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bcca-my.sharepoint.com/personal/ryeung1_student_ubc_ca/Documents/FantasyHockey/"/>
    </mc:Choice>
  </mc:AlternateContent>
  <xr:revisionPtr revIDLastSave="7" documentId="11_E19C36A41937B838723F9EB8835D8767598F94AE" xr6:coauthVersionLast="47" xr6:coauthVersionMax="47" xr10:uidLastSave="{3522B076-9E2F-4E1D-B769-B7C7A4273194}"/>
  <bookViews>
    <workbookView xWindow="-120" yWindow="-120" windowWidth="29040" windowHeight="15720" xr2:uid="{00000000-000D-0000-FFFF-FFFF00000000}"/>
  </bookViews>
  <sheets>
    <sheet name="Nates Projections" sheetId="1" r:id="rId1"/>
    <sheet name="Blakes Projections" sheetId="2" r:id="rId2"/>
    <sheet name="A&amp;G Avg Projections" sheetId="3" r:id="rId3"/>
    <sheet name="Goalie Ranks &amp; Tiers" sheetId="4" r:id="rId4"/>
    <sheet name="CATS - Nate (18Skt)" sheetId="5" r:id="rId5"/>
    <sheet name="CATS - Blake (18Skt)" sheetId="6" r:id="rId6"/>
    <sheet name="CATS - Average (18Skt)" sheetId="7" r:id="rId7"/>
    <sheet name="update log" sheetId="8" r:id="rId8"/>
    <sheet name="CALC" sheetId="9" state="hidden" r:id="rId9"/>
  </sheets>
  <definedNames>
    <definedName name="_xlnm._FilterDatabase" localSheetId="2" hidden="1">'A&amp;G Avg Projections'!$A$7:$AB$413</definedName>
    <definedName name="_xlnm._FilterDatabase" localSheetId="1" hidden="1">'Blakes Projections'!$A$7:$AB$385</definedName>
    <definedName name="_xlnm._FilterDatabase" localSheetId="6" hidden="1">'CATS - Average (18Skt)'!$A$6:$AJ$438</definedName>
    <definedName name="_xlnm._FilterDatabase" localSheetId="5" hidden="1">'CATS - Blake (18Skt)'!$A$6:$AJ$384</definedName>
    <definedName name="_xlnm._FilterDatabase" localSheetId="4" hidden="1">'CATS - Nate (18Skt)'!$A$6:$AJ$384</definedName>
    <definedName name="_xlnm._FilterDatabase" localSheetId="0" hidden="1">'Nates Projections'!$A$7:$AB$396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94" i="9" l="1"/>
  <c r="P494" i="9"/>
  <c r="R494" i="9" s="1"/>
  <c r="Q493" i="9"/>
  <c r="P493" i="9"/>
  <c r="R493" i="9" s="1"/>
  <c r="R492" i="9"/>
  <c r="P492" i="9"/>
  <c r="Q492" i="9" s="1"/>
  <c r="R491" i="9"/>
  <c r="Q491" i="9"/>
  <c r="P491" i="9"/>
  <c r="P490" i="9"/>
  <c r="P489" i="9"/>
  <c r="Q489" i="9" s="1"/>
  <c r="R488" i="9"/>
  <c r="P488" i="9"/>
  <c r="Q488" i="9" s="1"/>
  <c r="P487" i="9"/>
  <c r="P486" i="9"/>
  <c r="Q486" i="9" s="1"/>
  <c r="Q485" i="9"/>
  <c r="P485" i="9"/>
  <c r="R485" i="9" s="1"/>
  <c r="Q484" i="9"/>
  <c r="P484" i="9"/>
  <c r="R484" i="9" s="1"/>
  <c r="P483" i="9"/>
  <c r="R483" i="9" s="1"/>
  <c r="R482" i="9"/>
  <c r="Q482" i="9"/>
  <c r="P482" i="9"/>
  <c r="Q481" i="9"/>
  <c r="P481" i="9"/>
  <c r="R481" i="9" s="1"/>
  <c r="R480" i="9"/>
  <c r="P480" i="9"/>
  <c r="Q480" i="9" s="1"/>
  <c r="R479" i="9"/>
  <c r="Q479" i="9"/>
  <c r="P479" i="9"/>
  <c r="P478" i="9"/>
  <c r="P477" i="9"/>
  <c r="R476" i="9"/>
  <c r="Q476" i="9"/>
  <c r="P476" i="9"/>
  <c r="Q475" i="9"/>
  <c r="P475" i="9"/>
  <c r="R475" i="9" s="1"/>
  <c r="P474" i="9"/>
  <c r="Q474" i="9" s="1"/>
  <c r="Q473" i="9"/>
  <c r="P473" i="9"/>
  <c r="R473" i="9" s="1"/>
  <c r="P472" i="9"/>
  <c r="R472" i="9" s="1"/>
  <c r="R471" i="9"/>
  <c r="P471" i="9"/>
  <c r="Q471" i="9" s="1"/>
  <c r="R470" i="9"/>
  <c r="Q470" i="9"/>
  <c r="P470" i="9"/>
  <c r="P469" i="9"/>
  <c r="R469" i="9" s="1"/>
  <c r="R468" i="9"/>
  <c r="P468" i="9"/>
  <c r="Q468" i="9" s="1"/>
  <c r="R467" i="9"/>
  <c r="Q467" i="9"/>
  <c r="P467" i="9"/>
  <c r="P466" i="9"/>
  <c r="P465" i="9"/>
  <c r="Q465" i="9" s="1"/>
  <c r="R464" i="9"/>
  <c r="Q464" i="9"/>
  <c r="P464" i="9"/>
  <c r="P463" i="9"/>
  <c r="R463" i="9" s="1"/>
  <c r="P462" i="9"/>
  <c r="Q462" i="9" s="1"/>
  <c r="Q461" i="9"/>
  <c r="P461" i="9"/>
  <c r="R461" i="9" s="1"/>
  <c r="Q460" i="9"/>
  <c r="P460" i="9"/>
  <c r="R460" i="9" s="1"/>
  <c r="R459" i="9"/>
  <c r="P459" i="9"/>
  <c r="Q459" i="9" s="1"/>
  <c r="R458" i="9"/>
  <c r="Q458" i="9"/>
  <c r="P458" i="9"/>
  <c r="P457" i="9"/>
  <c r="R457" i="9" s="1"/>
  <c r="P456" i="9"/>
  <c r="Q456" i="9" s="1"/>
  <c r="R455" i="9"/>
  <c r="Q455" i="9"/>
  <c r="P455" i="9"/>
  <c r="P454" i="9"/>
  <c r="P453" i="9"/>
  <c r="Q453" i="9" s="1"/>
  <c r="R452" i="9"/>
  <c r="Q452" i="9"/>
  <c r="P452" i="9"/>
  <c r="Q451" i="9"/>
  <c r="P451" i="9"/>
  <c r="R451" i="9" s="1"/>
  <c r="R450" i="9"/>
  <c r="P450" i="9"/>
  <c r="Q450" i="9" s="1"/>
  <c r="Q449" i="9"/>
  <c r="P449" i="9"/>
  <c r="R449" i="9" s="1"/>
  <c r="Q448" i="9"/>
  <c r="P448" i="9"/>
  <c r="R448" i="9" s="1"/>
  <c r="R447" i="9"/>
  <c r="P447" i="9"/>
  <c r="Q447" i="9" s="1"/>
  <c r="R446" i="9"/>
  <c r="Q446" i="9"/>
  <c r="P446" i="9"/>
  <c r="P445" i="9"/>
  <c r="P444" i="9"/>
  <c r="Q444" i="9" s="1"/>
  <c r="R443" i="9"/>
  <c r="Q443" i="9"/>
  <c r="P443" i="9"/>
  <c r="P442" i="9"/>
  <c r="P441" i="9"/>
  <c r="R440" i="9"/>
  <c r="Q440" i="9"/>
  <c r="P440" i="9"/>
  <c r="Q439" i="9"/>
  <c r="P439" i="9"/>
  <c r="R439" i="9" s="1"/>
  <c r="P438" i="9"/>
  <c r="Q438" i="9" s="1"/>
  <c r="Q437" i="9"/>
  <c r="P437" i="9"/>
  <c r="R437" i="9" s="1"/>
  <c r="P436" i="9"/>
  <c r="R436" i="9" s="1"/>
  <c r="R435" i="9"/>
  <c r="P435" i="9"/>
  <c r="Q435" i="9" s="1"/>
  <c r="R434" i="9"/>
  <c r="Q434" i="9"/>
  <c r="P434" i="9"/>
  <c r="P433" i="9"/>
  <c r="R433" i="9" s="1"/>
  <c r="R432" i="9"/>
  <c r="P432" i="9"/>
  <c r="Q432" i="9" s="1"/>
  <c r="R431" i="9"/>
  <c r="Q431" i="9"/>
  <c r="P431" i="9"/>
  <c r="P430" i="9"/>
  <c r="P429" i="9"/>
  <c r="Q429" i="9" s="1"/>
  <c r="R428" i="9"/>
  <c r="Q428" i="9"/>
  <c r="P428" i="9"/>
  <c r="P427" i="9"/>
  <c r="R427" i="9" s="1"/>
  <c r="P426" i="9"/>
  <c r="Q426" i="9" s="1"/>
  <c r="Q425" i="9"/>
  <c r="P425" i="9"/>
  <c r="R425" i="9" s="1"/>
  <c r="Q424" i="9"/>
  <c r="P424" i="9"/>
  <c r="R424" i="9" s="1"/>
  <c r="R423" i="9"/>
  <c r="P423" i="9"/>
  <c r="Q423" i="9" s="1"/>
  <c r="R422" i="9"/>
  <c r="Q422" i="9"/>
  <c r="P422" i="9"/>
  <c r="P421" i="9"/>
  <c r="R421" i="9" s="1"/>
  <c r="P420" i="9"/>
  <c r="Q420" i="9" s="1"/>
  <c r="R419" i="9"/>
  <c r="Q419" i="9"/>
  <c r="P419" i="9"/>
  <c r="P418" i="9"/>
  <c r="P417" i="9"/>
  <c r="Q417" i="9" s="1"/>
  <c r="R416" i="9"/>
  <c r="Q416" i="9"/>
  <c r="P416" i="9"/>
  <c r="Q415" i="9"/>
  <c r="P415" i="9"/>
  <c r="R415" i="9" s="1"/>
  <c r="R414" i="9"/>
  <c r="P414" i="9"/>
  <c r="Q414" i="9" s="1"/>
  <c r="Q413" i="9"/>
  <c r="P413" i="9"/>
  <c r="R413" i="9" s="1"/>
  <c r="Q412" i="9"/>
  <c r="P412" i="9"/>
  <c r="R412" i="9" s="1"/>
  <c r="R411" i="9"/>
  <c r="P411" i="9"/>
  <c r="Q411" i="9" s="1"/>
  <c r="R410" i="9"/>
  <c r="Q410" i="9"/>
  <c r="P410" i="9"/>
  <c r="P409" i="9"/>
  <c r="P408" i="9"/>
  <c r="Q408" i="9" s="1"/>
  <c r="R407" i="9"/>
  <c r="Q407" i="9"/>
  <c r="P407" i="9"/>
  <c r="P406" i="9"/>
  <c r="P405" i="9"/>
  <c r="R404" i="9"/>
  <c r="Q404" i="9"/>
  <c r="P404" i="9"/>
  <c r="Q403" i="9"/>
  <c r="P403" i="9"/>
  <c r="R403" i="9" s="1"/>
  <c r="P402" i="9"/>
  <c r="Q402" i="9" s="1"/>
  <c r="Q401" i="9"/>
  <c r="P401" i="9"/>
  <c r="R401" i="9" s="1"/>
  <c r="P400" i="9"/>
  <c r="R400" i="9" s="1"/>
  <c r="R399" i="9"/>
  <c r="P399" i="9"/>
  <c r="Q399" i="9" s="1"/>
  <c r="R398" i="9"/>
  <c r="Q398" i="9"/>
  <c r="P398" i="9"/>
  <c r="P397" i="9"/>
  <c r="R397" i="9" s="1"/>
  <c r="R396" i="9"/>
  <c r="P396" i="9"/>
  <c r="Q396" i="9" s="1"/>
  <c r="R395" i="9"/>
  <c r="Q395" i="9"/>
  <c r="P395" i="9"/>
  <c r="P394" i="9"/>
  <c r="P393" i="9"/>
  <c r="Q393" i="9" s="1"/>
  <c r="R392" i="9"/>
  <c r="Q392" i="9"/>
  <c r="P392" i="9"/>
  <c r="P391" i="9"/>
  <c r="P390" i="9"/>
  <c r="Q390" i="9" s="1"/>
  <c r="Q389" i="9"/>
  <c r="P389" i="9"/>
  <c r="R389" i="9" s="1"/>
  <c r="Q388" i="9"/>
  <c r="P388" i="9"/>
  <c r="R388" i="9" s="1"/>
  <c r="R387" i="9"/>
  <c r="P387" i="9"/>
  <c r="Q387" i="9" s="1"/>
  <c r="R386" i="9"/>
  <c r="Q386" i="9"/>
  <c r="P386" i="9"/>
  <c r="P385" i="9"/>
  <c r="P384" i="9"/>
  <c r="Q384" i="9" s="1"/>
  <c r="R383" i="9"/>
  <c r="Q383" i="9"/>
  <c r="P383" i="9"/>
  <c r="P382" i="9"/>
  <c r="P381" i="9"/>
  <c r="R380" i="9"/>
  <c r="Q380" i="9"/>
  <c r="P380" i="9"/>
  <c r="P379" i="9"/>
  <c r="P378" i="9"/>
  <c r="P377" i="9"/>
  <c r="P376" i="9"/>
  <c r="P375" i="9"/>
  <c r="P374" i="9"/>
  <c r="P373" i="9"/>
  <c r="P372" i="9"/>
  <c r="P371" i="9"/>
  <c r="P370" i="9"/>
  <c r="P369" i="9"/>
  <c r="P368" i="9"/>
  <c r="P367" i="9"/>
  <c r="P366" i="9"/>
  <c r="P365" i="9"/>
  <c r="P364" i="9"/>
  <c r="P363" i="9"/>
  <c r="P362" i="9"/>
  <c r="P361" i="9"/>
  <c r="P360" i="9"/>
  <c r="P359" i="9"/>
  <c r="P358" i="9"/>
  <c r="P357" i="9"/>
  <c r="P356" i="9"/>
  <c r="P355" i="9"/>
  <c r="P354" i="9"/>
  <c r="P353" i="9"/>
  <c r="P352" i="9"/>
  <c r="P351" i="9"/>
  <c r="P350" i="9"/>
  <c r="P349" i="9"/>
  <c r="P348" i="9"/>
  <c r="P347" i="9"/>
  <c r="P346" i="9"/>
  <c r="P345" i="9"/>
  <c r="P344" i="9"/>
  <c r="P343" i="9"/>
  <c r="P342" i="9"/>
  <c r="P341" i="9"/>
  <c r="P340" i="9"/>
  <c r="P339" i="9"/>
  <c r="P338" i="9"/>
  <c r="P337" i="9"/>
  <c r="P336" i="9"/>
  <c r="P335" i="9"/>
  <c r="P334" i="9"/>
  <c r="P333" i="9"/>
  <c r="P332" i="9"/>
  <c r="P331" i="9"/>
  <c r="P330" i="9"/>
  <c r="P329" i="9"/>
  <c r="P328" i="9"/>
  <c r="P327" i="9"/>
  <c r="P326" i="9"/>
  <c r="P325" i="9"/>
  <c r="P324" i="9"/>
  <c r="P323" i="9"/>
  <c r="P322" i="9"/>
  <c r="P321" i="9"/>
  <c r="P320" i="9"/>
  <c r="P319" i="9"/>
  <c r="P318" i="9"/>
  <c r="P317" i="9"/>
  <c r="P316" i="9"/>
  <c r="P315" i="9"/>
  <c r="P314" i="9"/>
  <c r="P313" i="9"/>
  <c r="P312" i="9"/>
  <c r="P311" i="9"/>
  <c r="P310" i="9"/>
  <c r="P309" i="9"/>
  <c r="P308" i="9"/>
  <c r="P307" i="9"/>
  <c r="P306" i="9"/>
  <c r="P305" i="9"/>
  <c r="P304" i="9"/>
  <c r="P303" i="9"/>
  <c r="P302" i="9"/>
  <c r="P301" i="9"/>
  <c r="P300" i="9"/>
  <c r="P299" i="9"/>
  <c r="P298" i="9"/>
  <c r="P297" i="9"/>
  <c r="P296" i="9"/>
  <c r="P295" i="9"/>
  <c r="P294" i="9"/>
  <c r="P293" i="9"/>
  <c r="P292" i="9"/>
  <c r="P291" i="9"/>
  <c r="P290" i="9"/>
  <c r="P289" i="9"/>
  <c r="P288" i="9"/>
  <c r="P287" i="9"/>
  <c r="P286" i="9"/>
  <c r="P285" i="9"/>
  <c r="P284" i="9"/>
  <c r="P283" i="9"/>
  <c r="P282" i="9"/>
  <c r="P281" i="9"/>
  <c r="P280" i="9"/>
  <c r="P279" i="9"/>
  <c r="P278" i="9"/>
  <c r="P277" i="9"/>
  <c r="P276" i="9"/>
  <c r="P275" i="9"/>
  <c r="P274" i="9"/>
  <c r="P273" i="9"/>
  <c r="P272" i="9"/>
  <c r="P271" i="9"/>
  <c r="P270" i="9"/>
  <c r="P269" i="9"/>
  <c r="P268" i="9"/>
  <c r="P267" i="9"/>
  <c r="P266" i="9"/>
  <c r="P265" i="9"/>
  <c r="P264" i="9"/>
  <c r="P263" i="9"/>
  <c r="P262" i="9"/>
  <c r="P261" i="9"/>
  <c r="P260" i="9"/>
  <c r="P259" i="9"/>
  <c r="P258" i="9"/>
  <c r="P257" i="9"/>
  <c r="P256" i="9"/>
  <c r="P255" i="9"/>
  <c r="P254" i="9"/>
  <c r="P253" i="9"/>
  <c r="P252" i="9"/>
  <c r="P251" i="9"/>
  <c r="P250" i="9"/>
  <c r="P249" i="9"/>
  <c r="P248" i="9"/>
  <c r="P247" i="9"/>
  <c r="P246" i="9"/>
  <c r="P245" i="9"/>
  <c r="P244" i="9"/>
  <c r="P243" i="9"/>
  <c r="P242" i="9"/>
  <c r="P241" i="9"/>
  <c r="P240" i="9"/>
  <c r="P239" i="9"/>
  <c r="P238" i="9"/>
  <c r="P237" i="9"/>
  <c r="P236" i="9"/>
  <c r="P235" i="9"/>
  <c r="P234" i="9"/>
  <c r="P233" i="9"/>
  <c r="P232" i="9"/>
  <c r="P231" i="9"/>
  <c r="P230" i="9"/>
  <c r="P229" i="9"/>
  <c r="P228" i="9"/>
  <c r="P227" i="9"/>
  <c r="P226" i="9"/>
  <c r="P225" i="9"/>
  <c r="P224" i="9"/>
  <c r="P223" i="9"/>
  <c r="P222" i="9"/>
  <c r="P221" i="9"/>
  <c r="P220" i="9"/>
  <c r="P219" i="9"/>
  <c r="P218" i="9"/>
  <c r="P217" i="9"/>
  <c r="P216" i="9"/>
  <c r="P215" i="9"/>
  <c r="P214" i="9"/>
  <c r="P213" i="9"/>
  <c r="P212" i="9"/>
  <c r="P211" i="9"/>
  <c r="P210" i="9"/>
  <c r="P209" i="9"/>
  <c r="P208" i="9"/>
  <c r="P207" i="9"/>
  <c r="P206" i="9"/>
  <c r="P205" i="9"/>
  <c r="P204" i="9"/>
  <c r="P203" i="9"/>
  <c r="P202" i="9"/>
  <c r="P201" i="9"/>
  <c r="P200" i="9"/>
  <c r="P199" i="9"/>
  <c r="P198" i="9"/>
  <c r="P197" i="9"/>
  <c r="P196" i="9"/>
  <c r="P195" i="9"/>
  <c r="P194" i="9"/>
  <c r="P193" i="9"/>
  <c r="P192" i="9"/>
  <c r="P191" i="9"/>
  <c r="P190" i="9"/>
  <c r="P189" i="9"/>
  <c r="P188" i="9"/>
  <c r="P187" i="9"/>
  <c r="P186" i="9"/>
  <c r="P185" i="9"/>
  <c r="P184" i="9"/>
  <c r="P183" i="9"/>
  <c r="P182" i="9"/>
  <c r="P181" i="9"/>
  <c r="P180" i="9"/>
  <c r="P179" i="9"/>
  <c r="P178" i="9"/>
  <c r="P177" i="9"/>
  <c r="P176" i="9"/>
  <c r="P175" i="9"/>
  <c r="P174" i="9"/>
  <c r="P173" i="9"/>
  <c r="P172" i="9"/>
  <c r="P171" i="9"/>
  <c r="P170" i="9"/>
  <c r="P169" i="9"/>
  <c r="P168" i="9"/>
  <c r="P167" i="9"/>
  <c r="P166" i="9"/>
  <c r="P165" i="9"/>
  <c r="P164" i="9"/>
  <c r="P163" i="9"/>
  <c r="P162" i="9"/>
  <c r="P161" i="9"/>
  <c r="P160" i="9"/>
  <c r="P159" i="9"/>
  <c r="P158" i="9"/>
  <c r="P157" i="9"/>
  <c r="P156" i="9"/>
  <c r="P155" i="9"/>
  <c r="P154" i="9"/>
  <c r="P153" i="9"/>
  <c r="P152" i="9"/>
  <c r="P151" i="9"/>
  <c r="P150" i="9"/>
  <c r="P149" i="9"/>
  <c r="P148" i="9"/>
  <c r="P147" i="9"/>
  <c r="P146" i="9"/>
  <c r="P145" i="9"/>
  <c r="P144" i="9"/>
  <c r="P143" i="9"/>
  <c r="P142" i="9"/>
  <c r="P141" i="9"/>
  <c r="P140" i="9"/>
  <c r="P139" i="9"/>
  <c r="P138" i="9"/>
  <c r="P137" i="9"/>
  <c r="P136" i="9"/>
  <c r="P135" i="9"/>
  <c r="P134" i="9"/>
  <c r="P133" i="9"/>
  <c r="P132" i="9"/>
  <c r="P131" i="9"/>
  <c r="P130" i="9"/>
  <c r="P129" i="9"/>
  <c r="P128" i="9"/>
  <c r="P127" i="9"/>
  <c r="P126" i="9"/>
  <c r="P125" i="9"/>
  <c r="P124" i="9"/>
  <c r="P123" i="9"/>
  <c r="P122" i="9"/>
  <c r="P121"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90" i="9"/>
  <c r="P89" i="9"/>
  <c r="P88" i="9"/>
  <c r="P87" i="9"/>
  <c r="P86" i="9"/>
  <c r="P85" i="9"/>
  <c r="P84" i="9"/>
  <c r="P83" i="9"/>
  <c r="P82" i="9"/>
  <c r="P81" i="9"/>
  <c r="P80" i="9"/>
  <c r="P79" i="9"/>
  <c r="P78" i="9"/>
  <c r="P77" i="9"/>
  <c r="P76" i="9"/>
  <c r="P75" i="9"/>
  <c r="P74" i="9"/>
  <c r="P73" i="9"/>
  <c r="P72" i="9"/>
  <c r="P71" i="9"/>
  <c r="P70" i="9"/>
  <c r="P69" i="9"/>
  <c r="P68" i="9"/>
  <c r="P67" i="9"/>
  <c r="P66" i="9"/>
  <c r="P65" i="9"/>
  <c r="P64" i="9"/>
  <c r="P63" i="9"/>
  <c r="P62" i="9"/>
  <c r="P61" i="9"/>
  <c r="P60" i="9"/>
  <c r="P59" i="9"/>
  <c r="P58" i="9"/>
  <c r="P57" i="9"/>
  <c r="P56" i="9"/>
  <c r="P55" i="9"/>
  <c r="P54" i="9"/>
  <c r="P53" i="9"/>
  <c r="P52" i="9"/>
  <c r="P51" i="9"/>
  <c r="P50" i="9"/>
  <c r="P49" i="9"/>
  <c r="P48" i="9"/>
  <c r="P47" i="9"/>
  <c r="P46" i="9"/>
  <c r="P45" i="9"/>
  <c r="P44" i="9"/>
  <c r="P43" i="9"/>
  <c r="P42" i="9"/>
  <c r="P41" i="9"/>
  <c r="P40" i="9"/>
  <c r="P39" i="9"/>
  <c r="P38" i="9"/>
  <c r="P37" i="9"/>
  <c r="P36" i="9"/>
  <c r="P35" i="9"/>
  <c r="P34" i="9"/>
  <c r="P33" i="9"/>
  <c r="H33" i="9"/>
  <c r="P32" i="9"/>
  <c r="H32" i="9"/>
  <c r="P31" i="9"/>
  <c r="H31" i="9"/>
  <c r="P30" i="9"/>
  <c r="H30" i="9"/>
  <c r="P29" i="9"/>
  <c r="H29" i="9"/>
  <c r="P28" i="9"/>
  <c r="H28" i="9"/>
  <c r="P27" i="9"/>
  <c r="H27" i="9"/>
  <c r="P26" i="9"/>
  <c r="H26" i="9"/>
  <c r="P25" i="9"/>
  <c r="H25" i="9"/>
  <c r="P24" i="9"/>
  <c r="H24" i="9"/>
  <c r="P23" i="9"/>
  <c r="H23" i="9"/>
  <c r="P22" i="9"/>
  <c r="H22" i="9"/>
  <c r="P21" i="9"/>
  <c r="H21" i="9"/>
  <c r="P20" i="9"/>
  <c r="H20" i="9"/>
  <c r="P19" i="9"/>
  <c r="H19" i="9"/>
  <c r="P18" i="9"/>
  <c r="H18" i="9"/>
  <c r="P17" i="9"/>
  <c r="H17" i="9"/>
  <c r="P16" i="9"/>
  <c r="H16" i="9"/>
  <c r="P15" i="9"/>
  <c r="H15" i="9"/>
  <c r="P14" i="9"/>
  <c r="H14" i="9"/>
  <c r="P13" i="9"/>
  <c r="H13" i="9"/>
  <c r="P12" i="9"/>
  <c r="H12" i="9"/>
  <c r="P11" i="9"/>
  <c r="H11" i="9"/>
  <c r="P10" i="9"/>
  <c r="H10" i="9"/>
  <c r="P9" i="9"/>
  <c r="H9" i="9"/>
  <c r="P8" i="9"/>
  <c r="M8" i="9"/>
  <c r="H8" i="9"/>
  <c r="P7" i="9"/>
  <c r="M7" i="9"/>
  <c r="H7" i="9"/>
  <c r="P6" i="9"/>
  <c r="M6" i="9"/>
  <c r="H6" i="9"/>
  <c r="P5" i="9"/>
  <c r="M5" i="9"/>
  <c r="H5" i="9"/>
  <c r="P4" i="9"/>
  <c r="M4" i="9"/>
  <c r="H4" i="9"/>
  <c r="P3" i="9"/>
  <c r="L3" i="9"/>
  <c r="M3" i="9" s="1"/>
  <c r="H3" i="9"/>
  <c r="P2" i="9"/>
  <c r="M2" i="9"/>
  <c r="H2" i="9"/>
  <c r="AG382" i="7"/>
  <c r="AF382" i="7"/>
  <c r="AE382" i="7"/>
  <c r="AD382" i="7"/>
  <c r="AH382" i="7" s="1"/>
  <c r="AI382" i="7" s="1"/>
  <c r="AC382" i="7"/>
  <c r="AB382" i="7"/>
  <c r="AA382" i="7"/>
  <c r="Z382" i="7"/>
  <c r="Y382" i="7"/>
  <c r="X382" i="7"/>
  <c r="U382" i="7"/>
  <c r="S382" i="7"/>
  <c r="Q382" i="7"/>
  <c r="O382" i="7"/>
  <c r="M382" i="7"/>
  <c r="K382" i="7"/>
  <c r="I382" i="7"/>
  <c r="G382" i="7"/>
  <c r="AJ382" i="7" s="1"/>
  <c r="AG381" i="7"/>
  <c r="AF381" i="7"/>
  <c r="AE381" i="7"/>
  <c r="AD381" i="7"/>
  <c r="AC381" i="7"/>
  <c r="AB381" i="7"/>
  <c r="AA381" i="7"/>
  <c r="Z381" i="7"/>
  <c r="Y381" i="7"/>
  <c r="AH381" i="7" s="1"/>
  <c r="AI381" i="7" s="1"/>
  <c r="X381" i="7"/>
  <c r="U381" i="7"/>
  <c r="S381" i="7"/>
  <c r="Q381" i="7"/>
  <c r="O381" i="7"/>
  <c r="M381" i="7"/>
  <c r="K381" i="7"/>
  <c r="I381" i="7"/>
  <c r="G381" i="7"/>
  <c r="AJ381" i="7" s="1"/>
  <c r="AG380" i="7"/>
  <c r="AF380" i="7"/>
  <c r="AE380" i="7"/>
  <c r="AD380" i="7"/>
  <c r="AC380" i="7"/>
  <c r="AB380" i="7"/>
  <c r="AA380" i="7"/>
  <c r="Z380" i="7"/>
  <c r="Y380" i="7"/>
  <c r="X380" i="7"/>
  <c r="U380" i="7"/>
  <c r="S380" i="7"/>
  <c r="Q380" i="7"/>
  <c r="O380" i="7"/>
  <c r="M380" i="7"/>
  <c r="K380" i="7"/>
  <c r="I380" i="7"/>
  <c r="G380" i="7"/>
  <c r="AJ380" i="7" s="1"/>
  <c r="AI379" i="7"/>
  <c r="AH379" i="7"/>
  <c r="AG379" i="7"/>
  <c r="AF379" i="7"/>
  <c r="AE379" i="7"/>
  <c r="AD379" i="7"/>
  <c r="AC379" i="7"/>
  <c r="AB379" i="7"/>
  <c r="AA379" i="7"/>
  <c r="Z379" i="7"/>
  <c r="Y379" i="7"/>
  <c r="X379" i="7"/>
  <c r="U379" i="7"/>
  <c r="S379" i="7"/>
  <c r="Q379" i="7"/>
  <c r="O379" i="7"/>
  <c r="M379" i="7"/>
  <c r="K379" i="7"/>
  <c r="I379" i="7"/>
  <c r="G379" i="7"/>
  <c r="AG378" i="7"/>
  <c r="AF378" i="7"/>
  <c r="AE378" i="7"/>
  <c r="AD378" i="7"/>
  <c r="AC378" i="7"/>
  <c r="AB378" i="7"/>
  <c r="AA378" i="7"/>
  <c r="Z378" i="7"/>
  <c r="Y378" i="7"/>
  <c r="X378" i="7"/>
  <c r="U378" i="7"/>
  <c r="S378" i="7"/>
  <c r="Q378" i="7"/>
  <c r="O378" i="7"/>
  <c r="M378" i="7"/>
  <c r="K378" i="7"/>
  <c r="I378" i="7"/>
  <c r="G378" i="7"/>
  <c r="AJ378" i="7" s="1"/>
  <c r="AG377" i="7"/>
  <c r="AF377" i="7"/>
  <c r="AE377" i="7"/>
  <c r="AD377" i="7"/>
  <c r="AC377" i="7"/>
  <c r="AB377" i="7"/>
  <c r="AA377" i="7"/>
  <c r="Z377" i="7"/>
  <c r="Y377" i="7"/>
  <c r="AH377" i="7" s="1"/>
  <c r="AI377" i="7" s="1"/>
  <c r="X377" i="7"/>
  <c r="U377" i="7"/>
  <c r="S377" i="7"/>
  <c r="Q377" i="7"/>
  <c r="O377" i="7"/>
  <c r="M377" i="7"/>
  <c r="K377" i="7"/>
  <c r="I377" i="7"/>
  <c r="G377" i="7"/>
  <c r="AJ377" i="7" s="1"/>
  <c r="AG376" i="7"/>
  <c r="AF376" i="7"/>
  <c r="AE376" i="7"/>
  <c r="AD376" i="7"/>
  <c r="AC376" i="7"/>
  <c r="AB376" i="7"/>
  <c r="AA376" i="7"/>
  <c r="Z376" i="7"/>
  <c r="Y376" i="7"/>
  <c r="X376" i="7"/>
  <c r="AH376" i="7" s="1"/>
  <c r="AI376" i="7" s="1"/>
  <c r="U376" i="7"/>
  <c r="S376" i="7"/>
  <c r="Q376" i="7"/>
  <c r="O376" i="7"/>
  <c r="M376" i="7"/>
  <c r="K376" i="7"/>
  <c r="I376" i="7"/>
  <c r="G376" i="7"/>
  <c r="AJ376" i="7" s="1"/>
  <c r="AI375" i="7"/>
  <c r="AH375" i="7"/>
  <c r="AG375" i="7"/>
  <c r="AF375" i="7"/>
  <c r="AE375" i="7"/>
  <c r="AD375" i="7"/>
  <c r="AC375" i="7"/>
  <c r="AB375" i="7"/>
  <c r="AA375" i="7"/>
  <c r="Z375" i="7"/>
  <c r="Y375" i="7"/>
  <c r="X375" i="7"/>
  <c r="U375" i="7"/>
  <c r="S375" i="7"/>
  <c r="Q375" i="7"/>
  <c r="O375" i="7"/>
  <c r="M375" i="7"/>
  <c r="K375" i="7"/>
  <c r="I375" i="7"/>
  <c r="G375" i="7"/>
  <c r="AG374" i="7"/>
  <c r="AF374" i="7"/>
  <c r="AE374" i="7"/>
  <c r="AD374" i="7"/>
  <c r="AC374" i="7"/>
  <c r="AB374" i="7"/>
  <c r="AA374" i="7"/>
  <c r="Z374" i="7"/>
  <c r="Y374" i="7"/>
  <c r="X374" i="7"/>
  <c r="U374" i="7"/>
  <c r="S374" i="7"/>
  <c r="Q374" i="7"/>
  <c r="O374" i="7"/>
  <c r="M374" i="7"/>
  <c r="K374" i="7"/>
  <c r="I374" i="7"/>
  <c r="G374" i="7"/>
  <c r="AG373" i="7"/>
  <c r="AF373" i="7"/>
  <c r="AE373" i="7"/>
  <c r="AD373" i="7"/>
  <c r="AC373" i="7"/>
  <c r="AB373" i="7"/>
  <c r="AH373" i="7" s="1"/>
  <c r="AI373" i="7" s="1"/>
  <c r="AA373" i="7"/>
  <c r="Z373" i="7"/>
  <c r="Y373" i="7"/>
  <c r="X373" i="7"/>
  <c r="U373" i="7"/>
  <c r="S373" i="7"/>
  <c r="Q373" i="7"/>
  <c r="O373" i="7"/>
  <c r="M373" i="7"/>
  <c r="K373" i="7"/>
  <c r="I373" i="7"/>
  <c r="G373" i="7"/>
  <c r="AJ373" i="7" s="1"/>
  <c r="AG372" i="7"/>
  <c r="AF372" i="7"/>
  <c r="AE372" i="7"/>
  <c r="AD372" i="7"/>
  <c r="AC372" i="7"/>
  <c r="AB372" i="7"/>
  <c r="AA372" i="7"/>
  <c r="Z372" i="7"/>
  <c r="Y372" i="7"/>
  <c r="X372" i="7"/>
  <c r="U372" i="7"/>
  <c r="S372" i="7"/>
  <c r="Q372" i="7"/>
  <c r="O372" i="7"/>
  <c r="M372" i="7"/>
  <c r="K372" i="7"/>
  <c r="I372" i="7"/>
  <c r="G372" i="7"/>
  <c r="AJ372" i="7" s="1"/>
  <c r="AH371" i="7"/>
  <c r="AI371" i="7" s="1"/>
  <c r="AG371" i="7"/>
  <c r="AF371" i="7"/>
  <c r="AE371" i="7"/>
  <c r="AD371" i="7"/>
  <c r="AC371" i="7"/>
  <c r="AB371" i="7"/>
  <c r="AA371" i="7"/>
  <c r="Z371" i="7"/>
  <c r="Y371" i="7"/>
  <c r="X371" i="7"/>
  <c r="U371" i="7"/>
  <c r="S371" i="7"/>
  <c r="Q371" i="7"/>
  <c r="O371" i="7"/>
  <c r="M371" i="7"/>
  <c r="K371" i="7"/>
  <c r="I371" i="7"/>
  <c r="G371" i="7"/>
  <c r="AG370" i="7"/>
  <c r="AF370" i="7"/>
  <c r="AE370" i="7"/>
  <c r="AD370" i="7"/>
  <c r="AC370" i="7"/>
  <c r="AB370" i="7"/>
  <c r="AA370" i="7"/>
  <c r="Z370" i="7"/>
  <c r="Y370" i="7"/>
  <c r="X370" i="7"/>
  <c r="U370" i="7"/>
  <c r="S370" i="7"/>
  <c r="Q370" i="7"/>
  <c r="O370" i="7"/>
  <c r="M370" i="7"/>
  <c r="K370" i="7"/>
  <c r="I370" i="7"/>
  <c r="G370" i="7"/>
  <c r="AG369" i="7"/>
  <c r="AF369" i="7"/>
  <c r="AE369" i="7"/>
  <c r="AD369" i="7"/>
  <c r="AC369" i="7"/>
  <c r="AB369" i="7"/>
  <c r="AA369" i="7"/>
  <c r="Z369" i="7"/>
  <c r="Y369" i="7"/>
  <c r="X369" i="7"/>
  <c r="U369" i="7"/>
  <c r="S369" i="7"/>
  <c r="Q369" i="7"/>
  <c r="O369" i="7"/>
  <c r="M369" i="7"/>
  <c r="K369" i="7"/>
  <c r="I369" i="7"/>
  <c r="G369" i="7"/>
  <c r="AG368" i="7"/>
  <c r="AF368" i="7"/>
  <c r="AE368" i="7"/>
  <c r="AD368" i="7"/>
  <c r="AC368" i="7"/>
  <c r="AB368" i="7"/>
  <c r="AA368" i="7"/>
  <c r="Z368" i="7"/>
  <c r="Y368" i="7"/>
  <c r="AH368" i="7" s="1"/>
  <c r="AI368" i="7" s="1"/>
  <c r="X368" i="7"/>
  <c r="U368" i="7"/>
  <c r="S368" i="7"/>
  <c r="Q368" i="7"/>
  <c r="O368" i="7"/>
  <c r="M368" i="7"/>
  <c r="K368" i="7"/>
  <c r="I368" i="7"/>
  <c r="G368" i="7"/>
  <c r="AJ368" i="7" s="1"/>
  <c r="AH367" i="7"/>
  <c r="AI367" i="7" s="1"/>
  <c r="AG367" i="7"/>
  <c r="AF367" i="7"/>
  <c r="AE367" i="7"/>
  <c r="AD367" i="7"/>
  <c r="AC367" i="7"/>
  <c r="AB367" i="7"/>
  <c r="AA367" i="7"/>
  <c r="Z367" i="7"/>
  <c r="Y367" i="7"/>
  <c r="X367" i="7"/>
  <c r="U367" i="7"/>
  <c r="S367" i="7"/>
  <c r="Q367" i="7"/>
  <c r="O367" i="7"/>
  <c r="M367" i="7"/>
  <c r="K367" i="7"/>
  <c r="I367" i="7"/>
  <c r="G367" i="7"/>
  <c r="AJ367" i="7" s="1"/>
  <c r="AG366" i="7"/>
  <c r="AF366" i="7"/>
  <c r="AE366" i="7"/>
  <c r="AD366" i="7"/>
  <c r="AC366" i="7"/>
  <c r="AB366" i="7"/>
  <c r="AA366" i="7"/>
  <c r="Z366" i="7"/>
  <c r="Y366" i="7"/>
  <c r="AH366" i="7" s="1"/>
  <c r="AI366" i="7" s="1"/>
  <c r="X366" i="7"/>
  <c r="U366" i="7"/>
  <c r="S366" i="7"/>
  <c r="Q366" i="7"/>
  <c r="O366" i="7"/>
  <c r="M366" i="7"/>
  <c r="K366" i="7"/>
  <c r="I366" i="7"/>
  <c r="G366" i="7"/>
  <c r="AG365" i="7"/>
  <c r="AF365" i="7"/>
  <c r="AE365" i="7"/>
  <c r="AD365" i="7"/>
  <c r="AC365" i="7"/>
  <c r="AB365" i="7"/>
  <c r="AA365" i="7"/>
  <c r="Z365" i="7"/>
  <c r="Y365" i="7"/>
  <c r="X365" i="7"/>
  <c r="U365" i="7"/>
  <c r="S365" i="7"/>
  <c r="Q365" i="7"/>
  <c r="O365" i="7"/>
  <c r="M365" i="7"/>
  <c r="K365" i="7"/>
  <c r="I365" i="7"/>
  <c r="G365" i="7"/>
  <c r="AG364" i="7"/>
  <c r="AF364" i="7"/>
  <c r="AE364" i="7"/>
  <c r="AD364" i="7"/>
  <c r="AC364" i="7"/>
  <c r="AB364" i="7"/>
  <c r="AA364" i="7"/>
  <c r="Z364" i="7"/>
  <c r="Y364" i="7"/>
  <c r="X364" i="7"/>
  <c r="U364" i="7"/>
  <c r="S364" i="7"/>
  <c r="Q364" i="7"/>
  <c r="O364" i="7"/>
  <c r="M364" i="7"/>
  <c r="K364" i="7"/>
  <c r="I364" i="7"/>
  <c r="G364" i="7"/>
  <c r="AJ364" i="7" s="1"/>
  <c r="AH363" i="7"/>
  <c r="AI363" i="7" s="1"/>
  <c r="AG363" i="7"/>
  <c r="AF363" i="7"/>
  <c r="AE363" i="7"/>
  <c r="AD363" i="7"/>
  <c r="AC363" i="7"/>
  <c r="AB363" i="7"/>
  <c r="AA363" i="7"/>
  <c r="Z363" i="7"/>
  <c r="Y363" i="7"/>
  <c r="X363" i="7"/>
  <c r="U363" i="7"/>
  <c r="S363" i="7"/>
  <c r="Q363" i="7"/>
  <c r="O363" i="7"/>
  <c r="M363" i="7"/>
  <c r="K363" i="7"/>
  <c r="I363" i="7"/>
  <c r="G363" i="7"/>
  <c r="AG362" i="7"/>
  <c r="AF362" i="7"/>
  <c r="AE362" i="7"/>
  <c r="AD362" i="7"/>
  <c r="AC362" i="7"/>
  <c r="AB362" i="7"/>
  <c r="AA362" i="7"/>
  <c r="Z362" i="7"/>
  <c r="Y362" i="7"/>
  <c r="AH362" i="7" s="1"/>
  <c r="AI362" i="7" s="1"/>
  <c r="X362" i="7"/>
  <c r="U362" i="7"/>
  <c r="S362" i="7"/>
  <c r="Q362" i="7"/>
  <c r="O362" i="7"/>
  <c r="M362" i="7"/>
  <c r="K362" i="7"/>
  <c r="I362" i="7"/>
  <c r="G362" i="7"/>
  <c r="AJ362" i="7" s="1"/>
  <c r="AG361" i="7"/>
  <c r="AF361" i="7"/>
  <c r="AE361" i="7"/>
  <c r="AD361" i="7"/>
  <c r="AC361" i="7"/>
  <c r="AB361" i="7"/>
  <c r="AA361" i="7"/>
  <c r="Z361" i="7"/>
  <c r="Y361" i="7"/>
  <c r="X361" i="7"/>
  <c r="U361" i="7"/>
  <c r="S361" i="7"/>
  <c r="Q361" i="7"/>
  <c r="O361" i="7"/>
  <c r="M361" i="7"/>
  <c r="K361" i="7"/>
  <c r="I361" i="7"/>
  <c r="G361" i="7"/>
  <c r="AG360" i="7"/>
  <c r="AF360" i="7"/>
  <c r="AE360" i="7"/>
  <c r="AD360" i="7"/>
  <c r="AC360" i="7"/>
  <c r="AB360" i="7"/>
  <c r="AA360" i="7"/>
  <c r="Z360" i="7"/>
  <c r="Y360" i="7"/>
  <c r="AH360" i="7" s="1"/>
  <c r="AI360" i="7" s="1"/>
  <c r="X360" i="7"/>
  <c r="U360" i="7"/>
  <c r="S360" i="7"/>
  <c r="Q360" i="7"/>
  <c r="O360" i="7"/>
  <c r="M360" i="7"/>
  <c r="K360" i="7"/>
  <c r="I360" i="7"/>
  <c r="G360" i="7"/>
  <c r="AJ360" i="7" s="1"/>
  <c r="AI359" i="7"/>
  <c r="AH359" i="7"/>
  <c r="AG359" i="7"/>
  <c r="AF359" i="7"/>
  <c r="AE359" i="7"/>
  <c r="AD359" i="7"/>
  <c r="AC359" i="7"/>
  <c r="AB359" i="7"/>
  <c r="AA359" i="7"/>
  <c r="Z359" i="7"/>
  <c r="Y359" i="7"/>
  <c r="X359" i="7"/>
  <c r="U359" i="7"/>
  <c r="S359" i="7"/>
  <c r="Q359" i="7"/>
  <c r="O359" i="7"/>
  <c r="M359" i="7"/>
  <c r="K359" i="7"/>
  <c r="I359" i="7"/>
  <c r="G359" i="7"/>
  <c r="AG358" i="7"/>
  <c r="AF358" i="7"/>
  <c r="AE358" i="7"/>
  <c r="AD358" i="7"/>
  <c r="AC358" i="7"/>
  <c r="AB358" i="7"/>
  <c r="AA358" i="7"/>
  <c r="Z358" i="7"/>
  <c r="Y358" i="7"/>
  <c r="AH358" i="7" s="1"/>
  <c r="AI358" i="7" s="1"/>
  <c r="X358" i="7"/>
  <c r="U358" i="7"/>
  <c r="S358" i="7"/>
  <c r="Q358" i="7"/>
  <c r="O358" i="7"/>
  <c r="M358" i="7"/>
  <c r="K358" i="7"/>
  <c r="I358" i="7"/>
  <c r="G358" i="7"/>
  <c r="AG357" i="7"/>
  <c r="AF357" i="7"/>
  <c r="AE357" i="7"/>
  <c r="AD357" i="7"/>
  <c r="AC357" i="7"/>
  <c r="AB357" i="7"/>
  <c r="AH357" i="7" s="1"/>
  <c r="AI357" i="7" s="1"/>
  <c r="AA357" i="7"/>
  <c r="Z357" i="7"/>
  <c r="Y357" i="7"/>
  <c r="X357" i="7"/>
  <c r="U357" i="7"/>
  <c r="S357" i="7"/>
  <c r="Q357" i="7"/>
  <c r="O357" i="7"/>
  <c r="M357" i="7"/>
  <c r="K357" i="7"/>
  <c r="I357" i="7"/>
  <c r="G357" i="7"/>
  <c r="AJ357" i="7" s="1"/>
  <c r="AG356" i="7"/>
  <c r="AF356" i="7"/>
  <c r="AE356" i="7"/>
  <c r="AD356" i="7"/>
  <c r="AC356" i="7"/>
  <c r="AB356" i="7"/>
  <c r="AA356" i="7"/>
  <c r="Z356" i="7"/>
  <c r="Y356" i="7"/>
  <c r="AH356" i="7" s="1"/>
  <c r="AI356" i="7" s="1"/>
  <c r="X356" i="7"/>
  <c r="U356" i="7"/>
  <c r="S356" i="7"/>
  <c r="Q356" i="7"/>
  <c r="O356" i="7"/>
  <c r="M356" i="7"/>
  <c r="K356" i="7"/>
  <c r="I356" i="7"/>
  <c r="G356" i="7"/>
  <c r="AJ356" i="7" s="1"/>
  <c r="AI355" i="7"/>
  <c r="AH355" i="7"/>
  <c r="AG355" i="7"/>
  <c r="AF355" i="7"/>
  <c r="AE355" i="7"/>
  <c r="AD355" i="7"/>
  <c r="AC355" i="7"/>
  <c r="AB355" i="7"/>
  <c r="AA355" i="7"/>
  <c r="Z355" i="7"/>
  <c r="Y355" i="7"/>
  <c r="X355" i="7"/>
  <c r="U355" i="7"/>
  <c r="S355" i="7"/>
  <c r="Q355" i="7"/>
  <c r="O355" i="7"/>
  <c r="M355" i="7"/>
  <c r="K355" i="7"/>
  <c r="I355" i="7"/>
  <c r="G355" i="7"/>
  <c r="AG354" i="7"/>
  <c r="AF354" i="7"/>
  <c r="AE354" i="7"/>
  <c r="AD354" i="7"/>
  <c r="AC354" i="7"/>
  <c r="AB354" i="7"/>
  <c r="AA354" i="7"/>
  <c r="Z354" i="7"/>
  <c r="Y354" i="7"/>
  <c r="X354" i="7"/>
  <c r="U354" i="7"/>
  <c r="S354" i="7"/>
  <c r="Q354" i="7"/>
  <c r="O354" i="7"/>
  <c r="M354" i="7"/>
  <c r="K354" i="7"/>
  <c r="I354" i="7"/>
  <c r="G354" i="7"/>
  <c r="AG353" i="7"/>
  <c r="AF353" i="7"/>
  <c r="AE353" i="7"/>
  <c r="AD353" i="7"/>
  <c r="AC353" i="7"/>
  <c r="AB353" i="7"/>
  <c r="AH353" i="7" s="1"/>
  <c r="AI353" i="7" s="1"/>
  <c r="AA353" i="7"/>
  <c r="Z353" i="7"/>
  <c r="Y353" i="7"/>
  <c r="X353" i="7"/>
  <c r="U353" i="7"/>
  <c r="S353" i="7"/>
  <c r="Q353" i="7"/>
  <c r="O353" i="7"/>
  <c r="M353" i="7"/>
  <c r="K353" i="7"/>
  <c r="I353" i="7"/>
  <c r="G353" i="7"/>
  <c r="AJ353" i="7" s="1"/>
  <c r="AG352" i="7"/>
  <c r="AF352" i="7"/>
  <c r="AE352" i="7"/>
  <c r="AD352" i="7"/>
  <c r="AC352" i="7"/>
  <c r="AB352" i="7"/>
  <c r="AA352" i="7"/>
  <c r="Z352" i="7"/>
  <c r="Y352" i="7"/>
  <c r="AH352" i="7" s="1"/>
  <c r="AI352" i="7" s="1"/>
  <c r="X352" i="7"/>
  <c r="U352" i="7"/>
  <c r="S352" i="7"/>
  <c r="Q352" i="7"/>
  <c r="O352" i="7"/>
  <c r="M352" i="7"/>
  <c r="K352" i="7"/>
  <c r="I352" i="7"/>
  <c r="G352" i="7"/>
  <c r="AJ352" i="7" s="1"/>
  <c r="AI351" i="7"/>
  <c r="AH351" i="7"/>
  <c r="AG351" i="7"/>
  <c r="AF351" i="7"/>
  <c r="AE351" i="7"/>
  <c r="AD351" i="7"/>
  <c r="AC351" i="7"/>
  <c r="AB351" i="7"/>
  <c r="AA351" i="7"/>
  <c r="Z351" i="7"/>
  <c r="Y351" i="7"/>
  <c r="X351" i="7"/>
  <c r="U351" i="7"/>
  <c r="S351" i="7"/>
  <c r="Q351" i="7"/>
  <c r="O351" i="7"/>
  <c r="M351" i="7"/>
  <c r="K351" i="7"/>
  <c r="I351" i="7"/>
  <c r="G351" i="7"/>
  <c r="AJ351" i="7" s="1"/>
  <c r="AG350" i="7"/>
  <c r="AF350" i="7"/>
  <c r="AE350" i="7"/>
  <c r="AD350" i="7"/>
  <c r="AC350" i="7"/>
  <c r="AB350" i="7"/>
  <c r="AA350" i="7"/>
  <c r="Z350" i="7"/>
  <c r="Y350" i="7"/>
  <c r="X350" i="7"/>
  <c r="U350" i="7"/>
  <c r="S350" i="7"/>
  <c r="Q350" i="7"/>
  <c r="O350" i="7"/>
  <c r="M350" i="7"/>
  <c r="K350" i="7"/>
  <c r="I350" i="7"/>
  <c r="G350" i="7"/>
  <c r="AG349" i="7"/>
  <c r="AF349" i="7"/>
  <c r="AE349" i="7"/>
  <c r="AD349" i="7"/>
  <c r="AC349" i="7"/>
  <c r="AB349" i="7"/>
  <c r="AH349" i="7" s="1"/>
  <c r="AI349" i="7" s="1"/>
  <c r="AA349" i="7"/>
  <c r="Z349" i="7"/>
  <c r="Y349" i="7"/>
  <c r="X349" i="7"/>
  <c r="U349" i="7"/>
  <c r="S349" i="7"/>
  <c r="Q349" i="7"/>
  <c r="O349" i="7"/>
  <c r="M349" i="7"/>
  <c r="K349" i="7"/>
  <c r="I349" i="7"/>
  <c r="G349" i="7"/>
  <c r="AJ349" i="7" s="1"/>
  <c r="AG348" i="7"/>
  <c r="AF348" i="7"/>
  <c r="AE348" i="7"/>
  <c r="AD348" i="7"/>
  <c r="AC348" i="7"/>
  <c r="AB348" i="7"/>
  <c r="AA348" i="7"/>
  <c r="Z348" i="7"/>
  <c r="Y348" i="7"/>
  <c r="X348" i="7"/>
  <c r="U348" i="7"/>
  <c r="S348" i="7"/>
  <c r="Q348" i="7"/>
  <c r="O348" i="7"/>
  <c r="M348" i="7"/>
  <c r="K348" i="7"/>
  <c r="I348" i="7"/>
  <c r="G348" i="7"/>
  <c r="AJ348" i="7" s="1"/>
  <c r="AH347" i="7"/>
  <c r="AI347" i="7" s="1"/>
  <c r="AG347" i="7"/>
  <c r="AF347" i="7"/>
  <c r="AE347" i="7"/>
  <c r="AD347" i="7"/>
  <c r="AC347" i="7"/>
  <c r="AB347" i="7"/>
  <c r="AA347" i="7"/>
  <c r="Z347" i="7"/>
  <c r="Y347" i="7"/>
  <c r="X347" i="7"/>
  <c r="U347" i="7"/>
  <c r="S347" i="7"/>
  <c r="Q347" i="7"/>
  <c r="O347" i="7"/>
  <c r="M347" i="7"/>
  <c r="K347" i="7"/>
  <c r="I347" i="7"/>
  <c r="G347" i="7"/>
  <c r="AG346" i="7"/>
  <c r="AF346" i="7"/>
  <c r="AE346" i="7"/>
  <c r="AD346" i="7"/>
  <c r="AC346" i="7"/>
  <c r="AB346" i="7"/>
  <c r="AA346" i="7"/>
  <c r="Z346" i="7"/>
  <c r="Y346" i="7"/>
  <c r="AH346" i="7" s="1"/>
  <c r="AI346" i="7" s="1"/>
  <c r="X346" i="7"/>
  <c r="U346" i="7"/>
  <c r="S346" i="7"/>
  <c r="Q346" i="7"/>
  <c r="O346" i="7"/>
  <c r="M346" i="7"/>
  <c r="K346" i="7"/>
  <c r="I346" i="7"/>
  <c r="G346" i="7"/>
  <c r="AG345" i="7"/>
  <c r="AF345" i="7"/>
  <c r="AE345" i="7"/>
  <c r="AD345" i="7"/>
  <c r="AC345" i="7"/>
  <c r="AB345" i="7"/>
  <c r="AA345" i="7"/>
  <c r="Z345" i="7"/>
  <c r="Y345" i="7"/>
  <c r="X345" i="7"/>
  <c r="U345" i="7"/>
  <c r="S345" i="7"/>
  <c r="Q345" i="7"/>
  <c r="O345" i="7"/>
  <c r="M345" i="7"/>
  <c r="K345" i="7"/>
  <c r="I345" i="7"/>
  <c r="G345" i="7"/>
  <c r="AG344" i="7"/>
  <c r="AF344" i="7"/>
  <c r="AE344" i="7"/>
  <c r="AD344" i="7"/>
  <c r="AC344" i="7"/>
  <c r="AB344" i="7"/>
  <c r="AA344" i="7"/>
  <c r="Z344" i="7"/>
  <c r="Y344" i="7"/>
  <c r="X344" i="7"/>
  <c r="U344" i="7"/>
  <c r="S344" i="7"/>
  <c r="Q344" i="7"/>
  <c r="O344" i="7"/>
  <c r="M344" i="7"/>
  <c r="K344" i="7"/>
  <c r="I344" i="7"/>
  <c r="G344" i="7"/>
  <c r="AJ344" i="7" s="1"/>
  <c r="AH343" i="7"/>
  <c r="AI343" i="7" s="1"/>
  <c r="AG343" i="7"/>
  <c r="AF343" i="7"/>
  <c r="AE343" i="7"/>
  <c r="AD343" i="7"/>
  <c r="AC343" i="7"/>
  <c r="AB343" i="7"/>
  <c r="AA343" i="7"/>
  <c r="Z343" i="7"/>
  <c r="Y343" i="7"/>
  <c r="X343" i="7"/>
  <c r="U343" i="7"/>
  <c r="S343" i="7"/>
  <c r="Q343" i="7"/>
  <c r="O343" i="7"/>
  <c r="M343" i="7"/>
  <c r="K343" i="7"/>
  <c r="I343" i="7"/>
  <c r="G343" i="7"/>
  <c r="AG342" i="7"/>
  <c r="AF342" i="7"/>
  <c r="AE342" i="7"/>
  <c r="AD342" i="7"/>
  <c r="AC342" i="7"/>
  <c r="AB342" i="7"/>
  <c r="AA342" i="7"/>
  <c r="Z342" i="7"/>
  <c r="Y342" i="7"/>
  <c r="AH342" i="7" s="1"/>
  <c r="AI342" i="7" s="1"/>
  <c r="X342" i="7"/>
  <c r="U342" i="7"/>
  <c r="S342" i="7"/>
  <c r="Q342" i="7"/>
  <c r="O342" i="7"/>
  <c r="M342" i="7"/>
  <c r="K342" i="7"/>
  <c r="I342" i="7"/>
  <c r="G342" i="7"/>
  <c r="AJ342" i="7" s="1"/>
  <c r="AG341" i="7"/>
  <c r="AF341" i="7"/>
  <c r="AE341" i="7"/>
  <c r="AD341" i="7"/>
  <c r="AC341" i="7"/>
  <c r="AB341" i="7"/>
  <c r="AA341" i="7"/>
  <c r="Z341" i="7"/>
  <c r="Y341" i="7"/>
  <c r="X341" i="7"/>
  <c r="U341" i="7"/>
  <c r="S341" i="7"/>
  <c r="Q341" i="7"/>
  <c r="O341" i="7"/>
  <c r="M341" i="7"/>
  <c r="K341" i="7"/>
  <c r="I341" i="7"/>
  <c r="G341" i="7"/>
  <c r="AG340" i="7"/>
  <c r="AF340" i="7"/>
  <c r="AE340" i="7"/>
  <c r="AD340" i="7"/>
  <c r="AC340" i="7"/>
  <c r="AB340" i="7"/>
  <c r="AA340" i="7"/>
  <c r="Z340" i="7"/>
  <c r="Y340" i="7"/>
  <c r="X340" i="7"/>
  <c r="U340" i="7"/>
  <c r="S340" i="7"/>
  <c r="Q340" i="7"/>
  <c r="O340" i="7"/>
  <c r="M340" i="7"/>
  <c r="K340" i="7"/>
  <c r="I340" i="7"/>
  <c r="G340" i="7"/>
  <c r="AJ340" i="7" s="1"/>
  <c r="AH339" i="7"/>
  <c r="AI339" i="7" s="1"/>
  <c r="AG339" i="7"/>
  <c r="AF339" i="7"/>
  <c r="AE339" i="7"/>
  <c r="AD339" i="7"/>
  <c r="AC339" i="7"/>
  <c r="AB339" i="7"/>
  <c r="AA339" i="7"/>
  <c r="Z339" i="7"/>
  <c r="Y339" i="7"/>
  <c r="X339" i="7"/>
  <c r="U339" i="7"/>
  <c r="S339" i="7"/>
  <c r="Q339" i="7"/>
  <c r="O339" i="7"/>
  <c r="M339" i="7"/>
  <c r="K339" i="7"/>
  <c r="I339" i="7"/>
  <c r="G339" i="7"/>
  <c r="AG338" i="7"/>
  <c r="AF338" i="7"/>
  <c r="AE338" i="7"/>
  <c r="AD338" i="7"/>
  <c r="AC338" i="7"/>
  <c r="AB338" i="7"/>
  <c r="AA338" i="7"/>
  <c r="Z338" i="7"/>
  <c r="Y338" i="7"/>
  <c r="AH338" i="7" s="1"/>
  <c r="AI338" i="7" s="1"/>
  <c r="X338" i="7"/>
  <c r="U338" i="7"/>
  <c r="S338" i="7"/>
  <c r="Q338" i="7"/>
  <c r="O338" i="7"/>
  <c r="M338" i="7"/>
  <c r="K338" i="7"/>
  <c r="I338" i="7"/>
  <c r="G338" i="7"/>
  <c r="AJ338" i="7" s="1"/>
  <c r="AG337" i="7"/>
  <c r="AF337" i="7"/>
  <c r="AE337" i="7"/>
  <c r="AD337" i="7"/>
  <c r="AC337" i="7"/>
  <c r="AB337" i="7"/>
  <c r="AA337" i="7"/>
  <c r="Z337" i="7"/>
  <c r="Y337" i="7"/>
  <c r="X337" i="7"/>
  <c r="U337" i="7"/>
  <c r="S337" i="7"/>
  <c r="Q337" i="7"/>
  <c r="O337" i="7"/>
  <c r="M337" i="7"/>
  <c r="K337" i="7"/>
  <c r="I337" i="7"/>
  <c r="G337" i="7"/>
  <c r="AG336" i="7"/>
  <c r="AF336" i="7"/>
  <c r="AE336" i="7"/>
  <c r="AD336" i="7"/>
  <c r="AC336" i="7"/>
  <c r="AB336" i="7"/>
  <c r="AA336" i="7"/>
  <c r="Z336" i="7"/>
  <c r="Y336" i="7"/>
  <c r="AH336" i="7" s="1"/>
  <c r="AI336" i="7" s="1"/>
  <c r="X336" i="7"/>
  <c r="U336" i="7"/>
  <c r="S336" i="7"/>
  <c r="Q336" i="7"/>
  <c r="O336" i="7"/>
  <c r="M336" i="7"/>
  <c r="K336" i="7"/>
  <c r="I336" i="7"/>
  <c r="G336" i="7"/>
  <c r="AJ336" i="7" s="1"/>
  <c r="AG335" i="7"/>
  <c r="AF335" i="7"/>
  <c r="AE335" i="7"/>
  <c r="AD335" i="7"/>
  <c r="AC335" i="7"/>
  <c r="AB335" i="7"/>
  <c r="AA335" i="7"/>
  <c r="Z335" i="7"/>
  <c r="AH335" i="7" s="1"/>
  <c r="AI335" i="7" s="1"/>
  <c r="Y335" i="7"/>
  <c r="X335" i="7"/>
  <c r="U335" i="7"/>
  <c r="S335" i="7"/>
  <c r="Q335" i="7"/>
  <c r="O335" i="7"/>
  <c r="M335" i="7"/>
  <c r="K335" i="7"/>
  <c r="I335" i="7"/>
  <c r="G335" i="7"/>
  <c r="AJ335" i="7" s="1"/>
  <c r="AG334" i="7"/>
  <c r="AF334" i="7"/>
  <c r="AE334" i="7"/>
  <c r="AD334" i="7"/>
  <c r="AC334" i="7"/>
  <c r="AB334" i="7"/>
  <c r="AA334" i="7"/>
  <c r="Z334" i="7"/>
  <c r="Y334" i="7"/>
  <c r="X334" i="7"/>
  <c r="U334" i="7"/>
  <c r="S334" i="7"/>
  <c r="Q334" i="7"/>
  <c r="O334" i="7"/>
  <c r="M334" i="7"/>
  <c r="K334" i="7"/>
  <c r="I334" i="7"/>
  <c r="G334" i="7"/>
  <c r="AJ334" i="7" s="1"/>
  <c r="AG333" i="7"/>
  <c r="AF333" i="7"/>
  <c r="AE333" i="7"/>
  <c r="AD333" i="7"/>
  <c r="AC333" i="7"/>
  <c r="AB333" i="7"/>
  <c r="AH333" i="7" s="1"/>
  <c r="AI333" i="7" s="1"/>
  <c r="AA333" i="7"/>
  <c r="Z333" i="7"/>
  <c r="Y333" i="7"/>
  <c r="X333" i="7"/>
  <c r="U333" i="7"/>
  <c r="S333" i="7"/>
  <c r="Q333" i="7"/>
  <c r="O333" i="7"/>
  <c r="M333" i="7"/>
  <c r="K333" i="7"/>
  <c r="I333" i="7"/>
  <c r="G333" i="7"/>
  <c r="AJ333" i="7" s="1"/>
  <c r="AG332" i="7"/>
  <c r="AF332" i="7"/>
  <c r="AE332" i="7"/>
  <c r="AD332" i="7"/>
  <c r="AC332" i="7"/>
  <c r="AB332" i="7"/>
  <c r="AA332" i="7"/>
  <c r="Z332" i="7"/>
  <c r="Y332" i="7"/>
  <c r="AH332" i="7" s="1"/>
  <c r="AI332" i="7" s="1"/>
  <c r="X332" i="7"/>
  <c r="U332" i="7"/>
  <c r="S332" i="7"/>
  <c r="Q332" i="7"/>
  <c r="O332" i="7"/>
  <c r="M332" i="7"/>
  <c r="K332" i="7"/>
  <c r="I332" i="7"/>
  <c r="G332" i="7"/>
  <c r="AG331" i="7"/>
  <c r="AF331" i="7"/>
  <c r="AE331" i="7"/>
  <c r="AD331" i="7"/>
  <c r="AC331" i="7"/>
  <c r="AB331" i="7"/>
  <c r="AA331" i="7"/>
  <c r="Z331" i="7"/>
  <c r="AH331" i="7" s="1"/>
  <c r="AI331" i="7" s="1"/>
  <c r="Y331" i="7"/>
  <c r="X331" i="7"/>
  <c r="U331" i="7"/>
  <c r="S331" i="7"/>
  <c r="Q331" i="7"/>
  <c r="O331" i="7"/>
  <c r="M331" i="7"/>
  <c r="K331" i="7"/>
  <c r="I331" i="7"/>
  <c r="G331" i="7"/>
  <c r="AG330" i="7"/>
  <c r="AF330" i="7"/>
  <c r="AE330" i="7"/>
  <c r="AD330" i="7"/>
  <c r="AC330" i="7"/>
  <c r="AB330" i="7"/>
  <c r="AA330" i="7"/>
  <c r="Z330" i="7"/>
  <c r="Y330" i="7"/>
  <c r="AH330" i="7" s="1"/>
  <c r="AI330" i="7" s="1"/>
  <c r="X330" i="7"/>
  <c r="U330" i="7"/>
  <c r="S330" i="7"/>
  <c r="Q330" i="7"/>
  <c r="O330" i="7"/>
  <c r="M330" i="7"/>
  <c r="K330" i="7"/>
  <c r="I330" i="7"/>
  <c r="G330" i="7"/>
  <c r="AG329" i="7"/>
  <c r="AF329" i="7"/>
  <c r="AE329" i="7"/>
  <c r="AD329" i="7"/>
  <c r="AC329" i="7"/>
  <c r="AB329" i="7"/>
  <c r="AH329" i="7" s="1"/>
  <c r="AI329" i="7" s="1"/>
  <c r="AA329" i="7"/>
  <c r="Z329" i="7"/>
  <c r="Y329" i="7"/>
  <c r="X329" i="7"/>
  <c r="U329" i="7"/>
  <c r="S329" i="7"/>
  <c r="Q329" i="7"/>
  <c r="O329" i="7"/>
  <c r="M329" i="7"/>
  <c r="K329" i="7"/>
  <c r="I329" i="7"/>
  <c r="G329" i="7"/>
  <c r="AG328" i="7"/>
  <c r="AF328" i="7"/>
  <c r="AE328" i="7"/>
  <c r="AD328" i="7"/>
  <c r="AC328" i="7"/>
  <c r="AB328" i="7"/>
  <c r="AA328" i="7"/>
  <c r="Z328" i="7"/>
  <c r="Y328" i="7"/>
  <c r="X328" i="7"/>
  <c r="U328" i="7"/>
  <c r="S328" i="7"/>
  <c r="Q328" i="7"/>
  <c r="O328" i="7"/>
  <c r="M328" i="7"/>
  <c r="K328" i="7"/>
  <c r="I328" i="7"/>
  <c r="G328" i="7"/>
  <c r="AH327" i="7"/>
  <c r="AI327" i="7" s="1"/>
  <c r="AG327" i="7"/>
  <c r="AF327" i="7"/>
  <c r="AE327" i="7"/>
  <c r="AD327" i="7"/>
  <c r="AC327" i="7"/>
  <c r="AB327" i="7"/>
  <c r="AA327" i="7"/>
  <c r="Z327" i="7"/>
  <c r="Y327" i="7"/>
  <c r="X327" i="7"/>
  <c r="U327" i="7"/>
  <c r="S327" i="7"/>
  <c r="Q327" i="7"/>
  <c r="O327" i="7"/>
  <c r="M327" i="7"/>
  <c r="K327" i="7"/>
  <c r="I327" i="7"/>
  <c r="G327" i="7"/>
  <c r="AG326" i="7"/>
  <c r="AF326" i="7"/>
  <c r="AE326" i="7"/>
  <c r="AD326" i="7"/>
  <c r="AC326" i="7"/>
  <c r="AB326" i="7"/>
  <c r="AA326" i="7"/>
  <c r="Z326" i="7"/>
  <c r="Y326" i="7"/>
  <c r="X326" i="7"/>
  <c r="U326" i="7"/>
  <c r="S326" i="7"/>
  <c r="Q326" i="7"/>
  <c r="O326" i="7"/>
  <c r="M326" i="7"/>
  <c r="K326" i="7"/>
  <c r="I326" i="7"/>
  <c r="G326" i="7"/>
  <c r="AJ326" i="7" s="1"/>
  <c r="AH325" i="7"/>
  <c r="AI325" i="7" s="1"/>
  <c r="AG325" i="7"/>
  <c r="AF325" i="7"/>
  <c r="AE325" i="7"/>
  <c r="AD325" i="7"/>
  <c r="AC325" i="7"/>
  <c r="AB325" i="7"/>
  <c r="AA325" i="7"/>
  <c r="Z325" i="7"/>
  <c r="Y325" i="7"/>
  <c r="X325" i="7"/>
  <c r="U325" i="7"/>
  <c r="S325" i="7"/>
  <c r="Q325" i="7"/>
  <c r="O325" i="7"/>
  <c r="M325" i="7"/>
  <c r="K325" i="7"/>
  <c r="I325" i="7"/>
  <c r="G325" i="7"/>
  <c r="AG324" i="7"/>
  <c r="AF324" i="7"/>
  <c r="AE324" i="7"/>
  <c r="AD324" i="7"/>
  <c r="AC324" i="7"/>
  <c r="AB324" i="7"/>
  <c r="AA324" i="7"/>
  <c r="Z324" i="7"/>
  <c r="Y324" i="7"/>
  <c r="AH324" i="7" s="1"/>
  <c r="AI324" i="7" s="1"/>
  <c r="X324" i="7"/>
  <c r="U324" i="7"/>
  <c r="S324" i="7"/>
  <c r="Q324" i="7"/>
  <c r="O324" i="7"/>
  <c r="M324" i="7"/>
  <c r="K324" i="7"/>
  <c r="I324" i="7"/>
  <c r="G324" i="7"/>
  <c r="AG323" i="7"/>
  <c r="AF323" i="7"/>
  <c r="AE323" i="7"/>
  <c r="AD323" i="7"/>
  <c r="AC323" i="7"/>
  <c r="AB323" i="7"/>
  <c r="AA323" i="7"/>
  <c r="Z323" i="7"/>
  <c r="Y323" i="7"/>
  <c r="AH323" i="7" s="1"/>
  <c r="AI323" i="7" s="1"/>
  <c r="X323" i="7"/>
  <c r="U323" i="7"/>
  <c r="S323" i="7"/>
  <c r="Q323" i="7"/>
  <c r="O323" i="7"/>
  <c r="M323" i="7"/>
  <c r="K323" i="7"/>
  <c r="I323" i="7"/>
  <c r="G323" i="7"/>
  <c r="AJ323" i="7" s="1"/>
  <c r="AG322" i="7"/>
  <c r="AF322" i="7"/>
  <c r="AE322" i="7"/>
  <c r="AD322" i="7"/>
  <c r="AC322" i="7"/>
  <c r="AB322" i="7"/>
  <c r="AA322" i="7"/>
  <c r="Z322" i="7"/>
  <c r="Y322" i="7"/>
  <c r="AH322" i="7" s="1"/>
  <c r="AI322" i="7" s="1"/>
  <c r="X322" i="7"/>
  <c r="U322" i="7"/>
  <c r="S322" i="7"/>
  <c r="Q322" i="7"/>
  <c r="O322" i="7"/>
  <c r="M322" i="7"/>
  <c r="K322" i="7"/>
  <c r="I322" i="7"/>
  <c r="G322" i="7"/>
  <c r="AG321" i="7"/>
  <c r="AF321" i="7"/>
  <c r="AE321" i="7"/>
  <c r="AD321" i="7"/>
  <c r="AC321" i="7"/>
  <c r="AB321" i="7"/>
  <c r="AA321" i="7"/>
  <c r="Z321" i="7"/>
  <c r="Y321" i="7"/>
  <c r="AH321" i="7" s="1"/>
  <c r="AI321" i="7" s="1"/>
  <c r="X321" i="7"/>
  <c r="U321" i="7"/>
  <c r="S321" i="7"/>
  <c r="Q321" i="7"/>
  <c r="O321" i="7"/>
  <c r="M321" i="7"/>
  <c r="K321" i="7"/>
  <c r="I321" i="7"/>
  <c r="G321" i="7"/>
  <c r="AG320" i="7"/>
  <c r="AF320" i="7"/>
  <c r="AE320" i="7"/>
  <c r="AD320" i="7"/>
  <c r="AC320" i="7"/>
  <c r="AB320" i="7"/>
  <c r="AA320" i="7"/>
  <c r="Z320" i="7"/>
  <c r="Y320" i="7"/>
  <c r="AH320" i="7" s="1"/>
  <c r="AI320" i="7" s="1"/>
  <c r="X320" i="7"/>
  <c r="U320" i="7"/>
  <c r="S320" i="7"/>
  <c r="Q320" i="7"/>
  <c r="O320" i="7"/>
  <c r="M320" i="7"/>
  <c r="K320" i="7"/>
  <c r="I320" i="7"/>
  <c r="G320" i="7"/>
  <c r="AJ320" i="7" s="1"/>
  <c r="AG319" i="7"/>
  <c r="AF319" i="7"/>
  <c r="AE319" i="7"/>
  <c r="AD319" i="7"/>
  <c r="AC319" i="7"/>
  <c r="AB319" i="7"/>
  <c r="AA319" i="7"/>
  <c r="Z319" i="7"/>
  <c r="Y319" i="7"/>
  <c r="AH319" i="7" s="1"/>
  <c r="AI319" i="7" s="1"/>
  <c r="X319" i="7"/>
  <c r="U319" i="7"/>
  <c r="S319" i="7"/>
  <c r="Q319" i="7"/>
  <c r="O319" i="7"/>
  <c r="M319" i="7"/>
  <c r="K319" i="7"/>
  <c r="I319" i="7"/>
  <c r="G319" i="7"/>
  <c r="AG318" i="7"/>
  <c r="AF318" i="7"/>
  <c r="AE318" i="7"/>
  <c r="AD318" i="7"/>
  <c r="AC318" i="7"/>
  <c r="AB318" i="7"/>
  <c r="AA318" i="7"/>
  <c r="Z318" i="7"/>
  <c r="Y318" i="7"/>
  <c r="AH318" i="7" s="1"/>
  <c r="AI318" i="7" s="1"/>
  <c r="X318" i="7"/>
  <c r="U318" i="7"/>
  <c r="S318" i="7"/>
  <c r="Q318" i="7"/>
  <c r="O318" i="7"/>
  <c r="M318" i="7"/>
  <c r="K318" i="7"/>
  <c r="I318" i="7"/>
  <c r="G318" i="7"/>
  <c r="AG317" i="7"/>
  <c r="AF317" i="7"/>
  <c r="AE317" i="7"/>
  <c r="AD317" i="7"/>
  <c r="AC317" i="7"/>
  <c r="AB317" i="7"/>
  <c r="AA317" i="7"/>
  <c r="Z317" i="7"/>
  <c r="Y317" i="7"/>
  <c r="AH317" i="7" s="1"/>
  <c r="AI317" i="7" s="1"/>
  <c r="X317" i="7"/>
  <c r="U317" i="7"/>
  <c r="S317" i="7"/>
  <c r="Q317" i="7"/>
  <c r="O317" i="7"/>
  <c r="M317" i="7"/>
  <c r="K317" i="7"/>
  <c r="I317" i="7"/>
  <c r="G317" i="7"/>
  <c r="AJ317" i="7" s="1"/>
  <c r="AG316" i="7"/>
  <c r="AF316" i="7"/>
  <c r="AE316" i="7"/>
  <c r="AD316" i="7"/>
  <c r="AC316" i="7"/>
  <c r="AB316" i="7"/>
  <c r="AA316" i="7"/>
  <c r="Z316" i="7"/>
  <c r="Y316" i="7"/>
  <c r="AH316" i="7" s="1"/>
  <c r="AI316" i="7" s="1"/>
  <c r="X316" i="7"/>
  <c r="U316" i="7"/>
  <c r="S316" i="7"/>
  <c r="Q316" i="7"/>
  <c r="O316" i="7"/>
  <c r="M316" i="7"/>
  <c r="K316" i="7"/>
  <c r="I316" i="7"/>
  <c r="G316" i="7"/>
  <c r="AG315" i="7"/>
  <c r="AF315" i="7"/>
  <c r="AE315" i="7"/>
  <c r="AD315" i="7"/>
  <c r="AC315" i="7"/>
  <c r="AB315" i="7"/>
  <c r="AA315" i="7"/>
  <c r="Z315" i="7"/>
  <c r="Y315" i="7"/>
  <c r="AH315" i="7" s="1"/>
  <c r="AI315" i="7" s="1"/>
  <c r="X315" i="7"/>
  <c r="U315" i="7"/>
  <c r="S315" i="7"/>
  <c r="Q315" i="7"/>
  <c r="O315" i="7"/>
  <c r="M315" i="7"/>
  <c r="K315" i="7"/>
  <c r="I315" i="7"/>
  <c r="G315" i="7"/>
  <c r="AJ315" i="7" s="1"/>
  <c r="AG314" i="7"/>
  <c r="AF314" i="7"/>
  <c r="AE314" i="7"/>
  <c r="AD314" i="7"/>
  <c r="AC314" i="7"/>
  <c r="AB314" i="7"/>
  <c r="AA314" i="7"/>
  <c r="Z314" i="7"/>
  <c r="AH314" i="7" s="1"/>
  <c r="AI314" i="7" s="1"/>
  <c r="Y314" i="7"/>
  <c r="X314" i="7"/>
  <c r="U314" i="7"/>
  <c r="S314" i="7"/>
  <c r="Q314" i="7"/>
  <c r="O314" i="7"/>
  <c r="M314" i="7"/>
  <c r="K314" i="7"/>
  <c r="I314" i="7"/>
  <c r="AJ314" i="7" s="1"/>
  <c r="G314" i="7"/>
  <c r="AJ313" i="7"/>
  <c r="AG313" i="7"/>
  <c r="AF313" i="7"/>
  <c r="AE313" i="7"/>
  <c r="AD313" i="7"/>
  <c r="AC313" i="7"/>
  <c r="AB313" i="7"/>
  <c r="AA313" i="7"/>
  <c r="Z313" i="7"/>
  <c r="Y313" i="7"/>
  <c r="X313" i="7"/>
  <c r="AH313" i="7" s="1"/>
  <c r="AI313" i="7" s="1"/>
  <c r="U313" i="7"/>
  <c r="S313" i="7"/>
  <c r="Q313" i="7"/>
  <c r="O313" i="7"/>
  <c r="M313" i="7"/>
  <c r="K313" i="7"/>
  <c r="I313" i="7"/>
  <c r="G313" i="7"/>
  <c r="AG312" i="7"/>
  <c r="AF312" i="7"/>
  <c r="AH312" i="7" s="1"/>
  <c r="AI312" i="7" s="1"/>
  <c r="AE312" i="7"/>
  <c r="AD312" i="7"/>
  <c r="AC312" i="7"/>
  <c r="AB312" i="7"/>
  <c r="AA312" i="7"/>
  <c r="Z312" i="7"/>
  <c r="Y312" i="7"/>
  <c r="X312" i="7"/>
  <c r="U312" i="7"/>
  <c r="S312" i="7"/>
  <c r="Q312" i="7"/>
  <c r="O312" i="7"/>
  <c r="M312" i="7"/>
  <c r="K312" i="7"/>
  <c r="I312" i="7"/>
  <c r="G312" i="7"/>
  <c r="AG311" i="7"/>
  <c r="AF311" i="7"/>
  <c r="AE311" i="7"/>
  <c r="AD311" i="7"/>
  <c r="AC311" i="7"/>
  <c r="AB311" i="7"/>
  <c r="AA311" i="7"/>
  <c r="Z311" i="7"/>
  <c r="Y311" i="7"/>
  <c r="X311" i="7"/>
  <c r="AH311" i="7" s="1"/>
  <c r="AI311" i="7" s="1"/>
  <c r="U311" i="7"/>
  <c r="S311" i="7"/>
  <c r="Q311" i="7"/>
  <c r="O311" i="7"/>
  <c r="M311" i="7"/>
  <c r="K311" i="7"/>
  <c r="I311" i="7"/>
  <c r="G311" i="7"/>
  <c r="AJ311" i="7" s="1"/>
  <c r="AG310" i="7"/>
  <c r="AF310" i="7"/>
  <c r="AE310" i="7"/>
  <c r="AD310" i="7"/>
  <c r="AC310" i="7"/>
  <c r="AB310" i="7"/>
  <c r="AA310" i="7"/>
  <c r="Z310" i="7"/>
  <c r="Y310" i="7"/>
  <c r="AH310" i="7" s="1"/>
  <c r="AI310" i="7" s="1"/>
  <c r="X310" i="7"/>
  <c r="U310" i="7"/>
  <c r="S310" i="7"/>
  <c r="Q310" i="7"/>
  <c r="O310" i="7"/>
  <c r="M310" i="7"/>
  <c r="K310" i="7"/>
  <c r="I310" i="7"/>
  <c r="G310" i="7"/>
  <c r="AJ310" i="7" s="1"/>
  <c r="AG309" i="7"/>
  <c r="AF309" i="7"/>
  <c r="AE309" i="7"/>
  <c r="AD309" i="7"/>
  <c r="AC309" i="7"/>
  <c r="AB309" i="7"/>
  <c r="AA309" i="7"/>
  <c r="Z309" i="7"/>
  <c r="Y309" i="7"/>
  <c r="AH309" i="7" s="1"/>
  <c r="AI309" i="7" s="1"/>
  <c r="X309" i="7"/>
  <c r="U309" i="7"/>
  <c r="S309" i="7"/>
  <c r="Q309" i="7"/>
  <c r="O309" i="7"/>
  <c r="M309" i="7"/>
  <c r="K309" i="7"/>
  <c r="I309" i="7"/>
  <c r="G309" i="7"/>
  <c r="AG308" i="7"/>
  <c r="AF308" i="7"/>
  <c r="AE308" i="7"/>
  <c r="AH308" i="7" s="1"/>
  <c r="AI308" i="7" s="1"/>
  <c r="AD308" i="7"/>
  <c r="AC308" i="7"/>
  <c r="AB308" i="7"/>
  <c r="AA308" i="7"/>
  <c r="Z308" i="7"/>
  <c r="Y308" i="7"/>
  <c r="X308" i="7"/>
  <c r="U308" i="7"/>
  <c r="S308" i="7"/>
  <c r="Q308" i="7"/>
  <c r="O308" i="7"/>
  <c r="M308" i="7"/>
  <c r="K308" i="7"/>
  <c r="I308" i="7"/>
  <c r="G308" i="7"/>
  <c r="AG307" i="7"/>
  <c r="AF307" i="7"/>
  <c r="AE307" i="7"/>
  <c r="AD307" i="7"/>
  <c r="AC307" i="7"/>
  <c r="AB307" i="7"/>
  <c r="AA307" i="7"/>
  <c r="Z307" i="7"/>
  <c r="Y307" i="7"/>
  <c r="X307" i="7"/>
  <c r="AH307" i="7" s="1"/>
  <c r="AI307" i="7" s="1"/>
  <c r="U307" i="7"/>
  <c r="S307" i="7"/>
  <c r="Q307" i="7"/>
  <c r="O307" i="7"/>
  <c r="M307" i="7"/>
  <c r="K307" i="7"/>
  <c r="I307" i="7"/>
  <c r="G307" i="7"/>
  <c r="AJ307" i="7" s="1"/>
  <c r="AG306" i="7"/>
  <c r="AF306" i="7"/>
  <c r="AE306" i="7"/>
  <c r="AD306" i="7"/>
  <c r="AC306" i="7"/>
  <c r="AB306" i="7"/>
  <c r="AA306" i="7"/>
  <c r="Z306" i="7"/>
  <c r="Y306" i="7"/>
  <c r="X306" i="7"/>
  <c r="U306" i="7"/>
  <c r="S306" i="7"/>
  <c r="Q306" i="7"/>
  <c r="O306" i="7"/>
  <c r="M306" i="7"/>
  <c r="K306" i="7"/>
  <c r="I306" i="7"/>
  <c r="G306" i="7"/>
  <c r="AJ306" i="7" s="1"/>
  <c r="AH305" i="7"/>
  <c r="AI305" i="7" s="1"/>
  <c r="AG305" i="7"/>
  <c r="AF305" i="7"/>
  <c r="AE305" i="7"/>
  <c r="AD305" i="7"/>
  <c r="AC305" i="7"/>
  <c r="AB305" i="7"/>
  <c r="AA305" i="7"/>
  <c r="Z305" i="7"/>
  <c r="Y305" i="7"/>
  <c r="X305" i="7"/>
  <c r="U305" i="7"/>
  <c r="S305" i="7"/>
  <c r="AJ305" i="7" s="1"/>
  <c r="Q305" i="7"/>
  <c r="O305" i="7"/>
  <c r="M305" i="7"/>
  <c r="K305" i="7"/>
  <c r="I305" i="7"/>
  <c r="G305" i="7"/>
  <c r="AG304" i="7"/>
  <c r="AF304" i="7"/>
  <c r="AE304" i="7"/>
  <c r="AD304" i="7"/>
  <c r="AC304" i="7"/>
  <c r="AB304" i="7"/>
  <c r="AA304" i="7"/>
  <c r="Z304" i="7"/>
  <c r="Y304" i="7"/>
  <c r="X304" i="7"/>
  <c r="U304" i="7"/>
  <c r="S304" i="7"/>
  <c r="Q304" i="7"/>
  <c r="O304" i="7"/>
  <c r="M304" i="7"/>
  <c r="K304" i="7"/>
  <c r="I304" i="7"/>
  <c r="G304" i="7"/>
  <c r="AG303" i="7"/>
  <c r="AF303" i="7"/>
  <c r="AE303" i="7"/>
  <c r="AD303" i="7"/>
  <c r="AC303" i="7"/>
  <c r="AB303" i="7"/>
  <c r="AA303" i="7"/>
  <c r="AH303" i="7" s="1"/>
  <c r="AI303" i="7" s="1"/>
  <c r="Z303" i="7"/>
  <c r="Y303" i="7"/>
  <c r="X303" i="7"/>
  <c r="U303" i="7"/>
  <c r="S303" i="7"/>
  <c r="Q303" i="7"/>
  <c r="O303" i="7"/>
  <c r="M303" i="7"/>
  <c r="K303" i="7"/>
  <c r="I303" i="7"/>
  <c r="AJ303" i="7" s="1"/>
  <c r="G303" i="7"/>
  <c r="AJ302" i="7"/>
  <c r="AG302" i="7"/>
  <c r="AF302" i="7"/>
  <c r="AE302" i="7"/>
  <c r="AD302" i="7"/>
  <c r="AC302" i="7"/>
  <c r="AB302" i="7"/>
  <c r="AA302" i="7"/>
  <c r="Z302" i="7"/>
  <c r="Y302" i="7"/>
  <c r="X302" i="7"/>
  <c r="AH302" i="7" s="1"/>
  <c r="AI302" i="7" s="1"/>
  <c r="U302" i="7"/>
  <c r="S302" i="7"/>
  <c r="Q302" i="7"/>
  <c r="O302" i="7"/>
  <c r="M302" i="7"/>
  <c r="K302" i="7"/>
  <c r="I302" i="7"/>
  <c r="G302" i="7"/>
  <c r="AG301" i="7"/>
  <c r="AF301" i="7"/>
  <c r="AE301" i="7"/>
  <c r="AD301" i="7"/>
  <c r="AC301" i="7"/>
  <c r="AB301" i="7"/>
  <c r="AA301" i="7"/>
  <c r="Z301" i="7"/>
  <c r="Y301" i="7"/>
  <c r="X301" i="7"/>
  <c r="U301" i="7"/>
  <c r="S301" i="7"/>
  <c r="Q301" i="7"/>
  <c r="O301" i="7"/>
  <c r="M301" i="7"/>
  <c r="K301" i="7"/>
  <c r="I301" i="7"/>
  <c r="AJ301" i="7" s="1"/>
  <c r="G301" i="7"/>
  <c r="AG300" i="7"/>
  <c r="AF300" i="7"/>
  <c r="AE300" i="7"/>
  <c r="AD300" i="7"/>
  <c r="AC300" i="7"/>
  <c r="AB300" i="7"/>
  <c r="AA300" i="7"/>
  <c r="Z300" i="7"/>
  <c r="Y300" i="7"/>
  <c r="AH300" i="7" s="1"/>
  <c r="AI300" i="7" s="1"/>
  <c r="X300" i="7"/>
  <c r="U300" i="7"/>
  <c r="S300" i="7"/>
  <c r="Q300" i="7"/>
  <c r="O300" i="7"/>
  <c r="M300" i="7"/>
  <c r="K300" i="7"/>
  <c r="I300" i="7"/>
  <c r="G300" i="7"/>
  <c r="AG299" i="7"/>
  <c r="AF299" i="7"/>
  <c r="AE299" i="7"/>
  <c r="AD299" i="7"/>
  <c r="AC299" i="7"/>
  <c r="AB299" i="7"/>
  <c r="AA299" i="7"/>
  <c r="Z299" i="7"/>
  <c r="AH299" i="7" s="1"/>
  <c r="AI299" i="7" s="1"/>
  <c r="Y299" i="7"/>
  <c r="X299" i="7"/>
  <c r="U299" i="7"/>
  <c r="S299" i="7"/>
  <c r="Q299" i="7"/>
  <c r="O299" i="7"/>
  <c r="M299" i="7"/>
  <c r="K299" i="7"/>
  <c r="I299" i="7"/>
  <c r="G299" i="7"/>
  <c r="AJ299" i="7" s="1"/>
  <c r="AI298" i="7"/>
  <c r="AG298" i="7"/>
  <c r="AF298" i="7"/>
  <c r="AE298" i="7"/>
  <c r="AD298" i="7"/>
  <c r="AC298" i="7"/>
  <c r="AB298" i="7"/>
  <c r="AA298" i="7"/>
  <c r="Z298" i="7"/>
  <c r="Y298" i="7"/>
  <c r="AH298" i="7" s="1"/>
  <c r="X298" i="7"/>
  <c r="U298" i="7"/>
  <c r="S298" i="7"/>
  <c r="Q298" i="7"/>
  <c r="O298" i="7"/>
  <c r="M298" i="7"/>
  <c r="K298" i="7"/>
  <c r="I298" i="7"/>
  <c r="G298" i="7"/>
  <c r="AJ298" i="7" s="1"/>
  <c r="AG297" i="7"/>
  <c r="AF297" i="7"/>
  <c r="AE297" i="7"/>
  <c r="AD297" i="7"/>
  <c r="AC297" i="7"/>
  <c r="AB297" i="7"/>
  <c r="AA297" i="7"/>
  <c r="Z297" i="7"/>
  <c r="Y297" i="7"/>
  <c r="X297" i="7"/>
  <c r="U297" i="7"/>
  <c r="S297" i="7"/>
  <c r="Q297" i="7"/>
  <c r="O297" i="7"/>
  <c r="M297" i="7"/>
  <c r="K297" i="7"/>
  <c r="I297" i="7"/>
  <c r="G297" i="7"/>
  <c r="AG296" i="7"/>
  <c r="AF296" i="7"/>
  <c r="AE296" i="7"/>
  <c r="AD296" i="7"/>
  <c r="AC296" i="7"/>
  <c r="AB296" i="7"/>
  <c r="AA296" i="7"/>
  <c r="Z296" i="7"/>
  <c r="Y296" i="7"/>
  <c r="X296" i="7"/>
  <c r="AH296" i="7" s="1"/>
  <c r="AI296" i="7" s="1"/>
  <c r="U296" i="7"/>
  <c r="S296" i="7"/>
  <c r="Q296" i="7"/>
  <c r="O296" i="7"/>
  <c r="M296" i="7"/>
  <c r="K296" i="7"/>
  <c r="I296" i="7"/>
  <c r="G296" i="7"/>
  <c r="AJ296" i="7" s="1"/>
  <c r="AG295" i="7"/>
  <c r="AF295" i="7"/>
  <c r="AE295" i="7"/>
  <c r="AD295" i="7"/>
  <c r="AC295" i="7"/>
  <c r="AB295" i="7"/>
  <c r="AA295" i="7"/>
  <c r="Z295" i="7"/>
  <c r="Y295" i="7"/>
  <c r="X295" i="7"/>
  <c r="AH295" i="7" s="1"/>
  <c r="AI295" i="7" s="1"/>
  <c r="U295" i="7"/>
  <c r="S295" i="7"/>
  <c r="Q295" i="7"/>
  <c r="O295" i="7"/>
  <c r="M295" i="7"/>
  <c r="K295" i="7"/>
  <c r="I295" i="7"/>
  <c r="G295" i="7"/>
  <c r="AJ295" i="7" s="1"/>
  <c r="AH294" i="7"/>
  <c r="AI294" i="7" s="1"/>
  <c r="AG294" i="7"/>
  <c r="AF294" i="7"/>
  <c r="AE294" i="7"/>
  <c r="AD294" i="7"/>
  <c r="AC294" i="7"/>
  <c r="AB294" i="7"/>
  <c r="AA294" i="7"/>
  <c r="Z294" i="7"/>
  <c r="Y294" i="7"/>
  <c r="X294" i="7"/>
  <c r="U294" i="7"/>
  <c r="S294" i="7"/>
  <c r="Q294" i="7"/>
  <c r="O294" i="7"/>
  <c r="M294" i="7"/>
  <c r="K294" i="7"/>
  <c r="AJ294" i="7" s="1"/>
  <c r="I294" i="7"/>
  <c r="G294" i="7"/>
  <c r="AG293" i="7"/>
  <c r="AF293" i="7"/>
  <c r="AE293" i="7"/>
  <c r="AD293" i="7"/>
  <c r="AC293" i="7"/>
  <c r="AB293" i="7"/>
  <c r="AA293" i="7"/>
  <c r="Z293" i="7"/>
  <c r="Y293" i="7"/>
  <c r="X293" i="7"/>
  <c r="U293" i="7"/>
  <c r="S293" i="7"/>
  <c r="Q293" i="7"/>
  <c r="O293" i="7"/>
  <c r="M293" i="7"/>
  <c r="K293" i="7"/>
  <c r="I293" i="7"/>
  <c r="G293" i="7"/>
  <c r="AG292" i="7"/>
  <c r="AF292" i="7"/>
  <c r="AE292" i="7"/>
  <c r="AD292" i="7"/>
  <c r="AC292" i="7"/>
  <c r="AB292" i="7"/>
  <c r="AA292" i="7"/>
  <c r="Z292" i="7"/>
  <c r="Y292" i="7"/>
  <c r="X292" i="7"/>
  <c r="U292" i="7"/>
  <c r="S292" i="7"/>
  <c r="Q292" i="7"/>
  <c r="O292" i="7"/>
  <c r="M292" i="7"/>
  <c r="K292" i="7"/>
  <c r="I292" i="7"/>
  <c r="G292" i="7"/>
  <c r="AJ292" i="7" s="1"/>
  <c r="AG291" i="7"/>
  <c r="AF291" i="7"/>
  <c r="AE291" i="7"/>
  <c r="AD291" i="7"/>
  <c r="AC291" i="7"/>
  <c r="AB291" i="7"/>
  <c r="AA291" i="7"/>
  <c r="Z291" i="7"/>
  <c r="Y291" i="7"/>
  <c r="X291" i="7"/>
  <c r="AH291" i="7" s="1"/>
  <c r="AI291" i="7" s="1"/>
  <c r="U291" i="7"/>
  <c r="S291" i="7"/>
  <c r="Q291" i="7"/>
  <c r="O291" i="7"/>
  <c r="M291" i="7"/>
  <c r="K291" i="7"/>
  <c r="I291" i="7"/>
  <c r="G291" i="7"/>
  <c r="AJ291" i="7" s="1"/>
  <c r="AH290" i="7"/>
  <c r="AI290" i="7" s="1"/>
  <c r="AG290" i="7"/>
  <c r="AF290" i="7"/>
  <c r="AE290" i="7"/>
  <c r="AD290" i="7"/>
  <c r="AC290" i="7"/>
  <c r="AB290" i="7"/>
  <c r="AA290" i="7"/>
  <c r="Z290" i="7"/>
  <c r="Y290" i="7"/>
  <c r="X290" i="7"/>
  <c r="U290" i="7"/>
  <c r="S290" i="7"/>
  <c r="Q290" i="7"/>
  <c r="O290" i="7"/>
  <c r="M290" i="7"/>
  <c r="K290" i="7"/>
  <c r="AJ290" i="7" s="1"/>
  <c r="I290" i="7"/>
  <c r="G290" i="7"/>
  <c r="AG289" i="7"/>
  <c r="AF289" i="7"/>
  <c r="AE289" i="7"/>
  <c r="AD289" i="7"/>
  <c r="AC289" i="7"/>
  <c r="AB289" i="7"/>
  <c r="AA289" i="7"/>
  <c r="AH289" i="7" s="1"/>
  <c r="AI289" i="7" s="1"/>
  <c r="Z289" i="7"/>
  <c r="Y289" i="7"/>
  <c r="X289" i="7"/>
  <c r="U289" i="7"/>
  <c r="S289" i="7"/>
  <c r="Q289" i="7"/>
  <c r="O289" i="7"/>
  <c r="M289" i="7"/>
  <c r="K289" i="7"/>
  <c r="I289" i="7"/>
  <c r="G289" i="7"/>
  <c r="AJ289" i="7" s="1"/>
  <c r="AG288" i="7"/>
  <c r="AF288" i="7"/>
  <c r="AE288" i="7"/>
  <c r="AD288" i="7"/>
  <c r="AC288" i="7"/>
  <c r="AB288" i="7"/>
  <c r="AA288" i="7"/>
  <c r="Z288" i="7"/>
  <c r="Y288" i="7"/>
  <c r="X288" i="7"/>
  <c r="U288" i="7"/>
  <c r="S288" i="7"/>
  <c r="Q288" i="7"/>
  <c r="O288" i="7"/>
  <c r="M288" i="7"/>
  <c r="K288" i="7"/>
  <c r="I288" i="7"/>
  <c r="G288" i="7"/>
  <c r="AJ288" i="7" s="1"/>
  <c r="AG287" i="7"/>
  <c r="AF287" i="7"/>
  <c r="AE287" i="7"/>
  <c r="AD287" i="7"/>
  <c r="AC287" i="7"/>
  <c r="AB287" i="7"/>
  <c r="AA287" i="7"/>
  <c r="Z287" i="7"/>
  <c r="Y287" i="7"/>
  <c r="AH287" i="7" s="1"/>
  <c r="AI287" i="7" s="1"/>
  <c r="X287" i="7"/>
  <c r="U287" i="7"/>
  <c r="S287" i="7"/>
  <c r="Q287" i="7"/>
  <c r="O287" i="7"/>
  <c r="M287" i="7"/>
  <c r="K287" i="7"/>
  <c r="I287" i="7"/>
  <c r="G287" i="7"/>
  <c r="AJ287" i="7" s="1"/>
  <c r="AH286" i="7"/>
  <c r="AI286" i="7" s="1"/>
  <c r="AG286" i="7"/>
  <c r="AF286" i="7"/>
  <c r="AE286" i="7"/>
  <c r="AD286" i="7"/>
  <c r="AC286" i="7"/>
  <c r="AB286" i="7"/>
  <c r="AA286" i="7"/>
  <c r="Z286" i="7"/>
  <c r="Y286" i="7"/>
  <c r="X286" i="7"/>
  <c r="U286" i="7"/>
  <c r="S286" i="7"/>
  <c r="Q286" i="7"/>
  <c r="O286" i="7"/>
  <c r="M286" i="7"/>
  <c r="K286" i="7"/>
  <c r="AJ286" i="7" s="1"/>
  <c r="I286" i="7"/>
  <c r="G286" i="7"/>
  <c r="AG285" i="7"/>
  <c r="AF285" i="7"/>
  <c r="AE285" i="7"/>
  <c r="AD285" i="7"/>
  <c r="AC285" i="7"/>
  <c r="AB285" i="7"/>
  <c r="AA285" i="7"/>
  <c r="AH285" i="7" s="1"/>
  <c r="AI285" i="7" s="1"/>
  <c r="Z285" i="7"/>
  <c r="Y285" i="7"/>
  <c r="X285" i="7"/>
  <c r="U285" i="7"/>
  <c r="S285" i="7"/>
  <c r="Q285" i="7"/>
  <c r="O285" i="7"/>
  <c r="M285" i="7"/>
  <c r="K285" i="7"/>
  <c r="I285" i="7"/>
  <c r="G285" i="7"/>
  <c r="AG284" i="7"/>
  <c r="AF284" i="7"/>
  <c r="AE284" i="7"/>
  <c r="AD284" i="7"/>
  <c r="AC284" i="7"/>
  <c r="AB284" i="7"/>
  <c r="AA284" i="7"/>
  <c r="Z284" i="7"/>
  <c r="Y284" i="7"/>
  <c r="X284" i="7"/>
  <c r="U284" i="7"/>
  <c r="S284" i="7"/>
  <c r="Q284" i="7"/>
  <c r="O284" i="7"/>
  <c r="M284" i="7"/>
  <c r="K284" i="7"/>
  <c r="I284" i="7"/>
  <c r="G284" i="7"/>
  <c r="AJ284" i="7" s="1"/>
  <c r="AG283" i="7"/>
  <c r="AF283" i="7"/>
  <c r="AE283" i="7"/>
  <c r="AD283" i="7"/>
  <c r="AC283" i="7"/>
  <c r="AB283" i="7"/>
  <c r="AA283" i="7"/>
  <c r="Z283" i="7"/>
  <c r="Y283" i="7"/>
  <c r="AH283" i="7" s="1"/>
  <c r="AI283" i="7" s="1"/>
  <c r="X283" i="7"/>
  <c r="U283" i="7"/>
  <c r="S283" i="7"/>
  <c r="Q283" i="7"/>
  <c r="O283" i="7"/>
  <c r="M283" i="7"/>
  <c r="K283" i="7"/>
  <c r="I283" i="7"/>
  <c r="G283" i="7"/>
  <c r="AJ283" i="7" s="1"/>
  <c r="AH282" i="7"/>
  <c r="AI282" i="7" s="1"/>
  <c r="AG282" i="7"/>
  <c r="AF282" i="7"/>
  <c r="AE282" i="7"/>
  <c r="AD282" i="7"/>
  <c r="AC282" i="7"/>
  <c r="AB282" i="7"/>
  <c r="AA282" i="7"/>
  <c r="Z282" i="7"/>
  <c r="Y282" i="7"/>
  <c r="X282" i="7"/>
  <c r="U282" i="7"/>
  <c r="S282" i="7"/>
  <c r="Q282" i="7"/>
  <c r="O282" i="7"/>
  <c r="M282" i="7"/>
  <c r="K282" i="7"/>
  <c r="AJ282" i="7" s="1"/>
  <c r="I282" i="7"/>
  <c r="G282" i="7"/>
  <c r="AG281" i="7"/>
  <c r="AF281" i="7"/>
  <c r="AE281" i="7"/>
  <c r="AD281" i="7"/>
  <c r="AC281" i="7"/>
  <c r="AB281" i="7"/>
  <c r="AA281" i="7"/>
  <c r="AH281" i="7" s="1"/>
  <c r="AI281" i="7" s="1"/>
  <c r="Z281" i="7"/>
  <c r="Y281" i="7"/>
  <c r="X281" i="7"/>
  <c r="U281" i="7"/>
  <c r="S281" i="7"/>
  <c r="Q281" i="7"/>
  <c r="O281" i="7"/>
  <c r="M281" i="7"/>
  <c r="K281" i="7"/>
  <c r="I281" i="7"/>
  <c r="G281" i="7"/>
  <c r="AJ281" i="7" s="1"/>
  <c r="AG280" i="7"/>
  <c r="AF280" i="7"/>
  <c r="AE280" i="7"/>
  <c r="AD280" i="7"/>
  <c r="AC280" i="7"/>
  <c r="AB280" i="7"/>
  <c r="AA280" i="7"/>
  <c r="Z280" i="7"/>
  <c r="Y280" i="7"/>
  <c r="X280" i="7"/>
  <c r="U280" i="7"/>
  <c r="S280" i="7"/>
  <c r="Q280" i="7"/>
  <c r="O280" i="7"/>
  <c r="M280" i="7"/>
  <c r="K280" i="7"/>
  <c r="I280" i="7"/>
  <c r="G280" i="7"/>
  <c r="AJ280" i="7" s="1"/>
  <c r="AG279" i="7"/>
  <c r="AF279" i="7"/>
  <c r="AE279" i="7"/>
  <c r="AD279" i="7"/>
  <c r="AC279" i="7"/>
  <c r="AB279" i="7"/>
  <c r="AA279" i="7"/>
  <c r="Z279" i="7"/>
  <c r="Y279" i="7"/>
  <c r="AH279" i="7" s="1"/>
  <c r="AI279" i="7" s="1"/>
  <c r="X279" i="7"/>
  <c r="U279" i="7"/>
  <c r="S279" i="7"/>
  <c r="Q279" i="7"/>
  <c r="O279" i="7"/>
  <c r="M279" i="7"/>
  <c r="K279" i="7"/>
  <c r="I279" i="7"/>
  <c r="G279" i="7"/>
  <c r="AJ279" i="7" s="1"/>
  <c r="AH278" i="7"/>
  <c r="AI278" i="7" s="1"/>
  <c r="AG278" i="7"/>
  <c r="AF278" i="7"/>
  <c r="AE278" i="7"/>
  <c r="AD278" i="7"/>
  <c r="AC278" i="7"/>
  <c r="AB278" i="7"/>
  <c r="AA278" i="7"/>
  <c r="Z278" i="7"/>
  <c r="Y278" i="7"/>
  <c r="X278" i="7"/>
  <c r="U278" i="7"/>
  <c r="S278" i="7"/>
  <c r="Q278" i="7"/>
  <c r="O278" i="7"/>
  <c r="M278" i="7"/>
  <c r="K278" i="7"/>
  <c r="I278" i="7"/>
  <c r="G278" i="7"/>
  <c r="AG277" i="7"/>
  <c r="AF277" i="7"/>
  <c r="AE277" i="7"/>
  <c r="AD277" i="7"/>
  <c r="AC277" i="7"/>
  <c r="AB277" i="7"/>
  <c r="AA277" i="7"/>
  <c r="AH277" i="7" s="1"/>
  <c r="AI277" i="7" s="1"/>
  <c r="Z277" i="7"/>
  <c r="Y277" i="7"/>
  <c r="X277" i="7"/>
  <c r="U277" i="7"/>
  <c r="S277" i="7"/>
  <c r="Q277" i="7"/>
  <c r="O277" i="7"/>
  <c r="M277" i="7"/>
  <c r="K277" i="7"/>
  <c r="I277" i="7"/>
  <c r="G277" i="7"/>
  <c r="AG276" i="7"/>
  <c r="AF276" i="7"/>
  <c r="AE276" i="7"/>
  <c r="AD276" i="7"/>
  <c r="AC276" i="7"/>
  <c r="AB276" i="7"/>
  <c r="AA276" i="7"/>
  <c r="Z276" i="7"/>
  <c r="Y276" i="7"/>
  <c r="X276" i="7"/>
  <c r="AH276" i="7" s="1"/>
  <c r="AI276" i="7" s="1"/>
  <c r="U276" i="7"/>
  <c r="S276" i="7"/>
  <c r="Q276" i="7"/>
  <c r="O276" i="7"/>
  <c r="M276" i="7"/>
  <c r="K276" i="7"/>
  <c r="I276" i="7"/>
  <c r="G276" i="7"/>
  <c r="AJ276" i="7" s="1"/>
  <c r="AG275" i="7"/>
  <c r="AF275" i="7"/>
  <c r="AE275" i="7"/>
  <c r="AD275" i="7"/>
  <c r="AC275" i="7"/>
  <c r="AB275" i="7"/>
  <c r="AA275" i="7"/>
  <c r="Z275" i="7"/>
  <c r="Y275" i="7"/>
  <c r="AH275" i="7" s="1"/>
  <c r="AI275" i="7" s="1"/>
  <c r="X275" i="7"/>
  <c r="U275" i="7"/>
  <c r="S275" i="7"/>
  <c r="Q275" i="7"/>
  <c r="O275" i="7"/>
  <c r="M275" i="7"/>
  <c r="K275" i="7"/>
  <c r="I275" i="7"/>
  <c r="G275" i="7"/>
  <c r="AJ275" i="7" s="1"/>
  <c r="AH274" i="7"/>
  <c r="AI274" i="7" s="1"/>
  <c r="AG274" i="7"/>
  <c r="AF274" i="7"/>
  <c r="AE274" i="7"/>
  <c r="AD274" i="7"/>
  <c r="AC274" i="7"/>
  <c r="AB274" i="7"/>
  <c r="AA274" i="7"/>
  <c r="Z274" i="7"/>
  <c r="Y274" i="7"/>
  <c r="X274" i="7"/>
  <c r="U274" i="7"/>
  <c r="S274" i="7"/>
  <c r="Q274" i="7"/>
  <c r="O274" i="7"/>
  <c r="M274" i="7"/>
  <c r="K274" i="7"/>
  <c r="AJ274" i="7" s="1"/>
  <c r="I274" i="7"/>
  <c r="G274" i="7"/>
  <c r="AG273" i="7"/>
  <c r="AF273" i="7"/>
  <c r="AE273" i="7"/>
  <c r="AD273" i="7"/>
  <c r="AC273" i="7"/>
  <c r="AB273" i="7"/>
  <c r="AA273" i="7"/>
  <c r="AH273" i="7" s="1"/>
  <c r="AI273" i="7" s="1"/>
  <c r="Z273" i="7"/>
  <c r="Y273" i="7"/>
  <c r="X273" i="7"/>
  <c r="U273" i="7"/>
  <c r="S273" i="7"/>
  <c r="Q273" i="7"/>
  <c r="O273" i="7"/>
  <c r="M273" i="7"/>
  <c r="K273" i="7"/>
  <c r="I273" i="7"/>
  <c r="G273" i="7"/>
  <c r="AJ273" i="7" s="1"/>
  <c r="AG272" i="7"/>
  <c r="AF272" i="7"/>
  <c r="AE272" i="7"/>
  <c r="AD272" i="7"/>
  <c r="AC272" i="7"/>
  <c r="AB272" i="7"/>
  <c r="AA272" i="7"/>
  <c r="Z272" i="7"/>
  <c r="Y272" i="7"/>
  <c r="X272" i="7"/>
  <c r="AH272" i="7" s="1"/>
  <c r="AI272" i="7" s="1"/>
  <c r="U272" i="7"/>
  <c r="S272" i="7"/>
  <c r="Q272" i="7"/>
  <c r="O272" i="7"/>
  <c r="M272" i="7"/>
  <c r="K272" i="7"/>
  <c r="I272" i="7"/>
  <c r="G272" i="7"/>
  <c r="AJ272" i="7" s="1"/>
  <c r="AG271" i="7"/>
  <c r="AF271" i="7"/>
  <c r="AE271" i="7"/>
  <c r="AD271" i="7"/>
  <c r="AC271" i="7"/>
  <c r="AB271" i="7"/>
  <c r="AA271" i="7"/>
  <c r="Z271" i="7"/>
  <c r="Y271" i="7"/>
  <c r="AH271" i="7" s="1"/>
  <c r="AI271" i="7" s="1"/>
  <c r="X271" i="7"/>
  <c r="U271" i="7"/>
  <c r="S271" i="7"/>
  <c r="Q271" i="7"/>
  <c r="O271" i="7"/>
  <c r="M271" i="7"/>
  <c r="K271" i="7"/>
  <c r="I271" i="7"/>
  <c r="G271" i="7"/>
  <c r="AJ271" i="7" s="1"/>
  <c r="AH270" i="7"/>
  <c r="AI270" i="7" s="1"/>
  <c r="AG270" i="7"/>
  <c r="AF270" i="7"/>
  <c r="AE270" i="7"/>
  <c r="AD270" i="7"/>
  <c r="AC270" i="7"/>
  <c r="AB270" i="7"/>
  <c r="AA270" i="7"/>
  <c r="Z270" i="7"/>
  <c r="Y270" i="7"/>
  <c r="X270" i="7"/>
  <c r="U270" i="7"/>
  <c r="S270" i="7"/>
  <c r="Q270" i="7"/>
  <c r="O270" i="7"/>
  <c r="M270" i="7"/>
  <c r="K270" i="7"/>
  <c r="AJ270" i="7" s="1"/>
  <c r="I270" i="7"/>
  <c r="G270" i="7"/>
  <c r="AG269" i="7"/>
  <c r="AF269" i="7"/>
  <c r="AE269" i="7"/>
  <c r="AD269" i="7"/>
  <c r="AC269" i="7"/>
  <c r="AB269" i="7"/>
  <c r="AA269" i="7"/>
  <c r="AH269" i="7" s="1"/>
  <c r="AI269" i="7" s="1"/>
  <c r="Z269" i="7"/>
  <c r="Y269" i="7"/>
  <c r="X269" i="7"/>
  <c r="U269" i="7"/>
  <c r="S269" i="7"/>
  <c r="Q269" i="7"/>
  <c r="O269" i="7"/>
  <c r="M269" i="7"/>
  <c r="K269" i="7"/>
  <c r="I269" i="7"/>
  <c r="G269" i="7"/>
  <c r="AG268" i="7"/>
  <c r="AF268" i="7"/>
  <c r="AE268" i="7"/>
  <c r="AD268" i="7"/>
  <c r="AC268" i="7"/>
  <c r="AB268" i="7"/>
  <c r="AA268" i="7"/>
  <c r="Z268" i="7"/>
  <c r="Y268" i="7"/>
  <c r="X268" i="7"/>
  <c r="AH268" i="7" s="1"/>
  <c r="AI268" i="7" s="1"/>
  <c r="U268" i="7"/>
  <c r="S268" i="7"/>
  <c r="Q268" i="7"/>
  <c r="O268" i="7"/>
  <c r="M268" i="7"/>
  <c r="K268" i="7"/>
  <c r="I268" i="7"/>
  <c r="G268" i="7"/>
  <c r="AJ268" i="7" s="1"/>
  <c r="AG267" i="7"/>
  <c r="AF267" i="7"/>
  <c r="AE267" i="7"/>
  <c r="AD267" i="7"/>
  <c r="AC267" i="7"/>
  <c r="AB267" i="7"/>
  <c r="AA267" i="7"/>
  <c r="Z267" i="7"/>
  <c r="Y267" i="7"/>
  <c r="AH267" i="7" s="1"/>
  <c r="AI267" i="7" s="1"/>
  <c r="X267" i="7"/>
  <c r="U267" i="7"/>
  <c r="S267" i="7"/>
  <c r="Q267" i="7"/>
  <c r="O267" i="7"/>
  <c r="M267" i="7"/>
  <c r="K267" i="7"/>
  <c r="I267" i="7"/>
  <c r="G267" i="7"/>
  <c r="AJ267" i="7" s="1"/>
  <c r="AH266" i="7"/>
  <c r="AI266" i="7" s="1"/>
  <c r="AG266" i="7"/>
  <c r="AF266" i="7"/>
  <c r="AE266" i="7"/>
  <c r="AD266" i="7"/>
  <c r="AC266" i="7"/>
  <c r="AB266" i="7"/>
  <c r="AA266" i="7"/>
  <c r="Z266" i="7"/>
  <c r="Y266" i="7"/>
  <c r="X266" i="7"/>
  <c r="U266" i="7"/>
  <c r="S266" i="7"/>
  <c r="Q266" i="7"/>
  <c r="O266" i="7"/>
  <c r="M266" i="7"/>
  <c r="K266" i="7"/>
  <c r="I266" i="7"/>
  <c r="G266" i="7"/>
  <c r="AG265" i="7"/>
  <c r="AF265" i="7"/>
  <c r="AE265" i="7"/>
  <c r="AD265" i="7"/>
  <c r="AC265" i="7"/>
  <c r="AB265" i="7"/>
  <c r="AA265" i="7"/>
  <c r="Z265" i="7"/>
  <c r="Y265" i="7"/>
  <c r="X265" i="7"/>
  <c r="U265" i="7"/>
  <c r="S265" i="7"/>
  <c r="Q265" i="7"/>
  <c r="O265" i="7"/>
  <c r="M265" i="7"/>
  <c r="K265" i="7"/>
  <c r="I265" i="7"/>
  <c r="G265" i="7"/>
  <c r="AJ265" i="7" s="1"/>
  <c r="AG264" i="7"/>
  <c r="AF264" i="7"/>
  <c r="AE264" i="7"/>
  <c r="AD264" i="7"/>
  <c r="AC264" i="7"/>
  <c r="AB264" i="7"/>
  <c r="AA264" i="7"/>
  <c r="Z264" i="7"/>
  <c r="Y264" i="7"/>
  <c r="X264" i="7"/>
  <c r="AH264" i="7" s="1"/>
  <c r="AI264" i="7" s="1"/>
  <c r="U264" i="7"/>
  <c r="S264" i="7"/>
  <c r="Q264" i="7"/>
  <c r="O264" i="7"/>
  <c r="M264" i="7"/>
  <c r="K264" i="7"/>
  <c r="I264" i="7"/>
  <c r="G264" i="7"/>
  <c r="AJ264" i="7" s="1"/>
  <c r="AG263" i="7"/>
  <c r="AF263" i="7"/>
  <c r="AE263" i="7"/>
  <c r="AD263" i="7"/>
  <c r="AC263" i="7"/>
  <c r="AB263" i="7"/>
  <c r="AA263" i="7"/>
  <c r="Z263" i="7"/>
  <c r="Y263" i="7"/>
  <c r="AH263" i="7" s="1"/>
  <c r="AI263" i="7" s="1"/>
  <c r="X263" i="7"/>
  <c r="U263" i="7"/>
  <c r="S263" i="7"/>
  <c r="Q263" i="7"/>
  <c r="O263" i="7"/>
  <c r="M263" i="7"/>
  <c r="K263" i="7"/>
  <c r="I263" i="7"/>
  <c r="G263" i="7"/>
  <c r="AJ263" i="7" s="1"/>
  <c r="AH262" i="7"/>
  <c r="AI262" i="7" s="1"/>
  <c r="AG262" i="7"/>
  <c r="AF262" i="7"/>
  <c r="AE262" i="7"/>
  <c r="AD262" i="7"/>
  <c r="AC262" i="7"/>
  <c r="AB262" i="7"/>
  <c r="AA262" i="7"/>
  <c r="Z262" i="7"/>
  <c r="Y262" i="7"/>
  <c r="X262" i="7"/>
  <c r="U262" i="7"/>
  <c r="S262" i="7"/>
  <c r="Q262" i="7"/>
  <c r="O262" i="7"/>
  <c r="M262" i="7"/>
  <c r="K262" i="7"/>
  <c r="I262" i="7"/>
  <c r="G262" i="7"/>
  <c r="AG261" i="7"/>
  <c r="AF261" i="7"/>
  <c r="AE261" i="7"/>
  <c r="AD261" i="7"/>
  <c r="AC261" i="7"/>
  <c r="AB261" i="7"/>
  <c r="AA261" i="7"/>
  <c r="AH261" i="7" s="1"/>
  <c r="AI261" i="7" s="1"/>
  <c r="Z261" i="7"/>
  <c r="Y261" i="7"/>
  <c r="X261" i="7"/>
  <c r="U261" i="7"/>
  <c r="S261" i="7"/>
  <c r="Q261" i="7"/>
  <c r="O261" i="7"/>
  <c r="M261" i="7"/>
  <c r="K261" i="7"/>
  <c r="I261" i="7"/>
  <c r="G261" i="7"/>
  <c r="AG260" i="7"/>
  <c r="AF260" i="7"/>
  <c r="AE260" i="7"/>
  <c r="AD260" i="7"/>
  <c r="AC260" i="7"/>
  <c r="AB260" i="7"/>
  <c r="AA260" i="7"/>
  <c r="Z260" i="7"/>
  <c r="Y260" i="7"/>
  <c r="X260" i="7"/>
  <c r="U260" i="7"/>
  <c r="S260" i="7"/>
  <c r="Q260" i="7"/>
  <c r="O260" i="7"/>
  <c r="M260" i="7"/>
  <c r="K260" i="7"/>
  <c r="I260" i="7"/>
  <c r="G260" i="7"/>
  <c r="AJ260" i="7" s="1"/>
  <c r="AG259" i="7"/>
  <c r="AF259" i="7"/>
  <c r="AE259" i="7"/>
  <c r="AD259" i="7"/>
  <c r="AC259" i="7"/>
  <c r="AB259" i="7"/>
  <c r="AA259" i="7"/>
  <c r="Z259" i="7"/>
  <c r="Y259" i="7"/>
  <c r="AH259" i="7" s="1"/>
  <c r="AI259" i="7" s="1"/>
  <c r="X259" i="7"/>
  <c r="U259" i="7"/>
  <c r="S259" i="7"/>
  <c r="Q259" i="7"/>
  <c r="O259" i="7"/>
  <c r="M259" i="7"/>
  <c r="K259" i="7"/>
  <c r="I259" i="7"/>
  <c r="G259" i="7"/>
  <c r="AJ259" i="7" s="1"/>
  <c r="AH258" i="7"/>
  <c r="AI258" i="7" s="1"/>
  <c r="AG258" i="7"/>
  <c r="AF258" i="7"/>
  <c r="AE258" i="7"/>
  <c r="AD258" i="7"/>
  <c r="AC258" i="7"/>
  <c r="AB258" i="7"/>
  <c r="AA258" i="7"/>
  <c r="Z258" i="7"/>
  <c r="Y258" i="7"/>
  <c r="X258" i="7"/>
  <c r="U258" i="7"/>
  <c r="S258" i="7"/>
  <c r="Q258" i="7"/>
  <c r="O258" i="7"/>
  <c r="M258" i="7"/>
  <c r="K258" i="7"/>
  <c r="I258" i="7"/>
  <c r="G258" i="7"/>
  <c r="AG257" i="7"/>
  <c r="AF257" i="7"/>
  <c r="AE257" i="7"/>
  <c r="AD257" i="7"/>
  <c r="AC257" i="7"/>
  <c r="AB257" i="7"/>
  <c r="AA257" i="7"/>
  <c r="AH257" i="7" s="1"/>
  <c r="AI257" i="7" s="1"/>
  <c r="Z257" i="7"/>
  <c r="Y257" i="7"/>
  <c r="X257" i="7"/>
  <c r="U257" i="7"/>
  <c r="S257" i="7"/>
  <c r="Q257" i="7"/>
  <c r="O257" i="7"/>
  <c r="M257" i="7"/>
  <c r="K257" i="7"/>
  <c r="I257" i="7"/>
  <c r="G257" i="7"/>
  <c r="AJ257" i="7" s="1"/>
  <c r="AG256" i="7"/>
  <c r="AF256" i="7"/>
  <c r="AE256" i="7"/>
  <c r="AD256" i="7"/>
  <c r="AC256" i="7"/>
  <c r="AB256" i="7"/>
  <c r="AA256" i="7"/>
  <c r="Z256" i="7"/>
  <c r="Y256" i="7"/>
  <c r="X256" i="7"/>
  <c r="AH256" i="7" s="1"/>
  <c r="AI256" i="7" s="1"/>
  <c r="U256" i="7"/>
  <c r="S256" i="7"/>
  <c r="Q256" i="7"/>
  <c r="O256" i="7"/>
  <c r="M256" i="7"/>
  <c r="K256" i="7"/>
  <c r="I256" i="7"/>
  <c r="G256" i="7"/>
  <c r="AJ256" i="7" s="1"/>
  <c r="AG255" i="7"/>
  <c r="AF255" i="7"/>
  <c r="AE255" i="7"/>
  <c r="AD255" i="7"/>
  <c r="AC255" i="7"/>
  <c r="AB255" i="7"/>
  <c r="AA255" i="7"/>
  <c r="Z255" i="7"/>
  <c r="Y255" i="7"/>
  <c r="AH255" i="7" s="1"/>
  <c r="AI255" i="7" s="1"/>
  <c r="X255" i="7"/>
  <c r="U255" i="7"/>
  <c r="S255" i="7"/>
  <c r="Q255" i="7"/>
  <c r="O255" i="7"/>
  <c r="M255" i="7"/>
  <c r="K255" i="7"/>
  <c r="I255" i="7"/>
  <c r="G255" i="7"/>
  <c r="AJ255" i="7" s="1"/>
  <c r="AH254" i="7"/>
  <c r="AI254" i="7" s="1"/>
  <c r="AG254" i="7"/>
  <c r="AF254" i="7"/>
  <c r="AE254" i="7"/>
  <c r="AD254" i="7"/>
  <c r="AC254" i="7"/>
  <c r="AB254" i="7"/>
  <c r="AA254" i="7"/>
  <c r="Z254" i="7"/>
  <c r="Y254" i="7"/>
  <c r="X254" i="7"/>
  <c r="U254" i="7"/>
  <c r="S254" i="7"/>
  <c r="Q254" i="7"/>
  <c r="O254" i="7"/>
  <c r="M254" i="7"/>
  <c r="K254" i="7"/>
  <c r="I254" i="7"/>
  <c r="AJ254" i="7" s="1"/>
  <c r="G254" i="7"/>
  <c r="AG253" i="7"/>
  <c r="AF253" i="7"/>
  <c r="AE253" i="7"/>
  <c r="AD253" i="7"/>
  <c r="AC253" i="7"/>
  <c r="AB253" i="7"/>
  <c r="AA253" i="7"/>
  <c r="Z253" i="7"/>
  <c r="Y253" i="7"/>
  <c r="X253" i="7"/>
  <c r="U253" i="7"/>
  <c r="S253" i="7"/>
  <c r="Q253" i="7"/>
  <c r="O253" i="7"/>
  <c r="M253" i="7"/>
  <c r="K253" i="7"/>
  <c r="I253" i="7"/>
  <c r="G253" i="7"/>
  <c r="AG252" i="7"/>
  <c r="AF252" i="7"/>
  <c r="AE252" i="7"/>
  <c r="AD252" i="7"/>
  <c r="AC252" i="7"/>
  <c r="AB252" i="7"/>
  <c r="AA252" i="7"/>
  <c r="Z252" i="7"/>
  <c r="Y252" i="7"/>
  <c r="X252" i="7"/>
  <c r="U252" i="7"/>
  <c r="S252" i="7"/>
  <c r="Q252" i="7"/>
  <c r="O252" i="7"/>
  <c r="M252" i="7"/>
  <c r="K252" i="7"/>
  <c r="I252" i="7"/>
  <c r="G252" i="7"/>
  <c r="AJ252" i="7" s="1"/>
  <c r="AG251" i="7"/>
  <c r="AF251" i="7"/>
  <c r="AE251" i="7"/>
  <c r="AD251" i="7"/>
  <c r="AC251" i="7"/>
  <c r="AB251" i="7"/>
  <c r="AA251" i="7"/>
  <c r="Z251" i="7"/>
  <c r="Y251" i="7"/>
  <c r="AH251" i="7" s="1"/>
  <c r="AI251" i="7" s="1"/>
  <c r="X251" i="7"/>
  <c r="U251" i="7"/>
  <c r="S251" i="7"/>
  <c r="Q251" i="7"/>
  <c r="O251" i="7"/>
  <c r="M251" i="7"/>
  <c r="K251" i="7"/>
  <c r="I251" i="7"/>
  <c r="G251" i="7"/>
  <c r="AJ251" i="7" s="1"/>
  <c r="AH250" i="7"/>
  <c r="AI250" i="7" s="1"/>
  <c r="AG250" i="7"/>
  <c r="AF250" i="7"/>
  <c r="AE250" i="7"/>
  <c r="AD250" i="7"/>
  <c r="AC250" i="7"/>
  <c r="AB250" i="7"/>
  <c r="AA250" i="7"/>
  <c r="Z250" i="7"/>
  <c r="Y250" i="7"/>
  <c r="X250" i="7"/>
  <c r="U250" i="7"/>
  <c r="S250" i="7"/>
  <c r="Q250" i="7"/>
  <c r="O250" i="7"/>
  <c r="M250" i="7"/>
  <c r="K250" i="7"/>
  <c r="I250" i="7"/>
  <c r="AJ250" i="7" s="1"/>
  <c r="G250" i="7"/>
  <c r="AG249" i="7"/>
  <c r="AF249" i="7"/>
  <c r="AE249" i="7"/>
  <c r="AD249" i="7"/>
  <c r="AC249" i="7"/>
  <c r="AB249" i="7"/>
  <c r="AA249" i="7"/>
  <c r="Z249" i="7"/>
  <c r="Y249" i="7"/>
  <c r="X249" i="7"/>
  <c r="U249" i="7"/>
  <c r="S249" i="7"/>
  <c r="Q249" i="7"/>
  <c r="O249" i="7"/>
  <c r="M249" i="7"/>
  <c r="K249" i="7"/>
  <c r="I249" i="7"/>
  <c r="G249" i="7"/>
  <c r="AJ249" i="7" s="1"/>
  <c r="AG248" i="7"/>
  <c r="AF248" i="7"/>
  <c r="AE248" i="7"/>
  <c r="AD248" i="7"/>
  <c r="AC248" i="7"/>
  <c r="AB248" i="7"/>
  <c r="AA248" i="7"/>
  <c r="Z248" i="7"/>
  <c r="Y248" i="7"/>
  <c r="X248" i="7"/>
  <c r="AH248" i="7" s="1"/>
  <c r="AI248" i="7" s="1"/>
  <c r="U248" i="7"/>
  <c r="S248" i="7"/>
  <c r="Q248" i="7"/>
  <c r="O248" i="7"/>
  <c r="M248" i="7"/>
  <c r="K248" i="7"/>
  <c r="I248" i="7"/>
  <c r="G248" i="7"/>
  <c r="AJ248" i="7" s="1"/>
  <c r="AG247" i="7"/>
  <c r="AF247" i="7"/>
  <c r="AE247" i="7"/>
  <c r="AD247" i="7"/>
  <c r="AC247" i="7"/>
  <c r="AB247" i="7"/>
  <c r="AA247" i="7"/>
  <c r="Z247" i="7"/>
  <c r="Y247" i="7"/>
  <c r="AH247" i="7" s="1"/>
  <c r="AI247" i="7" s="1"/>
  <c r="X247" i="7"/>
  <c r="U247" i="7"/>
  <c r="S247" i="7"/>
  <c r="Q247" i="7"/>
  <c r="O247" i="7"/>
  <c r="M247" i="7"/>
  <c r="K247" i="7"/>
  <c r="I247" i="7"/>
  <c r="G247" i="7"/>
  <c r="AJ247" i="7" s="1"/>
  <c r="AH246" i="7"/>
  <c r="AI246" i="7" s="1"/>
  <c r="AG246" i="7"/>
  <c r="AF246" i="7"/>
  <c r="AE246" i="7"/>
  <c r="AD246" i="7"/>
  <c r="AC246" i="7"/>
  <c r="AB246" i="7"/>
  <c r="AA246" i="7"/>
  <c r="Z246" i="7"/>
  <c r="Y246" i="7"/>
  <c r="X246" i="7"/>
  <c r="U246" i="7"/>
  <c r="S246" i="7"/>
  <c r="Q246" i="7"/>
  <c r="O246" i="7"/>
  <c r="M246" i="7"/>
  <c r="K246" i="7"/>
  <c r="I246" i="7"/>
  <c r="AJ246" i="7" s="1"/>
  <c r="G246" i="7"/>
  <c r="AG245" i="7"/>
  <c r="AF245" i="7"/>
  <c r="AE245" i="7"/>
  <c r="AD245" i="7"/>
  <c r="AC245" i="7"/>
  <c r="AB245" i="7"/>
  <c r="AA245" i="7"/>
  <c r="Z245" i="7"/>
  <c r="Y245" i="7"/>
  <c r="X245" i="7"/>
  <c r="U245" i="7"/>
  <c r="S245" i="7"/>
  <c r="Q245" i="7"/>
  <c r="O245" i="7"/>
  <c r="M245" i="7"/>
  <c r="K245" i="7"/>
  <c r="I245" i="7"/>
  <c r="G245" i="7"/>
  <c r="AG244" i="7"/>
  <c r="AF244" i="7"/>
  <c r="AE244" i="7"/>
  <c r="AD244" i="7"/>
  <c r="AC244" i="7"/>
  <c r="AB244" i="7"/>
  <c r="AA244" i="7"/>
  <c r="Z244" i="7"/>
  <c r="Y244" i="7"/>
  <c r="X244" i="7"/>
  <c r="AH244" i="7" s="1"/>
  <c r="AI244" i="7" s="1"/>
  <c r="U244" i="7"/>
  <c r="S244" i="7"/>
  <c r="Q244" i="7"/>
  <c r="O244" i="7"/>
  <c r="M244" i="7"/>
  <c r="K244" i="7"/>
  <c r="I244" i="7"/>
  <c r="G244" i="7"/>
  <c r="AJ244" i="7" s="1"/>
  <c r="AG243" i="7"/>
  <c r="AF243" i="7"/>
  <c r="AE243" i="7"/>
  <c r="AD243" i="7"/>
  <c r="AC243" i="7"/>
  <c r="AB243" i="7"/>
  <c r="AA243" i="7"/>
  <c r="Z243" i="7"/>
  <c r="Y243" i="7"/>
  <c r="AH243" i="7" s="1"/>
  <c r="AI243" i="7" s="1"/>
  <c r="X243" i="7"/>
  <c r="U243" i="7"/>
  <c r="S243" i="7"/>
  <c r="Q243" i="7"/>
  <c r="O243" i="7"/>
  <c r="M243" i="7"/>
  <c r="K243" i="7"/>
  <c r="I243" i="7"/>
  <c r="G243" i="7"/>
  <c r="AJ243" i="7" s="1"/>
  <c r="AH242" i="7"/>
  <c r="AI242" i="7" s="1"/>
  <c r="AG242" i="7"/>
  <c r="AF242" i="7"/>
  <c r="AE242" i="7"/>
  <c r="AD242" i="7"/>
  <c r="AC242" i="7"/>
  <c r="AB242" i="7"/>
  <c r="AA242" i="7"/>
  <c r="Z242" i="7"/>
  <c r="Y242" i="7"/>
  <c r="X242" i="7"/>
  <c r="U242" i="7"/>
  <c r="S242" i="7"/>
  <c r="Q242" i="7"/>
  <c r="O242" i="7"/>
  <c r="M242" i="7"/>
  <c r="K242" i="7"/>
  <c r="I242" i="7"/>
  <c r="G242" i="7"/>
  <c r="AG241" i="7"/>
  <c r="AF241" i="7"/>
  <c r="AE241" i="7"/>
  <c r="AD241" i="7"/>
  <c r="AC241" i="7"/>
  <c r="AB241" i="7"/>
  <c r="AH241" i="7" s="1"/>
  <c r="AI241" i="7" s="1"/>
  <c r="AA241" i="7"/>
  <c r="Z241" i="7"/>
  <c r="Y241" i="7"/>
  <c r="X241" i="7"/>
  <c r="U241" i="7"/>
  <c r="S241" i="7"/>
  <c r="Q241" i="7"/>
  <c r="O241" i="7"/>
  <c r="M241" i="7"/>
  <c r="K241" i="7"/>
  <c r="I241" i="7"/>
  <c r="G241" i="7"/>
  <c r="AJ241" i="7" s="1"/>
  <c r="AG240" i="7"/>
  <c r="AF240" i="7"/>
  <c r="AE240" i="7"/>
  <c r="AD240" i="7"/>
  <c r="AC240" i="7"/>
  <c r="AB240" i="7"/>
  <c r="AA240" i="7"/>
  <c r="Z240" i="7"/>
  <c r="Y240" i="7"/>
  <c r="X240" i="7"/>
  <c r="U240" i="7"/>
  <c r="S240" i="7"/>
  <c r="Q240" i="7"/>
  <c r="O240" i="7"/>
  <c r="M240" i="7"/>
  <c r="K240" i="7"/>
  <c r="I240" i="7"/>
  <c r="G240" i="7"/>
  <c r="AJ240" i="7" s="1"/>
  <c r="AG239" i="7"/>
  <c r="AF239" i="7"/>
  <c r="AE239" i="7"/>
  <c r="AD239" i="7"/>
  <c r="AC239" i="7"/>
  <c r="AB239" i="7"/>
  <c r="AA239" i="7"/>
  <c r="Z239" i="7"/>
  <c r="Y239" i="7"/>
  <c r="AH239" i="7" s="1"/>
  <c r="AI239" i="7" s="1"/>
  <c r="X239" i="7"/>
  <c r="U239" i="7"/>
  <c r="S239" i="7"/>
  <c r="Q239" i="7"/>
  <c r="O239" i="7"/>
  <c r="M239" i="7"/>
  <c r="K239" i="7"/>
  <c r="I239" i="7"/>
  <c r="G239" i="7"/>
  <c r="AJ239" i="7" s="1"/>
  <c r="AH238" i="7"/>
  <c r="AI238" i="7" s="1"/>
  <c r="AG238" i="7"/>
  <c r="AF238" i="7"/>
  <c r="AE238" i="7"/>
  <c r="AD238" i="7"/>
  <c r="AC238" i="7"/>
  <c r="AB238" i="7"/>
  <c r="AA238" i="7"/>
  <c r="Z238" i="7"/>
  <c r="Y238" i="7"/>
  <c r="X238" i="7"/>
  <c r="U238" i="7"/>
  <c r="S238" i="7"/>
  <c r="Q238" i="7"/>
  <c r="O238" i="7"/>
  <c r="M238" i="7"/>
  <c r="K238" i="7"/>
  <c r="I238" i="7"/>
  <c r="AJ238" i="7" s="1"/>
  <c r="G238" i="7"/>
  <c r="AG237" i="7"/>
  <c r="AF237" i="7"/>
  <c r="AE237" i="7"/>
  <c r="AD237" i="7"/>
  <c r="AC237" i="7"/>
  <c r="AB237" i="7"/>
  <c r="AA237" i="7"/>
  <c r="AH237" i="7" s="1"/>
  <c r="AI237" i="7" s="1"/>
  <c r="Z237" i="7"/>
  <c r="Y237" i="7"/>
  <c r="X237" i="7"/>
  <c r="U237" i="7"/>
  <c r="S237" i="7"/>
  <c r="Q237" i="7"/>
  <c r="O237" i="7"/>
  <c r="M237" i="7"/>
  <c r="K237" i="7"/>
  <c r="I237" i="7"/>
  <c r="G237" i="7"/>
  <c r="AG236" i="7"/>
  <c r="AF236" i="7"/>
  <c r="AE236" i="7"/>
  <c r="AD236" i="7"/>
  <c r="AC236" i="7"/>
  <c r="AB236" i="7"/>
  <c r="AA236" i="7"/>
  <c r="Z236" i="7"/>
  <c r="Y236" i="7"/>
  <c r="X236" i="7"/>
  <c r="AH236" i="7" s="1"/>
  <c r="AI236" i="7" s="1"/>
  <c r="U236" i="7"/>
  <c r="S236" i="7"/>
  <c r="Q236" i="7"/>
  <c r="O236" i="7"/>
  <c r="M236" i="7"/>
  <c r="K236" i="7"/>
  <c r="I236" i="7"/>
  <c r="G236" i="7"/>
  <c r="AJ236" i="7" s="1"/>
  <c r="AG235" i="7"/>
  <c r="AF235" i="7"/>
  <c r="AE235" i="7"/>
  <c r="AD235" i="7"/>
  <c r="AC235" i="7"/>
  <c r="AB235" i="7"/>
  <c r="AA235" i="7"/>
  <c r="Z235" i="7"/>
  <c r="Y235" i="7"/>
  <c r="AH235" i="7" s="1"/>
  <c r="AI235" i="7" s="1"/>
  <c r="X235" i="7"/>
  <c r="U235" i="7"/>
  <c r="S235" i="7"/>
  <c r="Q235" i="7"/>
  <c r="O235" i="7"/>
  <c r="M235" i="7"/>
  <c r="K235" i="7"/>
  <c r="I235" i="7"/>
  <c r="G235" i="7"/>
  <c r="AJ235" i="7" s="1"/>
  <c r="AH234" i="7"/>
  <c r="AI234" i="7" s="1"/>
  <c r="AG234" i="7"/>
  <c r="AF234" i="7"/>
  <c r="AE234" i="7"/>
  <c r="AD234" i="7"/>
  <c r="AC234" i="7"/>
  <c r="AB234" i="7"/>
  <c r="AA234" i="7"/>
  <c r="Z234" i="7"/>
  <c r="Y234" i="7"/>
  <c r="X234" i="7"/>
  <c r="U234" i="7"/>
  <c r="S234" i="7"/>
  <c r="Q234" i="7"/>
  <c r="O234" i="7"/>
  <c r="M234" i="7"/>
  <c r="K234" i="7"/>
  <c r="I234" i="7"/>
  <c r="G234" i="7"/>
  <c r="AG233" i="7"/>
  <c r="AF233" i="7"/>
  <c r="AE233" i="7"/>
  <c r="AD233" i="7"/>
  <c r="AC233" i="7"/>
  <c r="AB233" i="7"/>
  <c r="AA233" i="7"/>
  <c r="AH233" i="7" s="1"/>
  <c r="AI233" i="7" s="1"/>
  <c r="Z233" i="7"/>
  <c r="Y233" i="7"/>
  <c r="X233" i="7"/>
  <c r="U233" i="7"/>
  <c r="S233" i="7"/>
  <c r="Q233" i="7"/>
  <c r="O233" i="7"/>
  <c r="M233" i="7"/>
  <c r="K233" i="7"/>
  <c r="I233" i="7"/>
  <c r="G233" i="7"/>
  <c r="AJ233" i="7" s="1"/>
  <c r="AG232" i="7"/>
  <c r="AF232" i="7"/>
  <c r="AE232" i="7"/>
  <c r="AD232" i="7"/>
  <c r="AC232" i="7"/>
  <c r="AB232" i="7"/>
  <c r="AA232" i="7"/>
  <c r="Z232" i="7"/>
  <c r="Y232" i="7"/>
  <c r="X232" i="7"/>
  <c r="U232" i="7"/>
  <c r="S232" i="7"/>
  <c r="Q232" i="7"/>
  <c r="O232" i="7"/>
  <c r="M232" i="7"/>
  <c r="K232" i="7"/>
  <c r="I232" i="7"/>
  <c r="G232" i="7"/>
  <c r="AJ232" i="7" s="1"/>
  <c r="AG231" i="7"/>
  <c r="AF231" i="7"/>
  <c r="AE231" i="7"/>
  <c r="AD231" i="7"/>
  <c r="AC231" i="7"/>
  <c r="AB231" i="7"/>
  <c r="AA231" i="7"/>
  <c r="Z231" i="7"/>
  <c r="Y231" i="7"/>
  <c r="AH231" i="7" s="1"/>
  <c r="AI231" i="7" s="1"/>
  <c r="X231" i="7"/>
  <c r="U231" i="7"/>
  <c r="S231" i="7"/>
  <c r="Q231" i="7"/>
  <c r="O231" i="7"/>
  <c r="M231" i="7"/>
  <c r="K231" i="7"/>
  <c r="I231" i="7"/>
  <c r="G231" i="7"/>
  <c r="AJ231" i="7" s="1"/>
  <c r="AH230" i="7"/>
  <c r="AI230" i="7" s="1"/>
  <c r="AG230" i="7"/>
  <c r="AF230" i="7"/>
  <c r="AE230" i="7"/>
  <c r="AD230" i="7"/>
  <c r="AC230" i="7"/>
  <c r="AB230" i="7"/>
  <c r="AA230" i="7"/>
  <c r="Z230" i="7"/>
  <c r="Y230" i="7"/>
  <c r="X230" i="7"/>
  <c r="U230" i="7"/>
  <c r="S230" i="7"/>
  <c r="Q230" i="7"/>
  <c r="O230" i="7"/>
  <c r="M230" i="7"/>
  <c r="K230" i="7"/>
  <c r="I230" i="7"/>
  <c r="AJ230" i="7" s="1"/>
  <c r="G230" i="7"/>
  <c r="AG229" i="7"/>
  <c r="AF229" i="7"/>
  <c r="AE229" i="7"/>
  <c r="AD229" i="7"/>
  <c r="AC229" i="7"/>
  <c r="AB229" i="7"/>
  <c r="AA229" i="7"/>
  <c r="AH229" i="7" s="1"/>
  <c r="AI229" i="7" s="1"/>
  <c r="Z229" i="7"/>
  <c r="Y229" i="7"/>
  <c r="X229" i="7"/>
  <c r="U229" i="7"/>
  <c r="S229" i="7"/>
  <c r="Q229" i="7"/>
  <c r="O229" i="7"/>
  <c r="M229" i="7"/>
  <c r="K229" i="7"/>
  <c r="I229" i="7"/>
  <c r="G229" i="7"/>
  <c r="AG228" i="7"/>
  <c r="AF228" i="7"/>
  <c r="AE228" i="7"/>
  <c r="AD228" i="7"/>
  <c r="AC228" i="7"/>
  <c r="AB228" i="7"/>
  <c r="AA228" i="7"/>
  <c r="Z228" i="7"/>
  <c r="Y228" i="7"/>
  <c r="X228" i="7"/>
  <c r="AH228" i="7" s="1"/>
  <c r="AI228" i="7" s="1"/>
  <c r="U228" i="7"/>
  <c r="S228" i="7"/>
  <c r="Q228" i="7"/>
  <c r="O228" i="7"/>
  <c r="M228" i="7"/>
  <c r="K228" i="7"/>
  <c r="I228" i="7"/>
  <c r="G228" i="7"/>
  <c r="AJ228" i="7" s="1"/>
  <c r="AG227" i="7"/>
  <c r="AF227" i="7"/>
  <c r="AE227" i="7"/>
  <c r="AD227" i="7"/>
  <c r="AC227" i="7"/>
  <c r="AB227" i="7"/>
  <c r="AA227" i="7"/>
  <c r="Z227" i="7"/>
  <c r="Y227" i="7"/>
  <c r="AH227" i="7" s="1"/>
  <c r="AI227" i="7" s="1"/>
  <c r="X227" i="7"/>
  <c r="U227" i="7"/>
  <c r="S227" i="7"/>
  <c r="Q227" i="7"/>
  <c r="O227" i="7"/>
  <c r="M227" i="7"/>
  <c r="K227" i="7"/>
  <c r="I227" i="7"/>
  <c r="G227" i="7"/>
  <c r="AJ227" i="7" s="1"/>
  <c r="AH226" i="7"/>
  <c r="AI226" i="7" s="1"/>
  <c r="AG226" i="7"/>
  <c r="AF226" i="7"/>
  <c r="AE226" i="7"/>
  <c r="AD226" i="7"/>
  <c r="AC226" i="7"/>
  <c r="AB226" i="7"/>
  <c r="AA226" i="7"/>
  <c r="Z226" i="7"/>
  <c r="Y226" i="7"/>
  <c r="X226" i="7"/>
  <c r="U226" i="7"/>
  <c r="S226" i="7"/>
  <c r="Q226" i="7"/>
  <c r="O226" i="7"/>
  <c r="M226" i="7"/>
  <c r="K226" i="7"/>
  <c r="I226" i="7"/>
  <c r="G226" i="7"/>
  <c r="AG225" i="7"/>
  <c r="AF225" i="7"/>
  <c r="AE225" i="7"/>
  <c r="AD225" i="7"/>
  <c r="AC225" i="7"/>
  <c r="AB225" i="7"/>
  <c r="AA225" i="7"/>
  <c r="Z225" i="7"/>
  <c r="Y225" i="7"/>
  <c r="X225" i="7"/>
  <c r="U225" i="7"/>
  <c r="S225" i="7"/>
  <c r="Q225" i="7"/>
  <c r="O225" i="7"/>
  <c r="M225" i="7"/>
  <c r="K225" i="7"/>
  <c r="I225" i="7"/>
  <c r="G225" i="7"/>
  <c r="AJ225" i="7" s="1"/>
  <c r="AG224" i="7"/>
  <c r="AF224" i="7"/>
  <c r="AE224" i="7"/>
  <c r="AD224" i="7"/>
  <c r="AC224" i="7"/>
  <c r="AB224" i="7"/>
  <c r="AA224" i="7"/>
  <c r="Z224" i="7"/>
  <c r="Y224" i="7"/>
  <c r="X224" i="7"/>
  <c r="AH224" i="7" s="1"/>
  <c r="AI224" i="7" s="1"/>
  <c r="U224" i="7"/>
  <c r="S224" i="7"/>
  <c r="Q224" i="7"/>
  <c r="O224" i="7"/>
  <c r="M224" i="7"/>
  <c r="K224" i="7"/>
  <c r="I224" i="7"/>
  <c r="G224" i="7"/>
  <c r="AJ224" i="7" s="1"/>
  <c r="AG223" i="7"/>
  <c r="AF223" i="7"/>
  <c r="AE223" i="7"/>
  <c r="AD223" i="7"/>
  <c r="AC223" i="7"/>
  <c r="AB223" i="7"/>
  <c r="AA223" i="7"/>
  <c r="Z223" i="7"/>
  <c r="Y223" i="7"/>
  <c r="AH223" i="7" s="1"/>
  <c r="AI223" i="7" s="1"/>
  <c r="X223" i="7"/>
  <c r="U223" i="7"/>
  <c r="S223" i="7"/>
  <c r="Q223" i="7"/>
  <c r="O223" i="7"/>
  <c r="M223" i="7"/>
  <c r="K223" i="7"/>
  <c r="I223" i="7"/>
  <c r="G223" i="7"/>
  <c r="AJ223" i="7" s="1"/>
  <c r="AH222" i="7"/>
  <c r="AI222" i="7" s="1"/>
  <c r="AG222" i="7"/>
  <c r="AF222" i="7"/>
  <c r="AE222" i="7"/>
  <c r="AD222" i="7"/>
  <c r="AC222" i="7"/>
  <c r="AB222" i="7"/>
  <c r="AA222" i="7"/>
  <c r="Z222" i="7"/>
  <c r="Y222" i="7"/>
  <c r="X222" i="7"/>
  <c r="U222" i="7"/>
  <c r="S222" i="7"/>
  <c r="Q222" i="7"/>
  <c r="O222" i="7"/>
  <c r="M222" i="7"/>
  <c r="K222" i="7"/>
  <c r="I222" i="7"/>
  <c r="AJ222" i="7" s="1"/>
  <c r="G222" i="7"/>
  <c r="AG221" i="7"/>
  <c r="AF221" i="7"/>
  <c r="AE221" i="7"/>
  <c r="AD221" i="7"/>
  <c r="AC221" i="7"/>
  <c r="AB221" i="7"/>
  <c r="AA221" i="7"/>
  <c r="AH221" i="7" s="1"/>
  <c r="AI221" i="7" s="1"/>
  <c r="Z221" i="7"/>
  <c r="Y221" i="7"/>
  <c r="X221" i="7"/>
  <c r="U221" i="7"/>
  <c r="S221" i="7"/>
  <c r="Q221" i="7"/>
  <c r="O221" i="7"/>
  <c r="M221" i="7"/>
  <c r="K221" i="7"/>
  <c r="I221" i="7"/>
  <c r="G221" i="7"/>
  <c r="AG220" i="7"/>
  <c r="AF220" i="7"/>
  <c r="AE220" i="7"/>
  <c r="AD220" i="7"/>
  <c r="AC220" i="7"/>
  <c r="AB220" i="7"/>
  <c r="AA220" i="7"/>
  <c r="Z220" i="7"/>
  <c r="Y220" i="7"/>
  <c r="X220" i="7"/>
  <c r="AH220" i="7" s="1"/>
  <c r="AI220" i="7" s="1"/>
  <c r="U220" i="7"/>
  <c r="S220" i="7"/>
  <c r="Q220" i="7"/>
  <c r="O220" i="7"/>
  <c r="M220" i="7"/>
  <c r="K220" i="7"/>
  <c r="I220" i="7"/>
  <c r="G220" i="7"/>
  <c r="AJ220" i="7" s="1"/>
  <c r="AG219" i="7"/>
  <c r="AF219" i="7"/>
  <c r="AE219" i="7"/>
  <c r="AD219" i="7"/>
  <c r="AC219" i="7"/>
  <c r="AB219" i="7"/>
  <c r="AA219" i="7"/>
  <c r="Z219" i="7"/>
  <c r="Y219" i="7"/>
  <c r="AH219" i="7" s="1"/>
  <c r="AI219" i="7" s="1"/>
  <c r="X219" i="7"/>
  <c r="U219" i="7"/>
  <c r="S219" i="7"/>
  <c r="Q219" i="7"/>
  <c r="O219" i="7"/>
  <c r="M219" i="7"/>
  <c r="K219" i="7"/>
  <c r="I219" i="7"/>
  <c r="G219" i="7"/>
  <c r="AJ219" i="7" s="1"/>
  <c r="AH218" i="7"/>
  <c r="AI218" i="7" s="1"/>
  <c r="AG218" i="7"/>
  <c r="AF218" i="7"/>
  <c r="AE218" i="7"/>
  <c r="AD218" i="7"/>
  <c r="AC218" i="7"/>
  <c r="AB218" i="7"/>
  <c r="AA218" i="7"/>
  <c r="Z218" i="7"/>
  <c r="Y218" i="7"/>
  <c r="X218" i="7"/>
  <c r="U218" i="7"/>
  <c r="S218" i="7"/>
  <c r="Q218" i="7"/>
  <c r="O218" i="7"/>
  <c r="M218" i="7"/>
  <c r="K218" i="7"/>
  <c r="I218" i="7"/>
  <c r="G218" i="7"/>
  <c r="AG217" i="7"/>
  <c r="AF217" i="7"/>
  <c r="AE217" i="7"/>
  <c r="AD217" i="7"/>
  <c r="AC217" i="7"/>
  <c r="AB217" i="7"/>
  <c r="AA217" i="7"/>
  <c r="Z217" i="7"/>
  <c r="Y217" i="7"/>
  <c r="X217" i="7"/>
  <c r="U217" i="7"/>
  <c r="S217" i="7"/>
  <c r="Q217" i="7"/>
  <c r="O217" i="7"/>
  <c r="M217" i="7"/>
  <c r="K217" i="7"/>
  <c r="I217" i="7"/>
  <c r="G217" i="7"/>
  <c r="AJ217" i="7" s="1"/>
  <c r="AG216" i="7"/>
  <c r="AF216" i="7"/>
  <c r="AE216" i="7"/>
  <c r="AD216" i="7"/>
  <c r="AC216" i="7"/>
  <c r="AB216" i="7"/>
  <c r="AA216" i="7"/>
  <c r="Z216" i="7"/>
  <c r="Y216" i="7"/>
  <c r="X216" i="7"/>
  <c r="AH216" i="7" s="1"/>
  <c r="AI216" i="7" s="1"/>
  <c r="U216" i="7"/>
  <c r="S216" i="7"/>
  <c r="Q216" i="7"/>
  <c r="O216" i="7"/>
  <c r="M216" i="7"/>
  <c r="K216" i="7"/>
  <c r="I216" i="7"/>
  <c r="G216" i="7"/>
  <c r="AJ216" i="7" s="1"/>
  <c r="AG215" i="7"/>
  <c r="AF215" i="7"/>
  <c r="AE215" i="7"/>
  <c r="AD215" i="7"/>
  <c r="AC215" i="7"/>
  <c r="AB215" i="7"/>
  <c r="AA215" i="7"/>
  <c r="Z215" i="7"/>
  <c r="Y215" i="7"/>
  <c r="AH215" i="7" s="1"/>
  <c r="AI215" i="7" s="1"/>
  <c r="X215" i="7"/>
  <c r="U215" i="7"/>
  <c r="S215" i="7"/>
  <c r="Q215" i="7"/>
  <c r="O215" i="7"/>
  <c r="M215" i="7"/>
  <c r="K215" i="7"/>
  <c r="I215" i="7"/>
  <c r="G215" i="7"/>
  <c r="AJ215" i="7" s="1"/>
  <c r="AH214" i="7"/>
  <c r="AI214" i="7" s="1"/>
  <c r="AG214" i="7"/>
  <c r="AF214" i="7"/>
  <c r="AE214" i="7"/>
  <c r="AD214" i="7"/>
  <c r="AC214" i="7"/>
  <c r="AB214" i="7"/>
  <c r="AA214" i="7"/>
  <c r="Z214" i="7"/>
  <c r="Y214" i="7"/>
  <c r="X214" i="7"/>
  <c r="U214" i="7"/>
  <c r="S214" i="7"/>
  <c r="Q214" i="7"/>
  <c r="O214" i="7"/>
  <c r="M214" i="7"/>
  <c r="K214" i="7"/>
  <c r="I214" i="7"/>
  <c r="AJ214" i="7" s="1"/>
  <c r="G214" i="7"/>
  <c r="AG213" i="7"/>
  <c r="AF213" i="7"/>
  <c r="AE213" i="7"/>
  <c r="AD213" i="7"/>
  <c r="AC213" i="7"/>
  <c r="AB213" i="7"/>
  <c r="AA213" i="7"/>
  <c r="AH213" i="7" s="1"/>
  <c r="AI213" i="7" s="1"/>
  <c r="Z213" i="7"/>
  <c r="Y213" i="7"/>
  <c r="X213" i="7"/>
  <c r="U213" i="7"/>
  <c r="S213" i="7"/>
  <c r="Q213" i="7"/>
  <c r="O213" i="7"/>
  <c r="M213" i="7"/>
  <c r="K213" i="7"/>
  <c r="I213" i="7"/>
  <c r="G213" i="7"/>
  <c r="AG212" i="7"/>
  <c r="AF212" i="7"/>
  <c r="AE212" i="7"/>
  <c r="AD212" i="7"/>
  <c r="AC212" i="7"/>
  <c r="AB212" i="7"/>
  <c r="AA212" i="7"/>
  <c r="Z212" i="7"/>
  <c r="Y212" i="7"/>
  <c r="X212" i="7"/>
  <c r="U212" i="7"/>
  <c r="S212" i="7"/>
  <c r="Q212" i="7"/>
  <c r="O212" i="7"/>
  <c r="M212" i="7"/>
  <c r="K212" i="7"/>
  <c r="I212" i="7"/>
  <c r="G212" i="7"/>
  <c r="AJ212" i="7" s="1"/>
  <c r="AG211" i="7"/>
  <c r="AF211" i="7"/>
  <c r="AE211" i="7"/>
  <c r="AD211" i="7"/>
  <c r="AC211" i="7"/>
  <c r="AB211" i="7"/>
  <c r="AA211" i="7"/>
  <c r="Z211" i="7"/>
  <c r="Y211" i="7"/>
  <c r="AH211" i="7" s="1"/>
  <c r="AI211" i="7" s="1"/>
  <c r="X211" i="7"/>
  <c r="U211" i="7"/>
  <c r="S211" i="7"/>
  <c r="Q211" i="7"/>
  <c r="O211" i="7"/>
  <c r="M211" i="7"/>
  <c r="K211" i="7"/>
  <c r="I211" i="7"/>
  <c r="G211" i="7"/>
  <c r="AJ211" i="7" s="1"/>
  <c r="AH210" i="7"/>
  <c r="AI210" i="7" s="1"/>
  <c r="AG210" i="7"/>
  <c r="AF210" i="7"/>
  <c r="AE210" i="7"/>
  <c r="AD210" i="7"/>
  <c r="AC210" i="7"/>
  <c r="AB210" i="7"/>
  <c r="AA210" i="7"/>
  <c r="Z210" i="7"/>
  <c r="Y210" i="7"/>
  <c r="X210" i="7"/>
  <c r="U210" i="7"/>
  <c r="S210" i="7"/>
  <c r="Q210" i="7"/>
  <c r="O210" i="7"/>
  <c r="M210" i="7"/>
  <c r="K210" i="7"/>
  <c r="I210" i="7"/>
  <c r="G210" i="7"/>
  <c r="AG209" i="7"/>
  <c r="AF209" i="7"/>
  <c r="AE209" i="7"/>
  <c r="AD209" i="7"/>
  <c r="AC209" i="7"/>
  <c r="AB209" i="7"/>
  <c r="AH209" i="7" s="1"/>
  <c r="AI209" i="7" s="1"/>
  <c r="AA209" i="7"/>
  <c r="Z209" i="7"/>
  <c r="Y209" i="7"/>
  <c r="X209" i="7"/>
  <c r="U209" i="7"/>
  <c r="S209" i="7"/>
  <c r="Q209" i="7"/>
  <c r="O209" i="7"/>
  <c r="M209" i="7"/>
  <c r="K209" i="7"/>
  <c r="I209" i="7"/>
  <c r="G209" i="7"/>
  <c r="AJ209" i="7" s="1"/>
  <c r="AG208" i="7"/>
  <c r="AF208" i="7"/>
  <c r="AE208" i="7"/>
  <c r="AD208" i="7"/>
  <c r="AC208" i="7"/>
  <c r="AB208" i="7"/>
  <c r="AA208" i="7"/>
  <c r="Z208" i="7"/>
  <c r="Y208" i="7"/>
  <c r="X208" i="7"/>
  <c r="AH208" i="7" s="1"/>
  <c r="AI208" i="7" s="1"/>
  <c r="U208" i="7"/>
  <c r="S208" i="7"/>
  <c r="Q208" i="7"/>
  <c r="O208" i="7"/>
  <c r="M208" i="7"/>
  <c r="K208" i="7"/>
  <c r="I208" i="7"/>
  <c r="G208" i="7"/>
  <c r="AJ208" i="7" s="1"/>
  <c r="AG207" i="7"/>
  <c r="AF207" i="7"/>
  <c r="AE207" i="7"/>
  <c r="AD207" i="7"/>
  <c r="AC207" i="7"/>
  <c r="AB207" i="7"/>
  <c r="AA207" i="7"/>
  <c r="Z207" i="7"/>
  <c r="Y207" i="7"/>
  <c r="AH207" i="7" s="1"/>
  <c r="AI207" i="7" s="1"/>
  <c r="X207" i="7"/>
  <c r="U207" i="7"/>
  <c r="S207" i="7"/>
  <c r="Q207" i="7"/>
  <c r="O207" i="7"/>
  <c r="M207" i="7"/>
  <c r="K207" i="7"/>
  <c r="I207" i="7"/>
  <c r="G207" i="7"/>
  <c r="AJ207" i="7" s="1"/>
  <c r="AH206" i="7"/>
  <c r="AI206" i="7" s="1"/>
  <c r="AG206" i="7"/>
  <c r="AF206" i="7"/>
  <c r="AE206" i="7"/>
  <c r="AD206" i="7"/>
  <c r="AC206" i="7"/>
  <c r="AB206" i="7"/>
  <c r="AA206" i="7"/>
  <c r="Z206" i="7"/>
  <c r="Y206" i="7"/>
  <c r="X206" i="7"/>
  <c r="U206" i="7"/>
  <c r="S206" i="7"/>
  <c r="Q206" i="7"/>
  <c r="O206" i="7"/>
  <c r="M206" i="7"/>
  <c r="K206" i="7"/>
  <c r="I206" i="7"/>
  <c r="AJ206" i="7" s="1"/>
  <c r="G206" i="7"/>
  <c r="AG205" i="7"/>
  <c r="AF205" i="7"/>
  <c r="AE205" i="7"/>
  <c r="AD205" i="7"/>
  <c r="AC205" i="7"/>
  <c r="AB205" i="7"/>
  <c r="AA205" i="7"/>
  <c r="Z205" i="7"/>
  <c r="Y205" i="7"/>
  <c r="X205" i="7"/>
  <c r="U205" i="7"/>
  <c r="S205" i="7"/>
  <c r="Q205" i="7"/>
  <c r="O205" i="7"/>
  <c r="M205" i="7"/>
  <c r="K205" i="7"/>
  <c r="I205" i="7"/>
  <c r="G205" i="7"/>
  <c r="AG204" i="7"/>
  <c r="AF204" i="7"/>
  <c r="AE204" i="7"/>
  <c r="AD204" i="7"/>
  <c r="AC204" i="7"/>
  <c r="AB204" i="7"/>
  <c r="AA204" i="7"/>
  <c r="Z204" i="7"/>
  <c r="Y204" i="7"/>
  <c r="X204" i="7"/>
  <c r="U204" i="7"/>
  <c r="S204" i="7"/>
  <c r="Q204" i="7"/>
  <c r="O204" i="7"/>
  <c r="M204" i="7"/>
  <c r="K204" i="7"/>
  <c r="I204" i="7"/>
  <c r="G204" i="7"/>
  <c r="AJ204" i="7" s="1"/>
  <c r="AG203" i="7"/>
  <c r="AF203" i="7"/>
  <c r="AE203" i="7"/>
  <c r="AD203" i="7"/>
  <c r="AC203" i="7"/>
  <c r="AB203" i="7"/>
  <c r="AA203" i="7"/>
  <c r="Z203" i="7"/>
  <c r="Y203" i="7"/>
  <c r="AH203" i="7" s="1"/>
  <c r="AI203" i="7" s="1"/>
  <c r="X203" i="7"/>
  <c r="U203" i="7"/>
  <c r="S203" i="7"/>
  <c r="Q203" i="7"/>
  <c r="O203" i="7"/>
  <c r="M203" i="7"/>
  <c r="K203" i="7"/>
  <c r="I203" i="7"/>
  <c r="G203" i="7"/>
  <c r="AJ203" i="7" s="1"/>
  <c r="AH202" i="7"/>
  <c r="AI202" i="7" s="1"/>
  <c r="AG202" i="7"/>
  <c r="AF202" i="7"/>
  <c r="AE202" i="7"/>
  <c r="AD202" i="7"/>
  <c r="AC202" i="7"/>
  <c r="AB202" i="7"/>
  <c r="AA202" i="7"/>
  <c r="Z202" i="7"/>
  <c r="Y202" i="7"/>
  <c r="X202" i="7"/>
  <c r="U202" i="7"/>
  <c r="S202" i="7"/>
  <c r="Q202" i="7"/>
  <c r="O202" i="7"/>
  <c r="M202" i="7"/>
  <c r="K202" i="7"/>
  <c r="I202" i="7"/>
  <c r="AJ202" i="7" s="1"/>
  <c r="G202" i="7"/>
  <c r="AG201" i="7"/>
  <c r="AF201" i="7"/>
  <c r="AE201" i="7"/>
  <c r="AD201" i="7"/>
  <c r="AC201" i="7"/>
  <c r="AB201" i="7"/>
  <c r="AH201" i="7" s="1"/>
  <c r="AI201" i="7" s="1"/>
  <c r="AA201" i="7"/>
  <c r="Z201" i="7"/>
  <c r="Y201" i="7"/>
  <c r="X201" i="7"/>
  <c r="U201" i="7"/>
  <c r="S201" i="7"/>
  <c r="Q201" i="7"/>
  <c r="O201" i="7"/>
  <c r="M201" i="7"/>
  <c r="K201" i="7"/>
  <c r="I201" i="7"/>
  <c r="G201" i="7"/>
  <c r="AJ201" i="7" s="1"/>
  <c r="AG200" i="7"/>
  <c r="AF200" i="7"/>
  <c r="AE200" i="7"/>
  <c r="AD200" i="7"/>
  <c r="AC200" i="7"/>
  <c r="AB200" i="7"/>
  <c r="AA200" i="7"/>
  <c r="Z200" i="7"/>
  <c r="Y200" i="7"/>
  <c r="X200" i="7"/>
  <c r="AH200" i="7" s="1"/>
  <c r="AI200" i="7" s="1"/>
  <c r="U200" i="7"/>
  <c r="S200" i="7"/>
  <c r="Q200" i="7"/>
  <c r="O200" i="7"/>
  <c r="M200" i="7"/>
  <c r="K200" i="7"/>
  <c r="I200" i="7"/>
  <c r="G200" i="7"/>
  <c r="AJ200" i="7" s="1"/>
  <c r="AG199" i="7"/>
  <c r="AF199" i="7"/>
  <c r="AE199" i="7"/>
  <c r="AD199" i="7"/>
  <c r="AC199" i="7"/>
  <c r="AB199" i="7"/>
  <c r="AA199" i="7"/>
  <c r="Z199" i="7"/>
  <c r="Y199" i="7"/>
  <c r="AH199" i="7" s="1"/>
  <c r="AI199" i="7" s="1"/>
  <c r="X199" i="7"/>
  <c r="U199" i="7"/>
  <c r="S199" i="7"/>
  <c r="Q199" i="7"/>
  <c r="O199" i="7"/>
  <c r="M199" i="7"/>
  <c r="K199" i="7"/>
  <c r="I199" i="7"/>
  <c r="G199" i="7"/>
  <c r="AJ199" i="7" s="1"/>
  <c r="AH198" i="7"/>
  <c r="AI198" i="7" s="1"/>
  <c r="AG198" i="7"/>
  <c r="AF198" i="7"/>
  <c r="AE198" i="7"/>
  <c r="AD198" i="7"/>
  <c r="AC198" i="7"/>
  <c r="AB198" i="7"/>
  <c r="AA198" i="7"/>
  <c r="Z198" i="7"/>
  <c r="Y198" i="7"/>
  <c r="X198" i="7"/>
  <c r="U198" i="7"/>
  <c r="S198" i="7"/>
  <c r="Q198" i="7"/>
  <c r="O198" i="7"/>
  <c r="M198" i="7"/>
  <c r="K198" i="7"/>
  <c r="I198" i="7"/>
  <c r="AJ198" i="7" s="1"/>
  <c r="G198" i="7"/>
  <c r="AG197" i="7"/>
  <c r="AF197" i="7"/>
  <c r="AE197" i="7"/>
  <c r="AD197" i="7"/>
  <c r="AC197" i="7"/>
  <c r="AB197" i="7"/>
  <c r="AA197" i="7"/>
  <c r="Z197" i="7"/>
  <c r="Y197" i="7"/>
  <c r="X197" i="7"/>
  <c r="U197" i="7"/>
  <c r="S197" i="7"/>
  <c r="Q197" i="7"/>
  <c r="O197" i="7"/>
  <c r="M197" i="7"/>
  <c r="K197" i="7"/>
  <c r="I197" i="7"/>
  <c r="G197" i="7"/>
  <c r="AG196" i="7"/>
  <c r="AF196" i="7"/>
  <c r="AE196" i="7"/>
  <c r="AD196" i="7"/>
  <c r="AC196" i="7"/>
  <c r="AB196" i="7"/>
  <c r="AA196" i="7"/>
  <c r="Z196" i="7"/>
  <c r="Y196" i="7"/>
  <c r="X196" i="7"/>
  <c r="AH196" i="7" s="1"/>
  <c r="AI196" i="7" s="1"/>
  <c r="U196" i="7"/>
  <c r="S196" i="7"/>
  <c r="Q196" i="7"/>
  <c r="O196" i="7"/>
  <c r="M196" i="7"/>
  <c r="K196" i="7"/>
  <c r="I196" i="7"/>
  <c r="G196" i="7"/>
  <c r="AJ196" i="7" s="1"/>
  <c r="AG195" i="7"/>
  <c r="AF195" i="7"/>
  <c r="AE195" i="7"/>
  <c r="AD195" i="7"/>
  <c r="AC195" i="7"/>
  <c r="AB195" i="7"/>
  <c r="AA195" i="7"/>
  <c r="Z195" i="7"/>
  <c r="Y195" i="7"/>
  <c r="AH195" i="7" s="1"/>
  <c r="AI195" i="7" s="1"/>
  <c r="X195" i="7"/>
  <c r="U195" i="7"/>
  <c r="S195" i="7"/>
  <c r="Q195" i="7"/>
  <c r="O195" i="7"/>
  <c r="M195" i="7"/>
  <c r="K195" i="7"/>
  <c r="I195" i="7"/>
  <c r="G195" i="7"/>
  <c r="AJ195" i="7" s="1"/>
  <c r="AG194" i="7"/>
  <c r="AF194" i="7"/>
  <c r="AE194" i="7"/>
  <c r="AD194" i="7"/>
  <c r="AC194" i="7"/>
  <c r="AB194" i="7"/>
  <c r="AA194" i="7"/>
  <c r="Z194" i="7"/>
  <c r="AH194" i="7" s="1"/>
  <c r="AI194" i="7" s="1"/>
  <c r="Y194" i="7"/>
  <c r="X194" i="7"/>
  <c r="U194" i="7"/>
  <c r="S194" i="7"/>
  <c r="Q194" i="7"/>
  <c r="O194" i="7"/>
  <c r="M194" i="7"/>
  <c r="K194" i="7"/>
  <c r="I194" i="7"/>
  <c r="G194" i="7"/>
  <c r="AG193" i="7"/>
  <c r="AF193" i="7"/>
  <c r="AE193" i="7"/>
  <c r="AD193" i="7"/>
  <c r="AC193" i="7"/>
  <c r="AB193" i="7"/>
  <c r="AA193" i="7"/>
  <c r="Z193" i="7"/>
  <c r="Y193" i="7"/>
  <c r="X193" i="7"/>
  <c r="U193" i="7"/>
  <c r="S193" i="7"/>
  <c r="Q193" i="7"/>
  <c r="O193" i="7"/>
  <c r="M193" i="7"/>
  <c r="K193" i="7"/>
  <c r="I193" i="7"/>
  <c r="G193" i="7"/>
  <c r="AG192" i="7"/>
  <c r="AF192" i="7"/>
  <c r="AE192" i="7"/>
  <c r="AD192" i="7"/>
  <c r="AC192" i="7"/>
  <c r="AB192" i="7"/>
  <c r="AA192" i="7"/>
  <c r="Z192" i="7"/>
  <c r="Y192" i="7"/>
  <c r="X192" i="7"/>
  <c r="U192" i="7"/>
  <c r="S192" i="7"/>
  <c r="Q192" i="7"/>
  <c r="O192" i="7"/>
  <c r="M192" i="7"/>
  <c r="K192" i="7"/>
  <c r="I192" i="7"/>
  <c r="G192" i="7"/>
  <c r="AG191" i="7"/>
  <c r="AF191" i="7"/>
  <c r="AE191" i="7"/>
  <c r="AD191" i="7"/>
  <c r="AC191" i="7"/>
  <c r="AB191" i="7"/>
  <c r="AA191" i="7"/>
  <c r="Z191" i="7"/>
  <c r="Y191" i="7"/>
  <c r="AH191" i="7" s="1"/>
  <c r="AI191" i="7" s="1"/>
  <c r="X191" i="7"/>
  <c r="U191" i="7"/>
  <c r="S191" i="7"/>
  <c r="Q191" i="7"/>
  <c r="O191" i="7"/>
  <c r="M191" i="7"/>
  <c r="K191" i="7"/>
  <c r="I191" i="7"/>
  <c r="G191" i="7"/>
  <c r="AG190" i="7"/>
  <c r="AF190" i="7"/>
  <c r="AE190" i="7"/>
  <c r="AD190" i="7"/>
  <c r="AC190" i="7"/>
  <c r="AB190" i="7"/>
  <c r="AA190" i="7"/>
  <c r="Z190" i="7"/>
  <c r="AH190" i="7" s="1"/>
  <c r="AI190" i="7" s="1"/>
  <c r="Y190" i="7"/>
  <c r="X190" i="7"/>
  <c r="U190" i="7"/>
  <c r="S190" i="7"/>
  <c r="Q190" i="7"/>
  <c r="O190" i="7"/>
  <c r="M190" i="7"/>
  <c r="K190" i="7"/>
  <c r="I190" i="7"/>
  <c r="G190" i="7"/>
  <c r="AG189" i="7"/>
  <c r="AF189" i="7"/>
  <c r="AE189" i="7"/>
  <c r="AD189" i="7"/>
  <c r="AC189" i="7"/>
  <c r="AB189" i="7"/>
  <c r="AA189" i="7"/>
  <c r="Z189" i="7"/>
  <c r="Y189" i="7"/>
  <c r="X189" i="7"/>
  <c r="U189" i="7"/>
  <c r="S189" i="7"/>
  <c r="Q189" i="7"/>
  <c r="O189" i="7"/>
  <c r="M189" i="7"/>
  <c r="K189" i="7"/>
  <c r="I189" i="7"/>
  <c r="G189" i="7"/>
  <c r="AG188" i="7"/>
  <c r="AF188" i="7"/>
  <c r="AE188" i="7"/>
  <c r="AD188" i="7"/>
  <c r="AC188" i="7"/>
  <c r="AB188" i="7"/>
  <c r="AA188" i="7"/>
  <c r="Z188" i="7"/>
  <c r="Y188" i="7"/>
  <c r="X188" i="7"/>
  <c r="U188" i="7"/>
  <c r="S188" i="7"/>
  <c r="Q188" i="7"/>
  <c r="O188" i="7"/>
  <c r="M188" i="7"/>
  <c r="K188" i="7"/>
  <c r="I188" i="7"/>
  <c r="G188" i="7"/>
  <c r="AJ188" i="7" s="1"/>
  <c r="AG187" i="7"/>
  <c r="AF187" i="7"/>
  <c r="AE187" i="7"/>
  <c r="AD187" i="7"/>
  <c r="AC187" i="7"/>
  <c r="AB187" i="7"/>
  <c r="AA187" i="7"/>
  <c r="Z187" i="7"/>
  <c r="Y187" i="7"/>
  <c r="AH187" i="7" s="1"/>
  <c r="AI187" i="7" s="1"/>
  <c r="X187" i="7"/>
  <c r="U187" i="7"/>
  <c r="S187" i="7"/>
  <c r="Q187" i="7"/>
  <c r="O187" i="7"/>
  <c r="M187" i="7"/>
  <c r="K187" i="7"/>
  <c r="I187" i="7"/>
  <c r="G187" i="7"/>
  <c r="AJ187" i="7" s="1"/>
  <c r="AG186" i="7"/>
  <c r="AF186" i="7"/>
  <c r="AE186" i="7"/>
  <c r="AD186" i="7"/>
  <c r="AC186" i="7"/>
  <c r="AB186" i="7"/>
  <c r="AA186" i="7"/>
  <c r="Z186" i="7"/>
  <c r="AH186" i="7" s="1"/>
  <c r="AI186" i="7" s="1"/>
  <c r="Y186" i="7"/>
  <c r="X186" i="7"/>
  <c r="U186" i="7"/>
  <c r="S186" i="7"/>
  <c r="Q186" i="7"/>
  <c r="O186" i="7"/>
  <c r="M186" i="7"/>
  <c r="K186" i="7"/>
  <c r="I186" i="7"/>
  <c r="G186" i="7"/>
  <c r="AG185" i="7"/>
  <c r="AF185" i="7"/>
  <c r="AE185" i="7"/>
  <c r="AD185" i="7"/>
  <c r="AC185" i="7"/>
  <c r="AB185" i="7"/>
  <c r="AA185" i="7"/>
  <c r="Z185" i="7"/>
  <c r="Y185" i="7"/>
  <c r="X185" i="7"/>
  <c r="U185" i="7"/>
  <c r="S185" i="7"/>
  <c r="Q185" i="7"/>
  <c r="O185" i="7"/>
  <c r="M185" i="7"/>
  <c r="K185" i="7"/>
  <c r="I185" i="7"/>
  <c r="G185" i="7"/>
  <c r="AG184" i="7"/>
  <c r="AF184" i="7"/>
  <c r="AE184" i="7"/>
  <c r="AD184" i="7"/>
  <c r="AC184" i="7"/>
  <c r="AB184" i="7"/>
  <c r="AA184" i="7"/>
  <c r="Z184" i="7"/>
  <c r="Y184" i="7"/>
  <c r="X184" i="7"/>
  <c r="AH184" i="7" s="1"/>
  <c r="AI184" i="7" s="1"/>
  <c r="U184" i="7"/>
  <c r="S184" i="7"/>
  <c r="Q184" i="7"/>
  <c r="O184" i="7"/>
  <c r="M184" i="7"/>
  <c r="K184" i="7"/>
  <c r="I184" i="7"/>
  <c r="G184" i="7"/>
  <c r="AH183" i="7"/>
  <c r="AI183" i="7" s="1"/>
  <c r="AG183" i="7"/>
  <c r="AF183" i="7"/>
  <c r="AE183" i="7"/>
  <c r="AD183" i="7"/>
  <c r="AC183" i="7"/>
  <c r="AB183" i="7"/>
  <c r="AA183" i="7"/>
  <c r="Z183" i="7"/>
  <c r="Y183" i="7"/>
  <c r="X183" i="7"/>
  <c r="U183" i="7"/>
  <c r="S183" i="7"/>
  <c r="Q183" i="7"/>
  <c r="O183" i="7"/>
  <c r="M183" i="7"/>
  <c r="K183" i="7"/>
  <c r="I183" i="7"/>
  <c r="G183" i="7"/>
  <c r="AG182" i="7"/>
  <c r="AF182" i="7"/>
  <c r="AE182" i="7"/>
  <c r="AD182" i="7"/>
  <c r="AC182" i="7"/>
  <c r="AB182" i="7"/>
  <c r="AA182" i="7"/>
  <c r="Z182" i="7"/>
  <c r="AH182" i="7" s="1"/>
  <c r="AI182" i="7" s="1"/>
  <c r="Y182" i="7"/>
  <c r="X182" i="7"/>
  <c r="U182" i="7"/>
  <c r="S182" i="7"/>
  <c r="Q182" i="7"/>
  <c r="O182" i="7"/>
  <c r="M182" i="7"/>
  <c r="K182" i="7"/>
  <c r="I182" i="7"/>
  <c r="AJ182" i="7" s="1"/>
  <c r="G182" i="7"/>
  <c r="AG181" i="7"/>
  <c r="AF181" i="7"/>
  <c r="AE181" i="7"/>
  <c r="AD181" i="7"/>
  <c r="AC181" i="7"/>
  <c r="AB181" i="7"/>
  <c r="AH181" i="7" s="1"/>
  <c r="AI181" i="7" s="1"/>
  <c r="AA181" i="7"/>
  <c r="Z181" i="7"/>
  <c r="Y181" i="7"/>
  <c r="X181" i="7"/>
  <c r="U181" i="7"/>
  <c r="S181" i="7"/>
  <c r="Q181" i="7"/>
  <c r="O181" i="7"/>
  <c r="M181" i="7"/>
  <c r="K181" i="7"/>
  <c r="I181" i="7"/>
  <c r="G181" i="7"/>
  <c r="AJ181" i="7" s="1"/>
  <c r="AG180" i="7"/>
  <c r="AF180" i="7"/>
  <c r="AE180" i="7"/>
  <c r="AD180" i="7"/>
  <c r="AC180" i="7"/>
  <c r="AB180" i="7"/>
  <c r="AA180" i="7"/>
  <c r="Z180" i="7"/>
  <c r="Y180" i="7"/>
  <c r="X180" i="7"/>
  <c r="AH180" i="7" s="1"/>
  <c r="AI180" i="7" s="1"/>
  <c r="U180" i="7"/>
  <c r="S180" i="7"/>
  <c r="Q180" i="7"/>
  <c r="O180" i="7"/>
  <c r="M180" i="7"/>
  <c r="K180" i="7"/>
  <c r="I180" i="7"/>
  <c r="G180" i="7"/>
  <c r="AJ180" i="7" s="1"/>
  <c r="AG179" i="7"/>
  <c r="AF179" i="7"/>
  <c r="AE179" i="7"/>
  <c r="AD179" i="7"/>
  <c r="AC179" i="7"/>
  <c r="AB179" i="7"/>
  <c r="AA179" i="7"/>
  <c r="Z179" i="7"/>
  <c r="Y179" i="7"/>
  <c r="AH179" i="7" s="1"/>
  <c r="AI179" i="7" s="1"/>
  <c r="X179" i="7"/>
  <c r="U179" i="7"/>
  <c r="S179" i="7"/>
  <c r="Q179" i="7"/>
  <c r="O179" i="7"/>
  <c r="M179" i="7"/>
  <c r="K179" i="7"/>
  <c r="I179" i="7"/>
  <c r="G179" i="7"/>
  <c r="AG178" i="7"/>
  <c r="AF178" i="7"/>
  <c r="AE178" i="7"/>
  <c r="AD178" i="7"/>
  <c r="AC178" i="7"/>
  <c r="AB178" i="7"/>
  <c r="AA178" i="7"/>
  <c r="Z178" i="7"/>
  <c r="AH178" i="7" s="1"/>
  <c r="AI178" i="7" s="1"/>
  <c r="Y178" i="7"/>
  <c r="X178" i="7"/>
  <c r="U178" i="7"/>
  <c r="S178" i="7"/>
  <c r="Q178" i="7"/>
  <c r="O178" i="7"/>
  <c r="M178" i="7"/>
  <c r="K178" i="7"/>
  <c r="I178" i="7"/>
  <c r="AJ178" i="7" s="1"/>
  <c r="G178" i="7"/>
  <c r="AG177" i="7"/>
  <c r="AF177" i="7"/>
  <c r="AE177" i="7"/>
  <c r="AD177" i="7"/>
  <c r="AC177" i="7"/>
  <c r="AB177" i="7"/>
  <c r="AA177" i="7"/>
  <c r="Z177" i="7"/>
  <c r="Y177" i="7"/>
  <c r="X177" i="7"/>
  <c r="U177" i="7"/>
  <c r="S177" i="7"/>
  <c r="Q177" i="7"/>
  <c r="O177" i="7"/>
  <c r="M177" i="7"/>
  <c r="K177" i="7"/>
  <c r="I177" i="7"/>
  <c r="G177" i="7"/>
  <c r="AG176" i="7"/>
  <c r="AF176" i="7"/>
  <c r="AE176" i="7"/>
  <c r="AD176" i="7"/>
  <c r="AC176" i="7"/>
  <c r="AB176" i="7"/>
  <c r="AA176" i="7"/>
  <c r="Z176" i="7"/>
  <c r="Y176" i="7"/>
  <c r="X176" i="7"/>
  <c r="U176" i="7"/>
  <c r="S176" i="7"/>
  <c r="Q176" i="7"/>
  <c r="O176" i="7"/>
  <c r="M176" i="7"/>
  <c r="K176" i="7"/>
  <c r="I176" i="7"/>
  <c r="G176" i="7"/>
  <c r="AJ176" i="7" s="1"/>
  <c r="AH175" i="7"/>
  <c r="AI175" i="7" s="1"/>
  <c r="AG175" i="7"/>
  <c r="AF175" i="7"/>
  <c r="AE175" i="7"/>
  <c r="AD175" i="7"/>
  <c r="AC175" i="7"/>
  <c r="AB175" i="7"/>
  <c r="AA175" i="7"/>
  <c r="Z175" i="7"/>
  <c r="Y175" i="7"/>
  <c r="X175" i="7"/>
  <c r="U175" i="7"/>
  <c r="S175" i="7"/>
  <c r="Q175" i="7"/>
  <c r="O175" i="7"/>
  <c r="M175" i="7"/>
  <c r="K175" i="7"/>
  <c r="I175" i="7"/>
  <c r="G175" i="7"/>
  <c r="AG174" i="7"/>
  <c r="AF174" i="7"/>
  <c r="AE174" i="7"/>
  <c r="AH174" i="7" s="1"/>
  <c r="AI174" i="7" s="1"/>
  <c r="AD174" i="7"/>
  <c r="AC174" i="7"/>
  <c r="AB174" i="7"/>
  <c r="AA174" i="7"/>
  <c r="Z174" i="7"/>
  <c r="Y174" i="7"/>
  <c r="X174" i="7"/>
  <c r="U174" i="7"/>
  <c r="S174" i="7"/>
  <c r="Q174" i="7"/>
  <c r="O174" i="7"/>
  <c r="M174" i="7"/>
  <c r="K174" i="7"/>
  <c r="I174" i="7"/>
  <c r="G174" i="7"/>
  <c r="AI173" i="7"/>
  <c r="AG173" i="7"/>
  <c r="AF173" i="7"/>
  <c r="AE173" i="7"/>
  <c r="AD173" i="7"/>
  <c r="AC173" i="7"/>
  <c r="AB173" i="7"/>
  <c r="AH173" i="7" s="1"/>
  <c r="AA173" i="7"/>
  <c r="Z173" i="7"/>
  <c r="Y173" i="7"/>
  <c r="X173" i="7"/>
  <c r="U173" i="7"/>
  <c r="S173" i="7"/>
  <c r="Q173" i="7"/>
  <c r="O173" i="7"/>
  <c r="M173" i="7"/>
  <c r="K173" i="7"/>
  <c r="I173" i="7"/>
  <c r="G173" i="7"/>
  <c r="AJ173" i="7" s="1"/>
  <c r="AG172" i="7"/>
  <c r="AF172" i="7"/>
  <c r="AE172" i="7"/>
  <c r="AD172" i="7"/>
  <c r="AC172" i="7"/>
  <c r="AB172" i="7"/>
  <c r="AA172" i="7"/>
  <c r="Z172" i="7"/>
  <c r="Y172" i="7"/>
  <c r="X172" i="7"/>
  <c r="U172" i="7"/>
  <c r="S172" i="7"/>
  <c r="Q172" i="7"/>
  <c r="O172" i="7"/>
  <c r="M172" i="7"/>
  <c r="K172" i="7"/>
  <c r="I172" i="7"/>
  <c r="G172" i="7"/>
  <c r="AJ172" i="7" s="1"/>
  <c r="AG171" i="7"/>
  <c r="AF171" i="7"/>
  <c r="AE171" i="7"/>
  <c r="AD171" i="7"/>
  <c r="AC171" i="7"/>
  <c r="AB171" i="7"/>
  <c r="AA171" i="7"/>
  <c r="Z171" i="7"/>
  <c r="Y171" i="7"/>
  <c r="AH171" i="7" s="1"/>
  <c r="AI171" i="7" s="1"/>
  <c r="X171" i="7"/>
  <c r="U171" i="7"/>
  <c r="S171" i="7"/>
  <c r="Q171" i="7"/>
  <c r="O171" i="7"/>
  <c r="M171" i="7"/>
  <c r="K171" i="7"/>
  <c r="I171" i="7"/>
  <c r="G171" i="7"/>
  <c r="AH170" i="7"/>
  <c r="AI170" i="7" s="1"/>
  <c r="AG170" i="7"/>
  <c r="AF170" i="7"/>
  <c r="AE170" i="7"/>
  <c r="AD170" i="7"/>
  <c r="AC170" i="7"/>
  <c r="AB170" i="7"/>
  <c r="AA170" i="7"/>
  <c r="Z170" i="7"/>
  <c r="Y170" i="7"/>
  <c r="X170" i="7"/>
  <c r="U170" i="7"/>
  <c r="S170" i="7"/>
  <c r="Q170" i="7"/>
  <c r="O170" i="7"/>
  <c r="M170" i="7"/>
  <c r="K170" i="7"/>
  <c r="I170" i="7"/>
  <c r="G170" i="7"/>
  <c r="AG169" i="7"/>
  <c r="AF169" i="7"/>
  <c r="AE169" i="7"/>
  <c r="AD169" i="7"/>
  <c r="AC169" i="7"/>
  <c r="AB169" i="7"/>
  <c r="AA169" i="7"/>
  <c r="Z169" i="7"/>
  <c r="Y169" i="7"/>
  <c r="X169" i="7"/>
  <c r="U169" i="7"/>
  <c r="S169" i="7"/>
  <c r="Q169" i="7"/>
  <c r="O169" i="7"/>
  <c r="M169" i="7"/>
  <c r="K169" i="7"/>
  <c r="I169" i="7"/>
  <c r="G169" i="7"/>
  <c r="AG168" i="7"/>
  <c r="AF168" i="7"/>
  <c r="AE168" i="7"/>
  <c r="AD168" i="7"/>
  <c r="AC168" i="7"/>
  <c r="AB168" i="7"/>
  <c r="AA168" i="7"/>
  <c r="Z168" i="7"/>
  <c r="Y168" i="7"/>
  <c r="X168" i="7"/>
  <c r="U168" i="7"/>
  <c r="S168" i="7"/>
  <c r="Q168" i="7"/>
  <c r="O168" i="7"/>
  <c r="M168" i="7"/>
  <c r="K168" i="7"/>
  <c r="I168" i="7"/>
  <c r="G168" i="7"/>
  <c r="AJ168" i="7" s="1"/>
  <c r="AH167" i="7"/>
  <c r="AI167" i="7" s="1"/>
  <c r="AG167" i="7"/>
  <c r="AF167" i="7"/>
  <c r="AE167" i="7"/>
  <c r="AD167" i="7"/>
  <c r="AC167" i="7"/>
  <c r="AB167" i="7"/>
  <c r="AA167" i="7"/>
  <c r="Z167" i="7"/>
  <c r="Y167" i="7"/>
  <c r="X167" i="7"/>
  <c r="U167" i="7"/>
  <c r="S167" i="7"/>
  <c r="Q167" i="7"/>
  <c r="O167" i="7"/>
  <c r="M167" i="7"/>
  <c r="K167" i="7"/>
  <c r="I167" i="7"/>
  <c r="G167" i="7"/>
  <c r="AG166" i="7"/>
  <c r="AF166" i="7"/>
  <c r="AE166" i="7"/>
  <c r="AD166" i="7"/>
  <c r="AC166" i="7"/>
  <c r="AB166" i="7"/>
  <c r="AA166" i="7"/>
  <c r="Z166" i="7"/>
  <c r="Y166" i="7"/>
  <c r="AH166" i="7" s="1"/>
  <c r="AI166" i="7" s="1"/>
  <c r="X166" i="7"/>
  <c r="U166" i="7"/>
  <c r="S166" i="7"/>
  <c r="Q166" i="7"/>
  <c r="O166" i="7"/>
  <c r="M166" i="7"/>
  <c r="K166" i="7"/>
  <c r="I166" i="7"/>
  <c r="AJ166" i="7" s="1"/>
  <c r="G166" i="7"/>
  <c r="AG165" i="7"/>
  <c r="AF165" i="7"/>
  <c r="AE165" i="7"/>
  <c r="AH165" i="7" s="1"/>
  <c r="AI165" i="7" s="1"/>
  <c r="AD165" i="7"/>
  <c r="AC165" i="7"/>
  <c r="AB165" i="7"/>
  <c r="AA165" i="7"/>
  <c r="Z165" i="7"/>
  <c r="Y165" i="7"/>
  <c r="X165" i="7"/>
  <c r="U165" i="7"/>
  <c r="S165" i="7"/>
  <c r="Q165" i="7"/>
  <c r="O165" i="7"/>
  <c r="M165" i="7"/>
  <c r="K165" i="7"/>
  <c r="I165" i="7"/>
  <c r="G165" i="7"/>
  <c r="AG164" i="7"/>
  <c r="AF164" i="7"/>
  <c r="AE164" i="7"/>
  <c r="AD164" i="7"/>
  <c r="AC164" i="7"/>
  <c r="AB164" i="7"/>
  <c r="AA164" i="7"/>
  <c r="Z164" i="7"/>
  <c r="Y164" i="7"/>
  <c r="X164" i="7"/>
  <c r="U164" i="7"/>
  <c r="S164" i="7"/>
  <c r="Q164" i="7"/>
  <c r="O164" i="7"/>
  <c r="M164" i="7"/>
  <c r="K164" i="7"/>
  <c r="I164" i="7"/>
  <c r="G164" i="7"/>
  <c r="AH163" i="7"/>
  <c r="AI163" i="7" s="1"/>
  <c r="AG163" i="7"/>
  <c r="AF163" i="7"/>
  <c r="AE163" i="7"/>
  <c r="AD163" i="7"/>
  <c r="AC163" i="7"/>
  <c r="AB163" i="7"/>
  <c r="AA163" i="7"/>
  <c r="Z163" i="7"/>
  <c r="Y163" i="7"/>
  <c r="X163" i="7"/>
  <c r="U163" i="7"/>
  <c r="S163" i="7"/>
  <c r="Q163" i="7"/>
  <c r="O163" i="7"/>
  <c r="M163" i="7"/>
  <c r="K163" i="7"/>
  <c r="I163" i="7"/>
  <c r="G163" i="7"/>
  <c r="AG162" i="7"/>
  <c r="AF162" i="7"/>
  <c r="AE162" i="7"/>
  <c r="AD162" i="7"/>
  <c r="AC162" i="7"/>
  <c r="AB162" i="7"/>
  <c r="AA162" i="7"/>
  <c r="Z162" i="7"/>
  <c r="Y162" i="7"/>
  <c r="AH162" i="7" s="1"/>
  <c r="AI162" i="7" s="1"/>
  <c r="X162" i="7"/>
  <c r="U162" i="7"/>
  <c r="S162" i="7"/>
  <c r="Q162" i="7"/>
  <c r="O162" i="7"/>
  <c r="M162" i="7"/>
  <c r="K162" i="7"/>
  <c r="I162" i="7"/>
  <c r="AJ162" i="7" s="1"/>
  <c r="G162" i="7"/>
  <c r="AG161" i="7"/>
  <c r="AF161" i="7"/>
  <c r="AE161" i="7"/>
  <c r="AD161" i="7"/>
  <c r="AC161" i="7"/>
  <c r="AB161" i="7"/>
  <c r="AA161" i="7"/>
  <c r="Z161" i="7"/>
  <c r="AH161" i="7" s="1"/>
  <c r="AI161" i="7" s="1"/>
  <c r="Y161" i="7"/>
  <c r="X161" i="7"/>
  <c r="U161" i="7"/>
  <c r="S161" i="7"/>
  <c r="Q161" i="7"/>
  <c r="O161" i="7"/>
  <c r="M161" i="7"/>
  <c r="K161" i="7"/>
  <c r="I161" i="7"/>
  <c r="G161" i="7"/>
  <c r="AG160" i="7"/>
  <c r="AF160" i="7"/>
  <c r="AE160" i="7"/>
  <c r="AD160" i="7"/>
  <c r="AC160" i="7"/>
  <c r="AB160" i="7"/>
  <c r="AA160" i="7"/>
  <c r="Z160" i="7"/>
  <c r="Y160" i="7"/>
  <c r="X160" i="7"/>
  <c r="U160" i="7"/>
  <c r="S160" i="7"/>
  <c r="Q160" i="7"/>
  <c r="O160" i="7"/>
  <c r="M160" i="7"/>
  <c r="K160" i="7"/>
  <c r="I160" i="7"/>
  <c r="G160" i="7"/>
  <c r="AJ160" i="7" s="1"/>
  <c r="AG159" i="7"/>
  <c r="AF159" i="7"/>
  <c r="AE159" i="7"/>
  <c r="AD159" i="7"/>
  <c r="AC159" i="7"/>
  <c r="AB159" i="7"/>
  <c r="AA159" i="7"/>
  <c r="Z159" i="7"/>
  <c r="Y159" i="7"/>
  <c r="AH159" i="7" s="1"/>
  <c r="AI159" i="7" s="1"/>
  <c r="X159" i="7"/>
  <c r="U159" i="7"/>
  <c r="S159" i="7"/>
  <c r="Q159" i="7"/>
  <c r="O159" i="7"/>
  <c r="M159" i="7"/>
  <c r="K159" i="7"/>
  <c r="I159" i="7"/>
  <c r="G159" i="7"/>
  <c r="AH158" i="7"/>
  <c r="AI158" i="7" s="1"/>
  <c r="AG158" i="7"/>
  <c r="AF158" i="7"/>
  <c r="AE158" i="7"/>
  <c r="AD158" i="7"/>
  <c r="AC158" i="7"/>
  <c r="AB158" i="7"/>
  <c r="AA158" i="7"/>
  <c r="Z158" i="7"/>
  <c r="Y158" i="7"/>
  <c r="X158" i="7"/>
  <c r="U158" i="7"/>
  <c r="S158" i="7"/>
  <c r="Q158" i="7"/>
  <c r="O158" i="7"/>
  <c r="M158" i="7"/>
  <c r="K158" i="7"/>
  <c r="I158" i="7"/>
  <c r="G158" i="7"/>
  <c r="AG157" i="7"/>
  <c r="AF157" i="7"/>
  <c r="AE157" i="7"/>
  <c r="AD157" i="7"/>
  <c r="AC157" i="7"/>
  <c r="AB157" i="7"/>
  <c r="AA157" i="7"/>
  <c r="Z157" i="7"/>
  <c r="AH157" i="7" s="1"/>
  <c r="AI157" i="7" s="1"/>
  <c r="Y157" i="7"/>
  <c r="X157" i="7"/>
  <c r="U157" i="7"/>
  <c r="S157" i="7"/>
  <c r="Q157" i="7"/>
  <c r="O157" i="7"/>
  <c r="M157" i="7"/>
  <c r="K157" i="7"/>
  <c r="I157" i="7"/>
  <c r="G157" i="7"/>
  <c r="AJ157" i="7" s="1"/>
  <c r="AG156" i="7"/>
  <c r="AF156" i="7"/>
  <c r="AE156" i="7"/>
  <c r="AD156" i="7"/>
  <c r="AC156" i="7"/>
  <c r="AB156" i="7"/>
  <c r="AA156" i="7"/>
  <c r="Z156" i="7"/>
  <c r="Y156" i="7"/>
  <c r="X156" i="7"/>
  <c r="U156" i="7"/>
  <c r="S156" i="7"/>
  <c r="Q156" i="7"/>
  <c r="O156" i="7"/>
  <c r="M156" i="7"/>
  <c r="K156" i="7"/>
  <c r="I156" i="7"/>
  <c r="G156" i="7"/>
  <c r="AG155" i="7"/>
  <c r="AF155" i="7"/>
  <c r="AE155" i="7"/>
  <c r="AD155" i="7"/>
  <c r="AC155" i="7"/>
  <c r="AB155" i="7"/>
  <c r="AH155" i="7" s="1"/>
  <c r="AI155" i="7" s="1"/>
  <c r="AA155" i="7"/>
  <c r="Z155" i="7"/>
  <c r="Y155" i="7"/>
  <c r="X155" i="7"/>
  <c r="U155" i="7"/>
  <c r="S155" i="7"/>
  <c r="Q155" i="7"/>
  <c r="O155" i="7"/>
  <c r="M155" i="7"/>
  <c r="K155" i="7"/>
  <c r="I155" i="7"/>
  <c r="G155" i="7"/>
  <c r="AJ155" i="7" s="1"/>
  <c r="AG154" i="7"/>
  <c r="AF154" i="7"/>
  <c r="AE154" i="7"/>
  <c r="AD154" i="7"/>
  <c r="AC154" i="7"/>
  <c r="AB154" i="7"/>
  <c r="AA154" i="7"/>
  <c r="Z154" i="7"/>
  <c r="Y154" i="7"/>
  <c r="AH154" i="7" s="1"/>
  <c r="AI154" i="7" s="1"/>
  <c r="X154" i="7"/>
  <c r="U154" i="7"/>
  <c r="S154" i="7"/>
  <c r="Q154" i="7"/>
  <c r="O154" i="7"/>
  <c r="M154" i="7"/>
  <c r="K154" i="7"/>
  <c r="I154" i="7"/>
  <c r="AJ154" i="7" s="1"/>
  <c r="G154" i="7"/>
  <c r="AG153" i="7"/>
  <c r="AF153" i="7"/>
  <c r="AE153" i="7"/>
  <c r="AD153" i="7"/>
  <c r="AC153" i="7"/>
  <c r="AB153" i="7"/>
  <c r="AA153" i="7"/>
  <c r="Z153" i="7"/>
  <c r="AH153" i="7" s="1"/>
  <c r="AI153" i="7" s="1"/>
  <c r="Y153" i="7"/>
  <c r="X153" i="7"/>
  <c r="U153" i="7"/>
  <c r="S153" i="7"/>
  <c r="Q153" i="7"/>
  <c r="O153" i="7"/>
  <c r="M153" i="7"/>
  <c r="K153" i="7"/>
  <c r="I153" i="7"/>
  <c r="G153" i="7"/>
  <c r="AG152" i="7"/>
  <c r="AF152" i="7"/>
  <c r="AE152" i="7"/>
  <c r="AD152" i="7"/>
  <c r="AC152" i="7"/>
  <c r="AB152" i="7"/>
  <c r="AA152" i="7"/>
  <c r="Z152" i="7"/>
  <c r="Y152" i="7"/>
  <c r="X152" i="7"/>
  <c r="U152" i="7"/>
  <c r="S152" i="7"/>
  <c r="Q152" i="7"/>
  <c r="O152" i="7"/>
  <c r="M152" i="7"/>
  <c r="K152" i="7"/>
  <c r="I152" i="7"/>
  <c r="G152" i="7"/>
  <c r="AJ152" i="7" s="1"/>
  <c r="AG151" i="7"/>
  <c r="AF151" i="7"/>
  <c r="AE151" i="7"/>
  <c r="AD151" i="7"/>
  <c r="AC151" i="7"/>
  <c r="AB151" i="7"/>
  <c r="AA151" i="7"/>
  <c r="Z151" i="7"/>
  <c r="Y151" i="7"/>
  <c r="AH151" i="7" s="1"/>
  <c r="AI151" i="7" s="1"/>
  <c r="X151" i="7"/>
  <c r="U151" i="7"/>
  <c r="S151" i="7"/>
  <c r="Q151" i="7"/>
  <c r="O151" i="7"/>
  <c r="M151" i="7"/>
  <c r="K151" i="7"/>
  <c r="I151" i="7"/>
  <c r="G151" i="7"/>
  <c r="AH150" i="7"/>
  <c r="AI150" i="7" s="1"/>
  <c r="AG150" i="7"/>
  <c r="AF150" i="7"/>
  <c r="AE150" i="7"/>
  <c r="AD150" i="7"/>
  <c r="AC150" i="7"/>
  <c r="AB150" i="7"/>
  <c r="AA150" i="7"/>
  <c r="Z150" i="7"/>
  <c r="Y150" i="7"/>
  <c r="X150" i="7"/>
  <c r="U150" i="7"/>
  <c r="S150" i="7"/>
  <c r="Q150" i="7"/>
  <c r="O150" i="7"/>
  <c r="M150" i="7"/>
  <c r="K150" i="7"/>
  <c r="I150" i="7"/>
  <c r="G150" i="7"/>
  <c r="AG149" i="7"/>
  <c r="AF149" i="7"/>
  <c r="AE149" i="7"/>
  <c r="AD149" i="7"/>
  <c r="AC149" i="7"/>
  <c r="AB149" i="7"/>
  <c r="AA149" i="7"/>
  <c r="Z149" i="7"/>
  <c r="AH149" i="7" s="1"/>
  <c r="AI149" i="7" s="1"/>
  <c r="Y149" i="7"/>
  <c r="X149" i="7"/>
  <c r="U149" i="7"/>
  <c r="S149" i="7"/>
  <c r="Q149" i="7"/>
  <c r="O149" i="7"/>
  <c r="M149" i="7"/>
  <c r="K149" i="7"/>
  <c r="I149" i="7"/>
  <c r="G149" i="7"/>
  <c r="AJ149" i="7" s="1"/>
  <c r="AG148" i="7"/>
  <c r="AF148" i="7"/>
  <c r="AE148" i="7"/>
  <c r="AD148" i="7"/>
  <c r="AC148" i="7"/>
  <c r="AB148" i="7"/>
  <c r="AA148" i="7"/>
  <c r="Z148" i="7"/>
  <c r="Y148" i="7"/>
  <c r="X148" i="7"/>
  <c r="U148" i="7"/>
  <c r="S148" i="7"/>
  <c r="Q148" i="7"/>
  <c r="O148" i="7"/>
  <c r="M148" i="7"/>
  <c r="K148" i="7"/>
  <c r="I148" i="7"/>
  <c r="G148" i="7"/>
  <c r="AG147" i="7"/>
  <c r="AF147" i="7"/>
  <c r="AE147" i="7"/>
  <c r="AD147" i="7"/>
  <c r="AC147" i="7"/>
  <c r="AB147" i="7"/>
  <c r="AH147" i="7" s="1"/>
  <c r="AI147" i="7" s="1"/>
  <c r="AA147" i="7"/>
  <c r="Z147" i="7"/>
  <c r="Y147" i="7"/>
  <c r="X147" i="7"/>
  <c r="U147" i="7"/>
  <c r="S147" i="7"/>
  <c r="Q147" i="7"/>
  <c r="O147" i="7"/>
  <c r="M147" i="7"/>
  <c r="K147" i="7"/>
  <c r="I147" i="7"/>
  <c r="G147" i="7"/>
  <c r="AG146" i="7"/>
  <c r="AF146" i="7"/>
  <c r="AE146" i="7"/>
  <c r="AD146" i="7"/>
  <c r="AC146" i="7"/>
  <c r="AB146" i="7"/>
  <c r="AA146" i="7"/>
  <c r="Z146" i="7"/>
  <c r="Y146" i="7"/>
  <c r="AH146" i="7" s="1"/>
  <c r="AI146" i="7" s="1"/>
  <c r="X146" i="7"/>
  <c r="U146" i="7"/>
  <c r="S146" i="7"/>
  <c r="Q146" i="7"/>
  <c r="O146" i="7"/>
  <c r="M146" i="7"/>
  <c r="K146" i="7"/>
  <c r="I146" i="7"/>
  <c r="AJ146" i="7" s="1"/>
  <c r="G146" i="7"/>
  <c r="AG145" i="7"/>
  <c r="AF145" i="7"/>
  <c r="AE145" i="7"/>
  <c r="AD145" i="7"/>
  <c r="AC145" i="7"/>
  <c r="AB145" i="7"/>
  <c r="AA145" i="7"/>
  <c r="AH145" i="7" s="1"/>
  <c r="AI145" i="7" s="1"/>
  <c r="Z145" i="7"/>
  <c r="Y145" i="7"/>
  <c r="X145" i="7"/>
  <c r="U145" i="7"/>
  <c r="S145" i="7"/>
  <c r="Q145" i="7"/>
  <c r="O145" i="7"/>
  <c r="M145" i="7"/>
  <c r="K145" i="7"/>
  <c r="I145" i="7"/>
  <c r="G145" i="7"/>
  <c r="AG144" i="7"/>
  <c r="AF144" i="7"/>
  <c r="AE144" i="7"/>
  <c r="AD144" i="7"/>
  <c r="AC144" i="7"/>
  <c r="AB144" i="7"/>
  <c r="AA144" i="7"/>
  <c r="Z144" i="7"/>
  <c r="Y144" i="7"/>
  <c r="X144" i="7"/>
  <c r="U144" i="7"/>
  <c r="S144" i="7"/>
  <c r="Q144" i="7"/>
  <c r="O144" i="7"/>
  <c r="M144" i="7"/>
  <c r="AJ144" i="7" s="1"/>
  <c r="K144" i="7"/>
  <c r="I144" i="7"/>
  <c r="G144" i="7"/>
  <c r="AG143" i="7"/>
  <c r="AF143" i="7"/>
  <c r="AH143" i="7" s="1"/>
  <c r="AI143" i="7" s="1"/>
  <c r="AE143" i="7"/>
  <c r="AD143" i="7"/>
  <c r="AC143" i="7"/>
  <c r="AB143" i="7"/>
  <c r="AA143" i="7"/>
  <c r="Z143" i="7"/>
  <c r="Y143" i="7"/>
  <c r="X143" i="7"/>
  <c r="U143" i="7"/>
  <c r="S143" i="7"/>
  <c r="Q143" i="7"/>
  <c r="O143" i="7"/>
  <c r="M143" i="7"/>
  <c r="K143" i="7"/>
  <c r="I143" i="7"/>
  <c r="G143" i="7"/>
  <c r="AG142" i="7"/>
  <c r="AF142" i="7"/>
  <c r="AE142" i="7"/>
  <c r="AD142" i="7"/>
  <c r="AC142" i="7"/>
  <c r="AB142" i="7"/>
  <c r="AA142" i="7"/>
  <c r="Z142" i="7"/>
  <c r="Y142" i="7"/>
  <c r="AH142" i="7" s="1"/>
  <c r="AI142" i="7" s="1"/>
  <c r="X142" i="7"/>
  <c r="U142" i="7"/>
  <c r="S142" i="7"/>
  <c r="Q142" i="7"/>
  <c r="O142" i="7"/>
  <c r="M142" i="7"/>
  <c r="K142" i="7"/>
  <c r="I142" i="7"/>
  <c r="G142" i="7"/>
  <c r="AG141" i="7"/>
  <c r="AF141" i="7"/>
  <c r="AE141" i="7"/>
  <c r="AD141" i="7"/>
  <c r="AC141" i="7"/>
  <c r="AB141" i="7"/>
  <c r="AA141" i="7"/>
  <c r="AH141" i="7" s="1"/>
  <c r="AI141" i="7" s="1"/>
  <c r="Z141" i="7"/>
  <c r="Y141" i="7"/>
  <c r="X141" i="7"/>
  <c r="U141" i="7"/>
  <c r="S141" i="7"/>
  <c r="Q141" i="7"/>
  <c r="O141" i="7"/>
  <c r="M141" i="7"/>
  <c r="K141" i="7"/>
  <c r="I141" i="7"/>
  <c r="G141" i="7"/>
  <c r="AG140" i="7"/>
  <c r="AF140" i="7"/>
  <c r="AE140" i="7"/>
  <c r="AD140" i="7"/>
  <c r="AC140" i="7"/>
  <c r="AB140" i="7"/>
  <c r="AA140" i="7"/>
  <c r="Z140" i="7"/>
  <c r="Y140" i="7"/>
  <c r="X140" i="7"/>
  <c r="U140" i="7"/>
  <c r="S140" i="7"/>
  <c r="Q140" i="7"/>
  <c r="O140" i="7"/>
  <c r="M140" i="7"/>
  <c r="AJ140" i="7" s="1"/>
  <c r="K140" i="7"/>
  <c r="I140" i="7"/>
  <c r="G140" i="7"/>
  <c r="AG139" i="7"/>
  <c r="AF139" i="7"/>
  <c r="AE139" i="7"/>
  <c r="AD139" i="7"/>
  <c r="AC139" i="7"/>
  <c r="AB139" i="7"/>
  <c r="AH139" i="7" s="1"/>
  <c r="AI139" i="7" s="1"/>
  <c r="AA139" i="7"/>
  <c r="Z139" i="7"/>
  <c r="Y139" i="7"/>
  <c r="X139" i="7"/>
  <c r="U139" i="7"/>
  <c r="S139" i="7"/>
  <c r="Q139" i="7"/>
  <c r="O139" i="7"/>
  <c r="M139" i="7"/>
  <c r="K139" i="7"/>
  <c r="I139" i="7"/>
  <c r="G139" i="7"/>
  <c r="AJ139" i="7" s="1"/>
  <c r="AG138" i="7"/>
  <c r="AF138" i="7"/>
  <c r="AE138" i="7"/>
  <c r="AD138" i="7"/>
  <c r="AC138" i="7"/>
  <c r="AB138" i="7"/>
  <c r="AA138" i="7"/>
  <c r="Z138" i="7"/>
  <c r="Y138" i="7"/>
  <c r="AH138" i="7" s="1"/>
  <c r="AI138" i="7" s="1"/>
  <c r="X138" i="7"/>
  <c r="U138" i="7"/>
  <c r="S138" i="7"/>
  <c r="Q138" i="7"/>
  <c r="O138" i="7"/>
  <c r="M138" i="7"/>
  <c r="K138" i="7"/>
  <c r="I138" i="7"/>
  <c r="AJ138" i="7" s="1"/>
  <c r="G138" i="7"/>
  <c r="AG137" i="7"/>
  <c r="AF137" i="7"/>
  <c r="AE137" i="7"/>
  <c r="AD137" i="7"/>
  <c r="AC137" i="7"/>
  <c r="AB137" i="7"/>
  <c r="AH137" i="7" s="1"/>
  <c r="AI137" i="7" s="1"/>
  <c r="AA137" i="7"/>
  <c r="Z137" i="7"/>
  <c r="Y137" i="7"/>
  <c r="X137" i="7"/>
  <c r="U137" i="7"/>
  <c r="S137" i="7"/>
  <c r="Q137" i="7"/>
  <c r="O137" i="7"/>
  <c r="M137" i="7"/>
  <c r="K137" i="7"/>
  <c r="I137" i="7"/>
  <c r="G137" i="7"/>
  <c r="AG136" i="7"/>
  <c r="AF136" i="7"/>
  <c r="AE136" i="7"/>
  <c r="AD136" i="7"/>
  <c r="AC136" i="7"/>
  <c r="AB136" i="7"/>
  <c r="AA136" i="7"/>
  <c r="Z136" i="7"/>
  <c r="Y136" i="7"/>
  <c r="X136" i="7"/>
  <c r="U136" i="7"/>
  <c r="S136" i="7"/>
  <c r="Q136" i="7"/>
  <c r="O136" i="7"/>
  <c r="M136" i="7"/>
  <c r="AJ136" i="7" s="1"/>
  <c r="K136" i="7"/>
  <c r="I136" i="7"/>
  <c r="G136" i="7"/>
  <c r="AG135" i="7"/>
  <c r="AF135" i="7"/>
  <c r="AH135" i="7" s="1"/>
  <c r="AI135" i="7" s="1"/>
  <c r="AE135" i="7"/>
  <c r="AD135" i="7"/>
  <c r="AC135" i="7"/>
  <c r="AB135" i="7"/>
  <c r="AA135" i="7"/>
  <c r="Z135" i="7"/>
  <c r="Y135" i="7"/>
  <c r="X135" i="7"/>
  <c r="U135" i="7"/>
  <c r="S135" i="7"/>
  <c r="Q135" i="7"/>
  <c r="O135" i="7"/>
  <c r="M135" i="7"/>
  <c r="K135" i="7"/>
  <c r="I135" i="7"/>
  <c r="G135" i="7"/>
  <c r="AG134" i="7"/>
  <c r="AF134" i="7"/>
  <c r="AE134" i="7"/>
  <c r="AD134" i="7"/>
  <c r="AC134" i="7"/>
  <c r="AB134" i="7"/>
  <c r="AA134" i="7"/>
  <c r="Z134" i="7"/>
  <c r="AH134" i="7" s="1"/>
  <c r="AI134" i="7" s="1"/>
  <c r="Y134" i="7"/>
  <c r="X134" i="7"/>
  <c r="U134" i="7"/>
  <c r="S134" i="7"/>
  <c r="Q134" i="7"/>
  <c r="O134" i="7"/>
  <c r="M134" i="7"/>
  <c r="K134" i="7"/>
  <c r="I134" i="7"/>
  <c r="G134" i="7"/>
  <c r="AI133" i="7"/>
  <c r="AG133" i="7"/>
  <c r="AF133" i="7"/>
  <c r="AE133" i="7"/>
  <c r="AD133" i="7"/>
  <c r="AC133" i="7"/>
  <c r="AB133" i="7"/>
  <c r="AA133" i="7"/>
  <c r="AH133" i="7" s="1"/>
  <c r="Z133" i="7"/>
  <c r="Y133" i="7"/>
  <c r="X133" i="7"/>
  <c r="U133" i="7"/>
  <c r="S133" i="7"/>
  <c r="Q133" i="7"/>
  <c r="O133" i="7"/>
  <c r="M133" i="7"/>
  <c r="K133" i="7"/>
  <c r="I133" i="7"/>
  <c r="G133" i="7"/>
  <c r="AG132" i="7"/>
  <c r="AF132" i="7"/>
  <c r="AE132" i="7"/>
  <c r="AD132" i="7"/>
  <c r="AC132" i="7"/>
  <c r="AB132" i="7"/>
  <c r="AA132" i="7"/>
  <c r="Z132" i="7"/>
  <c r="Y132" i="7"/>
  <c r="X132" i="7"/>
  <c r="U132" i="7"/>
  <c r="S132" i="7"/>
  <c r="Q132" i="7"/>
  <c r="O132" i="7"/>
  <c r="M132" i="7"/>
  <c r="AJ132" i="7" s="1"/>
  <c r="K132" i="7"/>
  <c r="I132" i="7"/>
  <c r="G132" i="7"/>
  <c r="AG131" i="7"/>
  <c r="AF131" i="7"/>
  <c r="AE131" i="7"/>
  <c r="AD131" i="7"/>
  <c r="AC131" i="7"/>
  <c r="AB131" i="7"/>
  <c r="AH131" i="7" s="1"/>
  <c r="AI131" i="7" s="1"/>
  <c r="AA131" i="7"/>
  <c r="Z131" i="7"/>
  <c r="Y131" i="7"/>
  <c r="X131" i="7"/>
  <c r="U131" i="7"/>
  <c r="S131" i="7"/>
  <c r="Q131" i="7"/>
  <c r="O131" i="7"/>
  <c r="M131" i="7"/>
  <c r="K131" i="7"/>
  <c r="I131" i="7"/>
  <c r="G131" i="7"/>
  <c r="AJ131" i="7" s="1"/>
  <c r="AG130" i="7"/>
  <c r="AF130" i="7"/>
  <c r="AE130" i="7"/>
  <c r="AD130" i="7"/>
  <c r="AC130" i="7"/>
  <c r="AB130" i="7"/>
  <c r="AA130" i="7"/>
  <c r="Z130" i="7"/>
  <c r="Y130" i="7"/>
  <c r="AH130" i="7" s="1"/>
  <c r="AI130" i="7" s="1"/>
  <c r="X130" i="7"/>
  <c r="U130" i="7"/>
  <c r="S130" i="7"/>
  <c r="Q130" i="7"/>
  <c r="O130" i="7"/>
  <c r="M130" i="7"/>
  <c r="K130" i="7"/>
  <c r="I130" i="7"/>
  <c r="G130" i="7"/>
  <c r="AG129" i="7"/>
  <c r="AF129" i="7"/>
  <c r="AE129" i="7"/>
  <c r="AD129" i="7"/>
  <c r="AC129" i="7"/>
  <c r="AB129" i="7"/>
  <c r="AA129" i="7"/>
  <c r="Z129" i="7"/>
  <c r="AH129" i="7" s="1"/>
  <c r="AI129" i="7" s="1"/>
  <c r="Y129" i="7"/>
  <c r="X129" i="7"/>
  <c r="U129" i="7"/>
  <c r="S129" i="7"/>
  <c r="Q129" i="7"/>
  <c r="O129" i="7"/>
  <c r="M129" i="7"/>
  <c r="K129" i="7"/>
  <c r="I129" i="7"/>
  <c r="G129" i="7"/>
  <c r="AG128" i="7"/>
  <c r="AF128" i="7"/>
  <c r="AE128" i="7"/>
  <c r="AD128" i="7"/>
  <c r="AC128" i="7"/>
  <c r="AB128" i="7"/>
  <c r="AA128" i="7"/>
  <c r="Z128" i="7"/>
  <c r="Y128" i="7"/>
  <c r="X128" i="7"/>
  <c r="U128" i="7"/>
  <c r="S128" i="7"/>
  <c r="Q128" i="7"/>
  <c r="O128" i="7"/>
  <c r="M128" i="7"/>
  <c r="K128" i="7"/>
  <c r="I128" i="7"/>
  <c r="G128" i="7"/>
  <c r="AJ128" i="7" s="1"/>
  <c r="AG127" i="7"/>
  <c r="AF127" i="7"/>
  <c r="AH127" i="7" s="1"/>
  <c r="AI127" i="7" s="1"/>
  <c r="AE127" i="7"/>
  <c r="AD127" i="7"/>
  <c r="AC127" i="7"/>
  <c r="AB127" i="7"/>
  <c r="AA127" i="7"/>
  <c r="Z127" i="7"/>
  <c r="Y127" i="7"/>
  <c r="X127" i="7"/>
  <c r="U127" i="7"/>
  <c r="S127" i="7"/>
  <c r="Q127" i="7"/>
  <c r="O127" i="7"/>
  <c r="M127" i="7"/>
  <c r="K127" i="7"/>
  <c r="I127" i="7"/>
  <c r="G127" i="7"/>
  <c r="AG126" i="7"/>
  <c r="AF126" i="7"/>
  <c r="AE126" i="7"/>
  <c r="AD126" i="7"/>
  <c r="AC126" i="7"/>
  <c r="AB126" i="7"/>
  <c r="AA126" i="7"/>
  <c r="Z126" i="7"/>
  <c r="AH126" i="7" s="1"/>
  <c r="AI126" i="7" s="1"/>
  <c r="Y126" i="7"/>
  <c r="X126" i="7"/>
  <c r="U126" i="7"/>
  <c r="S126" i="7"/>
  <c r="Q126" i="7"/>
  <c r="O126" i="7"/>
  <c r="M126" i="7"/>
  <c r="K126" i="7"/>
  <c r="I126" i="7"/>
  <c r="G126" i="7"/>
  <c r="AI125" i="7"/>
  <c r="AG125" i="7"/>
  <c r="AF125" i="7"/>
  <c r="AE125" i="7"/>
  <c r="AD125" i="7"/>
  <c r="AC125" i="7"/>
  <c r="AB125" i="7"/>
  <c r="AA125" i="7"/>
  <c r="AH125" i="7" s="1"/>
  <c r="Z125" i="7"/>
  <c r="Y125" i="7"/>
  <c r="X125" i="7"/>
  <c r="U125" i="7"/>
  <c r="S125" i="7"/>
  <c r="Q125" i="7"/>
  <c r="O125" i="7"/>
  <c r="M125" i="7"/>
  <c r="K125" i="7"/>
  <c r="I125" i="7"/>
  <c r="G125" i="7"/>
  <c r="AG124" i="7"/>
  <c r="AF124" i="7"/>
  <c r="AE124" i="7"/>
  <c r="AD124" i="7"/>
  <c r="AC124" i="7"/>
  <c r="AB124" i="7"/>
  <c r="AA124" i="7"/>
  <c r="Z124" i="7"/>
  <c r="Y124" i="7"/>
  <c r="X124" i="7"/>
  <c r="U124" i="7"/>
  <c r="S124" i="7"/>
  <c r="Q124" i="7"/>
  <c r="O124" i="7"/>
  <c r="M124" i="7"/>
  <c r="AJ124" i="7" s="1"/>
  <c r="K124" i="7"/>
  <c r="I124" i="7"/>
  <c r="G124" i="7"/>
  <c r="AG123" i="7"/>
  <c r="AF123" i="7"/>
  <c r="AE123" i="7"/>
  <c r="AD123" i="7"/>
  <c r="AC123" i="7"/>
  <c r="AB123" i="7"/>
  <c r="AH123" i="7" s="1"/>
  <c r="AI123" i="7" s="1"/>
  <c r="AA123" i="7"/>
  <c r="Z123" i="7"/>
  <c r="Y123" i="7"/>
  <c r="X123" i="7"/>
  <c r="U123" i="7"/>
  <c r="S123" i="7"/>
  <c r="Q123" i="7"/>
  <c r="O123" i="7"/>
  <c r="M123" i="7"/>
  <c r="K123" i="7"/>
  <c r="I123" i="7"/>
  <c r="G123" i="7"/>
  <c r="AJ123" i="7" s="1"/>
  <c r="AG122" i="7"/>
  <c r="AF122" i="7"/>
  <c r="AE122" i="7"/>
  <c r="AD122" i="7"/>
  <c r="AC122" i="7"/>
  <c r="AB122" i="7"/>
  <c r="AA122" i="7"/>
  <c r="Z122" i="7"/>
  <c r="Y122" i="7"/>
  <c r="AH122" i="7" s="1"/>
  <c r="AI122" i="7" s="1"/>
  <c r="X122" i="7"/>
  <c r="U122" i="7"/>
  <c r="S122" i="7"/>
  <c r="Q122" i="7"/>
  <c r="O122" i="7"/>
  <c r="M122" i="7"/>
  <c r="K122" i="7"/>
  <c r="I122" i="7"/>
  <c r="G122" i="7"/>
  <c r="AH121" i="7"/>
  <c r="AI121" i="7" s="1"/>
  <c r="AG121" i="7"/>
  <c r="AF121" i="7"/>
  <c r="AE121" i="7"/>
  <c r="AD121" i="7"/>
  <c r="AC121" i="7"/>
  <c r="AB121" i="7"/>
  <c r="AA121" i="7"/>
  <c r="Z121" i="7"/>
  <c r="Y121" i="7"/>
  <c r="X121" i="7"/>
  <c r="U121" i="7"/>
  <c r="S121" i="7"/>
  <c r="AJ121" i="7" s="1"/>
  <c r="Q121" i="7"/>
  <c r="O121" i="7"/>
  <c r="M121" i="7"/>
  <c r="K121" i="7"/>
  <c r="I121" i="7"/>
  <c r="G121" i="7"/>
  <c r="AG120" i="7"/>
  <c r="AF120" i="7"/>
  <c r="AE120" i="7"/>
  <c r="AD120" i="7"/>
  <c r="AC120" i="7"/>
  <c r="AB120" i="7"/>
  <c r="AH120" i="7" s="1"/>
  <c r="AI120" i="7" s="1"/>
  <c r="AA120" i="7"/>
  <c r="Z120" i="7"/>
  <c r="Y120" i="7"/>
  <c r="X120" i="7"/>
  <c r="U120" i="7"/>
  <c r="S120" i="7"/>
  <c r="Q120" i="7"/>
  <c r="O120" i="7"/>
  <c r="M120" i="7"/>
  <c r="K120" i="7"/>
  <c r="I120" i="7"/>
  <c r="G120" i="7"/>
  <c r="AJ120" i="7" s="1"/>
  <c r="AH119" i="7"/>
  <c r="AI119" i="7" s="1"/>
  <c r="AG119" i="7"/>
  <c r="AF119" i="7"/>
  <c r="AE119" i="7"/>
  <c r="AD119" i="7"/>
  <c r="AC119" i="7"/>
  <c r="AB119" i="7"/>
  <c r="AA119" i="7"/>
  <c r="Z119" i="7"/>
  <c r="Y119" i="7"/>
  <c r="X119" i="7"/>
  <c r="U119" i="7"/>
  <c r="S119" i="7"/>
  <c r="Q119" i="7"/>
  <c r="O119" i="7"/>
  <c r="M119" i="7"/>
  <c r="K119" i="7"/>
  <c r="I119" i="7"/>
  <c r="G119" i="7"/>
  <c r="AG118" i="7"/>
  <c r="AF118" i="7"/>
  <c r="AE118" i="7"/>
  <c r="AD118" i="7"/>
  <c r="AH118" i="7" s="1"/>
  <c r="AI118" i="7" s="1"/>
  <c r="AC118" i="7"/>
  <c r="AB118" i="7"/>
  <c r="AA118" i="7"/>
  <c r="Z118" i="7"/>
  <c r="Y118" i="7"/>
  <c r="X118" i="7"/>
  <c r="U118" i="7"/>
  <c r="S118" i="7"/>
  <c r="Q118" i="7"/>
  <c r="O118" i="7"/>
  <c r="M118" i="7"/>
  <c r="K118" i="7"/>
  <c r="I118" i="7"/>
  <c r="G118" i="7"/>
  <c r="AG117" i="7"/>
  <c r="AF117" i="7"/>
  <c r="AE117" i="7"/>
  <c r="AD117" i="7"/>
  <c r="AC117" i="7"/>
  <c r="AB117" i="7"/>
  <c r="AA117" i="7"/>
  <c r="AH117" i="7" s="1"/>
  <c r="AI117" i="7" s="1"/>
  <c r="Z117" i="7"/>
  <c r="Y117" i="7"/>
  <c r="X117" i="7"/>
  <c r="U117" i="7"/>
  <c r="S117" i="7"/>
  <c r="Q117" i="7"/>
  <c r="O117" i="7"/>
  <c r="M117" i="7"/>
  <c r="K117" i="7"/>
  <c r="I117" i="7"/>
  <c r="G117" i="7"/>
  <c r="AJ117" i="7" s="1"/>
  <c r="AJ116" i="7"/>
  <c r="AG116" i="7"/>
  <c r="AF116" i="7"/>
  <c r="AE116" i="7"/>
  <c r="AD116" i="7"/>
  <c r="AC116" i="7"/>
  <c r="AB116" i="7"/>
  <c r="AA116" i="7"/>
  <c r="Z116" i="7"/>
  <c r="Y116" i="7"/>
  <c r="X116" i="7"/>
  <c r="AH116" i="7" s="1"/>
  <c r="AI116" i="7" s="1"/>
  <c r="U116" i="7"/>
  <c r="S116" i="7"/>
  <c r="Q116" i="7"/>
  <c r="O116" i="7"/>
  <c r="M116" i="7"/>
  <c r="K116" i="7"/>
  <c r="I116" i="7"/>
  <c r="G116" i="7"/>
  <c r="AG115" i="7"/>
  <c r="AF115" i="7"/>
  <c r="AE115" i="7"/>
  <c r="AD115" i="7"/>
  <c r="AC115" i="7"/>
  <c r="AB115" i="7"/>
  <c r="AA115" i="7"/>
  <c r="Z115" i="7"/>
  <c r="Y115" i="7"/>
  <c r="AH115" i="7" s="1"/>
  <c r="AI115" i="7" s="1"/>
  <c r="X115" i="7"/>
  <c r="U115" i="7"/>
  <c r="S115" i="7"/>
  <c r="Q115" i="7"/>
  <c r="O115" i="7"/>
  <c r="M115" i="7"/>
  <c r="K115" i="7"/>
  <c r="I115" i="7"/>
  <c r="G115" i="7"/>
  <c r="AG114" i="7"/>
  <c r="AF114" i="7"/>
  <c r="AE114" i="7"/>
  <c r="AD114" i="7"/>
  <c r="AC114" i="7"/>
  <c r="AB114" i="7"/>
  <c r="AA114" i="7"/>
  <c r="Z114" i="7"/>
  <c r="Y114" i="7"/>
  <c r="X114" i="7"/>
  <c r="U114" i="7"/>
  <c r="S114" i="7"/>
  <c r="Q114" i="7"/>
  <c r="O114" i="7"/>
  <c r="M114" i="7"/>
  <c r="K114" i="7"/>
  <c r="I114" i="7"/>
  <c r="G114" i="7"/>
  <c r="AJ114" i="7" s="1"/>
  <c r="AG113" i="7"/>
  <c r="AF113" i="7"/>
  <c r="AE113" i="7"/>
  <c r="AD113" i="7"/>
  <c r="AC113" i="7"/>
  <c r="AB113" i="7"/>
  <c r="AA113" i="7"/>
  <c r="Z113" i="7"/>
  <c r="Y113" i="7"/>
  <c r="X113" i="7"/>
  <c r="AH113" i="7" s="1"/>
  <c r="AI113" i="7" s="1"/>
  <c r="U113" i="7"/>
  <c r="S113" i="7"/>
  <c r="Q113" i="7"/>
  <c r="O113" i="7"/>
  <c r="M113" i="7"/>
  <c r="K113" i="7"/>
  <c r="I113" i="7"/>
  <c r="AJ113" i="7" s="1"/>
  <c r="G113" i="7"/>
  <c r="AH112" i="7"/>
  <c r="AI112" i="7" s="1"/>
  <c r="AG112" i="7"/>
  <c r="AF112" i="7"/>
  <c r="AE112" i="7"/>
  <c r="AD112" i="7"/>
  <c r="AC112" i="7"/>
  <c r="AB112" i="7"/>
  <c r="AA112" i="7"/>
  <c r="Z112" i="7"/>
  <c r="Y112" i="7"/>
  <c r="X112" i="7"/>
  <c r="U112" i="7"/>
  <c r="S112" i="7"/>
  <c r="AJ112" i="7" s="1"/>
  <c r="Q112" i="7"/>
  <c r="O112" i="7"/>
  <c r="M112" i="7"/>
  <c r="K112" i="7"/>
  <c r="I112" i="7"/>
  <c r="G112" i="7"/>
  <c r="AG111" i="7"/>
  <c r="AF111" i="7"/>
  <c r="AE111" i="7"/>
  <c r="AD111" i="7"/>
  <c r="AH111" i="7" s="1"/>
  <c r="AI111" i="7" s="1"/>
  <c r="AC111" i="7"/>
  <c r="AB111" i="7"/>
  <c r="AA111" i="7"/>
  <c r="Z111" i="7"/>
  <c r="Y111" i="7"/>
  <c r="X111" i="7"/>
  <c r="U111" i="7"/>
  <c r="S111" i="7"/>
  <c r="Q111" i="7"/>
  <c r="O111" i="7"/>
  <c r="M111" i="7"/>
  <c r="K111" i="7"/>
  <c r="I111" i="7"/>
  <c r="G111" i="7"/>
  <c r="AG110" i="7"/>
  <c r="AF110" i="7"/>
  <c r="AE110" i="7"/>
  <c r="AD110" i="7"/>
  <c r="AC110" i="7"/>
  <c r="AB110" i="7"/>
  <c r="AA110" i="7"/>
  <c r="AH110" i="7" s="1"/>
  <c r="AI110" i="7" s="1"/>
  <c r="Z110" i="7"/>
  <c r="Y110" i="7"/>
  <c r="X110" i="7"/>
  <c r="U110" i="7"/>
  <c r="S110" i="7"/>
  <c r="Q110" i="7"/>
  <c r="O110" i="7"/>
  <c r="M110" i="7"/>
  <c r="K110" i="7"/>
  <c r="I110" i="7"/>
  <c r="G110" i="7"/>
  <c r="AJ110" i="7" s="1"/>
  <c r="AJ109" i="7"/>
  <c r="AG109" i="7"/>
  <c r="AF109" i="7"/>
  <c r="AE109" i="7"/>
  <c r="AD109" i="7"/>
  <c r="AC109" i="7"/>
  <c r="AB109" i="7"/>
  <c r="AA109" i="7"/>
  <c r="Z109" i="7"/>
  <c r="Y109" i="7"/>
  <c r="X109" i="7"/>
  <c r="AH109" i="7" s="1"/>
  <c r="AI109" i="7" s="1"/>
  <c r="U109" i="7"/>
  <c r="S109" i="7"/>
  <c r="Q109" i="7"/>
  <c r="O109" i="7"/>
  <c r="M109" i="7"/>
  <c r="K109" i="7"/>
  <c r="I109" i="7"/>
  <c r="G109" i="7"/>
  <c r="AG108" i="7"/>
  <c r="AF108" i="7"/>
  <c r="AE108" i="7"/>
  <c r="AD108" i="7"/>
  <c r="AC108" i="7"/>
  <c r="AB108" i="7"/>
  <c r="AA108" i="7"/>
  <c r="Z108" i="7"/>
  <c r="Y108" i="7"/>
  <c r="X108" i="7"/>
  <c r="U108" i="7"/>
  <c r="S108" i="7"/>
  <c r="Q108" i="7"/>
  <c r="O108" i="7"/>
  <c r="M108" i="7"/>
  <c r="K108" i="7"/>
  <c r="I108" i="7"/>
  <c r="G108" i="7"/>
  <c r="AG107" i="7"/>
  <c r="AF107" i="7"/>
  <c r="AE107" i="7"/>
  <c r="AD107" i="7"/>
  <c r="AC107" i="7"/>
  <c r="AB107" i="7"/>
  <c r="AA107" i="7"/>
  <c r="Z107" i="7"/>
  <c r="Y107" i="7"/>
  <c r="AH107" i="7" s="1"/>
  <c r="AI107" i="7" s="1"/>
  <c r="X107" i="7"/>
  <c r="U107" i="7"/>
  <c r="S107" i="7"/>
  <c r="Q107" i="7"/>
  <c r="O107" i="7"/>
  <c r="M107" i="7"/>
  <c r="K107" i="7"/>
  <c r="I107" i="7"/>
  <c r="G107" i="7"/>
  <c r="AG106" i="7"/>
  <c r="AF106" i="7"/>
  <c r="AE106" i="7"/>
  <c r="AD106" i="7"/>
  <c r="AC106" i="7"/>
  <c r="AB106" i="7"/>
  <c r="AA106" i="7"/>
  <c r="Z106" i="7"/>
  <c r="AH106" i="7" s="1"/>
  <c r="AI106" i="7" s="1"/>
  <c r="Y106" i="7"/>
  <c r="X106" i="7"/>
  <c r="U106" i="7"/>
  <c r="S106" i="7"/>
  <c r="Q106" i="7"/>
  <c r="O106" i="7"/>
  <c r="M106" i="7"/>
  <c r="K106" i="7"/>
  <c r="I106" i="7"/>
  <c r="G106" i="7"/>
  <c r="AJ106" i="7" s="1"/>
  <c r="AG105" i="7"/>
  <c r="AF105" i="7"/>
  <c r="AE105" i="7"/>
  <c r="AD105" i="7"/>
  <c r="AC105" i="7"/>
  <c r="AB105" i="7"/>
  <c r="AA105" i="7"/>
  <c r="Z105" i="7"/>
  <c r="Y105" i="7"/>
  <c r="X105" i="7"/>
  <c r="AH105" i="7" s="1"/>
  <c r="AI105" i="7" s="1"/>
  <c r="U105" i="7"/>
  <c r="S105" i="7"/>
  <c r="Q105" i="7"/>
  <c r="O105" i="7"/>
  <c r="M105" i="7"/>
  <c r="K105" i="7"/>
  <c r="I105" i="7"/>
  <c r="G105" i="7"/>
  <c r="AG104" i="7"/>
  <c r="AF104" i="7"/>
  <c r="AE104" i="7"/>
  <c r="AD104" i="7"/>
  <c r="AC104" i="7"/>
  <c r="AB104" i="7"/>
  <c r="AA104" i="7"/>
  <c r="Z104" i="7"/>
  <c r="Y104" i="7"/>
  <c r="X104" i="7"/>
  <c r="AH104" i="7" s="1"/>
  <c r="AI104" i="7" s="1"/>
  <c r="U104" i="7"/>
  <c r="S104" i="7"/>
  <c r="Q104" i="7"/>
  <c r="O104" i="7"/>
  <c r="AJ104" i="7" s="1"/>
  <c r="M104" i="7"/>
  <c r="K104" i="7"/>
  <c r="I104" i="7"/>
  <c r="G104" i="7"/>
  <c r="AG103" i="7"/>
  <c r="AF103" i="7"/>
  <c r="AE103" i="7"/>
  <c r="AD103" i="7"/>
  <c r="AC103" i="7"/>
  <c r="AB103" i="7"/>
  <c r="AA103" i="7"/>
  <c r="AH103" i="7" s="1"/>
  <c r="AI103" i="7" s="1"/>
  <c r="Z103" i="7"/>
  <c r="Y103" i="7"/>
  <c r="X103" i="7"/>
  <c r="U103" i="7"/>
  <c r="S103" i="7"/>
  <c r="Q103" i="7"/>
  <c r="O103" i="7"/>
  <c r="M103" i="7"/>
  <c r="K103" i="7"/>
  <c r="I103" i="7"/>
  <c r="G103" i="7"/>
  <c r="AJ103" i="7" s="1"/>
  <c r="AG102" i="7"/>
  <c r="AF102" i="7"/>
  <c r="AE102" i="7"/>
  <c r="AD102" i="7"/>
  <c r="AC102" i="7"/>
  <c r="AB102" i="7"/>
  <c r="AA102" i="7"/>
  <c r="Z102" i="7"/>
  <c r="Y102" i="7"/>
  <c r="X102" i="7"/>
  <c r="AH102" i="7" s="1"/>
  <c r="AI102" i="7" s="1"/>
  <c r="U102" i="7"/>
  <c r="S102" i="7"/>
  <c r="Q102" i="7"/>
  <c r="O102" i="7"/>
  <c r="M102" i="7"/>
  <c r="K102" i="7"/>
  <c r="I102" i="7"/>
  <c r="AJ102" i="7" s="1"/>
  <c r="G102" i="7"/>
  <c r="AH101" i="7"/>
  <c r="AI101" i="7" s="1"/>
  <c r="AG101" i="7"/>
  <c r="AF101" i="7"/>
  <c r="AE101" i="7"/>
  <c r="AD101" i="7"/>
  <c r="AC101" i="7"/>
  <c r="AB101" i="7"/>
  <c r="AA101" i="7"/>
  <c r="Z101" i="7"/>
  <c r="Y101" i="7"/>
  <c r="X101" i="7"/>
  <c r="U101" i="7"/>
  <c r="S101" i="7"/>
  <c r="AJ101" i="7" s="1"/>
  <c r="Q101" i="7"/>
  <c r="O101" i="7"/>
  <c r="M101" i="7"/>
  <c r="K101" i="7"/>
  <c r="I101" i="7"/>
  <c r="G101" i="7"/>
  <c r="AG100" i="7"/>
  <c r="AF100" i="7"/>
  <c r="AE100" i="7"/>
  <c r="AD100" i="7"/>
  <c r="AC100" i="7"/>
  <c r="AB100" i="7"/>
  <c r="AA100" i="7"/>
  <c r="Z100" i="7"/>
  <c r="Y100" i="7"/>
  <c r="X100" i="7"/>
  <c r="U100" i="7"/>
  <c r="S100" i="7"/>
  <c r="Q100" i="7"/>
  <c r="O100" i="7"/>
  <c r="M100" i="7"/>
  <c r="K100" i="7"/>
  <c r="I100" i="7"/>
  <c r="G100" i="7"/>
  <c r="AG99" i="7"/>
  <c r="AF99" i="7"/>
  <c r="AE99" i="7"/>
  <c r="AD99" i="7"/>
  <c r="AC99" i="7"/>
  <c r="AB99" i="7"/>
  <c r="AA99" i="7"/>
  <c r="AH99" i="7" s="1"/>
  <c r="AI99" i="7" s="1"/>
  <c r="Z99" i="7"/>
  <c r="Y99" i="7"/>
  <c r="X99" i="7"/>
  <c r="U99" i="7"/>
  <c r="S99" i="7"/>
  <c r="Q99" i="7"/>
  <c r="O99" i="7"/>
  <c r="M99" i="7"/>
  <c r="K99" i="7"/>
  <c r="I99" i="7"/>
  <c r="G99" i="7"/>
  <c r="AJ98" i="7"/>
  <c r="AG98" i="7"/>
  <c r="AF98" i="7"/>
  <c r="AE98" i="7"/>
  <c r="AD98" i="7"/>
  <c r="AC98" i="7"/>
  <c r="AB98" i="7"/>
  <c r="AA98" i="7"/>
  <c r="Z98" i="7"/>
  <c r="Y98" i="7"/>
  <c r="X98" i="7"/>
  <c r="AH98" i="7" s="1"/>
  <c r="AI98" i="7" s="1"/>
  <c r="U98" i="7"/>
  <c r="S98" i="7"/>
  <c r="Q98" i="7"/>
  <c r="O98" i="7"/>
  <c r="M98" i="7"/>
  <c r="K98" i="7"/>
  <c r="I98" i="7"/>
  <c r="G98" i="7"/>
  <c r="AG97" i="7"/>
  <c r="AF97" i="7"/>
  <c r="AE97" i="7"/>
  <c r="AD97" i="7"/>
  <c r="AC97" i="7"/>
  <c r="AB97" i="7"/>
  <c r="AA97" i="7"/>
  <c r="Z97" i="7"/>
  <c r="Y97" i="7"/>
  <c r="AH97" i="7" s="1"/>
  <c r="AI97" i="7" s="1"/>
  <c r="X97" i="7"/>
  <c r="U97" i="7"/>
  <c r="S97" i="7"/>
  <c r="Q97" i="7"/>
  <c r="O97" i="7"/>
  <c r="M97" i="7"/>
  <c r="K97" i="7"/>
  <c r="I97" i="7"/>
  <c r="G97" i="7"/>
  <c r="AH96" i="7"/>
  <c r="AI96" i="7" s="1"/>
  <c r="AG96" i="7"/>
  <c r="AF96" i="7"/>
  <c r="AE96" i="7"/>
  <c r="AD96" i="7"/>
  <c r="AC96" i="7"/>
  <c r="AB96" i="7"/>
  <c r="AA96" i="7"/>
  <c r="Z96" i="7"/>
  <c r="Y96" i="7"/>
  <c r="X96" i="7"/>
  <c r="U96" i="7"/>
  <c r="S96" i="7"/>
  <c r="Q96" i="7"/>
  <c r="O96" i="7"/>
  <c r="M96" i="7"/>
  <c r="K96" i="7"/>
  <c r="I96" i="7"/>
  <c r="G96" i="7"/>
  <c r="AG95" i="7"/>
  <c r="AF95" i="7"/>
  <c r="AE95" i="7"/>
  <c r="AD95" i="7"/>
  <c r="AC95" i="7"/>
  <c r="AB95" i="7"/>
  <c r="AA95" i="7"/>
  <c r="Z95" i="7"/>
  <c r="Y95" i="7"/>
  <c r="X95" i="7"/>
  <c r="U95" i="7"/>
  <c r="S95" i="7"/>
  <c r="Q95" i="7"/>
  <c r="O95" i="7"/>
  <c r="M95" i="7"/>
  <c r="K95" i="7"/>
  <c r="I95" i="7"/>
  <c r="G95" i="7"/>
  <c r="AI94" i="7"/>
  <c r="AG94" i="7"/>
  <c r="AF94" i="7"/>
  <c r="AE94" i="7"/>
  <c r="AD94" i="7"/>
  <c r="AC94" i="7"/>
  <c r="AB94" i="7"/>
  <c r="AA94" i="7"/>
  <c r="Z94" i="7"/>
  <c r="Y94" i="7"/>
  <c r="X94" i="7"/>
  <c r="AH94" i="7" s="1"/>
  <c r="U94" i="7"/>
  <c r="S94" i="7"/>
  <c r="Q94" i="7"/>
  <c r="O94" i="7"/>
  <c r="M94" i="7"/>
  <c r="K94" i="7"/>
  <c r="I94" i="7"/>
  <c r="G94" i="7"/>
  <c r="AG93" i="7"/>
  <c r="AF93" i="7"/>
  <c r="AE93" i="7"/>
  <c r="AD93" i="7"/>
  <c r="AC93" i="7"/>
  <c r="AB93" i="7"/>
  <c r="AA93" i="7"/>
  <c r="Z93" i="7"/>
  <c r="Y93" i="7"/>
  <c r="X93" i="7"/>
  <c r="U93" i="7"/>
  <c r="S93" i="7"/>
  <c r="Q93" i="7"/>
  <c r="O93" i="7"/>
  <c r="AJ93" i="7" s="1"/>
  <c r="M93" i="7"/>
  <c r="K93" i="7"/>
  <c r="I93" i="7"/>
  <c r="G93" i="7"/>
  <c r="AG92" i="7"/>
  <c r="AF92" i="7"/>
  <c r="AE92" i="7"/>
  <c r="AD92" i="7"/>
  <c r="AC92" i="7"/>
  <c r="AB92" i="7"/>
  <c r="AA92" i="7"/>
  <c r="Z92" i="7"/>
  <c r="Y92" i="7"/>
  <c r="X92" i="7"/>
  <c r="U92" i="7"/>
  <c r="S92" i="7"/>
  <c r="Q92" i="7"/>
  <c r="O92" i="7"/>
  <c r="M92" i="7"/>
  <c r="K92" i="7"/>
  <c r="I92" i="7"/>
  <c r="AJ92" i="7" s="1"/>
  <c r="G92" i="7"/>
  <c r="AG91" i="7"/>
  <c r="AF91" i="7"/>
  <c r="AE91" i="7"/>
  <c r="AD91" i="7"/>
  <c r="AC91" i="7"/>
  <c r="AB91" i="7"/>
  <c r="AA91" i="7"/>
  <c r="Z91" i="7"/>
  <c r="Y91" i="7"/>
  <c r="X91" i="7"/>
  <c r="U91" i="7"/>
  <c r="S91" i="7"/>
  <c r="Q91" i="7"/>
  <c r="O91" i="7"/>
  <c r="M91" i="7"/>
  <c r="K91" i="7"/>
  <c r="I91" i="7"/>
  <c r="G91" i="7"/>
  <c r="AG90" i="7"/>
  <c r="AF90" i="7"/>
  <c r="AE90" i="7"/>
  <c r="AD90" i="7"/>
  <c r="AC90" i="7"/>
  <c r="AB90" i="7"/>
  <c r="AA90" i="7"/>
  <c r="Z90" i="7"/>
  <c r="AH90" i="7" s="1"/>
  <c r="AI90" i="7" s="1"/>
  <c r="Y90" i="7"/>
  <c r="X90" i="7"/>
  <c r="U90" i="7"/>
  <c r="S90" i="7"/>
  <c r="AJ90" i="7" s="1"/>
  <c r="Q90" i="7"/>
  <c r="O90" i="7"/>
  <c r="M90" i="7"/>
  <c r="K90" i="7"/>
  <c r="I90" i="7"/>
  <c r="G90" i="7"/>
  <c r="AG89" i="7"/>
  <c r="AF89" i="7"/>
  <c r="AE89" i="7"/>
  <c r="AD89" i="7"/>
  <c r="AC89" i="7"/>
  <c r="AB89" i="7"/>
  <c r="AA89" i="7"/>
  <c r="Z89" i="7"/>
  <c r="Y89" i="7"/>
  <c r="X89" i="7"/>
  <c r="U89" i="7"/>
  <c r="S89" i="7"/>
  <c r="Q89" i="7"/>
  <c r="O89" i="7"/>
  <c r="M89" i="7"/>
  <c r="AJ89" i="7" s="1"/>
  <c r="K89" i="7"/>
  <c r="I89" i="7"/>
  <c r="G89" i="7"/>
  <c r="AG88" i="7"/>
  <c r="AF88" i="7"/>
  <c r="AE88" i="7"/>
  <c r="AD88" i="7"/>
  <c r="AC88" i="7"/>
  <c r="AB88" i="7"/>
  <c r="AA88" i="7"/>
  <c r="Z88" i="7"/>
  <c r="Y88" i="7"/>
  <c r="X88" i="7"/>
  <c r="U88" i="7"/>
  <c r="S88" i="7"/>
  <c r="Q88" i="7"/>
  <c r="O88" i="7"/>
  <c r="M88" i="7"/>
  <c r="K88" i="7"/>
  <c r="I88" i="7"/>
  <c r="G88" i="7"/>
  <c r="AJ88" i="7" s="1"/>
  <c r="AG87" i="7"/>
  <c r="AF87" i="7"/>
  <c r="AE87" i="7"/>
  <c r="AD87" i="7"/>
  <c r="AC87" i="7"/>
  <c r="AB87" i="7"/>
  <c r="AA87" i="7"/>
  <c r="Z87" i="7"/>
  <c r="Y87" i="7"/>
  <c r="AH87" i="7" s="1"/>
  <c r="AI87" i="7" s="1"/>
  <c r="X87" i="7"/>
  <c r="U87" i="7"/>
  <c r="S87" i="7"/>
  <c r="Q87" i="7"/>
  <c r="O87" i="7"/>
  <c r="M87" i="7"/>
  <c r="K87" i="7"/>
  <c r="I87" i="7"/>
  <c r="G87" i="7"/>
  <c r="AJ87" i="7" s="1"/>
  <c r="AG86" i="7"/>
  <c r="AF86" i="7"/>
  <c r="AE86" i="7"/>
  <c r="AD86" i="7"/>
  <c r="AC86" i="7"/>
  <c r="AB86" i="7"/>
  <c r="AA86" i="7"/>
  <c r="Z86" i="7"/>
  <c r="Y86" i="7"/>
  <c r="AH86" i="7" s="1"/>
  <c r="AI86" i="7" s="1"/>
  <c r="X86" i="7"/>
  <c r="U86" i="7"/>
  <c r="S86" i="7"/>
  <c r="Q86" i="7"/>
  <c r="O86" i="7"/>
  <c r="M86" i="7"/>
  <c r="K86" i="7"/>
  <c r="I86" i="7"/>
  <c r="G86" i="7"/>
  <c r="AJ86" i="7" s="1"/>
  <c r="AH85" i="7"/>
  <c r="AI85" i="7" s="1"/>
  <c r="AG85" i="7"/>
  <c r="AF85" i="7"/>
  <c r="AE85" i="7"/>
  <c r="AD85" i="7"/>
  <c r="AC85" i="7"/>
  <c r="AB85" i="7"/>
  <c r="AA85" i="7"/>
  <c r="Z85" i="7"/>
  <c r="Y85" i="7"/>
  <c r="X85" i="7"/>
  <c r="U85" i="7"/>
  <c r="S85" i="7"/>
  <c r="Q85" i="7"/>
  <c r="O85" i="7"/>
  <c r="M85" i="7"/>
  <c r="K85" i="7"/>
  <c r="I85" i="7"/>
  <c r="G85" i="7"/>
  <c r="AG84" i="7"/>
  <c r="AF84" i="7"/>
  <c r="AE84" i="7"/>
  <c r="AD84" i="7"/>
  <c r="AC84" i="7"/>
  <c r="AB84" i="7"/>
  <c r="AH84" i="7" s="1"/>
  <c r="AI84" i="7" s="1"/>
  <c r="AA84" i="7"/>
  <c r="Z84" i="7"/>
  <c r="Y84" i="7"/>
  <c r="X84" i="7"/>
  <c r="U84" i="7"/>
  <c r="S84" i="7"/>
  <c r="Q84" i="7"/>
  <c r="O84" i="7"/>
  <c r="M84" i="7"/>
  <c r="K84" i="7"/>
  <c r="I84" i="7"/>
  <c r="G84" i="7"/>
  <c r="AJ84" i="7" s="1"/>
  <c r="AG83" i="7"/>
  <c r="AF83" i="7"/>
  <c r="AE83" i="7"/>
  <c r="AD83" i="7"/>
  <c r="AC83" i="7"/>
  <c r="AB83" i="7"/>
  <c r="AA83" i="7"/>
  <c r="Z83" i="7"/>
  <c r="Y83" i="7"/>
  <c r="AH83" i="7" s="1"/>
  <c r="AI83" i="7" s="1"/>
  <c r="X83" i="7"/>
  <c r="U83" i="7"/>
  <c r="S83" i="7"/>
  <c r="Q83" i="7"/>
  <c r="O83" i="7"/>
  <c r="M83" i="7"/>
  <c r="K83" i="7"/>
  <c r="I83" i="7"/>
  <c r="G83" i="7"/>
  <c r="AG82" i="7"/>
  <c r="AF82" i="7"/>
  <c r="AE82" i="7"/>
  <c r="AD82" i="7"/>
  <c r="AC82" i="7"/>
  <c r="AB82" i="7"/>
  <c r="AA82" i="7"/>
  <c r="Z82" i="7"/>
  <c r="Y82" i="7"/>
  <c r="X82" i="7"/>
  <c r="U82" i="7"/>
  <c r="S82" i="7"/>
  <c r="Q82" i="7"/>
  <c r="O82" i="7"/>
  <c r="AJ82" i="7" s="1"/>
  <c r="M82" i="7"/>
  <c r="K82" i="7"/>
  <c r="I82" i="7"/>
  <c r="G82" i="7"/>
  <c r="AG81" i="7"/>
  <c r="AF81" i="7"/>
  <c r="AE81" i="7"/>
  <c r="AD81" i="7"/>
  <c r="AC81" i="7"/>
  <c r="AB81" i="7"/>
  <c r="AA81" i="7"/>
  <c r="Z81" i="7"/>
  <c r="Y81" i="7"/>
  <c r="X81" i="7"/>
  <c r="AH81" i="7" s="1"/>
  <c r="AI81" i="7" s="1"/>
  <c r="U81" i="7"/>
  <c r="S81" i="7"/>
  <c r="Q81" i="7"/>
  <c r="O81" i="7"/>
  <c r="M81" i="7"/>
  <c r="K81" i="7"/>
  <c r="I81" i="7"/>
  <c r="AJ81" i="7" s="1"/>
  <c r="G81" i="7"/>
  <c r="AG80" i="7"/>
  <c r="AF80" i="7"/>
  <c r="AE80" i="7"/>
  <c r="AD80" i="7"/>
  <c r="AC80" i="7"/>
  <c r="AB80" i="7"/>
  <c r="AA80" i="7"/>
  <c r="Z80" i="7"/>
  <c r="Y80" i="7"/>
  <c r="X80" i="7"/>
  <c r="U80" i="7"/>
  <c r="S80" i="7"/>
  <c r="Q80" i="7"/>
  <c r="O80" i="7"/>
  <c r="M80" i="7"/>
  <c r="K80" i="7"/>
  <c r="I80" i="7"/>
  <c r="G80" i="7"/>
  <c r="AJ80" i="7" s="1"/>
  <c r="AG79" i="7"/>
  <c r="AF79" i="7"/>
  <c r="AE79" i="7"/>
  <c r="AD79" i="7"/>
  <c r="AC79" i="7"/>
  <c r="AB79" i="7"/>
  <c r="AA79" i="7"/>
  <c r="Z79" i="7"/>
  <c r="AH79" i="7" s="1"/>
  <c r="AI79" i="7" s="1"/>
  <c r="Y79" i="7"/>
  <c r="X79" i="7"/>
  <c r="U79" i="7"/>
  <c r="S79" i="7"/>
  <c r="Q79" i="7"/>
  <c r="O79" i="7"/>
  <c r="M79" i="7"/>
  <c r="K79" i="7"/>
  <c r="I79" i="7"/>
  <c r="G79" i="7"/>
  <c r="AI78" i="7"/>
  <c r="AG78" i="7"/>
  <c r="AF78" i="7"/>
  <c r="AE78" i="7"/>
  <c r="AD78" i="7"/>
  <c r="AC78" i="7"/>
  <c r="AB78" i="7"/>
  <c r="AA78" i="7"/>
  <c r="Z78" i="7"/>
  <c r="Y78" i="7"/>
  <c r="X78" i="7"/>
  <c r="AH78" i="7" s="1"/>
  <c r="U78" i="7"/>
  <c r="S78" i="7"/>
  <c r="Q78" i="7"/>
  <c r="O78" i="7"/>
  <c r="M78" i="7"/>
  <c r="K78" i="7"/>
  <c r="AJ78" i="7" s="1"/>
  <c r="I78" i="7"/>
  <c r="G78" i="7"/>
  <c r="AG77" i="7"/>
  <c r="AF77" i="7"/>
  <c r="AE77" i="7"/>
  <c r="AD77" i="7"/>
  <c r="AC77" i="7"/>
  <c r="AB77" i="7"/>
  <c r="AA77" i="7"/>
  <c r="Z77" i="7"/>
  <c r="Y77" i="7"/>
  <c r="X77" i="7"/>
  <c r="AH77" i="7" s="1"/>
  <c r="AI77" i="7" s="1"/>
  <c r="U77" i="7"/>
  <c r="S77" i="7"/>
  <c r="Q77" i="7"/>
  <c r="O77" i="7"/>
  <c r="M77" i="7"/>
  <c r="K77" i="7"/>
  <c r="I77" i="7"/>
  <c r="G77" i="7"/>
  <c r="AJ77" i="7" s="1"/>
  <c r="AG76" i="7"/>
  <c r="AF76" i="7"/>
  <c r="AE76" i="7"/>
  <c r="AD76" i="7"/>
  <c r="AC76" i="7"/>
  <c r="AB76" i="7"/>
  <c r="AA76" i="7"/>
  <c r="Z76" i="7"/>
  <c r="Y76" i="7"/>
  <c r="X76" i="7"/>
  <c r="U76" i="7"/>
  <c r="S76" i="7"/>
  <c r="Q76" i="7"/>
  <c r="O76" i="7"/>
  <c r="M76" i="7"/>
  <c r="K76" i="7"/>
  <c r="I76" i="7"/>
  <c r="AJ76" i="7" s="1"/>
  <c r="G76" i="7"/>
  <c r="AG75" i="7"/>
  <c r="AF75" i="7"/>
  <c r="AE75" i="7"/>
  <c r="AD75" i="7"/>
  <c r="AC75" i="7"/>
  <c r="AB75" i="7"/>
  <c r="AA75" i="7"/>
  <c r="Z75" i="7"/>
  <c r="Y75" i="7"/>
  <c r="AH75" i="7" s="1"/>
  <c r="AI75" i="7" s="1"/>
  <c r="X75" i="7"/>
  <c r="U75" i="7"/>
  <c r="S75" i="7"/>
  <c r="Q75" i="7"/>
  <c r="O75" i="7"/>
  <c r="M75" i="7"/>
  <c r="K75" i="7"/>
  <c r="I75" i="7"/>
  <c r="G75" i="7"/>
  <c r="AG74" i="7"/>
  <c r="AF74" i="7"/>
  <c r="AH74" i="7" s="1"/>
  <c r="AI74" i="7" s="1"/>
  <c r="AE74" i="7"/>
  <c r="AD74" i="7"/>
  <c r="AC74" i="7"/>
  <c r="AB74" i="7"/>
  <c r="AA74" i="7"/>
  <c r="Z74" i="7"/>
  <c r="Y74" i="7"/>
  <c r="X74" i="7"/>
  <c r="U74" i="7"/>
  <c r="S74" i="7"/>
  <c r="Q74" i="7"/>
  <c r="O74" i="7"/>
  <c r="M74" i="7"/>
  <c r="K74" i="7"/>
  <c r="I74" i="7"/>
  <c r="G74" i="7"/>
  <c r="AG73" i="7"/>
  <c r="AF73" i="7"/>
  <c r="AE73" i="7"/>
  <c r="AD73" i="7"/>
  <c r="AC73" i="7"/>
  <c r="AB73" i="7"/>
  <c r="AA73" i="7"/>
  <c r="Z73" i="7"/>
  <c r="Y73" i="7"/>
  <c r="X73" i="7"/>
  <c r="U73" i="7"/>
  <c r="S73" i="7"/>
  <c r="Q73" i="7"/>
  <c r="O73" i="7"/>
  <c r="M73" i="7"/>
  <c r="K73" i="7"/>
  <c r="I73" i="7"/>
  <c r="G73" i="7"/>
  <c r="AG72" i="7"/>
  <c r="AF72" i="7"/>
  <c r="AE72" i="7"/>
  <c r="AD72" i="7"/>
  <c r="AC72" i="7"/>
  <c r="AB72" i="7"/>
  <c r="AA72" i="7"/>
  <c r="Z72" i="7"/>
  <c r="Y72" i="7"/>
  <c r="X72" i="7"/>
  <c r="AH72" i="7" s="1"/>
  <c r="AI72" i="7" s="1"/>
  <c r="U72" i="7"/>
  <c r="S72" i="7"/>
  <c r="Q72" i="7"/>
  <c r="O72" i="7"/>
  <c r="M72" i="7"/>
  <c r="K72" i="7"/>
  <c r="I72" i="7"/>
  <c r="G72" i="7"/>
  <c r="AJ72" i="7" s="1"/>
  <c r="AG71" i="7"/>
  <c r="AF71" i="7"/>
  <c r="AH71" i="7" s="1"/>
  <c r="AI71" i="7" s="1"/>
  <c r="AE71" i="7"/>
  <c r="AD71" i="7"/>
  <c r="AC71" i="7"/>
  <c r="AB71" i="7"/>
  <c r="AA71" i="7"/>
  <c r="Z71" i="7"/>
  <c r="Y71" i="7"/>
  <c r="X71" i="7"/>
  <c r="U71" i="7"/>
  <c r="S71" i="7"/>
  <c r="Q71" i="7"/>
  <c r="O71" i="7"/>
  <c r="M71" i="7"/>
  <c r="K71" i="7"/>
  <c r="I71" i="7"/>
  <c r="G71" i="7"/>
  <c r="AG70" i="7"/>
  <c r="AF70" i="7"/>
  <c r="AE70" i="7"/>
  <c r="AD70" i="7"/>
  <c r="AC70" i="7"/>
  <c r="AB70" i="7"/>
  <c r="AA70" i="7"/>
  <c r="Z70" i="7"/>
  <c r="Y70" i="7"/>
  <c r="X70" i="7"/>
  <c r="AH70" i="7" s="1"/>
  <c r="AI70" i="7" s="1"/>
  <c r="U70" i="7"/>
  <c r="S70" i="7"/>
  <c r="Q70" i="7"/>
  <c r="O70" i="7"/>
  <c r="M70" i="7"/>
  <c r="K70" i="7"/>
  <c r="I70" i="7"/>
  <c r="AJ70" i="7" s="1"/>
  <c r="G70" i="7"/>
  <c r="AG69" i="7"/>
  <c r="AF69" i="7"/>
  <c r="AE69" i="7"/>
  <c r="AD69" i="7"/>
  <c r="AC69" i="7"/>
  <c r="AB69" i="7"/>
  <c r="AA69" i="7"/>
  <c r="Z69" i="7"/>
  <c r="Y69" i="7"/>
  <c r="X69" i="7"/>
  <c r="U69" i="7"/>
  <c r="S69" i="7"/>
  <c r="Q69" i="7"/>
  <c r="O69" i="7"/>
  <c r="M69" i="7"/>
  <c r="K69" i="7"/>
  <c r="I69" i="7"/>
  <c r="G69" i="7"/>
  <c r="AJ69" i="7" s="1"/>
  <c r="AG68" i="7"/>
  <c r="AF68" i="7"/>
  <c r="AE68" i="7"/>
  <c r="AD68" i="7"/>
  <c r="AC68" i="7"/>
  <c r="AB68" i="7"/>
  <c r="AA68" i="7"/>
  <c r="Z68" i="7"/>
  <c r="Y68" i="7"/>
  <c r="X68" i="7"/>
  <c r="U68" i="7"/>
  <c r="S68" i="7"/>
  <c r="Q68" i="7"/>
  <c r="O68" i="7"/>
  <c r="M68" i="7"/>
  <c r="K68" i="7"/>
  <c r="I68" i="7"/>
  <c r="G68" i="7"/>
  <c r="AG67" i="7"/>
  <c r="AF67" i="7"/>
  <c r="AE67" i="7"/>
  <c r="AD67" i="7"/>
  <c r="AC67" i="7"/>
  <c r="AB67" i="7"/>
  <c r="AA67" i="7"/>
  <c r="Z67" i="7"/>
  <c r="Y67" i="7"/>
  <c r="X67" i="7"/>
  <c r="U67" i="7"/>
  <c r="S67" i="7"/>
  <c r="Q67" i="7"/>
  <c r="O67" i="7"/>
  <c r="M67" i="7"/>
  <c r="K67" i="7"/>
  <c r="I67" i="7"/>
  <c r="G67" i="7"/>
  <c r="AG66" i="7"/>
  <c r="AF66" i="7"/>
  <c r="AE66" i="7"/>
  <c r="AD66" i="7"/>
  <c r="AC66" i="7"/>
  <c r="AB66" i="7"/>
  <c r="AA66" i="7"/>
  <c r="Z66" i="7"/>
  <c r="Y66" i="7"/>
  <c r="X66" i="7"/>
  <c r="AH66" i="7" s="1"/>
  <c r="AI66" i="7" s="1"/>
  <c r="U66" i="7"/>
  <c r="S66" i="7"/>
  <c r="Q66" i="7"/>
  <c r="O66" i="7"/>
  <c r="M66" i="7"/>
  <c r="K66" i="7"/>
  <c r="I66" i="7"/>
  <c r="G66" i="7"/>
  <c r="AJ66" i="7" s="1"/>
  <c r="AG65" i="7"/>
  <c r="AF65" i="7"/>
  <c r="AE65" i="7"/>
  <c r="AD65" i="7"/>
  <c r="AC65" i="7"/>
  <c r="AB65" i="7"/>
  <c r="AA65" i="7"/>
  <c r="Z65" i="7"/>
  <c r="Y65" i="7"/>
  <c r="X65" i="7"/>
  <c r="U65" i="7"/>
  <c r="S65" i="7"/>
  <c r="Q65" i="7"/>
  <c r="O65" i="7"/>
  <c r="M65" i="7"/>
  <c r="K65" i="7"/>
  <c r="I65" i="7"/>
  <c r="AJ65" i="7" s="1"/>
  <c r="G65" i="7"/>
  <c r="AG64" i="7"/>
  <c r="AF64" i="7"/>
  <c r="AE64" i="7"/>
  <c r="AD64" i="7"/>
  <c r="AC64" i="7"/>
  <c r="AB64" i="7"/>
  <c r="AA64" i="7"/>
  <c r="Z64" i="7"/>
  <c r="AH64" i="7" s="1"/>
  <c r="AI64" i="7" s="1"/>
  <c r="Y64" i="7"/>
  <c r="X64" i="7"/>
  <c r="U64" i="7"/>
  <c r="S64" i="7"/>
  <c r="AJ64" i="7" s="1"/>
  <c r="Q64" i="7"/>
  <c r="O64" i="7"/>
  <c r="M64" i="7"/>
  <c r="K64" i="7"/>
  <c r="I64" i="7"/>
  <c r="G64" i="7"/>
  <c r="AG63" i="7"/>
  <c r="AF63" i="7"/>
  <c r="AH63" i="7" s="1"/>
  <c r="AI63" i="7" s="1"/>
  <c r="AE63" i="7"/>
  <c r="AD63" i="7"/>
  <c r="AC63" i="7"/>
  <c r="AB63" i="7"/>
  <c r="AA63" i="7"/>
  <c r="Z63" i="7"/>
  <c r="Y63" i="7"/>
  <c r="X63" i="7"/>
  <c r="U63" i="7"/>
  <c r="S63" i="7"/>
  <c r="Q63" i="7"/>
  <c r="O63" i="7"/>
  <c r="M63" i="7"/>
  <c r="K63" i="7"/>
  <c r="I63" i="7"/>
  <c r="G63" i="7"/>
  <c r="AG62" i="7"/>
  <c r="AF62" i="7"/>
  <c r="AE62" i="7"/>
  <c r="AD62" i="7"/>
  <c r="AC62" i="7"/>
  <c r="AB62" i="7"/>
  <c r="AA62" i="7"/>
  <c r="AH62" i="7" s="1"/>
  <c r="AI62" i="7" s="1"/>
  <c r="Z62" i="7"/>
  <c r="Y62" i="7"/>
  <c r="X62" i="7"/>
  <c r="U62" i="7"/>
  <c r="S62" i="7"/>
  <c r="Q62" i="7"/>
  <c r="O62" i="7"/>
  <c r="M62" i="7"/>
  <c r="K62" i="7"/>
  <c r="I62" i="7"/>
  <c r="G62" i="7"/>
  <c r="AJ61" i="7"/>
  <c r="AG61" i="7"/>
  <c r="AF61" i="7"/>
  <c r="AE61" i="7"/>
  <c r="AD61" i="7"/>
  <c r="AC61" i="7"/>
  <c r="AB61" i="7"/>
  <c r="AA61" i="7"/>
  <c r="Z61" i="7"/>
  <c r="Y61" i="7"/>
  <c r="X61" i="7"/>
  <c r="U61" i="7"/>
  <c r="S61" i="7"/>
  <c r="Q61" i="7"/>
  <c r="O61" i="7"/>
  <c r="M61" i="7"/>
  <c r="K61" i="7"/>
  <c r="I61" i="7"/>
  <c r="G61" i="7"/>
  <c r="AG60" i="7"/>
  <c r="AF60" i="7"/>
  <c r="AE60" i="7"/>
  <c r="AD60" i="7"/>
  <c r="AC60" i="7"/>
  <c r="AB60" i="7"/>
  <c r="AA60" i="7"/>
  <c r="Z60" i="7"/>
  <c r="Y60" i="7"/>
  <c r="X60" i="7"/>
  <c r="U60" i="7"/>
  <c r="S60" i="7"/>
  <c r="Q60" i="7"/>
  <c r="O60" i="7"/>
  <c r="M60" i="7"/>
  <c r="K60" i="7"/>
  <c r="I60" i="7"/>
  <c r="G60" i="7"/>
  <c r="AG59" i="7"/>
  <c r="AF59" i="7"/>
  <c r="AE59" i="7"/>
  <c r="AD59" i="7"/>
  <c r="AC59" i="7"/>
  <c r="AB59" i="7"/>
  <c r="AA59" i="7"/>
  <c r="Z59" i="7"/>
  <c r="Y59" i="7"/>
  <c r="X59" i="7"/>
  <c r="U59" i="7"/>
  <c r="S59" i="7"/>
  <c r="Q59" i="7"/>
  <c r="O59" i="7"/>
  <c r="M59" i="7"/>
  <c r="K59" i="7"/>
  <c r="I59" i="7"/>
  <c r="G59" i="7"/>
  <c r="AG58" i="7"/>
  <c r="AF58" i="7"/>
  <c r="AE58" i="7"/>
  <c r="AD58" i="7"/>
  <c r="AC58" i="7"/>
  <c r="AB58" i="7"/>
  <c r="AA58" i="7"/>
  <c r="Z58" i="7"/>
  <c r="Y58" i="7"/>
  <c r="X58" i="7"/>
  <c r="U58" i="7"/>
  <c r="S58" i="7"/>
  <c r="Q58" i="7"/>
  <c r="O58" i="7"/>
  <c r="M58" i="7"/>
  <c r="K58" i="7"/>
  <c r="I58" i="7"/>
  <c r="G58" i="7"/>
  <c r="AJ58" i="7" s="1"/>
  <c r="AG57" i="7"/>
  <c r="AF57" i="7"/>
  <c r="AE57" i="7"/>
  <c r="AD57" i="7"/>
  <c r="AC57" i="7"/>
  <c r="AB57" i="7"/>
  <c r="AA57" i="7"/>
  <c r="Z57" i="7"/>
  <c r="Y57" i="7"/>
  <c r="X57" i="7"/>
  <c r="U57" i="7"/>
  <c r="S57" i="7"/>
  <c r="Q57" i="7"/>
  <c r="O57" i="7"/>
  <c r="M57" i="7"/>
  <c r="K57" i="7"/>
  <c r="I57" i="7"/>
  <c r="G57" i="7"/>
  <c r="AJ56" i="7"/>
  <c r="AG56" i="7"/>
  <c r="AF56" i="7"/>
  <c r="AE56" i="7"/>
  <c r="AD56" i="7"/>
  <c r="AC56" i="7"/>
  <c r="AB56" i="7"/>
  <c r="AA56" i="7"/>
  <c r="Z56" i="7"/>
  <c r="Y56" i="7"/>
  <c r="X56" i="7"/>
  <c r="AH56" i="7" s="1"/>
  <c r="AI56" i="7" s="1"/>
  <c r="U56" i="7"/>
  <c r="S56" i="7"/>
  <c r="Q56" i="7"/>
  <c r="O56" i="7"/>
  <c r="M56" i="7"/>
  <c r="K56" i="7"/>
  <c r="I56" i="7"/>
  <c r="G56" i="7"/>
  <c r="AG55" i="7"/>
  <c r="AF55" i="7"/>
  <c r="AE55" i="7"/>
  <c r="AD55" i="7"/>
  <c r="AC55" i="7"/>
  <c r="AB55" i="7"/>
  <c r="AA55" i="7"/>
  <c r="Z55" i="7"/>
  <c r="Y55" i="7"/>
  <c r="X55" i="7"/>
  <c r="U55" i="7"/>
  <c r="S55" i="7"/>
  <c r="Q55" i="7"/>
  <c r="O55" i="7"/>
  <c r="M55" i="7"/>
  <c r="K55" i="7"/>
  <c r="I55" i="7"/>
  <c r="G55" i="7"/>
  <c r="AG54" i="7"/>
  <c r="AF54" i="7"/>
  <c r="AE54" i="7"/>
  <c r="AD54" i="7"/>
  <c r="AC54" i="7"/>
  <c r="AB54" i="7"/>
  <c r="AA54" i="7"/>
  <c r="Z54" i="7"/>
  <c r="Y54" i="7"/>
  <c r="X54" i="7"/>
  <c r="AH54" i="7" s="1"/>
  <c r="AI54" i="7" s="1"/>
  <c r="U54" i="7"/>
  <c r="S54" i="7"/>
  <c r="Q54" i="7"/>
  <c r="O54" i="7"/>
  <c r="M54" i="7"/>
  <c r="K54" i="7"/>
  <c r="I54" i="7"/>
  <c r="AJ54" i="7" s="1"/>
  <c r="G54" i="7"/>
  <c r="AH53" i="7"/>
  <c r="AI53" i="7" s="1"/>
  <c r="AG53" i="7"/>
  <c r="AF53" i="7"/>
  <c r="AE53" i="7"/>
  <c r="AD53" i="7"/>
  <c r="AC53" i="7"/>
  <c r="AB53" i="7"/>
  <c r="AA53" i="7"/>
  <c r="Z53" i="7"/>
  <c r="Y53" i="7"/>
  <c r="X53" i="7"/>
  <c r="U53" i="7"/>
  <c r="S53" i="7"/>
  <c r="AJ53" i="7" s="1"/>
  <c r="Q53" i="7"/>
  <c r="O53" i="7"/>
  <c r="M53" i="7"/>
  <c r="K53" i="7"/>
  <c r="I53" i="7"/>
  <c r="G53" i="7"/>
  <c r="AI52" i="7"/>
  <c r="AG52" i="7"/>
  <c r="AF52" i="7"/>
  <c r="AE52" i="7"/>
  <c r="AD52" i="7"/>
  <c r="AC52" i="7"/>
  <c r="AB52" i="7"/>
  <c r="AA52" i="7"/>
  <c r="Z52" i="7"/>
  <c r="Y52" i="7"/>
  <c r="X52" i="7"/>
  <c r="AH52" i="7" s="1"/>
  <c r="U52" i="7"/>
  <c r="S52" i="7"/>
  <c r="Q52" i="7"/>
  <c r="O52" i="7"/>
  <c r="M52" i="7"/>
  <c r="K52" i="7"/>
  <c r="I52" i="7"/>
  <c r="G52" i="7"/>
  <c r="AG51" i="7"/>
  <c r="AF51" i="7"/>
  <c r="AE51" i="7"/>
  <c r="AD51" i="7"/>
  <c r="AC51" i="7"/>
  <c r="AB51" i="7"/>
  <c r="AA51" i="7"/>
  <c r="Z51" i="7"/>
  <c r="Y51" i="7"/>
  <c r="X51" i="7"/>
  <c r="U51" i="7"/>
  <c r="S51" i="7"/>
  <c r="Q51" i="7"/>
  <c r="O51" i="7"/>
  <c r="M51" i="7"/>
  <c r="K51" i="7"/>
  <c r="I51" i="7"/>
  <c r="G51" i="7"/>
  <c r="AG50" i="7"/>
  <c r="AF50" i="7"/>
  <c r="AE50" i="7"/>
  <c r="AD50" i="7"/>
  <c r="AC50" i="7"/>
  <c r="AB50" i="7"/>
  <c r="AA50" i="7"/>
  <c r="Z50" i="7"/>
  <c r="Y50" i="7"/>
  <c r="X50" i="7"/>
  <c r="U50" i="7"/>
  <c r="S50" i="7"/>
  <c r="Q50" i="7"/>
  <c r="O50" i="7"/>
  <c r="M50" i="7"/>
  <c r="K50" i="7"/>
  <c r="I50" i="7"/>
  <c r="AJ50" i="7" s="1"/>
  <c r="G50" i="7"/>
  <c r="AH49" i="7"/>
  <c r="AI49" i="7" s="1"/>
  <c r="AG49" i="7"/>
  <c r="AF49" i="7"/>
  <c r="AE49" i="7"/>
  <c r="AD49" i="7"/>
  <c r="AC49" i="7"/>
  <c r="AB49" i="7"/>
  <c r="AA49" i="7"/>
  <c r="Z49" i="7"/>
  <c r="Y49" i="7"/>
  <c r="X49" i="7"/>
  <c r="U49" i="7"/>
  <c r="S49" i="7"/>
  <c r="AJ49" i="7" s="1"/>
  <c r="Q49" i="7"/>
  <c r="O49" i="7"/>
  <c r="M49" i="7"/>
  <c r="K49" i="7"/>
  <c r="I49" i="7"/>
  <c r="G49" i="7"/>
  <c r="AG48" i="7"/>
  <c r="AF48" i="7"/>
  <c r="AE48" i="7"/>
  <c r="AD48" i="7"/>
  <c r="AC48" i="7"/>
  <c r="AB48" i="7"/>
  <c r="AA48" i="7"/>
  <c r="Z48" i="7"/>
  <c r="Y48" i="7"/>
  <c r="X48" i="7"/>
  <c r="U48" i="7"/>
  <c r="S48" i="7"/>
  <c r="Q48" i="7"/>
  <c r="O48" i="7"/>
  <c r="M48" i="7"/>
  <c r="K48" i="7"/>
  <c r="AJ48" i="7" s="1"/>
  <c r="I48" i="7"/>
  <c r="G48" i="7"/>
  <c r="AG47" i="7"/>
  <c r="AF47" i="7"/>
  <c r="AE47" i="7"/>
  <c r="AD47" i="7"/>
  <c r="AC47" i="7"/>
  <c r="AB47" i="7"/>
  <c r="AA47" i="7"/>
  <c r="Z47" i="7"/>
  <c r="Y47" i="7"/>
  <c r="X47" i="7"/>
  <c r="U47" i="7"/>
  <c r="S47" i="7"/>
  <c r="Q47" i="7"/>
  <c r="O47" i="7"/>
  <c r="M47" i="7"/>
  <c r="K47" i="7"/>
  <c r="I47" i="7"/>
  <c r="G47" i="7"/>
  <c r="AG46" i="7"/>
  <c r="AF46" i="7"/>
  <c r="AE46" i="7"/>
  <c r="AD46" i="7"/>
  <c r="AC46" i="7"/>
  <c r="AB46" i="7"/>
  <c r="AA46" i="7"/>
  <c r="Z46" i="7"/>
  <c r="Y46" i="7"/>
  <c r="X46" i="7"/>
  <c r="U46" i="7"/>
  <c r="S46" i="7"/>
  <c r="Q46" i="7"/>
  <c r="O46" i="7"/>
  <c r="M46" i="7"/>
  <c r="K46" i="7"/>
  <c r="I46" i="7"/>
  <c r="AJ46" i="7" s="1"/>
  <c r="G46" i="7"/>
  <c r="AH45" i="7"/>
  <c r="AI45" i="7" s="1"/>
  <c r="AG45" i="7"/>
  <c r="AF45" i="7"/>
  <c r="AE45" i="7"/>
  <c r="AD45" i="7"/>
  <c r="AC45" i="7"/>
  <c r="AB45" i="7"/>
  <c r="AA45" i="7"/>
  <c r="Z45" i="7"/>
  <c r="Y45" i="7"/>
  <c r="X45" i="7"/>
  <c r="U45" i="7"/>
  <c r="S45" i="7"/>
  <c r="AJ45" i="7" s="1"/>
  <c r="Q45" i="7"/>
  <c r="O45" i="7"/>
  <c r="M45" i="7"/>
  <c r="K45" i="7"/>
  <c r="I45" i="7"/>
  <c r="G45" i="7"/>
  <c r="AG44" i="7"/>
  <c r="AF44" i="7"/>
  <c r="AE44" i="7"/>
  <c r="AD44" i="7"/>
  <c r="AC44" i="7"/>
  <c r="AB44" i="7"/>
  <c r="AA44" i="7"/>
  <c r="Z44" i="7"/>
  <c r="Y44" i="7"/>
  <c r="X44" i="7"/>
  <c r="U44" i="7"/>
  <c r="S44" i="7"/>
  <c r="Q44" i="7"/>
  <c r="O44" i="7"/>
  <c r="M44" i="7"/>
  <c r="K44" i="7"/>
  <c r="I44" i="7"/>
  <c r="G44" i="7"/>
  <c r="AG43" i="7"/>
  <c r="AF43" i="7"/>
  <c r="AE43" i="7"/>
  <c r="AD43" i="7"/>
  <c r="AC43" i="7"/>
  <c r="AB43" i="7"/>
  <c r="AA43" i="7"/>
  <c r="Z43" i="7"/>
  <c r="Y43" i="7"/>
  <c r="X43" i="7"/>
  <c r="AH43" i="7" s="1"/>
  <c r="AI43" i="7" s="1"/>
  <c r="U43" i="7"/>
  <c r="S43" i="7"/>
  <c r="Q43" i="7"/>
  <c r="O43" i="7"/>
  <c r="M43" i="7"/>
  <c r="K43" i="7"/>
  <c r="I43" i="7"/>
  <c r="G43" i="7"/>
  <c r="AG42" i="7"/>
  <c r="AF42" i="7"/>
  <c r="AE42" i="7"/>
  <c r="AD42" i="7"/>
  <c r="AC42" i="7"/>
  <c r="AB42" i="7"/>
  <c r="AA42" i="7"/>
  <c r="Z42" i="7"/>
  <c r="Y42" i="7"/>
  <c r="X42" i="7"/>
  <c r="U42" i="7"/>
  <c r="S42" i="7"/>
  <c r="Q42" i="7"/>
  <c r="O42" i="7"/>
  <c r="M42" i="7"/>
  <c r="K42" i="7"/>
  <c r="I42" i="7"/>
  <c r="AJ42" i="7" s="1"/>
  <c r="G42" i="7"/>
  <c r="AG41" i="7"/>
  <c r="AF41" i="7"/>
  <c r="AE41" i="7"/>
  <c r="AD41" i="7"/>
  <c r="AC41" i="7"/>
  <c r="AB41" i="7"/>
  <c r="AA41" i="7"/>
  <c r="Z41" i="7"/>
  <c r="Y41" i="7"/>
  <c r="X41" i="7"/>
  <c r="AH41" i="7" s="1"/>
  <c r="AI41" i="7" s="1"/>
  <c r="U41" i="7"/>
  <c r="S41" i="7"/>
  <c r="AJ41" i="7" s="1"/>
  <c r="Q41" i="7"/>
  <c r="O41" i="7"/>
  <c r="M41" i="7"/>
  <c r="K41" i="7"/>
  <c r="I41" i="7"/>
  <c r="G41" i="7"/>
  <c r="AG40" i="7"/>
  <c r="AF40" i="7"/>
  <c r="AE40" i="7"/>
  <c r="AD40" i="7"/>
  <c r="AC40" i="7"/>
  <c r="AB40" i="7"/>
  <c r="AA40" i="7"/>
  <c r="Z40" i="7"/>
  <c r="Y40" i="7"/>
  <c r="X40" i="7"/>
  <c r="AH40" i="7" s="1"/>
  <c r="AI40" i="7" s="1"/>
  <c r="U40" i="7"/>
  <c r="S40" i="7"/>
  <c r="Q40" i="7"/>
  <c r="O40" i="7"/>
  <c r="M40" i="7"/>
  <c r="K40" i="7"/>
  <c r="I40" i="7"/>
  <c r="G40" i="7"/>
  <c r="AG39" i="7"/>
  <c r="AF39" i="7"/>
  <c r="AE39" i="7"/>
  <c r="AD39" i="7"/>
  <c r="AC39" i="7"/>
  <c r="AB39" i="7"/>
  <c r="AA39" i="7"/>
  <c r="Z39" i="7"/>
  <c r="Y39" i="7"/>
  <c r="X39" i="7"/>
  <c r="U39" i="7"/>
  <c r="S39" i="7"/>
  <c r="Q39" i="7"/>
  <c r="O39" i="7"/>
  <c r="M39" i="7"/>
  <c r="K39" i="7"/>
  <c r="I39" i="7"/>
  <c r="G39" i="7"/>
  <c r="AG38" i="7"/>
  <c r="AF38" i="7"/>
  <c r="AE38" i="7"/>
  <c r="AD38" i="7"/>
  <c r="AC38" i="7"/>
  <c r="AB38" i="7"/>
  <c r="AA38" i="7"/>
  <c r="Z38" i="7"/>
  <c r="Y38" i="7"/>
  <c r="X38" i="7"/>
  <c r="AH38" i="7" s="1"/>
  <c r="AI38" i="7" s="1"/>
  <c r="U38" i="7"/>
  <c r="S38" i="7"/>
  <c r="Q38" i="7"/>
  <c r="O38" i="7"/>
  <c r="M38" i="7"/>
  <c r="K38" i="7"/>
  <c r="I38" i="7"/>
  <c r="AJ38" i="7" s="1"/>
  <c r="G38" i="7"/>
  <c r="AG37" i="7"/>
  <c r="AF37" i="7"/>
  <c r="AE37" i="7"/>
  <c r="AD37" i="7"/>
  <c r="AC37" i="7"/>
  <c r="AB37" i="7"/>
  <c r="AA37" i="7"/>
  <c r="Z37" i="7"/>
  <c r="Y37" i="7"/>
  <c r="X37" i="7"/>
  <c r="AH37" i="7" s="1"/>
  <c r="AI37" i="7" s="1"/>
  <c r="U37" i="7"/>
  <c r="AJ37" i="7" s="1"/>
  <c r="S37" i="7"/>
  <c r="Q37" i="7"/>
  <c r="O37" i="7"/>
  <c r="M37" i="7"/>
  <c r="K37" i="7"/>
  <c r="I37" i="7"/>
  <c r="G37" i="7"/>
  <c r="AG36" i="7"/>
  <c r="AF36" i="7"/>
  <c r="AE36" i="7"/>
  <c r="AD36" i="7"/>
  <c r="AC36" i="7"/>
  <c r="AB36" i="7"/>
  <c r="AA36" i="7"/>
  <c r="Z36" i="7"/>
  <c r="Y36" i="7"/>
  <c r="X36" i="7"/>
  <c r="AH36" i="7" s="1"/>
  <c r="AI36" i="7" s="1"/>
  <c r="U36" i="7"/>
  <c r="S36" i="7"/>
  <c r="Q36" i="7"/>
  <c r="O36" i="7"/>
  <c r="M36" i="7"/>
  <c r="K36" i="7"/>
  <c r="I36" i="7"/>
  <c r="G36" i="7"/>
  <c r="AG35" i="7"/>
  <c r="AF35" i="7"/>
  <c r="AE35" i="7"/>
  <c r="AD35" i="7"/>
  <c r="AC35" i="7"/>
  <c r="AB35" i="7"/>
  <c r="AA35" i="7"/>
  <c r="Z35" i="7"/>
  <c r="Y35" i="7"/>
  <c r="X35" i="7"/>
  <c r="U35" i="7"/>
  <c r="S35" i="7"/>
  <c r="Q35" i="7"/>
  <c r="O35" i="7"/>
  <c r="M35" i="7"/>
  <c r="K35" i="7"/>
  <c r="I35" i="7"/>
  <c r="G35" i="7"/>
  <c r="AG34" i="7"/>
  <c r="AF34" i="7"/>
  <c r="AE34" i="7"/>
  <c r="AD34" i="7"/>
  <c r="AC34" i="7"/>
  <c r="AB34" i="7"/>
  <c r="AA34" i="7"/>
  <c r="Z34" i="7"/>
  <c r="Y34" i="7"/>
  <c r="X34" i="7"/>
  <c r="U34" i="7"/>
  <c r="S34" i="7"/>
  <c r="Q34" i="7"/>
  <c r="O34" i="7"/>
  <c r="M34" i="7"/>
  <c r="K34" i="7"/>
  <c r="I34" i="7"/>
  <c r="AJ34" i="7" s="1"/>
  <c r="G34" i="7"/>
  <c r="AJ33" i="7"/>
  <c r="AG33" i="7"/>
  <c r="AF33" i="7"/>
  <c r="AE33" i="7"/>
  <c r="AD33" i="7"/>
  <c r="AC33" i="7"/>
  <c r="AB33" i="7"/>
  <c r="AA33" i="7"/>
  <c r="Z33" i="7"/>
  <c r="Y33" i="7"/>
  <c r="X33" i="7"/>
  <c r="AH33" i="7" s="1"/>
  <c r="AI33" i="7" s="1"/>
  <c r="U33" i="7"/>
  <c r="S33" i="7"/>
  <c r="Q33" i="7"/>
  <c r="O33" i="7"/>
  <c r="M33" i="7"/>
  <c r="K33" i="7"/>
  <c r="I33" i="7"/>
  <c r="G33" i="7"/>
  <c r="AG32" i="7"/>
  <c r="AF32" i="7"/>
  <c r="AE32" i="7"/>
  <c r="AD32" i="7"/>
  <c r="AC32" i="7"/>
  <c r="AB32" i="7"/>
  <c r="AA32" i="7"/>
  <c r="Z32" i="7"/>
  <c r="Y32" i="7"/>
  <c r="X32" i="7"/>
  <c r="U32" i="7"/>
  <c r="S32" i="7"/>
  <c r="Q32" i="7"/>
  <c r="O32" i="7"/>
  <c r="M32" i="7"/>
  <c r="K32" i="7"/>
  <c r="I32" i="7"/>
  <c r="G32" i="7"/>
  <c r="AG31" i="7"/>
  <c r="AF31" i="7"/>
  <c r="AE31" i="7"/>
  <c r="AD31" i="7"/>
  <c r="AC31" i="7"/>
  <c r="AB31" i="7"/>
  <c r="AA31" i="7"/>
  <c r="Z31" i="7"/>
  <c r="Y31" i="7"/>
  <c r="X31" i="7"/>
  <c r="U31" i="7"/>
  <c r="S31" i="7"/>
  <c r="Q31" i="7"/>
  <c r="O31" i="7"/>
  <c r="M31" i="7"/>
  <c r="K31" i="7"/>
  <c r="I31" i="7"/>
  <c r="G31" i="7"/>
  <c r="AJ31" i="7" s="1"/>
  <c r="AG30" i="7"/>
  <c r="AF30" i="7"/>
  <c r="AE30" i="7"/>
  <c r="AD30" i="7"/>
  <c r="AC30" i="7"/>
  <c r="AB30" i="7"/>
  <c r="AA30" i="7"/>
  <c r="Z30" i="7"/>
  <c r="Y30" i="7"/>
  <c r="X30" i="7"/>
  <c r="U30" i="7"/>
  <c r="S30" i="7"/>
  <c r="Q30" i="7"/>
  <c r="O30" i="7"/>
  <c r="M30" i="7"/>
  <c r="K30" i="7"/>
  <c r="I30" i="7"/>
  <c r="AJ30" i="7" s="1"/>
  <c r="G30" i="7"/>
  <c r="AJ29" i="7"/>
  <c r="AG29" i="7"/>
  <c r="AF29" i="7"/>
  <c r="AE29" i="7"/>
  <c r="AD29" i="7"/>
  <c r="AC29" i="7"/>
  <c r="AB29" i="7"/>
  <c r="AA29" i="7"/>
  <c r="Z29" i="7"/>
  <c r="Y29" i="7"/>
  <c r="X29" i="7"/>
  <c r="AH29" i="7" s="1"/>
  <c r="AI29" i="7" s="1"/>
  <c r="U29" i="7"/>
  <c r="S29" i="7"/>
  <c r="Q29" i="7"/>
  <c r="O29" i="7"/>
  <c r="M29" i="7"/>
  <c r="K29" i="7"/>
  <c r="I29" i="7"/>
  <c r="G29" i="7"/>
  <c r="AG28" i="7"/>
  <c r="AF28" i="7"/>
  <c r="AE28" i="7"/>
  <c r="AD28" i="7"/>
  <c r="AC28" i="7"/>
  <c r="AB28" i="7"/>
  <c r="AA28" i="7"/>
  <c r="Z28" i="7"/>
  <c r="Y28" i="7"/>
  <c r="X28" i="7"/>
  <c r="U28" i="7"/>
  <c r="S28" i="7"/>
  <c r="Q28" i="7"/>
  <c r="O28" i="7"/>
  <c r="M28" i="7"/>
  <c r="K28" i="7"/>
  <c r="I28" i="7"/>
  <c r="G28" i="7"/>
  <c r="AG27" i="7"/>
  <c r="AF27" i="7"/>
  <c r="AE27" i="7"/>
  <c r="AD27" i="7"/>
  <c r="AC27" i="7"/>
  <c r="AB27" i="7"/>
  <c r="AA27" i="7"/>
  <c r="Z27" i="7"/>
  <c r="Y27" i="7"/>
  <c r="X27" i="7"/>
  <c r="U27" i="7"/>
  <c r="S27" i="7"/>
  <c r="Q27" i="7"/>
  <c r="O27" i="7"/>
  <c r="M27" i="7"/>
  <c r="K27" i="7"/>
  <c r="I27" i="7"/>
  <c r="G27" i="7"/>
  <c r="AG26" i="7"/>
  <c r="AF26" i="7"/>
  <c r="AE26" i="7"/>
  <c r="AD26" i="7"/>
  <c r="AC26" i="7"/>
  <c r="AB26" i="7"/>
  <c r="AA26" i="7"/>
  <c r="Z26" i="7"/>
  <c r="Y26" i="7"/>
  <c r="X26" i="7"/>
  <c r="U26" i="7"/>
  <c r="S26" i="7"/>
  <c r="Q26" i="7"/>
  <c r="O26" i="7"/>
  <c r="M26" i="7"/>
  <c r="K26" i="7"/>
  <c r="I26" i="7"/>
  <c r="AJ26" i="7" s="1"/>
  <c r="G26" i="7"/>
  <c r="AG25" i="7"/>
  <c r="AF25" i="7"/>
  <c r="AE25" i="7"/>
  <c r="AD25" i="7"/>
  <c r="AC25" i="7"/>
  <c r="AB25" i="7"/>
  <c r="AA25" i="7"/>
  <c r="Z25" i="7"/>
  <c r="Y25" i="7"/>
  <c r="X25" i="7"/>
  <c r="AH25" i="7" s="1"/>
  <c r="AI25" i="7" s="1"/>
  <c r="U25" i="7"/>
  <c r="AJ25" i="7" s="1"/>
  <c r="S25" i="7"/>
  <c r="Q25" i="7"/>
  <c r="O25" i="7"/>
  <c r="M25" i="7"/>
  <c r="K25" i="7"/>
  <c r="I25" i="7"/>
  <c r="G25" i="7"/>
  <c r="AG24" i="7"/>
  <c r="AF24" i="7"/>
  <c r="AE24" i="7"/>
  <c r="AD24" i="7"/>
  <c r="AC24" i="7"/>
  <c r="AB24" i="7"/>
  <c r="AA24" i="7"/>
  <c r="Z24" i="7"/>
  <c r="Y24" i="7"/>
  <c r="X24" i="7"/>
  <c r="AH24" i="7" s="1"/>
  <c r="AI24" i="7" s="1"/>
  <c r="U24" i="7"/>
  <c r="S24" i="7"/>
  <c r="Q24" i="7"/>
  <c r="O24" i="7"/>
  <c r="M24" i="7"/>
  <c r="K24" i="7"/>
  <c r="I24" i="7"/>
  <c r="G24" i="7"/>
  <c r="AG23" i="7"/>
  <c r="AF23" i="7"/>
  <c r="AE23" i="7"/>
  <c r="AD23" i="7"/>
  <c r="AC23" i="7"/>
  <c r="AB23" i="7"/>
  <c r="AA23" i="7"/>
  <c r="Z23" i="7"/>
  <c r="Y23" i="7"/>
  <c r="X23" i="7"/>
  <c r="U23" i="7"/>
  <c r="S23" i="7"/>
  <c r="Q23" i="7"/>
  <c r="O23" i="7"/>
  <c r="M23" i="7"/>
  <c r="K23" i="7"/>
  <c r="I23" i="7"/>
  <c r="G23" i="7"/>
  <c r="AG22" i="7"/>
  <c r="AF22" i="7"/>
  <c r="AE22" i="7"/>
  <c r="AD22" i="7"/>
  <c r="AC22" i="7"/>
  <c r="AB22" i="7"/>
  <c r="AA22" i="7"/>
  <c r="Z22" i="7"/>
  <c r="Y22" i="7"/>
  <c r="X22" i="7"/>
  <c r="U22" i="7"/>
  <c r="S22" i="7"/>
  <c r="Q22" i="7"/>
  <c r="O22" i="7"/>
  <c r="M22" i="7"/>
  <c r="K22" i="7"/>
  <c r="I22" i="7"/>
  <c r="AJ22" i="7" s="1"/>
  <c r="G22" i="7"/>
  <c r="AJ21" i="7"/>
  <c r="AG21" i="7"/>
  <c r="AF21" i="7"/>
  <c r="AE21" i="7"/>
  <c r="AD21" i="7"/>
  <c r="AC21" i="7"/>
  <c r="AB21" i="7"/>
  <c r="AA21" i="7"/>
  <c r="Z21" i="7"/>
  <c r="Y21" i="7"/>
  <c r="X21" i="7"/>
  <c r="AH21" i="7" s="1"/>
  <c r="AI21" i="7" s="1"/>
  <c r="U21" i="7"/>
  <c r="S21" i="7"/>
  <c r="Q21" i="7"/>
  <c r="O21" i="7"/>
  <c r="M21" i="7"/>
  <c r="K21" i="7"/>
  <c r="I21" i="7"/>
  <c r="G21" i="7"/>
  <c r="AG20" i="7"/>
  <c r="AF20" i="7"/>
  <c r="AE20" i="7"/>
  <c r="AD20" i="7"/>
  <c r="AC20" i="7"/>
  <c r="AB20" i="7"/>
  <c r="AA20" i="7"/>
  <c r="Z20" i="7"/>
  <c r="Y20" i="7"/>
  <c r="X20" i="7"/>
  <c r="U20" i="7"/>
  <c r="S20" i="7"/>
  <c r="Q20" i="7"/>
  <c r="O20" i="7"/>
  <c r="M20" i="7"/>
  <c r="K20" i="7"/>
  <c r="I20" i="7"/>
  <c r="G20" i="7"/>
  <c r="AG19" i="7"/>
  <c r="AF19" i="7"/>
  <c r="AE19" i="7"/>
  <c r="AD19" i="7"/>
  <c r="AC19" i="7"/>
  <c r="AB19" i="7"/>
  <c r="AA19" i="7"/>
  <c r="Z19" i="7"/>
  <c r="Y19" i="7"/>
  <c r="X19" i="7"/>
  <c r="U19" i="7"/>
  <c r="S19" i="7"/>
  <c r="Q19" i="7"/>
  <c r="O19" i="7"/>
  <c r="M19" i="7"/>
  <c r="K19" i="7"/>
  <c r="I19" i="7"/>
  <c r="G19" i="7"/>
  <c r="AJ19" i="7" s="1"/>
  <c r="AG18" i="7"/>
  <c r="AF18" i="7"/>
  <c r="AE18" i="7"/>
  <c r="AD18" i="7"/>
  <c r="AC18" i="7"/>
  <c r="AB18" i="7"/>
  <c r="AA18" i="7"/>
  <c r="Z18" i="7"/>
  <c r="Y18" i="7"/>
  <c r="X18" i="7"/>
  <c r="U18" i="7"/>
  <c r="S18" i="7"/>
  <c r="Q18" i="7"/>
  <c r="O18" i="7"/>
  <c r="M18" i="7"/>
  <c r="K18" i="7"/>
  <c r="I18" i="7"/>
  <c r="AJ18" i="7" s="1"/>
  <c r="G18" i="7"/>
  <c r="AJ17" i="7"/>
  <c r="AG17" i="7"/>
  <c r="AF17" i="7"/>
  <c r="AE17" i="7"/>
  <c r="AD17" i="7"/>
  <c r="AC17" i="7"/>
  <c r="AB17" i="7"/>
  <c r="AA17" i="7"/>
  <c r="Z17" i="7"/>
  <c r="Y17" i="7"/>
  <c r="X17" i="7"/>
  <c r="AH17" i="7" s="1"/>
  <c r="AI17" i="7" s="1"/>
  <c r="U17" i="7"/>
  <c r="S17" i="7"/>
  <c r="Q17" i="7"/>
  <c r="O17" i="7"/>
  <c r="M17" i="7"/>
  <c r="K17" i="7"/>
  <c r="I17" i="7"/>
  <c r="G17" i="7"/>
  <c r="AG16" i="7"/>
  <c r="AF16" i="7"/>
  <c r="AE16" i="7"/>
  <c r="AD16" i="7"/>
  <c r="AC16" i="7"/>
  <c r="AB16" i="7"/>
  <c r="AA16" i="7"/>
  <c r="Z16" i="7"/>
  <c r="Y16" i="7"/>
  <c r="X16" i="7"/>
  <c r="U16" i="7"/>
  <c r="S16" i="7"/>
  <c r="Q16" i="7"/>
  <c r="O16" i="7"/>
  <c r="M16" i="7"/>
  <c r="K16" i="7"/>
  <c r="I16" i="7"/>
  <c r="G16" i="7"/>
  <c r="AG15" i="7"/>
  <c r="AF15" i="7"/>
  <c r="AE15" i="7"/>
  <c r="AD15" i="7"/>
  <c r="AC15" i="7"/>
  <c r="AB15" i="7"/>
  <c r="AA15" i="7"/>
  <c r="Z15" i="7"/>
  <c r="Y15" i="7"/>
  <c r="X15" i="7"/>
  <c r="U15" i="7"/>
  <c r="S15" i="7"/>
  <c r="Q15" i="7"/>
  <c r="O15" i="7"/>
  <c r="M15" i="7"/>
  <c r="K15" i="7"/>
  <c r="I15" i="7"/>
  <c r="G15" i="7"/>
  <c r="AG14" i="7"/>
  <c r="AF14" i="7"/>
  <c r="AE14" i="7"/>
  <c r="AD14" i="7"/>
  <c r="AC14" i="7"/>
  <c r="AB14" i="7"/>
  <c r="AA14" i="7"/>
  <c r="Z14" i="7"/>
  <c r="Y14" i="7"/>
  <c r="X14" i="7"/>
  <c r="U14" i="7"/>
  <c r="S14" i="7"/>
  <c r="Q14" i="7"/>
  <c r="O14" i="7"/>
  <c r="M14" i="7"/>
  <c r="K14" i="7"/>
  <c r="I14" i="7"/>
  <c r="G14" i="7"/>
  <c r="AG13" i="7"/>
  <c r="AF13" i="7"/>
  <c r="AE13" i="7"/>
  <c r="AD13" i="7"/>
  <c r="AC13" i="7"/>
  <c r="AB13" i="7"/>
  <c r="AA13" i="7"/>
  <c r="Z13" i="7"/>
  <c r="Y13" i="7"/>
  <c r="X13" i="7"/>
  <c r="AH13" i="7" s="1"/>
  <c r="AI13" i="7" s="1"/>
  <c r="U13" i="7"/>
  <c r="S13" i="7"/>
  <c r="Q13" i="7"/>
  <c r="O13" i="7"/>
  <c r="M13" i="7"/>
  <c r="K13" i="7"/>
  <c r="I13" i="7"/>
  <c r="AJ13" i="7" s="1"/>
  <c r="G13" i="7"/>
  <c r="AG12" i="7"/>
  <c r="AF12" i="7"/>
  <c r="AE12" i="7"/>
  <c r="AD12" i="7"/>
  <c r="AC12" i="7"/>
  <c r="AB12" i="7"/>
  <c r="AA12" i="7"/>
  <c r="Z12" i="7"/>
  <c r="Y12" i="7"/>
  <c r="X12" i="7"/>
  <c r="U12" i="7"/>
  <c r="S12" i="7"/>
  <c r="Q12" i="7"/>
  <c r="O12" i="7"/>
  <c r="M12" i="7"/>
  <c r="K12" i="7"/>
  <c r="I12" i="7"/>
  <c r="G12" i="7"/>
  <c r="AJ11" i="7"/>
  <c r="AG11" i="7"/>
  <c r="AF11" i="7"/>
  <c r="AE11" i="7"/>
  <c r="AD11" i="7"/>
  <c r="AC11" i="7"/>
  <c r="AB11" i="7"/>
  <c r="AA11" i="7"/>
  <c r="Z11" i="7"/>
  <c r="Y11" i="7"/>
  <c r="X11" i="7"/>
  <c r="U11" i="7"/>
  <c r="S11" i="7"/>
  <c r="Q11" i="7"/>
  <c r="O11" i="7"/>
  <c r="M11" i="7"/>
  <c r="K11" i="7"/>
  <c r="I11" i="7"/>
  <c r="G11" i="7"/>
  <c r="AG10" i="7"/>
  <c r="AF10" i="7"/>
  <c r="AE10" i="7"/>
  <c r="AD10" i="7"/>
  <c r="AC10" i="7"/>
  <c r="AB10" i="7"/>
  <c r="AA10" i="7"/>
  <c r="Z10" i="7"/>
  <c r="Y10" i="7"/>
  <c r="X10" i="7"/>
  <c r="U10" i="7"/>
  <c r="S10" i="7"/>
  <c r="Q10" i="7"/>
  <c r="O10" i="7"/>
  <c r="M10" i="7"/>
  <c r="K10" i="7"/>
  <c r="I10" i="7"/>
  <c r="AJ10" i="7" s="1"/>
  <c r="G10" i="7"/>
  <c r="AG9" i="7"/>
  <c r="AF9" i="7"/>
  <c r="AE9" i="7"/>
  <c r="AD9" i="7"/>
  <c r="AC9" i="7"/>
  <c r="AB9" i="7"/>
  <c r="AA9" i="7"/>
  <c r="Z9" i="7"/>
  <c r="Y9" i="7"/>
  <c r="X9" i="7"/>
  <c r="U9" i="7"/>
  <c r="S9" i="7"/>
  <c r="Q9" i="7"/>
  <c r="O9" i="7"/>
  <c r="M9" i="7"/>
  <c r="K9" i="7"/>
  <c r="I9" i="7"/>
  <c r="AJ9" i="7" s="1"/>
  <c r="G9" i="7"/>
  <c r="AG8" i="7"/>
  <c r="AF8" i="7"/>
  <c r="AE8" i="7"/>
  <c r="AD8" i="7"/>
  <c r="AC8" i="7"/>
  <c r="AB8" i="7"/>
  <c r="AA8" i="7"/>
  <c r="Z8" i="7"/>
  <c r="Y8" i="7"/>
  <c r="X8" i="7"/>
  <c r="U8" i="7"/>
  <c r="S8" i="7"/>
  <c r="Q8" i="7"/>
  <c r="O8" i="7"/>
  <c r="M8" i="7"/>
  <c r="K8" i="7"/>
  <c r="I8" i="7"/>
  <c r="G8" i="7"/>
  <c r="AG7" i="7"/>
  <c r="AF7" i="7"/>
  <c r="AE7" i="7"/>
  <c r="AD7" i="7"/>
  <c r="AC7" i="7"/>
  <c r="AB7" i="7"/>
  <c r="AA7" i="7"/>
  <c r="Z7" i="7"/>
  <c r="Y7" i="7"/>
  <c r="X7" i="7"/>
  <c r="U7" i="7"/>
  <c r="S7" i="7"/>
  <c r="Q7" i="7"/>
  <c r="O7" i="7"/>
  <c r="M7" i="7"/>
  <c r="K7" i="7"/>
  <c r="I7" i="7"/>
  <c r="G7" i="7"/>
  <c r="AJ384" i="6"/>
  <c r="AG384" i="6"/>
  <c r="AF384" i="6"/>
  <c r="AE384" i="6"/>
  <c r="AD384" i="6"/>
  <c r="AC384" i="6"/>
  <c r="AB384" i="6"/>
  <c r="AA384" i="6"/>
  <c r="Z384" i="6"/>
  <c r="Y384" i="6"/>
  <c r="X384" i="6"/>
  <c r="AH384" i="6" s="1"/>
  <c r="AI384" i="6" s="1"/>
  <c r="AJ383" i="6"/>
  <c r="AG383" i="6"/>
  <c r="AF383" i="6"/>
  <c r="AE383" i="6"/>
  <c r="AD383" i="6"/>
  <c r="AC383" i="6"/>
  <c r="AB383" i="6"/>
  <c r="AA383" i="6"/>
  <c r="AH383" i="6" s="1"/>
  <c r="AI383" i="6" s="1"/>
  <c r="Z383" i="6"/>
  <c r="Y383" i="6"/>
  <c r="X383" i="6"/>
  <c r="AJ382" i="6"/>
  <c r="AG382" i="6"/>
  <c r="AF382" i="6"/>
  <c r="AE382" i="6"/>
  <c r="AD382" i="6"/>
  <c r="AC382" i="6"/>
  <c r="AB382" i="6"/>
  <c r="AH382" i="6" s="1"/>
  <c r="AI382" i="6" s="1"/>
  <c r="AA382" i="6"/>
  <c r="Z382" i="6"/>
  <c r="Y382" i="6"/>
  <c r="X382" i="6"/>
  <c r="AJ381" i="6"/>
  <c r="AG381" i="6"/>
  <c r="AF381" i="6"/>
  <c r="AE381" i="6"/>
  <c r="AD381" i="6"/>
  <c r="AC381" i="6"/>
  <c r="AB381" i="6"/>
  <c r="AA381" i="6"/>
  <c r="Z381" i="6"/>
  <c r="Y381" i="6"/>
  <c r="X381" i="6"/>
  <c r="AJ380" i="6"/>
  <c r="AG380" i="6"/>
  <c r="AF380" i="6"/>
  <c r="AE380" i="6"/>
  <c r="AD380" i="6"/>
  <c r="AC380" i="6"/>
  <c r="AB380" i="6"/>
  <c r="AA380" i="6"/>
  <c r="Z380" i="6"/>
  <c r="Y380" i="6"/>
  <c r="X380" i="6"/>
  <c r="AH380" i="6" s="1"/>
  <c r="AI380" i="6" s="1"/>
  <c r="AJ379" i="6"/>
  <c r="AG379" i="6"/>
  <c r="AF379" i="6"/>
  <c r="AE379" i="6"/>
  <c r="AD379" i="6"/>
  <c r="AC379" i="6"/>
  <c r="AB379" i="6"/>
  <c r="AA379" i="6"/>
  <c r="Z379" i="6"/>
  <c r="Y379" i="6"/>
  <c r="AH379" i="6" s="1"/>
  <c r="AI379" i="6" s="1"/>
  <c r="X379" i="6"/>
  <c r="AJ378" i="6"/>
  <c r="AG378" i="6"/>
  <c r="AF378" i="6"/>
  <c r="AE378" i="6"/>
  <c r="AD378" i="6"/>
  <c r="AC378" i="6"/>
  <c r="AB378" i="6"/>
  <c r="AA378" i="6"/>
  <c r="Z378" i="6"/>
  <c r="Y378" i="6"/>
  <c r="X378" i="6"/>
  <c r="AH378" i="6" s="1"/>
  <c r="AI378" i="6" s="1"/>
  <c r="AJ377" i="6"/>
  <c r="AG377" i="6"/>
  <c r="AF377" i="6"/>
  <c r="AE377" i="6"/>
  <c r="AD377" i="6"/>
  <c r="AC377" i="6"/>
  <c r="AB377" i="6"/>
  <c r="AA377" i="6"/>
  <c r="Z377" i="6"/>
  <c r="Y377" i="6"/>
  <c r="X377" i="6"/>
  <c r="AH377" i="6" s="1"/>
  <c r="AI377" i="6" s="1"/>
  <c r="AJ376" i="6"/>
  <c r="AG376" i="6"/>
  <c r="AF376" i="6"/>
  <c r="AE376" i="6"/>
  <c r="AD376" i="6"/>
  <c r="AC376" i="6"/>
  <c r="AB376" i="6"/>
  <c r="AA376" i="6"/>
  <c r="Z376" i="6"/>
  <c r="Y376" i="6"/>
  <c r="AH376" i="6" s="1"/>
  <c r="AI376" i="6" s="1"/>
  <c r="X376" i="6"/>
  <c r="AJ375" i="6"/>
  <c r="AG375" i="6"/>
  <c r="AF375" i="6"/>
  <c r="AE375" i="6"/>
  <c r="AD375" i="6"/>
  <c r="AC375" i="6"/>
  <c r="AB375" i="6"/>
  <c r="AA375" i="6"/>
  <c r="Z375" i="6"/>
  <c r="Y375" i="6"/>
  <c r="X375" i="6"/>
  <c r="AJ374" i="6"/>
  <c r="AG374" i="6"/>
  <c r="AF374" i="6"/>
  <c r="AE374" i="6"/>
  <c r="AD374" i="6"/>
  <c r="AC374" i="6"/>
  <c r="AB374" i="6"/>
  <c r="AA374" i="6"/>
  <c r="Z374" i="6"/>
  <c r="Y374" i="6"/>
  <c r="X374" i="6"/>
  <c r="AJ373" i="6"/>
  <c r="AG373" i="6"/>
  <c r="AF373" i="6"/>
  <c r="AE373" i="6"/>
  <c r="AD373" i="6"/>
  <c r="AC373" i="6"/>
  <c r="AB373" i="6"/>
  <c r="AA373" i="6"/>
  <c r="Z373" i="6"/>
  <c r="Y373" i="6"/>
  <c r="X373" i="6"/>
  <c r="AJ372" i="6"/>
  <c r="AG372" i="6"/>
  <c r="AF372" i="6"/>
  <c r="AE372" i="6"/>
  <c r="AD372" i="6"/>
  <c r="AC372" i="6"/>
  <c r="AB372" i="6"/>
  <c r="AA372" i="6"/>
  <c r="Z372" i="6"/>
  <c r="Y372" i="6"/>
  <c r="X372" i="6"/>
  <c r="AH372" i="6" s="1"/>
  <c r="AI372" i="6" s="1"/>
  <c r="AJ371" i="6"/>
  <c r="AG371" i="6"/>
  <c r="AF371" i="6"/>
  <c r="AE371" i="6"/>
  <c r="AD371" i="6"/>
  <c r="AC371" i="6"/>
  <c r="AB371" i="6"/>
  <c r="AA371" i="6"/>
  <c r="AH371" i="6" s="1"/>
  <c r="AI371" i="6" s="1"/>
  <c r="Z371" i="6"/>
  <c r="Y371" i="6"/>
  <c r="X371" i="6"/>
  <c r="AJ370" i="6"/>
  <c r="AG370" i="6"/>
  <c r="AF370" i="6"/>
  <c r="AE370" i="6"/>
  <c r="AD370" i="6"/>
  <c r="AC370" i="6"/>
  <c r="AB370" i="6"/>
  <c r="AH370" i="6" s="1"/>
  <c r="AI370" i="6" s="1"/>
  <c r="AA370" i="6"/>
  <c r="Z370" i="6"/>
  <c r="Y370" i="6"/>
  <c r="X370" i="6"/>
  <c r="AJ369" i="6"/>
  <c r="AG369" i="6"/>
  <c r="AF369" i="6"/>
  <c r="AE369" i="6"/>
  <c r="AD369" i="6"/>
  <c r="AC369" i="6"/>
  <c r="AB369" i="6"/>
  <c r="AA369" i="6"/>
  <c r="Z369" i="6"/>
  <c r="Y369" i="6"/>
  <c r="X369" i="6"/>
  <c r="AJ368" i="6"/>
  <c r="AG368" i="6"/>
  <c r="AF368" i="6"/>
  <c r="AE368" i="6"/>
  <c r="AD368" i="6"/>
  <c r="AC368" i="6"/>
  <c r="AB368" i="6"/>
  <c r="AA368" i="6"/>
  <c r="Z368" i="6"/>
  <c r="Y368" i="6"/>
  <c r="X368" i="6"/>
  <c r="AH368" i="6" s="1"/>
  <c r="AI368" i="6" s="1"/>
  <c r="AJ367" i="6"/>
  <c r="AG367" i="6"/>
  <c r="AF367" i="6"/>
  <c r="AE367" i="6"/>
  <c r="AD367" i="6"/>
  <c r="AC367" i="6"/>
  <c r="AB367" i="6"/>
  <c r="AA367" i="6"/>
  <c r="Z367" i="6"/>
  <c r="Y367" i="6"/>
  <c r="AH367" i="6" s="1"/>
  <c r="AI367" i="6" s="1"/>
  <c r="X367" i="6"/>
  <c r="AJ366" i="6"/>
  <c r="AG366" i="6"/>
  <c r="AF366" i="6"/>
  <c r="AE366" i="6"/>
  <c r="AD366" i="6"/>
  <c r="AC366" i="6"/>
  <c r="AB366" i="6"/>
  <c r="AA366" i="6"/>
  <c r="Z366" i="6"/>
  <c r="Y366" i="6"/>
  <c r="X366" i="6"/>
  <c r="AH366" i="6" s="1"/>
  <c r="AI366" i="6" s="1"/>
  <c r="AJ365" i="6"/>
  <c r="AG365" i="6"/>
  <c r="AF365" i="6"/>
  <c r="AE365" i="6"/>
  <c r="AD365" i="6"/>
  <c r="AC365" i="6"/>
  <c r="AB365" i="6"/>
  <c r="AA365" i="6"/>
  <c r="Z365" i="6"/>
  <c r="Y365" i="6"/>
  <c r="X365" i="6"/>
  <c r="AH365" i="6" s="1"/>
  <c r="AI365" i="6" s="1"/>
  <c r="AJ364" i="6"/>
  <c r="AG364" i="6"/>
  <c r="AF364" i="6"/>
  <c r="AE364" i="6"/>
  <c r="AD364" i="6"/>
  <c r="AC364" i="6"/>
  <c r="AB364" i="6"/>
  <c r="AA364" i="6"/>
  <c r="Z364" i="6"/>
  <c r="Y364" i="6"/>
  <c r="AH364" i="6" s="1"/>
  <c r="AI364" i="6" s="1"/>
  <c r="X364" i="6"/>
  <c r="AJ363" i="6"/>
  <c r="AG363" i="6"/>
  <c r="AF363" i="6"/>
  <c r="AE363" i="6"/>
  <c r="AD363" i="6"/>
  <c r="AC363" i="6"/>
  <c r="AB363" i="6"/>
  <c r="AA363" i="6"/>
  <c r="Z363" i="6"/>
  <c r="Y363" i="6"/>
  <c r="X363" i="6"/>
  <c r="AJ362" i="6"/>
  <c r="AG362" i="6"/>
  <c r="AF362" i="6"/>
  <c r="AE362" i="6"/>
  <c r="AD362" i="6"/>
  <c r="AC362" i="6"/>
  <c r="AB362" i="6"/>
  <c r="AA362" i="6"/>
  <c r="Z362" i="6"/>
  <c r="Y362" i="6"/>
  <c r="X362" i="6"/>
  <c r="AH362" i="6" s="1"/>
  <c r="AI362" i="6" s="1"/>
  <c r="AJ361" i="6"/>
  <c r="AG361" i="6"/>
  <c r="AF361" i="6"/>
  <c r="AE361" i="6"/>
  <c r="AD361" i="6"/>
  <c r="AC361" i="6"/>
  <c r="AB361" i="6"/>
  <c r="AA361" i="6"/>
  <c r="Z361" i="6"/>
  <c r="Y361" i="6"/>
  <c r="X361" i="6"/>
  <c r="AJ360" i="6"/>
  <c r="AG360" i="6"/>
  <c r="AF360" i="6"/>
  <c r="AE360" i="6"/>
  <c r="AD360" i="6"/>
  <c r="AC360" i="6"/>
  <c r="AB360" i="6"/>
  <c r="AA360" i="6"/>
  <c r="Z360" i="6"/>
  <c r="Y360" i="6"/>
  <c r="X360" i="6"/>
  <c r="AH360" i="6" s="1"/>
  <c r="AI360" i="6" s="1"/>
  <c r="AJ359" i="6"/>
  <c r="AG359" i="6"/>
  <c r="AF359" i="6"/>
  <c r="AE359" i="6"/>
  <c r="AD359" i="6"/>
  <c r="AC359" i="6"/>
  <c r="AB359" i="6"/>
  <c r="AA359" i="6"/>
  <c r="AH359" i="6" s="1"/>
  <c r="AI359" i="6" s="1"/>
  <c r="Z359" i="6"/>
  <c r="Y359" i="6"/>
  <c r="X359" i="6"/>
  <c r="AJ358" i="6"/>
  <c r="AG358" i="6"/>
  <c r="AF358" i="6"/>
  <c r="AE358" i="6"/>
  <c r="AD358" i="6"/>
  <c r="AC358" i="6"/>
  <c r="AB358" i="6"/>
  <c r="AH358" i="6" s="1"/>
  <c r="AI358" i="6" s="1"/>
  <c r="AA358" i="6"/>
  <c r="Z358" i="6"/>
  <c r="Y358" i="6"/>
  <c r="X358" i="6"/>
  <c r="AJ357" i="6"/>
  <c r="AG357" i="6"/>
  <c r="AF357" i="6"/>
  <c r="AE357" i="6"/>
  <c r="AD357" i="6"/>
  <c r="AC357" i="6"/>
  <c r="AB357" i="6"/>
  <c r="AA357" i="6"/>
  <c r="Z357" i="6"/>
  <c r="Y357" i="6"/>
  <c r="X357" i="6"/>
  <c r="AJ356" i="6"/>
  <c r="AG356" i="6"/>
  <c r="AF356" i="6"/>
  <c r="AE356" i="6"/>
  <c r="AD356" i="6"/>
  <c r="AC356" i="6"/>
  <c r="AB356" i="6"/>
  <c r="AA356" i="6"/>
  <c r="Z356" i="6"/>
  <c r="Y356" i="6"/>
  <c r="X356" i="6"/>
  <c r="AH356" i="6" s="1"/>
  <c r="AI356" i="6" s="1"/>
  <c r="AJ355" i="6"/>
  <c r="AH355" i="6"/>
  <c r="AI355" i="6" s="1"/>
  <c r="AG355" i="6"/>
  <c r="AF355" i="6"/>
  <c r="AE355" i="6"/>
  <c r="AD355" i="6"/>
  <c r="AC355" i="6"/>
  <c r="AB355" i="6"/>
  <c r="AA355" i="6"/>
  <c r="Z355" i="6"/>
  <c r="Y355" i="6"/>
  <c r="X355" i="6"/>
  <c r="AJ354" i="6"/>
  <c r="AG354" i="6"/>
  <c r="AF354" i="6"/>
  <c r="AE354" i="6"/>
  <c r="AD354" i="6"/>
  <c r="AC354" i="6"/>
  <c r="AB354" i="6"/>
  <c r="AA354" i="6"/>
  <c r="Z354" i="6"/>
  <c r="Y354" i="6"/>
  <c r="X354" i="6"/>
  <c r="AH354" i="6" s="1"/>
  <c r="AI354" i="6" s="1"/>
  <c r="AJ353" i="6"/>
  <c r="AG353" i="6"/>
  <c r="AF353" i="6"/>
  <c r="AE353" i="6"/>
  <c r="AD353" i="6"/>
  <c r="AC353" i="6"/>
  <c r="AB353" i="6"/>
  <c r="AA353" i="6"/>
  <c r="Z353" i="6"/>
  <c r="Y353" i="6"/>
  <c r="X353" i="6"/>
  <c r="AH353" i="6" s="1"/>
  <c r="AI353" i="6" s="1"/>
  <c r="AJ352" i="6"/>
  <c r="AG352" i="6"/>
  <c r="AF352" i="6"/>
  <c r="AE352" i="6"/>
  <c r="AD352" i="6"/>
  <c r="AC352" i="6"/>
  <c r="AB352" i="6"/>
  <c r="AA352" i="6"/>
  <c r="Z352" i="6"/>
  <c r="Y352" i="6"/>
  <c r="AH352" i="6" s="1"/>
  <c r="AI352" i="6" s="1"/>
  <c r="X352" i="6"/>
  <c r="AJ351" i="6"/>
  <c r="AG351" i="6"/>
  <c r="AF351" i="6"/>
  <c r="AE351" i="6"/>
  <c r="AD351" i="6"/>
  <c r="AC351" i="6"/>
  <c r="AB351" i="6"/>
  <c r="AA351" i="6"/>
  <c r="Z351" i="6"/>
  <c r="Y351" i="6"/>
  <c r="X351" i="6"/>
  <c r="AJ350" i="6"/>
  <c r="AG350" i="6"/>
  <c r="AF350" i="6"/>
  <c r="AE350" i="6"/>
  <c r="AD350" i="6"/>
  <c r="AC350" i="6"/>
  <c r="AB350" i="6"/>
  <c r="AA350" i="6"/>
  <c r="Z350" i="6"/>
  <c r="Y350" i="6"/>
  <c r="X350" i="6"/>
  <c r="AH350" i="6" s="1"/>
  <c r="AI350" i="6" s="1"/>
  <c r="AJ349" i="6"/>
  <c r="AG349" i="6"/>
  <c r="AF349" i="6"/>
  <c r="AE349" i="6"/>
  <c r="AD349" i="6"/>
  <c r="AC349" i="6"/>
  <c r="AB349" i="6"/>
  <c r="AA349" i="6"/>
  <c r="Z349" i="6"/>
  <c r="Y349" i="6"/>
  <c r="X349" i="6"/>
  <c r="AJ348" i="6"/>
  <c r="AG348" i="6"/>
  <c r="AF348" i="6"/>
  <c r="AE348" i="6"/>
  <c r="AD348" i="6"/>
  <c r="AC348" i="6"/>
  <c r="AB348" i="6"/>
  <c r="AA348" i="6"/>
  <c r="Z348" i="6"/>
  <c r="Y348" i="6"/>
  <c r="X348" i="6"/>
  <c r="AH348" i="6" s="1"/>
  <c r="AI348" i="6" s="1"/>
  <c r="AJ347" i="6"/>
  <c r="AG347" i="6"/>
  <c r="AF347" i="6"/>
  <c r="AE347" i="6"/>
  <c r="AD347" i="6"/>
  <c r="AC347" i="6"/>
  <c r="AB347" i="6"/>
  <c r="AA347" i="6"/>
  <c r="AH347" i="6" s="1"/>
  <c r="AI347" i="6" s="1"/>
  <c r="Z347" i="6"/>
  <c r="Y347" i="6"/>
  <c r="X347" i="6"/>
  <c r="AJ346" i="6"/>
  <c r="AH346" i="6"/>
  <c r="AI346" i="6" s="1"/>
  <c r="AG346" i="6"/>
  <c r="AF346" i="6"/>
  <c r="AE346" i="6"/>
  <c r="AD346" i="6"/>
  <c r="AC346" i="6"/>
  <c r="AB346" i="6"/>
  <c r="AA346" i="6"/>
  <c r="Z346" i="6"/>
  <c r="Y346" i="6"/>
  <c r="X346" i="6"/>
  <c r="AJ345" i="6"/>
  <c r="AG345" i="6"/>
  <c r="AF345" i="6"/>
  <c r="AE345" i="6"/>
  <c r="AD345" i="6"/>
  <c r="AC345" i="6"/>
  <c r="AB345" i="6"/>
  <c r="AA345" i="6"/>
  <c r="Z345" i="6"/>
  <c r="Y345" i="6"/>
  <c r="X345" i="6"/>
  <c r="AJ344" i="6"/>
  <c r="AG344" i="6"/>
  <c r="AF344" i="6"/>
  <c r="AE344" i="6"/>
  <c r="AD344" i="6"/>
  <c r="AC344" i="6"/>
  <c r="AB344" i="6"/>
  <c r="AA344" i="6"/>
  <c r="Z344" i="6"/>
  <c r="Y344" i="6"/>
  <c r="X344" i="6"/>
  <c r="AH344" i="6" s="1"/>
  <c r="AI344" i="6" s="1"/>
  <c r="AJ343" i="6"/>
  <c r="AH343" i="6"/>
  <c r="AI343" i="6" s="1"/>
  <c r="AG343" i="6"/>
  <c r="AF343" i="6"/>
  <c r="AE343" i="6"/>
  <c r="AD343" i="6"/>
  <c r="AC343" i="6"/>
  <c r="AB343" i="6"/>
  <c r="AA343" i="6"/>
  <c r="Z343" i="6"/>
  <c r="Y343" i="6"/>
  <c r="X343" i="6"/>
  <c r="AJ342" i="6"/>
  <c r="AG342" i="6"/>
  <c r="AF342" i="6"/>
  <c r="AE342" i="6"/>
  <c r="AD342" i="6"/>
  <c r="AC342" i="6"/>
  <c r="AB342" i="6"/>
  <c r="AA342" i="6"/>
  <c r="Z342" i="6"/>
  <c r="Y342" i="6"/>
  <c r="X342" i="6"/>
  <c r="AH342" i="6" s="1"/>
  <c r="AI342" i="6" s="1"/>
  <c r="AJ341" i="6"/>
  <c r="AG341" i="6"/>
  <c r="AF341" i="6"/>
  <c r="AE341" i="6"/>
  <c r="AD341" i="6"/>
  <c r="AC341" i="6"/>
  <c r="AB341" i="6"/>
  <c r="AA341" i="6"/>
  <c r="Z341" i="6"/>
  <c r="Y341" i="6"/>
  <c r="X341" i="6"/>
  <c r="AH341" i="6" s="1"/>
  <c r="AI341" i="6" s="1"/>
  <c r="AJ340" i="6"/>
  <c r="AG340" i="6"/>
  <c r="AF340" i="6"/>
  <c r="AE340" i="6"/>
  <c r="AD340" i="6"/>
  <c r="AC340" i="6"/>
  <c r="AB340" i="6"/>
  <c r="AA340" i="6"/>
  <c r="Z340" i="6"/>
  <c r="Y340" i="6"/>
  <c r="AH340" i="6" s="1"/>
  <c r="AI340" i="6" s="1"/>
  <c r="X340" i="6"/>
  <c r="AJ339" i="6"/>
  <c r="AG339" i="6"/>
  <c r="AF339" i="6"/>
  <c r="AE339" i="6"/>
  <c r="AD339" i="6"/>
  <c r="AC339" i="6"/>
  <c r="AB339" i="6"/>
  <c r="AA339" i="6"/>
  <c r="Z339" i="6"/>
  <c r="Y339" i="6"/>
  <c r="X339" i="6"/>
  <c r="AH339" i="6" s="1"/>
  <c r="AI339" i="6" s="1"/>
  <c r="AJ338" i="6"/>
  <c r="AG338" i="6"/>
  <c r="AF338" i="6"/>
  <c r="AE338" i="6"/>
  <c r="AD338" i="6"/>
  <c r="AC338" i="6"/>
  <c r="AB338" i="6"/>
  <c r="AA338" i="6"/>
  <c r="Z338" i="6"/>
  <c r="Y338" i="6"/>
  <c r="X338" i="6"/>
  <c r="AH338" i="6" s="1"/>
  <c r="AI338" i="6" s="1"/>
  <c r="AJ337" i="6"/>
  <c r="AG337" i="6"/>
  <c r="AF337" i="6"/>
  <c r="AE337" i="6"/>
  <c r="AD337" i="6"/>
  <c r="AC337" i="6"/>
  <c r="AB337" i="6"/>
  <c r="AA337" i="6"/>
  <c r="Z337" i="6"/>
  <c r="Y337" i="6"/>
  <c r="X337" i="6"/>
  <c r="AJ336" i="6"/>
  <c r="AG336" i="6"/>
  <c r="AF336" i="6"/>
  <c r="AE336" i="6"/>
  <c r="AD336" i="6"/>
  <c r="AC336" i="6"/>
  <c r="AB336" i="6"/>
  <c r="AA336" i="6"/>
  <c r="Z336" i="6"/>
  <c r="Y336" i="6"/>
  <c r="X336" i="6"/>
  <c r="AH336" i="6" s="1"/>
  <c r="AI336" i="6" s="1"/>
  <c r="AJ335" i="6"/>
  <c r="AG335" i="6"/>
  <c r="AF335" i="6"/>
  <c r="AE335" i="6"/>
  <c r="AD335" i="6"/>
  <c r="AC335" i="6"/>
  <c r="AB335" i="6"/>
  <c r="AA335" i="6"/>
  <c r="AH335" i="6" s="1"/>
  <c r="AI335" i="6" s="1"/>
  <c r="Z335" i="6"/>
  <c r="Y335" i="6"/>
  <c r="X335" i="6"/>
  <c r="AJ334" i="6"/>
  <c r="AH334" i="6"/>
  <c r="AI334" i="6" s="1"/>
  <c r="AG334" i="6"/>
  <c r="AF334" i="6"/>
  <c r="AE334" i="6"/>
  <c r="AD334" i="6"/>
  <c r="AC334" i="6"/>
  <c r="AB334" i="6"/>
  <c r="AA334" i="6"/>
  <c r="Z334" i="6"/>
  <c r="Y334" i="6"/>
  <c r="X334" i="6"/>
  <c r="AJ333" i="6"/>
  <c r="AG333" i="6"/>
  <c r="AF333" i="6"/>
  <c r="AE333" i="6"/>
  <c r="AD333" i="6"/>
  <c r="AC333" i="6"/>
  <c r="AB333" i="6"/>
  <c r="AA333" i="6"/>
  <c r="Z333" i="6"/>
  <c r="Y333" i="6"/>
  <c r="X333" i="6"/>
  <c r="AJ332" i="6"/>
  <c r="AG332" i="6"/>
  <c r="AF332" i="6"/>
  <c r="AE332" i="6"/>
  <c r="AD332" i="6"/>
  <c r="AC332" i="6"/>
  <c r="AB332" i="6"/>
  <c r="AA332" i="6"/>
  <c r="Z332" i="6"/>
  <c r="Y332" i="6"/>
  <c r="X332" i="6"/>
  <c r="AH332" i="6" s="1"/>
  <c r="AI332" i="6" s="1"/>
  <c r="AJ331" i="6"/>
  <c r="AH331" i="6"/>
  <c r="AI331" i="6" s="1"/>
  <c r="AG331" i="6"/>
  <c r="AF331" i="6"/>
  <c r="AE331" i="6"/>
  <c r="AD331" i="6"/>
  <c r="AC331" i="6"/>
  <c r="AB331" i="6"/>
  <c r="AA331" i="6"/>
  <c r="Z331" i="6"/>
  <c r="Y331" i="6"/>
  <c r="X331" i="6"/>
  <c r="AJ330" i="6"/>
  <c r="AG330" i="6"/>
  <c r="AF330" i="6"/>
  <c r="AE330" i="6"/>
  <c r="AD330" i="6"/>
  <c r="AC330" i="6"/>
  <c r="AB330" i="6"/>
  <c r="AA330" i="6"/>
  <c r="Z330" i="6"/>
  <c r="Y330" i="6"/>
  <c r="X330" i="6"/>
  <c r="AH330" i="6" s="1"/>
  <c r="AI330" i="6" s="1"/>
  <c r="AJ329" i="6"/>
  <c r="AG329" i="6"/>
  <c r="AF329" i="6"/>
  <c r="AE329" i="6"/>
  <c r="AD329" i="6"/>
  <c r="AC329" i="6"/>
  <c r="AB329" i="6"/>
  <c r="AA329" i="6"/>
  <c r="Z329" i="6"/>
  <c r="Y329" i="6"/>
  <c r="X329" i="6"/>
  <c r="AH329" i="6" s="1"/>
  <c r="AI329" i="6" s="1"/>
  <c r="AJ328" i="6"/>
  <c r="AG328" i="6"/>
  <c r="AF328" i="6"/>
  <c r="AE328" i="6"/>
  <c r="AD328" i="6"/>
  <c r="AC328" i="6"/>
  <c r="AB328" i="6"/>
  <c r="AA328" i="6"/>
  <c r="Z328" i="6"/>
  <c r="Y328" i="6"/>
  <c r="AH328" i="6" s="1"/>
  <c r="AI328" i="6" s="1"/>
  <c r="X328" i="6"/>
  <c r="AJ327" i="6"/>
  <c r="AG327" i="6"/>
  <c r="AF327" i="6"/>
  <c r="AE327" i="6"/>
  <c r="AD327" i="6"/>
  <c r="AC327" i="6"/>
  <c r="AB327" i="6"/>
  <c r="AA327" i="6"/>
  <c r="Z327" i="6"/>
  <c r="Y327" i="6"/>
  <c r="X327" i="6"/>
  <c r="AJ326" i="6"/>
  <c r="AG326" i="6"/>
  <c r="AF326" i="6"/>
  <c r="AE326" i="6"/>
  <c r="AD326" i="6"/>
  <c r="AC326" i="6"/>
  <c r="AB326" i="6"/>
  <c r="AA326" i="6"/>
  <c r="Z326" i="6"/>
  <c r="Y326" i="6"/>
  <c r="X326" i="6"/>
  <c r="AH326" i="6" s="1"/>
  <c r="AI326" i="6" s="1"/>
  <c r="AJ325" i="6"/>
  <c r="AG325" i="6"/>
  <c r="AF325" i="6"/>
  <c r="AE325" i="6"/>
  <c r="AD325" i="6"/>
  <c r="AC325" i="6"/>
  <c r="AB325" i="6"/>
  <c r="AA325" i="6"/>
  <c r="Z325" i="6"/>
  <c r="Y325" i="6"/>
  <c r="X325" i="6"/>
  <c r="AJ324" i="6"/>
  <c r="AG324" i="6"/>
  <c r="AF324" i="6"/>
  <c r="AE324" i="6"/>
  <c r="AD324" i="6"/>
  <c r="AC324" i="6"/>
  <c r="AB324" i="6"/>
  <c r="AA324" i="6"/>
  <c r="Z324" i="6"/>
  <c r="Y324" i="6"/>
  <c r="X324" i="6"/>
  <c r="AH324" i="6" s="1"/>
  <c r="AI324" i="6" s="1"/>
  <c r="AJ323" i="6"/>
  <c r="AG323" i="6"/>
  <c r="AF323" i="6"/>
  <c r="AE323" i="6"/>
  <c r="AD323" i="6"/>
  <c r="AC323" i="6"/>
  <c r="AB323" i="6"/>
  <c r="AA323" i="6"/>
  <c r="AH323" i="6" s="1"/>
  <c r="AI323" i="6" s="1"/>
  <c r="Z323" i="6"/>
  <c r="Y323" i="6"/>
  <c r="X323" i="6"/>
  <c r="AJ322" i="6"/>
  <c r="AH322" i="6"/>
  <c r="AI322" i="6" s="1"/>
  <c r="AG322" i="6"/>
  <c r="AF322" i="6"/>
  <c r="AE322" i="6"/>
  <c r="AD322" i="6"/>
  <c r="AC322" i="6"/>
  <c r="AB322" i="6"/>
  <c r="AA322" i="6"/>
  <c r="Z322" i="6"/>
  <c r="Y322" i="6"/>
  <c r="X322" i="6"/>
  <c r="AJ321" i="6"/>
  <c r="AG321" i="6"/>
  <c r="AF321" i="6"/>
  <c r="AE321" i="6"/>
  <c r="AD321" i="6"/>
  <c r="AC321" i="6"/>
  <c r="AB321" i="6"/>
  <c r="AA321" i="6"/>
  <c r="Z321" i="6"/>
  <c r="Y321" i="6"/>
  <c r="X321" i="6"/>
  <c r="AJ320" i="6"/>
  <c r="AG320" i="6"/>
  <c r="AF320" i="6"/>
  <c r="AE320" i="6"/>
  <c r="AD320" i="6"/>
  <c r="AC320" i="6"/>
  <c r="AB320" i="6"/>
  <c r="AA320" i="6"/>
  <c r="Z320" i="6"/>
  <c r="Y320" i="6"/>
  <c r="X320" i="6"/>
  <c r="AH320" i="6" s="1"/>
  <c r="AI320" i="6" s="1"/>
  <c r="AJ319" i="6"/>
  <c r="AH319" i="6"/>
  <c r="AI319" i="6" s="1"/>
  <c r="AG319" i="6"/>
  <c r="AF319" i="6"/>
  <c r="AE319" i="6"/>
  <c r="AD319" i="6"/>
  <c r="AC319" i="6"/>
  <c r="AB319" i="6"/>
  <c r="AA319" i="6"/>
  <c r="Z319" i="6"/>
  <c r="Y319" i="6"/>
  <c r="X319" i="6"/>
  <c r="AJ318" i="6"/>
  <c r="AG318" i="6"/>
  <c r="AF318" i="6"/>
  <c r="AE318" i="6"/>
  <c r="AD318" i="6"/>
  <c r="AC318" i="6"/>
  <c r="AB318" i="6"/>
  <c r="AA318" i="6"/>
  <c r="Z318" i="6"/>
  <c r="Y318" i="6"/>
  <c r="X318" i="6"/>
  <c r="AH318" i="6" s="1"/>
  <c r="AI318" i="6" s="1"/>
  <c r="AJ317" i="6"/>
  <c r="AG317" i="6"/>
  <c r="AF317" i="6"/>
  <c r="AE317" i="6"/>
  <c r="AD317" i="6"/>
  <c r="AC317" i="6"/>
  <c r="AB317" i="6"/>
  <c r="AA317" i="6"/>
  <c r="Z317" i="6"/>
  <c r="Y317" i="6"/>
  <c r="X317" i="6"/>
  <c r="AH317" i="6" s="1"/>
  <c r="AI317" i="6" s="1"/>
  <c r="AJ316" i="6"/>
  <c r="AG316" i="6"/>
  <c r="AF316" i="6"/>
  <c r="AE316" i="6"/>
  <c r="AD316" i="6"/>
  <c r="AC316" i="6"/>
  <c r="AB316" i="6"/>
  <c r="AA316" i="6"/>
  <c r="Z316" i="6"/>
  <c r="Y316" i="6"/>
  <c r="AH316" i="6" s="1"/>
  <c r="AI316" i="6" s="1"/>
  <c r="X316" i="6"/>
  <c r="AJ315" i="6"/>
  <c r="AG315" i="6"/>
  <c r="AF315" i="6"/>
  <c r="AE315" i="6"/>
  <c r="AD315" i="6"/>
  <c r="AC315" i="6"/>
  <c r="AB315" i="6"/>
  <c r="AA315" i="6"/>
  <c r="Z315" i="6"/>
  <c r="Y315" i="6"/>
  <c r="X315" i="6"/>
  <c r="AH315" i="6" s="1"/>
  <c r="AI315" i="6" s="1"/>
  <c r="AJ314" i="6"/>
  <c r="AG314" i="6"/>
  <c r="AF314" i="6"/>
  <c r="AE314" i="6"/>
  <c r="AD314" i="6"/>
  <c r="AC314" i="6"/>
  <c r="AB314" i="6"/>
  <c r="AA314" i="6"/>
  <c r="Z314" i="6"/>
  <c r="Y314" i="6"/>
  <c r="X314" i="6"/>
  <c r="AH314" i="6" s="1"/>
  <c r="AI314" i="6" s="1"/>
  <c r="AJ313" i="6"/>
  <c r="AG313" i="6"/>
  <c r="AF313" i="6"/>
  <c r="AE313" i="6"/>
  <c r="AD313" i="6"/>
  <c r="AC313" i="6"/>
  <c r="AB313" i="6"/>
  <c r="AA313" i="6"/>
  <c r="Z313" i="6"/>
  <c r="Y313" i="6"/>
  <c r="X313" i="6"/>
  <c r="AJ312" i="6"/>
  <c r="AG312" i="6"/>
  <c r="AF312" i="6"/>
  <c r="AE312" i="6"/>
  <c r="AD312" i="6"/>
  <c r="AC312" i="6"/>
  <c r="AB312" i="6"/>
  <c r="AA312" i="6"/>
  <c r="Z312" i="6"/>
  <c r="Y312" i="6"/>
  <c r="X312" i="6"/>
  <c r="AH312" i="6" s="1"/>
  <c r="AI312" i="6" s="1"/>
  <c r="AJ311" i="6"/>
  <c r="AG311" i="6"/>
  <c r="AF311" i="6"/>
  <c r="AE311" i="6"/>
  <c r="AD311" i="6"/>
  <c r="AC311" i="6"/>
  <c r="AB311" i="6"/>
  <c r="AA311" i="6"/>
  <c r="AH311" i="6" s="1"/>
  <c r="AI311" i="6" s="1"/>
  <c r="Z311" i="6"/>
  <c r="Y311" i="6"/>
  <c r="X311" i="6"/>
  <c r="AJ310" i="6"/>
  <c r="AH310" i="6"/>
  <c r="AI310" i="6" s="1"/>
  <c r="AG310" i="6"/>
  <c r="AF310" i="6"/>
  <c r="AE310" i="6"/>
  <c r="AD310" i="6"/>
  <c r="AC310" i="6"/>
  <c r="AB310" i="6"/>
  <c r="AA310" i="6"/>
  <c r="Z310" i="6"/>
  <c r="Y310" i="6"/>
  <c r="X310" i="6"/>
  <c r="AJ309" i="6"/>
  <c r="AG309" i="6"/>
  <c r="AF309" i="6"/>
  <c r="AE309" i="6"/>
  <c r="AD309" i="6"/>
  <c r="AC309" i="6"/>
  <c r="AB309" i="6"/>
  <c r="AA309" i="6"/>
  <c r="Z309" i="6"/>
  <c r="Y309" i="6"/>
  <c r="X309" i="6"/>
  <c r="AJ308" i="6"/>
  <c r="AG308" i="6"/>
  <c r="AF308" i="6"/>
  <c r="AE308" i="6"/>
  <c r="AD308" i="6"/>
  <c r="AC308" i="6"/>
  <c r="AB308" i="6"/>
  <c r="AA308" i="6"/>
  <c r="Z308" i="6"/>
  <c r="Y308" i="6"/>
  <c r="X308" i="6"/>
  <c r="AH308" i="6" s="1"/>
  <c r="AI308" i="6" s="1"/>
  <c r="AJ307" i="6"/>
  <c r="AH307" i="6"/>
  <c r="AI307" i="6" s="1"/>
  <c r="AG307" i="6"/>
  <c r="AF307" i="6"/>
  <c r="AE307" i="6"/>
  <c r="AD307" i="6"/>
  <c r="AC307" i="6"/>
  <c r="AB307" i="6"/>
  <c r="AA307" i="6"/>
  <c r="Z307" i="6"/>
  <c r="Y307" i="6"/>
  <c r="X307" i="6"/>
  <c r="AJ306" i="6"/>
  <c r="AG306" i="6"/>
  <c r="AF306" i="6"/>
  <c r="AE306" i="6"/>
  <c r="AD306" i="6"/>
  <c r="AC306" i="6"/>
  <c r="AB306" i="6"/>
  <c r="AA306" i="6"/>
  <c r="Z306" i="6"/>
  <c r="Y306" i="6"/>
  <c r="X306" i="6"/>
  <c r="AH306" i="6" s="1"/>
  <c r="AI306" i="6" s="1"/>
  <c r="AJ305" i="6"/>
  <c r="AG305" i="6"/>
  <c r="AF305" i="6"/>
  <c r="AE305" i="6"/>
  <c r="AD305" i="6"/>
  <c r="AC305" i="6"/>
  <c r="AB305" i="6"/>
  <c r="AA305" i="6"/>
  <c r="Z305" i="6"/>
  <c r="Y305" i="6"/>
  <c r="X305" i="6"/>
  <c r="AH305" i="6" s="1"/>
  <c r="AI305" i="6" s="1"/>
  <c r="AJ304" i="6"/>
  <c r="AG304" i="6"/>
  <c r="AF304" i="6"/>
  <c r="AE304" i="6"/>
  <c r="AD304" i="6"/>
  <c r="AC304" i="6"/>
  <c r="AB304" i="6"/>
  <c r="AA304" i="6"/>
  <c r="Z304" i="6"/>
  <c r="Y304" i="6"/>
  <c r="AH304" i="6" s="1"/>
  <c r="AI304" i="6" s="1"/>
  <c r="X304" i="6"/>
  <c r="AJ303" i="6"/>
  <c r="AG303" i="6"/>
  <c r="AF303" i="6"/>
  <c r="AE303" i="6"/>
  <c r="AD303" i="6"/>
  <c r="AC303" i="6"/>
  <c r="AB303" i="6"/>
  <c r="AA303" i="6"/>
  <c r="Z303" i="6"/>
  <c r="Y303" i="6"/>
  <c r="X303" i="6"/>
  <c r="AJ302" i="6"/>
  <c r="AG302" i="6"/>
  <c r="AF302" i="6"/>
  <c r="AE302" i="6"/>
  <c r="AD302" i="6"/>
  <c r="AC302" i="6"/>
  <c r="AB302" i="6"/>
  <c r="AA302" i="6"/>
  <c r="Z302" i="6"/>
  <c r="Y302" i="6"/>
  <c r="X302" i="6"/>
  <c r="AH302" i="6" s="1"/>
  <c r="AI302" i="6" s="1"/>
  <c r="AJ301" i="6"/>
  <c r="AG301" i="6"/>
  <c r="AF301" i="6"/>
  <c r="AE301" i="6"/>
  <c r="AD301" i="6"/>
  <c r="AC301" i="6"/>
  <c r="AB301" i="6"/>
  <c r="AA301" i="6"/>
  <c r="Z301" i="6"/>
  <c r="Y301" i="6"/>
  <c r="X301" i="6"/>
  <c r="AJ300" i="6"/>
  <c r="AG300" i="6"/>
  <c r="AF300" i="6"/>
  <c r="AE300" i="6"/>
  <c r="AD300" i="6"/>
  <c r="AC300" i="6"/>
  <c r="AB300" i="6"/>
  <c r="AA300" i="6"/>
  <c r="Z300" i="6"/>
  <c r="Y300" i="6"/>
  <c r="X300" i="6"/>
  <c r="AH300" i="6" s="1"/>
  <c r="AI300" i="6" s="1"/>
  <c r="AJ299" i="6"/>
  <c r="AG299" i="6"/>
  <c r="AF299" i="6"/>
  <c r="AE299" i="6"/>
  <c r="AD299" i="6"/>
  <c r="AC299" i="6"/>
  <c r="AB299" i="6"/>
  <c r="AA299" i="6"/>
  <c r="AH299" i="6" s="1"/>
  <c r="AI299" i="6" s="1"/>
  <c r="Z299" i="6"/>
  <c r="Y299" i="6"/>
  <c r="X299" i="6"/>
  <c r="AJ298" i="6"/>
  <c r="AH298" i="6"/>
  <c r="AI298" i="6" s="1"/>
  <c r="AG298" i="6"/>
  <c r="AF298" i="6"/>
  <c r="AE298" i="6"/>
  <c r="AD298" i="6"/>
  <c r="AC298" i="6"/>
  <c r="AB298" i="6"/>
  <c r="AA298" i="6"/>
  <c r="Z298" i="6"/>
  <c r="Y298" i="6"/>
  <c r="X298" i="6"/>
  <c r="AJ297" i="6"/>
  <c r="AG297" i="6"/>
  <c r="AF297" i="6"/>
  <c r="AE297" i="6"/>
  <c r="AD297" i="6"/>
  <c r="AC297" i="6"/>
  <c r="AB297" i="6"/>
  <c r="AA297" i="6"/>
  <c r="Z297" i="6"/>
  <c r="Y297" i="6"/>
  <c r="X297" i="6"/>
  <c r="AJ296" i="6"/>
  <c r="AG296" i="6"/>
  <c r="AF296" i="6"/>
  <c r="AE296" i="6"/>
  <c r="AD296" i="6"/>
  <c r="AC296" i="6"/>
  <c r="AB296" i="6"/>
  <c r="AA296" i="6"/>
  <c r="Z296" i="6"/>
  <c r="Y296" i="6"/>
  <c r="X296" i="6"/>
  <c r="AH296" i="6" s="1"/>
  <c r="AI296" i="6" s="1"/>
  <c r="AJ295" i="6"/>
  <c r="AH295" i="6"/>
  <c r="AI295" i="6" s="1"/>
  <c r="AG295" i="6"/>
  <c r="AF295" i="6"/>
  <c r="AE295" i="6"/>
  <c r="AD295" i="6"/>
  <c r="AC295" i="6"/>
  <c r="AB295" i="6"/>
  <c r="AA295" i="6"/>
  <c r="Z295" i="6"/>
  <c r="Y295" i="6"/>
  <c r="X295" i="6"/>
  <c r="AJ294" i="6"/>
  <c r="AG294" i="6"/>
  <c r="AF294" i="6"/>
  <c r="AE294" i="6"/>
  <c r="AD294" i="6"/>
  <c r="AC294" i="6"/>
  <c r="AB294" i="6"/>
  <c r="AA294" i="6"/>
  <c r="Z294" i="6"/>
  <c r="Y294" i="6"/>
  <c r="X294" i="6"/>
  <c r="AH294" i="6" s="1"/>
  <c r="AI294" i="6" s="1"/>
  <c r="AJ293" i="6"/>
  <c r="AG293" i="6"/>
  <c r="AF293" i="6"/>
  <c r="AE293" i="6"/>
  <c r="AD293" i="6"/>
  <c r="AC293" i="6"/>
  <c r="AB293" i="6"/>
  <c r="AA293" i="6"/>
  <c r="Z293" i="6"/>
  <c r="Y293" i="6"/>
  <c r="X293" i="6"/>
  <c r="AH293" i="6" s="1"/>
  <c r="AI293" i="6" s="1"/>
  <c r="AJ292" i="6"/>
  <c r="AG292" i="6"/>
  <c r="AF292" i="6"/>
  <c r="AE292" i="6"/>
  <c r="AD292" i="6"/>
  <c r="AC292" i="6"/>
  <c r="AB292" i="6"/>
  <c r="AA292" i="6"/>
  <c r="Z292" i="6"/>
  <c r="Y292" i="6"/>
  <c r="AH292" i="6" s="1"/>
  <c r="AI292" i="6" s="1"/>
  <c r="X292" i="6"/>
  <c r="AJ291" i="6"/>
  <c r="AG291" i="6"/>
  <c r="AF291" i="6"/>
  <c r="AE291" i="6"/>
  <c r="AD291" i="6"/>
  <c r="AC291" i="6"/>
  <c r="AB291" i="6"/>
  <c r="AA291" i="6"/>
  <c r="Z291" i="6"/>
  <c r="Y291" i="6"/>
  <c r="X291" i="6"/>
  <c r="AJ290" i="6"/>
  <c r="AG290" i="6"/>
  <c r="AF290" i="6"/>
  <c r="AE290" i="6"/>
  <c r="AD290" i="6"/>
  <c r="AC290" i="6"/>
  <c r="AB290" i="6"/>
  <c r="AA290" i="6"/>
  <c r="Z290" i="6"/>
  <c r="Y290" i="6"/>
  <c r="X290" i="6"/>
  <c r="AH290" i="6" s="1"/>
  <c r="AI290" i="6" s="1"/>
  <c r="AJ289" i="6"/>
  <c r="AG289" i="6"/>
  <c r="AF289" i="6"/>
  <c r="AE289" i="6"/>
  <c r="AD289" i="6"/>
  <c r="AC289" i="6"/>
  <c r="AB289" i="6"/>
  <c r="AA289" i="6"/>
  <c r="Z289" i="6"/>
  <c r="Y289" i="6"/>
  <c r="X289" i="6"/>
  <c r="AJ288" i="6"/>
  <c r="AG288" i="6"/>
  <c r="AF288" i="6"/>
  <c r="AE288" i="6"/>
  <c r="AD288" i="6"/>
  <c r="AC288" i="6"/>
  <c r="AB288" i="6"/>
  <c r="AA288" i="6"/>
  <c r="Z288" i="6"/>
  <c r="Y288" i="6"/>
  <c r="X288" i="6"/>
  <c r="AH288" i="6" s="1"/>
  <c r="AI288" i="6" s="1"/>
  <c r="AJ287" i="6"/>
  <c r="AG287" i="6"/>
  <c r="AF287" i="6"/>
  <c r="AE287" i="6"/>
  <c r="AD287" i="6"/>
  <c r="AC287" i="6"/>
  <c r="AB287" i="6"/>
  <c r="AA287" i="6"/>
  <c r="AH287" i="6" s="1"/>
  <c r="AI287" i="6" s="1"/>
  <c r="Z287" i="6"/>
  <c r="Y287" i="6"/>
  <c r="X287" i="6"/>
  <c r="AJ286" i="6"/>
  <c r="AH286" i="6"/>
  <c r="AI286" i="6" s="1"/>
  <c r="AG286" i="6"/>
  <c r="AF286" i="6"/>
  <c r="AE286" i="6"/>
  <c r="AD286" i="6"/>
  <c r="AC286" i="6"/>
  <c r="AB286" i="6"/>
  <c r="AA286" i="6"/>
  <c r="Z286" i="6"/>
  <c r="Y286" i="6"/>
  <c r="X286" i="6"/>
  <c r="AJ285" i="6"/>
  <c r="AG285" i="6"/>
  <c r="AF285" i="6"/>
  <c r="AE285" i="6"/>
  <c r="AD285" i="6"/>
  <c r="AC285" i="6"/>
  <c r="AB285" i="6"/>
  <c r="AA285" i="6"/>
  <c r="Z285" i="6"/>
  <c r="Y285" i="6"/>
  <c r="X285" i="6"/>
  <c r="AJ284" i="6"/>
  <c r="AG284" i="6"/>
  <c r="AF284" i="6"/>
  <c r="AE284" i="6"/>
  <c r="AD284" i="6"/>
  <c r="AC284" i="6"/>
  <c r="AB284" i="6"/>
  <c r="AA284" i="6"/>
  <c r="Z284" i="6"/>
  <c r="Y284" i="6"/>
  <c r="X284" i="6"/>
  <c r="AH284" i="6" s="1"/>
  <c r="AI284" i="6" s="1"/>
  <c r="AJ283" i="6"/>
  <c r="AH283" i="6"/>
  <c r="AI283" i="6" s="1"/>
  <c r="AG283" i="6"/>
  <c r="AF283" i="6"/>
  <c r="AE283" i="6"/>
  <c r="AD283" i="6"/>
  <c r="AC283" i="6"/>
  <c r="AB283" i="6"/>
  <c r="AA283" i="6"/>
  <c r="Z283" i="6"/>
  <c r="Y283" i="6"/>
  <c r="X283" i="6"/>
  <c r="AJ282" i="6"/>
  <c r="AG282" i="6"/>
  <c r="AF282" i="6"/>
  <c r="AE282" i="6"/>
  <c r="AD282" i="6"/>
  <c r="AC282" i="6"/>
  <c r="AB282" i="6"/>
  <c r="AA282" i="6"/>
  <c r="Z282" i="6"/>
  <c r="Y282" i="6"/>
  <c r="X282" i="6"/>
  <c r="AH282" i="6" s="1"/>
  <c r="AI282" i="6" s="1"/>
  <c r="AJ281" i="6"/>
  <c r="AG281" i="6"/>
  <c r="AF281" i="6"/>
  <c r="AE281" i="6"/>
  <c r="AD281" i="6"/>
  <c r="AC281" i="6"/>
  <c r="AB281" i="6"/>
  <c r="AA281" i="6"/>
  <c r="Z281" i="6"/>
  <c r="Y281" i="6"/>
  <c r="X281" i="6"/>
  <c r="AH281" i="6" s="1"/>
  <c r="AI281" i="6" s="1"/>
  <c r="AJ280" i="6"/>
  <c r="AG280" i="6"/>
  <c r="AF280" i="6"/>
  <c r="AE280" i="6"/>
  <c r="AD280" i="6"/>
  <c r="AC280" i="6"/>
  <c r="AB280" i="6"/>
  <c r="AA280" i="6"/>
  <c r="Z280" i="6"/>
  <c r="Y280" i="6"/>
  <c r="AH280" i="6" s="1"/>
  <c r="AI280" i="6" s="1"/>
  <c r="X280" i="6"/>
  <c r="AJ279" i="6"/>
  <c r="AG279" i="6"/>
  <c r="AF279" i="6"/>
  <c r="AE279" i="6"/>
  <c r="AD279" i="6"/>
  <c r="AC279" i="6"/>
  <c r="AB279" i="6"/>
  <c r="AA279" i="6"/>
  <c r="Z279" i="6"/>
  <c r="Y279" i="6"/>
  <c r="X279" i="6"/>
  <c r="AJ278" i="6"/>
  <c r="AG278" i="6"/>
  <c r="AF278" i="6"/>
  <c r="AE278" i="6"/>
  <c r="AD278" i="6"/>
  <c r="AC278" i="6"/>
  <c r="AB278" i="6"/>
  <c r="AA278" i="6"/>
  <c r="Z278" i="6"/>
  <c r="Y278" i="6"/>
  <c r="X278" i="6"/>
  <c r="AH278" i="6" s="1"/>
  <c r="AI278" i="6" s="1"/>
  <c r="AJ277" i="6"/>
  <c r="AG277" i="6"/>
  <c r="AF277" i="6"/>
  <c r="AE277" i="6"/>
  <c r="AD277" i="6"/>
  <c r="AC277" i="6"/>
  <c r="AB277" i="6"/>
  <c r="AA277" i="6"/>
  <c r="Z277" i="6"/>
  <c r="Y277" i="6"/>
  <c r="X277" i="6"/>
  <c r="AJ276" i="6"/>
  <c r="AG276" i="6"/>
  <c r="AF276" i="6"/>
  <c r="AE276" i="6"/>
  <c r="AD276" i="6"/>
  <c r="AC276" i="6"/>
  <c r="AB276" i="6"/>
  <c r="AA276" i="6"/>
  <c r="Z276" i="6"/>
  <c r="Y276" i="6"/>
  <c r="X276" i="6"/>
  <c r="AH276" i="6" s="1"/>
  <c r="AI276" i="6" s="1"/>
  <c r="AJ275" i="6"/>
  <c r="AG275" i="6"/>
  <c r="AF275" i="6"/>
  <c r="AE275" i="6"/>
  <c r="AD275" i="6"/>
  <c r="AC275" i="6"/>
  <c r="AB275" i="6"/>
  <c r="AA275" i="6"/>
  <c r="AH275" i="6" s="1"/>
  <c r="AI275" i="6" s="1"/>
  <c r="Z275" i="6"/>
  <c r="Y275" i="6"/>
  <c r="X275" i="6"/>
  <c r="AJ274" i="6"/>
  <c r="AH274" i="6"/>
  <c r="AI274" i="6" s="1"/>
  <c r="AG274" i="6"/>
  <c r="AF274" i="6"/>
  <c r="AE274" i="6"/>
  <c r="AD274" i="6"/>
  <c r="AC274" i="6"/>
  <c r="AB274" i="6"/>
  <c r="AA274" i="6"/>
  <c r="Z274" i="6"/>
  <c r="Y274" i="6"/>
  <c r="X274" i="6"/>
  <c r="AJ273" i="6"/>
  <c r="AG273" i="6"/>
  <c r="AF273" i="6"/>
  <c r="AE273" i="6"/>
  <c r="AD273" i="6"/>
  <c r="AC273" i="6"/>
  <c r="AB273" i="6"/>
  <c r="AA273" i="6"/>
  <c r="Z273" i="6"/>
  <c r="Y273" i="6"/>
  <c r="X273" i="6"/>
  <c r="AJ272" i="6"/>
  <c r="AG272" i="6"/>
  <c r="AF272" i="6"/>
  <c r="AE272" i="6"/>
  <c r="AD272" i="6"/>
  <c r="AC272" i="6"/>
  <c r="AB272" i="6"/>
  <c r="AA272" i="6"/>
  <c r="Z272" i="6"/>
  <c r="Y272" i="6"/>
  <c r="X272" i="6"/>
  <c r="AH272" i="6" s="1"/>
  <c r="AI272" i="6" s="1"/>
  <c r="AJ271" i="6"/>
  <c r="AH271" i="6"/>
  <c r="AI271" i="6" s="1"/>
  <c r="AG271" i="6"/>
  <c r="AF271" i="6"/>
  <c r="AE271" i="6"/>
  <c r="AD271" i="6"/>
  <c r="AC271" i="6"/>
  <c r="AB271" i="6"/>
  <c r="AA271" i="6"/>
  <c r="Z271" i="6"/>
  <c r="Y271" i="6"/>
  <c r="X271" i="6"/>
  <c r="AJ270" i="6"/>
  <c r="AG270" i="6"/>
  <c r="AF270" i="6"/>
  <c r="AE270" i="6"/>
  <c r="AD270" i="6"/>
  <c r="AC270" i="6"/>
  <c r="AB270" i="6"/>
  <c r="AA270" i="6"/>
  <c r="Z270" i="6"/>
  <c r="Y270" i="6"/>
  <c r="X270" i="6"/>
  <c r="AH270" i="6" s="1"/>
  <c r="AI270" i="6" s="1"/>
  <c r="AJ269" i="6"/>
  <c r="AG269" i="6"/>
  <c r="AF269" i="6"/>
  <c r="AE269" i="6"/>
  <c r="AD269" i="6"/>
  <c r="AC269" i="6"/>
  <c r="AB269" i="6"/>
  <c r="AA269" i="6"/>
  <c r="Z269" i="6"/>
  <c r="Y269" i="6"/>
  <c r="X269" i="6"/>
  <c r="AH269" i="6" s="1"/>
  <c r="AI269" i="6" s="1"/>
  <c r="AJ268" i="6"/>
  <c r="AI268" i="6"/>
  <c r="AG268" i="6"/>
  <c r="AF268" i="6"/>
  <c r="AE268" i="6"/>
  <c r="AD268" i="6"/>
  <c r="AC268" i="6"/>
  <c r="AB268" i="6"/>
  <c r="AA268" i="6"/>
  <c r="Z268" i="6"/>
  <c r="Y268" i="6"/>
  <c r="AH268" i="6" s="1"/>
  <c r="X268" i="6"/>
  <c r="AJ267" i="6"/>
  <c r="AG267" i="6"/>
  <c r="AF267" i="6"/>
  <c r="AE267" i="6"/>
  <c r="AD267" i="6"/>
  <c r="AC267" i="6"/>
  <c r="AB267" i="6"/>
  <c r="AA267" i="6"/>
  <c r="Z267" i="6"/>
  <c r="Y267" i="6"/>
  <c r="X267" i="6"/>
  <c r="AH267" i="6" s="1"/>
  <c r="AI267" i="6" s="1"/>
  <c r="AJ266" i="6"/>
  <c r="AG266" i="6"/>
  <c r="AF266" i="6"/>
  <c r="AE266" i="6"/>
  <c r="AD266" i="6"/>
  <c r="AC266" i="6"/>
  <c r="AB266" i="6"/>
  <c r="AA266" i="6"/>
  <c r="Z266" i="6"/>
  <c r="Y266" i="6"/>
  <c r="X266" i="6"/>
  <c r="AH266" i="6" s="1"/>
  <c r="AI266" i="6" s="1"/>
  <c r="AJ265" i="6"/>
  <c r="AG265" i="6"/>
  <c r="AF265" i="6"/>
  <c r="AE265" i="6"/>
  <c r="AD265" i="6"/>
  <c r="AC265" i="6"/>
  <c r="AB265" i="6"/>
  <c r="AA265" i="6"/>
  <c r="Z265" i="6"/>
  <c r="Y265" i="6"/>
  <c r="X265" i="6"/>
  <c r="AH265" i="6" s="1"/>
  <c r="AI265" i="6" s="1"/>
  <c r="AJ264" i="6"/>
  <c r="AG264" i="6"/>
  <c r="AF264" i="6"/>
  <c r="AE264" i="6"/>
  <c r="AD264" i="6"/>
  <c r="AC264" i="6"/>
  <c r="AB264" i="6"/>
  <c r="AA264" i="6"/>
  <c r="Z264" i="6"/>
  <c r="Y264" i="6"/>
  <c r="X264" i="6"/>
  <c r="AH264" i="6" s="1"/>
  <c r="AI264" i="6" s="1"/>
  <c r="AJ263" i="6"/>
  <c r="AG263" i="6"/>
  <c r="AF263" i="6"/>
  <c r="AE263" i="6"/>
  <c r="AD263" i="6"/>
  <c r="AC263" i="6"/>
  <c r="AB263" i="6"/>
  <c r="AA263" i="6"/>
  <c r="Z263" i="6"/>
  <c r="Y263" i="6"/>
  <c r="X263" i="6"/>
  <c r="AJ262" i="6"/>
  <c r="AG262" i="6"/>
  <c r="AF262" i="6"/>
  <c r="AE262" i="6"/>
  <c r="AD262" i="6"/>
  <c r="AC262" i="6"/>
  <c r="AB262" i="6"/>
  <c r="AA262" i="6"/>
  <c r="Z262" i="6"/>
  <c r="Y262" i="6"/>
  <c r="X262" i="6"/>
  <c r="AJ261" i="6"/>
  <c r="AG261" i="6"/>
  <c r="AF261" i="6"/>
  <c r="AE261" i="6"/>
  <c r="AD261" i="6"/>
  <c r="AC261" i="6"/>
  <c r="AB261" i="6"/>
  <c r="AA261" i="6"/>
  <c r="Z261" i="6"/>
  <c r="Y261" i="6"/>
  <c r="X261" i="6"/>
  <c r="AH261" i="6" s="1"/>
  <c r="AI261" i="6" s="1"/>
  <c r="AJ260" i="6"/>
  <c r="AG260" i="6"/>
  <c r="AF260" i="6"/>
  <c r="AE260" i="6"/>
  <c r="AD260" i="6"/>
  <c r="AC260" i="6"/>
  <c r="AB260" i="6"/>
  <c r="AA260" i="6"/>
  <c r="Z260" i="6"/>
  <c r="Y260" i="6"/>
  <c r="X260" i="6"/>
  <c r="AH260" i="6" s="1"/>
  <c r="AI260" i="6" s="1"/>
  <c r="AJ259" i="6"/>
  <c r="AG259" i="6"/>
  <c r="AF259" i="6"/>
  <c r="AE259" i="6"/>
  <c r="AD259" i="6"/>
  <c r="AC259" i="6"/>
  <c r="AB259" i="6"/>
  <c r="AA259" i="6"/>
  <c r="Z259" i="6"/>
  <c r="AH259" i="6" s="1"/>
  <c r="AI259" i="6" s="1"/>
  <c r="Y259" i="6"/>
  <c r="X259" i="6"/>
  <c r="AJ258" i="6"/>
  <c r="AG258" i="6"/>
  <c r="AF258" i="6"/>
  <c r="AE258" i="6"/>
  <c r="AD258" i="6"/>
  <c r="AC258" i="6"/>
  <c r="AB258" i="6"/>
  <c r="AA258" i="6"/>
  <c r="Z258" i="6"/>
  <c r="Y258" i="6"/>
  <c r="X258" i="6"/>
  <c r="AJ257" i="6"/>
  <c r="AG257" i="6"/>
  <c r="AF257" i="6"/>
  <c r="AE257" i="6"/>
  <c r="AD257" i="6"/>
  <c r="AC257" i="6"/>
  <c r="AB257" i="6"/>
  <c r="AA257" i="6"/>
  <c r="Z257" i="6"/>
  <c r="Y257" i="6"/>
  <c r="X257" i="6"/>
  <c r="AH257" i="6" s="1"/>
  <c r="AI257" i="6" s="1"/>
  <c r="AJ256" i="6"/>
  <c r="AG256" i="6"/>
  <c r="AF256" i="6"/>
  <c r="AE256" i="6"/>
  <c r="AD256" i="6"/>
  <c r="AC256" i="6"/>
  <c r="AB256" i="6"/>
  <c r="AA256" i="6"/>
  <c r="Z256" i="6"/>
  <c r="Y256" i="6"/>
  <c r="AH256" i="6" s="1"/>
  <c r="AI256" i="6" s="1"/>
  <c r="X256" i="6"/>
  <c r="AJ255" i="6"/>
  <c r="AG255" i="6"/>
  <c r="AF255" i="6"/>
  <c r="AE255" i="6"/>
  <c r="AD255" i="6"/>
  <c r="AC255" i="6"/>
  <c r="AB255" i="6"/>
  <c r="AA255" i="6"/>
  <c r="Z255" i="6"/>
  <c r="Y255" i="6"/>
  <c r="X255" i="6"/>
  <c r="AH255" i="6" s="1"/>
  <c r="AI255" i="6" s="1"/>
  <c r="AJ254" i="6"/>
  <c r="AG254" i="6"/>
  <c r="AF254" i="6"/>
  <c r="AE254" i="6"/>
  <c r="AD254" i="6"/>
  <c r="AC254" i="6"/>
  <c r="AB254" i="6"/>
  <c r="AA254" i="6"/>
  <c r="Z254" i="6"/>
  <c r="Y254" i="6"/>
  <c r="X254" i="6"/>
  <c r="AJ253" i="6"/>
  <c r="AG253" i="6"/>
  <c r="AF253" i="6"/>
  <c r="AE253" i="6"/>
  <c r="AD253" i="6"/>
  <c r="AC253" i="6"/>
  <c r="AB253" i="6"/>
  <c r="AA253" i="6"/>
  <c r="Z253" i="6"/>
  <c r="Y253" i="6"/>
  <c r="X253" i="6"/>
  <c r="AJ252" i="6"/>
  <c r="AG252" i="6"/>
  <c r="AF252" i="6"/>
  <c r="AE252" i="6"/>
  <c r="AD252" i="6"/>
  <c r="AC252" i="6"/>
  <c r="AB252" i="6"/>
  <c r="AA252" i="6"/>
  <c r="Z252" i="6"/>
  <c r="Y252" i="6"/>
  <c r="X252" i="6"/>
  <c r="AJ251" i="6"/>
  <c r="AG251" i="6"/>
  <c r="AF251" i="6"/>
  <c r="AE251" i="6"/>
  <c r="AD251" i="6"/>
  <c r="AC251" i="6"/>
  <c r="AB251" i="6"/>
  <c r="AA251" i="6"/>
  <c r="Z251" i="6"/>
  <c r="Y251" i="6"/>
  <c r="X251" i="6"/>
  <c r="AJ250" i="6"/>
  <c r="AG250" i="6"/>
  <c r="AF250" i="6"/>
  <c r="AE250" i="6"/>
  <c r="AD250" i="6"/>
  <c r="AC250" i="6"/>
  <c r="AB250" i="6"/>
  <c r="AA250" i="6"/>
  <c r="Z250" i="6"/>
  <c r="Y250" i="6"/>
  <c r="X250" i="6"/>
  <c r="AJ249" i="6"/>
  <c r="AG249" i="6"/>
  <c r="AF249" i="6"/>
  <c r="AE249" i="6"/>
  <c r="AD249" i="6"/>
  <c r="AC249" i="6"/>
  <c r="AB249" i="6"/>
  <c r="AA249" i="6"/>
  <c r="Z249" i="6"/>
  <c r="Y249" i="6"/>
  <c r="X249" i="6"/>
  <c r="AJ248" i="6"/>
  <c r="AG248" i="6"/>
  <c r="AF248" i="6"/>
  <c r="AE248" i="6"/>
  <c r="AD248" i="6"/>
  <c r="AC248" i="6"/>
  <c r="AB248" i="6"/>
  <c r="AA248" i="6"/>
  <c r="Z248" i="6"/>
  <c r="Y248" i="6"/>
  <c r="X248" i="6"/>
  <c r="AJ247" i="6"/>
  <c r="AG247" i="6"/>
  <c r="AF247" i="6"/>
  <c r="AE247" i="6"/>
  <c r="AD247" i="6"/>
  <c r="AC247" i="6"/>
  <c r="AB247" i="6"/>
  <c r="AA247" i="6"/>
  <c r="Z247" i="6"/>
  <c r="Y247" i="6"/>
  <c r="AH247" i="6" s="1"/>
  <c r="AI247" i="6" s="1"/>
  <c r="X247" i="6"/>
  <c r="AJ246" i="6"/>
  <c r="AG246" i="6"/>
  <c r="AF246" i="6"/>
  <c r="AE246" i="6"/>
  <c r="AD246" i="6"/>
  <c r="AC246" i="6"/>
  <c r="AB246" i="6"/>
  <c r="AA246" i="6"/>
  <c r="Z246" i="6"/>
  <c r="Y246" i="6"/>
  <c r="X246" i="6"/>
  <c r="AJ245" i="6"/>
  <c r="AG245" i="6"/>
  <c r="AF245" i="6"/>
  <c r="AE245" i="6"/>
  <c r="AD245" i="6"/>
  <c r="AC245" i="6"/>
  <c r="AB245" i="6"/>
  <c r="AA245" i="6"/>
  <c r="Z245" i="6"/>
  <c r="Y245" i="6"/>
  <c r="X245" i="6"/>
  <c r="AJ244" i="6"/>
  <c r="AG244" i="6"/>
  <c r="AF244" i="6"/>
  <c r="AE244" i="6"/>
  <c r="AD244" i="6"/>
  <c r="AC244" i="6"/>
  <c r="AB244" i="6"/>
  <c r="AA244" i="6"/>
  <c r="Z244" i="6"/>
  <c r="Y244" i="6"/>
  <c r="AH244" i="6" s="1"/>
  <c r="AI244" i="6" s="1"/>
  <c r="X244" i="6"/>
  <c r="AJ243" i="6"/>
  <c r="AG243" i="6"/>
  <c r="AF243" i="6"/>
  <c r="AE243" i="6"/>
  <c r="AD243" i="6"/>
  <c r="AH243" i="6" s="1"/>
  <c r="AI243" i="6" s="1"/>
  <c r="AC243" i="6"/>
  <c r="AB243" i="6"/>
  <c r="AA243" i="6"/>
  <c r="Z243" i="6"/>
  <c r="Y243" i="6"/>
  <c r="X243" i="6"/>
  <c r="AJ242" i="6"/>
  <c r="AG242" i="6"/>
  <c r="AF242" i="6"/>
  <c r="AE242" i="6"/>
  <c r="AH242" i="6" s="1"/>
  <c r="AI242" i="6" s="1"/>
  <c r="AD242" i="6"/>
  <c r="AC242" i="6"/>
  <c r="AB242" i="6"/>
  <c r="AA242" i="6"/>
  <c r="Z242" i="6"/>
  <c r="Y242" i="6"/>
  <c r="X242" i="6"/>
  <c r="AJ241" i="6"/>
  <c r="AG241" i="6"/>
  <c r="AF241" i="6"/>
  <c r="AE241" i="6"/>
  <c r="AD241" i="6"/>
  <c r="AC241" i="6"/>
  <c r="AB241" i="6"/>
  <c r="AA241" i="6"/>
  <c r="Z241" i="6"/>
  <c r="Y241" i="6"/>
  <c r="X241" i="6"/>
  <c r="AH241" i="6" s="1"/>
  <c r="AI241" i="6" s="1"/>
  <c r="AJ240" i="6"/>
  <c r="AG240" i="6"/>
  <c r="AF240" i="6"/>
  <c r="AE240" i="6"/>
  <c r="AD240" i="6"/>
  <c r="AC240" i="6"/>
  <c r="AB240" i="6"/>
  <c r="AA240" i="6"/>
  <c r="Z240" i="6"/>
  <c r="Y240" i="6"/>
  <c r="X240" i="6"/>
  <c r="AJ239" i="6"/>
  <c r="AG239" i="6"/>
  <c r="AF239" i="6"/>
  <c r="AE239" i="6"/>
  <c r="AD239" i="6"/>
  <c r="AC239" i="6"/>
  <c r="AB239" i="6"/>
  <c r="AA239" i="6"/>
  <c r="Z239" i="6"/>
  <c r="Y239" i="6"/>
  <c r="X239" i="6"/>
  <c r="AJ238" i="6"/>
  <c r="AG238" i="6"/>
  <c r="AF238" i="6"/>
  <c r="AE238" i="6"/>
  <c r="AH238" i="6" s="1"/>
  <c r="AI238" i="6" s="1"/>
  <c r="AD238" i="6"/>
  <c r="AC238" i="6"/>
  <c r="AB238" i="6"/>
  <c r="AA238" i="6"/>
  <c r="Z238" i="6"/>
  <c r="Y238" i="6"/>
  <c r="X238" i="6"/>
  <c r="AJ237" i="6"/>
  <c r="AG237" i="6"/>
  <c r="AF237" i="6"/>
  <c r="AE237" i="6"/>
  <c r="AD237" i="6"/>
  <c r="AC237" i="6"/>
  <c r="AB237" i="6"/>
  <c r="AA237" i="6"/>
  <c r="Z237" i="6"/>
  <c r="Y237" i="6"/>
  <c r="X237" i="6"/>
  <c r="AJ236" i="6"/>
  <c r="AG236" i="6"/>
  <c r="AF236" i="6"/>
  <c r="AE236" i="6"/>
  <c r="AD236" i="6"/>
  <c r="AC236" i="6"/>
  <c r="AB236" i="6"/>
  <c r="AA236" i="6"/>
  <c r="Z236" i="6"/>
  <c r="Y236" i="6"/>
  <c r="X236" i="6"/>
  <c r="AJ235" i="6"/>
  <c r="AG235" i="6"/>
  <c r="AF235" i="6"/>
  <c r="AE235" i="6"/>
  <c r="AD235" i="6"/>
  <c r="AC235" i="6"/>
  <c r="AB235" i="6"/>
  <c r="AA235" i="6"/>
  <c r="Z235" i="6"/>
  <c r="Y235" i="6"/>
  <c r="AH235" i="6" s="1"/>
  <c r="AI235" i="6" s="1"/>
  <c r="X235" i="6"/>
  <c r="AJ234" i="6"/>
  <c r="AG234" i="6"/>
  <c r="AF234" i="6"/>
  <c r="AE234" i="6"/>
  <c r="AD234" i="6"/>
  <c r="AC234" i="6"/>
  <c r="AB234" i="6"/>
  <c r="AA234" i="6"/>
  <c r="Z234" i="6"/>
  <c r="Y234" i="6"/>
  <c r="X234" i="6"/>
  <c r="AJ233" i="6"/>
  <c r="AG233" i="6"/>
  <c r="AF233" i="6"/>
  <c r="AE233" i="6"/>
  <c r="AD233" i="6"/>
  <c r="AC233" i="6"/>
  <c r="AB233" i="6"/>
  <c r="AA233" i="6"/>
  <c r="Z233" i="6"/>
  <c r="Y233" i="6"/>
  <c r="X233" i="6"/>
  <c r="AH233" i="6" s="1"/>
  <c r="AI233" i="6" s="1"/>
  <c r="AJ232" i="6"/>
  <c r="AG232" i="6"/>
  <c r="AF232" i="6"/>
  <c r="AE232" i="6"/>
  <c r="AD232" i="6"/>
  <c r="AC232" i="6"/>
  <c r="AB232" i="6"/>
  <c r="AA232" i="6"/>
  <c r="Z232" i="6"/>
  <c r="Y232" i="6"/>
  <c r="X232" i="6"/>
  <c r="AJ231" i="6"/>
  <c r="AH231" i="6"/>
  <c r="AI231" i="6" s="1"/>
  <c r="AG231" i="6"/>
  <c r="AF231" i="6"/>
  <c r="AE231" i="6"/>
  <c r="AD231" i="6"/>
  <c r="AC231" i="6"/>
  <c r="AB231" i="6"/>
  <c r="AA231" i="6"/>
  <c r="Z231" i="6"/>
  <c r="Y231" i="6"/>
  <c r="X231" i="6"/>
  <c r="AJ230" i="6"/>
  <c r="AG230" i="6"/>
  <c r="AF230" i="6"/>
  <c r="AE230" i="6"/>
  <c r="AD230" i="6"/>
  <c r="AC230" i="6"/>
  <c r="AB230" i="6"/>
  <c r="AA230" i="6"/>
  <c r="Z230" i="6"/>
  <c r="Y230" i="6"/>
  <c r="X230" i="6"/>
  <c r="AH230" i="6" s="1"/>
  <c r="AI230" i="6" s="1"/>
  <c r="AJ229" i="6"/>
  <c r="AG229" i="6"/>
  <c r="AF229" i="6"/>
  <c r="AE229" i="6"/>
  <c r="AD229" i="6"/>
  <c r="AC229" i="6"/>
  <c r="AB229" i="6"/>
  <c r="AA229" i="6"/>
  <c r="Z229" i="6"/>
  <c r="Y229" i="6"/>
  <c r="X229" i="6"/>
  <c r="AH229" i="6" s="1"/>
  <c r="AI229" i="6" s="1"/>
  <c r="AJ228" i="6"/>
  <c r="AG228" i="6"/>
  <c r="AF228" i="6"/>
  <c r="AE228" i="6"/>
  <c r="AD228" i="6"/>
  <c r="AC228" i="6"/>
  <c r="AB228" i="6"/>
  <c r="AA228" i="6"/>
  <c r="Z228" i="6"/>
  <c r="Y228" i="6"/>
  <c r="X228" i="6"/>
  <c r="AH228" i="6" s="1"/>
  <c r="AI228" i="6" s="1"/>
  <c r="AJ227" i="6"/>
  <c r="AG227" i="6"/>
  <c r="AF227" i="6"/>
  <c r="AE227" i="6"/>
  <c r="AD227" i="6"/>
  <c r="AC227" i="6"/>
  <c r="AB227" i="6"/>
  <c r="AA227" i="6"/>
  <c r="Z227" i="6"/>
  <c r="Y227" i="6"/>
  <c r="X227" i="6"/>
  <c r="AH227" i="6" s="1"/>
  <c r="AI227" i="6" s="1"/>
  <c r="AJ226" i="6"/>
  <c r="AG226" i="6"/>
  <c r="AF226" i="6"/>
  <c r="AE226" i="6"/>
  <c r="AD226" i="6"/>
  <c r="AC226" i="6"/>
  <c r="AB226" i="6"/>
  <c r="AA226" i="6"/>
  <c r="Z226" i="6"/>
  <c r="Y226" i="6"/>
  <c r="AH226" i="6" s="1"/>
  <c r="AI226" i="6" s="1"/>
  <c r="X226" i="6"/>
  <c r="AJ225" i="6"/>
  <c r="AG225" i="6"/>
  <c r="AF225" i="6"/>
  <c r="AE225" i="6"/>
  <c r="AD225" i="6"/>
  <c r="AC225" i="6"/>
  <c r="AB225" i="6"/>
  <c r="AA225" i="6"/>
  <c r="Z225" i="6"/>
  <c r="Y225" i="6"/>
  <c r="X225" i="6"/>
  <c r="AJ224" i="6"/>
  <c r="AG224" i="6"/>
  <c r="AF224" i="6"/>
  <c r="AE224" i="6"/>
  <c r="AD224" i="6"/>
  <c r="AC224" i="6"/>
  <c r="AB224" i="6"/>
  <c r="AA224" i="6"/>
  <c r="Z224" i="6"/>
  <c r="Y224" i="6"/>
  <c r="X224" i="6"/>
  <c r="AH224" i="6" s="1"/>
  <c r="AI224" i="6" s="1"/>
  <c r="AJ223" i="6"/>
  <c r="AH223" i="6"/>
  <c r="AI223" i="6" s="1"/>
  <c r="AG223" i="6"/>
  <c r="AF223" i="6"/>
  <c r="AE223" i="6"/>
  <c r="AD223" i="6"/>
  <c r="AC223" i="6"/>
  <c r="AB223" i="6"/>
  <c r="AA223" i="6"/>
  <c r="Z223" i="6"/>
  <c r="Y223" i="6"/>
  <c r="X223" i="6"/>
  <c r="AJ222" i="6"/>
  <c r="AG222" i="6"/>
  <c r="AF222" i="6"/>
  <c r="AE222" i="6"/>
  <c r="AD222" i="6"/>
  <c r="AC222" i="6"/>
  <c r="AB222" i="6"/>
  <c r="AA222" i="6"/>
  <c r="Z222" i="6"/>
  <c r="Y222" i="6"/>
  <c r="X222" i="6"/>
  <c r="AH222" i="6" s="1"/>
  <c r="AI222" i="6" s="1"/>
  <c r="AJ221" i="6"/>
  <c r="AG221" i="6"/>
  <c r="AF221" i="6"/>
  <c r="AE221" i="6"/>
  <c r="AD221" i="6"/>
  <c r="AC221" i="6"/>
  <c r="AB221" i="6"/>
  <c r="AA221" i="6"/>
  <c r="Z221" i="6"/>
  <c r="Y221" i="6"/>
  <c r="X221" i="6"/>
  <c r="AH221" i="6" s="1"/>
  <c r="AI221" i="6" s="1"/>
  <c r="AJ220" i="6"/>
  <c r="AG220" i="6"/>
  <c r="AF220" i="6"/>
  <c r="AE220" i="6"/>
  <c r="AD220" i="6"/>
  <c r="AC220" i="6"/>
  <c r="AB220" i="6"/>
  <c r="AA220" i="6"/>
  <c r="Z220" i="6"/>
  <c r="Y220" i="6"/>
  <c r="AH220" i="6" s="1"/>
  <c r="AI220" i="6" s="1"/>
  <c r="X220" i="6"/>
  <c r="AJ219" i="6"/>
  <c r="AG219" i="6"/>
  <c r="AF219" i="6"/>
  <c r="AE219" i="6"/>
  <c r="AD219" i="6"/>
  <c r="AC219" i="6"/>
  <c r="AB219" i="6"/>
  <c r="AA219" i="6"/>
  <c r="Z219" i="6"/>
  <c r="Y219" i="6"/>
  <c r="X219" i="6"/>
  <c r="AJ218" i="6"/>
  <c r="AG218" i="6"/>
  <c r="AF218" i="6"/>
  <c r="AE218" i="6"/>
  <c r="AD218" i="6"/>
  <c r="AC218" i="6"/>
  <c r="AB218" i="6"/>
  <c r="AA218" i="6"/>
  <c r="Z218" i="6"/>
  <c r="Y218" i="6"/>
  <c r="X218" i="6"/>
  <c r="AH218" i="6" s="1"/>
  <c r="AI218" i="6" s="1"/>
  <c r="AJ217" i="6"/>
  <c r="AG217" i="6"/>
  <c r="AF217" i="6"/>
  <c r="AE217" i="6"/>
  <c r="AD217" i="6"/>
  <c r="AC217" i="6"/>
  <c r="AB217" i="6"/>
  <c r="AA217" i="6"/>
  <c r="Z217" i="6"/>
  <c r="Y217" i="6"/>
  <c r="X217" i="6"/>
  <c r="AH217" i="6" s="1"/>
  <c r="AI217" i="6" s="1"/>
  <c r="AJ216" i="6"/>
  <c r="AG216" i="6"/>
  <c r="AF216" i="6"/>
  <c r="AE216" i="6"/>
  <c r="AD216" i="6"/>
  <c r="AC216" i="6"/>
  <c r="AB216" i="6"/>
  <c r="AA216" i="6"/>
  <c r="Z216" i="6"/>
  <c r="Y216" i="6"/>
  <c r="X216" i="6"/>
  <c r="AJ215" i="6"/>
  <c r="AG215" i="6"/>
  <c r="AF215" i="6"/>
  <c r="AE215" i="6"/>
  <c r="AD215" i="6"/>
  <c r="AC215" i="6"/>
  <c r="AB215" i="6"/>
  <c r="AA215" i="6"/>
  <c r="Z215" i="6"/>
  <c r="Y215" i="6"/>
  <c r="X215" i="6"/>
  <c r="AJ214" i="6"/>
  <c r="AG214" i="6"/>
  <c r="AF214" i="6"/>
  <c r="AE214" i="6"/>
  <c r="AD214" i="6"/>
  <c r="AC214" i="6"/>
  <c r="AB214" i="6"/>
  <c r="AA214" i="6"/>
  <c r="Z214" i="6"/>
  <c r="Y214" i="6"/>
  <c r="X214" i="6"/>
  <c r="AJ213" i="6"/>
  <c r="AG213" i="6"/>
  <c r="AF213" i="6"/>
  <c r="AE213" i="6"/>
  <c r="AD213" i="6"/>
  <c r="AC213" i="6"/>
  <c r="AB213" i="6"/>
  <c r="AA213" i="6"/>
  <c r="Z213" i="6"/>
  <c r="Y213" i="6"/>
  <c r="X213" i="6"/>
  <c r="AJ212" i="6"/>
  <c r="AG212" i="6"/>
  <c r="AF212" i="6"/>
  <c r="AE212" i="6"/>
  <c r="AD212" i="6"/>
  <c r="AC212" i="6"/>
  <c r="AB212" i="6"/>
  <c r="AA212" i="6"/>
  <c r="Z212" i="6"/>
  <c r="Y212" i="6"/>
  <c r="X212" i="6"/>
  <c r="AJ211" i="6"/>
  <c r="AG211" i="6"/>
  <c r="AF211" i="6"/>
  <c r="AE211" i="6"/>
  <c r="AD211" i="6"/>
  <c r="AC211" i="6"/>
  <c r="AB211" i="6"/>
  <c r="AA211" i="6"/>
  <c r="Z211" i="6"/>
  <c r="Y211" i="6"/>
  <c r="AH211" i="6" s="1"/>
  <c r="AI211" i="6" s="1"/>
  <c r="X211" i="6"/>
  <c r="AJ210" i="6"/>
  <c r="AG210" i="6"/>
  <c r="AF210" i="6"/>
  <c r="AE210" i="6"/>
  <c r="AD210" i="6"/>
  <c r="AC210" i="6"/>
  <c r="AB210" i="6"/>
  <c r="AA210" i="6"/>
  <c r="Z210" i="6"/>
  <c r="Y210" i="6"/>
  <c r="X210" i="6"/>
  <c r="AJ209" i="6"/>
  <c r="AG209" i="6"/>
  <c r="AF209" i="6"/>
  <c r="AE209" i="6"/>
  <c r="AD209" i="6"/>
  <c r="AC209" i="6"/>
  <c r="AB209" i="6"/>
  <c r="AA209" i="6"/>
  <c r="Z209" i="6"/>
  <c r="Y209" i="6"/>
  <c r="X209" i="6"/>
  <c r="AJ208" i="6"/>
  <c r="AG208" i="6"/>
  <c r="AF208" i="6"/>
  <c r="AE208" i="6"/>
  <c r="AD208" i="6"/>
  <c r="AC208" i="6"/>
  <c r="AB208" i="6"/>
  <c r="AA208" i="6"/>
  <c r="Z208" i="6"/>
  <c r="Y208" i="6"/>
  <c r="X208" i="6"/>
  <c r="AJ207" i="6"/>
  <c r="AG207" i="6"/>
  <c r="AF207" i="6"/>
  <c r="AE207" i="6"/>
  <c r="AD207" i="6"/>
  <c r="AC207" i="6"/>
  <c r="AB207" i="6"/>
  <c r="AA207" i="6"/>
  <c r="Z207" i="6"/>
  <c r="Y207" i="6"/>
  <c r="X207" i="6"/>
  <c r="AJ206" i="6"/>
  <c r="AH206" i="6"/>
  <c r="AI206" i="6" s="1"/>
  <c r="AG206" i="6"/>
  <c r="AF206" i="6"/>
  <c r="AE206" i="6"/>
  <c r="AD206" i="6"/>
  <c r="AC206" i="6"/>
  <c r="AB206" i="6"/>
  <c r="AA206" i="6"/>
  <c r="Z206" i="6"/>
  <c r="Y206" i="6"/>
  <c r="X206" i="6"/>
  <c r="AJ205" i="6"/>
  <c r="AI205" i="6"/>
  <c r="AG205" i="6"/>
  <c r="AF205" i="6"/>
  <c r="AE205" i="6"/>
  <c r="AD205" i="6"/>
  <c r="AC205" i="6"/>
  <c r="AB205" i="6"/>
  <c r="AA205" i="6"/>
  <c r="Z205" i="6"/>
  <c r="Y205" i="6"/>
  <c r="X205" i="6"/>
  <c r="AH205" i="6" s="1"/>
  <c r="AJ204" i="6"/>
  <c r="AG204" i="6"/>
  <c r="AF204" i="6"/>
  <c r="AE204" i="6"/>
  <c r="AD204" i="6"/>
  <c r="AC204" i="6"/>
  <c r="AB204" i="6"/>
  <c r="AA204" i="6"/>
  <c r="Z204" i="6"/>
  <c r="Y204" i="6"/>
  <c r="X204" i="6"/>
  <c r="AJ203" i="6"/>
  <c r="AG203" i="6"/>
  <c r="AF203" i="6"/>
  <c r="AE203" i="6"/>
  <c r="AD203" i="6"/>
  <c r="AC203" i="6"/>
  <c r="AB203" i="6"/>
  <c r="AA203" i="6"/>
  <c r="Z203" i="6"/>
  <c r="Y203" i="6"/>
  <c r="X203" i="6"/>
  <c r="AH203" i="6" s="1"/>
  <c r="AI203" i="6" s="1"/>
  <c r="AJ202" i="6"/>
  <c r="AG202" i="6"/>
  <c r="AF202" i="6"/>
  <c r="AE202" i="6"/>
  <c r="AH202" i="6" s="1"/>
  <c r="AI202" i="6" s="1"/>
  <c r="AD202" i="6"/>
  <c r="AC202" i="6"/>
  <c r="AB202" i="6"/>
  <c r="AA202" i="6"/>
  <c r="Z202" i="6"/>
  <c r="Y202" i="6"/>
  <c r="X202" i="6"/>
  <c r="AJ201" i="6"/>
  <c r="AG201" i="6"/>
  <c r="AF201" i="6"/>
  <c r="AE201" i="6"/>
  <c r="AD201" i="6"/>
  <c r="AC201" i="6"/>
  <c r="AB201" i="6"/>
  <c r="AA201" i="6"/>
  <c r="Z201" i="6"/>
  <c r="Y201" i="6"/>
  <c r="X201" i="6"/>
  <c r="AJ200" i="6"/>
  <c r="AG200" i="6"/>
  <c r="AF200" i="6"/>
  <c r="AE200" i="6"/>
  <c r="AD200" i="6"/>
  <c r="AC200" i="6"/>
  <c r="AB200" i="6"/>
  <c r="AA200" i="6"/>
  <c r="Z200" i="6"/>
  <c r="Y200" i="6"/>
  <c r="X200" i="6"/>
  <c r="AJ199" i="6"/>
  <c r="AG199" i="6"/>
  <c r="AF199" i="6"/>
  <c r="AE199" i="6"/>
  <c r="AD199" i="6"/>
  <c r="AC199" i="6"/>
  <c r="AB199" i="6"/>
  <c r="AA199" i="6"/>
  <c r="Z199" i="6"/>
  <c r="Y199" i="6"/>
  <c r="X199" i="6"/>
  <c r="AJ198" i="6"/>
  <c r="AG198" i="6"/>
  <c r="AF198" i="6"/>
  <c r="AE198" i="6"/>
  <c r="AD198" i="6"/>
  <c r="AC198" i="6"/>
  <c r="AB198" i="6"/>
  <c r="AA198" i="6"/>
  <c r="Z198" i="6"/>
  <c r="Y198" i="6"/>
  <c r="X198" i="6"/>
  <c r="AJ197" i="6"/>
  <c r="AG197" i="6"/>
  <c r="AF197" i="6"/>
  <c r="AE197" i="6"/>
  <c r="AD197" i="6"/>
  <c r="AC197" i="6"/>
  <c r="AB197" i="6"/>
  <c r="AA197" i="6"/>
  <c r="Z197" i="6"/>
  <c r="Y197" i="6"/>
  <c r="X197" i="6"/>
  <c r="AJ196" i="6"/>
  <c r="AG196" i="6"/>
  <c r="AF196" i="6"/>
  <c r="AE196" i="6"/>
  <c r="AH196" i="6" s="1"/>
  <c r="AI196" i="6" s="1"/>
  <c r="AD196" i="6"/>
  <c r="AC196" i="6"/>
  <c r="AB196" i="6"/>
  <c r="AA196" i="6"/>
  <c r="Z196" i="6"/>
  <c r="Y196" i="6"/>
  <c r="X196" i="6"/>
  <c r="AJ195" i="6"/>
  <c r="AG195" i="6"/>
  <c r="AF195" i="6"/>
  <c r="AH195" i="6" s="1"/>
  <c r="AI195" i="6" s="1"/>
  <c r="AE195" i="6"/>
  <c r="AD195" i="6"/>
  <c r="AC195" i="6"/>
  <c r="AB195" i="6"/>
  <c r="AA195" i="6"/>
  <c r="Z195" i="6"/>
  <c r="Y195" i="6"/>
  <c r="X195" i="6"/>
  <c r="AJ194" i="6"/>
  <c r="AG194" i="6"/>
  <c r="AF194" i="6"/>
  <c r="AE194" i="6"/>
  <c r="AD194" i="6"/>
  <c r="AC194" i="6"/>
  <c r="AB194" i="6"/>
  <c r="AA194" i="6"/>
  <c r="Z194" i="6"/>
  <c r="Y194" i="6"/>
  <c r="X194" i="6"/>
  <c r="AH194" i="6" s="1"/>
  <c r="AI194" i="6" s="1"/>
  <c r="AJ193" i="6"/>
  <c r="AG193" i="6"/>
  <c r="AF193" i="6"/>
  <c r="AE193" i="6"/>
  <c r="AD193" i="6"/>
  <c r="AC193" i="6"/>
  <c r="AB193" i="6"/>
  <c r="AA193" i="6"/>
  <c r="Z193" i="6"/>
  <c r="Y193" i="6"/>
  <c r="X193" i="6"/>
  <c r="AH193" i="6" s="1"/>
  <c r="AI193" i="6" s="1"/>
  <c r="AJ192" i="6"/>
  <c r="AG192" i="6"/>
  <c r="AF192" i="6"/>
  <c r="AE192" i="6"/>
  <c r="AD192" i="6"/>
  <c r="AC192" i="6"/>
  <c r="AB192" i="6"/>
  <c r="AA192" i="6"/>
  <c r="Z192" i="6"/>
  <c r="Y192" i="6"/>
  <c r="X192" i="6"/>
  <c r="AH192" i="6" s="1"/>
  <c r="AI192" i="6" s="1"/>
  <c r="AJ191" i="6"/>
  <c r="AG191" i="6"/>
  <c r="AF191" i="6"/>
  <c r="AE191" i="6"/>
  <c r="AD191" i="6"/>
  <c r="AC191" i="6"/>
  <c r="AB191" i="6"/>
  <c r="AA191" i="6"/>
  <c r="Z191" i="6"/>
  <c r="Y191" i="6"/>
  <c r="X191" i="6"/>
  <c r="AH191" i="6" s="1"/>
  <c r="AI191" i="6" s="1"/>
  <c r="AJ190" i="6"/>
  <c r="AG190" i="6"/>
  <c r="AF190" i="6"/>
  <c r="AE190" i="6"/>
  <c r="AD190" i="6"/>
  <c r="AC190" i="6"/>
  <c r="AB190" i="6"/>
  <c r="AA190" i="6"/>
  <c r="Z190" i="6"/>
  <c r="Y190" i="6"/>
  <c r="AH190" i="6" s="1"/>
  <c r="AI190" i="6" s="1"/>
  <c r="X190" i="6"/>
  <c r="AJ189" i="6"/>
  <c r="AG189" i="6"/>
  <c r="AF189" i="6"/>
  <c r="AE189" i="6"/>
  <c r="AD189" i="6"/>
  <c r="AC189" i="6"/>
  <c r="AB189" i="6"/>
  <c r="AA189" i="6"/>
  <c r="Z189" i="6"/>
  <c r="Y189" i="6"/>
  <c r="X189" i="6"/>
  <c r="AJ188" i="6"/>
  <c r="AG188" i="6"/>
  <c r="AF188" i="6"/>
  <c r="AE188" i="6"/>
  <c r="AD188" i="6"/>
  <c r="AC188" i="6"/>
  <c r="AB188" i="6"/>
  <c r="AA188" i="6"/>
  <c r="Z188" i="6"/>
  <c r="Y188" i="6"/>
  <c r="X188" i="6"/>
  <c r="AH188" i="6" s="1"/>
  <c r="AI188" i="6" s="1"/>
  <c r="AJ187" i="6"/>
  <c r="AH187" i="6"/>
  <c r="AI187" i="6" s="1"/>
  <c r="AG187" i="6"/>
  <c r="AF187" i="6"/>
  <c r="AE187" i="6"/>
  <c r="AD187" i="6"/>
  <c r="AC187" i="6"/>
  <c r="AB187" i="6"/>
  <c r="AA187" i="6"/>
  <c r="Z187" i="6"/>
  <c r="Y187" i="6"/>
  <c r="X187" i="6"/>
  <c r="AJ186" i="6"/>
  <c r="AG186" i="6"/>
  <c r="AF186" i="6"/>
  <c r="AE186" i="6"/>
  <c r="AD186" i="6"/>
  <c r="AC186" i="6"/>
  <c r="AB186" i="6"/>
  <c r="AA186" i="6"/>
  <c r="Z186" i="6"/>
  <c r="Y186" i="6"/>
  <c r="X186" i="6"/>
  <c r="AH186" i="6" s="1"/>
  <c r="AI186" i="6" s="1"/>
  <c r="AJ185" i="6"/>
  <c r="AG185" i="6"/>
  <c r="AF185" i="6"/>
  <c r="AE185" i="6"/>
  <c r="AD185" i="6"/>
  <c r="AC185" i="6"/>
  <c r="AB185" i="6"/>
  <c r="AA185" i="6"/>
  <c r="Z185" i="6"/>
  <c r="Y185" i="6"/>
  <c r="X185" i="6"/>
  <c r="AH185" i="6" s="1"/>
  <c r="AI185" i="6" s="1"/>
  <c r="AJ184" i="6"/>
  <c r="AG184" i="6"/>
  <c r="AF184" i="6"/>
  <c r="AE184" i="6"/>
  <c r="AD184" i="6"/>
  <c r="AC184" i="6"/>
  <c r="AB184" i="6"/>
  <c r="AA184" i="6"/>
  <c r="Z184" i="6"/>
  <c r="Y184" i="6"/>
  <c r="AH184" i="6" s="1"/>
  <c r="AI184" i="6" s="1"/>
  <c r="X184" i="6"/>
  <c r="AJ183" i="6"/>
  <c r="AG183" i="6"/>
  <c r="AF183" i="6"/>
  <c r="AE183" i="6"/>
  <c r="AD183" i="6"/>
  <c r="AC183" i="6"/>
  <c r="AB183" i="6"/>
  <c r="AA183" i="6"/>
  <c r="Z183" i="6"/>
  <c r="Y183" i="6"/>
  <c r="X183" i="6"/>
  <c r="AJ182" i="6"/>
  <c r="AG182" i="6"/>
  <c r="AF182" i="6"/>
  <c r="AE182" i="6"/>
  <c r="AD182" i="6"/>
  <c r="AC182" i="6"/>
  <c r="AB182" i="6"/>
  <c r="AA182" i="6"/>
  <c r="Z182" i="6"/>
  <c r="Y182" i="6"/>
  <c r="X182" i="6"/>
  <c r="AH182" i="6" s="1"/>
  <c r="AI182" i="6" s="1"/>
  <c r="AJ181" i="6"/>
  <c r="AG181" i="6"/>
  <c r="AF181" i="6"/>
  <c r="AE181" i="6"/>
  <c r="AD181" i="6"/>
  <c r="AC181" i="6"/>
  <c r="AB181" i="6"/>
  <c r="AA181" i="6"/>
  <c r="Z181" i="6"/>
  <c r="Y181" i="6"/>
  <c r="X181" i="6"/>
  <c r="AJ180" i="6"/>
  <c r="AG180" i="6"/>
  <c r="AF180" i="6"/>
  <c r="AE180" i="6"/>
  <c r="AD180" i="6"/>
  <c r="AC180" i="6"/>
  <c r="AB180" i="6"/>
  <c r="AA180" i="6"/>
  <c r="Z180" i="6"/>
  <c r="Y180" i="6"/>
  <c r="X180" i="6"/>
  <c r="AJ179" i="6"/>
  <c r="AG179" i="6"/>
  <c r="AF179" i="6"/>
  <c r="AE179" i="6"/>
  <c r="AD179" i="6"/>
  <c r="AC179" i="6"/>
  <c r="AB179" i="6"/>
  <c r="AA179" i="6"/>
  <c r="Z179" i="6"/>
  <c r="Y179" i="6"/>
  <c r="X179" i="6"/>
  <c r="AJ178" i="6"/>
  <c r="AG178" i="6"/>
  <c r="AF178" i="6"/>
  <c r="AE178" i="6"/>
  <c r="AD178" i="6"/>
  <c r="AC178" i="6"/>
  <c r="AB178" i="6"/>
  <c r="AA178" i="6"/>
  <c r="Z178" i="6"/>
  <c r="Y178" i="6"/>
  <c r="AH178" i="6" s="1"/>
  <c r="AI178" i="6" s="1"/>
  <c r="X178" i="6"/>
  <c r="AJ177" i="6"/>
  <c r="AG177" i="6"/>
  <c r="AF177" i="6"/>
  <c r="AE177" i="6"/>
  <c r="AD177" i="6"/>
  <c r="AC177" i="6"/>
  <c r="AB177" i="6"/>
  <c r="AA177" i="6"/>
  <c r="Z177" i="6"/>
  <c r="Y177" i="6"/>
  <c r="X177" i="6"/>
  <c r="AJ176" i="6"/>
  <c r="AG176" i="6"/>
  <c r="AF176" i="6"/>
  <c r="AE176" i="6"/>
  <c r="AD176" i="6"/>
  <c r="AC176" i="6"/>
  <c r="AB176" i="6"/>
  <c r="AA176" i="6"/>
  <c r="Z176" i="6"/>
  <c r="Y176" i="6"/>
  <c r="X176" i="6"/>
  <c r="AJ175" i="6"/>
  <c r="AG175" i="6"/>
  <c r="AF175" i="6"/>
  <c r="AE175" i="6"/>
  <c r="AD175" i="6"/>
  <c r="AC175" i="6"/>
  <c r="AB175" i="6"/>
  <c r="AA175" i="6"/>
  <c r="Z175" i="6"/>
  <c r="Y175" i="6"/>
  <c r="AH175" i="6" s="1"/>
  <c r="AI175" i="6" s="1"/>
  <c r="X175" i="6"/>
  <c r="AJ174" i="6"/>
  <c r="AG174" i="6"/>
  <c r="AF174" i="6"/>
  <c r="AE174" i="6"/>
  <c r="AD174" i="6"/>
  <c r="AC174" i="6"/>
  <c r="AB174" i="6"/>
  <c r="AA174" i="6"/>
  <c r="Z174" i="6"/>
  <c r="Y174" i="6"/>
  <c r="X174" i="6"/>
  <c r="AJ173" i="6"/>
  <c r="AG173" i="6"/>
  <c r="AF173" i="6"/>
  <c r="AE173" i="6"/>
  <c r="AD173" i="6"/>
  <c r="AC173" i="6"/>
  <c r="AB173" i="6"/>
  <c r="AA173" i="6"/>
  <c r="Z173" i="6"/>
  <c r="Y173" i="6"/>
  <c r="X173" i="6"/>
  <c r="AJ172" i="6"/>
  <c r="AG172" i="6"/>
  <c r="AF172" i="6"/>
  <c r="AE172" i="6"/>
  <c r="AD172" i="6"/>
  <c r="AC172" i="6"/>
  <c r="AB172" i="6"/>
  <c r="AA172" i="6"/>
  <c r="Z172" i="6"/>
  <c r="Y172" i="6"/>
  <c r="X172" i="6"/>
  <c r="AJ171" i="6"/>
  <c r="AG171" i="6"/>
  <c r="AF171" i="6"/>
  <c r="AE171" i="6"/>
  <c r="AD171" i="6"/>
  <c r="AC171" i="6"/>
  <c r="AB171" i="6"/>
  <c r="AH171" i="6" s="1"/>
  <c r="AI171" i="6" s="1"/>
  <c r="AA171" i="6"/>
  <c r="Z171" i="6"/>
  <c r="Y171" i="6"/>
  <c r="X171" i="6"/>
  <c r="AJ170" i="6"/>
  <c r="AG170" i="6"/>
  <c r="AF170" i="6"/>
  <c r="AE170" i="6"/>
  <c r="AD170" i="6"/>
  <c r="AC170" i="6"/>
  <c r="AB170" i="6"/>
  <c r="AA170" i="6"/>
  <c r="Z170" i="6"/>
  <c r="Y170" i="6"/>
  <c r="X170" i="6"/>
  <c r="AJ169" i="6"/>
  <c r="AG169" i="6"/>
  <c r="AF169" i="6"/>
  <c r="AE169" i="6"/>
  <c r="AD169" i="6"/>
  <c r="AC169" i="6"/>
  <c r="AB169" i="6"/>
  <c r="AA169" i="6"/>
  <c r="Z169" i="6"/>
  <c r="Y169" i="6"/>
  <c r="X169" i="6"/>
  <c r="AJ168" i="6"/>
  <c r="AG168" i="6"/>
  <c r="AF168" i="6"/>
  <c r="AE168" i="6"/>
  <c r="AD168" i="6"/>
  <c r="AC168" i="6"/>
  <c r="AB168" i="6"/>
  <c r="AA168" i="6"/>
  <c r="Z168" i="6"/>
  <c r="Y168" i="6"/>
  <c r="X168" i="6"/>
  <c r="AH168" i="6" s="1"/>
  <c r="AI168" i="6" s="1"/>
  <c r="AJ167" i="6"/>
  <c r="AG167" i="6"/>
  <c r="AF167" i="6"/>
  <c r="AE167" i="6"/>
  <c r="AD167" i="6"/>
  <c r="AC167" i="6"/>
  <c r="AB167" i="6"/>
  <c r="AA167" i="6"/>
  <c r="Z167" i="6"/>
  <c r="Y167" i="6"/>
  <c r="X167" i="6"/>
  <c r="AH167" i="6" s="1"/>
  <c r="AI167" i="6" s="1"/>
  <c r="AJ166" i="6"/>
  <c r="AG166" i="6"/>
  <c r="AF166" i="6"/>
  <c r="AE166" i="6"/>
  <c r="AD166" i="6"/>
  <c r="AC166" i="6"/>
  <c r="AB166" i="6"/>
  <c r="AA166" i="6"/>
  <c r="Z166" i="6"/>
  <c r="Y166" i="6"/>
  <c r="AH166" i="6" s="1"/>
  <c r="AI166" i="6" s="1"/>
  <c r="X166" i="6"/>
  <c r="AJ165" i="6"/>
  <c r="AG165" i="6"/>
  <c r="AF165" i="6"/>
  <c r="AE165" i="6"/>
  <c r="AD165" i="6"/>
  <c r="AC165" i="6"/>
  <c r="AB165" i="6"/>
  <c r="AA165" i="6"/>
  <c r="Z165" i="6"/>
  <c r="Y165" i="6"/>
  <c r="X165" i="6"/>
  <c r="AH165" i="6" s="1"/>
  <c r="AI165" i="6" s="1"/>
  <c r="AJ164" i="6"/>
  <c r="AG164" i="6"/>
  <c r="AF164" i="6"/>
  <c r="AE164" i="6"/>
  <c r="AD164" i="6"/>
  <c r="AC164" i="6"/>
  <c r="AB164" i="6"/>
  <c r="AA164" i="6"/>
  <c r="Z164" i="6"/>
  <c r="Y164" i="6"/>
  <c r="X164" i="6"/>
  <c r="AJ163" i="6"/>
  <c r="AG163" i="6"/>
  <c r="AF163" i="6"/>
  <c r="AE163" i="6"/>
  <c r="AD163" i="6"/>
  <c r="AC163" i="6"/>
  <c r="AB163" i="6"/>
  <c r="AA163" i="6"/>
  <c r="Z163" i="6"/>
  <c r="Y163" i="6"/>
  <c r="X163" i="6"/>
  <c r="AH163" i="6" s="1"/>
  <c r="AI163" i="6" s="1"/>
  <c r="AJ162" i="6"/>
  <c r="AG162" i="6"/>
  <c r="AF162" i="6"/>
  <c r="AE162" i="6"/>
  <c r="AD162" i="6"/>
  <c r="AC162" i="6"/>
  <c r="AB162" i="6"/>
  <c r="AA162" i="6"/>
  <c r="Z162" i="6"/>
  <c r="Y162" i="6"/>
  <c r="X162" i="6"/>
  <c r="AH162" i="6" s="1"/>
  <c r="AI162" i="6" s="1"/>
  <c r="AJ161" i="6"/>
  <c r="AG161" i="6"/>
  <c r="AF161" i="6"/>
  <c r="AE161" i="6"/>
  <c r="AD161" i="6"/>
  <c r="AC161" i="6"/>
  <c r="AB161" i="6"/>
  <c r="AA161" i="6"/>
  <c r="Z161" i="6"/>
  <c r="Y161" i="6"/>
  <c r="X161" i="6"/>
  <c r="AH161" i="6" s="1"/>
  <c r="AI161" i="6" s="1"/>
  <c r="AJ160" i="6"/>
  <c r="AG160" i="6"/>
  <c r="AF160" i="6"/>
  <c r="AE160" i="6"/>
  <c r="AD160" i="6"/>
  <c r="AC160" i="6"/>
  <c r="AB160" i="6"/>
  <c r="AA160" i="6"/>
  <c r="Z160" i="6"/>
  <c r="Y160" i="6"/>
  <c r="AH160" i="6" s="1"/>
  <c r="AI160" i="6" s="1"/>
  <c r="X160" i="6"/>
  <c r="AJ159" i="6"/>
  <c r="AG159" i="6"/>
  <c r="AF159" i="6"/>
  <c r="AE159" i="6"/>
  <c r="AD159" i="6"/>
  <c r="AC159" i="6"/>
  <c r="AB159" i="6"/>
  <c r="AA159" i="6"/>
  <c r="Z159" i="6"/>
  <c r="Y159" i="6"/>
  <c r="X159" i="6"/>
  <c r="AH159" i="6" s="1"/>
  <c r="AI159" i="6" s="1"/>
  <c r="AJ158" i="6"/>
  <c r="AG158" i="6"/>
  <c r="AF158" i="6"/>
  <c r="AE158" i="6"/>
  <c r="AD158" i="6"/>
  <c r="AC158" i="6"/>
  <c r="AB158" i="6"/>
  <c r="AA158" i="6"/>
  <c r="Z158" i="6"/>
  <c r="Y158" i="6"/>
  <c r="X158" i="6"/>
  <c r="AH158" i="6" s="1"/>
  <c r="AI158" i="6" s="1"/>
  <c r="AJ157" i="6"/>
  <c r="AG157" i="6"/>
  <c r="AF157" i="6"/>
  <c r="AE157" i="6"/>
  <c r="AD157" i="6"/>
  <c r="AC157" i="6"/>
  <c r="AB157" i="6"/>
  <c r="AA157" i="6"/>
  <c r="Z157" i="6"/>
  <c r="Y157" i="6"/>
  <c r="X157" i="6"/>
  <c r="AJ156" i="6"/>
  <c r="AG156" i="6"/>
  <c r="AF156" i="6"/>
  <c r="AE156" i="6"/>
  <c r="AD156" i="6"/>
  <c r="AC156" i="6"/>
  <c r="AB156" i="6"/>
  <c r="AA156" i="6"/>
  <c r="Z156" i="6"/>
  <c r="Y156" i="6"/>
  <c r="X156" i="6"/>
  <c r="AJ155" i="6"/>
  <c r="AG155" i="6"/>
  <c r="AF155" i="6"/>
  <c r="AE155" i="6"/>
  <c r="AD155" i="6"/>
  <c r="AC155" i="6"/>
  <c r="AB155" i="6"/>
  <c r="AA155" i="6"/>
  <c r="Z155" i="6"/>
  <c r="Y155" i="6"/>
  <c r="X155" i="6"/>
  <c r="AH155" i="6" s="1"/>
  <c r="AI155" i="6" s="1"/>
  <c r="AJ154" i="6"/>
  <c r="AG154" i="6"/>
  <c r="AF154" i="6"/>
  <c r="AE154" i="6"/>
  <c r="AD154" i="6"/>
  <c r="AC154" i="6"/>
  <c r="AB154" i="6"/>
  <c r="AA154" i="6"/>
  <c r="Z154" i="6"/>
  <c r="Y154" i="6"/>
  <c r="X154" i="6"/>
  <c r="AJ153" i="6"/>
  <c r="AG153" i="6"/>
  <c r="AF153" i="6"/>
  <c r="AE153" i="6"/>
  <c r="AD153" i="6"/>
  <c r="AC153" i="6"/>
  <c r="AB153" i="6"/>
  <c r="AA153" i="6"/>
  <c r="Z153" i="6"/>
  <c r="Y153" i="6"/>
  <c r="X153" i="6"/>
  <c r="AJ152" i="6"/>
  <c r="AG152" i="6"/>
  <c r="AF152" i="6"/>
  <c r="AE152" i="6"/>
  <c r="AH152" i="6" s="1"/>
  <c r="AI152" i="6" s="1"/>
  <c r="AD152" i="6"/>
  <c r="AC152" i="6"/>
  <c r="AB152" i="6"/>
  <c r="AA152" i="6"/>
  <c r="Z152" i="6"/>
  <c r="Y152" i="6"/>
  <c r="X152" i="6"/>
  <c r="AJ151" i="6"/>
  <c r="AG151" i="6"/>
  <c r="AF151" i="6"/>
  <c r="AE151" i="6"/>
  <c r="AD151" i="6"/>
  <c r="AC151" i="6"/>
  <c r="AB151" i="6"/>
  <c r="AA151" i="6"/>
  <c r="Z151" i="6"/>
  <c r="Y151" i="6"/>
  <c r="X151" i="6"/>
  <c r="AJ150" i="6"/>
  <c r="AG150" i="6"/>
  <c r="AF150" i="6"/>
  <c r="AE150" i="6"/>
  <c r="AD150" i="6"/>
  <c r="AC150" i="6"/>
  <c r="AB150" i="6"/>
  <c r="AA150" i="6"/>
  <c r="Z150" i="6"/>
  <c r="Y150" i="6"/>
  <c r="X150" i="6"/>
  <c r="AJ149" i="6"/>
  <c r="AG149" i="6"/>
  <c r="AF149" i="6"/>
  <c r="AE149" i="6"/>
  <c r="AD149" i="6"/>
  <c r="AC149" i="6"/>
  <c r="AB149" i="6"/>
  <c r="AA149" i="6"/>
  <c r="Z149" i="6"/>
  <c r="Y149" i="6"/>
  <c r="X149" i="6"/>
  <c r="AJ148" i="6"/>
  <c r="AG148" i="6"/>
  <c r="AF148" i="6"/>
  <c r="AE148" i="6"/>
  <c r="AD148" i="6"/>
  <c r="AC148" i="6"/>
  <c r="AB148" i="6"/>
  <c r="AA148" i="6"/>
  <c r="Z148" i="6"/>
  <c r="Y148" i="6"/>
  <c r="X148" i="6"/>
  <c r="AJ147" i="6"/>
  <c r="AH147" i="6"/>
  <c r="AI147" i="6" s="1"/>
  <c r="AG147" i="6"/>
  <c r="AF147" i="6"/>
  <c r="AE147" i="6"/>
  <c r="AD147" i="6"/>
  <c r="AC147" i="6"/>
  <c r="AB147" i="6"/>
  <c r="AA147" i="6"/>
  <c r="Z147" i="6"/>
  <c r="Y147" i="6"/>
  <c r="X147" i="6"/>
  <c r="AJ146" i="6"/>
  <c r="AG146" i="6"/>
  <c r="AF146" i="6"/>
  <c r="AE146" i="6"/>
  <c r="AD146" i="6"/>
  <c r="AC146" i="6"/>
  <c r="AB146" i="6"/>
  <c r="AA146" i="6"/>
  <c r="Z146" i="6"/>
  <c r="Y146" i="6"/>
  <c r="X146" i="6"/>
  <c r="AJ145" i="6"/>
  <c r="AH145" i="6"/>
  <c r="AI145" i="6" s="1"/>
  <c r="AG145" i="6"/>
  <c r="AF145" i="6"/>
  <c r="AE145" i="6"/>
  <c r="AD145" i="6"/>
  <c r="AC145" i="6"/>
  <c r="AB145" i="6"/>
  <c r="AA145" i="6"/>
  <c r="Z145" i="6"/>
  <c r="Y145" i="6"/>
  <c r="X145" i="6"/>
  <c r="AJ144" i="6"/>
  <c r="AG144" i="6"/>
  <c r="AF144" i="6"/>
  <c r="AE144" i="6"/>
  <c r="AD144" i="6"/>
  <c r="AC144" i="6"/>
  <c r="AB144" i="6"/>
  <c r="AA144" i="6"/>
  <c r="Z144" i="6"/>
  <c r="Y144" i="6"/>
  <c r="X144" i="6"/>
  <c r="AJ143" i="6"/>
  <c r="AH143" i="6"/>
  <c r="AI143" i="6" s="1"/>
  <c r="AG143" i="6"/>
  <c r="AF143" i="6"/>
  <c r="AE143" i="6"/>
  <c r="AD143" i="6"/>
  <c r="AC143" i="6"/>
  <c r="AB143" i="6"/>
  <c r="AA143" i="6"/>
  <c r="Z143" i="6"/>
  <c r="Y143" i="6"/>
  <c r="X143" i="6"/>
  <c r="AJ142" i="6"/>
  <c r="AG142" i="6"/>
  <c r="AF142" i="6"/>
  <c r="AE142" i="6"/>
  <c r="AD142" i="6"/>
  <c r="AC142" i="6"/>
  <c r="AB142" i="6"/>
  <c r="AH142" i="6" s="1"/>
  <c r="AI142" i="6" s="1"/>
  <c r="AA142" i="6"/>
  <c r="Z142" i="6"/>
  <c r="Y142" i="6"/>
  <c r="X142" i="6"/>
  <c r="AJ141" i="6"/>
  <c r="AG141" i="6"/>
  <c r="AF141" i="6"/>
  <c r="AE141" i="6"/>
  <c r="AD141" i="6"/>
  <c r="AC141" i="6"/>
  <c r="AB141" i="6"/>
  <c r="AA141" i="6"/>
  <c r="Z141" i="6"/>
  <c r="Y141" i="6"/>
  <c r="X141" i="6"/>
  <c r="AJ140" i="6"/>
  <c r="AG140" i="6"/>
  <c r="AF140" i="6"/>
  <c r="AE140" i="6"/>
  <c r="AD140" i="6"/>
  <c r="AC140" i="6"/>
  <c r="AB140" i="6"/>
  <c r="AA140" i="6"/>
  <c r="Z140" i="6"/>
  <c r="Y140" i="6"/>
  <c r="X140" i="6"/>
  <c r="AJ139" i="6"/>
  <c r="AG139" i="6"/>
  <c r="AF139" i="6"/>
  <c r="AE139" i="6"/>
  <c r="AD139" i="6"/>
  <c r="AC139" i="6"/>
  <c r="AB139" i="6"/>
  <c r="AA139" i="6"/>
  <c r="Z139" i="6"/>
  <c r="Y139" i="6"/>
  <c r="X139" i="6"/>
  <c r="AJ138" i="6"/>
  <c r="AG138" i="6"/>
  <c r="AF138" i="6"/>
  <c r="AE138" i="6"/>
  <c r="AD138" i="6"/>
  <c r="AC138" i="6"/>
  <c r="AB138" i="6"/>
  <c r="AA138" i="6"/>
  <c r="Z138" i="6"/>
  <c r="Y138" i="6"/>
  <c r="X138" i="6"/>
  <c r="AJ137" i="6"/>
  <c r="AG137" i="6"/>
  <c r="AF137" i="6"/>
  <c r="AE137" i="6"/>
  <c r="AD137" i="6"/>
  <c r="AC137" i="6"/>
  <c r="AB137" i="6"/>
  <c r="AA137" i="6"/>
  <c r="Z137" i="6"/>
  <c r="Y137" i="6"/>
  <c r="X137" i="6"/>
  <c r="AJ136" i="6"/>
  <c r="AG136" i="6"/>
  <c r="AF136" i="6"/>
  <c r="AE136" i="6"/>
  <c r="AD136" i="6"/>
  <c r="AC136" i="6"/>
  <c r="AB136" i="6"/>
  <c r="AA136" i="6"/>
  <c r="Z136" i="6"/>
  <c r="Y136" i="6"/>
  <c r="X136" i="6"/>
  <c r="AJ135" i="6"/>
  <c r="AG135" i="6"/>
  <c r="AF135" i="6"/>
  <c r="AE135" i="6"/>
  <c r="AD135" i="6"/>
  <c r="AC135" i="6"/>
  <c r="AB135" i="6"/>
  <c r="AA135" i="6"/>
  <c r="Z135" i="6"/>
  <c r="Y135" i="6"/>
  <c r="X135" i="6"/>
  <c r="AJ134" i="6"/>
  <c r="AG134" i="6"/>
  <c r="AF134" i="6"/>
  <c r="AE134" i="6"/>
  <c r="AD134" i="6"/>
  <c r="AC134" i="6"/>
  <c r="AB134" i="6"/>
  <c r="AH134" i="6" s="1"/>
  <c r="AI134" i="6" s="1"/>
  <c r="AA134" i="6"/>
  <c r="Z134" i="6"/>
  <c r="Y134" i="6"/>
  <c r="X134" i="6"/>
  <c r="AJ133" i="6"/>
  <c r="AG133" i="6"/>
  <c r="AF133" i="6"/>
  <c r="AE133" i="6"/>
  <c r="AD133" i="6"/>
  <c r="AC133" i="6"/>
  <c r="AB133" i="6"/>
  <c r="AA133" i="6"/>
  <c r="Z133" i="6"/>
  <c r="Y133" i="6"/>
  <c r="X133" i="6"/>
  <c r="AJ132" i="6"/>
  <c r="AG132" i="6"/>
  <c r="AF132" i="6"/>
  <c r="AE132" i="6"/>
  <c r="AD132" i="6"/>
  <c r="AC132" i="6"/>
  <c r="AB132" i="6"/>
  <c r="AA132" i="6"/>
  <c r="Z132" i="6"/>
  <c r="Y132" i="6"/>
  <c r="X132" i="6"/>
  <c r="AJ131" i="6"/>
  <c r="AG131" i="6"/>
  <c r="AF131" i="6"/>
  <c r="AE131" i="6"/>
  <c r="AD131" i="6"/>
  <c r="AC131" i="6"/>
  <c r="AB131" i="6"/>
  <c r="AA131" i="6"/>
  <c r="Z131" i="6"/>
  <c r="Y131" i="6"/>
  <c r="X131" i="6"/>
  <c r="AH131" i="6" s="1"/>
  <c r="AI131" i="6" s="1"/>
  <c r="AJ130" i="6"/>
  <c r="AG130" i="6"/>
  <c r="AF130" i="6"/>
  <c r="AE130" i="6"/>
  <c r="AD130" i="6"/>
  <c r="AC130" i="6"/>
  <c r="AB130" i="6"/>
  <c r="AA130" i="6"/>
  <c r="Z130" i="6"/>
  <c r="Y130" i="6"/>
  <c r="X130" i="6"/>
  <c r="AJ129" i="6"/>
  <c r="AH129" i="6"/>
  <c r="AI129" i="6" s="1"/>
  <c r="AG129" i="6"/>
  <c r="AF129" i="6"/>
  <c r="AE129" i="6"/>
  <c r="AD129" i="6"/>
  <c r="AC129" i="6"/>
  <c r="AB129" i="6"/>
  <c r="AA129" i="6"/>
  <c r="Z129" i="6"/>
  <c r="Y129" i="6"/>
  <c r="X129" i="6"/>
  <c r="AJ128" i="6"/>
  <c r="AG128" i="6"/>
  <c r="AF128" i="6"/>
  <c r="AE128" i="6"/>
  <c r="AD128" i="6"/>
  <c r="AC128" i="6"/>
  <c r="AB128" i="6"/>
  <c r="AA128" i="6"/>
  <c r="Z128" i="6"/>
  <c r="Y128" i="6"/>
  <c r="X128" i="6"/>
  <c r="AJ127" i="6"/>
  <c r="AH127" i="6"/>
  <c r="AI127" i="6" s="1"/>
  <c r="AG127" i="6"/>
  <c r="AF127" i="6"/>
  <c r="AE127" i="6"/>
  <c r="AD127" i="6"/>
  <c r="AC127" i="6"/>
  <c r="AB127" i="6"/>
  <c r="AA127" i="6"/>
  <c r="Z127" i="6"/>
  <c r="Y127" i="6"/>
  <c r="X127" i="6"/>
  <c r="AJ126" i="6"/>
  <c r="AG126" i="6"/>
  <c r="AF126" i="6"/>
  <c r="AE126" i="6"/>
  <c r="AD126" i="6"/>
  <c r="AC126" i="6"/>
  <c r="AB126" i="6"/>
  <c r="AA126" i="6"/>
  <c r="Z126" i="6"/>
  <c r="Y126" i="6"/>
  <c r="X126" i="6"/>
  <c r="AJ125" i="6"/>
  <c r="AH125" i="6"/>
  <c r="AI125" i="6" s="1"/>
  <c r="AG125" i="6"/>
  <c r="AF125" i="6"/>
  <c r="AE125" i="6"/>
  <c r="AD125" i="6"/>
  <c r="AC125" i="6"/>
  <c r="AB125" i="6"/>
  <c r="AA125" i="6"/>
  <c r="Z125" i="6"/>
  <c r="Y125" i="6"/>
  <c r="X125" i="6"/>
  <c r="AJ124" i="6"/>
  <c r="AI124" i="6"/>
  <c r="AH124" i="6"/>
  <c r="AG124" i="6"/>
  <c r="AF124" i="6"/>
  <c r="AE124" i="6"/>
  <c r="AD124" i="6"/>
  <c r="AC124" i="6"/>
  <c r="AB124" i="6"/>
  <c r="AA124" i="6"/>
  <c r="Z124" i="6"/>
  <c r="Y124" i="6"/>
  <c r="X124" i="6"/>
  <c r="AJ123" i="6"/>
  <c r="AG123" i="6"/>
  <c r="AF123" i="6"/>
  <c r="AE123" i="6"/>
  <c r="AD123" i="6"/>
  <c r="AC123" i="6"/>
  <c r="AB123" i="6"/>
  <c r="AA123" i="6"/>
  <c r="Z123" i="6"/>
  <c r="Y123" i="6"/>
  <c r="X123" i="6"/>
  <c r="AH123" i="6" s="1"/>
  <c r="AI123" i="6" s="1"/>
  <c r="AJ122" i="6"/>
  <c r="AG122" i="6"/>
  <c r="AF122" i="6"/>
  <c r="AE122" i="6"/>
  <c r="AD122" i="6"/>
  <c r="AC122" i="6"/>
  <c r="AB122" i="6"/>
  <c r="AA122" i="6"/>
  <c r="Z122" i="6"/>
  <c r="Y122" i="6"/>
  <c r="X122" i="6"/>
  <c r="AJ121" i="6"/>
  <c r="AG121" i="6"/>
  <c r="AF121" i="6"/>
  <c r="AE121" i="6"/>
  <c r="AD121" i="6"/>
  <c r="AC121" i="6"/>
  <c r="AB121" i="6"/>
  <c r="AA121" i="6"/>
  <c r="Z121" i="6"/>
  <c r="Y121" i="6"/>
  <c r="X121" i="6"/>
  <c r="AJ120" i="6"/>
  <c r="AG120" i="6"/>
  <c r="AF120" i="6"/>
  <c r="AE120" i="6"/>
  <c r="AD120" i="6"/>
  <c r="AC120" i="6"/>
  <c r="AB120" i="6"/>
  <c r="AA120" i="6"/>
  <c r="Z120" i="6"/>
  <c r="Y120" i="6"/>
  <c r="X120" i="6"/>
  <c r="AJ119" i="6"/>
  <c r="AG119" i="6"/>
  <c r="AF119" i="6"/>
  <c r="AE119" i="6"/>
  <c r="AD119" i="6"/>
  <c r="AC119" i="6"/>
  <c r="AB119" i="6"/>
  <c r="AA119" i="6"/>
  <c r="Z119" i="6"/>
  <c r="Y119" i="6"/>
  <c r="X119" i="6"/>
  <c r="AJ118" i="6"/>
  <c r="AG118" i="6"/>
  <c r="AF118" i="6"/>
  <c r="AE118" i="6"/>
  <c r="AD118" i="6"/>
  <c r="AC118" i="6"/>
  <c r="AB118" i="6"/>
  <c r="AA118" i="6"/>
  <c r="Z118" i="6"/>
  <c r="Y118" i="6"/>
  <c r="X118" i="6"/>
  <c r="AJ117" i="6"/>
  <c r="AG117" i="6"/>
  <c r="AF117" i="6"/>
  <c r="AE117" i="6"/>
  <c r="AD117" i="6"/>
  <c r="AC117" i="6"/>
  <c r="AB117" i="6"/>
  <c r="AA117" i="6"/>
  <c r="AH117" i="6" s="1"/>
  <c r="AI117" i="6" s="1"/>
  <c r="Z117" i="6"/>
  <c r="Y117" i="6"/>
  <c r="X117" i="6"/>
  <c r="AJ116" i="6"/>
  <c r="AG116" i="6"/>
  <c r="AF116" i="6"/>
  <c r="AE116" i="6"/>
  <c r="AD116" i="6"/>
  <c r="AC116" i="6"/>
  <c r="AB116" i="6"/>
  <c r="AA116" i="6"/>
  <c r="Z116" i="6"/>
  <c r="Y116" i="6"/>
  <c r="X116" i="6"/>
  <c r="AJ115" i="6"/>
  <c r="AG115" i="6"/>
  <c r="AF115" i="6"/>
  <c r="AE115" i="6"/>
  <c r="AD115" i="6"/>
  <c r="AC115" i="6"/>
  <c r="AB115" i="6"/>
  <c r="AA115" i="6"/>
  <c r="Z115" i="6"/>
  <c r="Y115" i="6"/>
  <c r="X115" i="6"/>
  <c r="AJ114" i="6"/>
  <c r="AG114" i="6"/>
  <c r="AF114" i="6"/>
  <c r="AE114" i="6"/>
  <c r="AD114" i="6"/>
  <c r="AC114" i="6"/>
  <c r="AB114" i="6"/>
  <c r="AA114" i="6"/>
  <c r="Z114" i="6"/>
  <c r="Y114" i="6"/>
  <c r="X114" i="6"/>
  <c r="AJ113" i="6"/>
  <c r="AG113" i="6"/>
  <c r="AF113" i="6"/>
  <c r="AE113" i="6"/>
  <c r="AD113" i="6"/>
  <c r="AC113" i="6"/>
  <c r="AB113" i="6"/>
  <c r="AA113" i="6"/>
  <c r="Z113" i="6"/>
  <c r="Y113" i="6"/>
  <c r="X113" i="6"/>
  <c r="AJ112" i="6"/>
  <c r="AG112" i="6"/>
  <c r="AF112" i="6"/>
  <c r="AE112" i="6"/>
  <c r="AD112" i="6"/>
  <c r="AC112" i="6"/>
  <c r="AB112" i="6"/>
  <c r="AA112" i="6"/>
  <c r="Z112" i="6"/>
  <c r="Y112" i="6"/>
  <c r="AH112" i="6" s="1"/>
  <c r="AI112" i="6" s="1"/>
  <c r="X112" i="6"/>
  <c r="AJ111" i="6"/>
  <c r="AH111" i="6"/>
  <c r="AI111" i="6" s="1"/>
  <c r="AG111" i="6"/>
  <c r="AF111" i="6"/>
  <c r="AE111" i="6"/>
  <c r="AD111" i="6"/>
  <c r="AC111" i="6"/>
  <c r="AB111" i="6"/>
  <c r="AA111" i="6"/>
  <c r="Z111" i="6"/>
  <c r="Y111" i="6"/>
  <c r="X111" i="6"/>
  <c r="AJ110" i="6"/>
  <c r="AG110" i="6"/>
  <c r="AF110" i="6"/>
  <c r="AE110" i="6"/>
  <c r="AD110" i="6"/>
  <c r="AC110" i="6"/>
  <c r="AB110" i="6"/>
  <c r="AA110" i="6"/>
  <c r="Z110" i="6"/>
  <c r="Y110" i="6"/>
  <c r="X110" i="6"/>
  <c r="AH110" i="6" s="1"/>
  <c r="AI110" i="6" s="1"/>
  <c r="AJ109" i="6"/>
  <c r="AG109" i="6"/>
  <c r="AF109" i="6"/>
  <c r="AE109" i="6"/>
  <c r="AD109" i="6"/>
  <c r="AC109" i="6"/>
  <c r="AB109" i="6"/>
  <c r="AA109" i="6"/>
  <c r="Z109" i="6"/>
  <c r="Y109" i="6"/>
  <c r="X109" i="6"/>
  <c r="AH109" i="6" s="1"/>
  <c r="AI109" i="6" s="1"/>
  <c r="AJ108" i="6"/>
  <c r="AG108" i="6"/>
  <c r="AF108" i="6"/>
  <c r="AE108" i="6"/>
  <c r="AD108" i="6"/>
  <c r="AC108" i="6"/>
  <c r="AB108" i="6"/>
  <c r="AA108" i="6"/>
  <c r="Z108" i="6"/>
  <c r="Y108" i="6"/>
  <c r="X108" i="6"/>
  <c r="AH108" i="6" s="1"/>
  <c r="AI108" i="6" s="1"/>
  <c r="AJ107" i="6"/>
  <c r="AG107" i="6"/>
  <c r="AF107" i="6"/>
  <c r="AE107" i="6"/>
  <c r="AD107" i="6"/>
  <c r="AC107" i="6"/>
  <c r="AB107" i="6"/>
  <c r="AA107" i="6"/>
  <c r="Z107" i="6"/>
  <c r="Y107" i="6"/>
  <c r="X107" i="6"/>
  <c r="AH107" i="6" s="1"/>
  <c r="AI107" i="6" s="1"/>
  <c r="AJ106" i="6"/>
  <c r="AG106" i="6"/>
  <c r="AF106" i="6"/>
  <c r="AE106" i="6"/>
  <c r="AD106" i="6"/>
  <c r="AC106" i="6"/>
  <c r="AB106" i="6"/>
  <c r="AA106" i="6"/>
  <c r="Z106" i="6"/>
  <c r="Y106" i="6"/>
  <c r="AH106" i="6" s="1"/>
  <c r="AI106" i="6" s="1"/>
  <c r="X106" i="6"/>
  <c r="AJ105" i="6"/>
  <c r="AG105" i="6"/>
  <c r="AF105" i="6"/>
  <c r="AE105" i="6"/>
  <c r="AD105" i="6"/>
  <c r="AC105" i="6"/>
  <c r="AB105" i="6"/>
  <c r="AA105" i="6"/>
  <c r="Z105" i="6"/>
  <c r="Y105" i="6"/>
  <c r="X105" i="6"/>
  <c r="AH105" i="6" s="1"/>
  <c r="AI105" i="6" s="1"/>
  <c r="AJ104" i="6"/>
  <c r="AG104" i="6"/>
  <c r="AF104" i="6"/>
  <c r="AE104" i="6"/>
  <c r="AD104" i="6"/>
  <c r="AC104" i="6"/>
  <c r="AB104" i="6"/>
  <c r="AA104" i="6"/>
  <c r="Z104" i="6"/>
  <c r="Y104" i="6"/>
  <c r="X104" i="6"/>
  <c r="AH104" i="6" s="1"/>
  <c r="AI104" i="6" s="1"/>
  <c r="AJ103" i="6"/>
  <c r="AG103" i="6"/>
  <c r="AF103" i="6"/>
  <c r="AE103" i="6"/>
  <c r="AD103" i="6"/>
  <c r="AC103" i="6"/>
  <c r="AB103" i="6"/>
  <c r="AA103" i="6"/>
  <c r="Z103" i="6"/>
  <c r="Y103" i="6"/>
  <c r="X103" i="6"/>
  <c r="AJ102" i="6"/>
  <c r="AG102" i="6"/>
  <c r="AF102" i="6"/>
  <c r="AE102" i="6"/>
  <c r="AD102" i="6"/>
  <c r="AC102" i="6"/>
  <c r="AB102" i="6"/>
  <c r="AA102" i="6"/>
  <c r="Z102" i="6"/>
  <c r="Y102" i="6"/>
  <c r="X102" i="6"/>
  <c r="AJ101" i="6"/>
  <c r="AG101" i="6"/>
  <c r="AF101" i="6"/>
  <c r="AE101" i="6"/>
  <c r="AD101" i="6"/>
  <c r="AC101" i="6"/>
  <c r="AB101" i="6"/>
  <c r="AA101" i="6"/>
  <c r="Z101" i="6"/>
  <c r="Y101" i="6"/>
  <c r="X101" i="6"/>
  <c r="AH101" i="6" s="1"/>
  <c r="AI101" i="6" s="1"/>
  <c r="AJ100" i="6"/>
  <c r="AG100" i="6"/>
  <c r="AF100" i="6"/>
  <c r="AE100" i="6"/>
  <c r="AD100" i="6"/>
  <c r="AC100" i="6"/>
  <c r="AB100" i="6"/>
  <c r="AA100" i="6"/>
  <c r="Z100" i="6"/>
  <c r="Y100" i="6"/>
  <c r="X100" i="6"/>
  <c r="AJ99" i="6"/>
  <c r="AG99" i="6"/>
  <c r="AF99" i="6"/>
  <c r="AE99" i="6"/>
  <c r="AD99" i="6"/>
  <c r="AC99" i="6"/>
  <c r="AB99" i="6"/>
  <c r="AA99" i="6"/>
  <c r="Z99" i="6"/>
  <c r="Y99" i="6"/>
  <c r="X99" i="6"/>
  <c r="AJ98" i="6"/>
  <c r="AG98" i="6"/>
  <c r="AF98" i="6"/>
  <c r="AE98" i="6"/>
  <c r="AH98" i="6" s="1"/>
  <c r="AI98" i="6" s="1"/>
  <c r="AD98" i="6"/>
  <c r="AC98" i="6"/>
  <c r="AB98" i="6"/>
  <c r="AA98" i="6"/>
  <c r="Z98" i="6"/>
  <c r="Y98" i="6"/>
  <c r="X98" i="6"/>
  <c r="AJ97" i="6"/>
  <c r="AG97" i="6"/>
  <c r="AF97" i="6"/>
  <c r="AE97" i="6"/>
  <c r="AD97" i="6"/>
  <c r="AC97" i="6"/>
  <c r="AB97" i="6"/>
  <c r="AA97" i="6"/>
  <c r="Z97" i="6"/>
  <c r="Y97" i="6"/>
  <c r="X97" i="6"/>
  <c r="AJ96" i="6"/>
  <c r="AG96" i="6"/>
  <c r="AF96" i="6"/>
  <c r="AE96" i="6"/>
  <c r="AD96" i="6"/>
  <c r="AC96" i="6"/>
  <c r="AB96" i="6"/>
  <c r="AA96" i="6"/>
  <c r="Z96" i="6"/>
  <c r="Y96" i="6"/>
  <c r="X96" i="6"/>
  <c r="AJ95" i="6"/>
  <c r="AG95" i="6"/>
  <c r="AF95" i="6"/>
  <c r="AE95" i="6"/>
  <c r="AD95" i="6"/>
  <c r="AC95" i="6"/>
  <c r="AB95" i="6"/>
  <c r="AA95" i="6"/>
  <c r="Z95" i="6"/>
  <c r="Y95" i="6"/>
  <c r="X95" i="6"/>
  <c r="AJ94" i="6"/>
  <c r="AG94" i="6"/>
  <c r="AF94" i="6"/>
  <c r="AE94" i="6"/>
  <c r="AD94" i="6"/>
  <c r="AC94" i="6"/>
  <c r="AB94" i="6"/>
  <c r="AA94" i="6"/>
  <c r="Z94" i="6"/>
  <c r="Y94" i="6"/>
  <c r="X94" i="6"/>
  <c r="AJ93" i="6"/>
  <c r="AH93" i="6"/>
  <c r="AI93" i="6" s="1"/>
  <c r="AG93" i="6"/>
  <c r="AF93" i="6"/>
  <c r="AE93" i="6"/>
  <c r="AD93" i="6"/>
  <c r="AC93" i="6"/>
  <c r="AB93" i="6"/>
  <c r="AA93" i="6"/>
  <c r="Z93" i="6"/>
  <c r="Y93" i="6"/>
  <c r="X93" i="6"/>
  <c r="AJ92" i="6"/>
  <c r="AG92" i="6"/>
  <c r="AF92" i="6"/>
  <c r="AE92" i="6"/>
  <c r="AD92" i="6"/>
  <c r="AC92" i="6"/>
  <c r="AB92" i="6"/>
  <c r="AA92" i="6"/>
  <c r="Z92" i="6"/>
  <c r="Y92" i="6"/>
  <c r="X92" i="6"/>
  <c r="AJ91" i="6"/>
  <c r="AH91" i="6"/>
  <c r="AI91" i="6" s="1"/>
  <c r="AG91" i="6"/>
  <c r="AF91" i="6"/>
  <c r="AE91" i="6"/>
  <c r="AD91" i="6"/>
  <c r="AC91" i="6"/>
  <c r="AB91" i="6"/>
  <c r="AA91" i="6"/>
  <c r="Z91" i="6"/>
  <c r="Y91" i="6"/>
  <c r="X91" i="6"/>
  <c r="AJ90" i="6"/>
  <c r="AG90" i="6"/>
  <c r="AF90" i="6"/>
  <c r="AE90" i="6"/>
  <c r="AD90" i="6"/>
  <c r="AC90" i="6"/>
  <c r="AB90" i="6"/>
  <c r="AA90" i="6"/>
  <c r="Z90" i="6"/>
  <c r="Y90" i="6"/>
  <c r="X90" i="6"/>
  <c r="AJ89" i="6"/>
  <c r="AH89" i="6"/>
  <c r="AI89" i="6" s="1"/>
  <c r="AG89" i="6"/>
  <c r="AF89" i="6"/>
  <c r="AE89" i="6"/>
  <c r="AD89" i="6"/>
  <c r="AC89" i="6"/>
  <c r="AB89" i="6"/>
  <c r="AA89" i="6"/>
  <c r="Z89" i="6"/>
  <c r="Y89" i="6"/>
  <c r="X89" i="6"/>
  <c r="AJ88" i="6"/>
  <c r="AI88" i="6"/>
  <c r="AH88" i="6"/>
  <c r="AG88" i="6"/>
  <c r="AF88" i="6"/>
  <c r="AE88" i="6"/>
  <c r="AD88" i="6"/>
  <c r="AC88" i="6"/>
  <c r="AB88" i="6"/>
  <c r="AA88" i="6"/>
  <c r="Z88" i="6"/>
  <c r="Y88" i="6"/>
  <c r="X88" i="6"/>
  <c r="AJ87" i="6"/>
  <c r="AG87" i="6"/>
  <c r="AF87" i="6"/>
  <c r="AE87" i="6"/>
  <c r="AD87" i="6"/>
  <c r="AC87" i="6"/>
  <c r="AB87" i="6"/>
  <c r="AA87" i="6"/>
  <c r="Z87" i="6"/>
  <c r="Y87" i="6"/>
  <c r="X87" i="6"/>
  <c r="AJ86" i="6"/>
  <c r="AG86" i="6"/>
  <c r="AF86" i="6"/>
  <c r="AE86" i="6"/>
  <c r="AD86" i="6"/>
  <c r="AC86" i="6"/>
  <c r="AB86" i="6"/>
  <c r="AA86" i="6"/>
  <c r="Z86" i="6"/>
  <c r="Y86" i="6"/>
  <c r="X86" i="6"/>
  <c r="AJ85" i="6"/>
  <c r="AG85" i="6"/>
  <c r="AF85" i="6"/>
  <c r="AE85" i="6"/>
  <c r="AD85" i="6"/>
  <c r="AC85" i="6"/>
  <c r="AB85" i="6"/>
  <c r="AA85" i="6"/>
  <c r="Z85" i="6"/>
  <c r="Y85" i="6"/>
  <c r="X85" i="6"/>
  <c r="AJ84" i="6"/>
  <c r="AG84" i="6"/>
  <c r="AF84" i="6"/>
  <c r="AE84" i="6"/>
  <c r="AD84" i="6"/>
  <c r="AC84" i="6"/>
  <c r="AB84" i="6"/>
  <c r="AA84" i="6"/>
  <c r="Z84" i="6"/>
  <c r="Y84" i="6"/>
  <c r="X84" i="6"/>
  <c r="AJ83" i="6"/>
  <c r="AG83" i="6"/>
  <c r="AF83" i="6"/>
  <c r="AE83" i="6"/>
  <c r="AD83" i="6"/>
  <c r="AC83" i="6"/>
  <c r="AB83" i="6"/>
  <c r="AA83" i="6"/>
  <c r="Z83" i="6"/>
  <c r="Y83" i="6"/>
  <c r="X83" i="6"/>
  <c r="AJ82" i="6"/>
  <c r="AG82" i="6"/>
  <c r="AF82" i="6"/>
  <c r="AE82" i="6"/>
  <c r="AD82" i="6"/>
  <c r="AC82" i="6"/>
  <c r="AB82" i="6"/>
  <c r="AA82" i="6"/>
  <c r="Z82" i="6"/>
  <c r="Y82" i="6"/>
  <c r="X82" i="6"/>
  <c r="AJ81" i="6"/>
  <c r="AG81" i="6"/>
  <c r="AF81" i="6"/>
  <c r="AE81" i="6"/>
  <c r="AD81" i="6"/>
  <c r="AC81" i="6"/>
  <c r="AB81" i="6"/>
  <c r="AA81" i="6"/>
  <c r="Z81" i="6"/>
  <c r="Y81" i="6"/>
  <c r="X81" i="6"/>
  <c r="AJ80" i="6"/>
  <c r="AG80" i="6"/>
  <c r="AF80" i="6"/>
  <c r="AE80" i="6"/>
  <c r="AD80" i="6"/>
  <c r="AC80" i="6"/>
  <c r="AB80" i="6"/>
  <c r="AH80" i="6" s="1"/>
  <c r="AI80" i="6" s="1"/>
  <c r="AA80" i="6"/>
  <c r="Z80" i="6"/>
  <c r="Y80" i="6"/>
  <c r="X80" i="6"/>
  <c r="AJ79" i="6"/>
  <c r="AG79" i="6"/>
  <c r="AF79" i="6"/>
  <c r="AE79" i="6"/>
  <c r="AD79" i="6"/>
  <c r="AC79" i="6"/>
  <c r="AB79" i="6"/>
  <c r="AA79" i="6"/>
  <c r="Z79" i="6"/>
  <c r="Y79" i="6"/>
  <c r="X79" i="6"/>
  <c r="AJ78" i="6"/>
  <c r="AG78" i="6"/>
  <c r="AF78" i="6"/>
  <c r="AE78" i="6"/>
  <c r="AD78" i="6"/>
  <c r="AC78" i="6"/>
  <c r="AB78" i="6"/>
  <c r="AA78" i="6"/>
  <c r="Z78" i="6"/>
  <c r="Y78" i="6"/>
  <c r="X78" i="6"/>
  <c r="AJ77" i="6"/>
  <c r="AG77" i="6"/>
  <c r="AF77" i="6"/>
  <c r="AE77" i="6"/>
  <c r="AD77" i="6"/>
  <c r="AC77" i="6"/>
  <c r="AB77" i="6"/>
  <c r="AA77" i="6"/>
  <c r="Z77" i="6"/>
  <c r="Y77" i="6"/>
  <c r="X77" i="6"/>
  <c r="AH77" i="6" s="1"/>
  <c r="AI77" i="6" s="1"/>
  <c r="AJ76" i="6"/>
  <c r="AG76" i="6"/>
  <c r="AF76" i="6"/>
  <c r="AE76" i="6"/>
  <c r="AD76" i="6"/>
  <c r="AC76" i="6"/>
  <c r="AB76" i="6"/>
  <c r="AA76" i="6"/>
  <c r="Z76" i="6"/>
  <c r="Y76" i="6"/>
  <c r="AH76" i="6" s="1"/>
  <c r="AI76" i="6" s="1"/>
  <c r="X76" i="6"/>
  <c r="AJ75" i="6"/>
  <c r="AG75" i="6"/>
  <c r="AF75" i="6"/>
  <c r="AH75" i="6" s="1"/>
  <c r="AI75" i="6" s="1"/>
  <c r="AE75" i="6"/>
  <c r="AD75" i="6"/>
  <c r="AC75" i="6"/>
  <c r="AB75" i="6"/>
  <c r="AA75" i="6"/>
  <c r="Z75" i="6"/>
  <c r="Y75" i="6"/>
  <c r="X75" i="6"/>
  <c r="AJ74" i="6"/>
  <c r="AG74" i="6"/>
  <c r="AF74" i="6"/>
  <c r="AE74" i="6"/>
  <c r="AD74" i="6"/>
  <c r="AC74" i="6"/>
  <c r="AB74" i="6"/>
  <c r="AA74" i="6"/>
  <c r="Z74" i="6"/>
  <c r="Y74" i="6"/>
  <c r="X74" i="6"/>
  <c r="AJ73" i="6"/>
  <c r="AH73" i="6"/>
  <c r="AI73" i="6" s="1"/>
  <c r="AG73" i="6"/>
  <c r="AF73" i="6"/>
  <c r="AE73" i="6"/>
  <c r="AD73" i="6"/>
  <c r="AC73" i="6"/>
  <c r="AB73" i="6"/>
  <c r="AA73" i="6"/>
  <c r="Z73" i="6"/>
  <c r="Y73" i="6"/>
  <c r="X73" i="6"/>
  <c r="AJ72" i="6"/>
  <c r="AG72" i="6"/>
  <c r="AF72" i="6"/>
  <c r="AE72" i="6"/>
  <c r="AD72" i="6"/>
  <c r="AC72" i="6"/>
  <c r="AB72" i="6"/>
  <c r="AA72" i="6"/>
  <c r="Z72" i="6"/>
  <c r="Y72" i="6"/>
  <c r="X72" i="6"/>
  <c r="AJ71" i="6"/>
  <c r="AH71" i="6"/>
  <c r="AI71" i="6" s="1"/>
  <c r="AG71" i="6"/>
  <c r="AF71" i="6"/>
  <c r="AE71" i="6"/>
  <c r="AD71" i="6"/>
  <c r="AC71" i="6"/>
  <c r="AB71" i="6"/>
  <c r="AA71" i="6"/>
  <c r="Z71" i="6"/>
  <c r="Y71" i="6"/>
  <c r="X71" i="6"/>
  <c r="AJ70" i="6"/>
  <c r="AI70" i="6"/>
  <c r="AH70" i="6"/>
  <c r="AG70" i="6"/>
  <c r="AF70" i="6"/>
  <c r="AE70" i="6"/>
  <c r="AD70" i="6"/>
  <c r="AC70" i="6"/>
  <c r="AB70" i="6"/>
  <c r="AA70" i="6"/>
  <c r="Z70" i="6"/>
  <c r="Y70" i="6"/>
  <c r="X70" i="6"/>
  <c r="AJ69" i="6"/>
  <c r="AG69" i="6"/>
  <c r="AF69" i="6"/>
  <c r="AE69" i="6"/>
  <c r="AD69" i="6"/>
  <c r="AC69" i="6"/>
  <c r="AB69" i="6"/>
  <c r="AA69" i="6"/>
  <c r="Z69" i="6"/>
  <c r="Y69" i="6"/>
  <c r="X69" i="6"/>
  <c r="AH69" i="6" s="1"/>
  <c r="AI69" i="6" s="1"/>
  <c r="AJ68" i="6"/>
  <c r="AG68" i="6"/>
  <c r="AF68" i="6"/>
  <c r="AE68" i="6"/>
  <c r="AD68" i="6"/>
  <c r="AC68" i="6"/>
  <c r="AB68" i="6"/>
  <c r="AA68" i="6"/>
  <c r="Z68" i="6"/>
  <c r="Y68" i="6"/>
  <c r="X68" i="6"/>
  <c r="AJ67" i="6"/>
  <c r="AG67" i="6"/>
  <c r="AF67" i="6"/>
  <c r="AE67" i="6"/>
  <c r="AD67" i="6"/>
  <c r="AC67" i="6"/>
  <c r="AB67" i="6"/>
  <c r="AA67" i="6"/>
  <c r="Z67" i="6"/>
  <c r="Y67" i="6"/>
  <c r="X67" i="6"/>
  <c r="AJ66" i="6"/>
  <c r="AG66" i="6"/>
  <c r="AF66" i="6"/>
  <c r="AE66" i="6"/>
  <c r="AD66" i="6"/>
  <c r="AC66" i="6"/>
  <c r="AB66" i="6"/>
  <c r="AA66" i="6"/>
  <c r="Z66" i="6"/>
  <c r="Y66" i="6"/>
  <c r="X66" i="6"/>
  <c r="AJ65" i="6"/>
  <c r="AG65" i="6"/>
  <c r="AF65" i="6"/>
  <c r="AE65" i="6"/>
  <c r="AD65" i="6"/>
  <c r="AC65" i="6"/>
  <c r="AB65" i="6"/>
  <c r="AA65" i="6"/>
  <c r="Z65" i="6"/>
  <c r="Y65" i="6"/>
  <c r="X65" i="6"/>
  <c r="AJ64" i="6"/>
  <c r="AG64" i="6"/>
  <c r="AF64" i="6"/>
  <c r="AE64" i="6"/>
  <c r="AD64" i="6"/>
  <c r="AC64" i="6"/>
  <c r="AB64" i="6"/>
  <c r="AA64" i="6"/>
  <c r="Z64" i="6"/>
  <c r="Y64" i="6"/>
  <c r="X64" i="6"/>
  <c r="AJ63" i="6"/>
  <c r="AG63" i="6"/>
  <c r="AF63" i="6"/>
  <c r="AE63" i="6"/>
  <c r="AD63" i="6"/>
  <c r="AC63" i="6"/>
  <c r="AB63" i="6"/>
  <c r="AH63" i="6" s="1"/>
  <c r="AI63" i="6" s="1"/>
  <c r="AA63" i="6"/>
  <c r="Z63" i="6"/>
  <c r="Y63" i="6"/>
  <c r="X63" i="6"/>
  <c r="AJ62" i="6"/>
  <c r="AG62" i="6"/>
  <c r="AF62" i="6"/>
  <c r="AE62" i="6"/>
  <c r="AD62" i="6"/>
  <c r="AC62" i="6"/>
  <c r="AB62" i="6"/>
  <c r="AA62" i="6"/>
  <c r="Z62" i="6"/>
  <c r="Y62" i="6"/>
  <c r="X62" i="6"/>
  <c r="AJ61" i="6"/>
  <c r="AG61" i="6"/>
  <c r="AF61" i="6"/>
  <c r="AE61" i="6"/>
  <c r="AD61" i="6"/>
  <c r="AC61" i="6"/>
  <c r="AB61" i="6"/>
  <c r="AA61" i="6"/>
  <c r="Z61" i="6"/>
  <c r="Y61" i="6"/>
  <c r="X61" i="6"/>
  <c r="AJ60" i="6"/>
  <c r="AG60" i="6"/>
  <c r="AF60" i="6"/>
  <c r="AE60" i="6"/>
  <c r="AD60" i="6"/>
  <c r="AC60" i="6"/>
  <c r="AB60" i="6"/>
  <c r="AA60" i="6"/>
  <c r="Z60" i="6"/>
  <c r="Y60" i="6"/>
  <c r="X60" i="6"/>
  <c r="AJ59" i="6"/>
  <c r="AG59" i="6"/>
  <c r="AF59" i="6"/>
  <c r="AE59" i="6"/>
  <c r="AD59" i="6"/>
  <c r="AC59" i="6"/>
  <c r="AB59" i="6"/>
  <c r="AA59" i="6"/>
  <c r="Z59" i="6"/>
  <c r="Y59" i="6"/>
  <c r="X59" i="6"/>
  <c r="AJ58" i="6"/>
  <c r="AG58" i="6"/>
  <c r="AF58" i="6"/>
  <c r="AE58" i="6"/>
  <c r="AD58" i="6"/>
  <c r="AC58" i="6"/>
  <c r="AB58" i="6"/>
  <c r="AA58" i="6"/>
  <c r="Z58" i="6"/>
  <c r="Y58" i="6"/>
  <c r="X58" i="6"/>
  <c r="AJ57" i="6"/>
  <c r="AG57" i="6"/>
  <c r="AF57" i="6"/>
  <c r="AE57" i="6"/>
  <c r="AD57" i="6"/>
  <c r="AC57" i="6"/>
  <c r="AB57" i="6"/>
  <c r="AA57" i="6"/>
  <c r="Z57" i="6"/>
  <c r="AH57" i="6" s="1"/>
  <c r="AI57" i="6" s="1"/>
  <c r="Y57" i="6"/>
  <c r="X57" i="6"/>
  <c r="AJ56" i="6"/>
  <c r="AG56" i="6"/>
  <c r="AF56" i="6"/>
  <c r="AE56" i="6"/>
  <c r="AD56" i="6"/>
  <c r="AC56" i="6"/>
  <c r="AB56" i="6"/>
  <c r="AA56" i="6"/>
  <c r="Z56" i="6"/>
  <c r="Y56" i="6"/>
  <c r="X56" i="6"/>
  <c r="AH56" i="6" s="1"/>
  <c r="AI56" i="6" s="1"/>
  <c r="AJ55" i="6"/>
  <c r="AG55" i="6"/>
  <c r="AF55" i="6"/>
  <c r="AE55" i="6"/>
  <c r="AD55" i="6"/>
  <c r="AC55" i="6"/>
  <c r="AB55" i="6"/>
  <c r="AA55" i="6"/>
  <c r="Z55" i="6"/>
  <c r="Y55" i="6"/>
  <c r="X55" i="6"/>
  <c r="AH55" i="6" s="1"/>
  <c r="AI55" i="6" s="1"/>
  <c r="AJ54" i="6"/>
  <c r="AG54" i="6"/>
  <c r="AF54" i="6"/>
  <c r="AE54" i="6"/>
  <c r="AD54" i="6"/>
  <c r="AC54" i="6"/>
  <c r="AB54" i="6"/>
  <c r="AA54" i="6"/>
  <c r="Z54" i="6"/>
  <c r="Y54" i="6"/>
  <c r="X54" i="6"/>
  <c r="AH54" i="6" s="1"/>
  <c r="AI54" i="6" s="1"/>
  <c r="AJ53" i="6"/>
  <c r="AG53" i="6"/>
  <c r="AF53" i="6"/>
  <c r="AE53" i="6"/>
  <c r="AD53" i="6"/>
  <c r="AC53" i="6"/>
  <c r="AB53" i="6"/>
  <c r="AA53" i="6"/>
  <c r="Z53" i="6"/>
  <c r="Y53" i="6"/>
  <c r="X53" i="6"/>
  <c r="AJ52" i="6"/>
  <c r="AG52" i="6"/>
  <c r="AF52" i="6"/>
  <c r="AE52" i="6"/>
  <c r="AD52" i="6"/>
  <c r="AC52" i="6"/>
  <c r="AB52" i="6"/>
  <c r="AA52" i="6"/>
  <c r="Z52" i="6"/>
  <c r="Y52" i="6"/>
  <c r="AH52" i="6" s="1"/>
  <c r="AI52" i="6" s="1"/>
  <c r="X52" i="6"/>
  <c r="AJ51" i="6"/>
  <c r="AG51" i="6"/>
  <c r="AF51" i="6"/>
  <c r="AE51" i="6"/>
  <c r="AD51" i="6"/>
  <c r="AC51" i="6"/>
  <c r="AB51" i="6"/>
  <c r="AA51" i="6"/>
  <c r="Z51" i="6"/>
  <c r="Y51" i="6"/>
  <c r="X51" i="6"/>
  <c r="AJ50" i="6"/>
  <c r="AG50" i="6"/>
  <c r="AF50" i="6"/>
  <c r="AE50" i="6"/>
  <c r="AD50" i="6"/>
  <c r="AC50" i="6"/>
  <c r="AB50" i="6"/>
  <c r="AA50" i="6"/>
  <c r="Z50" i="6"/>
  <c r="Y50" i="6"/>
  <c r="X50" i="6"/>
  <c r="AJ49" i="6"/>
  <c r="AG49" i="6"/>
  <c r="AF49" i="6"/>
  <c r="AE49" i="6"/>
  <c r="AD49" i="6"/>
  <c r="AC49" i="6"/>
  <c r="AB49" i="6"/>
  <c r="AA49" i="6"/>
  <c r="Z49" i="6"/>
  <c r="Y49" i="6"/>
  <c r="X49" i="6"/>
  <c r="AJ48" i="6"/>
  <c r="AG48" i="6"/>
  <c r="AF48" i="6"/>
  <c r="AE48" i="6"/>
  <c r="AD48" i="6"/>
  <c r="AC48" i="6"/>
  <c r="AB48" i="6"/>
  <c r="AA48" i="6"/>
  <c r="Z48" i="6"/>
  <c r="Y48" i="6"/>
  <c r="X48" i="6"/>
  <c r="AJ47" i="6"/>
  <c r="AG47" i="6"/>
  <c r="AF47" i="6"/>
  <c r="AE47" i="6"/>
  <c r="AD47" i="6"/>
  <c r="AC47" i="6"/>
  <c r="AB47" i="6"/>
  <c r="AA47" i="6"/>
  <c r="Z47" i="6"/>
  <c r="Y47" i="6"/>
  <c r="X47" i="6"/>
  <c r="AJ46" i="6"/>
  <c r="AG46" i="6"/>
  <c r="AF46" i="6"/>
  <c r="AE46" i="6"/>
  <c r="AD46" i="6"/>
  <c r="AC46" i="6"/>
  <c r="AB46" i="6"/>
  <c r="AA46" i="6"/>
  <c r="Z46" i="6"/>
  <c r="Y46" i="6"/>
  <c r="AH46" i="6" s="1"/>
  <c r="AI46" i="6" s="1"/>
  <c r="X46" i="6"/>
  <c r="AJ45" i="6"/>
  <c r="AH45" i="6"/>
  <c r="AI45" i="6" s="1"/>
  <c r="AG45" i="6"/>
  <c r="AF45" i="6"/>
  <c r="AE45" i="6"/>
  <c r="AD45" i="6"/>
  <c r="AC45" i="6"/>
  <c r="AB45" i="6"/>
  <c r="AA45" i="6"/>
  <c r="Z45" i="6"/>
  <c r="Y45" i="6"/>
  <c r="X45" i="6"/>
  <c r="AJ44" i="6"/>
  <c r="AI44" i="6"/>
  <c r="AG44" i="6"/>
  <c r="AF44" i="6"/>
  <c r="AE44" i="6"/>
  <c r="AD44" i="6"/>
  <c r="AC44" i="6"/>
  <c r="AB44" i="6"/>
  <c r="AH44" i="6" s="1"/>
  <c r="AA44" i="6"/>
  <c r="Z44" i="6"/>
  <c r="Y44" i="6"/>
  <c r="X44" i="6"/>
  <c r="AJ43" i="6"/>
  <c r="AG43" i="6"/>
  <c r="AF43" i="6"/>
  <c r="AE43" i="6"/>
  <c r="AD43" i="6"/>
  <c r="AC43" i="6"/>
  <c r="AB43" i="6"/>
  <c r="AA43" i="6"/>
  <c r="Z43" i="6"/>
  <c r="Y43" i="6"/>
  <c r="X43" i="6"/>
  <c r="AJ42" i="6"/>
  <c r="AG42" i="6"/>
  <c r="AF42" i="6"/>
  <c r="AE42" i="6"/>
  <c r="AD42" i="6"/>
  <c r="AC42" i="6"/>
  <c r="AB42" i="6"/>
  <c r="AA42" i="6"/>
  <c r="Z42" i="6"/>
  <c r="Y42" i="6"/>
  <c r="X42" i="6"/>
  <c r="AH42" i="6" s="1"/>
  <c r="AI42" i="6" s="1"/>
  <c r="AJ41" i="6"/>
  <c r="AG41" i="6"/>
  <c r="AF41" i="6"/>
  <c r="AE41" i="6"/>
  <c r="AD41" i="6"/>
  <c r="AC41" i="6"/>
  <c r="AB41" i="6"/>
  <c r="AA41" i="6"/>
  <c r="Z41" i="6"/>
  <c r="Y41" i="6"/>
  <c r="X41" i="6"/>
  <c r="AJ40" i="6"/>
  <c r="AG40" i="6"/>
  <c r="AF40" i="6"/>
  <c r="AE40" i="6"/>
  <c r="AH40" i="6" s="1"/>
  <c r="AI40" i="6" s="1"/>
  <c r="AD40" i="6"/>
  <c r="AC40" i="6"/>
  <c r="AB40" i="6"/>
  <c r="AA40" i="6"/>
  <c r="Z40" i="6"/>
  <c r="Y40" i="6"/>
  <c r="X40" i="6"/>
  <c r="AJ39" i="6"/>
  <c r="AH39" i="6"/>
  <c r="AI39" i="6" s="1"/>
  <c r="AG39" i="6"/>
  <c r="AF39" i="6"/>
  <c r="AE39" i="6"/>
  <c r="AD39" i="6"/>
  <c r="AC39" i="6"/>
  <c r="AB39" i="6"/>
  <c r="AA39" i="6"/>
  <c r="Z39" i="6"/>
  <c r="Y39" i="6"/>
  <c r="X39" i="6"/>
  <c r="AJ38" i="6"/>
  <c r="AG38" i="6"/>
  <c r="AF38" i="6"/>
  <c r="AE38" i="6"/>
  <c r="AD38" i="6"/>
  <c r="AC38" i="6"/>
  <c r="AB38" i="6"/>
  <c r="AA38" i="6"/>
  <c r="Z38" i="6"/>
  <c r="Y38" i="6"/>
  <c r="X38" i="6"/>
  <c r="AH38" i="6" s="1"/>
  <c r="AI38" i="6" s="1"/>
  <c r="AJ37" i="6"/>
  <c r="AG37" i="6"/>
  <c r="AF37" i="6"/>
  <c r="AE37" i="6"/>
  <c r="AD37" i="6"/>
  <c r="AC37" i="6"/>
  <c r="AB37" i="6"/>
  <c r="AA37" i="6"/>
  <c r="Z37" i="6"/>
  <c r="Y37" i="6"/>
  <c r="X37" i="6"/>
  <c r="AH37" i="6" s="1"/>
  <c r="AI37" i="6" s="1"/>
  <c r="AJ36" i="6"/>
  <c r="AG36" i="6"/>
  <c r="AF36" i="6"/>
  <c r="AE36" i="6"/>
  <c r="AD36" i="6"/>
  <c r="AC36" i="6"/>
  <c r="AB36" i="6"/>
  <c r="AA36" i="6"/>
  <c r="Z36" i="6"/>
  <c r="Y36" i="6"/>
  <c r="X36" i="6"/>
  <c r="AH36" i="6" s="1"/>
  <c r="AI36" i="6" s="1"/>
  <c r="AJ35" i="6"/>
  <c r="AG35" i="6"/>
  <c r="AF35" i="6"/>
  <c r="AE35" i="6"/>
  <c r="AD35" i="6"/>
  <c r="AC35" i="6"/>
  <c r="AB35" i="6"/>
  <c r="AA35" i="6"/>
  <c r="Z35" i="6"/>
  <c r="Y35" i="6"/>
  <c r="X35" i="6"/>
  <c r="AH35" i="6" s="1"/>
  <c r="AI35" i="6" s="1"/>
  <c r="AJ34" i="6"/>
  <c r="AG34" i="6"/>
  <c r="AF34" i="6"/>
  <c r="AE34" i="6"/>
  <c r="AD34" i="6"/>
  <c r="AC34" i="6"/>
  <c r="AB34" i="6"/>
  <c r="AA34" i="6"/>
  <c r="Z34" i="6"/>
  <c r="Y34" i="6"/>
  <c r="AH34" i="6" s="1"/>
  <c r="AI34" i="6" s="1"/>
  <c r="X34" i="6"/>
  <c r="AJ33" i="6"/>
  <c r="AG33" i="6"/>
  <c r="AF33" i="6"/>
  <c r="AE33" i="6"/>
  <c r="AD33" i="6"/>
  <c r="AC33" i="6"/>
  <c r="AB33" i="6"/>
  <c r="AA33" i="6"/>
  <c r="Z33" i="6"/>
  <c r="Y33" i="6"/>
  <c r="X33" i="6"/>
  <c r="AJ32" i="6"/>
  <c r="AG32" i="6"/>
  <c r="AF32" i="6"/>
  <c r="AE32" i="6"/>
  <c r="AD32" i="6"/>
  <c r="AC32" i="6"/>
  <c r="AB32" i="6"/>
  <c r="AA32" i="6"/>
  <c r="Z32" i="6"/>
  <c r="Y32" i="6"/>
  <c r="X32" i="6"/>
  <c r="AH32" i="6" s="1"/>
  <c r="AI32" i="6" s="1"/>
  <c r="AJ31" i="6"/>
  <c r="AG31" i="6"/>
  <c r="AF31" i="6"/>
  <c r="AE31" i="6"/>
  <c r="AD31" i="6"/>
  <c r="AC31" i="6"/>
  <c r="AB31" i="6"/>
  <c r="AA31" i="6"/>
  <c r="Z31" i="6"/>
  <c r="Y31" i="6"/>
  <c r="X31" i="6"/>
  <c r="AH31" i="6" s="1"/>
  <c r="AI31" i="6" s="1"/>
  <c r="AJ30" i="6"/>
  <c r="AG30" i="6"/>
  <c r="AF30" i="6"/>
  <c r="AE30" i="6"/>
  <c r="AD30" i="6"/>
  <c r="AC30" i="6"/>
  <c r="AB30" i="6"/>
  <c r="AA30" i="6"/>
  <c r="Z30" i="6"/>
  <c r="Y30" i="6"/>
  <c r="X30" i="6"/>
  <c r="AJ29" i="6"/>
  <c r="AG29" i="6"/>
  <c r="AF29" i="6"/>
  <c r="AE29" i="6"/>
  <c r="AD29" i="6"/>
  <c r="AC29" i="6"/>
  <c r="AB29" i="6"/>
  <c r="AA29" i="6"/>
  <c r="Z29" i="6"/>
  <c r="Y29" i="6"/>
  <c r="X29" i="6"/>
  <c r="AJ28" i="6"/>
  <c r="AG28" i="6"/>
  <c r="AF28" i="6"/>
  <c r="AE28" i="6"/>
  <c r="AD28" i="6"/>
  <c r="AC28" i="6"/>
  <c r="AB28" i="6"/>
  <c r="AA28" i="6"/>
  <c r="Z28" i="6"/>
  <c r="Y28" i="6"/>
  <c r="X28" i="6"/>
  <c r="AJ27" i="6"/>
  <c r="AG27" i="6"/>
  <c r="AF27" i="6"/>
  <c r="AE27" i="6"/>
  <c r="AD27" i="6"/>
  <c r="AC27" i="6"/>
  <c r="AB27" i="6"/>
  <c r="AA27" i="6"/>
  <c r="Z27" i="6"/>
  <c r="Y27" i="6"/>
  <c r="X27" i="6"/>
  <c r="AJ26" i="6"/>
  <c r="AG26" i="6"/>
  <c r="AF26" i="6"/>
  <c r="AE26" i="6"/>
  <c r="AH26" i="6" s="1"/>
  <c r="AI26" i="6" s="1"/>
  <c r="AD26" i="6"/>
  <c r="AC26" i="6"/>
  <c r="AB26" i="6"/>
  <c r="AA26" i="6"/>
  <c r="Z26" i="6"/>
  <c r="Y26" i="6"/>
  <c r="X26" i="6"/>
  <c r="AJ25" i="6"/>
  <c r="AG25" i="6"/>
  <c r="AF25" i="6"/>
  <c r="AE25" i="6"/>
  <c r="AD25" i="6"/>
  <c r="AC25" i="6"/>
  <c r="AB25" i="6"/>
  <c r="AA25" i="6"/>
  <c r="Z25" i="6"/>
  <c r="Y25" i="6"/>
  <c r="X25" i="6"/>
  <c r="AJ24" i="6"/>
  <c r="AG24" i="6"/>
  <c r="AF24" i="6"/>
  <c r="AE24" i="6"/>
  <c r="AD24" i="6"/>
  <c r="AC24" i="6"/>
  <c r="AB24" i="6"/>
  <c r="AA24" i="6"/>
  <c r="Z24" i="6"/>
  <c r="Y24" i="6"/>
  <c r="X24" i="6"/>
  <c r="AJ23" i="6"/>
  <c r="AG23" i="6"/>
  <c r="AF23" i="6"/>
  <c r="AE23" i="6"/>
  <c r="AD23" i="6"/>
  <c r="AC23" i="6"/>
  <c r="AB23" i="6"/>
  <c r="AA23" i="6"/>
  <c r="Z23" i="6"/>
  <c r="Y23" i="6"/>
  <c r="X23" i="6"/>
  <c r="AJ22" i="6"/>
  <c r="AG22" i="6"/>
  <c r="AF22" i="6"/>
  <c r="AE22" i="6"/>
  <c r="AH22" i="6" s="1"/>
  <c r="AI22" i="6" s="1"/>
  <c r="AD22" i="6"/>
  <c r="AC22" i="6"/>
  <c r="AB22" i="6"/>
  <c r="AA22" i="6"/>
  <c r="Z22" i="6"/>
  <c r="Y22" i="6"/>
  <c r="X22" i="6"/>
  <c r="AJ21" i="6"/>
  <c r="AG21" i="6"/>
  <c r="AF21" i="6"/>
  <c r="AH21" i="6" s="1"/>
  <c r="AI21" i="6" s="1"/>
  <c r="AE21" i="6"/>
  <c r="AD21" i="6"/>
  <c r="AC21" i="6"/>
  <c r="AB21" i="6"/>
  <c r="AA21" i="6"/>
  <c r="Z21" i="6"/>
  <c r="Y21" i="6"/>
  <c r="X21" i="6"/>
  <c r="AJ20" i="6"/>
  <c r="AG20" i="6"/>
  <c r="AF20" i="6"/>
  <c r="AE20" i="6"/>
  <c r="AD20" i="6"/>
  <c r="AC20" i="6"/>
  <c r="AB20" i="6"/>
  <c r="AA20" i="6"/>
  <c r="Z20" i="6"/>
  <c r="Y20" i="6"/>
  <c r="X20" i="6"/>
  <c r="AJ19" i="6"/>
  <c r="AG19" i="6"/>
  <c r="AF19" i="6"/>
  <c r="AE19" i="6"/>
  <c r="AD19" i="6"/>
  <c r="AC19" i="6"/>
  <c r="AB19" i="6"/>
  <c r="AA19" i="6"/>
  <c r="Z19" i="6"/>
  <c r="Y19" i="6"/>
  <c r="X19" i="6"/>
  <c r="AH19" i="6" s="1"/>
  <c r="AI19" i="6" s="1"/>
  <c r="AJ18" i="6"/>
  <c r="AG18" i="6"/>
  <c r="AF18" i="6"/>
  <c r="AE18" i="6"/>
  <c r="AD18" i="6"/>
  <c r="AC18" i="6"/>
  <c r="AB18" i="6"/>
  <c r="AA18" i="6"/>
  <c r="Z18" i="6"/>
  <c r="Y18" i="6"/>
  <c r="X18" i="6"/>
  <c r="AJ17" i="6"/>
  <c r="AG17" i="6"/>
  <c r="AF17" i="6"/>
  <c r="AE17" i="6"/>
  <c r="AD17" i="6"/>
  <c r="AC17" i="6"/>
  <c r="AB17" i="6"/>
  <c r="AA17" i="6"/>
  <c r="Z17" i="6"/>
  <c r="Y17" i="6"/>
  <c r="X17" i="6"/>
  <c r="AH17" i="6" s="1"/>
  <c r="AI17" i="6" s="1"/>
  <c r="AJ16" i="6"/>
  <c r="AG16" i="6"/>
  <c r="AH16" i="6" s="1"/>
  <c r="AI16" i="6" s="1"/>
  <c r="AF16" i="6"/>
  <c r="AE16" i="6"/>
  <c r="AD16" i="6"/>
  <c r="AC16" i="6"/>
  <c r="AB16" i="6"/>
  <c r="AA16" i="6"/>
  <c r="Z16" i="6"/>
  <c r="Y16" i="6"/>
  <c r="X16" i="6"/>
  <c r="AJ15" i="6"/>
  <c r="AH15" i="6"/>
  <c r="AI15" i="6" s="1"/>
  <c r="AG15" i="6"/>
  <c r="AF15" i="6"/>
  <c r="AE15" i="6"/>
  <c r="AD15" i="6"/>
  <c r="AC15" i="6"/>
  <c r="AB15" i="6"/>
  <c r="AA15" i="6"/>
  <c r="Z15" i="6"/>
  <c r="Y15" i="6"/>
  <c r="X15" i="6"/>
  <c r="AJ14" i="6"/>
  <c r="AG14" i="6"/>
  <c r="AF14" i="6"/>
  <c r="AE14" i="6"/>
  <c r="AD14" i="6"/>
  <c r="AC14" i="6"/>
  <c r="AB14" i="6"/>
  <c r="AA14" i="6"/>
  <c r="Z14" i="6"/>
  <c r="Y14" i="6"/>
  <c r="X14" i="6"/>
  <c r="AJ13" i="6"/>
  <c r="AG13" i="6"/>
  <c r="AF13" i="6"/>
  <c r="AE13" i="6"/>
  <c r="AD13" i="6"/>
  <c r="AC13" i="6"/>
  <c r="AB13" i="6"/>
  <c r="AA13" i="6"/>
  <c r="Z13" i="6"/>
  <c r="Y13" i="6"/>
  <c r="X13" i="6"/>
  <c r="AJ12" i="6"/>
  <c r="AG12" i="6"/>
  <c r="AF12" i="6"/>
  <c r="AE12" i="6"/>
  <c r="AD12" i="6"/>
  <c r="AC12" i="6"/>
  <c r="AB12" i="6"/>
  <c r="AA12" i="6"/>
  <c r="Z12" i="6"/>
  <c r="Y12" i="6"/>
  <c r="X12" i="6"/>
  <c r="AJ11" i="6"/>
  <c r="AG11" i="6"/>
  <c r="AF11" i="6"/>
  <c r="AE11" i="6"/>
  <c r="AD11" i="6"/>
  <c r="AC11" i="6"/>
  <c r="AB11" i="6"/>
  <c r="AA11" i="6"/>
  <c r="Z11" i="6"/>
  <c r="Y11" i="6"/>
  <c r="X11" i="6"/>
  <c r="AJ10" i="6"/>
  <c r="AG10" i="6"/>
  <c r="AF10" i="6"/>
  <c r="AE10" i="6"/>
  <c r="AD10" i="6"/>
  <c r="AC10" i="6"/>
  <c r="AB10" i="6"/>
  <c r="AA10" i="6"/>
  <c r="Z10" i="6"/>
  <c r="Y10" i="6"/>
  <c r="X10" i="6"/>
  <c r="AJ9" i="6"/>
  <c r="AG9" i="6"/>
  <c r="AF9" i="6"/>
  <c r="AE9" i="6"/>
  <c r="AD9" i="6"/>
  <c r="AC9" i="6"/>
  <c r="AB9" i="6"/>
  <c r="AA9" i="6"/>
  <c r="Z9" i="6"/>
  <c r="Y9" i="6"/>
  <c r="X9" i="6"/>
  <c r="AJ8" i="6"/>
  <c r="AG8" i="6"/>
  <c r="AF8" i="6"/>
  <c r="AE8" i="6"/>
  <c r="AD8" i="6"/>
  <c r="AC8" i="6"/>
  <c r="AH8" i="6" s="1"/>
  <c r="AI8" i="6" s="1"/>
  <c r="AB8" i="6"/>
  <c r="AA8" i="6"/>
  <c r="Z8" i="6"/>
  <c r="Y8" i="6"/>
  <c r="X8" i="6"/>
  <c r="AJ7" i="6"/>
  <c r="AG7" i="6"/>
  <c r="AF7" i="6"/>
  <c r="AE7" i="6"/>
  <c r="AD7" i="6"/>
  <c r="AC7" i="6"/>
  <c r="AB7" i="6"/>
  <c r="AA7" i="6"/>
  <c r="Z7" i="6"/>
  <c r="Y7" i="6"/>
  <c r="X7" i="6"/>
  <c r="AJ384" i="5"/>
  <c r="AG384" i="5"/>
  <c r="AF384" i="5"/>
  <c r="AE384" i="5"/>
  <c r="AD384" i="5"/>
  <c r="AC384" i="5"/>
  <c r="AB384" i="5"/>
  <c r="AA384" i="5"/>
  <c r="Z384" i="5"/>
  <c r="Y384" i="5"/>
  <c r="X384" i="5"/>
  <c r="AJ383" i="5"/>
  <c r="AG383" i="5"/>
  <c r="AF383" i="5"/>
  <c r="AE383" i="5"/>
  <c r="AD383" i="5"/>
  <c r="AC383" i="5"/>
  <c r="AB383" i="5"/>
  <c r="AA383" i="5"/>
  <c r="Z383" i="5"/>
  <c r="Y383" i="5"/>
  <c r="X383" i="5"/>
  <c r="AJ382" i="5"/>
  <c r="AG382" i="5"/>
  <c r="AF382" i="5"/>
  <c r="AE382" i="5"/>
  <c r="AD382" i="5"/>
  <c r="AC382" i="5"/>
  <c r="AB382" i="5"/>
  <c r="AA382" i="5"/>
  <c r="Z382" i="5"/>
  <c r="Y382" i="5"/>
  <c r="AH382" i="5" s="1"/>
  <c r="AI382" i="5" s="1"/>
  <c r="X382" i="5"/>
  <c r="AJ381" i="5"/>
  <c r="AG381" i="5"/>
  <c r="AF381" i="5"/>
  <c r="AE381" i="5"/>
  <c r="AD381" i="5"/>
  <c r="AH381" i="5" s="1"/>
  <c r="AI381" i="5" s="1"/>
  <c r="AC381" i="5"/>
  <c r="AB381" i="5"/>
  <c r="AA381" i="5"/>
  <c r="Z381" i="5"/>
  <c r="Y381" i="5"/>
  <c r="X381" i="5"/>
  <c r="AJ380" i="5"/>
  <c r="AG380" i="5"/>
  <c r="AF380" i="5"/>
  <c r="AE380" i="5"/>
  <c r="AD380" i="5"/>
  <c r="AC380" i="5"/>
  <c r="AB380" i="5"/>
  <c r="AA380" i="5"/>
  <c r="Z380" i="5"/>
  <c r="Y380" i="5"/>
  <c r="X380" i="5"/>
  <c r="AJ379" i="5"/>
  <c r="AG379" i="5"/>
  <c r="AF379" i="5"/>
  <c r="AE379" i="5"/>
  <c r="AD379" i="5"/>
  <c r="AC379" i="5"/>
  <c r="AB379" i="5"/>
  <c r="AH379" i="5" s="1"/>
  <c r="AI379" i="5" s="1"/>
  <c r="AA379" i="5"/>
  <c r="Z379" i="5"/>
  <c r="Y379" i="5"/>
  <c r="X379" i="5"/>
  <c r="AJ378" i="5"/>
  <c r="AG378" i="5"/>
  <c r="AF378" i="5"/>
  <c r="AE378" i="5"/>
  <c r="AD378" i="5"/>
  <c r="AC378" i="5"/>
  <c r="AH378" i="5" s="1"/>
  <c r="AI378" i="5" s="1"/>
  <c r="AB378" i="5"/>
  <c r="AA378" i="5"/>
  <c r="Z378" i="5"/>
  <c r="Y378" i="5"/>
  <c r="X378" i="5"/>
  <c r="AJ377" i="5"/>
  <c r="AG377" i="5"/>
  <c r="AF377" i="5"/>
  <c r="AE377" i="5"/>
  <c r="AD377" i="5"/>
  <c r="AC377" i="5"/>
  <c r="AB377" i="5"/>
  <c r="AA377" i="5"/>
  <c r="Z377" i="5"/>
  <c r="Y377" i="5"/>
  <c r="X377" i="5"/>
  <c r="AJ376" i="5"/>
  <c r="AG376" i="5"/>
  <c r="AF376" i="5"/>
  <c r="AE376" i="5"/>
  <c r="AD376" i="5"/>
  <c r="AC376" i="5"/>
  <c r="AB376" i="5"/>
  <c r="AA376" i="5"/>
  <c r="Z376" i="5"/>
  <c r="Y376" i="5"/>
  <c r="X376" i="5"/>
  <c r="AH376" i="5" s="1"/>
  <c r="AI376" i="5" s="1"/>
  <c r="AJ375" i="5"/>
  <c r="AG375" i="5"/>
  <c r="AF375" i="5"/>
  <c r="AE375" i="5"/>
  <c r="AD375" i="5"/>
  <c r="AC375" i="5"/>
  <c r="AB375" i="5"/>
  <c r="AA375" i="5"/>
  <c r="Z375" i="5"/>
  <c r="Y375" i="5"/>
  <c r="X375" i="5"/>
  <c r="AJ374" i="5"/>
  <c r="AG374" i="5"/>
  <c r="AF374" i="5"/>
  <c r="AE374" i="5"/>
  <c r="AD374" i="5"/>
  <c r="AC374" i="5"/>
  <c r="AB374" i="5"/>
  <c r="AA374" i="5"/>
  <c r="Z374" i="5"/>
  <c r="Y374" i="5"/>
  <c r="X374" i="5"/>
  <c r="AJ373" i="5"/>
  <c r="AG373" i="5"/>
  <c r="AF373" i="5"/>
  <c r="AE373" i="5"/>
  <c r="AD373" i="5"/>
  <c r="AC373" i="5"/>
  <c r="AB373" i="5"/>
  <c r="AH373" i="5" s="1"/>
  <c r="AI373" i="5" s="1"/>
  <c r="AA373" i="5"/>
  <c r="Z373" i="5"/>
  <c r="Y373" i="5"/>
  <c r="X373" i="5"/>
  <c r="AJ372" i="5"/>
  <c r="AG372" i="5"/>
  <c r="AF372" i="5"/>
  <c r="AE372" i="5"/>
  <c r="AD372" i="5"/>
  <c r="AC372" i="5"/>
  <c r="AB372" i="5"/>
  <c r="AA372" i="5"/>
  <c r="Z372" i="5"/>
  <c r="Y372" i="5"/>
  <c r="X372" i="5"/>
  <c r="AJ371" i="5"/>
  <c r="AG371" i="5"/>
  <c r="AF371" i="5"/>
  <c r="AE371" i="5"/>
  <c r="AD371" i="5"/>
  <c r="AC371" i="5"/>
  <c r="AB371" i="5"/>
  <c r="AH371" i="5" s="1"/>
  <c r="AI371" i="5" s="1"/>
  <c r="AA371" i="5"/>
  <c r="Z371" i="5"/>
  <c r="Y371" i="5"/>
  <c r="X371" i="5"/>
  <c r="AJ370" i="5"/>
  <c r="AG370" i="5"/>
  <c r="AF370" i="5"/>
  <c r="AE370" i="5"/>
  <c r="AD370" i="5"/>
  <c r="AC370" i="5"/>
  <c r="AB370" i="5"/>
  <c r="AA370" i="5"/>
  <c r="Z370" i="5"/>
  <c r="Y370" i="5"/>
  <c r="X370" i="5"/>
  <c r="AJ369" i="5"/>
  <c r="AG369" i="5"/>
  <c r="AF369" i="5"/>
  <c r="AE369" i="5"/>
  <c r="AD369" i="5"/>
  <c r="AC369" i="5"/>
  <c r="AB369" i="5"/>
  <c r="AA369" i="5"/>
  <c r="Z369" i="5"/>
  <c r="Y369" i="5"/>
  <c r="X369" i="5"/>
  <c r="AJ368" i="5"/>
  <c r="AG368" i="5"/>
  <c r="AF368" i="5"/>
  <c r="AE368" i="5"/>
  <c r="AD368" i="5"/>
  <c r="AC368" i="5"/>
  <c r="AH368" i="5" s="1"/>
  <c r="AI368" i="5" s="1"/>
  <c r="AB368" i="5"/>
  <c r="AA368" i="5"/>
  <c r="Z368" i="5"/>
  <c r="Y368" i="5"/>
  <c r="X368" i="5"/>
  <c r="AJ367" i="5"/>
  <c r="AG367" i="5"/>
  <c r="AF367" i="5"/>
  <c r="AE367" i="5"/>
  <c r="AD367" i="5"/>
  <c r="AC367" i="5"/>
  <c r="AB367" i="5"/>
  <c r="AA367" i="5"/>
  <c r="Z367" i="5"/>
  <c r="Y367" i="5"/>
  <c r="X367" i="5"/>
  <c r="AJ366" i="5"/>
  <c r="AG366" i="5"/>
  <c r="AF366" i="5"/>
  <c r="AE366" i="5"/>
  <c r="AD366" i="5"/>
  <c r="AC366" i="5"/>
  <c r="AB366" i="5"/>
  <c r="AA366" i="5"/>
  <c r="Z366" i="5"/>
  <c r="Y366" i="5"/>
  <c r="X366" i="5"/>
  <c r="AJ365" i="5"/>
  <c r="AG365" i="5"/>
  <c r="AF365" i="5"/>
  <c r="AH365" i="5" s="1"/>
  <c r="AI365" i="5" s="1"/>
  <c r="AE365" i="5"/>
  <c r="AD365" i="5"/>
  <c r="AC365" i="5"/>
  <c r="AB365" i="5"/>
  <c r="AA365" i="5"/>
  <c r="Z365" i="5"/>
  <c r="Y365" i="5"/>
  <c r="X365" i="5"/>
  <c r="AJ364" i="5"/>
  <c r="AG364" i="5"/>
  <c r="AF364" i="5"/>
  <c r="AE364" i="5"/>
  <c r="AD364" i="5"/>
  <c r="AC364" i="5"/>
  <c r="AB364" i="5"/>
  <c r="AA364" i="5"/>
  <c r="Z364" i="5"/>
  <c r="Y364" i="5"/>
  <c r="X364" i="5"/>
  <c r="AJ363" i="5"/>
  <c r="AH363" i="5"/>
  <c r="AI363" i="5" s="1"/>
  <c r="AG363" i="5"/>
  <c r="AF363" i="5"/>
  <c r="AE363" i="5"/>
  <c r="AD363" i="5"/>
  <c r="AC363" i="5"/>
  <c r="AB363" i="5"/>
  <c r="AA363" i="5"/>
  <c r="Z363" i="5"/>
  <c r="Y363" i="5"/>
  <c r="X363" i="5"/>
  <c r="AJ362" i="5"/>
  <c r="AI362" i="5"/>
  <c r="AG362" i="5"/>
  <c r="AF362" i="5"/>
  <c r="AE362" i="5"/>
  <c r="AD362" i="5"/>
  <c r="AC362" i="5"/>
  <c r="AB362" i="5"/>
  <c r="AA362" i="5"/>
  <c r="Z362" i="5"/>
  <c r="Y362" i="5"/>
  <c r="X362" i="5"/>
  <c r="AH362" i="5" s="1"/>
  <c r="AJ361" i="5"/>
  <c r="AG361" i="5"/>
  <c r="AF361" i="5"/>
  <c r="AE361" i="5"/>
  <c r="AD361" i="5"/>
  <c r="AC361" i="5"/>
  <c r="AB361" i="5"/>
  <c r="AA361" i="5"/>
  <c r="Z361" i="5"/>
  <c r="Y361" i="5"/>
  <c r="X361" i="5"/>
  <c r="AH361" i="5" s="1"/>
  <c r="AI361" i="5" s="1"/>
  <c r="AJ360" i="5"/>
  <c r="AG360" i="5"/>
  <c r="AF360" i="5"/>
  <c r="AE360" i="5"/>
  <c r="AD360" i="5"/>
  <c r="AC360" i="5"/>
  <c r="AB360" i="5"/>
  <c r="AA360" i="5"/>
  <c r="Z360" i="5"/>
  <c r="Y360" i="5"/>
  <c r="X360" i="5"/>
  <c r="AJ359" i="5"/>
  <c r="AH359" i="5"/>
  <c r="AI359" i="5" s="1"/>
  <c r="AG359" i="5"/>
  <c r="AF359" i="5"/>
  <c r="AE359" i="5"/>
  <c r="AD359" i="5"/>
  <c r="AC359" i="5"/>
  <c r="AB359" i="5"/>
  <c r="AA359" i="5"/>
  <c r="Z359" i="5"/>
  <c r="Y359" i="5"/>
  <c r="X359" i="5"/>
  <c r="AJ358" i="5"/>
  <c r="AG358" i="5"/>
  <c r="AF358" i="5"/>
  <c r="AE358" i="5"/>
  <c r="AD358" i="5"/>
  <c r="AC358" i="5"/>
  <c r="AB358" i="5"/>
  <c r="AA358" i="5"/>
  <c r="AH358" i="5" s="1"/>
  <c r="AI358" i="5" s="1"/>
  <c r="Z358" i="5"/>
  <c r="Y358" i="5"/>
  <c r="X358" i="5"/>
  <c r="AJ357" i="5"/>
  <c r="AG357" i="5"/>
  <c r="AF357" i="5"/>
  <c r="AE357" i="5"/>
  <c r="AD357" i="5"/>
  <c r="AC357" i="5"/>
  <c r="AB357" i="5"/>
  <c r="AA357" i="5"/>
  <c r="Z357" i="5"/>
  <c r="Y357" i="5"/>
  <c r="X357" i="5"/>
  <c r="AJ356" i="5"/>
  <c r="AG356" i="5"/>
  <c r="AF356" i="5"/>
  <c r="AE356" i="5"/>
  <c r="AD356" i="5"/>
  <c r="AC356" i="5"/>
  <c r="AB356" i="5"/>
  <c r="AA356" i="5"/>
  <c r="Z356" i="5"/>
  <c r="Y356" i="5"/>
  <c r="X356" i="5"/>
  <c r="AH356" i="5" s="1"/>
  <c r="AI356" i="5" s="1"/>
  <c r="AJ355" i="5"/>
  <c r="AH355" i="5"/>
  <c r="AI355" i="5" s="1"/>
  <c r="AG355" i="5"/>
  <c r="AF355" i="5"/>
  <c r="AE355" i="5"/>
  <c r="AD355" i="5"/>
  <c r="AC355" i="5"/>
  <c r="AB355" i="5"/>
  <c r="AA355" i="5"/>
  <c r="Z355" i="5"/>
  <c r="Y355" i="5"/>
  <c r="X355" i="5"/>
  <c r="AJ354" i="5"/>
  <c r="AG354" i="5"/>
  <c r="AF354" i="5"/>
  <c r="AE354" i="5"/>
  <c r="AD354" i="5"/>
  <c r="AC354" i="5"/>
  <c r="AB354" i="5"/>
  <c r="AA354" i="5"/>
  <c r="Z354" i="5"/>
  <c r="AH354" i="5" s="1"/>
  <c r="AI354" i="5" s="1"/>
  <c r="Y354" i="5"/>
  <c r="X354" i="5"/>
  <c r="AJ353" i="5"/>
  <c r="AG353" i="5"/>
  <c r="AF353" i="5"/>
  <c r="AE353" i="5"/>
  <c r="AD353" i="5"/>
  <c r="AC353" i="5"/>
  <c r="AB353" i="5"/>
  <c r="AA353" i="5"/>
  <c r="Z353" i="5"/>
  <c r="Y353" i="5"/>
  <c r="X353" i="5"/>
  <c r="AH353" i="5" s="1"/>
  <c r="AI353" i="5" s="1"/>
  <c r="AJ352" i="5"/>
  <c r="AG352" i="5"/>
  <c r="AF352" i="5"/>
  <c r="AE352" i="5"/>
  <c r="AD352" i="5"/>
  <c r="AC352" i="5"/>
  <c r="AB352" i="5"/>
  <c r="AA352" i="5"/>
  <c r="Z352" i="5"/>
  <c r="Y352" i="5"/>
  <c r="X352" i="5"/>
  <c r="AH352" i="5" s="1"/>
  <c r="AI352" i="5" s="1"/>
  <c r="AJ351" i="5"/>
  <c r="AG351" i="5"/>
  <c r="AF351" i="5"/>
  <c r="AE351" i="5"/>
  <c r="AD351" i="5"/>
  <c r="AC351" i="5"/>
  <c r="AB351" i="5"/>
  <c r="AA351" i="5"/>
  <c r="Z351" i="5"/>
  <c r="Y351" i="5"/>
  <c r="X351" i="5"/>
  <c r="AJ350" i="5"/>
  <c r="AG350" i="5"/>
  <c r="AF350" i="5"/>
  <c r="AE350" i="5"/>
  <c r="AD350" i="5"/>
  <c r="AC350" i="5"/>
  <c r="AB350" i="5"/>
  <c r="AA350" i="5"/>
  <c r="Z350" i="5"/>
  <c r="Y350" i="5"/>
  <c r="X350" i="5"/>
  <c r="AJ349" i="5"/>
  <c r="AG349" i="5"/>
  <c r="AF349" i="5"/>
  <c r="AE349" i="5"/>
  <c r="AD349" i="5"/>
  <c r="AC349" i="5"/>
  <c r="AB349" i="5"/>
  <c r="AA349" i="5"/>
  <c r="Z349" i="5"/>
  <c r="Y349" i="5"/>
  <c r="X349" i="5"/>
  <c r="AJ348" i="5"/>
  <c r="AG348" i="5"/>
  <c r="AF348" i="5"/>
  <c r="AE348" i="5"/>
  <c r="AD348" i="5"/>
  <c r="AC348" i="5"/>
  <c r="AB348" i="5"/>
  <c r="AA348" i="5"/>
  <c r="Z348" i="5"/>
  <c r="Y348" i="5"/>
  <c r="X348" i="5"/>
  <c r="AJ347" i="5"/>
  <c r="AG347" i="5"/>
  <c r="AF347" i="5"/>
  <c r="AE347" i="5"/>
  <c r="AD347" i="5"/>
  <c r="AC347" i="5"/>
  <c r="AB347" i="5"/>
  <c r="AA347" i="5"/>
  <c r="Z347" i="5"/>
  <c r="AH347" i="5" s="1"/>
  <c r="AI347" i="5" s="1"/>
  <c r="Y347" i="5"/>
  <c r="X347" i="5"/>
  <c r="AJ346" i="5"/>
  <c r="AG346" i="5"/>
  <c r="AF346" i="5"/>
  <c r="AE346" i="5"/>
  <c r="AD346" i="5"/>
  <c r="AC346" i="5"/>
  <c r="AB346" i="5"/>
  <c r="AA346" i="5"/>
  <c r="AH346" i="5" s="1"/>
  <c r="AI346" i="5" s="1"/>
  <c r="Z346" i="5"/>
  <c r="Y346" i="5"/>
  <c r="X346" i="5"/>
  <c r="AJ345" i="5"/>
  <c r="AG345" i="5"/>
  <c r="AF345" i="5"/>
  <c r="AE345" i="5"/>
  <c r="AD345" i="5"/>
  <c r="AC345" i="5"/>
  <c r="AB345" i="5"/>
  <c r="AA345" i="5"/>
  <c r="Z345" i="5"/>
  <c r="Y345" i="5"/>
  <c r="X345" i="5"/>
  <c r="AJ344" i="5"/>
  <c r="AG344" i="5"/>
  <c r="AF344" i="5"/>
  <c r="AE344" i="5"/>
  <c r="AD344" i="5"/>
  <c r="AC344" i="5"/>
  <c r="AB344" i="5"/>
  <c r="AA344" i="5"/>
  <c r="Z344" i="5"/>
  <c r="Y344" i="5"/>
  <c r="AH344" i="5" s="1"/>
  <c r="AI344" i="5" s="1"/>
  <c r="X344" i="5"/>
  <c r="AJ343" i="5"/>
  <c r="AG343" i="5"/>
  <c r="AF343" i="5"/>
  <c r="AE343" i="5"/>
  <c r="AD343" i="5"/>
  <c r="AC343" i="5"/>
  <c r="AB343" i="5"/>
  <c r="AA343" i="5"/>
  <c r="Z343" i="5"/>
  <c r="Y343" i="5"/>
  <c r="AH343" i="5" s="1"/>
  <c r="AI343" i="5" s="1"/>
  <c r="X343" i="5"/>
  <c r="AJ342" i="5"/>
  <c r="AG342" i="5"/>
  <c r="AF342" i="5"/>
  <c r="AE342" i="5"/>
  <c r="AD342" i="5"/>
  <c r="AC342" i="5"/>
  <c r="AB342" i="5"/>
  <c r="AA342" i="5"/>
  <c r="Z342" i="5"/>
  <c r="Y342" i="5"/>
  <c r="X342" i="5"/>
  <c r="AH342" i="5" s="1"/>
  <c r="AI342" i="5" s="1"/>
  <c r="AJ341" i="5"/>
  <c r="AG341" i="5"/>
  <c r="AF341" i="5"/>
  <c r="AE341" i="5"/>
  <c r="AD341" i="5"/>
  <c r="AC341" i="5"/>
  <c r="AB341" i="5"/>
  <c r="AH341" i="5" s="1"/>
  <c r="AI341" i="5" s="1"/>
  <c r="AA341" i="5"/>
  <c r="Z341" i="5"/>
  <c r="Y341" i="5"/>
  <c r="X341" i="5"/>
  <c r="AJ340" i="5"/>
  <c r="AG340" i="5"/>
  <c r="AF340" i="5"/>
  <c r="AE340" i="5"/>
  <c r="AD340" i="5"/>
  <c r="AC340" i="5"/>
  <c r="AH340" i="5" s="1"/>
  <c r="AI340" i="5" s="1"/>
  <c r="AB340" i="5"/>
  <c r="AA340" i="5"/>
  <c r="Z340" i="5"/>
  <c r="Y340" i="5"/>
  <c r="X340" i="5"/>
  <c r="AJ339" i="5"/>
  <c r="AG339" i="5"/>
  <c r="AF339" i="5"/>
  <c r="AE339" i="5"/>
  <c r="AD339" i="5"/>
  <c r="AC339" i="5"/>
  <c r="AB339" i="5"/>
  <c r="AA339" i="5"/>
  <c r="Z339" i="5"/>
  <c r="Y339" i="5"/>
  <c r="X339" i="5"/>
  <c r="AH339" i="5" s="1"/>
  <c r="AI339" i="5" s="1"/>
  <c r="AJ338" i="5"/>
  <c r="AG338" i="5"/>
  <c r="AF338" i="5"/>
  <c r="AE338" i="5"/>
  <c r="AD338" i="5"/>
  <c r="AC338" i="5"/>
  <c r="AB338" i="5"/>
  <c r="AA338" i="5"/>
  <c r="Z338" i="5"/>
  <c r="Y338" i="5"/>
  <c r="X338" i="5"/>
  <c r="AJ337" i="5"/>
  <c r="AG337" i="5"/>
  <c r="AF337" i="5"/>
  <c r="AE337" i="5"/>
  <c r="AD337" i="5"/>
  <c r="AC337" i="5"/>
  <c r="AB337" i="5"/>
  <c r="AA337" i="5"/>
  <c r="Z337" i="5"/>
  <c r="Y337" i="5"/>
  <c r="X337" i="5"/>
  <c r="AJ336" i="5"/>
  <c r="AG336" i="5"/>
  <c r="AF336" i="5"/>
  <c r="AE336" i="5"/>
  <c r="AD336" i="5"/>
  <c r="AC336" i="5"/>
  <c r="AB336" i="5"/>
  <c r="AA336" i="5"/>
  <c r="Z336" i="5"/>
  <c r="Y336" i="5"/>
  <c r="X336" i="5"/>
  <c r="AJ335" i="5"/>
  <c r="AG335" i="5"/>
  <c r="AF335" i="5"/>
  <c r="AE335" i="5"/>
  <c r="AD335" i="5"/>
  <c r="AC335" i="5"/>
  <c r="AB335" i="5"/>
  <c r="AH335" i="5" s="1"/>
  <c r="AI335" i="5" s="1"/>
  <c r="AA335" i="5"/>
  <c r="Z335" i="5"/>
  <c r="Y335" i="5"/>
  <c r="X335" i="5"/>
  <c r="AJ334" i="5"/>
  <c r="AG334" i="5"/>
  <c r="AF334" i="5"/>
  <c r="AE334" i="5"/>
  <c r="AD334" i="5"/>
  <c r="AC334" i="5"/>
  <c r="AB334" i="5"/>
  <c r="AA334" i="5"/>
  <c r="Z334" i="5"/>
  <c r="Y334" i="5"/>
  <c r="X334" i="5"/>
  <c r="AJ333" i="5"/>
  <c r="AG333" i="5"/>
  <c r="AF333" i="5"/>
  <c r="AE333" i="5"/>
  <c r="AD333" i="5"/>
  <c r="AC333" i="5"/>
  <c r="AB333" i="5"/>
  <c r="AA333" i="5"/>
  <c r="Z333" i="5"/>
  <c r="Y333" i="5"/>
  <c r="X333" i="5"/>
  <c r="AJ332" i="5"/>
  <c r="AG332" i="5"/>
  <c r="AF332" i="5"/>
  <c r="AE332" i="5"/>
  <c r="AD332" i="5"/>
  <c r="AC332" i="5"/>
  <c r="AB332" i="5"/>
  <c r="AA332" i="5"/>
  <c r="Z332" i="5"/>
  <c r="Y332" i="5"/>
  <c r="X332" i="5"/>
  <c r="AJ331" i="5"/>
  <c r="AG331" i="5"/>
  <c r="AF331" i="5"/>
  <c r="AE331" i="5"/>
  <c r="AD331" i="5"/>
  <c r="AH331" i="5" s="1"/>
  <c r="AI331" i="5" s="1"/>
  <c r="AC331" i="5"/>
  <c r="AB331" i="5"/>
  <c r="AA331" i="5"/>
  <c r="Z331" i="5"/>
  <c r="Y331" i="5"/>
  <c r="X331" i="5"/>
  <c r="AJ330" i="5"/>
  <c r="AG330" i="5"/>
  <c r="AF330" i="5"/>
  <c r="AE330" i="5"/>
  <c r="AH330" i="5" s="1"/>
  <c r="AI330" i="5" s="1"/>
  <c r="AD330" i="5"/>
  <c r="AC330" i="5"/>
  <c r="AB330" i="5"/>
  <c r="AA330" i="5"/>
  <c r="Z330" i="5"/>
  <c r="Y330" i="5"/>
  <c r="X330" i="5"/>
  <c r="AJ329" i="5"/>
  <c r="AG329" i="5"/>
  <c r="AF329" i="5"/>
  <c r="AH329" i="5" s="1"/>
  <c r="AI329" i="5" s="1"/>
  <c r="AE329" i="5"/>
  <c r="AD329" i="5"/>
  <c r="AC329" i="5"/>
  <c r="AB329" i="5"/>
  <c r="AA329" i="5"/>
  <c r="Z329" i="5"/>
  <c r="Y329" i="5"/>
  <c r="X329" i="5"/>
  <c r="AJ328" i="5"/>
  <c r="AG328" i="5"/>
  <c r="AF328" i="5"/>
  <c r="AE328" i="5"/>
  <c r="AD328" i="5"/>
  <c r="AC328" i="5"/>
  <c r="AB328" i="5"/>
  <c r="AA328" i="5"/>
  <c r="Z328" i="5"/>
  <c r="Y328" i="5"/>
  <c r="X328" i="5"/>
  <c r="AH328" i="5" s="1"/>
  <c r="AI328" i="5" s="1"/>
  <c r="AJ327" i="5"/>
  <c r="AG327" i="5"/>
  <c r="AF327" i="5"/>
  <c r="AE327" i="5"/>
  <c r="AD327" i="5"/>
  <c r="AC327" i="5"/>
  <c r="AB327" i="5"/>
  <c r="AA327" i="5"/>
  <c r="Z327" i="5"/>
  <c r="Y327" i="5"/>
  <c r="X327" i="5"/>
  <c r="AH327" i="5" s="1"/>
  <c r="AI327" i="5" s="1"/>
  <c r="AJ326" i="5"/>
  <c r="AG326" i="5"/>
  <c r="AF326" i="5"/>
  <c r="AE326" i="5"/>
  <c r="AD326" i="5"/>
  <c r="AC326" i="5"/>
  <c r="AB326" i="5"/>
  <c r="AA326" i="5"/>
  <c r="Z326" i="5"/>
  <c r="Y326" i="5"/>
  <c r="X326" i="5"/>
  <c r="AH326" i="5" s="1"/>
  <c r="AI326" i="5" s="1"/>
  <c r="AJ325" i="5"/>
  <c r="AG325" i="5"/>
  <c r="AF325" i="5"/>
  <c r="AE325" i="5"/>
  <c r="AD325" i="5"/>
  <c r="AC325" i="5"/>
  <c r="AB325" i="5"/>
  <c r="AA325" i="5"/>
  <c r="Z325" i="5"/>
  <c r="Y325" i="5"/>
  <c r="X325" i="5"/>
  <c r="AH325" i="5" s="1"/>
  <c r="AI325" i="5" s="1"/>
  <c r="AJ324" i="5"/>
  <c r="AG324" i="5"/>
  <c r="AF324" i="5"/>
  <c r="AE324" i="5"/>
  <c r="AD324" i="5"/>
  <c r="AC324" i="5"/>
  <c r="AB324" i="5"/>
  <c r="AA324" i="5"/>
  <c r="Z324" i="5"/>
  <c r="Y324" i="5"/>
  <c r="X324" i="5"/>
  <c r="AJ323" i="5"/>
  <c r="AH323" i="5"/>
  <c r="AI323" i="5" s="1"/>
  <c r="AG323" i="5"/>
  <c r="AF323" i="5"/>
  <c r="AE323" i="5"/>
  <c r="AD323" i="5"/>
  <c r="AC323" i="5"/>
  <c r="AB323" i="5"/>
  <c r="AA323" i="5"/>
  <c r="Z323" i="5"/>
  <c r="Y323" i="5"/>
  <c r="X323" i="5"/>
  <c r="AJ322" i="5"/>
  <c r="AG322" i="5"/>
  <c r="AF322" i="5"/>
  <c r="AE322" i="5"/>
  <c r="AD322" i="5"/>
  <c r="AC322" i="5"/>
  <c r="AB322" i="5"/>
  <c r="AA322" i="5"/>
  <c r="AH322" i="5" s="1"/>
  <c r="AI322" i="5" s="1"/>
  <c r="Z322" i="5"/>
  <c r="Y322" i="5"/>
  <c r="X322" i="5"/>
  <c r="AJ321" i="5"/>
  <c r="AG321" i="5"/>
  <c r="AF321" i="5"/>
  <c r="AE321" i="5"/>
  <c r="AD321" i="5"/>
  <c r="AC321" i="5"/>
  <c r="AB321" i="5"/>
  <c r="AA321" i="5"/>
  <c r="Z321" i="5"/>
  <c r="Y321" i="5"/>
  <c r="X321" i="5"/>
  <c r="AJ320" i="5"/>
  <c r="AG320" i="5"/>
  <c r="AF320" i="5"/>
  <c r="AE320" i="5"/>
  <c r="AD320" i="5"/>
  <c r="AC320" i="5"/>
  <c r="AB320" i="5"/>
  <c r="AA320" i="5"/>
  <c r="Z320" i="5"/>
  <c r="Y320" i="5"/>
  <c r="X320" i="5"/>
  <c r="AH320" i="5" s="1"/>
  <c r="AI320" i="5" s="1"/>
  <c r="AJ319" i="5"/>
  <c r="AH319" i="5"/>
  <c r="AI319" i="5" s="1"/>
  <c r="AG319" i="5"/>
  <c r="AF319" i="5"/>
  <c r="AE319" i="5"/>
  <c r="AD319" i="5"/>
  <c r="AC319" i="5"/>
  <c r="AB319" i="5"/>
  <c r="AA319" i="5"/>
  <c r="Z319" i="5"/>
  <c r="Y319" i="5"/>
  <c r="X319" i="5"/>
  <c r="AJ318" i="5"/>
  <c r="AG318" i="5"/>
  <c r="AF318" i="5"/>
  <c r="AE318" i="5"/>
  <c r="AD318" i="5"/>
  <c r="AC318" i="5"/>
  <c r="AB318" i="5"/>
  <c r="AA318" i="5"/>
  <c r="Z318" i="5"/>
  <c r="AH318" i="5" s="1"/>
  <c r="AI318" i="5" s="1"/>
  <c r="Y318" i="5"/>
  <c r="X318" i="5"/>
  <c r="AJ317" i="5"/>
  <c r="AG317" i="5"/>
  <c r="AF317" i="5"/>
  <c r="AE317" i="5"/>
  <c r="AD317" i="5"/>
  <c r="AC317" i="5"/>
  <c r="AB317" i="5"/>
  <c r="AA317" i="5"/>
  <c r="Z317" i="5"/>
  <c r="Y317" i="5"/>
  <c r="X317" i="5"/>
  <c r="AH317" i="5" s="1"/>
  <c r="AI317" i="5" s="1"/>
  <c r="AJ316" i="5"/>
  <c r="AG316" i="5"/>
  <c r="AF316" i="5"/>
  <c r="AE316" i="5"/>
  <c r="AD316" i="5"/>
  <c r="AC316" i="5"/>
  <c r="AB316" i="5"/>
  <c r="AA316" i="5"/>
  <c r="Z316" i="5"/>
  <c r="Y316" i="5"/>
  <c r="AH316" i="5" s="1"/>
  <c r="AI316" i="5" s="1"/>
  <c r="X316" i="5"/>
  <c r="AJ315" i="5"/>
  <c r="AG315" i="5"/>
  <c r="AF315" i="5"/>
  <c r="AE315" i="5"/>
  <c r="AD315" i="5"/>
  <c r="AC315" i="5"/>
  <c r="AB315" i="5"/>
  <c r="AA315" i="5"/>
  <c r="Z315" i="5"/>
  <c r="Y315" i="5"/>
  <c r="X315" i="5"/>
  <c r="AH315" i="5" s="1"/>
  <c r="AI315" i="5" s="1"/>
  <c r="AJ314" i="5"/>
  <c r="AG314" i="5"/>
  <c r="AF314" i="5"/>
  <c r="AE314" i="5"/>
  <c r="AD314" i="5"/>
  <c r="AC314" i="5"/>
  <c r="AB314" i="5"/>
  <c r="AA314" i="5"/>
  <c r="Z314" i="5"/>
  <c r="Y314" i="5"/>
  <c r="X314" i="5"/>
  <c r="AJ313" i="5"/>
  <c r="AG313" i="5"/>
  <c r="AF313" i="5"/>
  <c r="AE313" i="5"/>
  <c r="AD313" i="5"/>
  <c r="AC313" i="5"/>
  <c r="AB313" i="5"/>
  <c r="AA313" i="5"/>
  <c r="Z313" i="5"/>
  <c r="Y313" i="5"/>
  <c r="X313" i="5"/>
  <c r="AJ312" i="5"/>
  <c r="AG312" i="5"/>
  <c r="AF312" i="5"/>
  <c r="AE312" i="5"/>
  <c r="AD312" i="5"/>
  <c r="AC312" i="5"/>
  <c r="AB312" i="5"/>
  <c r="AA312" i="5"/>
  <c r="Z312" i="5"/>
  <c r="Y312" i="5"/>
  <c r="X312" i="5"/>
  <c r="AJ311" i="5"/>
  <c r="AG311" i="5"/>
  <c r="AF311" i="5"/>
  <c r="AE311" i="5"/>
  <c r="AD311" i="5"/>
  <c r="AC311" i="5"/>
  <c r="AB311" i="5"/>
  <c r="AA311" i="5"/>
  <c r="Z311" i="5"/>
  <c r="AH311" i="5" s="1"/>
  <c r="AI311" i="5" s="1"/>
  <c r="Y311" i="5"/>
  <c r="X311" i="5"/>
  <c r="AJ310" i="5"/>
  <c r="AG310" i="5"/>
  <c r="AF310" i="5"/>
  <c r="AE310" i="5"/>
  <c r="AD310" i="5"/>
  <c r="AC310" i="5"/>
  <c r="AB310" i="5"/>
  <c r="AA310" i="5"/>
  <c r="AH310" i="5" s="1"/>
  <c r="AI310" i="5" s="1"/>
  <c r="Z310" i="5"/>
  <c r="Y310" i="5"/>
  <c r="X310" i="5"/>
  <c r="AJ309" i="5"/>
  <c r="AG309" i="5"/>
  <c r="AF309" i="5"/>
  <c r="AE309" i="5"/>
  <c r="AD309" i="5"/>
  <c r="AC309" i="5"/>
  <c r="AB309" i="5"/>
  <c r="AA309" i="5"/>
  <c r="Z309" i="5"/>
  <c r="Y309" i="5"/>
  <c r="X309" i="5"/>
  <c r="AJ308" i="5"/>
  <c r="AG308" i="5"/>
  <c r="AF308" i="5"/>
  <c r="AE308" i="5"/>
  <c r="AD308" i="5"/>
  <c r="AC308" i="5"/>
  <c r="AB308" i="5"/>
  <c r="AA308" i="5"/>
  <c r="Z308" i="5"/>
  <c r="Y308" i="5"/>
  <c r="X308" i="5"/>
  <c r="AJ307" i="5"/>
  <c r="AG307" i="5"/>
  <c r="AF307" i="5"/>
  <c r="AE307" i="5"/>
  <c r="AD307" i="5"/>
  <c r="AC307" i="5"/>
  <c r="AB307" i="5"/>
  <c r="AA307" i="5"/>
  <c r="Z307" i="5"/>
  <c r="Y307" i="5"/>
  <c r="X307" i="5"/>
  <c r="AJ306" i="5"/>
  <c r="AG306" i="5"/>
  <c r="AF306" i="5"/>
  <c r="AE306" i="5"/>
  <c r="AD306" i="5"/>
  <c r="AC306" i="5"/>
  <c r="AB306" i="5"/>
  <c r="AA306" i="5"/>
  <c r="Z306" i="5"/>
  <c r="Y306" i="5"/>
  <c r="X306" i="5"/>
  <c r="AH306" i="5" s="1"/>
  <c r="AI306" i="5" s="1"/>
  <c r="AJ305" i="5"/>
  <c r="AG305" i="5"/>
  <c r="AF305" i="5"/>
  <c r="AE305" i="5"/>
  <c r="AD305" i="5"/>
  <c r="AC305" i="5"/>
  <c r="AB305" i="5"/>
  <c r="AA305" i="5"/>
  <c r="Z305" i="5"/>
  <c r="Y305" i="5"/>
  <c r="X305" i="5"/>
  <c r="AJ304" i="5"/>
  <c r="AG304" i="5"/>
  <c r="AF304" i="5"/>
  <c r="AE304" i="5"/>
  <c r="AD304" i="5"/>
  <c r="AC304" i="5"/>
  <c r="AH304" i="5" s="1"/>
  <c r="AI304" i="5" s="1"/>
  <c r="AB304" i="5"/>
  <c r="AA304" i="5"/>
  <c r="Z304" i="5"/>
  <c r="Y304" i="5"/>
  <c r="X304" i="5"/>
  <c r="AJ303" i="5"/>
  <c r="AG303" i="5"/>
  <c r="AF303" i="5"/>
  <c r="AE303" i="5"/>
  <c r="AD303" i="5"/>
  <c r="AC303" i="5"/>
  <c r="AB303" i="5"/>
  <c r="AA303" i="5"/>
  <c r="Z303" i="5"/>
  <c r="Y303" i="5"/>
  <c r="X303" i="5"/>
  <c r="AJ302" i="5"/>
  <c r="AG302" i="5"/>
  <c r="AF302" i="5"/>
  <c r="AE302" i="5"/>
  <c r="AD302" i="5"/>
  <c r="AC302" i="5"/>
  <c r="AB302" i="5"/>
  <c r="AA302" i="5"/>
  <c r="Z302" i="5"/>
  <c r="Y302" i="5"/>
  <c r="X302" i="5"/>
  <c r="AJ301" i="5"/>
  <c r="AG301" i="5"/>
  <c r="AF301" i="5"/>
  <c r="AE301" i="5"/>
  <c r="AD301" i="5"/>
  <c r="AC301" i="5"/>
  <c r="AB301" i="5"/>
  <c r="AA301" i="5"/>
  <c r="Z301" i="5"/>
  <c r="Y301" i="5"/>
  <c r="X301" i="5"/>
  <c r="AJ300" i="5"/>
  <c r="AG300" i="5"/>
  <c r="AH300" i="5" s="1"/>
  <c r="AI300" i="5" s="1"/>
  <c r="AF300" i="5"/>
  <c r="AE300" i="5"/>
  <c r="AD300" i="5"/>
  <c r="AC300" i="5"/>
  <c r="AB300" i="5"/>
  <c r="AA300" i="5"/>
  <c r="Z300" i="5"/>
  <c r="Y300" i="5"/>
  <c r="X300" i="5"/>
  <c r="AJ299" i="5"/>
  <c r="AH299" i="5"/>
  <c r="AI299" i="5" s="1"/>
  <c r="AG299" i="5"/>
  <c r="AF299" i="5"/>
  <c r="AE299" i="5"/>
  <c r="AD299" i="5"/>
  <c r="AC299" i="5"/>
  <c r="AB299" i="5"/>
  <c r="AA299" i="5"/>
  <c r="Z299" i="5"/>
  <c r="Y299" i="5"/>
  <c r="X299" i="5"/>
  <c r="AJ298" i="5"/>
  <c r="AI298" i="5"/>
  <c r="AG298" i="5"/>
  <c r="AF298" i="5"/>
  <c r="AE298" i="5"/>
  <c r="AD298" i="5"/>
  <c r="AC298" i="5"/>
  <c r="AB298" i="5"/>
  <c r="AA298" i="5"/>
  <c r="Z298" i="5"/>
  <c r="Y298" i="5"/>
  <c r="X298" i="5"/>
  <c r="AH298" i="5" s="1"/>
  <c r="AJ297" i="5"/>
  <c r="AG297" i="5"/>
  <c r="AF297" i="5"/>
  <c r="AE297" i="5"/>
  <c r="AD297" i="5"/>
  <c r="AC297" i="5"/>
  <c r="AB297" i="5"/>
  <c r="AA297" i="5"/>
  <c r="Z297" i="5"/>
  <c r="Y297" i="5"/>
  <c r="X297" i="5"/>
  <c r="AJ296" i="5"/>
  <c r="AG296" i="5"/>
  <c r="AF296" i="5"/>
  <c r="AE296" i="5"/>
  <c r="AD296" i="5"/>
  <c r="AC296" i="5"/>
  <c r="AB296" i="5"/>
  <c r="AA296" i="5"/>
  <c r="Z296" i="5"/>
  <c r="Y296" i="5"/>
  <c r="X296" i="5"/>
  <c r="AH296" i="5" s="1"/>
  <c r="AI296" i="5" s="1"/>
  <c r="AJ295" i="5"/>
  <c r="AH295" i="5"/>
  <c r="AI295" i="5" s="1"/>
  <c r="AG295" i="5"/>
  <c r="AF295" i="5"/>
  <c r="AE295" i="5"/>
  <c r="AD295" i="5"/>
  <c r="AC295" i="5"/>
  <c r="AB295" i="5"/>
  <c r="AA295" i="5"/>
  <c r="Z295" i="5"/>
  <c r="Y295" i="5"/>
  <c r="X295" i="5"/>
  <c r="AJ294" i="5"/>
  <c r="AG294" i="5"/>
  <c r="AF294" i="5"/>
  <c r="AE294" i="5"/>
  <c r="AD294" i="5"/>
  <c r="AC294" i="5"/>
  <c r="AB294" i="5"/>
  <c r="AA294" i="5"/>
  <c r="Z294" i="5"/>
  <c r="Y294" i="5"/>
  <c r="X294" i="5"/>
  <c r="AH294" i="5" s="1"/>
  <c r="AI294" i="5" s="1"/>
  <c r="AJ293" i="5"/>
  <c r="AG293" i="5"/>
  <c r="AF293" i="5"/>
  <c r="AE293" i="5"/>
  <c r="AD293" i="5"/>
  <c r="AC293" i="5"/>
  <c r="AB293" i="5"/>
  <c r="AA293" i="5"/>
  <c r="Z293" i="5"/>
  <c r="Y293" i="5"/>
  <c r="X293" i="5"/>
  <c r="AH293" i="5" s="1"/>
  <c r="AI293" i="5" s="1"/>
  <c r="AJ292" i="5"/>
  <c r="AG292" i="5"/>
  <c r="AF292" i="5"/>
  <c r="AE292" i="5"/>
  <c r="AD292" i="5"/>
  <c r="AC292" i="5"/>
  <c r="AB292" i="5"/>
  <c r="AA292" i="5"/>
  <c r="Z292" i="5"/>
  <c r="Y292" i="5"/>
  <c r="AH292" i="5" s="1"/>
  <c r="AI292" i="5" s="1"/>
  <c r="X292" i="5"/>
  <c r="AJ291" i="5"/>
  <c r="AG291" i="5"/>
  <c r="AF291" i="5"/>
  <c r="AE291" i="5"/>
  <c r="AD291" i="5"/>
  <c r="AC291" i="5"/>
  <c r="AB291" i="5"/>
  <c r="AA291" i="5"/>
  <c r="Z291" i="5"/>
  <c r="Y291" i="5"/>
  <c r="X291" i="5"/>
  <c r="AJ290" i="5"/>
  <c r="AG290" i="5"/>
  <c r="AF290" i="5"/>
  <c r="AE290" i="5"/>
  <c r="AD290" i="5"/>
  <c r="AC290" i="5"/>
  <c r="AB290" i="5"/>
  <c r="AA290" i="5"/>
  <c r="Z290" i="5"/>
  <c r="Y290" i="5"/>
  <c r="X290" i="5"/>
  <c r="AJ289" i="5"/>
  <c r="AG289" i="5"/>
  <c r="AF289" i="5"/>
  <c r="AE289" i="5"/>
  <c r="AD289" i="5"/>
  <c r="AC289" i="5"/>
  <c r="AB289" i="5"/>
  <c r="AA289" i="5"/>
  <c r="Z289" i="5"/>
  <c r="Y289" i="5"/>
  <c r="X289" i="5"/>
  <c r="AH289" i="5" s="1"/>
  <c r="AI289" i="5" s="1"/>
  <c r="AJ288" i="5"/>
  <c r="AG288" i="5"/>
  <c r="AF288" i="5"/>
  <c r="AE288" i="5"/>
  <c r="AD288" i="5"/>
  <c r="AC288" i="5"/>
  <c r="AB288" i="5"/>
  <c r="AA288" i="5"/>
  <c r="Z288" i="5"/>
  <c r="Y288" i="5"/>
  <c r="X288" i="5"/>
  <c r="AJ287" i="5"/>
  <c r="AG287" i="5"/>
  <c r="AF287" i="5"/>
  <c r="AE287" i="5"/>
  <c r="AD287" i="5"/>
  <c r="AC287" i="5"/>
  <c r="AB287" i="5"/>
  <c r="AH287" i="5" s="1"/>
  <c r="AI287" i="5" s="1"/>
  <c r="AA287" i="5"/>
  <c r="Z287" i="5"/>
  <c r="Y287" i="5"/>
  <c r="X287" i="5"/>
  <c r="AJ286" i="5"/>
  <c r="AG286" i="5"/>
  <c r="AF286" i="5"/>
  <c r="AE286" i="5"/>
  <c r="AD286" i="5"/>
  <c r="AC286" i="5"/>
  <c r="AB286" i="5"/>
  <c r="AA286" i="5"/>
  <c r="Z286" i="5"/>
  <c r="Y286" i="5"/>
  <c r="X286" i="5"/>
  <c r="AJ285" i="5"/>
  <c r="AG285" i="5"/>
  <c r="AF285" i="5"/>
  <c r="AE285" i="5"/>
  <c r="AD285" i="5"/>
  <c r="AC285" i="5"/>
  <c r="AB285" i="5"/>
  <c r="AA285" i="5"/>
  <c r="Z285" i="5"/>
  <c r="Y285" i="5"/>
  <c r="X285" i="5"/>
  <c r="AJ284" i="5"/>
  <c r="AG284" i="5"/>
  <c r="AF284" i="5"/>
  <c r="AE284" i="5"/>
  <c r="AD284" i="5"/>
  <c r="AC284" i="5"/>
  <c r="AB284" i="5"/>
  <c r="AA284" i="5"/>
  <c r="Z284" i="5"/>
  <c r="Y284" i="5"/>
  <c r="X284" i="5"/>
  <c r="AJ283" i="5"/>
  <c r="AG283" i="5"/>
  <c r="AF283" i="5"/>
  <c r="AE283" i="5"/>
  <c r="AD283" i="5"/>
  <c r="AC283" i="5"/>
  <c r="AB283" i="5"/>
  <c r="AA283" i="5"/>
  <c r="Z283" i="5"/>
  <c r="Y283" i="5"/>
  <c r="X283" i="5"/>
  <c r="AJ282" i="5"/>
  <c r="AG282" i="5"/>
  <c r="AF282" i="5"/>
  <c r="AE282" i="5"/>
  <c r="AH282" i="5" s="1"/>
  <c r="AI282" i="5" s="1"/>
  <c r="AD282" i="5"/>
  <c r="AC282" i="5"/>
  <c r="AB282" i="5"/>
  <c r="AA282" i="5"/>
  <c r="Z282" i="5"/>
  <c r="Y282" i="5"/>
  <c r="X282" i="5"/>
  <c r="AJ281" i="5"/>
  <c r="AG281" i="5"/>
  <c r="AF281" i="5"/>
  <c r="AH281" i="5" s="1"/>
  <c r="AI281" i="5" s="1"/>
  <c r="AE281" i="5"/>
  <c r="AD281" i="5"/>
  <c r="AC281" i="5"/>
  <c r="AB281" i="5"/>
  <c r="AA281" i="5"/>
  <c r="Z281" i="5"/>
  <c r="Y281" i="5"/>
  <c r="X281" i="5"/>
  <c r="AJ280" i="5"/>
  <c r="AG280" i="5"/>
  <c r="AF280" i="5"/>
  <c r="AE280" i="5"/>
  <c r="AD280" i="5"/>
  <c r="AC280" i="5"/>
  <c r="AB280" i="5"/>
  <c r="AA280" i="5"/>
  <c r="Z280" i="5"/>
  <c r="Y280" i="5"/>
  <c r="X280" i="5"/>
  <c r="AH280" i="5" s="1"/>
  <c r="AI280" i="5" s="1"/>
  <c r="AJ279" i="5"/>
  <c r="AG279" i="5"/>
  <c r="AF279" i="5"/>
  <c r="AE279" i="5"/>
  <c r="AD279" i="5"/>
  <c r="AC279" i="5"/>
  <c r="AB279" i="5"/>
  <c r="AA279" i="5"/>
  <c r="Z279" i="5"/>
  <c r="Y279" i="5"/>
  <c r="X279" i="5"/>
  <c r="AH279" i="5" s="1"/>
  <c r="AI279" i="5" s="1"/>
  <c r="AJ278" i="5"/>
  <c r="AG278" i="5"/>
  <c r="AF278" i="5"/>
  <c r="AE278" i="5"/>
  <c r="AD278" i="5"/>
  <c r="AC278" i="5"/>
  <c r="AB278" i="5"/>
  <c r="AA278" i="5"/>
  <c r="Z278" i="5"/>
  <c r="Y278" i="5"/>
  <c r="X278" i="5"/>
  <c r="AH278" i="5" s="1"/>
  <c r="AI278" i="5" s="1"/>
  <c r="AJ277" i="5"/>
  <c r="AG277" i="5"/>
  <c r="AF277" i="5"/>
  <c r="AE277" i="5"/>
  <c r="AD277" i="5"/>
  <c r="AC277" i="5"/>
  <c r="AB277" i="5"/>
  <c r="AA277" i="5"/>
  <c r="Z277" i="5"/>
  <c r="Y277" i="5"/>
  <c r="X277" i="5"/>
  <c r="AJ276" i="5"/>
  <c r="AG276" i="5"/>
  <c r="AF276" i="5"/>
  <c r="AE276" i="5"/>
  <c r="AD276" i="5"/>
  <c r="AC276" i="5"/>
  <c r="AB276" i="5"/>
  <c r="AA276" i="5"/>
  <c r="Z276" i="5"/>
  <c r="Y276" i="5"/>
  <c r="X276" i="5"/>
  <c r="AJ275" i="5"/>
  <c r="AG275" i="5"/>
  <c r="AF275" i="5"/>
  <c r="AE275" i="5"/>
  <c r="AD275" i="5"/>
  <c r="AC275" i="5"/>
  <c r="AB275" i="5"/>
  <c r="AA275" i="5"/>
  <c r="Z275" i="5"/>
  <c r="Y275" i="5"/>
  <c r="X275" i="5"/>
  <c r="AJ274" i="5"/>
  <c r="AG274" i="5"/>
  <c r="AF274" i="5"/>
  <c r="AE274" i="5"/>
  <c r="AD274" i="5"/>
  <c r="AC274" i="5"/>
  <c r="AB274" i="5"/>
  <c r="AA274" i="5"/>
  <c r="Z274" i="5"/>
  <c r="Y274" i="5"/>
  <c r="X274" i="5"/>
  <c r="AH274" i="5" s="1"/>
  <c r="AI274" i="5" s="1"/>
  <c r="AJ273" i="5"/>
  <c r="AG273" i="5"/>
  <c r="AF273" i="5"/>
  <c r="AE273" i="5"/>
  <c r="AD273" i="5"/>
  <c r="AC273" i="5"/>
  <c r="AB273" i="5"/>
  <c r="AA273" i="5"/>
  <c r="Z273" i="5"/>
  <c r="Y273" i="5"/>
  <c r="X273" i="5"/>
  <c r="AJ272" i="5"/>
  <c r="AG272" i="5"/>
  <c r="AF272" i="5"/>
  <c r="AE272" i="5"/>
  <c r="AD272" i="5"/>
  <c r="AC272" i="5"/>
  <c r="AB272" i="5"/>
  <c r="AA272" i="5"/>
  <c r="Z272" i="5"/>
  <c r="Y272" i="5"/>
  <c r="X272" i="5"/>
  <c r="AJ271" i="5"/>
  <c r="AG271" i="5"/>
  <c r="AF271" i="5"/>
  <c r="AE271" i="5"/>
  <c r="AD271" i="5"/>
  <c r="AC271" i="5"/>
  <c r="AB271" i="5"/>
  <c r="AH271" i="5" s="1"/>
  <c r="AI271" i="5" s="1"/>
  <c r="AA271" i="5"/>
  <c r="Z271" i="5"/>
  <c r="Y271" i="5"/>
  <c r="X271" i="5"/>
  <c r="AJ270" i="5"/>
  <c r="AG270" i="5"/>
  <c r="AF270" i="5"/>
  <c r="AE270" i="5"/>
  <c r="AD270" i="5"/>
  <c r="AC270" i="5"/>
  <c r="AB270" i="5"/>
  <c r="AA270" i="5"/>
  <c r="Z270" i="5"/>
  <c r="Y270" i="5"/>
  <c r="X270" i="5"/>
  <c r="AJ269" i="5"/>
  <c r="AG269" i="5"/>
  <c r="AF269" i="5"/>
  <c r="AE269" i="5"/>
  <c r="AD269" i="5"/>
  <c r="AC269" i="5"/>
  <c r="AB269" i="5"/>
  <c r="AA269" i="5"/>
  <c r="Z269" i="5"/>
  <c r="Y269" i="5"/>
  <c r="X269" i="5"/>
  <c r="AJ268" i="5"/>
  <c r="AG268" i="5"/>
  <c r="AF268" i="5"/>
  <c r="AE268" i="5"/>
  <c r="AH268" i="5" s="1"/>
  <c r="AI268" i="5" s="1"/>
  <c r="AD268" i="5"/>
  <c r="AC268" i="5"/>
  <c r="AB268" i="5"/>
  <c r="AA268" i="5"/>
  <c r="Z268" i="5"/>
  <c r="Y268" i="5"/>
  <c r="X268" i="5"/>
  <c r="AJ267" i="5"/>
  <c r="AG267" i="5"/>
  <c r="AF267" i="5"/>
  <c r="AH267" i="5" s="1"/>
  <c r="AI267" i="5" s="1"/>
  <c r="AE267" i="5"/>
  <c r="AD267" i="5"/>
  <c r="AC267" i="5"/>
  <c r="AB267" i="5"/>
  <c r="AA267" i="5"/>
  <c r="Z267" i="5"/>
  <c r="Y267" i="5"/>
  <c r="X267" i="5"/>
  <c r="AJ266" i="5"/>
  <c r="AG266" i="5"/>
  <c r="AF266" i="5"/>
  <c r="AE266" i="5"/>
  <c r="AD266" i="5"/>
  <c r="AC266" i="5"/>
  <c r="AB266" i="5"/>
  <c r="AA266" i="5"/>
  <c r="Z266" i="5"/>
  <c r="Y266" i="5"/>
  <c r="X266" i="5"/>
  <c r="AJ265" i="5"/>
  <c r="AH265" i="5"/>
  <c r="AI265" i="5" s="1"/>
  <c r="AG265" i="5"/>
  <c r="AF265" i="5"/>
  <c r="AE265" i="5"/>
  <c r="AD265" i="5"/>
  <c r="AC265" i="5"/>
  <c r="AB265" i="5"/>
  <c r="AA265" i="5"/>
  <c r="Z265" i="5"/>
  <c r="Y265" i="5"/>
  <c r="X265" i="5"/>
  <c r="AJ264" i="5"/>
  <c r="AG264" i="5"/>
  <c r="AF264" i="5"/>
  <c r="AE264" i="5"/>
  <c r="AD264" i="5"/>
  <c r="AC264" i="5"/>
  <c r="AB264" i="5"/>
  <c r="AA264" i="5"/>
  <c r="Z264" i="5"/>
  <c r="Y264" i="5"/>
  <c r="X264" i="5"/>
  <c r="AJ263" i="5"/>
  <c r="AG263" i="5"/>
  <c r="AF263" i="5"/>
  <c r="AE263" i="5"/>
  <c r="AD263" i="5"/>
  <c r="AC263" i="5"/>
  <c r="AB263" i="5"/>
  <c r="AA263" i="5"/>
  <c r="Z263" i="5"/>
  <c r="Y263" i="5"/>
  <c r="X263" i="5"/>
  <c r="AH263" i="5" s="1"/>
  <c r="AI263" i="5" s="1"/>
  <c r="AJ262" i="5"/>
  <c r="AG262" i="5"/>
  <c r="AF262" i="5"/>
  <c r="AE262" i="5"/>
  <c r="AD262" i="5"/>
  <c r="AC262" i="5"/>
  <c r="AB262" i="5"/>
  <c r="AA262" i="5"/>
  <c r="Z262" i="5"/>
  <c r="Y262" i="5"/>
  <c r="X262" i="5"/>
  <c r="AJ261" i="5"/>
  <c r="AG261" i="5"/>
  <c r="AF261" i="5"/>
  <c r="AE261" i="5"/>
  <c r="AD261" i="5"/>
  <c r="AC261" i="5"/>
  <c r="AB261" i="5"/>
  <c r="AA261" i="5"/>
  <c r="Z261" i="5"/>
  <c r="Y261" i="5"/>
  <c r="X261" i="5"/>
  <c r="AJ260" i="5"/>
  <c r="AG260" i="5"/>
  <c r="AF260" i="5"/>
  <c r="AE260" i="5"/>
  <c r="AD260" i="5"/>
  <c r="AC260" i="5"/>
  <c r="AB260" i="5"/>
  <c r="AA260" i="5"/>
  <c r="Z260" i="5"/>
  <c r="Y260" i="5"/>
  <c r="X260" i="5"/>
  <c r="AJ259" i="5"/>
  <c r="AG259" i="5"/>
  <c r="AF259" i="5"/>
  <c r="AE259" i="5"/>
  <c r="AD259" i="5"/>
  <c r="AC259" i="5"/>
  <c r="AB259" i="5"/>
  <c r="AA259" i="5"/>
  <c r="Z259" i="5"/>
  <c r="Y259" i="5"/>
  <c r="X259" i="5"/>
  <c r="AJ258" i="5"/>
  <c r="AG258" i="5"/>
  <c r="AF258" i="5"/>
  <c r="AE258" i="5"/>
  <c r="AD258" i="5"/>
  <c r="AC258" i="5"/>
  <c r="AB258" i="5"/>
  <c r="AH258" i="5" s="1"/>
  <c r="AI258" i="5" s="1"/>
  <c r="AA258" i="5"/>
  <c r="Z258" i="5"/>
  <c r="Y258" i="5"/>
  <c r="X258" i="5"/>
  <c r="AJ257" i="5"/>
  <c r="AG257" i="5"/>
  <c r="AF257" i="5"/>
  <c r="AE257" i="5"/>
  <c r="AD257" i="5"/>
  <c r="AC257" i="5"/>
  <c r="AB257" i="5"/>
  <c r="AA257" i="5"/>
  <c r="Z257" i="5"/>
  <c r="Y257" i="5"/>
  <c r="X257" i="5"/>
  <c r="AJ256" i="5"/>
  <c r="AG256" i="5"/>
  <c r="AF256" i="5"/>
  <c r="AE256" i="5"/>
  <c r="AD256" i="5"/>
  <c r="AC256" i="5"/>
  <c r="AB256" i="5"/>
  <c r="AA256" i="5"/>
  <c r="Z256" i="5"/>
  <c r="Y256" i="5"/>
  <c r="X256" i="5"/>
  <c r="AH256" i="5" s="1"/>
  <c r="AI256" i="5" s="1"/>
  <c r="AJ255" i="5"/>
  <c r="AG255" i="5"/>
  <c r="AF255" i="5"/>
  <c r="AE255" i="5"/>
  <c r="AD255" i="5"/>
  <c r="AC255" i="5"/>
  <c r="AB255" i="5"/>
  <c r="AA255" i="5"/>
  <c r="Z255" i="5"/>
  <c r="Y255" i="5"/>
  <c r="X255" i="5"/>
  <c r="AJ254" i="5"/>
  <c r="AH254" i="5"/>
  <c r="AI254" i="5" s="1"/>
  <c r="AG254" i="5"/>
  <c r="AF254" i="5"/>
  <c r="AE254" i="5"/>
  <c r="AD254" i="5"/>
  <c r="AC254" i="5"/>
  <c r="AB254" i="5"/>
  <c r="AA254" i="5"/>
  <c r="Z254" i="5"/>
  <c r="Y254" i="5"/>
  <c r="X254" i="5"/>
  <c r="AJ253" i="5"/>
  <c r="AG253" i="5"/>
  <c r="AF253" i="5"/>
  <c r="AE253" i="5"/>
  <c r="AD253" i="5"/>
  <c r="AC253" i="5"/>
  <c r="AB253" i="5"/>
  <c r="AA253" i="5"/>
  <c r="Z253" i="5"/>
  <c r="Y253" i="5"/>
  <c r="X253" i="5"/>
  <c r="AJ252" i="5"/>
  <c r="AH252" i="5"/>
  <c r="AI252" i="5" s="1"/>
  <c r="AG252" i="5"/>
  <c r="AF252" i="5"/>
  <c r="AE252" i="5"/>
  <c r="AD252" i="5"/>
  <c r="AC252" i="5"/>
  <c r="AB252" i="5"/>
  <c r="AA252" i="5"/>
  <c r="Z252" i="5"/>
  <c r="Y252" i="5"/>
  <c r="X252" i="5"/>
  <c r="AJ251" i="5"/>
  <c r="AI251" i="5"/>
  <c r="AG251" i="5"/>
  <c r="AF251" i="5"/>
  <c r="AE251" i="5"/>
  <c r="AD251" i="5"/>
  <c r="AC251" i="5"/>
  <c r="AB251" i="5"/>
  <c r="AA251" i="5"/>
  <c r="Z251" i="5"/>
  <c r="Y251" i="5"/>
  <c r="X251" i="5"/>
  <c r="AH251" i="5" s="1"/>
  <c r="AJ250" i="5"/>
  <c r="AG250" i="5"/>
  <c r="AF250" i="5"/>
  <c r="AE250" i="5"/>
  <c r="AD250" i="5"/>
  <c r="AC250" i="5"/>
  <c r="AB250" i="5"/>
  <c r="AA250" i="5"/>
  <c r="Z250" i="5"/>
  <c r="Y250" i="5"/>
  <c r="X250" i="5"/>
  <c r="AH250" i="5" s="1"/>
  <c r="AI250" i="5" s="1"/>
  <c r="AJ249" i="5"/>
  <c r="AG249" i="5"/>
  <c r="AF249" i="5"/>
  <c r="AE249" i="5"/>
  <c r="AD249" i="5"/>
  <c r="AC249" i="5"/>
  <c r="AB249" i="5"/>
  <c r="AA249" i="5"/>
  <c r="Z249" i="5"/>
  <c r="Y249" i="5"/>
  <c r="X249" i="5"/>
  <c r="AJ248" i="5"/>
  <c r="AG248" i="5"/>
  <c r="AF248" i="5"/>
  <c r="AE248" i="5"/>
  <c r="AD248" i="5"/>
  <c r="AC248" i="5"/>
  <c r="AB248" i="5"/>
  <c r="AA248" i="5"/>
  <c r="Z248" i="5"/>
  <c r="Y248" i="5"/>
  <c r="X248" i="5"/>
  <c r="AJ247" i="5"/>
  <c r="AG247" i="5"/>
  <c r="AF247" i="5"/>
  <c r="AE247" i="5"/>
  <c r="AD247" i="5"/>
  <c r="AC247" i="5"/>
  <c r="AB247" i="5"/>
  <c r="AA247" i="5"/>
  <c r="Z247" i="5"/>
  <c r="Y247" i="5"/>
  <c r="X247" i="5"/>
  <c r="AH247" i="5" s="1"/>
  <c r="AI247" i="5" s="1"/>
  <c r="AJ246" i="5"/>
  <c r="AG246" i="5"/>
  <c r="AF246" i="5"/>
  <c r="AE246" i="5"/>
  <c r="AD246" i="5"/>
  <c r="AC246" i="5"/>
  <c r="AB246" i="5"/>
  <c r="AH246" i="5" s="1"/>
  <c r="AI246" i="5" s="1"/>
  <c r="AA246" i="5"/>
  <c r="Z246" i="5"/>
  <c r="Y246" i="5"/>
  <c r="X246" i="5"/>
  <c r="AJ245" i="5"/>
  <c r="AG245" i="5"/>
  <c r="AF245" i="5"/>
  <c r="AE245" i="5"/>
  <c r="AD245" i="5"/>
  <c r="AC245" i="5"/>
  <c r="AB245" i="5"/>
  <c r="AA245" i="5"/>
  <c r="Z245" i="5"/>
  <c r="Y245" i="5"/>
  <c r="X245" i="5"/>
  <c r="AJ244" i="5"/>
  <c r="AG244" i="5"/>
  <c r="AF244" i="5"/>
  <c r="AE244" i="5"/>
  <c r="AD244" i="5"/>
  <c r="AC244" i="5"/>
  <c r="AB244" i="5"/>
  <c r="AA244" i="5"/>
  <c r="Z244" i="5"/>
  <c r="Y244" i="5"/>
  <c r="X244" i="5"/>
  <c r="AH244" i="5" s="1"/>
  <c r="AI244" i="5" s="1"/>
  <c r="AJ243" i="5"/>
  <c r="AG243" i="5"/>
  <c r="AF243" i="5"/>
  <c r="AE243" i="5"/>
  <c r="AD243" i="5"/>
  <c r="AC243" i="5"/>
  <c r="AB243" i="5"/>
  <c r="AA243" i="5"/>
  <c r="Z243" i="5"/>
  <c r="Y243" i="5"/>
  <c r="X243" i="5"/>
  <c r="AJ242" i="5"/>
  <c r="AG242" i="5"/>
  <c r="AF242" i="5"/>
  <c r="AH242" i="5" s="1"/>
  <c r="AI242" i="5" s="1"/>
  <c r="AE242" i="5"/>
  <c r="AD242" i="5"/>
  <c r="AC242" i="5"/>
  <c r="AB242" i="5"/>
  <c r="AA242" i="5"/>
  <c r="Z242" i="5"/>
  <c r="Y242" i="5"/>
  <c r="X242" i="5"/>
  <c r="AJ241" i="5"/>
  <c r="AG241" i="5"/>
  <c r="AF241" i="5"/>
  <c r="AE241" i="5"/>
  <c r="AD241" i="5"/>
  <c r="AC241" i="5"/>
  <c r="AB241" i="5"/>
  <c r="AA241" i="5"/>
  <c r="Z241" i="5"/>
  <c r="Y241" i="5"/>
  <c r="X241" i="5"/>
  <c r="AH241" i="5" s="1"/>
  <c r="AI241" i="5" s="1"/>
  <c r="AJ240" i="5"/>
  <c r="AG240" i="5"/>
  <c r="AF240" i="5"/>
  <c r="AE240" i="5"/>
  <c r="AD240" i="5"/>
  <c r="AC240" i="5"/>
  <c r="AB240" i="5"/>
  <c r="AA240" i="5"/>
  <c r="Z240" i="5"/>
  <c r="Y240" i="5"/>
  <c r="X240" i="5"/>
  <c r="AH240" i="5" s="1"/>
  <c r="AI240" i="5" s="1"/>
  <c r="AJ239" i="5"/>
  <c r="AG239" i="5"/>
  <c r="AF239" i="5"/>
  <c r="AE239" i="5"/>
  <c r="AD239" i="5"/>
  <c r="AC239" i="5"/>
  <c r="AB239" i="5"/>
  <c r="AA239" i="5"/>
  <c r="Z239" i="5"/>
  <c r="Y239" i="5"/>
  <c r="X239" i="5"/>
  <c r="AJ238" i="5"/>
  <c r="AG238" i="5"/>
  <c r="AF238" i="5"/>
  <c r="AE238" i="5"/>
  <c r="AD238" i="5"/>
  <c r="AC238" i="5"/>
  <c r="AB238" i="5"/>
  <c r="AA238" i="5"/>
  <c r="Z238" i="5"/>
  <c r="Y238" i="5"/>
  <c r="X238" i="5"/>
  <c r="AH238" i="5" s="1"/>
  <c r="AI238" i="5" s="1"/>
  <c r="AJ237" i="5"/>
  <c r="AG237" i="5"/>
  <c r="AF237" i="5"/>
  <c r="AE237" i="5"/>
  <c r="AD237" i="5"/>
  <c r="AC237" i="5"/>
  <c r="AB237" i="5"/>
  <c r="AA237" i="5"/>
  <c r="Z237" i="5"/>
  <c r="Y237" i="5"/>
  <c r="AH237" i="5" s="1"/>
  <c r="AI237" i="5" s="1"/>
  <c r="X237" i="5"/>
  <c r="AJ236" i="5"/>
  <c r="AG236" i="5"/>
  <c r="AF236" i="5"/>
  <c r="AE236" i="5"/>
  <c r="AD236" i="5"/>
  <c r="AC236" i="5"/>
  <c r="AB236" i="5"/>
  <c r="AA236" i="5"/>
  <c r="Z236" i="5"/>
  <c r="Y236" i="5"/>
  <c r="X236" i="5"/>
  <c r="AH236" i="5" s="1"/>
  <c r="AI236" i="5" s="1"/>
  <c r="AJ235" i="5"/>
  <c r="AG235" i="5"/>
  <c r="AF235" i="5"/>
  <c r="AE235" i="5"/>
  <c r="AD235" i="5"/>
  <c r="AC235" i="5"/>
  <c r="AB235" i="5"/>
  <c r="AA235" i="5"/>
  <c r="Z235" i="5"/>
  <c r="Y235" i="5"/>
  <c r="X235" i="5"/>
  <c r="AJ234" i="5"/>
  <c r="AG234" i="5"/>
  <c r="AF234" i="5"/>
  <c r="AE234" i="5"/>
  <c r="AD234" i="5"/>
  <c r="AC234" i="5"/>
  <c r="AB234" i="5"/>
  <c r="AA234" i="5"/>
  <c r="Z234" i="5"/>
  <c r="Y234" i="5"/>
  <c r="X234" i="5"/>
  <c r="AJ233" i="5"/>
  <c r="AG233" i="5"/>
  <c r="AF233" i="5"/>
  <c r="AE233" i="5"/>
  <c r="AD233" i="5"/>
  <c r="AC233" i="5"/>
  <c r="AB233" i="5"/>
  <c r="AA233" i="5"/>
  <c r="Z233" i="5"/>
  <c r="AH233" i="5" s="1"/>
  <c r="AI233" i="5" s="1"/>
  <c r="Y233" i="5"/>
  <c r="X233" i="5"/>
  <c r="AJ232" i="5"/>
  <c r="AG232" i="5"/>
  <c r="AF232" i="5"/>
  <c r="AE232" i="5"/>
  <c r="AD232" i="5"/>
  <c r="AC232" i="5"/>
  <c r="AB232" i="5"/>
  <c r="AA232" i="5"/>
  <c r="Z232" i="5"/>
  <c r="Y232" i="5"/>
  <c r="X232" i="5"/>
  <c r="AJ231" i="5"/>
  <c r="AG231" i="5"/>
  <c r="AF231" i="5"/>
  <c r="AE231" i="5"/>
  <c r="AH231" i="5" s="1"/>
  <c r="AI231" i="5" s="1"/>
  <c r="AD231" i="5"/>
  <c r="AC231" i="5"/>
  <c r="AB231" i="5"/>
  <c r="AA231" i="5"/>
  <c r="Z231" i="5"/>
  <c r="Y231" i="5"/>
  <c r="X231" i="5"/>
  <c r="AJ230" i="5"/>
  <c r="AG230" i="5"/>
  <c r="AF230" i="5"/>
  <c r="AH230" i="5" s="1"/>
  <c r="AI230" i="5" s="1"/>
  <c r="AE230" i="5"/>
  <c r="AD230" i="5"/>
  <c r="AC230" i="5"/>
  <c r="AB230" i="5"/>
  <c r="AA230" i="5"/>
  <c r="Z230" i="5"/>
  <c r="Y230" i="5"/>
  <c r="X230" i="5"/>
  <c r="AJ229" i="5"/>
  <c r="AG229" i="5"/>
  <c r="AF229" i="5"/>
  <c r="AE229" i="5"/>
  <c r="AD229" i="5"/>
  <c r="AC229" i="5"/>
  <c r="AB229" i="5"/>
  <c r="AA229" i="5"/>
  <c r="Z229" i="5"/>
  <c r="Y229" i="5"/>
  <c r="X229" i="5"/>
  <c r="AH229" i="5" s="1"/>
  <c r="AI229" i="5" s="1"/>
  <c r="AJ228" i="5"/>
  <c r="AG228" i="5"/>
  <c r="AF228" i="5"/>
  <c r="AE228" i="5"/>
  <c r="AD228" i="5"/>
  <c r="AC228" i="5"/>
  <c r="AB228" i="5"/>
  <c r="AA228" i="5"/>
  <c r="Z228" i="5"/>
  <c r="Y228" i="5"/>
  <c r="X228" i="5"/>
  <c r="AH228" i="5" s="1"/>
  <c r="AI228" i="5" s="1"/>
  <c r="AJ227" i="5"/>
  <c r="AG227" i="5"/>
  <c r="AF227" i="5"/>
  <c r="AE227" i="5"/>
  <c r="AD227" i="5"/>
  <c r="AC227" i="5"/>
  <c r="AB227" i="5"/>
  <c r="AA227" i="5"/>
  <c r="Z227" i="5"/>
  <c r="Y227" i="5"/>
  <c r="X227" i="5"/>
  <c r="AH227" i="5" s="1"/>
  <c r="AI227" i="5" s="1"/>
  <c r="AJ226" i="5"/>
  <c r="AG226" i="5"/>
  <c r="AF226" i="5"/>
  <c r="AE226" i="5"/>
  <c r="AD226" i="5"/>
  <c r="AC226" i="5"/>
  <c r="AB226" i="5"/>
  <c r="AA226" i="5"/>
  <c r="Z226" i="5"/>
  <c r="Y226" i="5"/>
  <c r="X226" i="5"/>
  <c r="AJ225" i="5"/>
  <c r="AG225" i="5"/>
  <c r="AF225" i="5"/>
  <c r="AE225" i="5"/>
  <c r="AD225" i="5"/>
  <c r="AC225" i="5"/>
  <c r="AB225" i="5"/>
  <c r="AA225" i="5"/>
  <c r="Z225" i="5"/>
  <c r="Y225" i="5"/>
  <c r="X225" i="5"/>
  <c r="AJ224" i="5"/>
  <c r="AG224" i="5"/>
  <c r="AF224" i="5"/>
  <c r="AE224" i="5"/>
  <c r="AD224" i="5"/>
  <c r="AC224" i="5"/>
  <c r="AB224" i="5"/>
  <c r="AA224" i="5"/>
  <c r="Z224" i="5"/>
  <c r="Y224" i="5"/>
  <c r="X224" i="5"/>
  <c r="AJ223" i="5"/>
  <c r="AG223" i="5"/>
  <c r="AF223" i="5"/>
  <c r="AE223" i="5"/>
  <c r="AD223" i="5"/>
  <c r="AC223" i="5"/>
  <c r="AB223" i="5"/>
  <c r="AA223" i="5"/>
  <c r="Z223" i="5"/>
  <c r="Y223" i="5"/>
  <c r="X223" i="5"/>
  <c r="AJ222" i="5"/>
  <c r="AG222" i="5"/>
  <c r="AF222" i="5"/>
  <c r="AE222" i="5"/>
  <c r="AD222" i="5"/>
  <c r="AC222" i="5"/>
  <c r="AB222" i="5"/>
  <c r="AA222" i="5"/>
  <c r="Z222" i="5"/>
  <c r="Y222" i="5"/>
  <c r="X222" i="5"/>
  <c r="AJ221" i="5"/>
  <c r="AG221" i="5"/>
  <c r="AF221" i="5"/>
  <c r="AE221" i="5"/>
  <c r="AD221" i="5"/>
  <c r="AC221" i="5"/>
  <c r="AB221" i="5"/>
  <c r="AA221" i="5"/>
  <c r="Z221" i="5"/>
  <c r="Y221" i="5"/>
  <c r="X221" i="5"/>
  <c r="AJ220" i="5"/>
  <c r="AG220" i="5"/>
  <c r="AF220" i="5"/>
  <c r="AE220" i="5"/>
  <c r="AD220" i="5"/>
  <c r="AC220" i="5"/>
  <c r="AB220" i="5"/>
  <c r="AA220" i="5"/>
  <c r="Z220" i="5"/>
  <c r="Y220" i="5"/>
  <c r="X220" i="5"/>
  <c r="AH220" i="5" s="1"/>
  <c r="AI220" i="5" s="1"/>
  <c r="AJ219" i="5"/>
  <c r="AG219" i="5"/>
  <c r="AF219" i="5"/>
  <c r="AE219" i="5"/>
  <c r="AD219" i="5"/>
  <c r="AC219" i="5"/>
  <c r="AB219" i="5"/>
  <c r="AA219" i="5"/>
  <c r="Z219" i="5"/>
  <c r="Y219" i="5"/>
  <c r="X219" i="5"/>
  <c r="AJ218" i="5"/>
  <c r="AH218" i="5"/>
  <c r="AI218" i="5" s="1"/>
  <c r="AG218" i="5"/>
  <c r="AF218" i="5"/>
  <c r="AE218" i="5"/>
  <c r="AD218" i="5"/>
  <c r="AC218" i="5"/>
  <c r="AB218" i="5"/>
  <c r="AA218" i="5"/>
  <c r="Z218" i="5"/>
  <c r="Y218" i="5"/>
  <c r="X218" i="5"/>
  <c r="AJ217" i="5"/>
  <c r="AG217" i="5"/>
  <c r="AF217" i="5"/>
  <c r="AE217" i="5"/>
  <c r="AD217" i="5"/>
  <c r="AC217" i="5"/>
  <c r="AB217" i="5"/>
  <c r="AA217" i="5"/>
  <c r="Z217" i="5"/>
  <c r="Y217" i="5"/>
  <c r="X217" i="5"/>
  <c r="AJ216" i="5"/>
  <c r="AH216" i="5"/>
  <c r="AI216" i="5" s="1"/>
  <c r="AG216" i="5"/>
  <c r="AF216" i="5"/>
  <c r="AE216" i="5"/>
  <c r="AD216" i="5"/>
  <c r="AC216" i="5"/>
  <c r="AB216" i="5"/>
  <c r="AA216" i="5"/>
  <c r="Z216" i="5"/>
  <c r="Y216" i="5"/>
  <c r="X216" i="5"/>
  <c r="AJ215" i="5"/>
  <c r="AG215" i="5"/>
  <c r="AF215" i="5"/>
  <c r="AE215" i="5"/>
  <c r="AD215" i="5"/>
  <c r="AC215" i="5"/>
  <c r="AB215" i="5"/>
  <c r="AA215" i="5"/>
  <c r="Z215" i="5"/>
  <c r="Y215" i="5"/>
  <c r="X215" i="5"/>
  <c r="AJ214" i="5"/>
  <c r="AG214" i="5"/>
  <c r="AF214" i="5"/>
  <c r="AE214" i="5"/>
  <c r="AD214" i="5"/>
  <c r="AC214" i="5"/>
  <c r="AB214" i="5"/>
  <c r="AA214" i="5"/>
  <c r="Z214" i="5"/>
  <c r="Y214" i="5"/>
  <c r="X214" i="5"/>
  <c r="AH214" i="5" s="1"/>
  <c r="AI214" i="5" s="1"/>
  <c r="AJ213" i="5"/>
  <c r="AG213" i="5"/>
  <c r="AF213" i="5"/>
  <c r="AE213" i="5"/>
  <c r="AD213" i="5"/>
  <c r="AC213" i="5"/>
  <c r="AB213" i="5"/>
  <c r="AA213" i="5"/>
  <c r="Z213" i="5"/>
  <c r="Y213" i="5"/>
  <c r="X213" i="5"/>
  <c r="AJ212" i="5"/>
  <c r="AG212" i="5"/>
  <c r="AF212" i="5"/>
  <c r="AE212" i="5"/>
  <c r="AD212" i="5"/>
  <c r="AC212" i="5"/>
  <c r="AB212" i="5"/>
  <c r="AA212" i="5"/>
  <c r="Z212" i="5"/>
  <c r="Y212" i="5"/>
  <c r="X212" i="5"/>
  <c r="AJ211" i="5"/>
  <c r="AG211" i="5"/>
  <c r="AF211" i="5"/>
  <c r="AE211" i="5"/>
  <c r="AD211" i="5"/>
  <c r="AC211" i="5"/>
  <c r="AB211" i="5"/>
  <c r="AA211" i="5"/>
  <c r="Z211" i="5"/>
  <c r="Y211" i="5"/>
  <c r="X211" i="5"/>
  <c r="AH211" i="5" s="1"/>
  <c r="AI211" i="5" s="1"/>
  <c r="AJ210" i="5"/>
  <c r="AG210" i="5"/>
  <c r="AF210" i="5"/>
  <c r="AE210" i="5"/>
  <c r="AD210" i="5"/>
  <c r="AC210" i="5"/>
  <c r="AB210" i="5"/>
  <c r="AA210" i="5"/>
  <c r="Z210" i="5"/>
  <c r="Y210" i="5"/>
  <c r="X210" i="5"/>
  <c r="AJ209" i="5"/>
  <c r="AG209" i="5"/>
  <c r="AF209" i="5"/>
  <c r="AE209" i="5"/>
  <c r="AD209" i="5"/>
  <c r="AC209" i="5"/>
  <c r="AB209" i="5"/>
  <c r="AA209" i="5"/>
  <c r="Z209" i="5"/>
  <c r="Y209" i="5"/>
  <c r="X209" i="5"/>
  <c r="AJ208" i="5"/>
  <c r="AG208" i="5"/>
  <c r="AF208" i="5"/>
  <c r="AE208" i="5"/>
  <c r="AD208" i="5"/>
  <c r="AC208" i="5"/>
  <c r="AB208" i="5"/>
  <c r="AA208" i="5"/>
  <c r="Z208" i="5"/>
  <c r="Y208" i="5"/>
  <c r="X208" i="5"/>
  <c r="AH208" i="5" s="1"/>
  <c r="AI208" i="5" s="1"/>
  <c r="AJ207" i="5"/>
  <c r="AG207" i="5"/>
  <c r="AF207" i="5"/>
  <c r="AE207" i="5"/>
  <c r="AD207" i="5"/>
  <c r="AC207" i="5"/>
  <c r="AB207" i="5"/>
  <c r="AA207" i="5"/>
  <c r="Z207" i="5"/>
  <c r="Y207" i="5"/>
  <c r="X207" i="5"/>
  <c r="AJ206" i="5"/>
  <c r="AG206" i="5"/>
  <c r="AF206" i="5"/>
  <c r="AH206" i="5" s="1"/>
  <c r="AI206" i="5" s="1"/>
  <c r="AE206" i="5"/>
  <c r="AD206" i="5"/>
  <c r="AC206" i="5"/>
  <c r="AB206" i="5"/>
  <c r="AA206" i="5"/>
  <c r="Z206" i="5"/>
  <c r="Y206" i="5"/>
  <c r="X206" i="5"/>
  <c r="AJ205" i="5"/>
  <c r="AG205" i="5"/>
  <c r="AF205" i="5"/>
  <c r="AE205" i="5"/>
  <c r="AD205" i="5"/>
  <c r="AC205" i="5"/>
  <c r="AB205" i="5"/>
  <c r="AA205" i="5"/>
  <c r="Z205" i="5"/>
  <c r="Y205" i="5"/>
  <c r="X205" i="5"/>
  <c r="AJ204" i="5"/>
  <c r="AG204" i="5"/>
  <c r="AF204" i="5"/>
  <c r="AE204" i="5"/>
  <c r="AD204" i="5"/>
  <c r="AC204" i="5"/>
  <c r="AB204" i="5"/>
  <c r="AA204" i="5"/>
  <c r="Z204" i="5"/>
  <c r="Y204" i="5"/>
  <c r="X204" i="5"/>
  <c r="AH204" i="5" s="1"/>
  <c r="AI204" i="5" s="1"/>
  <c r="AJ203" i="5"/>
  <c r="AG203" i="5"/>
  <c r="AF203" i="5"/>
  <c r="AE203" i="5"/>
  <c r="AD203" i="5"/>
  <c r="AC203" i="5"/>
  <c r="AB203" i="5"/>
  <c r="AA203" i="5"/>
  <c r="Z203" i="5"/>
  <c r="Y203" i="5"/>
  <c r="X203" i="5"/>
  <c r="AJ202" i="5"/>
  <c r="AG202" i="5"/>
  <c r="AF202" i="5"/>
  <c r="AE202" i="5"/>
  <c r="AD202" i="5"/>
  <c r="AC202" i="5"/>
  <c r="AB202" i="5"/>
  <c r="AA202" i="5"/>
  <c r="Z202" i="5"/>
  <c r="Y202" i="5"/>
  <c r="X202" i="5"/>
  <c r="AJ201" i="5"/>
  <c r="AG201" i="5"/>
  <c r="AF201" i="5"/>
  <c r="AE201" i="5"/>
  <c r="AD201" i="5"/>
  <c r="AC201" i="5"/>
  <c r="AB201" i="5"/>
  <c r="AA201" i="5"/>
  <c r="Z201" i="5"/>
  <c r="Y201" i="5"/>
  <c r="AH201" i="5" s="1"/>
  <c r="AI201" i="5" s="1"/>
  <c r="X201" i="5"/>
  <c r="AJ200" i="5"/>
  <c r="AG200" i="5"/>
  <c r="AF200" i="5"/>
  <c r="AE200" i="5"/>
  <c r="AD200" i="5"/>
  <c r="AC200" i="5"/>
  <c r="AB200" i="5"/>
  <c r="AA200" i="5"/>
  <c r="Z200" i="5"/>
  <c r="Y200" i="5"/>
  <c r="X200" i="5"/>
  <c r="AH200" i="5" s="1"/>
  <c r="AI200" i="5" s="1"/>
  <c r="AJ199" i="5"/>
  <c r="AG199" i="5"/>
  <c r="AF199" i="5"/>
  <c r="AE199" i="5"/>
  <c r="AD199" i="5"/>
  <c r="AC199" i="5"/>
  <c r="AB199" i="5"/>
  <c r="AA199" i="5"/>
  <c r="Z199" i="5"/>
  <c r="Y199" i="5"/>
  <c r="X199" i="5"/>
  <c r="AJ198" i="5"/>
  <c r="AG198" i="5"/>
  <c r="AF198" i="5"/>
  <c r="AE198" i="5"/>
  <c r="AD198" i="5"/>
  <c r="AC198" i="5"/>
  <c r="AB198" i="5"/>
  <c r="AA198" i="5"/>
  <c r="Z198" i="5"/>
  <c r="Y198" i="5"/>
  <c r="X198" i="5"/>
  <c r="AJ197" i="5"/>
  <c r="AG197" i="5"/>
  <c r="AF197" i="5"/>
  <c r="AE197" i="5"/>
  <c r="AD197" i="5"/>
  <c r="AC197" i="5"/>
  <c r="AB197" i="5"/>
  <c r="AA197" i="5"/>
  <c r="Z197" i="5"/>
  <c r="AH197" i="5" s="1"/>
  <c r="AI197" i="5" s="1"/>
  <c r="Y197" i="5"/>
  <c r="X197" i="5"/>
  <c r="AJ196" i="5"/>
  <c r="AG196" i="5"/>
  <c r="AF196" i="5"/>
  <c r="AE196" i="5"/>
  <c r="AD196" i="5"/>
  <c r="AC196" i="5"/>
  <c r="AB196" i="5"/>
  <c r="AA196" i="5"/>
  <c r="Z196" i="5"/>
  <c r="Y196" i="5"/>
  <c r="X196" i="5"/>
  <c r="AJ195" i="5"/>
  <c r="AG195" i="5"/>
  <c r="AF195" i="5"/>
  <c r="AE195" i="5"/>
  <c r="AH195" i="5" s="1"/>
  <c r="AI195" i="5" s="1"/>
  <c r="AD195" i="5"/>
  <c r="AC195" i="5"/>
  <c r="AB195" i="5"/>
  <c r="AA195" i="5"/>
  <c r="Z195" i="5"/>
  <c r="Y195" i="5"/>
  <c r="X195" i="5"/>
  <c r="AJ194" i="5"/>
  <c r="AG194" i="5"/>
  <c r="AF194" i="5"/>
  <c r="AH194" i="5" s="1"/>
  <c r="AI194" i="5" s="1"/>
  <c r="AE194" i="5"/>
  <c r="AD194" i="5"/>
  <c r="AC194" i="5"/>
  <c r="AB194" i="5"/>
  <c r="AA194" i="5"/>
  <c r="Z194" i="5"/>
  <c r="Y194" i="5"/>
  <c r="X194" i="5"/>
  <c r="AJ193" i="5"/>
  <c r="AG193" i="5"/>
  <c r="AF193" i="5"/>
  <c r="AE193" i="5"/>
  <c r="AD193" i="5"/>
  <c r="AC193" i="5"/>
  <c r="AB193" i="5"/>
  <c r="AA193" i="5"/>
  <c r="Z193" i="5"/>
  <c r="Y193" i="5"/>
  <c r="X193" i="5"/>
  <c r="AH193" i="5" s="1"/>
  <c r="AI193" i="5" s="1"/>
  <c r="AJ192" i="5"/>
  <c r="AG192" i="5"/>
  <c r="AF192" i="5"/>
  <c r="AE192" i="5"/>
  <c r="AD192" i="5"/>
  <c r="AC192" i="5"/>
  <c r="AB192" i="5"/>
  <c r="AA192" i="5"/>
  <c r="Z192" i="5"/>
  <c r="Y192" i="5"/>
  <c r="X192" i="5"/>
  <c r="AH192" i="5" s="1"/>
  <c r="AI192" i="5" s="1"/>
  <c r="AJ191" i="5"/>
  <c r="AG191" i="5"/>
  <c r="AF191" i="5"/>
  <c r="AE191" i="5"/>
  <c r="AD191" i="5"/>
  <c r="AC191" i="5"/>
  <c r="AB191" i="5"/>
  <c r="AA191" i="5"/>
  <c r="Z191" i="5"/>
  <c r="Y191" i="5"/>
  <c r="X191" i="5"/>
  <c r="AH191" i="5" s="1"/>
  <c r="AI191" i="5" s="1"/>
  <c r="AJ190" i="5"/>
  <c r="AG190" i="5"/>
  <c r="AF190" i="5"/>
  <c r="AE190" i="5"/>
  <c r="AD190" i="5"/>
  <c r="AC190" i="5"/>
  <c r="AB190" i="5"/>
  <c r="AA190" i="5"/>
  <c r="Z190" i="5"/>
  <c r="Y190" i="5"/>
  <c r="X190" i="5"/>
  <c r="AJ189" i="5"/>
  <c r="AG189" i="5"/>
  <c r="AF189" i="5"/>
  <c r="AE189" i="5"/>
  <c r="AD189" i="5"/>
  <c r="AC189" i="5"/>
  <c r="AB189" i="5"/>
  <c r="AA189" i="5"/>
  <c r="Z189" i="5"/>
  <c r="Y189" i="5"/>
  <c r="AH189" i="5" s="1"/>
  <c r="AI189" i="5" s="1"/>
  <c r="X189" i="5"/>
  <c r="AJ188" i="5"/>
  <c r="AG188" i="5"/>
  <c r="AF188" i="5"/>
  <c r="AE188" i="5"/>
  <c r="AD188" i="5"/>
  <c r="AC188" i="5"/>
  <c r="AB188" i="5"/>
  <c r="AA188" i="5"/>
  <c r="Z188" i="5"/>
  <c r="Y188" i="5"/>
  <c r="X188" i="5"/>
  <c r="AJ187" i="5"/>
  <c r="AG187" i="5"/>
  <c r="AF187" i="5"/>
  <c r="AE187" i="5"/>
  <c r="AD187" i="5"/>
  <c r="AC187" i="5"/>
  <c r="AB187" i="5"/>
  <c r="AA187" i="5"/>
  <c r="Z187" i="5"/>
  <c r="Y187" i="5"/>
  <c r="X187" i="5"/>
  <c r="AJ186" i="5"/>
  <c r="AG186" i="5"/>
  <c r="AF186" i="5"/>
  <c r="AE186" i="5"/>
  <c r="AD186" i="5"/>
  <c r="AC186" i="5"/>
  <c r="AB186" i="5"/>
  <c r="AA186" i="5"/>
  <c r="Z186" i="5"/>
  <c r="Y186" i="5"/>
  <c r="X186" i="5"/>
  <c r="AJ185" i="5"/>
  <c r="AG185" i="5"/>
  <c r="AF185" i="5"/>
  <c r="AE185" i="5"/>
  <c r="AD185" i="5"/>
  <c r="AC185" i="5"/>
  <c r="AB185" i="5"/>
  <c r="AA185" i="5"/>
  <c r="Z185" i="5"/>
  <c r="Y185" i="5"/>
  <c r="X185" i="5"/>
  <c r="AJ184" i="5"/>
  <c r="AG184" i="5"/>
  <c r="AF184" i="5"/>
  <c r="AE184" i="5"/>
  <c r="AD184" i="5"/>
  <c r="AC184" i="5"/>
  <c r="AB184" i="5"/>
  <c r="AA184" i="5"/>
  <c r="Z184" i="5"/>
  <c r="Y184" i="5"/>
  <c r="X184" i="5"/>
  <c r="AH184" i="5" s="1"/>
  <c r="AI184" i="5" s="1"/>
  <c r="AJ183" i="5"/>
  <c r="AG183" i="5"/>
  <c r="AF183" i="5"/>
  <c r="AE183" i="5"/>
  <c r="AH183" i="5" s="1"/>
  <c r="AI183" i="5" s="1"/>
  <c r="AD183" i="5"/>
  <c r="AC183" i="5"/>
  <c r="AB183" i="5"/>
  <c r="AA183" i="5"/>
  <c r="Z183" i="5"/>
  <c r="Y183" i="5"/>
  <c r="X183" i="5"/>
  <c r="AJ182" i="5"/>
  <c r="AH182" i="5"/>
  <c r="AI182" i="5" s="1"/>
  <c r="AG182" i="5"/>
  <c r="AF182" i="5"/>
  <c r="AE182" i="5"/>
  <c r="AD182" i="5"/>
  <c r="AC182" i="5"/>
  <c r="AB182" i="5"/>
  <c r="AA182" i="5"/>
  <c r="Z182" i="5"/>
  <c r="Y182" i="5"/>
  <c r="X182" i="5"/>
  <c r="AJ181" i="5"/>
  <c r="AG181" i="5"/>
  <c r="AF181" i="5"/>
  <c r="AE181" i="5"/>
  <c r="AD181" i="5"/>
  <c r="AC181" i="5"/>
  <c r="AB181" i="5"/>
  <c r="AA181" i="5"/>
  <c r="Z181" i="5"/>
  <c r="Y181" i="5"/>
  <c r="X181" i="5"/>
  <c r="AJ180" i="5"/>
  <c r="AH180" i="5"/>
  <c r="AI180" i="5" s="1"/>
  <c r="AG180" i="5"/>
  <c r="AF180" i="5"/>
  <c r="AE180" i="5"/>
  <c r="AD180" i="5"/>
  <c r="AC180" i="5"/>
  <c r="AB180" i="5"/>
  <c r="AA180" i="5"/>
  <c r="Z180" i="5"/>
  <c r="Y180" i="5"/>
  <c r="X180" i="5"/>
  <c r="AJ179" i="5"/>
  <c r="AG179" i="5"/>
  <c r="AF179" i="5"/>
  <c r="AE179" i="5"/>
  <c r="AD179" i="5"/>
  <c r="AC179" i="5"/>
  <c r="AB179" i="5"/>
  <c r="AA179" i="5"/>
  <c r="Z179" i="5"/>
  <c r="Y179" i="5"/>
  <c r="X179" i="5"/>
  <c r="AJ178" i="5"/>
  <c r="AG178" i="5"/>
  <c r="AF178" i="5"/>
  <c r="AE178" i="5"/>
  <c r="AD178" i="5"/>
  <c r="AC178" i="5"/>
  <c r="AB178" i="5"/>
  <c r="AA178" i="5"/>
  <c r="Z178" i="5"/>
  <c r="Y178" i="5"/>
  <c r="X178" i="5"/>
  <c r="AJ177" i="5"/>
  <c r="AG177" i="5"/>
  <c r="AF177" i="5"/>
  <c r="AE177" i="5"/>
  <c r="AD177" i="5"/>
  <c r="AC177" i="5"/>
  <c r="AB177" i="5"/>
  <c r="AA177" i="5"/>
  <c r="Z177" i="5"/>
  <c r="Y177" i="5"/>
  <c r="AH177" i="5" s="1"/>
  <c r="AI177" i="5" s="1"/>
  <c r="X177" i="5"/>
  <c r="AJ176" i="5"/>
  <c r="AG176" i="5"/>
  <c r="AF176" i="5"/>
  <c r="AE176" i="5"/>
  <c r="AD176" i="5"/>
  <c r="AC176" i="5"/>
  <c r="AB176" i="5"/>
  <c r="AA176" i="5"/>
  <c r="Z176" i="5"/>
  <c r="Y176" i="5"/>
  <c r="X176" i="5"/>
  <c r="AJ175" i="5"/>
  <c r="AG175" i="5"/>
  <c r="AF175" i="5"/>
  <c r="AE175" i="5"/>
  <c r="AD175" i="5"/>
  <c r="AC175" i="5"/>
  <c r="AB175" i="5"/>
  <c r="AA175" i="5"/>
  <c r="Z175" i="5"/>
  <c r="Y175" i="5"/>
  <c r="X175" i="5"/>
  <c r="AH175" i="5" s="1"/>
  <c r="AI175" i="5" s="1"/>
  <c r="AJ174" i="5"/>
  <c r="AG174" i="5"/>
  <c r="AF174" i="5"/>
  <c r="AE174" i="5"/>
  <c r="AD174" i="5"/>
  <c r="AC174" i="5"/>
  <c r="AB174" i="5"/>
  <c r="AA174" i="5"/>
  <c r="Z174" i="5"/>
  <c r="Y174" i="5"/>
  <c r="X174" i="5"/>
  <c r="AJ173" i="5"/>
  <c r="AG173" i="5"/>
  <c r="AF173" i="5"/>
  <c r="AE173" i="5"/>
  <c r="AD173" i="5"/>
  <c r="AC173" i="5"/>
  <c r="AB173" i="5"/>
  <c r="AA173" i="5"/>
  <c r="Z173" i="5"/>
  <c r="Y173" i="5"/>
  <c r="X173" i="5"/>
  <c r="AJ172" i="5"/>
  <c r="AG172" i="5"/>
  <c r="AF172" i="5"/>
  <c r="AE172" i="5"/>
  <c r="AD172" i="5"/>
  <c r="AC172" i="5"/>
  <c r="AB172" i="5"/>
  <c r="AA172" i="5"/>
  <c r="Z172" i="5"/>
  <c r="Y172" i="5"/>
  <c r="X172" i="5"/>
  <c r="AH172" i="5" s="1"/>
  <c r="AI172" i="5" s="1"/>
  <c r="AJ171" i="5"/>
  <c r="AG171" i="5"/>
  <c r="AF171" i="5"/>
  <c r="AE171" i="5"/>
  <c r="AH171" i="5" s="1"/>
  <c r="AI171" i="5" s="1"/>
  <c r="AD171" i="5"/>
  <c r="AC171" i="5"/>
  <c r="AB171" i="5"/>
  <c r="AA171" i="5"/>
  <c r="Z171" i="5"/>
  <c r="Y171" i="5"/>
  <c r="X171" i="5"/>
  <c r="AJ170" i="5"/>
  <c r="AG170" i="5"/>
  <c r="AF170" i="5"/>
  <c r="AH170" i="5" s="1"/>
  <c r="AI170" i="5" s="1"/>
  <c r="AE170" i="5"/>
  <c r="AD170" i="5"/>
  <c r="AC170" i="5"/>
  <c r="AB170" i="5"/>
  <c r="AA170" i="5"/>
  <c r="Z170" i="5"/>
  <c r="Y170" i="5"/>
  <c r="X170" i="5"/>
  <c r="AJ169" i="5"/>
  <c r="AG169" i="5"/>
  <c r="AF169" i="5"/>
  <c r="AE169" i="5"/>
  <c r="AD169" i="5"/>
  <c r="AC169" i="5"/>
  <c r="AB169" i="5"/>
  <c r="AA169" i="5"/>
  <c r="Z169" i="5"/>
  <c r="Y169" i="5"/>
  <c r="X169" i="5"/>
  <c r="AJ168" i="5"/>
  <c r="AG168" i="5"/>
  <c r="AF168" i="5"/>
  <c r="AE168" i="5"/>
  <c r="AD168" i="5"/>
  <c r="AC168" i="5"/>
  <c r="AB168" i="5"/>
  <c r="AA168" i="5"/>
  <c r="Z168" i="5"/>
  <c r="Y168" i="5"/>
  <c r="X168" i="5"/>
  <c r="AH168" i="5" s="1"/>
  <c r="AI168" i="5" s="1"/>
  <c r="AJ167" i="5"/>
  <c r="AG167" i="5"/>
  <c r="AF167" i="5"/>
  <c r="AE167" i="5"/>
  <c r="AD167" i="5"/>
  <c r="AC167" i="5"/>
  <c r="AB167" i="5"/>
  <c r="AA167" i="5"/>
  <c r="Z167" i="5"/>
  <c r="Y167" i="5"/>
  <c r="X167" i="5"/>
  <c r="AJ166" i="5"/>
  <c r="AG166" i="5"/>
  <c r="AF166" i="5"/>
  <c r="AE166" i="5"/>
  <c r="AD166" i="5"/>
  <c r="AC166" i="5"/>
  <c r="AB166" i="5"/>
  <c r="AA166" i="5"/>
  <c r="Z166" i="5"/>
  <c r="Y166" i="5"/>
  <c r="X166" i="5"/>
  <c r="AJ165" i="5"/>
  <c r="AG165" i="5"/>
  <c r="AF165" i="5"/>
  <c r="AE165" i="5"/>
  <c r="AD165" i="5"/>
  <c r="AC165" i="5"/>
  <c r="AB165" i="5"/>
  <c r="AA165" i="5"/>
  <c r="Z165" i="5"/>
  <c r="Y165" i="5"/>
  <c r="AH165" i="5" s="1"/>
  <c r="AI165" i="5" s="1"/>
  <c r="X165" i="5"/>
  <c r="AJ164" i="5"/>
  <c r="AG164" i="5"/>
  <c r="AF164" i="5"/>
  <c r="AE164" i="5"/>
  <c r="AD164" i="5"/>
  <c r="AC164" i="5"/>
  <c r="AB164" i="5"/>
  <c r="AA164" i="5"/>
  <c r="Z164" i="5"/>
  <c r="Y164" i="5"/>
  <c r="X164" i="5"/>
  <c r="AH164" i="5" s="1"/>
  <c r="AI164" i="5" s="1"/>
  <c r="AJ163" i="5"/>
  <c r="AG163" i="5"/>
  <c r="AF163" i="5"/>
  <c r="AE163" i="5"/>
  <c r="AD163" i="5"/>
  <c r="AC163" i="5"/>
  <c r="AB163" i="5"/>
  <c r="AA163" i="5"/>
  <c r="Z163" i="5"/>
  <c r="Y163" i="5"/>
  <c r="X163" i="5"/>
  <c r="AJ162" i="5"/>
  <c r="AG162" i="5"/>
  <c r="AF162" i="5"/>
  <c r="AE162" i="5"/>
  <c r="AD162" i="5"/>
  <c r="AC162" i="5"/>
  <c r="AB162" i="5"/>
  <c r="AA162" i="5"/>
  <c r="Z162" i="5"/>
  <c r="Y162" i="5"/>
  <c r="X162" i="5"/>
  <c r="AJ161" i="5"/>
  <c r="AG161" i="5"/>
  <c r="AF161" i="5"/>
  <c r="AE161" i="5"/>
  <c r="AD161" i="5"/>
  <c r="AC161" i="5"/>
  <c r="AB161" i="5"/>
  <c r="AA161" i="5"/>
  <c r="Z161" i="5"/>
  <c r="AH161" i="5" s="1"/>
  <c r="AI161" i="5" s="1"/>
  <c r="Y161" i="5"/>
  <c r="X161" i="5"/>
  <c r="AJ160" i="5"/>
  <c r="AG160" i="5"/>
  <c r="AF160" i="5"/>
  <c r="AE160" i="5"/>
  <c r="AD160" i="5"/>
  <c r="AC160" i="5"/>
  <c r="AB160" i="5"/>
  <c r="AA160" i="5"/>
  <c r="Z160" i="5"/>
  <c r="Y160" i="5"/>
  <c r="X160" i="5"/>
  <c r="AJ159" i="5"/>
  <c r="AG159" i="5"/>
  <c r="AF159" i="5"/>
  <c r="AE159" i="5"/>
  <c r="AH159" i="5" s="1"/>
  <c r="AI159" i="5" s="1"/>
  <c r="AD159" i="5"/>
  <c r="AC159" i="5"/>
  <c r="AB159" i="5"/>
  <c r="AA159" i="5"/>
  <c r="Z159" i="5"/>
  <c r="Y159" i="5"/>
  <c r="X159" i="5"/>
  <c r="AJ158" i="5"/>
  <c r="AG158" i="5"/>
  <c r="AF158" i="5"/>
  <c r="AH158" i="5" s="1"/>
  <c r="AI158" i="5" s="1"/>
  <c r="AE158" i="5"/>
  <c r="AD158" i="5"/>
  <c r="AC158" i="5"/>
  <c r="AB158" i="5"/>
  <c r="AA158" i="5"/>
  <c r="Z158" i="5"/>
  <c r="Y158" i="5"/>
  <c r="X158" i="5"/>
  <c r="AJ157" i="5"/>
  <c r="AG157" i="5"/>
  <c r="AF157" i="5"/>
  <c r="AE157" i="5"/>
  <c r="AD157" i="5"/>
  <c r="AC157" i="5"/>
  <c r="AB157" i="5"/>
  <c r="AA157" i="5"/>
  <c r="Z157" i="5"/>
  <c r="Y157" i="5"/>
  <c r="X157" i="5"/>
  <c r="AH157" i="5" s="1"/>
  <c r="AI157" i="5" s="1"/>
  <c r="AJ156" i="5"/>
  <c r="AG156" i="5"/>
  <c r="AF156" i="5"/>
  <c r="AE156" i="5"/>
  <c r="AD156" i="5"/>
  <c r="AC156" i="5"/>
  <c r="AB156" i="5"/>
  <c r="AA156" i="5"/>
  <c r="Z156" i="5"/>
  <c r="Y156" i="5"/>
  <c r="X156" i="5"/>
  <c r="AH156" i="5" s="1"/>
  <c r="AI156" i="5" s="1"/>
  <c r="AJ155" i="5"/>
  <c r="AG155" i="5"/>
  <c r="AF155" i="5"/>
  <c r="AE155" i="5"/>
  <c r="AD155" i="5"/>
  <c r="AC155" i="5"/>
  <c r="AB155" i="5"/>
  <c r="AA155" i="5"/>
  <c r="Z155" i="5"/>
  <c r="Y155" i="5"/>
  <c r="X155" i="5"/>
  <c r="AH155" i="5" s="1"/>
  <c r="AI155" i="5" s="1"/>
  <c r="AJ154" i="5"/>
  <c r="AG154" i="5"/>
  <c r="AF154" i="5"/>
  <c r="AE154" i="5"/>
  <c r="AD154" i="5"/>
  <c r="AC154" i="5"/>
  <c r="AB154" i="5"/>
  <c r="AA154" i="5"/>
  <c r="Z154" i="5"/>
  <c r="Y154" i="5"/>
  <c r="X154" i="5"/>
  <c r="AJ153" i="5"/>
  <c r="AG153" i="5"/>
  <c r="AF153" i="5"/>
  <c r="AE153" i="5"/>
  <c r="AD153" i="5"/>
  <c r="AC153" i="5"/>
  <c r="AB153" i="5"/>
  <c r="AA153" i="5"/>
  <c r="Z153" i="5"/>
  <c r="Y153" i="5"/>
  <c r="AH153" i="5" s="1"/>
  <c r="AI153" i="5" s="1"/>
  <c r="X153" i="5"/>
  <c r="AJ152" i="5"/>
  <c r="AG152" i="5"/>
  <c r="AF152" i="5"/>
  <c r="AE152" i="5"/>
  <c r="AD152" i="5"/>
  <c r="AC152" i="5"/>
  <c r="AB152" i="5"/>
  <c r="AA152" i="5"/>
  <c r="Z152" i="5"/>
  <c r="Y152" i="5"/>
  <c r="X152" i="5"/>
  <c r="AJ151" i="5"/>
  <c r="AG151" i="5"/>
  <c r="AF151" i="5"/>
  <c r="AE151" i="5"/>
  <c r="AD151" i="5"/>
  <c r="AC151" i="5"/>
  <c r="AB151" i="5"/>
  <c r="AA151" i="5"/>
  <c r="Z151" i="5"/>
  <c r="Y151" i="5"/>
  <c r="X151" i="5"/>
  <c r="AJ150" i="5"/>
  <c r="AG150" i="5"/>
  <c r="AF150" i="5"/>
  <c r="AE150" i="5"/>
  <c r="AD150" i="5"/>
  <c r="AC150" i="5"/>
  <c r="AB150" i="5"/>
  <c r="AA150" i="5"/>
  <c r="Z150" i="5"/>
  <c r="Y150" i="5"/>
  <c r="X150" i="5"/>
  <c r="AJ149" i="5"/>
  <c r="AG149" i="5"/>
  <c r="AF149" i="5"/>
  <c r="AE149" i="5"/>
  <c r="AD149" i="5"/>
  <c r="AC149" i="5"/>
  <c r="AB149" i="5"/>
  <c r="AA149" i="5"/>
  <c r="Z149" i="5"/>
  <c r="Y149" i="5"/>
  <c r="X149" i="5"/>
  <c r="AJ148" i="5"/>
  <c r="AG148" i="5"/>
  <c r="AF148" i="5"/>
  <c r="AE148" i="5"/>
  <c r="AD148" i="5"/>
  <c r="AC148" i="5"/>
  <c r="AB148" i="5"/>
  <c r="AA148" i="5"/>
  <c r="Z148" i="5"/>
  <c r="Y148" i="5"/>
  <c r="X148" i="5"/>
  <c r="AH148" i="5" s="1"/>
  <c r="AI148" i="5" s="1"/>
  <c r="AJ147" i="5"/>
  <c r="AG147" i="5"/>
  <c r="AF147" i="5"/>
  <c r="AE147" i="5"/>
  <c r="AD147" i="5"/>
  <c r="AC147" i="5"/>
  <c r="AB147" i="5"/>
  <c r="AA147" i="5"/>
  <c r="Z147" i="5"/>
  <c r="Y147" i="5"/>
  <c r="X147" i="5"/>
  <c r="AJ146" i="5"/>
  <c r="AH146" i="5"/>
  <c r="AI146" i="5" s="1"/>
  <c r="AG146" i="5"/>
  <c r="AF146" i="5"/>
  <c r="AE146" i="5"/>
  <c r="AD146" i="5"/>
  <c r="AC146" i="5"/>
  <c r="AB146" i="5"/>
  <c r="AA146" i="5"/>
  <c r="Z146" i="5"/>
  <c r="Y146" i="5"/>
  <c r="X146" i="5"/>
  <c r="AJ145" i="5"/>
  <c r="AG145" i="5"/>
  <c r="AF145" i="5"/>
  <c r="AE145" i="5"/>
  <c r="AD145" i="5"/>
  <c r="AC145" i="5"/>
  <c r="AB145" i="5"/>
  <c r="AA145" i="5"/>
  <c r="Z145" i="5"/>
  <c r="Y145" i="5"/>
  <c r="X145" i="5"/>
  <c r="AJ144" i="5"/>
  <c r="AH144" i="5"/>
  <c r="AI144" i="5" s="1"/>
  <c r="AG144" i="5"/>
  <c r="AF144" i="5"/>
  <c r="AE144" i="5"/>
  <c r="AD144" i="5"/>
  <c r="AC144" i="5"/>
  <c r="AB144" i="5"/>
  <c r="AA144" i="5"/>
  <c r="Z144" i="5"/>
  <c r="Y144" i="5"/>
  <c r="X144" i="5"/>
  <c r="AJ143" i="5"/>
  <c r="AG143" i="5"/>
  <c r="AF143" i="5"/>
  <c r="AE143" i="5"/>
  <c r="AD143" i="5"/>
  <c r="AC143" i="5"/>
  <c r="AB143" i="5"/>
  <c r="AA143" i="5"/>
  <c r="Z143" i="5"/>
  <c r="Y143" i="5"/>
  <c r="X143" i="5"/>
  <c r="AJ142" i="5"/>
  <c r="AG142" i="5"/>
  <c r="AF142" i="5"/>
  <c r="AE142" i="5"/>
  <c r="AD142" i="5"/>
  <c r="AC142" i="5"/>
  <c r="AB142" i="5"/>
  <c r="AA142" i="5"/>
  <c r="Z142" i="5"/>
  <c r="Y142" i="5"/>
  <c r="X142" i="5"/>
  <c r="AJ141" i="5"/>
  <c r="AG141" i="5"/>
  <c r="AF141" i="5"/>
  <c r="AE141" i="5"/>
  <c r="AD141" i="5"/>
  <c r="AC141" i="5"/>
  <c r="AB141" i="5"/>
  <c r="AA141" i="5"/>
  <c r="Z141" i="5"/>
  <c r="Y141" i="5"/>
  <c r="AH141" i="5" s="1"/>
  <c r="AI141" i="5" s="1"/>
  <c r="X141" i="5"/>
  <c r="AJ140" i="5"/>
  <c r="AG140" i="5"/>
  <c r="AF140" i="5"/>
  <c r="AE140" i="5"/>
  <c r="AD140" i="5"/>
  <c r="AC140" i="5"/>
  <c r="AB140" i="5"/>
  <c r="AA140" i="5"/>
  <c r="Z140" i="5"/>
  <c r="Y140" i="5"/>
  <c r="X140" i="5"/>
  <c r="AJ139" i="5"/>
  <c r="AG139" i="5"/>
  <c r="AF139" i="5"/>
  <c r="AE139" i="5"/>
  <c r="AD139" i="5"/>
  <c r="AC139" i="5"/>
  <c r="AB139" i="5"/>
  <c r="AA139" i="5"/>
  <c r="Z139" i="5"/>
  <c r="Y139" i="5"/>
  <c r="X139" i="5"/>
  <c r="AH139" i="5" s="1"/>
  <c r="AI139" i="5" s="1"/>
  <c r="AJ138" i="5"/>
  <c r="AG138" i="5"/>
  <c r="AF138" i="5"/>
  <c r="AE138" i="5"/>
  <c r="AD138" i="5"/>
  <c r="AC138" i="5"/>
  <c r="AB138" i="5"/>
  <c r="AA138" i="5"/>
  <c r="Z138" i="5"/>
  <c r="Y138" i="5"/>
  <c r="X138" i="5"/>
  <c r="AJ137" i="5"/>
  <c r="AG137" i="5"/>
  <c r="AF137" i="5"/>
  <c r="AE137" i="5"/>
  <c r="AD137" i="5"/>
  <c r="AC137" i="5"/>
  <c r="AB137" i="5"/>
  <c r="AA137" i="5"/>
  <c r="Z137" i="5"/>
  <c r="Y137" i="5"/>
  <c r="X137" i="5"/>
  <c r="AJ136" i="5"/>
  <c r="AG136" i="5"/>
  <c r="AF136" i="5"/>
  <c r="AE136" i="5"/>
  <c r="AD136" i="5"/>
  <c r="AC136" i="5"/>
  <c r="AB136" i="5"/>
  <c r="AA136" i="5"/>
  <c r="Z136" i="5"/>
  <c r="Y136" i="5"/>
  <c r="X136" i="5"/>
  <c r="AH136" i="5" s="1"/>
  <c r="AI136" i="5" s="1"/>
  <c r="AJ135" i="5"/>
  <c r="AG135" i="5"/>
  <c r="AF135" i="5"/>
  <c r="AE135" i="5"/>
  <c r="AD135" i="5"/>
  <c r="AC135" i="5"/>
  <c r="AB135" i="5"/>
  <c r="AA135" i="5"/>
  <c r="Z135" i="5"/>
  <c r="Y135" i="5"/>
  <c r="AH135" i="5" s="1"/>
  <c r="AI135" i="5" s="1"/>
  <c r="X135" i="5"/>
  <c r="AJ134" i="5"/>
  <c r="AG134" i="5"/>
  <c r="AF134" i="5"/>
  <c r="AH134" i="5" s="1"/>
  <c r="AI134" i="5" s="1"/>
  <c r="AE134" i="5"/>
  <c r="AD134" i="5"/>
  <c r="AC134" i="5"/>
  <c r="AB134" i="5"/>
  <c r="AA134" i="5"/>
  <c r="Z134" i="5"/>
  <c r="Y134" i="5"/>
  <c r="X134" i="5"/>
  <c r="AJ133" i="5"/>
  <c r="AG133" i="5"/>
  <c r="AF133" i="5"/>
  <c r="AE133" i="5"/>
  <c r="AD133" i="5"/>
  <c r="AC133" i="5"/>
  <c r="AB133" i="5"/>
  <c r="AA133" i="5"/>
  <c r="Z133" i="5"/>
  <c r="Y133" i="5"/>
  <c r="X133" i="5"/>
  <c r="AJ132" i="5"/>
  <c r="AG132" i="5"/>
  <c r="AF132" i="5"/>
  <c r="AE132" i="5"/>
  <c r="AD132" i="5"/>
  <c r="AC132" i="5"/>
  <c r="AB132" i="5"/>
  <c r="AA132" i="5"/>
  <c r="Z132" i="5"/>
  <c r="Y132" i="5"/>
  <c r="X132" i="5"/>
  <c r="AH132" i="5" s="1"/>
  <c r="AI132" i="5" s="1"/>
  <c r="AJ131" i="5"/>
  <c r="AG131" i="5"/>
  <c r="AF131" i="5"/>
  <c r="AE131" i="5"/>
  <c r="AD131" i="5"/>
  <c r="AC131" i="5"/>
  <c r="AB131" i="5"/>
  <c r="AA131" i="5"/>
  <c r="Z131" i="5"/>
  <c r="Y131" i="5"/>
  <c r="X131" i="5"/>
  <c r="AJ130" i="5"/>
  <c r="AG130" i="5"/>
  <c r="AF130" i="5"/>
  <c r="AE130" i="5"/>
  <c r="AD130" i="5"/>
  <c r="AC130" i="5"/>
  <c r="AB130" i="5"/>
  <c r="AA130" i="5"/>
  <c r="Z130" i="5"/>
  <c r="Y130" i="5"/>
  <c r="X130" i="5"/>
  <c r="AJ129" i="5"/>
  <c r="AG129" i="5"/>
  <c r="AF129" i="5"/>
  <c r="AE129" i="5"/>
  <c r="AD129" i="5"/>
  <c r="AC129" i="5"/>
  <c r="AB129" i="5"/>
  <c r="AA129" i="5"/>
  <c r="Z129" i="5"/>
  <c r="Y129" i="5"/>
  <c r="AH129" i="5" s="1"/>
  <c r="AI129" i="5" s="1"/>
  <c r="X129" i="5"/>
  <c r="AJ128" i="5"/>
  <c r="AG128" i="5"/>
  <c r="AF128" i="5"/>
  <c r="AE128" i="5"/>
  <c r="AD128" i="5"/>
  <c r="AC128" i="5"/>
  <c r="AB128" i="5"/>
  <c r="AA128" i="5"/>
  <c r="Z128" i="5"/>
  <c r="Y128" i="5"/>
  <c r="X128" i="5"/>
  <c r="AH128" i="5" s="1"/>
  <c r="AI128" i="5" s="1"/>
  <c r="AJ127" i="5"/>
  <c r="AG127" i="5"/>
  <c r="AF127" i="5"/>
  <c r="AE127" i="5"/>
  <c r="AD127" i="5"/>
  <c r="AC127" i="5"/>
  <c r="AB127" i="5"/>
  <c r="AA127" i="5"/>
  <c r="Z127" i="5"/>
  <c r="Y127" i="5"/>
  <c r="X127" i="5"/>
  <c r="AJ126" i="5"/>
  <c r="AG126" i="5"/>
  <c r="AF126" i="5"/>
  <c r="AE126" i="5"/>
  <c r="AD126" i="5"/>
  <c r="AC126" i="5"/>
  <c r="AB126" i="5"/>
  <c r="AA126" i="5"/>
  <c r="Z126" i="5"/>
  <c r="Y126" i="5"/>
  <c r="X126" i="5"/>
  <c r="AJ125" i="5"/>
  <c r="AG125" i="5"/>
  <c r="AF125" i="5"/>
  <c r="AE125" i="5"/>
  <c r="AD125" i="5"/>
  <c r="AC125" i="5"/>
  <c r="AB125" i="5"/>
  <c r="AA125" i="5"/>
  <c r="Z125" i="5"/>
  <c r="AH125" i="5" s="1"/>
  <c r="AI125" i="5" s="1"/>
  <c r="Y125" i="5"/>
  <c r="X125" i="5"/>
  <c r="AJ124" i="5"/>
  <c r="AG124" i="5"/>
  <c r="AF124" i="5"/>
  <c r="AE124" i="5"/>
  <c r="AD124" i="5"/>
  <c r="AC124" i="5"/>
  <c r="AB124" i="5"/>
  <c r="AA124" i="5"/>
  <c r="Z124" i="5"/>
  <c r="Y124" i="5"/>
  <c r="X124" i="5"/>
  <c r="AJ123" i="5"/>
  <c r="AG123" i="5"/>
  <c r="AF123" i="5"/>
  <c r="AE123" i="5"/>
  <c r="AD123" i="5"/>
  <c r="AC123" i="5"/>
  <c r="AB123" i="5"/>
  <c r="AA123" i="5"/>
  <c r="Z123" i="5"/>
  <c r="Y123" i="5"/>
  <c r="X123" i="5"/>
  <c r="AJ122" i="5"/>
  <c r="AG122" i="5"/>
  <c r="AF122" i="5"/>
  <c r="AH122" i="5" s="1"/>
  <c r="AI122" i="5" s="1"/>
  <c r="AE122" i="5"/>
  <c r="AD122" i="5"/>
  <c r="AC122" i="5"/>
  <c r="AB122" i="5"/>
  <c r="AA122" i="5"/>
  <c r="Z122" i="5"/>
  <c r="Y122" i="5"/>
  <c r="X122" i="5"/>
  <c r="AJ121" i="5"/>
  <c r="AG121" i="5"/>
  <c r="AF121" i="5"/>
  <c r="AE121" i="5"/>
  <c r="AD121" i="5"/>
  <c r="AC121" i="5"/>
  <c r="AB121" i="5"/>
  <c r="AA121" i="5"/>
  <c r="Z121" i="5"/>
  <c r="Y121" i="5"/>
  <c r="X121" i="5"/>
  <c r="AH121" i="5" s="1"/>
  <c r="AI121" i="5" s="1"/>
  <c r="AJ120" i="5"/>
  <c r="AG120" i="5"/>
  <c r="AF120" i="5"/>
  <c r="AE120" i="5"/>
  <c r="AD120" i="5"/>
  <c r="AC120" i="5"/>
  <c r="AB120" i="5"/>
  <c r="AA120" i="5"/>
  <c r="Z120" i="5"/>
  <c r="Y120" i="5"/>
  <c r="X120" i="5"/>
  <c r="AH120" i="5" s="1"/>
  <c r="AI120" i="5" s="1"/>
  <c r="AJ119" i="5"/>
  <c r="AG119" i="5"/>
  <c r="AF119" i="5"/>
  <c r="AE119" i="5"/>
  <c r="AD119" i="5"/>
  <c r="AC119" i="5"/>
  <c r="AB119" i="5"/>
  <c r="AA119" i="5"/>
  <c r="Z119" i="5"/>
  <c r="Y119" i="5"/>
  <c r="X119" i="5"/>
  <c r="AH119" i="5" s="1"/>
  <c r="AI119" i="5" s="1"/>
  <c r="AJ118" i="5"/>
  <c r="AG118" i="5"/>
  <c r="AF118" i="5"/>
  <c r="AE118" i="5"/>
  <c r="AD118" i="5"/>
  <c r="AC118" i="5"/>
  <c r="AB118" i="5"/>
  <c r="AA118" i="5"/>
  <c r="Z118" i="5"/>
  <c r="Y118" i="5"/>
  <c r="X118" i="5"/>
  <c r="AJ117" i="5"/>
  <c r="AG117" i="5"/>
  <c r="AF117" i="5"/>
  <c r="AE117" i="5"/>
  <c r="AD117" i="5"/>
  <c r="AC117" i="5"/>
  <c r="AB117" i="5"/>
  <c r="AA117" i="5"/>
  <c r="Z117" i="5"/>
  <c r="Y117" i="5"/>
  <c r="AH117" i="5" s="1"/>
  <c r="AI117" i="5" s="1"/>
  <c r="X117" i="5"/>
  <c r="AJ116" i="5"/>
  <c r="AG116" i="5"/>
  <c r="AF116" i="5"/>
  <c r="AE116" i="5"/>
  <c r="AD116" i="5"/>
  <c r="AC116" i="5"/>
  <c r="AB116" i="5"/>
  <c r="AA116" i="5"/>
  <c r="Z116" i="5"/>
  <c r="Y116" i="5"/>
  <c r="X116" i="5"/>
  <c r="AJ115" i="5"/>
  <c r="AG115" i="5"/>
  <c r="AF115" i="5"/>
  <c r="AE115" i="5"/>
  <c r="AD115" i="5"/>
  <c r="AC115" i="5"/>
  <c r="AB115" i="5"/>
  <c r="AA115" i="5"/>
  <c r="Z115" i="5"/>
  <c r="Y115" i="5"/>
  <c r="X115" i="5"/>
  <c r="AJ114" i="5"/>
  <c r="AG114" i="5"/>
  <c r="AF114" i="5"/>
  <c r="AE114" i="5"/>
  <c r="AD114" i="5"/>
  <c r="AC114" i="5"/>
  <c r="AB114" i="5"/>
  <c r="AA114" i="5"/>
  <c r="Z114" i="5"/>
  <c r="Y114" i="5"/>
  <c r="X114" i="5"/>
  <c r="AJ113" i="5"/>
  <c r="AG113" i="5"/>
  <c r="AF113" i="5"/>
  <c r="AE113" i="5"/>
  <c r="AD113" i="5"/>
  <c r="AC113" i="5"/>
  <c r="AB113" i="5"/>
  <c r="AA113" i="5"/>
  <c r="Z113" i="5"/>
  <c r="Y113" i="5"/>
  <c r="X113" i="5"/>
  <c r="AJ112" i="5"/>
  <c r="AG112" i="5"/>
  <c r="AF112" i="5"/>
  <c r="AE112" i="5"/>
  <c r="AD112" i="5"/>
  <c r="AC112" i="5"/>
  <c r="AB112" i="5"/>
  <c r="AA112" i="5"/>
  <c r="Z112" i="5"/>
  <c r="Y112" i="5"/>
  <c r="X112" i="5"/>
  <c r="AH112" i="5" s="1"/>
  <c r="AI112" i="5" s="1"/>
  <c r="AJ111" i="5"/>
  <c r="AG111" i="5"/>
  <c r="AF111" i="5"/>
  <c r="AE111" i="5"/>
  <c r="AD111" i="5"/>
  <c r="AC111" i="5"/>
  <c r="AB111" i="5"/>
  <c r="AA111" i="5"/>
  <c r="Z111" i="5"/>
  <c r="Y111" i="5"/>
  <c r="X111" i="5"/>
  <c r="AJ110" i="5"/>
  <c r="AH110" i="5"/>
  <c r="AI110" i="5" s="1"/>
  <c r="AG110" i="5"/>
  <c r="AF110" i="5"/>
  <c r="AE110" i="5"/>
  <c r="AD110" i="5"/>
  <c r="AC110" i="5"/>
  <c r="AB110" i="5"/>
  <c r="AA110" i="5"/>
  <c r="Z110" i="5"/>
  <c r="Y110" i="5"/>
  <c r="X110" i="5"/>
  <c r="AJ109" i="5"/>
  <c r="AG109" i="5"/>
  <c r="AF109" i="5"/>
  <c r="AE109" i="5"/>
  <c r="AD109" i="5"/>
  <c r="AC109" i="5"/>
  <c r="AB109" i="5"/>
  <c r="AA109" i="5"/>
  <c r="Z109" i="5"/>
  <c r="Y109" i="5"/>
  <c r="X109" i="5"/>
  <c r="AJ108" i="5"/>
  <c r="AH108" i="5"/>
  <c r="AI108" i="5" s="1"/>
  <c r="AG108" i="5"/>
  <c r="AF108" i="5"/>
  <c r="AE108" i="5"/>
  <c r="AD108" i="5"/>
  <c r="AC108" i="5"/>
  <c r="AB108" i="5"/>
  <c r="AA108" i="5"/>
  <c r="Z108" i="5"/>
  <c r="Y108" i="5"/>
  <c r="X108" i="5"/>
  <c r="AJ107" i="5"/>
  <c r="AG107" i="5"/>
  <c r="AF107" i="5"/>
  <c r="AE107" i="5"/>
  <c r="AD107" i="5"/>
  <c r="AC107" i="5"/>
  <c r="AB107" i="5"/>
  <c r="AA107" i="5"/>
  <c r="Z107" i="5"/>
  <c r="Y107" i="5"/>
  <c r="X107" i="5"/>
  <c r="AJ106" i="5"/>
  <c r="AG106" i="5"/>
  <c r="AF106" i="5"/>
  <c r="AE106" i="5"/>
  <c r="AD106" i="5"/>
  <c r="AC106" i="5"/>
  <c r="AB106" i="5"/>
  <c r="AA106" i="5"/>
  <c r="Z106" i="5"/>
  <c r="Y106" i="5"/>
  <c r="X106" i="5"/>
  <c r="AJ105" i="5"/>
  <c r="AG105" i="5"/>
  <c r="AF105" i="5"/>
  <c r="AE105" i="5"/>
  <c r="AD105" i="5"/>
  <c r="AC105" i="5"/>
  <c r="AB105" i="5"/>
  <c r="AA105" i="5"/>
  <c r="Z105" i="5"/>
  <c r="Y105" i="5"/>
  <c r="AH105" i="5" s="1"/>
  <c r="AI105" i="5" s="1"/>
  <c r="X105" i="5"/>
  <c r="AJ104" i="5"/>
  <c r="AG104" i="5"/>
  <c r="AF104" i="5"/>
  <c r="AE104" i="5"/>
  <c r="AD104" i="5"/>
  <c r="AC104" i="5"/>
  <c r="AB104" i="5"/>
  <c r="AA104" i="5"/>
  <c r="Z104" i="5"/>
  <c r="Y104" i="5"/>
  <c r="X104" i="5"/>
  <c r="AJ103" i="5"/>
  <c r="AG103" i="5"/>
  <c r="AF103" i="5"/>
  <c r="AE103" i="5"/>
  <c r="AD103" i="5"/>
  <c r="AC103" i="5"/>
  <c r="AB103" i="5"/>
  <c r="AA103" i="5"/>
  <c r="Z103" i="5"/>
  <c r="Y103" i="5"/>
  <c r="X103" i="5"/>
  <c r="AH103" i="5" s="1"/>
  <c r="AI103" i="5" s="1"/>
  <c r="AJ102" i="5"/>
  <c r="AG102" i="5"/>
  <c r="AF102" i="5"/>
  <c r="AE102" i="5"/>
  <c r="AD102" i="5"/>
  <c r="AC102" i="5"/>
  <c r="AB102" i="5"/>
  <c r="AA102" i="5"/>
  <c r="Z102" i="5"/>
  <c r="Y102" i="5"/>
  <c r="X102" i="5"/>
  <c r="AJ101" i="5"/>
  <c r="AG101" i="5"/>
  <c r="AF101" i="5"/>
  <c r="AE101" i="5"/>
  <c r="AD101" i="5"/>
  <c r="AC101" i="5"/>
  <c r="AB101" i="5"/>
  <c r="AA101" i="5"/>
  <c r="Z101" i="5"/>
  <c r="Y101" i="5"/>
  <c r="X101" i="5"/>
  <c r="AJ100" i="5"/>
  <c r="AG100" i="5"/>
  <c r="AF100" i="5"/>
  <c r="AE100" i="5"/>
  <c r="AD100" i="5"/>
  <c r="AC100" i="5"/>
  <c r="AB100" i="5"/>
  <c r="AA100" i="5"/>
  <c r="Z100" i="5"/>
  <c r="Y100" i="5"/>
  <c r="X100" i="5"/>
  <c r="AH100" i="5" s="1"/>
  <c r="AI100" i="5" s="1"/>
  <c r="AJ99" i="5"/>
  <c r="AG99" i="5"/>
  <c r="AF99" i="5"/>
  <c r="AE99" i="5"/>
  <c r="AD99" i="5"/>
  <c r="AC99" i="5"/>
  <c r="AB99" i="5"/>
  <c r="AA99" i="5"/>
  <c r="Z99" i="5"/>
  <c r="Y99" i="5"/>
  <c r="AH99" i="5" s="1"/>
  <c r="AI99" i="5" s="1"/>
  <c r="X99" i="5"/>
  <c r="AJ98" i="5"/>
  <c r="AG98" i="5"/>
  <c r="AF98" i="5"/>
  <c r="AH98" i="5" s="1"/>
  <c r="AI98" i="5" s="1"/>
  <c r="AE98" i="5"/>
  <c r="AD98" i="5"/>
  <c r="AC98" i="5"/>
  <c r="AB98" i="5"/>
  <c r="AA98" i="5"/>
  <c r="Z98" i="5"/>
  <c r="Y98" i="5"/>
  <c r="X98" i="5"/>
  <c r="AJ97" i="5"/>
  <c r="AG97" i="5"/>
  <c r="AF97" i="5"/>
  <c r="AE97" i="5"/>
  <c r="AD97" i="5"/>
  <c r="AC97" i="5"/>
  <c r="AB97" i="5"/>
  <c r="AA97" i="5"/>
  <c r="Z97" i="5"/>
  <c r="Y97" i="5"/>
  <c r="X97" i="5"/>
  <c r="AJ96" i="5"/>
  <c r="AG96" i="5"/>
  <c r="AF96" i="5"/>
  <c r="AE96" i="5"/>
  <c r="AD96" i="5"/>
  <c r="AC96" i="5"/>
  <c r="AB96" i="5"/>
  <c r="AA96" i="5"/>
  <c r="Z96" i="5"/>
  <c r="Y96" i="5"/>
  <c r="X96" i="5"/>
  <c r="AH96" i="5" s="1"/>
  <c r="AI96" i="5" s="1"/>
  <c r="AJ95" i="5"/>
  <c r="AG95" i="5"/>
  <c r="AF95" i="5"/>
  <c r="AE95" i="5"/>
  <c r="AD95" i="5"/>
  <c r="AC95" i="5"/>
  <c r="AB95" i="5"/>
  <c r="AA95" i="5"/>
  <c r="Z95" i="5"/>
  <c r="Y95" i="5"/>
  <c r="X95" i="5"/>
  <c r="AJ94" i="5"/>
  <c r="AG94" i="5"/>
  <c r="AF94" i="5"/>
  <c r="AE94" i="5"/>
  <c r="AD94" i="5"/>
  <c r="AC94" i="5"/>
  <c r="AB94" i="5"/>
  <c r="AA94" i="5"/>
  <c r="Z94" i="5"/>
  <c r="Y94" i="5"/>
  <c r="X94" i="5"/>
  <c r="AJ93" i="5"/>
  <c r="AG93" i="5"/>
  <c r="AF93" i="5"/>
  <c r="AE93" i="5"/>
  <c r="AD93" i="5"/>
  <c r="AC93" i="5"/>
  <c r="AB93" i="5"/>
  <c r="AA93" i="5"/>
  <c r="Z93" i="5"/>
  <c r="Y93" i="5"/>
  <c r="AH93" i="5" s="1"/>
  <c r="AI93" i="5" s="1"/>
  <c r="X93" i="5"/>
  <c r="AJ92" i="5"/>
  <c r="AG92" i="5"/>
  <c r="AF92" i="5"/>
  <c r="AE92" i="5"/>
  <c r="AD92" i="5"/>
  <c r="AC92" i="5"/>
  <c r="AB92" i="5"/>
  <c r="AA92" i="5"/>
  <c r="Z92" i="5"/>
  <c r="Y92" i="5"/>
  <c r="X92" i="5"/>
  <c r="AH92" i="5" s="1"/>
  <c r="AI92" i="5" s="1"/>
  <c r="AJ91" i="5"/>
  <c r="AG91" i="5"/>
  <c r="AF91" i="5"/>
  <c r="AE91" i="5"/>
  <c r="AD91" i="5"/>
  <c r="AC91" i="5"/>
  <c r="AB91" i="5"/>
  <c r="AA91" i="5"/>
  <c r="Z91" i="5"/>
  <c r="Y91" i="5"/>
  <c r="X91" i="5"/>
  <c r="AJ90" i="5"/>
  <c r="AG90" i="5"/>
  <c r="AF90" i="5"/>
  <c r="AE90" i="5"/>
  <c r="AD90" i="5"/>
  <c r="AC90" i="5"/>
  <c r="AB90" i="5"/>
  <c r="AA90" i="5"/>
  <c r="Z90" i="5"/>
  <c r="Y90" i="5"/>
  <c r="X90" i="5"/>
  <c r="AJ89" i="5"/>
  <c r="AG89" i="5"/>
  <c r="AF89" i="5"/>
  <c r="AE89" i="5"/>
  <c r="AD89" i="5"/>
  <c r="AC89" i="5"/>
  <c r="AB89" i="5"/>
  <c r="AA89" i="5"/>
  <c r="Z89" i="5"/>
  <c r="AH89" i="5" s="1"/>
  <c r="AI89" i="5" s="1"/>
  <c r="Y89" i="5"/>
  <c r="X89" i="5"/>
  <c r="AJ88" i="5"/>
  <c r="AG88" i="5"/>
  <c r="AF88" i="5"/>
  <c r="AE88" i="5"/>
  <c r="AD88" i="5"/>
  <c r="AC88" i="5"/>
  <c r="AB88" i="5"/>
  <c r="AA88" i="5"/>
  <c r="Z88" i="5"/>
  <c r="Y88" i="5"/>
  <c r="X88" i="5"/>
  <c r="AJ87" i="5"/>
  <c r="AG87" i="5"/>
  <c r="AF87" i="5"/>
  <c r="AE87" i="5"/>
  <c r="AD87" i="5"/>
  <c r="AC87" i="5"/>
  <c r="AB87" i="5"/>
  <c r="AA87" i="5"/>
  <c r="Z87" i="5"/>
  <c r="Y87" i="5"/>
  <c r="X87" i="5"/>
  <c r="AJ86" i="5"/>
  <c r="AG86" i="5"/>
  <c r="AF86" i="5"/>
  <c r="AH86" i="5" s="1"/>
  <c r="AI86" i="5" s="1"/>
  <c r="AE86" i="5"/>
  <c r="AD86" i="5"/>
  <c r="AC86" i="5"/>
  <c r="AB86" i="5"/>
  <c r="AA86" i="5"/>
  <c r="Z86" i="5"/>
  <c r="Y86" i="5"/>
  <c r="X86" i="5"/>
  <c r="AJ85" i="5"/>
  <c r="AG85" i="5"/>
  <c r="AF85" i="5"/>
  <c r="AE85" i="5"/>
  <c r="AD85" i="5"/>
  <c r="AC85" i="5"/>
  <c r="AB85" i="5"/>
  <c r="AA85" i="5"/>
  <c r="Z85" i="5"/>
  <c r="Y85" i="5"/>
  <c r="X85" i="5"/>
  <c r="AH85" i="5" s="1"/>
  <c r="AI85" i="5" s="1"/>
  <c r="AJ84" i="5"/>
  <c r="AG84" i="5"/>
  <c r="AF84" i="5"/>
  <c r="AE84" i="5"/>
  <c r="AD84" i="5"/>
  <c r="AC84" i="5"/>
  <c r="AB84" i="5"/>
  <c r="AA84" i="5"/>
  <c r="Z84" i="5"/>
  <c r="Y84" i="5"/>
  <c r="X84" i="5"/>
  <c r="AH84" i="5" s="1"/>
  <c r="AI84" i="5" s="1"/>
  <c r="AJ83" i="5"/>
  <c r="AG83" i="5"/>
  <c r="AF83" i="5"/>
  <c r="AE83" i="5"/>
  <c r="AD83" i="5"/>
  <c r="AC83" i="5"/>
  <c r="AB83" i="5"/>
  <c r="AA83" i="5"/>
  <c r="Z83" i="5"/>
  <c r="Y83" i="5"/>
  <c r="X83" i="5"/>
  <c r="AH83" i="5" s="1"/>
  <c r="AI83" i="5" s="1"/>
  <c r="AJ82" i="5"/>
  <c r="AG82" i="5"/>
  <c r="AF82" i="5"/>
  <c r="AE82" i="5"/>
  <c r="AD82" i="5"/>
  <c r="AC82" i="5"/>
  <c r="AB82" i="5"/>
  <c r="AA82" i="5"/>
  <c r="Z82" i="5"/>
  <c r="Y82" i="5"/>
  <c r="X82" i="5"/>
  <c r="AJ81" i="5"/>
  <c r="AG81" i="5"/>
  <c r="AF81" i="5"/>
  <c r="AE81" i="5"/>
  <c r="AD81" i="5"/>
  <c r="AC81" i="5"/>
  <c r="AB81" i="5"/>
  <c r="AA81" i="5"/>
  <c r="Z81" i="5"/>
  <c r="Y81" i="5"/>
  <c r="AH81" i="5" s="1"/>
  <c r="AI81" i="5" s="1"/>
  <c r="X81" i="5"/>
  <c r="AJ80" i="5"/>
  <c r="AG80" i="5"/>
  <c r="AF80" i="5"/>
  <c r="AE80" i="5"/>
  <c r="AD80" i="5"/>
  <c r="AC80" i="5"/>
  <c r="AB80" i="5"/>
  <c r="AA80" i="5"/>
  <c r="Z80" i="5"/>
  <c r="Y80" i="5"/>
  <c r="X80" i="5"/>
  <c r="AJ79" i="5"/>
  <c r="AG79" i="5"/>
  <c r="AF79" i="5"/>
  <c r="AE79" i="5"/>
  <c r="AD79" i="5"/>
  <c r="AC79" i="5"/>
  <c r="AB79" i="5"/>
  <c r="AA79" i="5"/>
  <c r="Z79" i="5"/>
  <c r="Y79" i="5"/>
  <c r="X79" i="5"/>
  <c r="AJ78" i="5"/>
  <c r="AG78" i="5"/>
  <c r="AF78" i="5"/>
  <c r="AE78" i="5"/>
  <c r="AD78" i="5"/>
  <c r="AC78" i="5"/>
  <c r="AB78" i="5"/>
  <c r="AH78" i="5" s="1"/>
  <c r="AI78" i="5" s="1"/>
  <c r="AA78" i="5"/>
  <c r="Z78" i="5"/>
  <c r="Y78" i="5"/>
  <c r="X78" i="5"/>
  <c r="AJ77" i="5"/>
  <c r="AG77" i="5"/>
  <c r="AF77" i="5"/>
  <c r="AE77" i="5"/>
  <c r="AD77" i="5"/>
  <c r="AC77" i="5"/>
  <c r="AB77" i="5"/>
  <c r="AA77" i="5"/>
  <c r="Z77" i="5"/>
  <c r="Y77" i="5"/>
  <c r="X77" i="5"/>
  <c r="AJ76" i="5"/>
  <c r="AG76" i="5"/>
  <c r="AF76" i="5"/>
  <c r="AE76" i="5"/>
  <c r="AD76" i="5"/>
  <c r="AC76" i="5"/>
  <c r="AB76" i="5"/>
  <c r="AA76" i="5"/>
  <c r="Z76" i="5"/>
  <c r="Y76" i="5"/>
  <c r="X76" i="5"/>
  <c r="AH76" i="5" s="1"/>
  <c r="AI76" i="5" s="1"/>
  <c r="AJ75" i="5"/>
  <c r="AG75" i="5"/>
  <c r="AF75" i="5"/>
  <c r="AE75" i="5"/>
  <c r="AH75" i="5" s="1"/>
  <c r="AI75" i="5" s="1"/>
  <c r="AD75" i="5"/>
  <c r="AC75" i="5"/>
  <c r="AB75" i="5"/>
  <c r="AA75" i="5"/>
  <c r="Z75" i="5"/>
  <c r="Y75" i="5"/>
  <c r="X75" i="5"/>
  <c r="AJ74" i="5"/>
  <c r="AG74" i="5"/>
  <c r="AF74" i="5"/>
  <c r="AE74" i="5"/>
  <c r="AD74" i="5"/>
  <c r="AC74" i="5"/>
  <c r="AB74" i="5"/>
  <c r="AA74" i="5"/>
  <c r="Z74" i="5"/>
  <c r="AH74" i="5" s="1"/>
  <c r="AI74" i="5" s="1"/>
  <c r="Y74" i="5"/>
  <c r="X74" i="5"/>
  <c r="AJ73" i="5"/>
  <c r="AG73" i="5"/>
  <c r="AF73" i="5"/>
  <c r="AE73" i="5"/>
  <c r="AD73" i="5"/>
  <c r="AC73" i="5"/>
  <c r="AB73" i="5"/>
  <c r="AA73" i="5"/>
  <c r="Z73" i="5"/>
  <c r="Y73" i="5"/>
  <c r="X73" i="5"/>
  <c r="AJ72" i="5"/>
  <c r="AG72" i="5"/>
  <c r="AF72" i="5"/>
  <c r="AE72" i="5"/>
  <c r="AD72" i="5"/>
  <c r="AC72" i="5"/>
  <c r="AB72" i="5"/>
  <c r="AA72" i="5"/>
  <c r="Z72" i="5"/>
  <c r="Y72" i="5"/>
  <c r="X72" i="5"/>
  <c r="AH72" i="5" s="1"/>
  <c r="AI72" i="5" s="1"/>
  <c r="AJ71" i="5"/>
  <c r="AG71" i="5"/>
  <c r="AF71" i="5"/>
  <c r="AE71" i="5"/>
  <c r="AD71" i="5"/>
  <c r="AC71" i="5"/>
  <c r="AB71" i="5"/>
  <c r="AA71" i="5"/>
  <c r="Z71" i="5"/>
  <c r="Y71" i="5"/>
  <c r="X71" i="5"/>
  <c r="AJ70" i="5"/>
  <c r="AG70" i="5"/>
  <c r="AF70" i="5"/>
  <c r="AE70" i="5"/>
  <c r="AD70" i="5"/>
  <c r="AC70" i="5"/>
  <c r="AB70" i="5"/>
  <c r="AA70" i="5"/>
  <c r="Z70" i="5"/>
  <c r="Y70" i="5"/>
  <c r="X70" i="5"/>
  <c r="AJ69" i="5"/>
  <c r="AG69" i="5"/>
  <c r="AF69" i="5"/>
  <c r="AE69" i="5"/>
  <c r="AD69" i="5"/>
  <c r="AC69" i="5"/>
  <c r="AB69" i="5"/>
  <c r="AA69" i="5"/>
  <c r="Z69" i="5"/>
  <c r="Y69" i="5"/>
  <c r="AH69" i="5" s="1"/>
  <c r="AI69" i="5" s="1"/>
  <c r="X69" i="5"/>
  <c r="AJ68" i="5"/>
  <c r="AG68" i="5"/>
  <c r="AF68" i="5"/>
  <c r="AE68" i="5"/>
  <c r="AD68" i="5"/>
  <c r="AC68" i="5"/>
  <c r="AB68" i="5"/>
  <c r="AA68" i="5"/>
  <c r="Z68" i="5"/>
  <c r="Y68" i="5"/>
  <c r="X68" i="5"/>
  <c r="AJ67" i="5"/>
  <c r="AG67" i="5"/>
  <c r="AF67" i="5"/>
  <c r="AE67" i="5"/>
  <c r="AD67" i="5"/>
  <c r="AC67" i="5"/>
  <c r="AB67" i="5"/>
  <c r="AA67" i="5"/>
  <c r="Z67" i="5"/>
  <c r="Y67" i="5"/>
  <c r="X67" i="5"/>
  <c r="AJ66" i="5"/>
  <c r="AG66" i="5"/>
  <c r="AF66" i="5"/>
  <c r="AE66" i="5"/>
  <c r="AD66" i="5"/>
  <c r="AC66" i="5"/>
  <c r="AB66" i="5"/>
  <c r="AH66" i="5" s="1"/>
  <c r="AI66" i="5" s="1"/>
  <c r="AA66" i="5"/>
  <c r="Z66" i="5"/>
  <c r="Y66" i="5"/>
  <c r="X66" i="5"/>
  <c r="AJ65" i="5"/>
  <c r="AG65" i="5"/>
  <c r="AF65" i="5"/>
  <c r="AE65" i="5"/>
  <c r="AD65" i="5"/>
  <c r="AC65" i="5"/>
  <c r="AB65" i="5"/>
  <c r="AA65" i="5"/>
  <c r="Z65" i="5"/>
  <c r="Y65" i="5"/>
  <c r="X65" i="5"/>
  <c r="AJ64" i="5"/>
  <c r="AG64" i="5"/>
  <c r="AF64" i="5"/>
  <c r="AE64" i="5"/>
  <c r="AD64" i="5"/>
  <c r="AC64" i="5"/>
  <c r="AB64" i="5"/>
  <c r="AA64" i="5"/>
  <c r="Z64" i="5"/>
  <c r="Y64" i="5"/>
  <c r="X64" i="5"/>
  <c r="AJ63" i="5"/>
  <c r="AH63" i="5"/>
  <c r="AI63" i="5" s="1"/>
  <c r="AG63" i="5"/>
  <c r="AF63" i="5"/>
  <c r="AE63" i="5"/>
  <c r="AD63" i="5"/>
  <c r="AC63" i="5"/>
  <c r="AB63" i="5"/>
  <c r="AA63" i="5"/>
  <c r="Z63" i="5"/>
  <c r="Y63" i="5"/>
  <c r="X63" i="5"/>
  <c r="AJ62" i="5"/>
  <c r="AI62" i="5"/>
  <c r="AH62" i="5"/>
  <c r="AG62" i="5"/>
  <c r="AF62" i="5"/>
  <c r="AE62" i="5"/>
  <c r="AD62" i="5"/>
  <c r="AC62" i="5"/>
  <c r="AB62" i="5"/>
  <c r="AA62" i="5"/>
  <c r="Z62" i="5"/>
  <c r="Y62" i="5"/>
  <c r="X62" i="5"/>
  <c r="AJ61" i="5"/>
  <c r="AG61" i="5"/>
  <c r="AF61" i="5"/>
  <c r="AE61" i="5"/>
  <c r="AD61" i="5"/>
  <c r="AC61" i="5"/>
  <c r="AB61" i="5"/>
  <c r="AA61" i="5"/>
  <c r="Z61" i="5"/>
  <c r="Y61" i="5"/>
  <c r="X61" i="5"/>
  <c r="AJ60" i="5"/>
  <c r="AG60" i="5"/>
  <c r="AF60" i="5"/>
  <c r="AE60" i="5"/>
  <c r="AD60" i="5"/>
  <c r="AC60" i="5"/>
  <c r="AB60" i="5"/>
  <c r="AH60" i="5" s="1"/>
  <c r="AI60" i="5" s="1"/>
  <c r="AA60" i="5"/>
  <c r="Z60" i="5"/>
  <c r="Y60" i="5"/>
  <c r="X60" i="5"/>
  <c r="AJ59" i="5"/>
  <c r="AG59" i="5"/>
  <c r="AF59" i="5"/>
  <c r="AE59" i="5"/>
  <c r="AD59" i="5"/>
  <c r="AC59" i="5"/>
  <c r="AB59" i="5"/>
  <c r="AA59" i="5"/>
  <c r="Z59" i="5"/>
  <c r="Y59" i="5"/>
  <c r="X59" i="5"/>
  <c r="AJ58" i="5"/>
  <c r="AG58" i="5"/>
  <c r="AF58" i="5"/>
  <c r="AE58" i="5"/>
  <c r="AD58" i="5"/>
  <c r="AC58" i="5"/>
  <c r="AB58" i="5"/>
  <c r="AA58" i="5"/>
  <c r="Z58" i="5"/>
  <c r="Y58" i="5"/>
  <c r="X58" i="5"/>
  <c r="AJ57" i="5"/>
  <c r="AG57" i="5"/>
  <c r="AF57" i="5"/>
  <c r="AE57" i="5"/>
  <c r="AD57" i="5"/>
  <c r="AC57" i="5"/>
  <c r="AB57" i="5"/>
  <c r="AA57" i="5"/>
  <c r="Z57" i="5"/>
  <c r="Y57" i="5"/>
  <c r="X57" i="5"/>
  <c r="AJ56" i="5"/>
  <c r="AG56" i="5"/>
  <c r="AF56" i="5"/>
  <c r="AE56" i="5"/>
  <c r="AD56" i="5"/>
  <c r="AC56" i="5"/>
  <c r="AB56" i="5"/>
  <c r="AA56" i="5"/>
  <c r="Z56" i="5"/>
  <c r="Y56" i="5"/>
  <c r="X56" i="5"/>
  <c r="AJ55" i="5"/>
  <c r="AG55" i="5"/>
  <c r="AF55" i="5"/>
  <c r="AE55" i="5"/>
  <c r="AD55" i="5"/>
  <c r="AC55" i="5"/>
  <c r="AB55" i="5"/>
  <c r="AA55" i="5"/>
  <c r="Z55" i="5"/>
  <c r="Y55" i="5"/>
  <c r="X55" i="5"/>
  <c r="AH55" i="5" s="1"/>
  <c r="AI55" i="5" s="1"/>
  <c r="AJ54" i="5"/>
  <c r="AG54" i="5"/>
  <c r="AF54" i="5"/>
  <c r="AE54" i="5"/>
  <c r="AD54" i="5"/>
  <c r="AC54" i="5"/>
  <c r="AB54" i="5"/>
  <c r="AH54" i="5" s="1"/>
  <c r="AI54" i="5" s="1"/>
  <c r="AA54" i="5"/>
  <c r="Z54" i="5"/>
  <c r="Y54" i="5"/>
  <c r="X54" i="5"/>
  <c r="AJ53" i="5"/>
  <c r="AG53" i="5"/>
  <c r="AF53" i="5"/>
  <c r="AE53" i="5"/>
  <c r="AD53" i="5"/>
  <c r="AC53" i="5"/>
  <c r="AB53" i="5"/>
  <c r="AA53" i="5"/>
  <c r="Z53" i="5"/>
  <c r="Y53" i="5"/>
  <c r="X53" i="5"/>
  <c r="AJ52" i="5"/>
  <c r="AG52" i="5"/>
  <c r="AF52" i="5"/>
  <c r="AE52" i="5"/>
  <c r="AD52" i="5"/>
  <c r="AC52" i="5"/>
  <c r="AB52" i="5"/>
  <c r="AA52" i="5"/>
  <c r="Z52" i="5"/>
  <c r="Y52" i="5"/>
  <c r="X52" i="5"/>
  <c r="AJ51" i="5"/>
  <c r="AH51" i="5"/>
  <c r="AI51" i="5" s="1"/>
  <c r="AG51" i="5"/>
  <c r="AF51" i="5"/>
  <c r="AE51" i="5"/>
  <c r="AD51" i="5"/>
  <c r="AC51" i="5"/>
  <c r="AB51" i="5"/>
  <c r="AA51" i="5"/>
  <c r="Z51" i="5"/>
  <c r="Y51" i="5"/>
  <c r="X51" i="5"/>
  <c r="AJ50" i="5"/>
  <c r="AG50" i="5"/>
  <c r="AF50" i="5"/>
  <c r="AE50" i="5"/>
  <c r="AD50" i="5"/>
  <c r="AC50" i="5"/>
  <c r="AB50" i="5"/>
  <c r="AA50" i="5"/>
  <c r="Z50" i="5"/>
  <c r="AH50" i="5" s="1"/>
  <c r="AI50" i="5" s="1"/>
  <c r="Y50" i="5"/>
  <c r="X50" i="5"/>
  <c r="AJ49" i="5"/>
  <c r="AG49" i="5"/>
  <c r="AF49" i="5"/>
  <c r="AE49" i="5"/>
  <c r="AD49" i="5"/>
  <c r="AC49" i="5"/>
  <c r="AB49" i="5"/>
  <c r="AA49" i="5"/>
  <c r="Z49" i="5"/>
  <c r="Y49" i="5"/>
  <c r="X49" i="5"/>
  <c r="AH49" i="5" s="1"/>
  <c r="AI49" i="5" s="1"/>
  <c r="AJ48" i="5"/>
  <c r="AG48" i="5"/>
  <c r="AF48" i="5"/>
  <c r="AE48" i="5"/>
  <c r="AD48" i="5"/>
  <c r="AC48" i="5"/>
  <c r="AB48" i="5"/>
  <c r="AA48" i="5"/>
  <c r="Z48" i="5"/>
  <c r="Y48" i="5"/>
  <c r="X48" i="5"/>
  <c r="AH48" i="5" s="1"/>
  <c r="AI48" i="5" s="1"/>
  <c r="AJ47" i="5"/>
  <c r="AG47" i="5"/>
  <c r="AF47" i="5"/>
  <c r="AE47" i="5"/>
  <c r="AD47" i="5"/>
  <c r="AC47" i="5"/>
  <c r="AB47" i="5"/>
  <c r="AA47" i="5"/>
  <c r="Z47" i="5"/>
  <c r="Y47" i="5"/>
  <c r="X47" i="5"/>
  <c r="AH47" i="5" s="1"/>
  <c r="AI47" i="5" s="1"/>
  <c r="AJ46" i="5"/>
  <c r="AG46" i="5"/>
  <c r="AF46" i="5"/>
  <c r="AE46" i="5"/>
  <c r="AD46" i="5"/>
  <c r="AC46" i="5"/>
  <c r="AB46" i="5"/>
  <c r="AA46" i="5"/>
  <c r="Z46" i="5"/>
  <c r="Y46" i="5"/>
  <c r="X46" i="5"/>
  <c r="AJ45" i="5"/>
  <c r="AH45" i="5"/>
  <c r="AI45" i="5" s="1"/>
  <c r="AG45" i="5"/>
  <c r="AF45" i="5"/>
  <c r="AE45" i="5"/>
  <c r="AD45" i="5"/>
  <c r="AC45" i="5"/>
  <c r="AB45" i="5"/>
  <c r="AA45" i="5"/>
  <c r="Z45" i="5"/>
  <c r="Y45" i="5"/>
  <c r="X45" i="5"/>
  <c r="AJ44" i="5"/>
  <c r="AG44" i="5"/>
  <c r="AF44" i="5"/>
  <c r="AE44" i="5"/>
  <c r="AD44" i="5"/>
  <c r="AC44" i="5"/>
  <c r="AB44" i="5"/>
  <c r="AA44" i="5"/>
  <c r="Z44" i="5"/>
  <c r="Y44" i="5"/>
  <c r="X44" i="5"/>
  <c r="AJ43" i="5"/>
  <c r="AG43" i="5"/>
  <c r="AF43" i="5"/>
  <c r="AE43" i="5"/>
  <c r="AD43" i="5"/>
  <c r="AC43" i="5"/>
  <c r="AB43" i="5"/>
  <c r="AA43" i="5"/>
  <c r="Z43" i="5"/>
  <c r="Y43" i="5"/>
  <c r="X43" i="5"/>
  <c r="AJ42" i="5"/>
  <c r="AH42" i="5"/>
  <c r="AI42" i="5" s="1"/>
  <c r="AG42" i="5"/>
  <c r="AF42" i="5"/>
  <c r="AE42" i="5"/>
  <c r="AD42" i="5"/>
  <c r="AC42" i="5"/>
  <c r="AB42" i="5"/>
  <c r="AA42" i="5"/>
  <c r="Z42" i="5"/>
  <c r="Y42" i="5"/>
  <c r="X42" i="5"/>
  <c r="AJ41" i="5"/>
  <c r="AG41" i="5"/>
  <c r="AF41" i="5"/>
  <c r="AE41" i="5"/>
  <c r="AD41" i="5"/>
  <c r="AC41" i="5"/>
  <c r="AB41" i="5"/>
  <c r="AA41" i="5"/>
  <c r="Z41" i="5"/>
  <c r="Y41" i="5"/>
  <c r="X41" i="5"/>
  <c r="AJ40" i="5"/>
  <c r="AG40" i="5"/>
  <c r="AF40" i="5"/>
  <c r="AE40" i="5"/>
  <c r="AD40" i="5"/>
  <c r="AC40" i="5"/>
  <c r="AB40" i="5"/>
  <c r="AA40" i="5"/>
  <c r="Z40" i="5"/>
  <c r="Y40" i="5"/>
  <c r="X40" i="5"/>
  <c r="AJ39" i="5"/>
  <c r="AG39" i="5"/>
  <c r="AF39" i="5"/>
  <c r="AE39" i="5"/>
  <c r="AD39" i="5"/>
  <c r="AC39" i="5"/>
  <c r="AB39" i="5"/>
  <c r="AH39" i="5" s="1"/>
  <c r="AI39" i="5" s="1"/>
  <c r="AA39" i="5"/>
  <c r="Z39" i="5"/>
  <c r="Y39" i="5"/>
  <c r="X39" i="5"/>
  <c r="AJ38" i="5"/>
  <c r="AH38" i="5"/>
  <c r="AI38" i="5" s="1"/>
  <c r="AG38" i="5"/>
  <c r="AF38" i="5"/>
  <c r="AE38" i="5"/>
  <c r="AD38" i="5"/>
  <c r="AC38" i="5"/>
  <c r="AB38" i="5"/>
  <c r="AA38" i="5"/>
  <c r="Z38" i="5"/>
  <c r="Y38" i="5"/>
  <c r="X38" i="5"/>
  <c r="AJ37" i="5"/>
  <c r="AG37" i="5"/>
  <c r="AF37" i="5"/>
  <c r="AE37" i="5"/>
  <c r="AD37" i="5"/>
  <c r="AC37" i="5"/>
  <c r="AB37" i="5"/>
  <c r="AA37" i="5"/>
  <c r="Z37" i="5"/>
  <c r="Y37" i="5"/>
  <c r="X37" i="5"/>
  <c r="AJ36" i="5"/>
  <c r="AH36" i="5"/>
  <c r="AI36" i="5" s="1"/>
  <c r="AG36" i="5"/>
  <c r="AF36" i="5"/>
  <c r="AE36" i="5"/>
  <c r="AD36" i="5"/>
  <c r="AC36" i="5"/>
  <c r="AB36" i="5"/>
  <c r="AA36" i="5"/>
  <c r="Z36" i="5"/>
  <c r="Y36" i="5"/>
  <c r="X36" i="5"/>
  <c r="AJ35" i="5"/>
  <c r="AG35" i="5"/>
  <c r="AF35" i="5"/>
  <c r="AE35" i="5"/>
  <c r="AD35" i="5"/>
  <c r="AC35" i="5"/>
  <c r="AB35" i="5"/>
  <c r="AA35" i="5"/>
  <c r="Z35" i="5"/>
  <c r="Y35" i="5"/>
  <c r="X35" i="5"/>
  <c r="AJ34" i="5"/>
  <c r="AG34" i="5"/>
  <c r="AF34" i="5"/>
  <c r="AE34" i="5"/>
  <c r="AD34" i="5"/>
  <c r="AC34" i="5"/>
  <c r="AB34" i="5"/>
  <c r="AA34" i="5"/>
  <c r="Z34" i="5"/>
  <c r="Y34" i="5"/>
  <c r="X34" i="5"/>
  <c r="AJ33" i="5"/>
  <c r="AG33" i="5"/>
  <c r="AF33" i="5"/>
  <c r="AE33" i="5"/>
  <c r="AD33" i="5"/>
  <c r="AC33" i="5"/>
  <c r="AB33" i="5"/>
  <c r="AH33" i="5" s="1"/>
  <c r="AI33" i="5" s="1"/>
  <c r="AA33" i="5"/>
  <c r="Z33" i="5"/>
  <c r="Y33" i="5"/>
  <c r="X33" i="5"/>
  <c r="AJ32" i="5"/>
  <c r="AG32" i="5"/>
  <c r="AF32" i="5"/>
  <c r="AE32" i="5"/>
  <c r="AD32" i="5"/>
  <c r="AC32" i="5"/>
  <c r="AB32" i="5"/>
  <c r="AA32" i="5"/>
  <c r="Z32" i="5"/>
  <c r="Y32" i="5"/>
  <c r="X32" i="5"/>
  <c r="AJ31" i="5"/>
  <c r="AG31" i="5"/>
  <c r="AF31" i="5"/>
  <c r="AE31" i="5"/>
  <c r="AD31" i="5"/>
  <c r="AC31" i="5"/>
  <c r="AB31" i="5"/>
  <c r="AA31" i="5"/>
  <c r="Z31" i="5"/>
  <c r="Y31" i="5"/>
  <c r="X31" i="5"/>
  <c r="AJ30" i="5"/>
  <c r="AG30" i="5"/>
  <c r="AF30" i="5"/>
  <c r="AE30" i="5"/>
  <c r="AD30" i="5"/>
  <c r="AC30" i="5"/>
  <c r="AB30" i="5"/>
  <c r="AA30" i="5"/>
  <c r="Z30" i="5"/>
  <c r="Y30" i="5"/>
  <c r="AH30" i="5" s="1"/>
  <c r="AI30" i="5" s="1"/>
  <c r="X30" i="5"/>
  <c r="AJ29" i="5"/>
  <c r="AG29" i="5"/>
  <c r="AF29" i="5"/>
  <c r="AE29" i="5"/>
  <c r="AD29" i="5"/>
  <c r="AC29" i="5"/>
  <c r="AB29" i="5"/>
  <c r="AA29" i="5"/>
  <c r="Z29" i="5"/>
  <c r="Y29" i="5"/>
  <c r="X29" i="5"/>
  <c r="AJ28" i="5"/>
  <c r="AG28" i="5"/>
  <c r="AF28" i="5"/>
  <c r="AE28" i="5"/>
  <c r="AD28" i="5"/>
  <c r="AC28" i="5"/>
  <c r="AB28" i="5"/>
  <c r="AA28" i="5"/>
  <c r="Z28" i="5"/>
  <c r="Y28" i="5"/>
  <c r="X28" i="5"/>
  <c r="AJ27" i="5"/>
  <c r="AG27" i="5"/>
  <c r="AF27" i="5"/>
  <c r="AE27" i="5"/>
  <c r="AH27" i="5" s="1"/>
  <c r="AI27" i="5" s="1"/>
  <c r="AD27" i="5"/>
  <c r="AC27" i="5"/>
  <c r="AB27" i="5"/>
  <c r="AA27" i="5"/>
  <c r="Z27" i="5"/>
  <c r="Y27" i="5"/>
  <c r="X27" i="5"/>
  <c r="AJ26" i="5"/>
  <c r="AG26" i="5"/>
  <c r="AF26" i="5"/>
  <c r="AE26" i="5"/>
  <c r="AD26" i="5"/>
  <c r="AC26" i="5"/>
  <c r="AB26" i="5"/>
  <c r="AA26" i="5"/>
  <c r="Z26" i="5"/>
  <c r="AH26" i="5" s="1"/>
  <c r="AI26" i="5" s="1"/>
  <c r="Y26" i="5"/>
  <c r="X26" i="5"/>
  <c r="AJ25" i="5"/>
  <c r="AG25" i="5"/>
  <c r="AF25" i="5"/>
  <c r="AE25" i="5"/>
  <c r="AD25" i="5"/>
  <c r="AC25" i="5"/>
  <c r="AB25" i="5"/>
  <c r="AA25" i="5"/>
  <c r="Z25" i="5"/>
  <c r="Y25" i="5"/>
  <c r="X25" i="5"/>
  <c r="AJ24" i="5"/>
  <c r="AG24" i="5"/>
  <c r="AF24" i="5"/>
  <c r="AE24" i="5"/>
  <c r="AD24" i="5"/>
  <c r="AC24" i="5"/>
  <c r="AB24" i="5"/>
  <c r="AA24" i="5"/>
  <c r="Z24" i="5"/>
  <c r="Y24" i="5"/>
  <c r="X24" i="5"/>
  <c r="AH24" i="5" s="1"/>
  <c r="AI24" i="5" s="1"/>
  <c r="AJ23" i="5"/>
  <c r="AG23" i="5"/>
  <c r="AF23" i="5"/>
  <c r="AE23" i="5"/>
  <c r="AD23" i="5"/>
  <c r="AC23" i="5"/>
  <c r="AB23" i="5"/>
  <c r="AA23" i="5"/>
  <c r="Z23" i="5"/>
  <c r="Y23" i="5"/>
  <c r="X23" i="5"/>
  <c r="AJ22" i="5"/>
  <c r="AG22" i="5"/>
  <c r="AF22" i="5"/>
  <c r="AE22" i="5"/>
  <c r="AD22" i="5"/>
  <c r="AC22" i="5"/>
  <c r="AB22" i="5"/>
  <c r="AA22" i="5"/>
  <c r="Z22" i="5"/>
  <c r="Y22" i="5"/>
  <c r="X22" i="5"/>
  <c r="AJ21" i="5"/>
  <c r="AG21" i="5"/>
  <c r="AF21" i="5"/>
  <c r="AE21" i="5"/>
  <c r="AH21" i="5" s="1"/>
  <c r="AI21" i="5" s="1"/>
  <c r="AD21" i="5"/>
  <c r="AC21" i="5"/>
  <c r="AB21" i="5"/>
  <c r="AA21" i="5"/>
  <c r="Z21" i="5"/>
  <c r="Y21" i="5"/>
  <c r="X21" i="5"/>
  <c r="AJ20" i="5"/>
  <c r="AG20" i="5"/>
  <c r="AF20" i="5"/>
  <c r="AE20" i="5"/>
  <c r="AD20" i="5"/>
  <c r="AC20" i="5"/>
  <c r="AB20" i="5"/>
  <c r="AA20" i="5"/>
  <c r="Z20" i="5"/>
  <c r="Y20" i="5"/>
  <c r="X20" i="5"/>
  <c r="AJ19" i="5"/>
  <c r="AG19" i="5"/>
  <c r="AF19" i="5"/>
  <c r="AE19" i="5"/>
  <c r="AD19" i="5"/>
  <c r="AC19" i="5"/>
  <c r="AB19" i="5"/>
  <c r="AA19" i="5"/>
  <c r="Z19" i="5"/>
  <c r="Y19" i="5"/>
  <c r="X19" i="5"/>
  <c r="AJ18" i="5"/>
  <c r="AG18" i="5"/>
  <c r="AF18" i="5"/>
  <c r="AE18" i="5"/>
  <c r="AD18" i="5"/>
  <c r="AC18" i="5"/>
  <c r="AB18" i="5"/>
  <c r="AA18" i="5"/>
  <c r="Z18" i="5"/>
  <c r="Y18" i="5"/>
  <c r="AH18" i="5" s="1"/>
  <c r="AI18" i="5" s="1"/>
  <c r="X18" i="5"/>
  <c r="AJ17" i="5"/>
  <c r="AG17" i="5"/>
  <c r="AF17" i="5"/>
  <c r="AE17" i="5"/>
  <c r="AD17" i="5"/>
  <c r="AC17" i="5"/>
  <c r="AB17" i="5"/>
  <c r="AA17" i="5"/>
  <c r="Z17" i="5"/>
  <c r="Y17" i="5"/>
  <c r="X17" i="5"/>
  <c r="AJ16" i="5"/>
  <c r="AG16" i="5"/>
  <c r="AF16" i="5"/>
  <c r="AE16" i="5"/>
  <c r="AD16" i="5"/>
  <c r="AC16" i="5"/>
  <c r="AB16" i="5"/>
  <c r="AA16" i="5"/>
  <c r="Z16" i="5"/>
  <c r="Y16" i="5"/>
  <c r="X16" i="5"/>
  <c r="AJ15" i="5"/>
  <c r="AG15" i="5"/>
  <c r="AF15" i="5"/>
  <c r="AE15" i="5"/>
  <c r="AD15" i="5"/>
  <c r="AC15" i="5"/>
  <c r="AB15" i="5"/>
  <c r="AA15" i="5"/>
  <c r="Z15" i="5"/>
  <c r="Y15" i="5"/>
  <c r="X15" i="5"/>
  <c r="AH15" i="5" s="1"/>
  <c r="AI15" i="5" s="1"/>
  <c r="AJ14" i="5"/>
  <c r="AH14" i="5"/>
  <c r="AI14" i="5" s="1"/>
  <c r="AG14" i="5"/>
  <c r="AF14" i="5"/>
  <c r="AE14" i="5"/>
  <c r="AD14" i="5"/>
  <c r="AC14" i="5"/>
  <c r="AB14" i="5"/>
  <c r="AA14" i="5"/>
  <c r="Z14" i="5"/>
  <c r="Y14" i="5"/>
  <c r="X14" i="5"/>
  <c r="AJ13" i="5"/>
  <c r="AG13" i="5"/>
  <c r="AF13" i="5"/>
  <c r="AE13" i="5"/>
  <c r="AD13" i="5"/>
  <c r="AC13" i="5"/>
  <c r="AB13" i="5"/>
  <c r="AA13" i="5"/>
  <c r="Z13" i="5"/>
  <c r="Y13" i="5"/>
  <c r="X13" i="5"/>
  <c r="AJ12" i="5"/>
  <c r="AG12" i="5"/>
  <c r="AF12" i="5"/>
  <c r="AE12" i="5"/>
  <c r="AH12" i="5" s="1"/>
  <c r="AI12" i="5" s="1"/>
  <c r="AD12" i="5"/>
  <c r="AC12" i="5"/>
  <c r="AB12" i="5"/>
  <c r="AA12" i="5"/>
  <c r="Z12" i="5"/>
  <c r="Y12" i="5"/>
  <c r="X12" i="5"/>
  <c r="AJ11" i="5"/>
  <c r="AG11" i="5"/>
  <c r="AF11" i="5"/>
  <c r="AE11" i="5"/>
  <c r="AD11" i="5"/>
  <c r="AC11" i="5"/>
  <c r="AB11" i="5"/>
  <c r="AA11" i="5"/>
  <c r="Z11" i="5"/>
  <c r="Y11" i="5"/>
  <c r="X11" i="5"/>
  <c r="AJ10" i="5"/>
  <c r="AG10" i="5"/>
  <c r="AF10" i="5"/>
  <c r="AE10" i="5"/>
  <c r="AD10" i="5"/>
  <c r="AC10" i="5"/>
  <c r="AB10" i="5"/>
  <c r="AA10" i="5"/>
  <c r="Z10" i="5"/>
  <c r="Y10" i="5"/>
  <c r="X10" i="5"/>
  <c r="AJ9" i="5"/>
  <c r="AG9" i="5"/>
  <c r="AF9" i="5"/>
  <c r="AE9" i="5"/>
  <c r="AD9" i="5"/>
  <c r="AC9" i="5"/>
  <c r="AB9" i="5"/>
  <c r="AA9" i="5"/>
  <c r="Z9" i="5"/>
  <c r="Y9" i="5"/>
  <c r="AH9" i="5" s="1"/>
  <c r="AI9" i="5" s="1"/>
  <c r="X9" i="5"/>
  <c r="AJ8" i="5"/>
  <c r="AG8" i="5"/>
  <c r="AF8" i="5"/>
  <c r="AE8" i="5"/>
  <c r="AD8" i="5"/>
  <c r="AC8" i="5"/>
  <c r="AB8" i="5"/>
  <c r="AA8" i="5"/>
  <c r="Z8" i="5"/>
  <c r="Y8" i="5"/>
  <c r="X8" i="5"/>
  <c r="AJ7" i="5"/>
  <c r="AG7" i="5"/>
  <c r="AF7" i="5"/>
  <c r="AE7" i="5"/>
  <c r="AD7" i="5"/>
  <c r="AC7" i="5"/>
  <c r="AB7" i="5"/>
  <c r="AA7" i="5"/>
  <c r="Z7" i="5"/>
  <c r="Y7" i="5"/>
  <c r="X7" i="5"/>
  <c r="AO418" i="3"/>
  <c r="AN418" i="3"/>
  <c r="AM418" i="3"/>
  <c r="AL418" i="3"/>
  <c r="AO417" i="3"/>
  <c r="AN417" i="3"/>
  <c r="AM417" i="3"/>
  <c r="AL417" i="3"/>
  <c r="AO416" i="3"/>
  <c r="AN416" i="3"/>
  <c r="AM416" i="3"/>
  <c r="AL416" i="3"/>
  <c r="AO415" i="3"/>
  <c r="AN415" i="3"/>
  <c r="AM415" i="3"/>
  <c r="AL415" i="3"/>
  <c r="AO414" i="3"/>
  <c r="AN414" i="3"/>
  <c r="AM414" i="3"/>
  <c r="AL414" i="3"/>
  <c r="AO413" i="3"/>
  <c r="AN413" i="3"/>
  <c r="AM413" i="3"/>
  <c r="AL413" i="3"/>
  <c r="Y413" i="3"/>
  <c r="X413" i="3"/>
  <c r="W413" i="3"/>
  <c r="T413" i="3"/>
  <c r="S413" i="3"/>
  <c r="R413" i="3"/>
  <c r="O413" i="3"/>
  <c r="N413" i="3"/>
  <c r="M413" i="3"/>
  <c r="L413" i="3"/>
  <c r="V413" i="3" s="1"/>
  <c r="K413" i="3"/>
  <c r="U413" i="3" s="1"/>
  <c r="J413" i="3"/>
  <c r="I413" i="3"/>
  <c r="H413" i="3"/>
  <c r="G413" i="3"/>
  <c r="Q413" i="3" s="1"/>
  <c r="F413" i="3"/>
  <c r="P413" i="3" s="1"/>
  <c r="Z413" i="3" s="1"/>
  <c r="AA413" i="3" s="1"/>
  <c r="E413" i="3"/>
  <c r="AO412" i="3"/>
  <c r="AN412" i="3"/>
  <c r="AM412" i="3"/>
  <c r="AL412" i="3"/>
  <c r="Y412" i="3"/>
  <c r="X412" i="3"/>
  <c r="W412" i="3"/>
  <c r="V412" i="3"/>
  <c r="U412" i="3"/>
  <c r="R412" i="3"/>
  <c r="Q412" i="3"/>
  <c r="O412" i="3"/>
  <c r="N412" i="3"/>
  <c r="M412" i="3"/>
  <c r="L412" i="3"/>
  <c r="K412" i="3"/>
  <c r="J412" i="3"/>
  <c r="T412" i="3" s="1"/>
  <c r="I412" i="3"/>
  <c r="S412" i="3" s="1"/>
  <c r="H412" i="3"/>
  <c r="G412" i="3"/>
  <c r="F412" i="3"/>
  <c r="P412" i="3" s="1"/>
  <c r="E412" i="3"/>
  <c r="AO411" i="3"/>
  <c r="AN411" i="3"/>
  <c r="AM411" i="3"/>
  <c r="AL411" i="3"/>
  <c r="Y411" i="3"/>
  <c r="X411" i="3"/>
  <c r="W411" i="3"/>
  <c r="U411" i="3"/>
  <c r="R411" i="3"/>
  <c r="Q411" i="3"/>
  <c r="O411" i="3"/>
  <c r="M411" i="3"/>
  <c r="L411" i="3"/>
  <c r="V411" i="3" s="1"/>
  <c r="K411" i="3"/>
  <c r="J411" i="3"/>
  <c r="T411" i="3" s="1"/>
  <c r="I411" i="3"/>
  <c r="S411" i="3" s="1"/>
  <c r="H411" i="3"/>
  <c r="G411" i="3"/>
  <c r="F411" i="3"/>
  <c r="P411" i="3" s="1"/>
  <c r="E411" i="3"/>
  <c r="AO410" i="3"/>
  <c r="AN410" i="3"/>
  <c r="AM410" i="3"/>
  <c r="AL410" i="3"/>
  <c r="Y410" i="3"/>
  <c r="X410" i="3"/>
  <c r="W410" i="3"/>
  <c r="U410" i="3"/>
  <c r="R410" i="3"/>
  <c r="O410" i="3"/>
  <c r="M410" i="3"/>
  <c r="L410" i="3"/>
  <c r="V410" i="3" s="1"/>
  <c r="K410" i="3"/>
  <c r="J410" i="3"/>
  <c r="T410" i="3" s="1"/>
  <c r="I410" i="3"/>
  <c r="S410" i="3" s="1"/>
  <c r="H410" i="3"/>
  <c r="G410" i="3"/>
  <c r="Q410" i="3" s="1"/>
  <c r="F410" i="3"/>
  <c r="N410" i="3" s="1"/>
  <c r="E410" i="3"/>
  <c r="AO409" i="3"/>
  <c r="AN409" i="3"/>
  <c r="AM409" i="3"/>
  <c r="AL409" i="3"/>
  <c r="Y409" i="3"/>
  <c r="X409" i="3"/>
  <c r="W409" i="3"/>
  <c r="R409" i="3"/>
  <c r="O409" i="3"/>
  <c r="M409" i="3"/>
  <c r="L409" i="3"/>
  <c r="V409" i="3" s="1"/>
  <c r="K409" i="3"/>
  <c r="U409" i="3" s="1"/>
  <c r="J409" i="3"/>
  <c r="T409" i="3" s="1"/>
  <c r="I409" i="3"/>
  <c r="S409" i="3" s="1"/>
  <c r="H409" i="3"/>
  <c r="G409" i="3"/>
  <c r="Q409" i="3" s="1"/>
  <c r="F409" i="3"/>
  <c r="P409" i="3" s="1"/>
  <c r="Z409" i="3" s="1"/>
  <c r="AA409" i="3" s="1"/>
  <c r="E409" i="3"/>
  <c r="AO408" i="3"/>
  <c r="AN408" i="3"/>
  <c r="AM408" i="3"/>
  <c r="AL408" i="3"/>
  <c r="Y408" i="3"/>
  <c r="X408" i="3"/>
  <c r="W408" i="3"/>
  <c r="U408" i="3"/>
  <c r="T408" i="3"/>
  <c r="R408" i="3"/>
  <c r="O408" i="3"/>
  <c r="M408" i="3"/>
  <c r="L408" i="3"/>
  <c r="V408" i="3" s="1"/>
  <c r="K408" i="3"/>
  <c r="J408" i="3"/>
  <c r="I408" i="3"/>
  <c r="S408" i="3" s="1"/>
  <c r="H408" i="3"/>
  <c r="G408" i="3"/>
  <c r="Q408" i="3" s="1"/>
  <c r="F408" i="3"/>
  <c r="P408" i="3" s="1"/>
  <c r="E408" i="3"/>
  <c r="AO407" i="3"/>
  <c r="AN407" i="3"/>
  <c r="AM407" i="3"/>
  <c r="AL407" i="3"/>
  <c r="Y407" i="3"/>
  <c r="X407" i="3"/>
  <c r="W407" i="3"/>
  <c r="U407" i="3"/>
  <c r="R407" i="3"/>
  <c r="Q407" i="3"/>
  <c r="O407" i="3"/>
  <c r="M407" i="3"/>
  <c r="L407" i="3"/>
  <c r="V407" i="3" s="1"/>
  <c r="K407" i="3"/>
  <c r="J407" i="3"/>
  <c r="T407" i="3" s="1"/>
  <c r="I407" i="3"/>
  <c r="S407" i="3" s="1"/>
  <c r="H407" i="3"/>
  <c r="G407" i="3"/>
  <c r="F407" i="3"/>
  <c r="P407" i="3" s="1"/>
  <c r="E407" i="3"/>
  <c r="AO406" i="3"/>
  <c r="AN406" i="3"/>
  <c r="AM406" i="3"/>
  <c r="AL406" i="3"/>
  <c r="Y406" i="3"/>
  <c r="X406" i="3"/>
  <c r="W406" i="3"/>
  <c r="U406" i="3"/>
  <c r="R406" i="3"/>
  <c r="O406" i="3"/>
  <c r="M406" i="3"/>
  <c r="L406" i="3"/>
  <c r="V406" i="3" s="1"/>
  <c r="K406" i="3"/>
  <c r="J406" i="3"/>
  <c r="T406" i="3" s="1"/>
  <c r="I406" i="3"/>
  <c r="S406" i="3" s="1"/>
  <c r="H406" i="3"/>
  <c r="G406" i="3"/>
  <c r="Q406" i="3" s="1"/>
  <c r="F406" i="3"/>
  <c r="N406" i="3" s="1"/>
  <c r="E406" i="3"/>
  <c r="AO405" i="3"/>
  <c r="AN405" i="3"/>
  <c r="AM405" i="3"/>
  <c r="AL405" i="3"/>
  <c r="Y405" i="3"/>
  <c r="X405" i="3"/>
  <c r="W405" i="3"/>
  <c r="R405" i="3"/>
  <c r="O405" i="3"/>
  <c r="M405" i="3"/>
  <c r="L405" i="3"/>
  <c r="V405" i="3" s="1"/>
  <c r="K405" i="3"/>
  <c r="U405" i="3" s="1"/>
  <c r="J405" i="3"/>
  <c r="T405" i="3" s="1"/>
  <c r="I405" i="3"/>
  <c r="S405" i="3" s="1"/>
  <c r="H405" i="3"/>
  <c r="G405" i="3"/>
  <c r="Q405" i="3" s="1"/>
  <c r="F405" i="3"/>
  <c r="P405" i="3" s="1"/>
  <c r="E405" i="3"/>
  <c r="AO404" i="3"/>
  <c r="AN404" i="3"/>
  <c r="AM404" i="3"/>
  <c r="AL404" i="3"/>
  <c r="Y404" i="3"/>
  <c r="X404" i="3"/>
  <c r="W404" i="3"/>
  <c r="U404" i="3"/>
  <c r="T404" i="3"/>
  <c r="R404" i="3"/>
  <c r="O404" i="3"/>
  <c r="N404" i="3"/>
  <c r="M404" i="3"/>
  <c r="L404" i="3"/>
  <c r="V404" i="3" s="1"/>
  <c r="K404" i="3"/>
  <c r="J404" i="3"/>
  <c r="I404" i="3"/>
  <c r="S404" i="3" s="1"/>
  <c r="H404" i="3"/>
  <c r="G404" i="3"/>
  <c r="Q404" i="3" s="1"/>
  <c r="F404" i="3"/>
  <c r="P404" i="3" s="1"/>
  <c r="E404" i="3"/>
  <c r="AO403" i="3"/>
  <c r="AN403" i="3"/>
  <c r="AM403" i="3"/>
  <c r="AL403" i="3"/>
  <c r="Y403" i="3"/>
  <c r="X403" i="3"/>
  <c r="W403" i="3"/>
  <c r="U403" i="3"/>
  <c r="R403" i="3"/>
  <c r="Q403" i="3"/>
  <c r="O403" i="3"/>
  <c r="M403" i="3"/>
  <c r="L403" i="3"/>
  <c r="V403" i="3" s="1"/>
  <c r="K403" i="3"/>
  <c r="J403" i="3"/>
  <c r="T403" i="3" s="1"/>
  <c r="I403" i="3"/>
  <c r="S403" i="3" s="1"/>
  <c r="H403" i="3"/>
  <c r="G403" i="3"/>
  <c r="F403" i="3"/>
  <c r="E403" i="3"/>
  <c r="AO402" i="3"/>
  <c r="AN402" i="3"/>
  <c r="AM402" i="3"/>
  <c r="AL402" i="3"/>
  <c r="Y402" i="3"/>
  <c r="X402" i="3"/>
  <c r="W402" i="3"/>
  <c r="U402" i="3"/>
  <c r="R402" i="3"/>
  <c r="O402" i="3"/>
  <c r="M402" i="3"/>
  <c r="L402" i="3"/>
  <c r="V402" i="3" s="1"/>
  <c r="K402" i="3"/>
  <c r="J402" i="3"/>
  <c r="T402" i="3" s="1"/>
  <c r="I402" i="3"/>
  <c r="S402" i="3" s="1"/>
  <c r="H402" i="3"/>
  <c r="G402" i="3"/>
  <c r="Q402" i="3" s="1"/>
  <c r="F402" i="3"/>
  <c r="E402" i="3"/>
  <c r="AO401" i="3"/>
  <c r="AN401" i="3"/>
  <c r="AM401" i="3"/>
  <c r="AL401" i="3"/>
  <c r="Y401" i="3"/>
  <c r="X401" i="3"/>
  <c r="W401" i="3"/>
  <c r="R401" i="3"/>
  <c r="Q401" i="3"/>
  <c r="O401" i="3"/>
  <c r="M401" i="3"/>
  <c r="L401" i="3"/>
  <c r="V401" i="3" s="1"/>
  <c r="K401" i="3"/>
  <c r="U401" i="3" s="1"/>
  <c r="J401" i="3"/>
  <c r="T401" i="3" s="1"/>
  <c r="I401" i="3"/>
  <c r="S401" i="3" s="1"/>
  <c r="H401" i="3"/>
  <c r="G401" i="3"/>
  <c r="F401" i="3"/>
  <c r="E401" i="3"/>
  <c r="AO400" i="3"/>
  <c r="AN400" i="3"/>
  <c r="AM400" i="3"/>
  <c r="AL400" i="3"/>
  <c r="Y400" i="3"/>
  <c r="X400" i="3"/>
  <c r="W400" i="3"/>
  <c r="U400" i="3"/>
  <c r="T400" i="3"/>
  <c r="R400" i="3"/>
  <c r="P400" i="3"/>
  <c r="O400" i="3"/>
  <c r="M400" i="3"/>
  <c r="L400" i="3"/>
  <c r="V400" i="3" s="1"/>
  <c r="K400" i="3"/>
  <c r="J400" i="3"/>
  <c r="I400" i="3"/>
  <c r="S400" i="3" s="1"/>
  <c r="H400" i="3"/>
  <c r="G400" i="3"/>
  <c r="Q400" i="3" s="1"/>
  <c r="Z400" i="3" s="1"/>
  <c r="AA400" i="3" s="1"/>
  <c r="F400" i="3"/>
  <c r="N400" i="3" s="1"/>
  <c r="E400" i="3"/>
  <c r="AO399" i="3"/>
  <c r="AN399" i="3"/>
  <c r="AM399" i="3"/>
  <c r="AL399" i="3"/>
  <c r="Y399" i="3"/>
  <c r="X399" i="3"/>
  <c r="W399" i="3"/>
  <c r="R399" i="3"/>
  <c r="Q399" i="3"/>
  <c r="O399" i="3"/>
  <c r="M399" i="3"/>
  <c r="L399" i="3"/>
  <c r="V399" i="3" s="1"/>
  <c r="K399" i="3"/>
  <c r="U399" i="3" s="1"/>
  <c r="J399" i="3"/>
  <c r="T399" i="3" s="1"/>
  <c r="I399" i="3"/>
  <c r="S399" i="3" s="1"/>
  <c r="H399" i="3"/>
  <c r="G399" i="3"/>
  <c r="F399" i="3"/>
  <c r="E399" i="3"/>
  <c r="AO398" i="3"/>
  <c r="AN398" i="3"/>
  <c r="AM398" i="3"/>
  <c r="AL398" i="3"/>
  <c r="Y398" i="3"/>
  <c r="X398" i="3"/>
  <c r="W398" i="3"/>
  <c r="U398" i="3"/>
  <c r="R398" i="3"/>
  <c r="O398" i="3"/>
  <c r="M398" i="3"/>
  <c r="L398" i="3"/>
  <c r="V398" i="3" s="1"/>
  <c r="K398" i="3"/>
  <c r="J398" i="3"/>
  <c r="T398" i="3" s="1"/>
  <c r="I398" i="3"/>
  <c r="S398" i="3" s="1"/>
  <c r="H398" i="3"/>
  <c r="G398" i="3"/>
  <c r="Q398" i="3" s="1"/>
  <c r="F398" i="3"/>
  <c r="P398" i="3" s="1"/>
  <c r="E398" i="3"/>
  <c r="AO397" i="3"/>
  <c r="AN397" i="3"/>
  <c r="AM397" i="3"/>
  <c r="AL397" i="3"/>
  <c r="Y397" i="3"/>
  <c r="X397" i="3"/>
  <c r="W397" i="3"/>
  <c r="S397" i="3"/>
  <c r="R397" i="3"/>
  <c r="O397" i="3"/>
  <c r="M397" i="3"/>
  <c r="L397" i="3"/>
  <c r="V397" i="3" s="1"/>
  <c r="K397" i="3"/>
  <c r="U397" i="3" s="1"/>
  <c r="J397" i="3"/>
  <c r="T397" i="3" s="1"/>
  <c r="I397" i="3"/>
  <c r="H397" i="3"/>
  <c r="G397" i="3"/>
  <c r="Q397" i="3" s="1"/>
  <c r="F397" i="3"/>
  <c r="E397" i="3"/>
  <c r="AO396" i="3"/>
  <c r="AN396" i="3"/>
  <c r="AM396" i="3"/>
  <c r="AL396" i="3"/>
  <c r="Y396" i="3"/>
  <c r="X396" i="3"/>
  <c r="W396" i="3"/>
  <c r="U396" i="3"/>
  <c r="T396" i="3"/>
  <c r="R396" i="3"/>
  <c r="P396" i="3"/>
  <c r="Z396" i="3" s="1"/>
  <c r="AA396" i="3" s="1"/>
  <c r="O396" i="3"/>
  <c r="N396" i="3"/>
  <c r="M396" i="3"/>
  <c r="L396" i="3"/>
  <c r="V396" i="3" s="1"/>
  <c r="K396" i="3"/>
  <c r="J396" i="3"/>
  <c r="I396" i="3"/>
  <c r="S396" i="3" s="1"/>
  <c r="H396" i="3"/>
  <c r="G396" i="3"/>
  <c r="Q396" i="3" s="1"/>
  <c r="F396" i="3"/>
  <c r="E396" i="3"/>
  <c r="AO395" i="3"/>
  <c r="AN395" i="3"/>
  <c r="AM395" i="3"/>
  <c r="AL395" i="3"/>
  <c r="Y395" i="3"/>
  <c r="X395" i="3"/>
  <c r="W395" i="3"/>
  <c r="V395" i="3"/>
  <c r="R395" i="3"/>
  <c r="Q395" i="3"/>
  <c r="O395" i="3"/>
  <c r="N395" i="3"/>
  <c r="M395" i="3"/>
  <c r="L395" i="3"/>
  <c r="K395" i="3"/>
  <c r="U395" i="3" s="1"/>
  <c r="J395" i="3"/>
  <c r="T395" i="3" s="1"/>
  <c r="I395" i="3"/>
  <c r="S395" i="3" s="1"/>
  <c r="H395" i="3"/>
  <c r="G395" i="3"/>
  <c r="F395" i="3"/>
  <c r="P395" i="3" s="1"/>
  <c r="Z395" i="3" s="1"/>
  <c r="AA395" i="3" s="1"/>
  <c r="E395" i="3"/>
  <c r="AO394" i="3"/>
  <c r="AN394" i="3"/>
  <c r="AM394" i="3"/>
  <c r="AL394" i="3"/>
  <c r="Y394" i="3"/>
  <c r="X394" i="3"/>
  <c r="W394" i="3"/>
  <c r="T394" i="3"/>
  <c r="S394" i="3"/>
  <c r="R394" i="3"/>
  <c r="O394" i="3"/>
  <c r="M394" i="3"/>
  <c r="L394" i="3"/>
  <c r="V394" i="3" s="1"/>
  <c r="K394" i="3"/>
  <c r="U394" i="3" s="1"/>
  <c r="J394" i="3"/>
  <c r="I394" i="3"/>
  <c r="H394" i="3"/>
  <c r="G394" i="3"/>
  <c r="Q394" i="3" s="1"/>
  <c r="F394" i="3"/>
  <c r="P394" i="3" s="1"/>
  <c r="E394" i="3"/>
  <c r="AO393" i="3"/>
  <c r="AN393" i="3"/>
  <c r="AM393" i="3"/>
  <c r="AL393" i="3"/>
  <c r="Y393" i="3"/>
  <c r="X393" i="3"/>
  <c r="W393" i="3"/>
  <c r="U393" i="3"/>
  <c r="T393" i="3"/>
  <c r="R393" i="3"/>
  <c r="Q393" i="3"/>
  <c r="P393" i="3"/>
  <c r="O393" i="3"/>
  <c r="M393" i="3"/>
  <c r="L393" i="3"/>
  <c r="V393" i="3" s="1"/>
  <c r="K393" i="3"/>
  <c r="J393" i="3"/>
  <c r="N393" i="3" s="1"/>
  <c r="I393" i="3"/>
  <c r="S393" i="3" s="1"/>
  <c r="H393" i="3"/>
  <c r="G393" i="3"/>
  <c r="F393" i="3"/>
  <c r="E393" i="3"/>
  <c r="AO392" i="3"/>
  <c r="AN392" i="3"/>
  <c r="AM392" i="3"/>
  <c r="AL392" i="3"/>
  <c r="Y392" i="3"/>
  <c r="X392" i="3"/>
  <c r="W392" i="3"/>
  <c r="T392" i="3"/>
  <c r="R392" i="3"/>
  <c r="Q392" i="3"/>
  <c r="O392" i="3"/>
  <c r="M392" i="3"/>
  <c r="L392" i="3"/>
  <c r="V392" i="3" s="1"/>
  <c r="K392" i="3"/>
  <c r="U392" i="3" s="1"/>
  <c r="J392" i="3"/>
  <c r="I392" i="3"/>
  <c r="S392" i="3" s="1"/>
  <c r="H392" i="3"/>
  <c r="G392" i="3"/>
  <c r="F392" i="3"/>
  <c r="N392" i="3" s="1"/>
  <c r="E392" i="3"/>
  <c r="AO391" i="3"/>
  <c r="AN391" i="3"/>
  <c r="AM391" i="3"/>
  <c r="AL391" i="3"/>
  <c r="Y391" i="3"/>
  <c r="X391" i="3"/>
  <c r="W391" i="3"/>
  <c r="V391" i="3"/>
  <c r="U391" i="3"/>
  <c r="R391" i="3"/>
  <c r="Q391" i="3"/>
  <c r="O391" i="3"/>
  <c r="N391" i="3"/>
  <c r="M391" i="3"/>
  <c r="L391" i="3"/>
  <c r="K391" i="3"/>
  <c r="J391" i="3"/>
  <c r="T391" i="3" s="1"/>
  <c r="I391" i="3"/>
  <c r="S391" i="3" s="1"/>
  <c r="H391" i="3"/>
  <c r="G391" i="3"/>
  <c r="F391" i="3"/>
  <c r="P391" i="3" s="1"/>
  <c r="E391" i="3"/>
  <c r="AO390" i="3"/>
  <c r="AN390" i="3"/>
  <c r="AM390" i="3"/>
  <c r="AL390" i="3"/>
  <c r="Y390" i="3"/>
  <c r="X390" i="3"/>
  <c r="W390" i="3"/>
  <c r="S390" i="3"/>
  <c r="R390" i="3"/>
  <c r="O390" i="3"/>
  <c r="M390" i="3"/>
  <c r="L390" i="3"/>
  <c r="V390" i="3" s="1"/>
  <c r="K390" i="3"/>
  <c r="U390" i="3" s="1"/>
  <c r="J390" i="3"/>
  <c r="T390" i="3" s="1"/>
  <c r="I390" i="3"/>
  <c r="H390" i="3"/>
  <c r="G390" i="3"/>
  <c r="Q390" i="3" s="1"/>
  <c r="F390" i="3"/>
  <c r="P390" i="3" s="1"/>
  <c r="Z390" i="3" s="1"/>
  <c r="AA390" i="3" s="1"/>
  <c r="E390" i="3"/>
  <c r="AO389" i="3"/>
  <c r="AN389" i="3"/>
  <c r="AM389" i="3"/>
  <c r="AL389" i="3"/>
  <c r="Y389" i="3"/>
  <c r="X389" i="3"/>
  <c r="W389" i="3"/>
  <c r="U389" i="3"/>
  <c r="T389" i="3"/>
  <c r="R389" i="3"/>
  <c r="Q389" i="3"/>
  <c r="P389" i="3"/>
  <c r="Z389" i="3" s="1"/>
  <c r="AA389" i="3" s="1"/>
  <c r="O389" i="3"/>
  <c r="M389" i="3"/>
  <c r="L389" i="3"/>
  <c r="V389" i="3" s="1"/>
  <c r="K389" i="3"/>
  <c r="J389" i="3"/>
  <c r="N389" i="3" s="1"/>
  <c r="I389" i="3"/>
  <c r="S389" i="3" s="1"/>
  <c r="H389" i="3"/>
  <c r="G389" i="3"/>
  <c r="F389" i="3"/>
  <c r="E389" i="3"/>
  <c r="AO388" i="3"/>
  <c r="AN388" i="3"/>
  <c r="AM388" i="3"/>
  <c r="AL388" i="3"/>
  <c r="Y388" i="3"/>
  <c r="X388" i="3"/>
  <c r="W388" i="3"/>
  <c r="U388" i="3"/>
  <c r="T388" i="3"/>
  <c r="R388" i="3"/>
  <c r="Q388" i="3"/>
  <c r="O388" i="3"/>
  <c r="M388" i="3"/>
  <c r="L388" i="3"/>
  <c r="V388" i="3" s="1"/>
  <c r="K388" i="3"/>
  <c r="J388" i="3"/>
  <c r="I388" i="3"/>
  <c r="S388" i="3" s="1"/>
  <c r="H388" i="3"/>
  <c r="G388" i="3"/>
  <c r="F388" i="3"/>
  <c r="N388" i="3" s="1"/>
  <c r="E388" i="3"/>
  <c r="AO387" i="3"/>
  <c r="AN387" i="3"/>
  <c r="AM387" i="3"/>
  <c r="AL387" i="3"/>
  <c r="Y387" i="3"/>
  <c r="X387" i="3"/>
  <c r="W387" i="3"/>
  <c r="V387" i="3"/>
  <c r="U387" i="3"/>
  <c r="R387" i="3"/>
  <c r="Q387" i="3"/>
  <c r="O387" i="3"/>
  <c r="N387" i="3"/>
  <c r="M387" i="3"/>
  <c r="L387" i="3"/>
  <c r="K387" i="3"/>
  <c r="J387" i="3"/>
  <c r="T387" i="3" s="1"/>
  <c r="I387" i="3"/>
  <c r="S387" i="3" s="1"/>
  <c r="H387" i="3"/>
  <c r="G387" i="3"/>
  <c r="F387" i="3"/>
  <c r="P387" i="3" s="1"/>
  <c r="Z387" i="3" s="1"/>
  <c r="AA387" i="3" s="1"/>
  <c r="E387" i="3"/>
  <c r="AO386" i="3"/>
  <c r="AN386" i="3"/>
  <c r="AM386" i="3"/>
  <c r="AL386" i="3"/>
  <c r="Y386" i="3"/>
  <c r="X386" i="3"/>
  <c r="W386" i="3"/>
  <c r="S386" i="3"/>
  <c r="R386" i="3"/>
  <c r="O386" i="3"/>
  <c r="M386" i="3"/>
  <c r="L386" i="3"/>
  <c r="V386" i="3" s="1"/>
  <c r="K386" i="3"/>
  <c r="U386" i="3" s="1"/>
  <c r="J386" i="3"/>
  <c r="T386" i="3" s="1"/>
  <c r="I386" i="3"/>
  <c r="H386" i="3"/>
  <c r="G386" i="3"/>
  <c r="Q386" i="3" s="1"/>
  <c r="F386" i="3"/>
  <c r="P386" i="3" s="1"/>
  <c r="E386" i="3"/>
  <c r="AO385" i="3"/>
  <c r="AN385" i="3"/>
  <c r="AM385" i="3"/>
  <c r="AL385" i="3"/>
  <c r="Y385" i="3"/>
  <c r="X385" i="3"/>
  <c r="W385" i="3"/>
  <c r="U385" i="3"/>
  <c r="T385" i="3"/>
  <c r="R385" i="3"/>
  <c r="P385" i="3"/>
  <c r="O385" i="3"/>
  <c r="M385" i="3"/>
  <c r="L385" i="3"/>
  <c r="V385" i="3" s="1"/>
  <c r="K385" i="3"/>
  <c r="J385" i="3"/>
  <c r="N385" i="3" s="1"/>
  <c r="I385" i="3"/>
  <c r="S385" i="3" s="1"/>
  <c r="H385" i="3"/>
  <c r="G385" i="3"/>
  <c r="Q385" i="3" s="1"/>
  <c r="F385" i="3"/>
  <c r="E385" i="3"/>
  <c r="AO384" i="3"/>
  <c r="AN384" i="3"/>
  <c r="AM384" i="3"/>
  <c r="AL384" i="3"/>
  <c r="Y384" i="3"/>
  <c r="X384" i="3"/>
  <c r="W384" i="3"/>
  <c r="U384" i="3"/>
  <c r="T384" i="3"/>
  <c r="R384" i="3"/>
  <c r="Q384" i="3"/>
  <c r="O384" i="3"/>
  <c r="M384" i="3"/>
  <c r="L384" i="3"/>
  <c r="V384" i="3" s="1"/>
  <c r="K384" i="3"/>
  <c r="J384" i="3"/>
  <c r="I384" i="3"/>
  <c r="S384" i="3" s="1"/>
  <c r="H384" i="3"/>
  <c r="G384" i="3"/>
  <c r="F384" i="3"/>
  <c r="N384" i="3" s="1"/>
  <c r="E384" i="3"/>
  <c r="AO383" i="3"/>
  <c r="AN383" i="3"/>
  <c r="AM383" i="3"/>
  <c r="AL383" i="3"/>
  <c r="Y383" i="3"/>
  <c r="X383" i="3"/>
  <c r="W383" i="3"/>
  <c r="V383" i="3"/>
  <c r="U383" i="3"/>
  <c r="R383" i="3"/>
  <c r="Q383" i="3"/>
  <c r="O383" i="3"/>
  <c r="N383" i="3"/>
  <c r="M383" i="3"/>
  <c r="L383" i="3"/>
  <c r="K383" i="3"/>
  <c r="J383" i="3"/>
  <c r="T383" i="3" s="1"/>
  <c r="I383" i="3"/>
  <c r="S383" i="3" s="1"/>
  <c r="H383" i="3"/>
  <c r="G383" i="3"/>
  <c r="F383" i="3"/>
  <c r="P383" i="3" s="1"/>
  <c r="Z383" i="3" s="1"/>
  <c r="AA383" i="3" s="1"/>
  <c r="E383" i="3"/>
  <c r="AO382" i="3"/>
  <c r="AN382" i="3"/>
  <c r="AM382" i="3"/>
  <c r="AL382" i="3"/>
  <c r="Y382" i="3"/>
  <c r="X382" i="3"/>
  <c r="W382" i="3"/>
  <c r="T382" i="3"/>
  <c r="S382" i="3"/>
  <c r="R382" i="3"/>
  <c r="O382" i="3"/>
  <c r="M382" i="3"/>
  <c r="L382" i="3"/>
  <c r="V382" i="3" s="1"/>
  <c r="K382" i="3"/>
  <c r="U382" i="3" s="1"/>
  <c r="J382" i="3"/>
  <c r="I382" i="3"/>
  <c r="H382" i="3"/>
  <c r="G382" i="3"/>
  <c r="Q382" i="3" s="1"/>
  <c r="F382" i="3"/>
  <c r="P382" i="3" s="1"/>
  <c r="Z382" i="3" s="1"/>
  <c r="AA382" i="3" s="1"/>
  <c r="E382" i="3"/>
  <c r="AO381" i="3"/>
  <c r="AN381" i="3"/>
  <c r="AM381" i="3"/>
  <c r="AL381" i="3"/>
  <c r="Y381" i="3"/>
  <c r="X381" i="3"/>
  <c r="W381" i="3"/>
  <c r="U381" i="3"/>
  <c r="T381" i="3"/>
  <c r="R381" i="3"/>
  <c r="P381" i="3"/>
  <c r="O381" i="3"/>
  <c r="M381" i="3"/>
  <c r="L381" i="3"/>
  <c r="V381" i="3" s="1"/>
  <c r="K381" i="3"/>
  <c r="J381" i="3"/>
  <c r="I381" i="3"/>
  <c r="S381" i="3" s="1"/>
  <c r="H381" i="3"/>
  <c r="G381" i="3"/>
  <c r="Q381" i="3" s="1"/>
  <c r="F381" i="3"/>
  <c r="N381" i="3" s="1"/>
  <c r="E381" i="3"/>
  <c r="AO380" i="3"/>
  <c r="AN380" i="3"/>
  <c r="AM380" i="3"/>
  <c r="AL380" i="3"/>
  <c r="Y380" i="3"/>
  <c r="X380" i="3"/>
  <c r="W380" i="3"/>
  <c r="U380" i="3"/>
  <c r="T380" i="3"/>
  <c r="R380" i="3"/>
  <c r="Q380" i="3"/>
  <c r="O380" i="3"/>
  <c r="M380" i="3"/>
  <c r="L380" i="3"/>
  <c r="V380" i="3" s="1"/>
  <c r="K380" i="3"/>
  <c r="J380" i="3"/>
  <c r="I380" i="3"/>
  <c r="S380" i="3" s="1"/>
  <c r="H380" i="3"/>
  <c r="G380" i="3"/>
  <c r="F380" i="3"/>
  <c r="N380" i="3" s="1"/>
  <c r="E380" i="3"/>
  <c r="AO379" i="3"/>
  <c r="AN379" i="3"/>
  <c r="AM379" i="3"/>
  <c r="AL379" i="3"/>
  <c r="Y379" i="3"/>
  <c r="X379" i="3"/>
  <c r="W379" i="3"/>
  <c r="V379" i="3"/>
  <c r="U379" i="3"/>
  <c r="R379" i="3"/>
  <c r="Q379" i="3"/>
  <c r="O379" i="3"/>
  <c r="N379" i="3"/>
  <c r="M379" i="3"/>
  <c r="L379" i="3"/>
  <c r="K379" i="3"/>
  <c r="J379" i="3"/>
  <c r="T379" i="3" s="1"/>
  <c r="Z379" i="3" s="1"/>
  <c r="AA379" i="3" s="1"/>
  <c r="I379" i="3"/>
  <c r="S379" i="3" s="1"/>
  <c r="H379" i="3"/>
  <c r="G379" i="3"/>
  <c r="F379" i="3"/>
  <c r="P379" i="3" s="1"/>
  <c r="E379" i="3"/>
  <c r="AO378" i="3"/>
  <c r="AN378" i="3"/>
  <c r="AM378" i="3"/>
  <c r="AL378" i="3"/>
  <c r="Y378" i="3"/>
  <c r="X378" i="3"/>
  <c r="W378" i="3"/>
  <c r="S378" i="3"/>
  <c r="R378" i="3"/>
  <c r="O378" i="3"/>
  <c r="M378" i="3"/>
  <c r="L378" i="3"/>
  <c r="V378" i="3" s="1"/>
  <c r="K378" i="3"/>
  <c r="U378" i="3" s="1"/>
  <c r="J378" i="3"/>
  <c r="T378" i="3" s="1"/>
  <c r="I378" i="3"/>
  <c r="H378" i="3"/>
  <c r="G378" i="3"/>
  <c r="Q378" i="3" s="1"/>
  <c r="F378" i="3"/>
  <c r="P378" i="3" s="1"/>
  <c r="E378" i="3"/>
  <c r="AO377" i="3"/>
  <c r="AN377" i="3"/>
  <c r="AM377" i="3"/>
  <c r="AL377" i="3"/>
  <c r="Y377" i="3"/>
  <c r="X377" i="3"/>
  <c r="W377" i="3"/>
  <c r="U377" i="3"/>
  <c r="T377" i="3"/>
  <c r="R377" i="3"/>
  <c r="P377" i="3"/>
  <c r="O377" i="3"/>
  <c r="M377" i="3"/>
  <c r="L377" i="3"/>
  <c r="V377" i="3" s="1"/>
  <c r="K377" i="3"/>
  <c r="J377" i="3"/>
  <c r="I377" i="3"/>
  <c r="S377" i="3" s="1"/>
  <c r="H377" i="3"/>
  <c r="G377" i="3"/>
  <c r="Q377" i="3" s="1"/>
  <c r="F377" i="3"/>
  <c r="N377" i="3" s="1"/>
  <c r="E377" i="3"/>
  <c r="AO376" i="3"/>
  <c r="AN376" i="3"/>
  <c r="AM376" i="3"/>
  <c r="AL376" i="3"/>
  <c r="Y376" i="3"/>
  <c r="X376" i="3"/>
  <c r="W376" i="3"/>
  <c r="U376" i="3"/>
  <c r="T376" i="3"/>
  <c r="R376" i="3"/>
  <c r="Q376" i="3"/>
  <c r="O376" i="3"/>
  <c r="M376" i="3"/>
  <c r="L376" i="3"/>
  <c r="V376" i="3" s="1"/>
  <c r="K376" i="3"/>
  <c r="J376" i="3"/>
  <c r="I376" i="3"/>
  <c r="S376" i="3" s="1"/>
  <c r="H376" i="3"/>
  <c r="G376" i="3"/>
  <c r="F376" i="3"/>
  <c r="N376" i="3" s="1"/>
  <c r="E376" i="3"/>
  <c r="AO375" i="3"/>
  <c r="AN375" i="3"/>
  <c r="AM375" i="3"/>
  <c r="AL375" i="3"/>
  <c r="Y375" i="3"/>
  <c r="X375" i="3"/>
  <c r="W375" i="3"/>
  <c r="V375" i="3"/>
  <c r="U375" i="3"/>
  <c r="R375" i="3"/>
  <c r="Q375" i="3"/>
  <c r="O375" i="3"/>
  <c r="N375" i="3"/>
  <c r="M375" i="3"/>
  <c r="L375" i="3"/>
  <c r="K375" i="3"/>
  <c r="J375" i="3"/>
  <c r="T375" i="3" s="1"/>
  <c r="I375" i="3"/>
  <c r="S375" i="3" s="1"/>
  <c r="H375" i="3"/>
  <c r="G375" i="3"/>
  <c r="F375" i="3"/>
  <c r="P375" i="3" s="1"/>
  <c r="Z375" i="3" s="1"/>
  <c r="AA375" i="3" s="1"/>
  <c r="E375" i="3"/>
  <c r="AO374" i="3"/>
  <c r="AN374" i="3"/>
  <c r="AM374" i="3"/>
  <c r="AL374" i="3"/>
  <c r="Y374" i="3"/>
  <c r="X374" i="3"/>
  <c r="W374" i="3"/>
  <c r="T374" i="3"/>
  <c r="S374" i="3"/>
  <c r="R374" i="3"/>
  <c r="O374" i="3"/>
  <c r="M374" i="3"/>
  <c r="L374" i="3"/>
  <c r="V374" i="3" s="1"/>
  <c r="K374" i="3"/>
  <c r="U374" i="3" s="1"/>
  <c r="J374" i="3"/>
  <c r="I374" i="3"/>
  <c r="H374" i="3"/>
  <c r="G374" i="3"/>
  <c r="Q374" i="3" s="1"/>
  <c r="F374" i="3"/>
  <c r="P374" i="3" s="1"/>
  <c r="E374" i="3"/>
  <c r="AO373" i="3"/>
  <c r="AN373" i="3"/>
  <c r="AM373" i="3"/>
  <c r="AL373" i="3"/>
  <c r="Y373" i="3"/>
  <c r="X373" i="3"/>
  <c r="W373" i="3"/>
  <c r="U373" i="3"/>
  <c r="T373" i="3"/>
  <c r="R373" i="3"/>
  <c r="Q373" i="3"/>
  <c r="P373" i="3"/>
  <c r="Z373" i="3" s="1"/>
  <c r="AA373" i="3" s="1"/>
  <c r="O373" i="3"/>
  <c r="M373" i="3"/>
  <c r="L373" i="3"/>
  <c r="V373" i="3" s="1"/>
  <c r="K373" i="3"/>
  <c r="J373" i="3"/>
  <c r="I373" i="3"/>
  <c r="S373" i="3" s="1"/>
  <c r="H373" i="3"/>
  <c r="G373" i="3"/>
  <c r="F373" i="3"/>
  <c r="N373" i="3" s="1"/>
  <c r="E373" i="3"/>
  <c r="AO372" i="3"/>
  <c r="AN372" i="3"/>
  <c r="AM372" i="3"/>
  <c r="AL372" i="3"/>
  <c r="Y372" i="3"/>
  <c r="X372" i="3"/>
  <c r="W372" i="3"/>
  <c r="U372" i="3"/>
  <c r="T372" i="3"/>
  <c r="R372" i="3"/>
  <c r="Q372" i="3"/>
  <c r="O372" i="3"/>
  <c r="M372" i="3"/>
  <c r="L372" i="3"/>
  <c r="V372" i="3" s="1"/>
  <c r="K372" i="3"/>
  <c r="J372" i="3"/>
  <c r="I372" i="3"/>
  <c r="S372" i="3" s="1"/>
  <c r="H372" i="3"/>
  <c r="G372" i="3"/>
  <c r="F372" i="3"/>
  <c r="N372" i="3" s="1"/>
  <c r="E372" i="3"/>
  <c r="AO371" i="3"/>
  <c r="AN371" i="3"/>
  <c r="AM371" i="3"/>
  <c r="AL371" i="3"/>
  <c r="Y371" i="3"/>
  <c r="X371" i="3"/>
  <c r="W371" i="3"/>
  <c r="V371" i="3"/>
  <c r="U371" i="3"/>
  <c r="R371" i="3"/>
  <c r="Q371" i="3"/>
  <c r="O371" i="3"/>
  <c r="N371" i="3"/>
  <c r="M371" i="3"/>
  <c r="L371" i="3"/>
  <c r="K371" i="3"/>
  <c r="J371" i="3"/>
  <c r="T371" i="3" s="1"/>
  <c r="I371" i="3"/>
  <c r="S371" i="3" s="1"/>
  <c r="H371" i="3"/>
  <c r="G371" i="3"/>
  <c r="F371" i="3"/>
  <c r="P371" i="3" s="1"/>
  <c r="Z371" i="3" s="1"/>
  <c r="AA371" i="3" s="1"/>
  <c r="E371" i="3"/>
  <c r="AO370" i="3"/>
  <c r="AN370" i="3"/>
  <c r="AM370" i="3"/>
  <c r="AL370" i="3"/>
  <c r="Y370" i="3"/>
  <c r="X370" i="3"/>
  <c r="W370" i="3"/>
  <c r="S370" i="3"/>
  <c r="R370" i="3"/>
  <c r="O370" i="3"/>
  <c r="M370" i="3"/>
  <c r="L370" i="3"/>
  <c r="V370" i="3" s="1"/>
  <c r="K370" i="3"/>
  <c r="U370" i="3" s="1"/>
  <c r="J370" i="3"/>
  <c r="T370" i="3" s="1"/>
  <c r="I370" i="3"/>
  <c r="H370" i="3"/>
  <c r="G370" i="3"/>
  <c r="Q370" i="3" s="1"/>
  <c r="F370" i="3"/>
  <c r="P370" i="3" s="1"/>
  <c r="E370" i="3"/>
  <c r="AO369" i="3"/>
  <c r="AN369" i="3"/>
  <c r="AM369" i="3"/>
  <c r="AL369" i="3"/>
  <c r="Y369" i="3"/>
  <c r="X369" i="3"/>
  <c r="W369" i="3"/>
  <c r="U369" i="3"/>
  <c r="T369" i="3"/>
  <c r="R369" i="3"/>
  <c r="P369" i="3"/>
  <c r="O369" i="3"/>
  <c r="M369" i="3"/>
  <c r="L369" i="3"/>
  <c r="V369" i="3" s="1"/>
  <c r="K369" i="3"/>
  <c r="J369" i="3"/>
  <c r="I369" i="3"/>
  <c r="S369" i="3" s="1"/>
  <c r="H369" i="3"/>
  <c r="G369" i="3"/>
  <c r="Q369" i="3" s="1"/>
  <c r="F369" i="3"/>
  <c r="N369" i="3" s="1"/>
  <c r="E369" i="3"/>
  <c r="AO368" i="3"/>
  <c r="AN368" i="3"/>
  <c r="AM368" i="3"/>
  <c r="AL368" i="3"/>
  <c r="Y368" i="3"/>
  <c r="X368" i="3"/>
  <c r="W368" i="3"/>
  <c r="U368" i="3"/>
  <c r="T368" i="3"/>
  <c r="R368" i="3"/>
  <c r="Q368" i="3"/>
  <c r="O368" i="3"/>
  <c r="M368" i="3"/>
  <c r="L368" i="3"/>
  <c r="V368" i="3" s="1"/>
  <c r="K368" i="3"/>
  <c r="J368" i="3"/>
  <c r="I368" i="3"/>
  <c r="S368" i="3" s="1"/>
  <c r="H368" i="3"/>
  <c r="G368" i="3"/>
  <c r="F368" i="3"/>
  <c r="N368" i="3" s="1"/>
  <c r="E368" i="3"/>
  <c r="AO367" i="3"/>
  <c r="AN367" i="3"/>
  <c r="AM367" i="3"/>
  <c r="AL367" i="3"/>
  <c r="Y367" i="3"/>
  <c r="X367" i="3"/>
  <c r="W367" i="3"/>
  <c r="V367" i="3"/>
  <c r="U367" i="3"/>
  <c r="R367" i="3"/>
  <c r="Q367" i="3"/>
  <c r="O367" i="3"/>
  <c r="N367" i="3"/>
  <c r="M367" i="3"/>
  <c r="L367" i="3"/>
  <c r="K367" i="3"/>
  <c r="J367" i="3"/>
  <c r="T367" i="3" s="1"/>
  <c r="I367" i="3"/>
  <c r="S367" i="3" s="1"/>
  <c r="H367" i="3"/>
  <c r="G367" i="3"/>
  <c r="F367" i="3"/>
  <c r="P367" i="3" s="1"/>
  <c r="Z367" i="3" s="1"/>
  <c r="AA367" i="3" s="1"/>
  <c r="E367" i="3"/>
  <c r="AO366" i="3"/>
  <c r="AN366" i="3"/>
  <c r="AM366" i="3"/>
  <c r="AL366" i="3"/>
  <c r="Y366" i="3"/>
  <c r="X366" i="3"/>
  <c r="W366" i="3"/>
  <c r="S366" i="3"/>
  <c r="R366" i="3"/>
  <c r="O366" i="3"/>
  <c r="M366" i="3"/>
  <c r="L366" i="3"/>
  <c r="V366" i="3" s="1"/>
  <c r="K366" i="3"/>
  <c r="U366" i="3" s="1"/>
  <c r="J366" i="3"/>
  <c r="T366" i="3" s="1"/>
  <c r="I366" i="3"/>
  <c r="H366" i="3"/>
  <c r="G366" i="3"/>
  <c r="Q366" i="3" s="1"/>
  <c r="F366" i="3"/>
  <c r="P366" i="3" s="1"/>
  <c r="E366" i="3"/>
  <c r="AO365" i="3"/>
  <c r="AN365" i="3"/>
  <c r="AM365" i="3"/>
  <c r="AL365" i="3"/>
  <c r="Y365" i="3"/>
  <c r="X365" i="3"/>
  <c r="W365" i="3"/>
  <c r="U365" i="3"/>
  <c r="T365" i="3"/>
  <c r="R365" i="3"/>
  <c r="P365" i="3"/>
  <c r="O365" i="3"/>
  <c r="M365" i="3"/>
  <c r="L365" i="3"/>
  <c r="V365" i="3" s="1"/>
  <c r="K365" i="3"/>
  <c r="J365" i="3"/>
  <c r="I365" i="3"/>
  <c r="S365" i="3" s="1"/>
  <c r="H365" i="3"/>
  <c r="G365" i="3"/>
  <c r="Q365" i="3" s="1"/>
  <c r="F365" i="3"/>
  <c r="N365" i="3" s="1"/>
  <c r="E365" i="3"/>
  <c r="AO364" i="3"/>
  <c r="AN364" i="3"/>
  <c r="AM364" i="3"/>
  <c r="AL364" i="3"/>
  <c r="Y364" i="3"/>
  <c r="X364" i="3"/>
  <c r="W364" i="3"/>
  <c r="U364" i="3"/>
  <c r="T364" i="3"/>
  <c r="R364" i="3"/>
  <c r="Q364" i="3"/>
  <c r="O364" i="3"/>
  <c r="M364" i="3"/>
  <c r="L364" i="3"/>
  <c r="V364" i="3" s="1"/>
  <c r="K364" i="3"/>
  <c r="J364" i="3"/>
  <c r="I364" i="3"/>
  <c r="S364" i="3" s="1"/>
  <c r="H364" i="3"/>
  <c r="G364" i="3"/>
  <c r="F364" i="3"/>
  <c r="N364" i="3" s="1"/>
  <c r="E364" i="3"/>
  <c r="AO363" i="3"/>
  <c r="AN363" i="3"/>
  <c r="AM363" i="3"/>
  <c r="AL363" i="3"/>
  <c r="Y363" i="3"/>
  <c r="X363" i="3"/>
  <c r="W363" i="3"/>
  <c r="V363" i="3"/>
  <c r="U363" i="3"/>
  <c r="R363" i="3"/>
  <c r="Q363" i="3"/>
  <c r="O363" i="3"/>
  <c r="N363" i="3"/>
  <c r="M363" i="3"/>
  <c r="L363" i="3"/>
  <c r="K363" i="3"/>
  <c r="J363" i="3"/>
  <c r="T363" i="3" s="1"/>
  <c r="Z363" i="3" s="1"/>
  <c r="AA363" i="3" s="1"/>
  <c r="I363" i="3"/>
  <c r="S363" i="3" s="1"/>
  <c r="H363" i="3"/>
  <c r="G363" i="3"/>
  <c r="F363" i="3"/>
  <c r="P363" i="3" s="1"/>
  <c r="E363" i="3"/>
  <c r="AO362" i="3"/>
  <c r="AN362" i="3"/>
  <c r="AM362" i="3"/>
  <c r="AL362" i="3"/>
  <c r="Y362" i="3"/>
  <c r="X362" i="3"/>
  <c r="W362" i="3"/>
  <c r="S362" i="3"/>
  <c r="R362" i="3"/>
  <c r="O362" i="3"/>
  <c r="M362" i="3"/>
  <c r="L362" i="3"/>
  <c r="V362" i="3" s="1"/>
  <c r="K362" i="3"/>
  <c r="U362" i="3" s="1"/>
  <c r="J362" i="3"/>
  <c r="T362" i="3" s="1"/>
  <c r="I362" i="3"/>
  <c r="H362" i="3"/>
  <c r="G362" i="3"/>
  <c r="Q362" i="3" s="1"/>
  <c r="F362" i="3"/>
  <c r="P362" i="3" s="1"/>
  <c r="E362" i="3"/>
  <c r="AO361" i="3"/>
  <c r="AN361" i="3"/>
  <c r="AM361" i="3"/>
  <c r="AL361" i="3"/>
  <c r="Y361" i="3"/>
  <c r="X361" i="3"/>
  <c r="W361" i="3"/>
  <c r="U361" i="3"/>
  <c r="T361" i="3"/>
  <c r="R361" i="3"/>
  <c r="P361" i="3"/>
  <c r="O361" i="3"/>
  <c r="M361" i="3"/>
  <c r="L361" i="3"/>
  <c r="V361" i="3" s="1"/>
  <c r="K361" i="3"/>
  <c r="J361" i="3"/>
  <c r="I361" i="3"/>
  <c r="S361" i="3" s="1"/>
  <c r="H361" i="3"/>
  <c r="G361" i="3"/>
  <c r="Q361" i="3" s="1"/>
  <c r="F361" i="3"/>
  <c r="N361" i="3" s="1"/>
  <c r="E361" i="3"/>
  <c r="AO360" i="3"/>
  <c r="AN360" i="3"/>
  <c r="AM360" i="3"/>
  <c r="AL360" i="3"/>
  <c r="Y360" i="3"/>
  <c r="X360" i="3"/>
  <c r="W360" i="3"/>
  <c r="U360" i="3"/>
  <c r="T360" i="3"/>
  <c r="R360" i="3"/>
  <c r="Q360" i="3"/>
  <c r="O360" i="3"/>
  <c r="M360" i="3"/>
  <c r="L360" i="3"/>
  <c r="V360" i="3" s="1"/>
  <c r="K360" i="3"/>
  <c r="J360" i="3"/>
  <c r="I360" i="3"/>
  <c r="S360" i="3" s="1"/>
  <c r="H360" i="3"/>
  <c r="G360" i="3"/>
  <c r="F360" i="3"/>
  <c r="N360" i="3" s="1"/>
  <c r="E360" i="3"/>
  <c r="AO359" i="3"/>
  <c r="AN359" i="3"/>
  <c r="AM359" i="3"/>
  <c r="AL359" i="3"/>
  <c r="Y359" i="3"/>
  <c r="X359" i="3"/>
  <c r="W359" i="3"/>
  <c r="V359" i="3"/>
  <c r="U359" i="3"/>
  <c r="R359" i="3"/>
  <c r="Q359" i="3"/>
  <c r="O359" i="3"/>
  <c r="N359" i="3"/>
  <c r="M359" i="3"/>
  <c r="L359" i="3"/>
  <c r="K359" i="3"/>
  <c r="J359" i="3"/>
  <c r="T359" i="3" s="1"/>
  <c r="I359" i="3"/>
  <c r="S359" i="3" s="1"/>
  <c r="H359" i="3"/>
  <c r="G359" i="3"/>
  <c r="F359" i="3"/>
  <c r="P359" i="3" s="1"/>
  <c r="Z359" i="3" s="1"/>
  <c r="AA359" i="3" s="1"/>
  <c r="E359" i="3"/>
  <c r="AO358" i="3"/>
  <c r="AN358" i="3"/>
  <c r="AM358" i="3"/>
  <c r="AL358" i="3"/>
  <c r="Y358" i="3"/>
  <c r="X358" i="3"/>
  <c r="W358" i="3"/>
  <c r="S358" i="3"/>
  <c r="R358" i="3"/>
  <c r="O358" i="3"/>
  <c r="M358" i="3"/>
  <c r="L358" i="3"/>
  <c r="V358" i="3" s="1"/>
  <c r="K358" i="3"/>
  <c r="U358" i="3" s="1"/>
  <c r="J358" i="3"/>
  <c r="T358" i="3" s="1"/>
  <c r="I358" i="3"/>
  <c r="H358" i="3"/>
  <c r="G358" i="3"/>
  <c r="Q358" i="3" s="1"/>
  <c r="F358" i="3"/>
  <c r="E358" i="3"/>
  <c r="AO357" i="3"/>
  <c r="AN357" i="3"/>
  <c r="AM357" i="3"/>
  <c r="AL357" i="3"/>
  <c r="Y357" i="3"/>
  <c r="X357" i="3"/>
  <c r="W357" i="3"/>
  <c r="U357" i="3"/>
  <c r="T357" i="3"/>
  <c r="R357" i="3"/>
  <c r="P357" i="3"/>
  <c r="O357" i="3"/>
  <c r="M357" i="3"/>
  <c r="L357" i="3"/>
  <c r="V357" i="3" s="1"/>
  <c r="K357" i="3"/>
  <c r="J357" i="3"/>
  <c r="I357" i="3"/>
  <c r="S357" i="3" s="1"/>
  <c r="H357" i="3"/>
  <c r="G357" i="3"/>
  <c r="Q357" i="3" s="1"/>
  <c r="F357" i="3"/>
  <c r="N357" i="3" s="1"/>
  <c r="E357" i="3"/>
  <c r="AO356" i="3"/>
  <c r="AN356" i="3"/>
  <c r="AM356" i="3"/>
  <c r="AL356" i="3"/>
  <c r="Y356" i="3"/>
  <c r="X356" i="3"/>
  <c r="W356" i="3"/>
  <c r="U356" i="3"/>
  <c r="T356" i="3"/>
  <c r="R356" i="3"/>
  <c r="Q356" i="3"/>
  <c r="O356" i="3"/>
  <c r="M356" i="3"/>
  <c r="L356" i="3"/>
  <c r="V356" i="3" s="1"/>
  <c r="K356" i="3"/>
  <c r="J356" i="3"/>
  <c r="I356" i="3"/>
  <c r="S356" i="3" s="1"/>
  <c r="H356" i="3"/>
  <c r="G356" i="3"/>
  <c r="F356" i="3"/>
  <c r="N356" i="3" s="1"/>
  <c r="E356" i="3"/>
  <c r="AO355" i="3"/>
  <c r="AN355" i="3"/>
  <c r="AM355" i="3"/>
  <c r="AL355" i="3"/>
  <c r="Y355" i="3"/>
  <c r="X355" i="3"/>
  <c r="W355" i="3"/>
  <c r="V355" i="3"/>
  <c r="U355" i="3"/>
  <c r="R355" i="3"/>
  <c r="Q355" i="3"/>
  <c r="O355" i="3"/>
  <c r="N355" i="3"/>
  <c r="M355" i="3"/>
  <c r="L355" i="3"/>
  <c r="K355" i="3"/>
  <c r="J355" i="3"/>
  <c r="T355" i="3" s="1"/>
  <c r="I355" i="3"/>
  <c r="S355" i="3" s="1"/>
  <c r="H355" i="3"/>
  <c r="G355" i="3"/>
  <c r="F355" i="3"/>
  <c r="P355" i="3" s="1"/>
  <c r="Z355" i="3" s="1"/>
  <c r="AA355" i="3" s="1"/>
  <c r="E355" i="3"/>
  <c r="AO354" i="3"/>
  <c r="AN354" i="3"/>
  <c r="AM354" i="3"/>
  <c r="AL354" i="3"/>
  <c r="Y354" i="3"/>
  <c r="X354" i="3"/>
  <c r="W354" i="3"/>
  <c r="S354" i="3"/>
  <c r="R354" i="3"/>
  <c r="O354" i="3"/>
  <c r="M354" i="3"/>
  <c r="L354" i="3"/>
  <c r="V354" i="3" s="1"/>
  <c r="K354" i="3"/>
  <c r="U354" i="3" s="1"/>
  <c r="J354" i="3"/>
  <c r="T354" i="3" s="1"/>
  <c r="I354" i="3"/>
  <c r="H354" i="3"/>
  <c r="G354" i="3"/>
  <c r="Q354" i="3" s="1"/>
  <c r="F354" i="3"/>
  <c r="E354" i="3"/>
  <c r="AO353" i="3"/>
  <c r="AN353" i="3"/>
  <c r="AM353" i="3"/>
  <c r="AL353" i="3"/>
  <c r="Y353" i="3"/>
  <c r="X353" i="3"/>
  <c r="W353" i="3"/>
  <c r="U353" i="3"/>
  <c r="T353" i="3"/>
  <c r="R353" i="3"/>
  <c r="P353" i="3"/>
  <c r="O353" i="3"/>
  <c r="M353" i="3"/>
  <c r="L353" i="3"/>
  <c r="V353" i="3" s="1"/>
  <c r="K353" i="3"/>
  <c r="J353" i="3"/>
  <c r="I353" i="3"/>
  <c r="S353" i="3" s="1"/>
  <c r="H353" i="3"/>
  <c r="G353" i="3"/>
  <c r="Q353" i="3" s="1"/>
  <c r="F353" i="3"/>
  <c r="N353" i="3" s="1"/>
  <c r="E353" i="3"/>
  <c r="AO352" i="3"/>
  <c r="AN352" i="3"/>
  <c r="AM352" i="3"/>
  <c r="AL352" i="3"/>
  <c r="Y352" i="3"/>
  <c r="X352" i="3"/>
  <c r="W352" i="3"/>
  <c r="U352" i="3"/>
  <c r="T352" i="3"/>
  <c r="R352" i="3"/>
  <c r="Q352" i="3"/>
  <c r="O352" i="3"/>
  <c r="M352" i="3"/>
  <c r="L352" i="3"/>
  <c r="V352" i="3" s="1"/>
  <c r="K352" i="3"/>
  <c r="J352" i="3"/>
  <c r="I352" i="3"/>
  <c r="S352" i="3" s="1"/>
  <c r="H352" i="3"/>
  <c r="G352" i="3"/>
  <c r="F352" i="3"/>
  <c r="N352" i="3" s="1"/>
  <c r="E352" i="3"/>
  <c r="AO351" i="3"/>
  <c r="AN351" i="3"/>
  <c r="AM351" i="3"/>
  <c r="AL351" i="3"/>
  <c r="Y351" i="3"/>
  <c r="X351" i="3"/>
  <c r="W351" i="3"/>
  <c r="V351" i="3"/>
  <c r="U351" i="3"/>
  <c r="R351" i="3"/>
  <c r="Q351" i="3"/>
  <c r="O351" i="3"/>
  <c r="N351" i="3"/>
  <c r="M351" i="3"/>
  <c r="L351" i="3"/>
  <c r="K351" i="3"/>
  <c r="J351" i="3"/>
  <c r="T351" i="3" s="1"/>
  <c r="I351" i="3"/>
  <c r="S351" i="3" s="1"/>
  <c r="H351" i="3"/>
  <c r="G351" i="3"/>
  <c r="F351" i="3"/>
  <c r="P351" i="3" s="1"/>
  <c r="E351" i="3"/>
  <c r="AO350" i="3"/>
  <c r="AN350" i="3"/>
  <c r="AM350" i="3"/>
  <c r="AL350" i="3"/>
  <c r="Y350" i="3"/>
  <c r="X350" i="3"/>
  <c r="W350" i="3"/>
  <c r="S350" i="3"/>
  <c r="R350" i="3"/>
  <c r="O350" i="3"/>
  <c r="M350" i="3"/>
  <c r="L350" i="3"/>
  <c r="V350" i="3" s="1"/>
  <c r="K350" i="3"/>
  <c r="U350" i="3" s="1"/>
  <c r="J350" i="3"/>
  <c r="T350" i="3" s="1"/>
  <c r="I350" i="3"/>
  <c r="H350" i="3"/>
  <c r="G350" i="3"/>
  <c r="Q350" i="3" s="1"/>
  <c r="F350" i="3"/>
  <c r="E350" i="3"/>
  <c r="AO349" i="3"/>
  <c r="AN349" i="3"/>
  <c r="AM349" i="3"/>
  <c r="AL349" i="3"/>
  <c r="Y349" i="3"/>
  <c r="X349" i="3"/>
  <c r="W349" i="3"/>
  <c r="U349" i="3"/>
  <c r="T349" i="3"/>
  <c r="R349" i="3"/>
  <c r="P349" i="3"/>
  <c r="Z349" i="3" s="1"/>
  <c r="AA349" i="3" s="1"/>
  <c r="O349" i="3"/>
  <c r="M349" i="3"/>
  <c r="L349" i="3"/>
  <c r="V349" i="3" s="1"/>
  <c r="K349" i="3"/>
  <c r="J349" i="3"/>
  <c r="I349" i="3"/>
  <c r="S349" i="3" s="1"/>
  <c r="H349" i="3"/>
  <c r="G349" i="3"/>
  <c r="Q349" i="3" s="1"/>
  <c r="F349" i="3"/>
  <c r="N349" i="3" s="1"/>
  <c r="E349" i="3"/>
  <c r="AO348" i="3"/>
  <c r="AN348" i="3"/>
  <c r="AM348" i="3"/>
  <c r="AL348" i="3"/>
  <c r="Y348" i="3"/>
  <c r="X348" i="3"/>
  <c r="W348" i="3"/>
  <c r="U348" i="3"/>
  <c r="T348" i="3"/>
  <c r="R348" i="3"/>
  <c r="Q348" i="3"/>
  <c r="O348" i="3"/>
  <c r="M348" i="3"/>
  <c r="L348" i="3"/>
  <c r="V348" i="3" s="1"/>
  <c r="K348" i="3"/>
  <c r="J348" i="3"/>
  <c r="I348" i="3"/>
  <c r="S348" i="3" s="1"/>
  <c r="H348" i="3"/>
  <c r="G348" i="3"/>
  <c r="F348" i="3"/>
  <c r="E348" i="3"/>
  <c r="AO347" i="3"/>
  <c r="AN347" i="3"/>
  <c r="AM347" i="3"/>
  <c r="AL347" i="3"/>
  <c r="Z347" i="3"/>
  <c r="AA347" i="3" s="1"/>
  <c r="Y347" i="3"/>
  <c r="X347" i="3"/>
  <c r="W347" i="3"/>
  <c r="V347" i="3"/>
  <c r="U347" i="3"/>
  <c r="R347" i="3"/>
  <c r="Q347" i="3"/>
  <c r="O347" i="3"/>
  <c r="M347" i="3"/>
  <c r="L347" i="3"/>
  <c r="K347" i="3"/>
  <c r="J347" i="3"/>
  <c r="T347" i="3" s="1"/>
  <c r="I347" i="3"/>
  <c r="S347" i="3" s="1"/>
  <c r="H347" i="3"/>
  <c r="G347" i="3"/>
  <c r="F347" i="3"/>
  <c r="P347" i="3" s="1"/>
  <c r="E347" i="3"/>
  <c r="AO346" i="3"/>
  <c r="AN346" i="3"/>
  <c r="AM346" i="3"/>
  <c r="AL346" i="3"/>
  <c r="Y346" i="3"/>
  <c r="X346" i="3"/>
  <c r="W346" i="3"/>
  <c r="S346" i="3"/>
  <c r="R346" i="3"/>
  <c r="O346" i="3"/>
  <c r="M346" i="3"/>
  <c r="L346" i="3"/>
  <c r="V346" i="3" s="1"/>
  <c r="K346" i="3"/>
  <c r="U346" i="3" s="1"/>
  <c r="J346" i="3"/>
  <c r="T346" i="3" s="1"/>
  <c r="I346" i="3"/>
  <c r="H346" i="3"/>
  <c r="G346" i="3"/>
  <c r="Q346" i="3" s="1"/>
  <c r="F346" i="3"/>
  <c r="P346" i="3" s="1"/>
  <c r="E346" i="3"/>
  <c r="AO345" i="3"/>
  <c r="AN345" i="3"/>
  <c r="AM345" i="3"/>
  <c r="AL345" i="3"/>
  <c r="Y345" i="3"/>
  <c r="X345" i="3"/>
  <c r="W345" i="3"/>
  <c r="U345" i="3"/>
  <c r="R345" i="3"/>
  <c r="O345" i="3"/>
  <c r="M345" i="3"/>
  <c r="L345" i="3"/>
  <c r="V345" i="3" s="1"/>
  <c r="K345" i="3"/>
  <c r="J345" i="3"/>
  <c r="T345" i="3" s="1"/>
  <c r="I345" i="3"/>
  <c r="S345" i="3" s="1"/>
  <c r="H345" i="3"/>
  <c r="G345" i="3"/>
  <c r="Q345" i="3" s="1"/>
  <c r="F345" i="3"/>
  <c r="E345" i="3"/>
  <c r="AO344" i="3"/>
  <c r="AN344" i="3"/>
  <c r="AM344" i="3"/>
  <c r="AL344" i="3"/>
  <c r="Y344" i="3"/>
  <c r="X344" i="3"/>
  <c r="W344" i="3"/>
  <c r="U344" i="3"/>
  <c r="T344" i="3"/>
  <c r="R344" i="3"/>
  <c r="O344" i="3"/>
  <c r="M344" i="3"/>
  <c r="L344" i="3"/>
  <c r="V344" i="3" s="1"/>
  <c r="K344" i="3"/>
  <c r="J344" i="3"/>
  <c r="I344" i="3"/>
  <c r="S344" i="3" s="1"/>
  <c r="H344" i="3"/>
  <c r="G344" i="3"/>
  <c r="Q344" i="3" s="1"/>
  <c r="F344" i="3"/>
  <c r="E344" i="3"/>
  <c r="AO343" i="3"/>
  <c r="AN343" i="3"/>
  <c r="AM343" i="3"/>
  <c r="AL343" i="3"/>
  <c r="Y343" i="3"/>
  <c r="X343" i="3"/>
  <c r="W343" i="3"/>
  <c r="V343" i="3"/>
  <c r="U343" i="3"/>
  <c r="R343" i="3"/>
  <c r="Q343" i="3"/>
  <c r="P343" i="3"/>
  <c r="O343" i="3"/>
  <c r="M343" i="3"/>
  <c r="L343" i="3"/>
  <c r="K343" i="3"/>
  <c r="J343" i="3"/>
  <c r="T343" i="3" s="1"/>
  <c r="I343" i="3"/>
  <c r="S343" i="3" s="1"/>
  <c r="H343" i="3"/>
  <c r="G343" i="3"/>
  <c r="F343" i="3"/>
  <c r="E343" i="3"/>
  <c r="AQ342" i="3"/>
  <c r="AO342" i="3"/>
  <c r="AN342" i="3"/>
  <c r="AM342" i="3"/>
  <c r="AL342" i="3"/>
  <c r="Y342" i="3"/>
  <c r="X342" i="3"/>
  <c r="W342" i="3"/>
  <c r="U342" i="3"/>
  <c r="R342" i="3"/>
  <c r="O342" i="3"/>
  <c r="N342" i="3"/>
  <c r="M342" i="3"/>
  <c r="L342" i="3"/>
  <c r="V342" i="3" s="1"/>
  <c r="K342" i="3"/>
  <c r="J342" i="3"/>
  <c r="T342" i="3" s="1"/>
  <c r="I342" i="3"/>
  <c r="S342" i="3" s="1"/>
  <c r="H342" i="3"/>
  <c r="G342" i="3"/>
  <c r="Q342" i="3" s="1"/>
  <c r="F342" i="3"/>
  <c r="P342" i="3" s="1"/>
  <c r="Z342" i="3" s="1"/>
  <c r="AA342" i="3" s="1"/>
  <c r="E342" i="3"/>
  <c r="AO341" i="3"/>
  <c r="AN341" i="3"/>
  <c r="AM341" i="3"/>
  <c r="AL341" i="3"/>
  <c r="Y341" i="3"/>
  <c r="X341" i="3"/>
  <c r="W341" i="3"/>
  <c r="V341" i="3"/>
  <c r="U341" i="3"/>
  <c r="R341" i="3"/>
  <c r="P341" i="3"/>
  <c r="O341" i="3"/>
  <c r="M341" i="3"/>
  <c r="L341" i="3"/>
  <c r="K341" i="3"/>
  <c r="J341" i="3"/>
  <c r="T341" i="3" s="1"/>
  <c r="I341" i="3"/>
  <c r="S341" i="3" s="1"/>
  <c r="H341" i="3"/>
  <c r="G341" i="3"/>
  <c r="Q341" i="3" s="1"/>
  <c r="F341" i="3"/>
  <c r="N341" i="3" s="1"/>
  <c r="E341" i="3"/>
  <c r="AO340" i="3"/>
  <c r="AN340" i="3"/>
  <c r="AM340" i="3"/>
  <c r="AL340" i="3"/>
  <c r="Y340" i="3"/>
  <c r="X340" i="3"/>
  <c r="W340" i="3"/>
  <c r="U340" i="3"/>
  <c r="T340" i="3"/>
  <c r="S340" i="3"/>
  <c r="R340" i="3"/>
  <c r="O340" i="3"/>
  <c r="M340" i="3"/>
  <c r="L340" i="3"/>
  <c r="V340" i="3" s="1"/>
  <c r="K340" i="3"/>
  <c r="J340" i="3"/>
  <c r="I340" i="3"/>
  <c r="H340" i="3"/>
  <c r="G340" i="3"/>
  <c r="Q340" i="3" s="1"/>
  <c r="F340" i="3"/>
  <c r="E340" i="3"/>
  <c r="AO339" i="3"/>
  <c r="AN339" i="3"/>
  <c r="AM339" i="3"/>
  <c r="AL339" i="3"/>
  <c r="Y339" i="3"/>
  <c r="X339" i="3"/>
  <c r="W339" i="3"/>
  <c r="V339" i="3"/>
  <c r="U339" i="3"/>
  <c r="R339" i="3"/>
  <c r="Q339" i="3"/>
  <c r="O339" i="3"/>
  <c r="M339" i="3"/>
  <c r="L339" i="3"/>
  <c r="K339" i="3"/>
  <c r="J339" i="3"/>
  <c r="T339" i="3" s="1"/>
  <c r="I339" i="3"/>
  <c r="S339" i="3" s="1"/>
  <c r="H339" i="3"/>
  <c r="G339" i="3"/>
  <c r="F339" i="3"/>
  <c r="P339" i="3" s="1"/>
  <c r="Z339" i="3" s="1"/>
  <c r="AA339" i="3" s="1"/>
  <c r="E339" i="3"/>
  <c r="AO338" i="3"/>
  <c r="AN338" i="3"/>
  <c r="AM338" i="3"/>
  <c r="AL338" i="3"/>
  <c r="Y338" i="3"/>
  <c r="X338" i="3"/>
  <c r="W338" i="3"/>
  <c r="U338" i="3"/>
  <c r="S338" i="3"/>
  <c r="R338" i="3"/>
  <c r="O338" i="3"/>
  <c r="N338" i="3"/>
  <c r="M338" i="3"/>
  <c r="L338" i="3"/>
  <c r="V338" i="3" s="1"/>
  <c r="K338" i="3"/>
  <c r="J338" i="3"/>
  <c r="T338" i="3" s="1"/>
  <c r="I338" i="3"/>
  <c r="H338" i="3"/>
  <c r="G338" i="3"/>
  <c r="Q338" i="3" s="1"/>
  <c r="F338" i="3"/>
  <c r="P338" i="3" s="1"/>
  <c r="Z338" i="3" s="1"/>
  <c r="AA338" i="3" s="1"/>
  <c r="E338" i="3"/>
  <c r="AO337" i="3"/>
  <c r="AN337" i="3"/>
  <c r="AM337" i="3"/>
  <c r="AL337" i="3"/>
  <c r="Y337" i="3"/>
  <c r="X337" i="3"/>
  <c r="W337" i="3"/>
  <c r="V337" i="3"/>
  <c r="U337" i="3"/>
  <c r="T337" i="3"/>
  <c r="R337" i="3"/>
  <c r="O337" i="3"/>
  <c r="M337" i="3"/>
  <c r="L337" i="3"/>
  <c r="K337" i="3"/>
  <c r="J337" i="3"/>
  <c r="I337" i="3"/>
  <c r="S337" i="3" s="1"/>
  <c r="H337" i="3"/>
  <c r="G337" i="3"/>
  <c r="Q337" i="3" s="1"/>
  <c r="F337" i="3"/>
  <c r="N337" i="3" s="1"/>
  <c r="E337" i="3"/>
  <c r="AO336" i="3"/>
  <c r="AN336" i="3"/>
  <c r="AM336" i="3"/>
  <c r="AL336" i="3"/>
  <c r="Y336" i="3"/>
  <c r="X336" i="3"/>
  <c r="W336" i="3"/>
  <c r="U336" i="3"/>
  <c r="T336" i="3"/>
  <c r="S336" i="3"/>
  <c r="R336" i="3"/>
  <c r="Q336" i="3"/>
  <c r="O336" i="3"/>
  <c r="M336" i="3"/>
  <c r="L336" i="3"/>
  <c r="V336" i="3" s="1"/>
  <c r="K336" i="3"/>
  <c r="J336" i="3"/>
  <c r="I336" i="3"/>
  <c r="H336" i="3"/>
  <c r="G336" i="3"/>
  <c r="F336" i="3"/>
  <c r="E336" i="3"/>
  <c r="AO335" i="3"/>
  <c r="AN335" i="3"/>
  <c r="AM335" i="3"/>
  <c r="AL335" i="3"/>
  <c r="Y335" i="3"/>
  <c r="X335" i="3"/>
  <c r="W335" i="3"/>
  <c r="U335" i="3"/>
  <c r="R335" i="3"/>
  <c r="Q335" i="3"/>
  <c r="O335" i="3"/>
  <c r="M335" i="3"/>
  <c r="L335" i="3"/>
  <c r="V335" i="3" s="1"/>
  <c r="K335" i="3"/>
  <c r="J335" i="3"/>
  <c r="T335" i="3" s="1"/>
  <c r="I335" i="3"/>
  <c r="S335" i="3" s="1"/>
  <c r="H335" i="3"/>
  <c r="G335" i="3"/>
  <c r="F335" i="3"/>
  <c r="P335" i="3" s="1"/>
  <c r="E335" i="3"/>
  <c r="AO334" i="3"/>
  <c r="AN334" i="3"/>
  <c r="AM334" i="3"/>
  <c r="AL334" i="3"/>
  <c r="Y334" i="3"/>
  <c r="X334" i="3"/>
  <c r="W334" i="3"/>
  <c r="V334" i="3"/>
  <c r="U334" i="3"/>
  <c r="S334" i="3"/>
  <c r="R334" i="3"/>
  <c r="O334" i="3"/>
  <c r="M334" i="3"/>
  <c r="L334" i="3"/>
  <c r="K334" i="3"/>
  <c r="J334" i="3"/>
  <c r="N334" i="3" s="1"/>
  <c r="I334" i="3"/>
  <c r="H334" i="3"/>
  <c r="G334" i="3"/>
  <c r="Q334" i="3" s="1"/>
  <c r="F334" i="3"/>
  <c r="P334" i="3" s="1"/>
  <c r="E334" i="3"/>
  <c r="AO333" i="3"/>
  <c r="AN333" i="3"/>
  <c r="AM333" i="3"/>
  <c r="AL333" i="3"/>
  <c r="Y333" i="3"/>
  <c r="X333" i="3"/>
  <c r="W333" i="3"/>
  <c r="U333" i="3"/>
  <c r="R333" i="3"/>
  <c r="Q333" i="3"/>
  <c r="P333" i="3"/>
  <c r="Z333" i="3" s="1"/>
  <c r="AA333" i="3" s="1"/>
  <c r="O333" i="3"/>
  <c r="M333" i="3"/>
  <c r="L333" i="3"/>
  <c r="V333" i="3" s="1"/>
  <c r="K333" i="3"/>
  <c r="J333" i="3"/>
  <c r="T333" i="3" s="1"/>
  <c r="I333" i="3"/>
  <c r="S333" i="3" s="1"/>
  <c r="H333" i="3"/>
  <c r="G333" i="3"/>
  <c r="F333" i="3"/>
  <c r="N333" i="3" s="1"/>
  <c r="E333" i="3"/>
  <c r="AO332" i="3"/>
  <c r="AN332" i="3"/>
  <c r="AM332" i="3"/>
  <c r="AL332" i="3"/>
  <c r="Y332" i="3"/>
  <c r="X332" i="3"/>
  <c r="W332" i="3"/>
  <c r="T332" i="3"/>
  <c r="R332" i="3"/>
  <c r="Q332" i="3"/>
  <c r="O332" i="3"/>
  <c r="M332" i="3"/>
  <c r="L332" i="3"/>
  <c r="V332" i="3" s="1"/>
  <c r="K332" i="3"/>
  <c r="U332" i="3" s="1"/>
  <c r="J332" i="3"/>
  <c r="I332" i="3"/>
  <c r="S332" i="3" s="1"/>
  <c r="H332" i="3"/>
  <c r="G332" i="3"/>
  <c r="F332" i="3"/>
  <c r="E332" i="3"/>
  <c r="AO331" i="3"/>
  <c r="AN331" i="3"/>
  <c r="AM331" i="3"/>
  <c r="AL331" i="3"/>
  <c r="Y331" i="3"/>
  <c r="X331" i="3"/>
  <c r="W331" i="3"/>
  <c r="V331" i="3"/>
  <c r="R331" i="3"/>
  <c r="Q331" i="3"/>
  <c r="O331" i="3"/>
  <c r="M331" i="3"/>
  <c r="L331" i="3"/>
  <c r="K331" i="3"/>
  <c r="U331" i="3" s="1"/>
  <c r="J331" i="3"/>
  <c r="T331" i="3" s="1"/>
  <c r="Z331" i="3" s="1"/>
  <c r="AA331" i="3" s="1"/>
  <c r="I331" i="3"/>
  <c r="S331" i="3" s="1"/>
  <c r="H331" i="3"/>
  <c r="G331" i="3"/>
  <c r="F331" i="3"/>
  <c r="P331" i="3" s="1"/>
  <c r="E331" i="3"/>
  <c r="AO330" i="3"/>
  <c r="AN330" i="3"/>
  <c r="AM330" i="3"/>
  <c r="AL330" i="3"/>
  <c r="Y330" i="3"/>
  <c r="X330" i="3"/>
  <c r="W330" i="3"/>
  <c r="V330" i="3"/>
  <c r="U330" i="3"/>
  <c r="S330" i="3"/>
  <c r="R330" i="3"/>
  <c r="O330" i="3"/>
  <c r="M330" i="3"/>
  <c r="L330" i="3"/>
  <c r="K330" i="3"/>
  <c r="J330" i="3"/>
  <c r="I330" i="3"/>
  <c r="H330" i="3"/>
  <c r="G330" i="3"/>
  <c r="Q330" i="3" s="1"/>
  <c r="F330" i="3"/>
  <c r="P330" i="3" s="1"/>
  <c r="E330" i="3"/>
  <c r="AO329" i="3"/>
  <c r="AN329" i="3"/>
  <c r="AM329" i="3"/>
  <c r="AL329" i="3"/>
  <c r="Y329" i="3"/>
  <c r="X329" i="3"/>
  <c r="W329" i="3"/>
  <c r="S329" i="3"/>
  <c r="R329" i="3"/>
  <c r="P329" i="3"/>
  <c r="O329" i="3"/>
  <c r="M329" i="3"/>
  <c r="L329" i="3"/>
  <c r="V329" i="3" s="1"/>
  <c r="K329" i="3"/>
  <c r="U329" i="3" s="1"/>
  <c r="J329" i="3"/>
  <c r="T329" i="3" s="1"/>
  <c r="I329" i="3"/>
  <c r="H329" i="3"/>
  <c r="G329" i="3"/>
  <c r="Q329" i="3" s="1"/>
  <c r="F329" i="3"/>
  <c r="N329" i="3" s="1"/>
  <c r="E329" i="3"/>
  <c r="AO328" i="3"/>
  <c r="AN328" i="3"/>
  <c r="AM328" i="3"/>
  <c r="AL328" i="3"/>
  <c r="Y328" i="3"/>
  <c r="X328" i="3"/>
  <c r="W328" i="3"/>
  <c r="U328" i="3"/>
  <c r="T328" i="3"/>
  <c r="R328" i="3"/>
  <c r="P328" i="3"/>
  <c r="O328" i="3"/>
  <c r="N328" i="3"/>
  <c r="M328" i="3"/>
  <c r="L328" i="3"/>
  <c r="V328" i="3" s="1"/>
  <c r="K328" i="3"/>
  <c r="J328" i="3"/>
  <c r="I328" i="3"/>
  <c r="S328" i="3" s="1"/>
  <c r="H328" i="3"/>
  <c r="G328" i="3"/>
  <c r="Q328" i="3" s="1"/>
  <c r="F328" i="3"/>
  <c r="E328" i="3"/>
  <c r="AO327" i="3"/>
  <c r="AN327" i="3"/>
  <c r="AM327" i="3"/>
  <c r="AL327" i="3"/>
  <c r="Y327" i="3"/>
  <c r="X327" i="3"/>
  <c r="W327" i="3"/>
  <c r="V327" i="3"/>
  <c r="U327" i="3"/>
  <c r="R327" i="3"/>
  <c r="Q327" i="3"/>
  <c r="O327" i="3"/>
  <c r="M327" i="3"/>
  <c r="L327" i="3"/>
  <c r="K327" i="3"/>
  <c r="J327" i="3"/>
  <c r="T327" i="3" s="1"/>
  <c r="I327" i="3"/>
  <c r="S327" i="3" s="1"/>
  <c r="H327" i="3"/>
  <c r="G327" i="3"/>
  <c r="F327" i="3"/>
  <c r="P327" i="3" s="1"/>
  <c r="E327" i="3"/>
  <c r="AO326" i="3"/>
  <c r="AN326" i="3"/>
  <c r="AM326" i="3"/>
  <c r="AL326" i="3"/>
  <c r="Y326" i="3"/>
  <c r="X326" i="3"/>
  <c r="W326" i="3"/>
  <c r="V326" i="3"/>
  <c r="U326" i="3"/>
  <c r="S326" i="3"/>
  <c r="R326" i="3"/>
  <c r="O326" i="3"/>
  <c r="M326" i="3"/>
  <c r="L326" i="3"/>
  <c r="K326" i="3"/>
  <c r="J326" i="3"/>
  <c r="I326" i="3"/>
  <c r="H326" i="3"/>
  <c r="G326" i="3"/>
  <c r="Q326" i="3" s="1"/>
  <c r="F326" i="3"/>
  <c r="P326" i="3" s="1"/>
  <c r="E326" i="3"/>
  <c r="AO325" i="3"/>
  <c r="AN325" i="3"/>
  <c r="AM325" i="3"/>
  <c r="AL325" i="3"/>
  <c r="Y325" i="3"/>
  <c r="X325" i="3"/>
  <c r="W325" i="3"/>
  <c r="S325" i="3"/>
  <c r="R325" i="3"/>
  <c r="P325" i="3"/>
  <c r="O325" i="3"/>
  <c r="M325" i="3"/>
  <c r="L325" i="3"/>
  <c r="V325" i="3" s="1"/>
  <c r="K325" i="3"/>
  <c r="U325" i="3" s="1"/>
  <c r="J325" i="3"/>
  <c r="T325" i="3" s="1"/>
  <c r="I325" i="3"/>
  <c r="H325" i="3"/>
  <c r="G325" i="3"/>
  <c r="Q325" i="3" s="1"/>
  <c r="F325" i="3"/>
  <c r="N325" i="3" s="1"/>
  <c r="E325" i="3"/>
  <c r="AO324" i="3"/>
  <c r="AN324" i="3"/>
  <c r="AM324" i="3"/>
  <c r="AL324" i="3"/>
  <c r="Y324" i="3"/>
  <c r="X324" i="3"/>
  <c r="W324" i="3"/>
  <c r="U324" i="3"/>
  <c r="T324" i="3"/>
  <c r="R324" i="3"/>
  <c r="P324" i="3"/>
  <c r="O324" i="3"/>
  <c r="N324" i="3"/>
  <c r="M324" i="3"/>
  <c r="L324" i="3"/>
  <c r="V324" i="3" s="1"/>
  <c r="K324" i="3"/>
  <c r="J324" i="3"/>
  <c r="I324" i="3"/>
  <c r="S324" i="3" s="1"/>
  <c r="H324" i="3"/>
  <c r="G324" i="3"/>
  <c r="Q324" i="3" s="1"/>
  <c r="F324" i="3"/>
  <c r="E324" i="3"/>
  <c r="AO323" i="3"/>
  <c r="AN323" i="3"/>
  <c r="AM323" i="3"/>
  <c r="AL323" i="3"/>
  <c r="Y323" i="3"/>
  <c r="X323" i="3"/>
  <c r="W323" i="3"/>
  <c r="V323" i="3"/>
  <c r="U323" i="3"/>
  <c r="R323" i="3"/>
  <c r="Q323" i="3"/>
  <c r="O323" i="3"/>
  <c r="M323" i="3"/>
  <c r="L323" i="3"/>
  <c r="K323" i="3"/>
  <c r="J323" i="3"/>
  <c r="T323" i="3" s="1"/>
  <c r="I323" i="3"/>
  <c r="S323" i="3" s="1"/>
  <c r="H323" i="3"/>
  <c r="G323" i="3"/>
  <c r="F323" i="3"/>
  <c r="P323" i="3" s="1"/>
  <c r="Z323" i="3" s="1"/>
  <c r="AA323" i="3" s="1"/>
  <c r="AU323" i="3" s="1"/>
  <c r="E323" i="3"/>
  <c r="AO322" i="3"/>
  <c r="AN322" i="3"/>
  <c r="AM322" i="3"/>
  <c r="AL322" i="3"/>
  <c r="Y322" i="3"/>
  <c r="X322" i="3"/>
  <c r="W322" i="3"/>
  <c r="V322" i="3"/>
  <c r="U322" i="3"/>
  <c r="S322" i="3"/>
  <c r="R322" i="3"/>
  <c r="O322" i="3"/>
  <c r="M322" i="3"/>
  <c r="L322" i="3"/>
  <c r="K322" i="3"/>
  <c r="J322" i="3"/>
  <c r="T322" i="3" s="1"/>
  <c r="I322" i="3"/>
  <c r="H322" i="3"/>
  <c r="G322" i="3"/>
  <c r="Q322" i="3" s="1"/>
  <c r="F322" i="3"/>
  <c r="P322" i="3" s="1"/>
  <c r="E322" i="3"/>
  <c r="AO321" i="3"/>
  <c r="AN321" i="3"/>
  <c r="AM321" i="3"/>
  <c r="AL321" i="3"/>
  <c r="Y321" i="3"/>
  <c r="X321" i="3"/>
  <c r="W321" i="3"/>
  <c r="S321" i="3"/>
  <c r="R321" i="3"/>
  <c r="P321" i="3"/>
  <c r="O321" i="3"/>
  <c r="M321" i="3"/>
  <c r="L321" i="3"/>
  <c r="V321" i="3" s="1"/>
  <c r="K321" i="3"/>
  <c r="U321" i="3" s="1"/>
  <c r="J321" i="3"/>
  <c r="T321" i="3" s="1"/>
  <c r="I321" i="3"/>
  <c r="H321" i="3"/>
  <c r="G321" i="3"/>
  <c r="Q321" i="3" s="1"/>
  <c r="F321" i="3"/>
  <c r="N321" i="3" s="1"/>
  <c r="E321" i="3"/>
  <c r="AO320" i="3"/>
  <c r="AN320" i="3"/>
  <c r="AM320" i="3"/>
  <c r="AL320" i="3"/>
  <c r="Y320" i="3"/>
  <c r="X320" i="3"/>
  <c r="W320" i="3"/>
  <c r="U320" i="3"/>
  <c r="T320" i="3"/>
  <c r="R320" i="3"/>
  <c r="P320" i="3"/>
  <c r="O320" i="3"/>
  <c r="N320" i="3"/>
  <c r="M320" i="3"/>
  <c r="L320" i="3"/>
  <c r="V320" i="3" s="1"/>
  <c r="K320" i="3"/>
  <c r="J320" i="3"/>
  <c r="I320" i="3"/>
  <c r="S320" i="3" s="1"/>
  <c r="H320" i="3"/>
  <c r="G320" i="3"/>
  <c r="Q320" i="3" s="1"/>
  <c r="F320" i="3"/>
  <c r="E320" i="3"/>
  <c r="AO319" i="3"/>
  <c r="AN319" i="3"/>
  <c r="AM319" i="3"/>
  <c r="AL319" i="3"/>
  <c r="Y319" i="3"/>
  <c r="X319" i="3"/>
  <c r="W319" i="3"/>
  <c r="V319" i="3"/>
  <c r="U319" i="3"/>
  <c r="R319" i="3"/>
  <c r="Q319" i="3"/>
  <c r="O319" i="3"/>
  <c r="M319" i="3"/>
  <c r="L319" i="3"/>
  <c r="K319" i="3"/>
  <c r="J319" i="3"/>
  <c r="T319" i="3" s="1"/>
  <c r="I319" i="3"/>
  <c r="S319" i="3" s="1"/>
  <c r="H319" i="3"/>
  <c r="G319" i="3"/>
  <c r="F319" i="3"/>
  <c r="P319" i="3" s="1"/>
  <c r="Z319" i="3" s="1"/>
  <c r="AA319" i="3" s="1"/>
  <c r="E319" i="3"/>
  <c r="AO318" i="3"/>
  <c r="AN318" i="3"/>
  <c r="AM318" i="3"/>
  <c r="AL318" i="3"/>
  <c r="Y318" i="3"/>
  <c r="X318" i="3"/>
  <c r="W318" i="3"/>
  <c r="V318" i="3"/>
  <c r="U318" i="3"/>
  <c r="S318" i="3"/>
  <c r="R318" i="3"/>
  <c r="O318" i="3"/>
  <c r="M318" i="3"/>
  <c r="L318" i="3"/>
  <c r="K318" i="3"/>
  <c r="J318" i="3"/>
  <c r="T318" i="3" s="1"/>
  <c r="I318" i="3"/>
  <c r="H318" i="3"/>
  <c r="G318" i="3"/>
  <c r="Q318" i="3" s="1"/>
  <c r="F318" i="3"/>
  <c r="P318" i="3" s="1"/>
  <c r="Z318" i="3" s="1"/>
  <c r="AA318" i="3" s="1"/>
  <c r="E318" i="3"/>
  <c r="AO317" i="3"/>
  <c r="AN317" i="3"/>
  <c r="AM317" i="3"/>
  <c r="AL317" i="3"/>
  <c r="Y317" i="3"/>
  <c r="X317" i="3"/>
  <c r="W317" i="3"/>
  <c r="S317" i="3"/>
  <c r="R317" i="3"/>
  <c r="P317" i="3"/>
  <c r="Z317" i="3" s="1"/>
  <c r="AA317" i="3" s="1"/>
  <c r="O317" i="3"/>
  <c r="M317" i="3"/>
  <c r="L317" i="3"/>
  <c r="V317" i="3" s="1"/>
  <c r="K317" i="3"/>
  <c r="U317" i="3" s="1"/>
  <c r="J317" i="3"/>
  <c r="T317" i="3" s="1"/>
  <c r="I317" i="3"/>
  <c r="H317" i="3"/>
  <c r="G317" i="3"/>
  <c r="Q317" i="3" s="1"/>
  <c r="F317" i="3"/>
  <c r="N317" i="3" s="1"/>
  <c r="E317" i="3"/>
  <c r="AO316" i="3"/>
  <c r="AN316" i="3"/>
  <c r="AM316" i="3"/>
  <c r="AL316" i="3"/>
  <c r="Y316" i="3"/>
  <c r="X316" i="3"/>
  <c r="W316" i="3"/>
  <c r="U316" i="3"/>
  <c r="T316" i="3"/>
  <c r="R316" i="3"/>
  <c r="P316" i="3"/>
  <c r="O316" i="3"/>
  <c r="M316" i="3"/>
  <c r="L316" i="3"/>
  <c r="V316" i="3" s="1"/>
  <c r="K316" i="3"/>
  <c r="J316" i="3"/>
  <c r="I316" i="3"/>
  <c r="S316" i="3" s="1"/>
  <c r="H316" i="3"/>
  <c r="G316" i="3"/>
  <c r="Q316" i="3" s="1"/>
  <c r="F316" i="3"/>
  <c r="N316" i="3" s="1"/>
  <c r="E316" i="3"/>
  <c r="AO315" i="3"/>
  <c r="AN315" i="3"/>
  <c r="AM315" i="3"/>
  <c r="AL315" i="3"/>
  <c r="Y315" i="3"/>
  <c r="X315" i="3"/>
  <c r="W315" i="3"/>
  <c r="V315" i="3"/>
  <c r="U315" i="3"/>
  <c r="R315" i="3"/>
  <c r="Q315" i="3"/>
  <c r="O315" i="3"/>
  <c r="M315" i="3"/>
  <c r="L315" i="3"/>
  <c r="K315" i="3"/>
  <c r="J315" i="3"/>
  <c r="T315" i="3" s="1"/>
  <c r="I315" i="3"/>
  <c r="S315" i="3" s="1"/>
  <c r="H315" i="3"/>
  <c r="G315" i="3"/>
  <c r="F315" i="3"/>
  <c r="P315" i="3" s="1"/>
  <c r="Z315" i="3" s="1"/>
  <c r="AA315" i="3" s="1"/>
  <c r="AU315" i="3" s="1"/>
  <c r="E315" i="3"/>
  <c r="AO314" i="3"/>
  <c r="AN314" i="3"/>
  <c r="AM314" i="3"/>
  <c r="AL314" i="3"/>
  <c r="Y314" i="3"/>
  <c r="X314" i="3"/>
  <c r="W314" i="3"/>
  <c r="V314" i="3"/>
  <c r="U314" i="3"/>
  <c r="S314" i="3"/>
  <c r="R314" i="3"/>
  <c r="O314" i="3"/>
  <c r="M314" i="3"/>
  <c r="L314" i="3"/>
  <c r="K314" i="3"/>
  <c r="J314" i="3"/>
  <c r="T314" i="3" s="1"/>
  <c r="I314" i="3"/>
  <c r="H314" i="3"/>
  <c r="G314" i="3"/>
  <c r="Q314" i="3" s="1"/>
  <c r="F314" i="3"/>
  <c r="P314" i="3" s="1"/>
  <c r="Z314" i="3" s="1"/>
  <c r="AA314" i="3" s="1"/>
  <c r="AR314" i="3" s="1"/>
  <c r="E314" i="3"/>
  <c r="AO313" i="3"/>
  <c r="AN313" i="3"/>
  <c r="AM313" i="3"/>
  <c r="AL313" i="3"/>
  <c r="Y313" i="3"/>
  <c r="X313" i="3"/>
  <c r="W313" i="3"/>
  <c r="S313" i="3"/>
  <c r="R313" i="3"/>
  <c r="P313" i="3"/>
  <c r="Z313" i="3" s="1"/>
  <c r="AA313" i="3" s="1"/>
  <c r="O313" i="3"/>
  <c r="M313" i="3"/>
  <c r="L313" i="3"/>
  <c r="V313" i="3" s="1"/>
  <c r="K313" i="3"/>
  <c r="U313" i="3" s="1"/>
  <c r="J313" i="3"/>
  <c r="T313" i="3" s="1"/>
  <c r="I313" i="3"/>
  <c r="H313" i="3"/>
  <c r="G313" i="3"/>
  <c r="Q313" i="3" s="1"/>
  <c r="F313" i="3"/>
  <c r="N313" i="3" s="1"/>
  <c r="E313" i="3"/>
  <c r="AO312" i="3"/>
  <c r="AN312" i="3"/>
  <c r="AM312" i="3"/>
  <c r="AL312" i="3"/>
  <c r="Y312" i="3"/>
  <c r="X312" i="3"/>
  <c r="W312" i="3"/>
  <c r="U312" i="3"/>
  <c r="T312" i="3"/>
  <c r="R312" i="3"/>
  <c r="P312" i="3"/>
  <c r="O312" i="3"/>
  <c r="M312" i="3"/>
  <c r="L312" i="3"/>
  <c r="V312" i="3" s="1"/>
  <c r="K312" i="3"/>
  <c r="J312" i="3"/>
  <c r="I312" i="3"/>
  <c r="S312" i="3" s="1"/>
  <c r="H312" i="3"/>
  <c r="G312" i="3"/>
  <c r="Q312" i="3" s="1"/>
  <c r="F312" i="3"/>
  <c r="N312" i="3" s="1"/>
  <c r="E312" i="3"/>
  <c r="AO311" i="3"/>
  <c r="AN311" i="3"/>
  <c r="AM311" i="3"/>
  <c r="AL311" i="3"/>
  <c r="Y311" i="3"/>
  <c r="X311" i="3"/>
  <c r="W311" i="3"/>
  <c r="V311" i="3"/>
  <c r="U311" i="3"/>
  <c r="R311" i="3"/>
  <c r="Q311" i="3"/>
  <c r="O311" i="3"/>
  <c r="M311" i="3"/>
  <c r="L311" i="3"/>
  <c r="K311" i="3"/>
  <c r="J311" i="3"/>
  <c r="T311" i="3" s="1"/>
  <c r="I311" i="3"/>
  <c r="S311" i="3" s="1"/>
  <c r="H311" i="3"/>
  <c r="G311" i="3"/>
  <c r="F311" i="3"/>
  <c r="P311" i="3" s="1"/>
  <c r="Z311" i="3" s="1"/>
  <c r="AA311" i="3" s="1"/>
  <c r="E311" i="3"/>
  <c r="AO310" i="3"/>
  <c r="AN310" i="3"/>
  <c r="AM310" i="3"/>
  <c r="AL310" i="3"/>
  <c r="Y310" i="3"/>
  <c r="X310" i="3"/>
  <c r="W310" i="3"/>
  <c r="V310" i="3"/>
  <c r="U310" i="3"/>
  <c r="S310" i="3"/>
  <c r="R310" i="3"/>
  <c r="O310" i="3"/>
  <c r="M310" i="3"/>
  <c r="L310" i="3"/>
  <c r="K310" i="3"/>
  <c r="J310" i="3"/>
  <c r="T310" i="3" s="1"/>
  <c r="I310" i="3"/>
  <c r="H310" i="3"/>
  <c r="G310" i="3"/>
  <c r="Q310" i="3" s="1"/>
  <c r="F310" i="3"/>
  <c r="P310" i="3" s="1"/>
  <c r="Z310" i="3" s="1"/>
  <c r="AA310" i="3" s="1"/>
  <c r="E310" i="3"/>
  <c r="AO309" i="3"/>
  <c r="AN309" i="3"/>
  <c r="AM309" i="3"/>
  <c r="AL309" i="3"/>
  <c r="Y309" i="3"/>
  <c r="X309" i="3"/>
  <c r="W309" i="3"/>
  <c r="S309" i="3"/>
  <c r="R309" i="3"/>
  <c r="P309" i="3"/>
  <c r="Z309" i="3" s="1"/>
  <c r="AA309" i="3" s="1"/>
  <c r="O309" i="3"/>
  <c r="M309" i="3"/>
  <c r="L309" i="3"/>
  <c r="V309" i="3" s="1"/>
  <c r="K309" i="3"/>
  <c r="U309" i="3" s="1"/>
  <c r="J309" i="3"/>
  <c r="T309" i="3" s="1"/>
  <c r="I309" i="3"/>
  <c r="H309" i="3"/>
  <c r="G309" i="3"/>
  <c r="Q309" i="3" s="1"/>
  <c r="F309" i="3"/>
  <c r="N309" i="3" s="1"/>
  <c r="E309" i="3"/>
  <c r="AO308" i="3"/>
  <c r="AN308" i="3"/>
  <c r="AM308" i="3"/>
  <c r="AL308" i="3"/>
  <c r="Y308" i="3"/>
  <c r="X308" i="3"/>
  <c r="W308" i="3"/>
  <c r="U308" i="3"/>
  <c r="T308" i="3"/>
  <c r="R308" i="3"/>
  <c r="P308" i="3"/>
  <c r="O308" i="3"/>
  <c r="M308" i="3"/>
  <c r="L308" i="3"/>
  <c r="V308" i="3" s="1"/>
  <c r="K308" i="3"/>
  <c r="J308" i="3"/>
  <c r="I308" i="3"/>
  <c r="S308" i="3" s="1"/>
  <c r="H308" i="3"/>
  <c r="G308" i="3"/>
  <c r="Q308" i="3" s="1"/>
  <c r="F308" i="3"/>
  <c r="N308" i="3" s="1"/>
  <c r="E308" i="3"/>
  <c r="AO307" i="3"/>
  <c r="AN307" i="3"/>
  <c r="AM307" i="3"/>
  <c r="AL307" i="3"/>
  <c r="Y307" i="3"/>
  <c r="X307" i="3"/>
  <c r="W307" i="3"/>
  <c r="V307" i="3"/>
  <c r="U307" i="3"/>
  <c r="R307" i="3"/>
  <c r="Q307" i="3"/>
  <c r="O307" i="3"/>
  <c r="M307" i="3"/>
  <c r="L307" i="3"/>
  <c r="K307" i="3"/>
  <c r="J307" i="3"/>
  <c r="T307" i="3" s="1"/>
  <c r="I307" i="3"/>
  <c r="S307" i="3" s="1"/>
  <c r="H307" i="3"/>
  <c r="G307" i="3"/>
  <c r="F307" i="3"/>
  <c r="E307" i="3"/>
  <c r="AO306" i="3"/>
  <c r="AN306" i="3"/>
  <c r="AM306" i="3"/>
  <c r="AL306" i="3"/>
  <c r="Y306" i="3"/>
  <c r="X306" i="3"/>
  <c r="W306" i="3"/>
  <c r="V306" i="3"/>
  <c r="U306" i="3"/>
  <c r="S306" i="3"/>
  <c r="R306" i="3"/>
  <c r="O306" i="3"/>
  <c r="M306" i="3"/>
  <c r="L306" i="3"/>
  <c r="K306" i="3"/>
  <c r="J306" i="3"/>
  <c r="T306" i="3" s="1"/>
  <c r="I306" i="3"/>
  <c r="H306" i="3"/>
  <c r="G306" i="3"/>
  <c r="Q306" i="3" s="1"/>
  <c r="F306" i="3"/>
  <c r="P306" i="3" s="1"/>
  <c r="E306" i="3"/>
  <c r="AO305" i="3"/>
  <c r="AN305" i="3"/>
  <c r="AM305" i="3"/>
  <c r="AL305" i="3"/>
  <c r="Y305" i="3"/>
  <c r="X305" i="3"/>
  <c r="W305" i="3"/>
  <c r="S305" i="3"/>
  <c r="R305" i="3"/>
  <c r="P305" i="3"/>
  <c r="O305" i="3"/>
  <c r="M305" i="3"/>
  <c r="L305" i="3"/>
  <c r="V305" i="3" s="1"/>
  <c r="K305" i="3"/>
  <c r="U305" i="3" s="1"/>
  <c r="J305" i="3"/>
  <c r="T305" i="3" s="1"/>
  <c r="I305" i="3"/>
  <c r="H305" i="3"/>
  <c r="G305" i="3"/>
  <c r="Q305" i="3" s="1"/>
  <c r="F305" i="3"/>
  <c r="N305" i="3" s="1"/>
  <c r="E305" i="3"/>
  <c r="AO304" i="3"/>
  <c r="AN304" i="3"/>
  <c r="AM304" i="3"/>
  <c r="AL304" i="3"/>
  <c r="Y304" i="3"/>
  <c r="X304" i="3"/>
  <c r="W304" i="3"/>
  <c r="U304" i="3"/>
  <c r="T304" i="3"/>
  <c r="R304" i="3"/>
  <c r="P304" i="3"/>
  <c r="O304" i="3"/>
  <c r="M304" i="3"/>
  <c r="L304" i="3"/>
  <c r="V304" i="3" s="1"/>
  <c r="K304" i="3"/>
  <c r="J304" i="3"/>
  <c r="I304" i="3"/>
  <c r="S304" i="3" s="1"/>
  <c r="H304" i="3"/>
  <c r="G304" i="3"/>
  <c r="Q304" i="3" s="1"/>
  <c r="F304" i="3"/>
  <c r="N304" i="3" s="1"/>
  <c r="E304" i="3"/>
  <c r="AO303" i="3"/>
  <c r="AN303" i="3"/>
  <c r="AM303" i="3"/>
  <c r="AL303" i="3"/>
  <c r="Y303" i="3"/>
  <c r="X303" i="3"/>
  <c r="W303" i="3"/>
  <c r="V303" i="3"/>
  <c r="U303" i="3"/>
  <c r="R303" i="3"/>
  <c r="Q303" i="3"/>
  <c r="O303" i="3"/>
  <c r="M303" i="3"/>
  <c r="L303" i="3"/>
  <c r="K303" i="3"/>
  <c r="J303" i="3"/>
  <c r="T303" i="3" s="1"/>
  <c r="I303" i="3"/>
  <c r="S303" i="3" s="1"/>
  <c r="H303" i="3"/>
  <c r="G303" i="3"/>
  <c r="F303" i="3"/>
  <c r="E303" i="3"/>
  <c r="AO302" i="3"/>
  <c r="AN302" i="3"/>
  <c r="AM302" i="3"/>
  <c r="AL302" i="3"/>
  <c r="Y302" i="3"/>
  <c r="X302" i="3"/>
  <c r="W302" i="3"/>
  <c r="V302" i="3"/>
  <c r="U302" i="3"/>
  <c r="S302" i="3"/>
  <c r="R302" i="3"/>
  <c r="O302" i="3"/>
  <c r="M302" i="3"/>
  <c r="L302" i="3"/>
  <c r="K302" i="3"/>
  <c r="J302" i="3"/>
  <c r="T302" i="3" s="1"/>
  <c r="I302" i="3"/>
  <c r="H302" i="3"/>
  <c r="G302" i="3"/>
  <c r="Q302" i="3" s="1"/>
  <c r="F302" i="3"/>
  <c r="P302" i="3" s="1"/>
  <c r="E302" i="3"/>
  <c r="AO301" i="3"/>
  <c r="AN301" i="3"/>
  <c r="AM301" i="3"/>
  <c r="AL301" i="3"/>
  <c r="Y301" i="3"/>
  <c r="X301" i="3"/>
  <c r="W301" i="3"/>
  <c r="S301" i="3"/>
  <c r="R301" i="3"/>
  <c r="P301" i="3"/>
  <c r="O301" i="3"/>
  <c r="M301" i="3"/>
  <c r="L301" i="3"/>
  <c r="V301" i="3" s="1"/>
  <c r="K301" i="3"/>
  <c r="U301" i="3" s="1"/>
  <c r="J301" i="3"/>
  <c r="T301" i="3" s="1"/>
  <c r="I301" i="3"/>
  <c r="H301" i="3"/>
  <c r="G301" i="3"/>
  <c r="Q301" i="3" s="1"/>
  <c r="F301" i="3"/>
  <c r="N301" i="3" s="1"/>
  <c r="E301" i="3"/>
  <c r="AO300" i="3"/>
  <c r="AN300" i="3"/>
  <c r="AM300" i="3"/>
  <c r="AL300" i="3"/>
  <c r="Y300" i="3"/>
  <c r="X300" i="3"/>
  <c r="W300" i="3"/>
  <c r="U300" i="3"/>
  <c r="T300" i="3"/>
  <c r="S300" i="3"/>
  <c r="R300" i="3"/>
  <c r="P300" i="3"/>
  <c r="O300" i="3"/>
  <c r="M300" i="3"/>
  <c r="L300" i="3"/>
  <c r="V300" i="3" s="1"/>
  <c r="K300" i="3"/>
  <c r="J300" i="3"/>
  <c r="I300" i="3"/>
  <c r="H300" i="3"/>
  <c r="G300" i="3"/>
  <c r="Q300" i="3" s="1"/>
  <c r="F300" i="3"/>
  <c r="N300" i="3" s="1"/>
  <c r="E300" i="3"/>
  <c r="AO299" i="3"/>
  <c r="AN299" i="3"/>
  <c r="AM299" i="3"/>
  <c r="AL299" i="3"/>
  <c r="Y299" i="3"/>
  <c r="X299" i="3"/>
  <c r="W299" i="3"/>
  <c r="V299" i="3"/>
  <c r="U299" i="3"/>
  <c r="R299" i="3"/>
  <c r="Q299" i="3"/>
  <c r="P299" i="3"/>
  <c r="O299" i="3"/>
  <c r="M299" i="3"/>
  <c r="L299" i="3"/>
  <c r="K299" i="3"/>
  <c r="J299" i="3"/>
  <c r="T299" i="3" s="1"/>
  <c r="I299" i="3"/>
  <c r="S299" i="3" s="1"/>
  <c r="H299" i="3"/>
  <c r="G299" i="3"/>
  <c r="F299" i="3"/>
  <c r="E299" i="3"/>
  <c r="AR298" i="3"/>
  <c r="AO298" i="3"/>
  <c r="AN298" i="3"/>
  <c r="AM298" i="3"/>
  <c r="AL298" i="3"/>
  <c r="Y298" i="3"/>
  <c r="X298" i="3"/>
  <c r="W298" i="3"/>
  <c r="V298" i="3"/>
  <c r="U298" i="3"/>
  <c r="S298" i="3"/>
  <c r="Z298" i="3" s="1"/>
  <c r="AA298" i="3" s="1"/>
  <c r="R298" i="3"/>
  <c r="O298" i="3"/>
  <c r="M298" i="3"/>
  <c r="L298" i="3"/>
  <c r="K298" i="3"/>
  <c r="J298" i="3"/>
  <c r="T298" i="3" s="1"/>
  <c r="I298" i="3"/>
  <c r="H298" i="3"/>
  <c r="G298" i="3"/>
  <c r="Q298" i="3" s="1"/>
  <c r="F298" i="3"/>
  <c r="P298" i="3" s="1"/>
  <c r="E298" i="3"/>
  <c r="AO297" i="3"/>
  <c r="AN297" i="3"/>
  <c r="AM297" i="3"/>
  <c r="AL297" i="3"/>
  <c r="Y297" i="3"/>
  <c r="X297" i="3"/>
  <c r="W297" i="3"/>
  <c r="V297" i="3"/>
  <c r="S297" i="3"/>
  <c r="R297" i="3"/>
  <c r="P297" i="3"/>
  <c r="O297" i="3"/>
  <c r="M297" i="3"/>
  <c r="L297" i="3"/>
  <c r="K297" i="3"/>
  <c r="U297" i="3" s="1"/>
  <c r="J297" i="3"/>
  <c r="T297" i="3" s="1"/>
  <c r="I297" i="3"/>
  <c r="H297" i="3"/>
  <c r="G297" i="3"/>
  <c r="Q297" i="3" s="1"/>
  <c r="F297" i="3"/>
  <c r="N297" i="3" s="1"/>
  <c r="E297" i="3"/>
  <c r="AO296" i="3"/>
  <c r="AN296" i="3"/>
  <c r="AM296" i="3"/>
  <c r="AL296" i="3"/>
  <c r="Y296" i="3"/>
  <c r="X296" i="3"/>
  <c r="W296" i="3"/>
  <c r="U296" i="3"/>
  <c r="T296" i="3"/>
  <c r="S296" i="3"/>
  <c r="R296" i="3"/>
  <c r="P296" i="3"/>
  <c r="O296" i="3"/>
  <c r="M296" i="3"/>
  <c r="L296" i="3"/>
  <c r="V296" i="3" s="1"/>
  <c r="K296" i="3"/>
  <c r="J296" i="3"/>
  <c r="I296" i="3"/>
  <c r="H296" i="3"/>
  <c r="G296" i="3"/>
  <c r="Q296" i="3" s="1"/>
  <c r="F296" i="3"/>
  <c r="N296" i="3" s="1"/>
  <c r="E296" i="3"/>
  <c r="AO295" i="3"/>
  <c r="AN295" i="3"/>
  <c r="AM295" i="3"/>
  <c r="AL295" i="3"/>
  <c r="Y295" i="3"/>
  <c r="X295" i="3"/>
  <c r="W295" i="3"/>
  <c r="V295" i="3"/>
  <c r="U295" i="3"/>
  <c r="R295" i="3"/>
  <c r="Q295" i="3"/>
  <c r="P295" i="3"/>
  <c r="O295" i="3"/>
  <c r="M295" i="3"/>
  <c r="L295" i="3"/>
  <c r="K295" i="3"/>
  <c r="J295" i="3"/>
  <c r="T295" i="3" s="1"/>
  <c r="I295" i="3"/>
  <c r="S295" i="3" s="1"/>
  <c r="H295" i="3"/>
  <c r="G295" i="3"/>
  <c r="F295" i="3"/>
  <c r="E295" i="3"/>
  <c r="AO294" i="3"/>
  <c r="AN294" i="3"/>
  <c r="AM294" i="3"/>
  <c r="AL294" i="3"/>
  <c r="Y294" i="3"/>
  <c r="X294" i="3"/>
  <c r="W294" i="3"/>
  <c r="V294" i="3"/>
  <c r="U294" i="3"/>
  <c r="R294" i="3"/>
  <c r="O294" i="3"/>
  <c r="M294" i="3"/>
  <c r="L294" i="3"/>
  <c r="K294" i="3"/>
  <c r="J294" i="3"/>
  <c r="T294" i="3" s="1"/>
  <c r="I294" i="3"/>
  <c r="S294" i="3" s="1"/>
  <c r="H294" i="3"/>
  <c r="G294" i="3"/>
  <c r="Q294" i="3" s="1"/>
  <c r="F294" i="3"/>
  <c r="P294" i="3" s="1"/>
  <c r="Z294" i="3" s="1"/>
  <c r="AA294" i="3" s="1"/>
  <c r="AV294" i="3" s="1"/>
  <c r="E294" i="3"/>
  <c r="AO293" i="3"/>
  <c r="AN293" i="3"/>
  <c r="AM293" i="3"/>
  <c r="AL293" i="3"/>
  <c r="Y293" i="3"/>
  <c r="X293" i="3"/>
  <c r="W293" i="3"/>
  <c r="V293" i="3"/>
  <c r="U293" i="3"/>
  <c r="R293" i="3"/>
  <c r="P293" i="3"/>
  <c r="O293" i="3"/>
  <c r="M293" i="3"/>
  <c r="L293" i="3"/>
  <c r="K293" i="3"/>
  <c r="J293" i="3"/>
  <c r="T293" i="3" s="1"/>
  <c r="I293" i="3"/>
  <c r="S293" i="3" s="1"/>
  <c r="H293" i="3"/>
  <c r="G293" i="3"/>
  <c r="Q293" i="3" s="1"/>
  <c r="F293" i="3"/>
  <c r="E293" i="3"/>
  <c r="AO292" i="3"/>
  <c r="AN292" i="3"/>
  <c r="AM292" i="3"/>
  <c r="AL292" i="3"/>
  <c r="Y292" i="3"/>
  <c r="X292" i="3"/>
  <c r="W292" i="3"/>
  <c r="U292" i="3"/>
  <c r="T292" i="3"/>
  <c r="R292" i="3"/>
  <c r="O292" i="3"/>
  <c r="M292" i="3"/>
  <c r="L292" i="3"/>
  <c r="V292" i="3" s="1"/>
  <c r="K292" i="3"/>
  <c r="J292" i="3"/>
  <c r="I292" i="3"/>
  <c r="S292" i="3" s="1"/>
  <c r="H292" i="3"/>
  <c r="G292" i="3"/>
  <c r="Q292" i="3" s="1"/>
  <c r="F292" i="3"/>
  <c r="N292" i="3" s="1"/>
  <c r="E292" i="3"/>
  <c r="AO291" i="3"/>
  <c r="AN291" i="3"/>
  <c r="AM291" i="3"/>
  <c r="AL291" i="3"/>
  <c r="Y291" i="3"/>
  <c r="X291" i="3"/>
  <c r="W291" i="3"/>
  <c r="U291" i="3"/>
  <c r="R291" i="3"/>
  <c r="Q291" i="3"/>
  <c r="O291" i="3"/>
  <c r="M291" i="3"/>
  <c r="L291" i="3"/>
  <c r="V291" i="3" s="1"/>
  <c r="K291" i="3"/>
  <c r="J291" i="3"/>
  <c r="T291" i="3" s="1"/>
  <c r="I291" i="3"/>
  <c r="S291" i="3" s="1"/>
  <c r="H291" i="3"/>
  <c r="G291" i="3"/>
  <c r="F291" i="3"/>
  <c r="N291" i="3" s="1"/>
  <c r="E291" i="3"/>
  <c r="AO290" i="3"/>
  <c r="AN290" i="3"/>
  <c r="AM290" i="3"/>
  <c r="AL290" i="3"/>
  <c r="Y290" i="3"/>
  <c r="X290" i="3"/>
  <c r="W290" i="3"/>
  <c r="U290" i="3"/>
  <c r="R290" i="3"/>
  <c r="O290" i="3"/>
  <c r="N290" i="3"/>
  <c r="M290" i="3"/>
  <c r="L290" i="3"/>
  <c r="V290" i="3" s="1"/>
  <c r="K290" i="3"/>
  <c r="J290" i="3"/>
  <c r="T290" i="3" s="1"/>
  <c r="I290" i="3"/>
  <c r="S290" i="3" s="1"/>
  <c r="H290" i="3"/>
  <c r="G290" i="3"/>
  <c r="Q290" i="3" s="1"/>
  <c r="F290" i="3"/>
  <c r="P290" i="3" s="1"/>
  <c r="E290" i="3"/>
  <c r="AO289" i="3"/>
  <c r="AN289" i="3"/>
  <c r="AM289" i="3"/>
  <c r="AL289" i="3"/>
  <c r="Y289" i="3"/>
  <c r="X289" i="3"/>
  <c r="W289" i="3"/>
  <c r="U289" i="3"/>
  <c r="R289" i="3"/>
  <c r="O289" i="3"/>
  <c r="M289" i="3"/>
  <c r="L289" i="3"/>
  <c r="V289" i="3" s="1"/>
  <c r="K289" i="3"/>
  <c r="J289" i="3"/>
  <c r="T289" i="3" s="1"/>
  <c r="I289" i="3"/>
  <c r="S289" i="3" s="1"/>
  <c r="H289" i="3"/>
  <c r="G289" i="3"/>
  <c r="Q289" i="3" s="1"/>
  <c r="F289" i="3"/>
  <c r="N289" i="3" s="1"/>
  <c r="E289" i="3"/>
  <c r="AO288" i="3"/>
  <c r="AN288" i="3"/>
  <c r="AM288" i="3"/>
  <c r="AL288" i="3"/>
  <c r="Y288" i="3"/>
  <c r="X288" i="3"/>
  <c r="W288" i="3"/>
  <c r="U288" i="3"/>
  <c r="T288" i="3"/>
  <c r="S288" i="3"/>
  <c r="R288" i="3"/>
  <c r="O288" i="3"/>
  <c r="M288" i="3"/>
  <c r="L288" i="3"/>
  <c r="V288" i="3" s="1"/>
  <c r="K288" i="3"/>
  <c r="J288" i="3"/>
  <c r="I288" i="3"/>
  <c r="H288" i="3"/>
  <c r="G288" i="3"/>
  <c r="Q288" i="3" s="1"/>
  <c r="F288" i="3"/>
  <c r="N288" i="3" s="1"/>
  <c r="E288" i="3"/>
  <c r="AO287" i="3"/>
  <c r="AN287" i="3"/>
  <c r="AM287" i="3"/>
  <c r="AL287" i="3"/>
  <c r="Y287" i="3"/>
  <c r="X287" i="3"/>
  <c r="W287" i="3"/>
  <c r="U287" i="3"/>
  <c r="R287" i="3"/>
  <c r="Q287" i="3"/>
  <c r="O287" i="3"/>
  <c r="M287" i="3"/>
  <c r="L287" i="3"/>
  <c r="V287" i="3" s="1"/>
  <c r="K287" i="3"/>
  <c r="J287" i="3"/>
  <c r="T287" i="3" s="1"/>
  <c r="I287" i="3"/>
  <c r="S287" i="3" s="1"/>
  <c r="H287" i="3"/>
  <c r="G287" i="3"/>
  <c r="F287" i="3"/>
  <c r="E287" i="3"/>
  <c r="AO286" i="3"/>
  <c r="AN286" i="3"/>
  <c r="AM286" i="3"/>
  <c r="AL286" i="3"/>
  <c r="Y286" i="3"/>
  <c r="X286" i="3"/>
  <c r="W286" i="3"/>
  <c r="U286" i="3"/>
  <c r="R286" i="3"/>
  <c r="O286" i="3"/>
  <c r="M286" i="3"/>
  <c r="L286" i="3"/>
  <c r="V286" i="3" s="1"/>
  <c r="K286" i="3"/>
  <c r="J286" i="3"/>
  <c r="I286" i="3"/>
  <c r="S286" i="3" s="1"/>
  <c r="H286" i="3"/>
  <c r="G286" i="3"/>
  <c r="Q286" i="3" s="1"/>
  <c r="F286" i="3"/>
  <c r="P286" i="3" s="1"/>
  <c r="E286" i="3"/>
  <c r="AO285" i="3"/>
  <c r="AN285" i="3"/>
  <c r="AM285" i="3"/>
  <c r="AL285" i="3"/>
  <c r="Y285" i="3"/>
  <c r="X285" i="3"/>
  <c r="W285" i="3"/>
  <c r="S285" i="3"/>
  <c r="R285" i="3"/>
  <c r="Q285" i="3"/>
  <c r="O285" i="3"/>
  <c r="M285" i="3"/>
  <c r="L285" i="3"/>
  <c r="V285" i="3" s="1"/>
  <c r="K285" i="3"/>
  <c r="U285" i="3" s="1"/>
  <c r="J285" i="3"/>
  <c r="T285" i="3" s="1"/>
  <c r="I285" i="3"/>
  <c r="H285" i="3"/>
  <c r="G285" i="3"/>
  <c r="F285" i="3"/>
  <c r="N285" i="3" s="1"/>
  <c r="E285" i="3"/>
  <c r="AO284" i="3"/>
  <c r="AN284" i="3"/>
  <c r="AM284" i="3"/>
  <c r="AL284" i="3"/>
  <c r="Y284" i="3"/>
  <c r="X284" i="3"/>
  <c r="W284" i="3"/>
  <c r="U284" i="3"/>
  <c r="T284" i="3"/>
  <c r="S284" i="3"/>
  <c r="R284" i="3"/>
  <c r="O284" i="3"/>
  <c r="N284" i="3"/>
  <c r="M284" i="3"/>
  <c r="L284" i="3"/>
  <c r="V284" i="3" s="1"/>
  <c r="K284" i="3"/>
  <c r="J284" i="3"/>
  <c r="I284" i="3"/>
  <c r="H284" i="3"/>
  <c r="G284" i="3"/>
  <c r="Q284" i="3" s="1"/>
  <c r="F284" i="3"/>
  <c r="P284" i="3" s="1"/>
  <c r="Z284" i="3" s="1"/>
  <c r="AA284" i="3" s="1"/>
  <c r="E284" i="3"/>
  <c r="AO283" i="3"/>
  <c r="AN283" i="3"/>
  <c r="AM283" i="3"/>
  <c r="AL283" i="3"/>
  <c r="Y283" i="3"/>
  <c r="X283" i="3"/>
  <c r="W283" i="3"/>
  <c r="S283" i="3"/>
  <c r="R283" i="3"/>
  <c r="O283" i="3"/>
  <c r="M283" i="3"/>
  <c r="L283" i="3"/>
  <c r="V283" i="3" s="1"/>
  <c r="K283" i="3"/>
  <c r="U283" i="3" s="1"/>
  <c r="J283" i="3"/>
  <c r="T283" i="3" s="1"/>
  <c r="I283" i="3"/>
  <c r="H283" i="3"/>
  <c r="G283" i="3"/>
  <c r="Q283" i="3" s="1"/>
  <c r="F283" i="3"/>
  <c r="E283" i="3"/>
  <c r="AO282" i="3"/>
  <c r="AN282" i="3"/>
  <c r="AM282" i="3"/>
  <c r="AL282" i="3"/>
  <c r="Y282" i="3"/>
  <c r="X282" i="3"/>
  <c r="W282" i="3"/>
  <c r="U282" i="3"/>
  <c r="R282" i="3"/>
  <c r="P282" i="3"/>
  <c r="O282" i="3"/>
  <c r="M282" i="3"/>
  <c r="L282" i="3"/>
  <c r="V282" i="3" s="1"/>
  <c r="K282" i="3"/>
  <c r="J282" i="3"/>
  <c r="T282" i="3" s="1"/>
  <c r="I282" i="3"/>
  <c r="S282" i="3" s="1"/>
  <c r="H282" i="3"/>
  <c r="G282" i="3"/>
  <c r="Q282" i="3" s="1"/>
  <c r="F282" i="3"/>
  <c r="E282" i="3"/>
  <c r="AO281" i="3"/>
  <c r="AN281" i="3"/>
  <c r="AM281" i="3"/>
  <c r="AL281" i="3"/>
  <c r="Y281" i="3"/>
  <c r="X281" i="3"/>
  <c r="W281" i="3"/>
  <c r="S281" i="3"/>
  <c r="R281" i="3"/>
  <c r="O281" i="3"/>
  <c r="M281" i="3"/>
  <c r="L281" i="3"/>
  <c r="V281" i="3" s="1"/>
  <c r="K281" i="3"/>
  <c r="U281" i="3" s="1"/>
  <c r="J281" i="3"/>
  <c r="T281" i="3" s="1"/>
  <c r="I281" i="3"/>
  <c r="H281" i="3"/>
  <c r="G281" i="3"/>
  <c r="Q281" i="3" s="1"/>
  <c r="F281" i="3"/>
  <c r="E281" i="3"/>
  <c r="AO280" i="3"/>
  <c r="AN280" i="3"/>
  <c r="AM280" i="3"/>
  <c r="AL280" i="3"/>
  <c r="Y280" i="3"/>
  <c r="X280" i="3"/>
  <c r="W280" i="3"/>
  <c r="T280" i="3"/>
  <c r="S280" i="3"/>
  <c r="R280" i="3"/>
  <c r="O280" i="3"/>
  <c r="M280" i="3"/>
  <c r="L280" i="3"/>
  <c r="V280" i="3" s="1"/>
  <c r="Z280" i="3" s="1"/>
  <c r="AA280" i="3" s="1"/>
  <c r="K280" i="3"/>
  <c r="U280" i="3" s="1"/>
  <c r="J280" i="3"/>
  <c r="I280" i="3"/>
  <c r="H280" i="3"/>
  <c r="G280" i="3"/>
  <c r="Q280" i="3" s="1"/>
  <c r="F280" i="3"/>
  <c r="P280" i="3" s="1"/>
  <c r="E280" i="3"/>
  <c r="AO279" i="3"/>
  <c r="AN279" i="3"/>
  <c r="AM279" i="3"/>
  <c r="AL279" i="3"/>
  <c r="Y279" i="3"/>
  <c r="X279" i="3"/>
  <c r="W279" i="3"/>
  <c r="T279" i="3"/>
  <c r="R279" i="3"/>
  <c r="O279" i="3"/>
  <c r="M279" i="3"/>
  <c r="L279" i="3"/>
  <c r="V279" i="3" s="1"/>
  <c r="K279" i="3"/>
  <c r="U279" i="3" s="1"/>
  <c r="J279" i="3"/>
  <c r="I279" i="3"/>
  <c r="S279" i="3" s="1"/>
  <c r="H279" i="3"/>
  <c r="G279" i="3"/>
  <c r="Q279" i="3" s="1"/>
  <c r="F279" i="3"/>
  <c r="N279" i="3" s="1"/>
  <c r="E279" i="3"/>
  <c r="AO278" i="3"/>
  <c r="AN278" i="3"/>
  <c r="AM278" i="3"/>
  <c r="AL278" i="3"/>
  <c r="Y278" i="3"/>
  <c r="X278" i="3"/>
  <c r="W278" i="3"/>
  <c r="U278" i="3"/>
  <c r="T278" i="3"/>
  <c r="S278" i="3"/>
  <c r="R278" i="3"/>
  <c r="O278" i="3"/>
  <c r="N278" i="3"/>
  <c r="M278" i="3"/>
  <c r="L278" i="3"/>
  <c r="V278" i="3" s="1"/>
  <c r="K278" i="3"/>
  <c r="J278" i="3"/>
  <c r="I278" i="3"/>
  <c r="H278" i="3"/>
  <c r="G278" i="3"/>
  <c r="Q278" i="3" s="1"/>
  <c r="F278" i="3"/>
  <c r="P278" i="3" s="1"/>
  <c r="Z278" i="3" s="1"/>
  <c r="AA278" i="3" s="1"/>
  <c r="E278" i="3"/>
  <c r="AO277" i="3"/>
  <c r="AN277" i="3"/>
  <c r="AM277" i="3"/>
  <c r="AL277" i="3"/>
  <c r="Y277" i="3"/>
  <c r="X277" i="3"/>
  <c r="W277" i="3"/>
  <c r="V277" i="3"/>
  <c r="R277" i="3"/>
  <c r="O277" i="3"/>
  <c r="N277" i="3"/>
  <c r="M277" i="3"/>
  <c r="L277" i="3"/>
  <c r="K277" i="3"/>
  <c r="U277" i="3" s="1"/>
  <c r="J277" i="3"/>
  <c r="T277" i="3" s="1"/>
  <c r="I277" i="3"/>
  <c r="S277" i="3" s="1"/>
  <c r="H277" i="3"/>
  <c r="G277" i="3"/>
  <c r="Q277" i="3" s="1"/>
  <c r="F277" i="3"/>
  <c r="P277" i="3" s="1"/>
  <c r="E277" i="3"/>
  <c r="AO276" i="3"/>
  <c r="AN276" i="3"/>
  <c r="AM276" i="3"/>
  <c r="AL276" i="3"/>
  <c r="Y276" i="3"/>
  <c r="X276" i="3"/>
  <c r="W276" i="3"/>
  <c r="V276" i="3"/>
  <c r="U276" i="3"/>
  <c r="R276" i="3"/>
  <c r="P276" i="3"/>
  <c r="Z276" i="3" s="1"/>
  <c r="AA276" i="3" s="1"/>
  <c r="O276" i="3"/>
  <c r="M276" i="3"/>
  <c r="L276" i="3"/>
  <c r="K276" i="3"/>
  <c r="J276" i="3"/>
  <c r="T276" i="3" s="1"/>
  <c r="I276" i="3"/>
  <c r="S276" i="3" s="1"/>
  <c r="H276" i="3"/>
  <c r="G276" i="3"/>
  <c r="Q276" i="3" s="1"/>
  <c r="F276" i="3"/>
  <c r="N276" i="3" s="1"/>
  <c r="E276" i="3"/>
  <c r="AO275" i="3"/>
  <c r="AN275" i="3"/>
  <c r="AM275" i="3"/>
  <c r="AL275" i="3"/>
  <c r="Y275" i="3"/>
  <c r="X275" i="3"/>
  <c r="W275" i="3"/>
  <c r="R275" i="3"/>
  <c r="Q275" i="3"/>
  <c r="P275" i="3"/>
  <c r="O275" i="3"/>
  <c r="M275" i="3"/>
  <c r="L275" i="3"/>
  <c r="V275" i="3" s="1"/>
  <c r="K275" i="3"/>
  <c r="U275" i="3" s="1"/>
  <c r="J275" i="3"/>
  <c r="T275" i="3" s="1"/>
  <c r="I275" i="3"/>
  <c r="S275" i="3" s="1"/>
  <c r="H275" i="3"/>
  <c r="G275" i="3"/>
  <c r="F275" i="3"/>
  <c r="E275" i="3"/>
  <c r="AO274" i="3"/>
  <c r="AN274" i="3"/>
  <c r="AM274" i="3"/>
  <c r="AL274" i="3"/>
  <c r="Y274" i="3"/>
  <c r="X274" i="3"/>
  <c r="W274" i="3"/>
  <c r="V274" i="3"/>
  <c r="R274" i="3"/>
  <c r="Q274" i="3"/>
  <c r="O274" i="3"/>
  <c r="M274" i="3"/>
  <c r="L274" i="3"/>
  <c r="K274" i="3"/>
  <c r="U274" i="3" s="1"/>
  <c r="J274" i="3"/>
  <c r="T274" i="3" s="1"/>
  <c r="I274" i="3"/>
  <c r="S274" i="3" s="1"/>
  <c r="H274" i="3"/>
  <c r="G274" i="3"/>
  <c r="F274" i="3"/>
  <c r="N274" i="3" s="1"/>
  <c r="E274" i="3"/>
  <c r="AO273" i="3"/>
  <c r="AN273" i="3"/>
  <c r="AM273" i="3"/>
  <c r="AL273" i="3"/>
  <c r="Y273" i="3"/>
  <c r="X273" i="3"/>
  <c r="W273" i="3"/>
  <c r="T273" i="3"/>
  <c r="S273" i="3"/>
  <c r="R273" i="3"/>
  <c r="O273" i="3"/>
  <c r="N273" i="3"/>
  <c r="M273" i="3"/>
  <c r="L273" i="3"/>
  <c r="V273" i="3" s="1"/>
  <c r="K273" i="3"/>
  <c r="U273" i="3" s="1"/>
  <c r="J273" i="3"/>
  <c r="I273" i="3"/>
  <c r="H273" i="3"/>
  <c r="G273" i="3"/>
  <c r="Q273" i="3" s="1"/>
  <c r="F273" i="3"/>
  <c r="P273" i="3" s="1"/>
  <c r="Z273" i="3" s="1"/>
  <c r="AA273" i="3" s="1"/>
  <c r="E273" i="3"/>
  <c r="AS272" i="3"/>
  <c r="AO272" i="3"/>
  <c r="AN272" i="3"/>
  <c r="AM272" i="3"/>
  <c r="AL272" i="3"/>
  <c r="Y272" i="3"/>
  <c r="X272" i="3"/>
  <c r="W272" i="3"/>
  <c r="T272" i="3"/>
  <c r="R272" i="3"/>
  <c r="Q272" i="3"/>
  <c r="P272" i="3"/>
  <c r="Z272" i="3" s="1"/>
  <c r="AA272" i="3" s="1"/>
  <c r="O272" i="3"/>
  <c r="M272" i="3"/>
  <c r="L272" i="3"/>
  <c r="V272" i="3" s="1"/>
  <c r="K272" i="3"/>
  <c r="U272" i="3" s="1"/>
  <c r="J272" i="3"/>
  <c r="N272" i="3" s="1"/>
  <c r="I272" i="3"/>
  <c r="S272" i="3" s="1"/>
  <c r="H272" i="3"/>
  <c r="G272" i="3"/>
  <c r="F272" i="3"/>
  <c r="E272" i="3"/>
  <c r="AO271" i="3"/>
  <c r="AN271" i="3"/>
  <c r="AM271" i="3"/>
  <c r="AL271" i="3"/>
  <c r="Y271" i="3"/>
  <c r="X271" i="3"/>
  <c r="W271" i="3"/>
  <c r="U271" i="3"/>
  <c r="T271" i="3"/>
  <c r="R271" i="3"/>
  <c r="Q271" i="3"/>
  <c r="O271" i="3"/>
  <c r="N271" i="3"/>
  <c r="M271" i="3"/>
  <c r="L271" i="3"/>
  <c r="V271" i="3" s="1"/>
  <c r="K271" i="3"/>
  <c r="J271" i="3"/>
  <c r="I271" i="3"/>
  <c r="S271" i="3" s="1"/>
  <c r="H271" i="3"/>
  <c r="G271" i="3"/>
  <c r="F271" i="3"/>
  <c r="P271" i="3" s="1"/>
  <c r="E271" i="3"/>
  <c r="AO270" i="3"/>
  <c r="AN270" i="3"/>
  <c r="AM270" i="3"/>
  <c r="AL270" i="3"/>
  <c r="Y270" i="3"/>
  <c r="X270" i="3"/>
  <c r="W270" i="3"/>
  <c r="V270" i="3"/>
  <c r="R270" i="3"/>
  <c r="Q270" i="3"/>
  <c r="O270" i="3"/>
  <c r="M270" i="3"/>
  <c r="L270" i="3"/>
  <c r="K270" i="3"/>
  <c r="U270" i="3" s="1"/>
  <c r="J270" i="3"/>
  <c r="T270" i="3" s="1"/>
  <c r="I270" i="3"/>
  <c r="S270" i="3" s="1"/>
  <c r="H270" i="3"/>
  <c r="G270" i="3"/>
  <c r="F270" i="3"/>
  <c r="N270" i="3" s="1"/>
  <c r="E270" i="3"/>
  <c r="AV269" i="3"/>
  <c r="AO269" i="3"/>
  <c r="AN269" i="3"/>
  <c r="AM269" i="3"/>
  <c r="AL269" i="3"/>
  <c r="Z269" i="3"/>
  <c r="AA269" i="3" s="1"/>
  <c r="Y269" i="3"/>
  <c r="X269" i="3"/>
  <c r="W269" i="3"/>
  <c r="T269" i="3"/>
  <c r="S269" i="3"/>
  <c r="R269" i="3"/>
  <c r="O269" i="3"/>
  <c r="N269" i="3"/>
  <c r="M269" i="3"/>
  <c r="L269" i="3"/>
  <c r="V269" i="3" s="1"/>
  <c r="K269" i="3"/>
  <c r="U269" i="3" s="1"/>
  <c r="J269" i="3"/>
  <c r="I269" i="3"/>
  <c r="H269" i="3"/>
  <c r="G269" i="3"/>
  <c r="Q269" i="3" s="1"/>
  <c r="F269" i="3"/>
  <c r="P269" i="3" s="1"/>
  <c r="E269" i="3"/>
  <c r="AO268" i="3"/>
  <c r="AN268" i="3"/>
  <c r="AM268" i="3"/>
  <c r="AL268" i="3"/>
  <c r="Y268" i="3"/>
  <c r="X268" i="3"/>
  <c r="W268" i="3"/>
  <c r="T268" i="3"/>
  <c r="R268" i="3"/>
  <c r="Q268" i="3"/>
  <c r="P268" i="3"/>
  <c r="O268" i="3"/>
  <c r="M268" i="3"/>
  <c r="L268" i="3"/>
  <c r="V268" i="3" s="1"/>
  <c r="K268" i="3"/>
  <c r="U268" i="3" s="1"/>
  <c r="J268" i="3"/>
  <c r="N268" i="3" s="1"/>
  <c r="I268" i="3"/>
  <c r="S268" i="3" s="1"/>
  <c r="H268" i="3"/>
  <c r="G268" i="3"/>
  <c r="F268" i="3"/>
  <c r="E268" i="3"/>
  <c r="AO267" i="3"/>
  <c r="AN267" i="3"/>
  <c r="AM267" i="3"/>
  <c r="AL267" i="3"/>
  <c r="Y267" i="3"/>
  <c r="X267" i="3"/>
  <c r="W267" i="3"/>
  <c r="U267" i="3"/>
  <c r="T267" i="3"/>
  <c r="R267" i="3"/>
  <c r="Q267" i="3"/>
  <c r="O267" i="3"/>
  <c r="N267" i="3"/>
  <c r="M267" i="3"/>
  <c r="L267" i="3"/>
  <c r="V267" i="3" s="1"/>
  <c r="K267" i="3"/>
  <c r="J267" i="3"/>
  <c r="I267" i="3"/>
  <c r="S267" i="3" s="1"/>
  <c r="H267" i="3"/>
  <c r="G267" i="3"/>
  <c r="F267" i="3"/>
  <c r="P267" i="3" s="1"/>
  <c r="E267" i="3"/>
  <c r="AO266" i="3"/>
  <c r="AN266" i="3"/>
  <c r="AM266" i="3"/>
  <c r="AL266" i="3"/>
  <c r="Y266" i="3"/>
  <c r="X266" i="3"/>
  <c r="W266" i="3"/>
  <c r="V266" i="3"/>
  <c r="R266" i="3"/>
  <c r="Q266" i="3"/>
  <c r="O266" i="3"/>
  <c r="M266" i="3"/>
  <c r="L266" i="3"/>
  <c r="K266" i="3"/>
  <c r="U266" i="3" s="1"/>
  <c r="J266" i="3"/>
  <c r="T266" i="3" s="1"/>
  <c r="I266" i="3"/>
  <c r="S266" i="3" s="1"/>
  <c r="H266" i="3"/>
  <c r="G266" i="3"/>
  <c r="F266" i="3"/>
  <c r="N266" i="3" s="1"/>
  <c r="E266" i="3"/>
  <c r="AO265" i="3"/>
  <c r="AN265" i="3"/>
  <c r="AM265" i="3"/>
  <c r="AL265" i="3"/>
  <c r="Y265" i="3"/>
  <c r="X265" i="3"/>
  <c r="W265" i="3"/>
  <c r="T265" i="3"/>
  <c r="S265" i="3"/>
  <c r="R265" i="3"/>
  <c r="O265" i="3"/>
  <c r="N265" i="3"/>
  <c r="M265" i="3"/>
  <c r="L265" i="3"/>
  <c r="V265" i="3" s="1"/>
  <c r="K265" i="3"/>
  <c r="U265" i="3" s="1"/>
  <c r="Z265" i="3" s="1"/>
  <c r="AA265" i="3" s="1"/>
  <c r="J265" i="3"/>
  <c r="I265" i="3"/>
  <c r="H265" i="3"/>
  <c r="G265" i="3"/>
  <c r="Q265" i="3" s="1"/>
  <c r="F265" i="3"/>
  <c r="P265" i="3" s="1"/>
  <c r="E265" i="3"/>
  <c r="AO264" i="3"/>
  <c r="AN264" i="3"/>
  <c r="AM264" i="3"/>
  <c r="AL264" i="3"/>
  <c r="Y264" i="3"/>
  <c r="X264" i="3"/>
  <c r="W264" i="3"/>
  <c r="T264" i="3"/>
  <c r="R264" i="3"/>
  <c r="Q264" i="3"/>
  <c r="P264" i="3"/>
  <c r="Z264" i="3" s="1"/>
  <c r="AA264" i="3" s="1"/>
  <c r="AS264" i="3" s="1"/>
  <c r="O264" i="3"/>
  <c r="M264" i="3"/>
  <c r="L264" i="3"/>
  <c r="V264" i="3" s="1"/>
  <c r="K264" i="3"/>
  <c r="U264" i="3" s="1"/>
  <c r="J264" i="3"/>
  <c r="N264" i="3" s="1"/>
  <c r="I264" i="3"/>
  <c r="S264" i="3" s="1"/>
  <c r="H264" i="3"/>
  <c r="G264" i="3"/>
  <c r="F264" i="3"/>
  <c r="E264" i="3"/>
  <c r="AO263" i="3"/>
  <c r="AN263" i="3"/>
  <c r="AM263" i="3"/>
  <c r="AL263" i="3"/>
  <c r="Y263" i="3"/>
  <c r="X263" i="3"/>
  <c r="W263" i="3"/>
  <c r="U263" i="3"/>
  <c r="T263" i="3"/>
  <c r="R263" i="3"/>
  <c r="Q263" i="3"/>
  <c r="O263" i="3"/>
  <c r="N263" i="3"/>
  <c r="M263" i="3"/>
  <c r="L263" i="3"/>
  <c r="V263" i="3" s="1"/>
  <c r="K263" i="3"/>
  <c r="J263" i="3"/>
  <c r="I263" i="3"/>
  <c r="S263" i="3" s="1"/>
  <c r="H263" i="3"/>
  <c r="G263" i="3"/>
  <c r="F263" i="3"/>
  <c r="P263" i="3" s="1"/>
  <c r="E263" i="3"/>
  <c r="AO262" i="3"/>
  <c r="AN262" i="3"/>
  <c r="AM262" i="3"/>
  <c r="AL262" i="3"/>
  <c r="Y262" i="3"/>
  <c r="X262" i="3"/>
  <c r="W262" i="3"/>
  <c r="V262" i="3"/>
  <c r="R262" i="3"/>
  <c r="Q262" i="3"/>
  <c r="O262" i="3"/>
  <c r="M262" i="3"/>
  <c r="L262" i="3"/>
  <c r="K262" i="3"/>
  <c r="U262" i="3" s="1"/>
  <c r="J262" i="3"/>
  <c r="T262" i="3" s="1"/>
  <c r="I262" i="3"/>
  <c r="S262" i="3" s="1"/>
  <c r="H262" i="3"/>
  <c r="G262" i="3"/>
  <c r="F262" i="3"/>
  <c r="N262" i="3" s="1"/>
  <c r="E262" i="3"/>
  <c r="AO261" i="3"/>
  <c r="AN261" i="3"/>
  <c r="AM261" i="3"/>
  <c r="AL261" i="3"/>
  <c r="Z261" i="3"/>
  <c r="AA261" i="3" s="1"/>
  <c r="AV261" i="3" s="1"/>
  <c r="Y261" i="3"/>
  <c r="X261" i="3"/>
  <c r="W261" i="3"/>
  <c r="T261" i="3"/>
  <c r="S261" i="3"/>
  <c r="R261" i="3"/>
  <c r="O261" i="3"/>
  <c r="N261" i="3"/>
  <c r="M261" i="3"/>
  <c r="L261" i="3"/>
  <c r="V261" i="3" s="1"/>
  <c r="K261" i="3"/>
  <c r="U261" i="3" s="1"/>
  <c r="J261" i="3"/>
  <c r="I261" i="3"/>
  <c r="H261" i="3"/>
  <c r="G261" i="3"/>
  <c r="Q261" i="3" s="1"/>
  <c r="F261" i="3"/>
  <c r="P261" i="3" s="1"/>
  <c r="E261" i="3"/>
  <c r="AO260" i="3"/>
  <c r="AN260" i="3"/>
  <c r="AM260" i="3"/>
  <c r="AL260" i="3"/>
  <c r="Y260" i="3"/>
  <c r="X260" i="3"/>
  <c r="W260" i="3"/>
  <c r="T260" i="3"/>
  <c r="R260" i="3"/>
  <c r="Q260" i="3"/>
  <c r="P260" i="3"/>
  <c r="O260" i="3"/>
  <c r="M260" i="3"/>
  <c r="L260" i="3"/>
  <c r="V260" i="3" s="1"/>
  <c r="K260" i="3"/>
  <c r="U260" i="3" s="1"/>
  <c r="J260" i="3"/>
  <c r="N260" i="3" s="1"/>
  <c r="I260" i="3"/>
  <c r="S260" i="3" s="1"/>
  <c r="H260" i="3"/>
  <c r="G260" i="3"/>
  <c r="F260" i="3"/>
  <c r="E260" i="3"/>
  <c r="AO259" i="3"/>
  <c r="AN259" i="3"/>
  <c r="AM259" i="3"/>
  <c r="AL259" i="3"/>
  <c r="Y259" i="3"/>
  <c r="X259" i="3"/>
  <c r="W259" i="3"/>
  <c r="U259" i="3"/>
  <c r="T259" i="3"/>
  <c r="R259" i="3"/>
  <c r="Q259" i="3"/>
  <c r="O259" i="3"/>
  <c r="N259" i="3"/>
  <c r="M259" i="3"/>
  <c r="L259" i="3"/>
  <c r="V259" i="3" s="1"/>
  <c r="K259" i="3"/>
  <c r="J259" i="3"/>
  <c r="I259" i="3"/>
  <c r="S259" i="3" s="1"/>
  <c r="H259" i="3"/>
  <c r="G259" i="3"/>
  <c r="F259" i="3"/>
  <c r="P259" i="3" s="1"/>
  <c r="E259" i="3"/>
  <c r="AO258" i="3"/>
  <c r="AN258" i="3"/>
  <c r="AM258" i="3"/>
  <c r="AL258" i="3"/>
  <c r="Y258" i="3"/>
  <c r="X258" i="3"/>
  <c r="W258" i="3"/>
  <c r="V258" i="3"/>
  <c r="R258" i="3"/>
  <c r="Q258" i="3"/>
  <c r="O258" i="3"/>
  <c r="M258" i="3"/>
  <c r="L258" i="3"/>
  <c r="K258" i="3"/>
  <c r="U258" i="3" s="1"/>
  <c r="J258" i="3"/>
  <c r="T258" i="3" s="1"/>
  <c r="I258" i="3"/>
  <c r="S258" i="3" s="1"/>
  <c r="H258" i="3"/>
  <c r="G258" i="3"/>
  <c r="F258" i="3"/>
  <c r="N258" i="3" s="1"/>
  <c r="E258" i="3"/>
  <c r="AO257" i="3"/>
  <c r="AN257" i="3"/>
  <c r="AM257" i="3"/>
  <c r="AL257" i="3"/>
  <c r="Y257" i="3"/>
  <c r="X257" i="3"/>
  <c r="W257" i="3"/>
  <c r="T257" i="3"/>
  <c r="S257" i="3"/>
  <c r="R257" i="3"/>
  <c r="O257" i="3"/>
  <c r="N257" i="3"/>
  <c r="M257" i="3"/>
  <c r="L257" i="3"/>
  <c r="V257" i="3" s="1"/>
  <c r="K257" i="3"/>
  <c r="U257" i="3" s="1"/>
  <c r="Z257" i="3" s="1"/>
  <c r="AA257" i="3" s="1"/>
  <c r="J257" i="3"/>
  <c r="I257" i="3"/>
  <c r="H257" i="3"/>
  <c r="G257" i="3"/>
  <c r="Q257" i="3" s="1"/>
  <c r="F257" i="3"/>
  <c r="P257" i="3" s="1"/>
  <c r="E257" i="3"/>
  <c r="AO256" i="3"/>
  <c r="AN256" i="3"/>
  <c r="AM256" i="3"/>
  <c r="AL256" i="3"/>
  <c r="Y256" i="3"/>
  <c r="X256" i="3"/>
  <c r="W256" i="3"/>
  <c r="T256" i="3"/>
  <c r="R256" i="3"/>
  <c r="Q256" i="3"/>
  <c r="P256" i="3"/>
  <c r="Z256" i="3" s="1"/>
  <c r="AA256" i="3" s="1"/>
  <c r="AS256" i="3" s="1"/>
  <c r="O256" i="3"/>
  <c r="M256" i="3"/>
  <c r="L256" i="3"/>
  <c r="V256" i="3" s="1"/>
  <c r="K256" i="3"/>
  <c r="U256" i="3" s="1"/>
  <c r="J256" i="3"/>
  <c r="I256" i="3"/>
  <c r="S256" i="3" s="1"/>
  <c r="H256" i="3"/>
  <c r="G256" i="3"/>
  <c r="F256" i="3"/>
  <c r="N256" i="3" s="1"/>
  <c r="E256" i="3"/>
  <c r="AO255" i="3"/>
  <c r="AN255" i="3"/>
  <c r="AM255" i="3"/>
  <c r="AL255" i="3"/>
  <c r="Y255" i="3"/>
  <c r="X255" i="3"/>
  <c r="W255" i="3"/>
  <c r="U255" i="3"/>
  <c r="T255" i="3"/>
  <c r="R255" i="3"/>
  <c r="Q255" i="3"/>
  <c r="O255" i="3"/>
  <c r="N255" i="3"/>
  <c r="M255" i="3"/>
  <c r="L255" i="3"/>
  <c r="V255" i="3" s="1"/>
  <c r="K255" i="3"/>
  <c r="J255" i="3"/>
  <c r="I255" i="3"/>
  <c r="S255" i="3" s="1"/>
  <c r="H255" i="3"/>
  <c r="G255" i="3"/>
  <c r="F255" i="3"/>
  <c r="P255" i="3" s="1"/>
  <c r="E255" i="3"/>
  <c r="AO254" i="3"/>
  <c r="AN254" i="3"/>
  <c r="AM254" i="3"/>
  <c r="AL254" i="3"/>
  <c r="Y254" i="3"/>
  <c r="X254" i="3"/>
  <c r="W254" i="3"/>
  <c r="V254" i="3"/>
  <c r="U254" i="3"/>
  <c r="R254" i="3"/>
  <c r="Q254" i="3"/>
  <c r="O254" i="3"/>
  <c r="M254" i="3"/>
  <c r="L254" i="3"/>
  <c r="K254" i="3"/>
  <c r="J254" i="3"/>
  <c r="T254" i="3" s="1"/>
  <c r="I254" i="3"/>
  <c r="S254" i="3" s="1"/>
  <c r="H254" i="3"/>
  <c r="G254" i="3"/>
  <c r="F254" i="3"/>
  <c r="N254" i="3" s="1"/>
  <c r="E254" i="3"/>
  <c r="AO253" i="3"/>
  <c r="AN253" i="3"/>
  <c r="AM253" i="3"/>
  <c r="AL253" i="3"/>
  <c r="Y253" i="3"/>
  <c r="X253" i="3"/>
  <c r="W253" i="3"/>
  <c r="T253" i="3"/>
  <c r="S253" i="3"/>
  <c r="R253" i="3"/>
  <c r="O253" i="3"/>
  <c r="M253" i="3"/>
  <c r="L253" i="3"/>
  <c r="V253" i="3" s="1"/>
  <c r="K253" i="3"/>
  <c r="U253" i="3" s="1"/>
  <c r="J253" i="3"/>
  <c r="I253" i="3"/>
  <c r="H253" i="3"/>
  <c r="G253" i="3"/>
  <c r="Q253" i="3" s="1"/>
  <c r="F253" i="3"/>
  <c r="P253" i="3" s="1"/>
  <c r="E253" i="3"/>
  <c r="AO252" i="3"/>
  <c r="AN252" i="3"/>
  <c r="AM252" i="3"/>
  <c r="AL252" i="3"/>
  <c r="Y252" i="3"/>
  <c r="X252" i="3"/>
  <c r="W252" i="3"/>
  <c r="T252" i="3"/>
  <c r="R252" i="3"/>
  <c r="Q252" i="3"/>
  <c r="P252" i="3"/>
  <c r="O252" i="3"/>
  <c r="M252" i="3"/>
  <c r="L252" i="3"/>
  <c r="V252" i="3" s="1"/>
  <c r="K252" i="3"/>
  <c r="U252" i="3" s="1"/>
  <c r="J252" i="3"/>
  <c r="I252" i="3"/>
  <c r="S252" i="3" s="1"/>
  <c r="H252" i="3"/>
  <c r="G252" i="3"/>
  <c r="F252" i="3"/>
  <c r="N252" i="3" s="1"/>
  <c r="E252" i="3"/>
  <c r="AO251" i="3"/>
  <c r="AN251" i="3"/>
  <c r="AM251" i="3"/>
  <c r="AL251" i="3"/>
  <c r="Y251" i="3"/>
  <c r="X251" i="3"/>
  <c r="W251" i="3"/>
  <c r="U251" i="3"/>
  <c r="T251" i="3"/>
  <c r="R251" i="3"/>
  <c r="Q251" i="3"/>
  <c r="O251" i="3"/>
  <c r="N251" i="3"/>
  <c r="M251" i="3"/>
  <c r="L251" i="3"/>
  <c r="V251" i="3" s="1"/>
  <c r="K251" i="3"/>
  <c r="J251" i="3"/>
  <c r="I251" i="3"/>
  <c r="S251" i="3" s="1"/>
  <c r="Z251" i="3" s="1"/>
  <c r="AA251" i="3" s="1"/>
  <c r="H251" i="3"/>
  <c r="G251" i="3"/>
  <c r="F251" i="3"/>
  <c r="P251" i="3" s="1"/>
  <c r="E251" i="3"/>
  <c r="AO250" i="3"/>
  <c r="AN250" i="3"/>
  <c r="AM250" i="3"/>
  <c r="AL250" i="3"/>
  <c r="Y250" i="3"/>
  <c r="X250" i="3"/>
  <c r="W250" i="3"/>
  <c r="V250" i="3"/>
  <c r="R250" i="3"/>
  <c r="Q250" i="3"/>
  <c r="O250" i="3"/>
  <c r="M250" i="3"/>
  <c r="L250" i="3"/>
  <c r="K250" i="3"/>
  <c r="U250" i="3" s="1"/>
  <c r="J250" i="3"/>
  <c r="T250" i="3" s="1"/>
  <c r="I250" i="3"/>
  <c r="S250" i="3" s="1"/>
  <c r="H250" i="3"/>
  <c r="G250" i="3"/>
  <c r="F250" i="3"/>
  <c r="N250" i="3" s="1"/>
  <c r="E250" i="3"/>
  <c r="AO249" i="3"/>
  <c r="AN249" i="3"/>
  <c r="AM249" i="3"/>
  <c r="AL249" i="3"/>
  <c r="Y249" i="3"/>
  <c r="X249" i="3"/>
  <c r="W249" i="3"/>
  <c r="T249" i="3"/>
  <c r="S249" i="3"/>
  <c r="R249" i="3"/>
  <c r="O249" i="3"/>
  <c r="N249" i="3"/>
  <c r="M249" i="3"/>
  <c r="L249" i="3"/>
  <c r="V249" i="3" s="1"/>
  <c r="K249" i="3"/>
  <c r="U249" i="3" s="1"/>
  <c r="J249" i="3"/>
  <c r="I249" i="3"/>
  <c r="H249" i="3"/>
  <c r="G249" i="3"/>
  <c r="Q249" i="3" s="1"/>
  <c r="Z249" i="3" s="1"/>
  <c r="AA249" i="3" s="1"/>
  <c r="AV249" i="3" s="1"/>
  <c r="F249" i="3"/>
  <c r="P249" i="3" s="1"/>
  <c r="E249" i="3"/>
  <c r="AO248" i="3"/>
  <c r="AN248" i="3"/>
  <c r="AM248" i="3"/>
  <c r="AL248" i="3"/>
  <c r="Y248" i="3"/>
  <c r="X248" i="3"/>
  <c r="W248" i="3"/>
  <c r="T248" i="3"/>
  <c r="R248" i="3"/>
  <c r="Q248" i="3"/>
  <c r="P248" i="3"/>
  <c r="O248" i="3"/>
  <c r="M248" i="3"/>
  <c r="L248" i="3"/>
  <c r="V248" i="3" s="1"/>
  <c r="K248" i="3"/>
  <c r="U248" i="3" s="1"/>
  <c r="J248" i="3"/>
  <c r="I248" i="3"/>
  <c r="S248" i="3" s="1"/>
  <c r="H248" i="3"/>
  <c r="G248" i="3"/>
  <c r="F248" i="3"/>
  <c r="N248" i="3" s="1"/>
  <c r="E248" i="3"/>
  <c r="AO247" i="3"/>
  <c r="AN247" i="3"/>
  <c r="AM247" i="3"/>
  <c r="AL247" i="3"/>
  <c r="Y247" i="3"/>
  <c r="X247" i="3"/>
  <c r="W247" i="3"/>
  <c r="U247" i="3"/>
  <c r="T247" i="3"/>
  <c r="R247" i="3"/>
  <c r="Q247" i="3"/>
  <c r="O247" i="3"/>
  <c r="N247" i="3"/>
  <c r="M247" i="3"/>
  <c r="L247" i="3"/>
  <c r="V247" i="3" s="1"/>
  <c r="K247" i="3"/>
  <c r="J247" i="3"/>
  <c r="I247" i="3"/>
  <c r="S247" i="3" s="1"/>
  <c r="H247" i="3"/>
  <c r="G247" i="3"/>
  <c r="F247" i="3"/>
  <c r="P247" i="3" s="1"/>
  <c r="Z247" i="3" s="1"/>
  <c r="AA247" i="3" s="1"/>
  <c r="E247" i="3"/>
  <c r="AO246" i="3"/>
  <c r="AN246" i="3"/>
  <c r="AM246" i="3"/>
  <c r="AL246" i="3"/>
  <c r="Y246" i="3"/>
  <c r="X246" i="3"/>
  <c r="W246" i="3"/>
  <c r="V246" i="3"/>
  <c r="R246" i="3"/>
  <c r="Q246" i="3"/>
  <c r="O246" i="3"/>
  <c r="N246" i="3"/>
  <c r="M246" i="3"/>
  <c r="L246" i="3"/>
  <c r="K246" i="3"/>
  <c r="U246" i="3" s="1"/>
  <c r="J246" i="3"/>
  <c r="T246" i="3" s="1"/>
  <c r="I246" i="3"/>
  <c r="S246" i="3" s="1"/>
  <c r="H246" i="3"/>
  <c r="G246" i="3"/>
  <c r="F246" i="3"/>
  <c r="P246" i="3" s="1"/>
  <c r="E246" i="3"/>
  <c r="AO245" i="3"/>
  <c r="AN245" i="3"/>
  <c r="AM245" i="3"/>
  <c r="AL245" i="3"/>
  <c r="Y245" i="3"/>
  <c r="X245" i="3"/>
  <c r="W245" i="3"/>
  <c r="T245" i="3"/>
  <c r="S245" i="3"/>
  <c r="R245" i="3"/>
  <c r="O245" i="3"/>
  <c r="N245" i="3"/>
  <c r="M245" i="3"/>
  <c r="L245" i="3"/>
  <c r="V245" i="3" s="1"/>
  <c r="K245" i="3"/>
  <c r="U245" i="3" s="1"/>
  <c r="Z245" i="3" s="1"/>
  <c r="AA245" i="3" s="1"/>
  <c r="J245" i="3"/>
  <c r="I245" i="3"/>
  <c r="H245" i="3"/>
  <c r="G245" i="3"/>
  <c r="Q245" i="3" s="1"/>
  <c r="F245" i="3"/>
  <c r="P245" i="3" s="1"/>
  <c r="E245" i="3"/>
  <c r="AO244" i="3"/>
  <c r="AN244" i="3"/>
  <c r="AM244" i="3"/>
  <c r="AL244" i="3"/>
  <c r="Y244" i="3"/>
  <c r="X244" i="3"/>
  <c r="W244" i="3"/>
  <c r="T244" i="3"/>
  <c r="R244" i="3"/>
  <c r="Q244" i="3"/>
  <c r="P244" i="3"/>
  <c r="O244" i="3"/>
  <c r="M244" i="3"/>
  <c r="L244" i="3"/>
  <c r="V244" i="3" s="1"/>
  <c r="K244" i="3"/>
  <c r="U244" i="3" s="1"/>
  <c r="J244" i="3"/>
  <c r="I244" i="3"/>
  <c r="S244" i="3" s="1"/>
  <c r="H244" i="3"/>
  <c r="G244" i="3"/>
  <c r="F244" i="3"/>
  <c r="N244" i="3" s="1"/>
  <c r="E244" i="3"/>
  <c r="AO243" i="3"/>
  <c r="AN243" i="3"/>
  <c r="AM243" i="3"/>
  <c r="AL243" i="3"/>
  <c r="Y243" i="3"/>
  <c r="X243" i="3"/>
  <c r="W243" i="3"/>
  <c r="U243" i="3"/>
  <c r="T243" i="3"/>
  <c r="R243" i="3"/>
  <c r="Q243" i="3"/>
  <c r="O243" i="3"/>
  <c r="N243" i="3"/>
  <c r="M243" i="3"/>
  <c r="L243" i="3"/>
  <c r="V243" i="3" s="1"/>
  <c r="K243" i="3"/>
  <c r="J243" i="3"/>
  <c r="I243" i="3"/>
  <c r="S243" i="3" s="1"/>
  <c r="H243" i="3"/>
  <c r="G243" i="3"/>
  <c r="F243" i="3"/>
  <c r="P243" i="3" s="1"/>
  <c r="Z243" i="3" s="1"/>
  <c r="AA243" i="3" s="1"/>
  <c r="E243" i="3"/>
  <c r="AO242" i="3"/>
  <c r="AN242" i="3"/>
  <c r="AM242" i="3"/>
  <c r="AL242" i="3"/>
  <c r="Y242" i="3"/>
  <c r="X242" i="3"/>
  <c r="W242" i="3"/>
  <c r="V242" i="3"/>
  <c r="R242" i="3"/>
  <c r="Q242" i="3"/>
  <c r="O242" i="3"/>
  <c r="N242" i="3"/>
  <c r="M242" i="3"/>
  <c r="L242" i="3"/>
  <c r="K242" i="3"/>
  <c r="U242" i="3" s="1"/>
  <c r="Z242" i="3" s="1"/>
  <c r="AA242" i="3" s="1"/>
  <c r="J242" i="3"/>
  <c r="T242" i="3" s="1"/>
  <c r="I242" i="3"/>
  <c r="S242" i="3" s="1"/>
  <c r="H242" i="3"/>
  <c r="G242" i="3"/>
  <c r="F242" i="3"/>
  <c r="P242" i="3" s="1"/>
  <c r="E242" i="3"/>
  <c r="AO241" i="3"/>
  <c r="AN241" i="3"/>
  <c r="AM241" i="3"/>
  <c r="AL241" i="3"/>
  <c r="Y241" i="3"/>
  <c r="X241" i="3"/>
  <c r="W241" i="3"/>
  <c r="T241" i="3"/>
  <c r="S241" i="3"/>
  <c r="R241" i="3"/>
  <c r="O241" i="3"/>
  <c r="N241" i="3"/>
  <c r="M241" i="3"/>
  <c r="L241" i="3"/>
  <c r="V241" i="3" s="1"/>
  <c r="K241" i="3"/>
  <c r="U241" i="3" s="1"/>
  <c r="J241" i="3"/>
  <c r="I241" i="3"/>
  <c r="H241" i="3"/>
  <c r="G241" i="3"/>
  <c r="Q241" i="3" s="1"/>
  <c r="F241" i="3"/>
  <c r="P241" i="3" s="1"/>
  <c r="Z241" i="3" s="1"/>
  <c r="AA241" i="3" s="1"/>
  <c r="E241" i="3"/>
  <c r="AO240" i="3"/>
  <c r="AN240" i="3"/>
  <c r="AM240" i="3"/>
  <c r="AL240" i="3"/>
  <c r="AA240" i="3"/>
  <c r="Y240" i="3"/>
  <c r="X240" i="3"/>
  <c r="W240" i="3"/>
  <c r="T240" i="3"/>
  <c r="R240" i="3"/>
  <c r="Q240" i="3"/>
  <c r="P240" i="3"/>
  <c r="Z240" i="3" s="1"/>
  <c r="O240" i="3"/>
  <c r="M240" i="3"/>
  <c r="L240" i="3"/>
  <c r="V240" i="3" s="1"/>
  <c r="K240" i="3"/>
  <c r="U240" i="3" s="1"/>
  <c r="J240" i="3"/>
  <c r="I240" i="3"/>
  <c r="S240" i="3" s="1"/>
  <c r="H240" i="3"/>
  <c r="G240" i="3"/>
  <c r="F240" i="3"/>
  <c r="N240" i="3" s="1"/>
  <c r="E240" i="3"/>
  <c r="AO239" i="3"/>
  <c r="AN239" i="3"/>
  <c r="AM239" i="3"/>
  <c r="AL239" i="3"/>
  <c r="Y239" i="3"/>
  <c r="X239" i="3"/>
  <c r="W239" i="3"/>
  <c r="U239" i="3"/>
  <c r="R239" i="3"/>
  <c r="Q239" i="3"/>
  <c r="O239" i="3"/>
  <c r="M239" i="3"/>
  <c r="L239" i="3"/>
  <c r="V239" i="3" s="1"/>
  <c r="Z239" i="3" s="1"/>
  <c r="AA239" i="3" s="1"/>
  <c r="K239" i="3"/>
  <c r="J239" i="3"/>
  <c r="T239" i="3" s="1"/>
  <c r="I239" i="3"/>
  <c r="S239" i="3" s="1"/>
  <c r="H239" i="3"/>
  <c r="G239" i="3"/>
  <c r="F239" i="3"/>
  <c r="P239" i="3" s="1"/>
  <c r="E239" i="3"/>
  <c r="AO238" i="3"/>
  <c r="AN238" i="3"/>
  <c r="AM238" i="3"/>
  <c r="AL238" i="3"/>
  <c r="Y238" i="3"/>
  <c r="X238" i="3"/>
  <c r="W238" i="3"/>
  <c r="U238" i="3"/>
  <c r="S238" i="3"/>
  <c r="R238" i="3"/>
  <c r="O238" i="3"/>
  <c r="N238" i="3"/>
  <c r="M238" i="3"/>
  <c r="L238" i="3"/>
  <c r="V238" i="3" s="1"/>
  <c r="K238" i="3"/>
  <c r="J238" i="3"/>
  <c r="T238" i="3" s="1"/>
  <c r="I238" i="3"/>
  <c r="H238" i="3"/>
  <c r="G238" i="3"/>
  <c r="Q238" i="3" s="1"/>
  <c r="Z238" i="3" s="1"/>
  <c r="AA238" i="3" s="1"/>
  <c r="F238" i="3"/>
  <c r="P238" i="3" s="1"/>
  <c r="E238" i="3"/>
  <c r="AO237" i="3"/>
  <c r="AN237" i="3"/>
  <c r="AM237" i="3"/>
  <c r="AL237" i="3"/>
  <c r="Y237" i="3"/>
  <c r="X237" i="3"/>
  <c r="W237" i="3"/>
  <c r="U237" i="3"/>
  <c r="T237" i="3"/>
  <c r="R237" i="3"/>
  <c r="P237" i="3"/>
  <c r="O237" i="3"/>
  <c r="N237" i="3"/>
  <c r="M237" i="3"/>
  <c r="L237" i="3"/>
  <c r="V237" i="3" s="1"/>
  <c r="K237" i="3"/>
  <c r="J237" i="3"/>
  <c r="I237" i="3"/>
  <c r="S237" i="3" s="1"/>
  <c r="H237" i="3"/>
  <c r="G237" i="3"/>
  <c r="Q237" i="3" s="1"/>
  <c r="F237" i="3"/>
  <c r="E237" i="3"/>
  <c r="AO236" i="3"/>
  <c r="AN236" i="3"/>
  <c r="AM236" i="3"/>
  <c r="AL236" i="3"/>
  <c r="Y236" i="3"/>
  <c r="X236" i="3"/>
  <c r="W236" i="3"/>
  <c r="T236" i="3"/>
  <c r="R236" i="3"/>
  <c r="Q236" i="3"/>
  <c r="P236" i="3"/>
  <c r="O236" i="3"/>
  <c r="M236" i="3"/>
  <c r="L236" i="3"/>
  <c r="V236" i="3" s="1"/>
  <c r="K236" i="3"/>
  <c r="U236" i="3" s="1"/>
  <c r="J236" i="3"/>
  <c r="I236" i="3"/>
  <c r="S236" i="3" s="1"/>
  <c r="H236" i="3"/>
  <c r="G236" i="3"/>
  <c r="F236" i="3"/>
  <c r="N236" i="3" s="1"/>
  <c r="E236" i="3"/>
  <c r="AO235" i="3"/>
  <c r="AN235" i="3"/>
  <c r="AM235" i="3"/>
  <c r="AL235" i="3"/>
  <c r="Y235" i="3"/>
  <c r="X235" i="3"/>
  <c r="W235" i="3"/>
  <c r="U235" i="3"/>
  <c r="R235" i="3"/>
  <c r="Q235" i="3"/>
  <c r="O235" i="3"/>
  <c r="M235" i="3"/>
  <c r="L235" i="3"/>
  <c r="V235" i="3" s="1"/>
  <c r="K235" i="3"/>
  <c r="J235" i="3"/>
  <c r="T235" i="3" s="1"/>
  <c r="I235" i="3"/>
  <c r="S235" i="3" s="1"/>
  <c r="H235" i="3"/>
  <c r="G235" i="3"/>
  <c r="F235" i="3"/>
  <c r="P235" i="3" s="1"/>
  <c r="E235" i="3"/>
  <c r="AO234" i="3"/>
  <c r="AN234" i="3"/>
  <c r="AM234" i="3"/>
  <c r="AL234" i="3"/>
  <c r="Y234" i="3"/>
  <c r="X234" i="3"/>
  <c r="W234" i="3"/>
  <c r="U234" i="3"/>
  <c r="R234" i="3"/>
  <c r="O234" i="3"/>
  <c r="N234" i="3"/>
  <c r="M234" i="3"/>
  <c r="L234" i="3"/>
  <c r="V234" i="3" s="1"/>
  <c r="K234" i="3"/>
  <c r="J234" i="3"/>
  <c r="T234" i="3" s="1"/>
  <c r="I234" i="3"/>
  <c r="S234" i="3" s="1"/>
  <c r="H234" i="3"/>
  <c r="G234" i="3"/>
  <c r="Q234" i="3" s="1"/>
  <c r="F234" i="3"/>
  <c r="P234" i="3" s="1"/>
  <c r="Z234" i="3" s="1"/>
  <c r="AA234" i="3" s="1"/>
  <c r="E234" i="3"/>
  <c r="AO233" i="3"/>
  <c r="AN233" i="3"/>
  <c r="AM233" i="3"/>
  <c r="AL233" i="3"/>
  <c r="Y233" i="3"/>
  <c r="X233" i="3"/>
  <c r="W233" i="3"/>
  <c r="T233" i="3"/>
  <c r="R233" i="3"/>
  <c r="P233" i="3"/>
  <c r="Z233" i="3" s="1"/>
  <c r="AA233" i="3" s="1"/>
  <c r="O233" i="3"/>
  <c r="N233" i="3"/>
  <c r="M233" i="3"/>
  <c r="L233" i="3"/>
  <c r="V233" i="3" s="1"/>
  <c r="K233" i="3"/>
  <c r="U233" i="3" s="1"/>
  <c r="J233" i="3"/>
  <c r="I233" i="3"/>
  <c r="S233" i="3" s="1"/>
  <c r="H233" i="3"/>
  <c r="G233" i="3"/>
  <c r="Q233" i="3" s="1"/>
  <c r="F233" i="3"/>
  <c r="E233" i="3"/>
  <c r="AO232" i="3"/>
  <c r="AN232" i="3"/>
  <c r="AM232" i="3"/>
  <c r="AL232" i="3"/>
  <c r="Y232" i="3"/>
  <c r="X232" i="3"/>
  <c r="W232" i="3"/>
  <c r="T232" i="3"/>
  <c r="R232" i="3"/>
  <c r="Q232" i="3"/>
  <c r="P232" i="3"/>
  <c r="O232" i="3"/>
  <c r="M232" i="3"/>
  <c r="L232" i="3"/>
  <c r="V232" i="3" s="1"/>
  <c r="K232" i="3"/>
  <c r="U232" i="3" s="1"/>
  <c r="J232" i="3"/>
  <c r="I232" i="3"/>
  <c r="S232" i="3" s="1"/>
  <c r="H232" i="3"/>
  <c r="G232" i="3"/>
  <c r="F232" i="3"/>
  <c r="N232" i="3" s="1"/>
  <c r="E232" i="3"/>
  <c r="AO231" i="3"/>
  <c r="AN231" i="3"/>
  <c r="AM231" i="3"/>
  <c r="AL231" i="3"/>
  <c r="Y231" i="3"/>
  <c r="X231" i="3"/>
  <c r="W231" i="3"/>
  <c r="U231" i="3"/>
  <c r="R231" i="3"/>
  <c r="Q231" i="3"/>
  <c r="O231" i="3"/>
  <c r="N231" i="3"/>
  <c r="M231" i="3"/>
  <c r="L231" i="3"/>
  <c r="V231" i="3" s="1"/>
  <c r="K231" i="3"/>
  <c r="J231" i="3"/>
  <c r="T231" i="3" s="1"/>
  <c r="I231" i="3"/>
  <c r="S231" i="3" s="1"/>
  <c r="H231" i="3"/>
  <c r="G231" i="3"/>
  <c r="F231" i="3"/>
  <c r="P231" i="3" s="1"/>
  <c r="Z231" i="3" s="1"/>
  <c r="AA231" i="3" s="1"/>
  <c r="E231" i="3"/>
  <c r="AO230" i="3"/>
  <c r="AN230" i="3"/>
  <c r="AM230" i="3"/>
  <c r="AL230" i="3"/>
  <c r="Y230" i="3"/>
  <c r="X230" i="3"/>
  <c r="W230" i="3"/>
  <c r="U230" i="3"/>
  <c r="R230" i="3"/>
  <c r="Q230" i="3"/>
  <c r="Z230" i="3" s="1"/>
  <c r="AA230" i="3" s="1"/>
  <c r="O230" i="3"/>
  <c r="N230" i="3"/>
  <c r="M230" i="3"/>
  <c r="L230" i="3"/>
  <c r="V230" i="3" s="1"/>
  <c r="K230" i="3"/>
  <c r="J230" i="3"/>
  <c r="T230" i="3" s="1"/>
  <c r="I230" i="3"/>
  <c r="S230" i="3" s="1"/>
  <c r="H230" i="3"/>
  <c r="G230" i="3"/>
  <c r="F230" i="3"/>
  <c r="P230" i="3" s="1"/>
  <c r="E230" i="3"/>
  <c r="AO229" i="3"/>
  <c r="AN229" i="3"/>
  <c r="AM229" i="3"/>
  <c r="AL229" i="3"/>
  <c r="Y229" i="3"/>
  <c r="X229" i="3"/>
  <c r="W229" i="3"/>
  <c r="T229" i="3"/>
  <c r="S229" i="3"/>
  <c r="R229" i="3"/>
  <c r="O229" i="3"/>
  <c r="M229" i="3"/>
  <c r="L229" i="3"/>
  <c r="V229" i="3" s="1"/>
  <c r="K229" i="3"/>
  <c r="U229" i="3" s="1"/>
  <c r="J229" i="3"/>
  <c r="I229" i="3"/>
  <c r="H229" i="3"/>
  <c r="G229" i="3"/>
  <c r="Q229" i="3" s="1"/>
  <c r="F229" i="3"/>
  <c r="E229" i="3"/>
  <c r="AO228" i="3"/>
  <c r="AN228" i="3"/>
  <c r="AM228" i="3"/>
  <c r="AL228" i="3"/>
  <c r="Y228" i="3"/>
  <c r="X228" i="3"/>
  <c r="W228" i="3"/>
  <c r="V228" i="3"/>
  <c r="U228" i="3"/>
  <c r="R228" i="3"/>
  <c r="Q228" i="3"/>
  <c r="P228" i="3"/>
  <c r="O228" i="3"/>
  <c r="M228" i="3"/>
  <c r="L228" i="3"/>
  <c r="K228" i="3"/>
  <c r="J228" i="3"/>
  <c r="T228" i="3" s="1"/>
  <c r="I228" i="3"/>
  <c r="S228" i="3" s="1"/>
  <c r="H228" i="3"/>
  <c r="G228" i="3"/>
  <c r="F228" i="3"/>
  <c r="E228" i="3"/>
  <c r="AO227" i="3"/>
  <c r="AN227" i="3"/>
  <c r="AM227" i="3"/>
  <c r="AL227" i="3"/>
  <c r="Y227" i="3"/>
  <c r="X227" i="3"/>
  <c r="W227" i="3"/>
  <c r="U227" i="3"/>
  <c r="T227" i="3"/>
  <c r="S227" i="3"/>
  <c r="R227" i="3"/>
  <c r="O227" i="3"/>
  <c r="N227" i="3"/>
  <c r="M227" i="3"/>
  <c r="L227" i="3"/>
  <c r="V227" i="3" s="1"/>
  <c r="K227" i="3"/>
  <c r="J227" i="3"/>
  <c r="I227" i="3"/>
  <c r="H227" i="3"/>
  <c r="G227" i="3"/>
  <c r="Q227" i="3" s="1"/>
  <c r="F227" i="3"/>
  <c r="P227" i="3" s="1"/>
  <c r="E227" i="3"/>
  <c r="AO226" i="3"/>
  <c r="AN226" i="3"/>
  <c r="AM226" i="3"/>
  <c r="AL226" i="3"/>
  <c r="Y226" i="3"/>
  <c r="X226" i="3"/>
  <c r="W226" i="3"/>
  <c r="S226" i="3"/>
  <c r="R226" i="3"/>
  <c r="P226" i="3"/>
  <c r="O226" i="3"/>
  <c r="M226" i="3"/>
  <c r="L226" i="3"/>
  <c r="V226" i="3" s="1"/>
  <c r="K226" i="3"/>
  <c r="U226" i="3" s="1"/>
  <c r="J226" i="3"/>
  <c r="T226" i="3" s="1"/>
  <c r="I226" i="3"/>
  <c r="H226" i="3"/>
  <c r="G226" i="3"/>
  <c r="Q226" i="3" s="1"/>
  <c r="F226" i="3"/>
  <c r="N226" i="3" s="1"/>
  <c r="E226" i="3"/>
  <c r="AV225" i="3"/>
  <c r="AO225" i="3"/>
  <c r="AN225" i="3"/>
  <c r="AM225" i="3"/>
  <c r="AL225" i="3"/>
  <c r="Y225" i="3"/>
  <c r="X225" i="3"/>
  <c r="W225" i="3"/>
  <c r="T225" i="3"/>
  <c r="R225" i="3"/>
  <c r="P225" i="3"/>
  <c r="Z225" i="3" s="1"/>
  <c r="AA225" i="3" s="1"/>
  <c r="O225" i="3"/>
  <c r="N225" i="3"/>
  <c r="M225" i="3"/>
  <c r="L225" i="3"/>
  <c r="V225" i="3" s="1"/>
  <c r="K225" i="3"/>
  <c r="U225" i="3" s="1"/>
  <c r="J225" i="3"/>
  <c r="I225" i="3"/>
  <c r="S225" i="3" s="1"/>
  <c r="H225" i="3"/>
  <c r="G225" i="3"/>
  <c r="Q225" i="3" s="1"/>
  <c r="F225" i="3"/>
  <c r="E225" i="3"/>
  <c r="AO224" i="3"/>
  <c r="AN224" i="3"/>
  <c r="AM224" i="3"/>
  <c r="AL224" i="3"/>
  <c r="Y224" i="3"/>
  <c r="X224" i="3"/>
  <c r="W224" i="3"/>
  <c r="V224" i="3"/>
  <c r="T224" i="3"/>
  <c r="R224" i="3"/>
  <c r="Q224" i="3"/>
  <c r="P224" i="3"/>
  <c r="Z224" i="3" s="1"/>
  <c r="AA224" i="3" s="1"/>
  <c r="O224" i="3"/>
  <c r="M224" i="3"/>
  <c r="L224" i="3"/>
  <c r="K224" i="3"/>
  <c r="U224" i="3" s="1"/>
  <c r="J224" i="3"/>
  <c r="I224" i="3"/>
  <c r="S224" i="3" s="1"/>
  <c r="H224" i="3"/>
  <c r="G224" i="3"/>
  <c r="F224" i="3"/>
  <c r="N224" i="3" s="1"/>
  <c r="E224" i="3"/>
  <c r="AO223" i="3"/>
  <c r="AN223" i="3"/>
  <c r="AM223" i="3"/>
  <c r="AL223" i="3"/>
  <c r="Y223" i="3"/>
  <c r="X223" i="3"/>
  <c r="W223" i="3"/>
  <c r="T223" i="3"/>
  <c r="S223" i="3"/>
  <c r="R223" i="3"/>
  <c r="O223" i="3"/>
  <c r="M223" i="3"/>
  <c r="L223" i="3"/>
  <c r="V223" i="3" s="1"/>
  <c r="K223" i="3"/>
  <c r="U223" i="3" s="1"/>
  <c r="J223" i="3"/>
  <c r="I223" i="3"/>
  <c r="H223" i="3"/>
  <c r="G223" i="3"/>
  <c r="Q223" i="3" s="1"/>
  <c r="F223" i="3"/>
  <c r="P223" i="3" s="1"/>
  <c r="E223" i="3"/>
  <c r="AO222" i="3"/>
  <c r="AN222" i="3"/>
  <c r="AM222" i="3"/>
  <c r="AL222" i="3"/>
  <c r="Y222" i="3"/>
  <c r="X222" i="3"/>
  <c r="W222" i="3"/>
  <c r="V222" i="3"/>
  <c r="S222" i="3"/>
  <c r="R222" i="3"/>
  <c r="O222" i="3"/>
  <c r="N222" i="3"/>
  <c r="M222" i="3"/>
  <c r="L222" i="3"/>
  <c r="K222" i="3"/>
  <c r="U222" i="3" s="1"/>
  <c r="J222" i="3"/>
  <c r="T222" i="3" s="1"/>
  <c r="Z222" i="3" s="1"/>
  <c r="AA222" i="3" s="1"/>
  <c r="I222" i="3"/>
  <c r="H222" i="3"/>
  <c r="G222" i="3"/>
  <c r="Q222" i="3" s="1"/>
  <c r="F222" i="3"/>
  <c r="P222" i="3" s="1"/>
  <c r="E222" i="3"/>
  <c r="AO221" i="3"/>
  <c r="AN221" i="3"/>
  <c r="AM221" i="3"/>
  <c r="AL221" i="3"/>
  <c r="Y221" i="3"/>
  <c r="X221" i="3"/>
  <c r="W221" i="3"/>
  <c r="T221" i="3"/>
  <c r="R221" i="3"/>
  <c r="Q221" i="3"/>
  <c r="P221" i="3"/>
  <c r="O221" i="3"/>
  <c r="M221" i="3"/>
  <c r="L221" i="3"/>
  <c r="V221" i="3" s="1"/>
  <c r="K221" i="3"/>
  <c r="U221" i="3" s="1"/>
  <c r="J221" i="3"/>
  <c r="I221" i="3"/>
  <c r="S221" i="3" s="1"/>
  <c r="Z221" i="3" s="1"/>
  <c r="AA221" i="3" s="1"/>
  <c r="H221" i="3"/>
  <c r="G221" i="3"/>
  <c r="F221" i="3"/>
  <c r="N221" i="3" s="1"/>
  <c r="E221" i="3"/>
  <c r="AO220" i="3"/>
  <c r="AN220" i="3"/>
  <c r="AM220" i="3"/>
  <c r="AL220" i="3"/>
  <c r="Y220" i="3"/>
  <c r="X220" i="3"/>
  <c r="W220" i="3"/>
  <c r="U220" i="3"/>
  <c r="T220" i="3"/>
  <c r="R220" i="3"/>
  <c r="Q220" i="3"/>
  <c r="O220" i="3"/>
  <c r="M220" i="3"/>
  <c r="L220" i="3"/>
  <c r="V220" i="3" s="1"/>
  <c r="K220" i="3"/>
  <c r="J220" i="3"/>
  <c r="I220" i="3"/>
  <c r="S220" i="3" s="1"/>
  <c r="H220" i="3"/>
  <c r="G220" i="3"/>
  <c r="F220" i="3"/>
  <c r="P220" i="3" s="1"/>
  <c r="Z220" i="3" s="1"/>
  <c r="AA220" i="3" s="1"/>
  <c r="E220" i="3"/>
  <c r="AO219" i="3"/>
  <c r="AN219" i="3"/>
  <c r="AM219" i="3"/>
  <c r="AL219" i="3"/>
  <c r="Y219" i="3"/>
  <c r="X219" i="3"/>
  <c r="W219" i="3"/>
  <c r="V219" i="3"/>
  <c r="U219" i="3"/>
  <c r="T219" i="3"/>
  <c r="R219" i="3"/>
  <c r="O219" i="3"/>
  <c r="N219" i="3"/>
  <c r="M219" i="3"/>
  <c r="L219" i="3"/>
  <c r="K219" i="3"/>
  <c r="J219" i="3"/>
  <c r="I219" i="3"/>
  <c r="S219" i="3" s="1"/>
  <c r="H219" i="3"/>
  <c r="G219" i="3"/>
  <c r="Q219" i="3" s="1"/>
  <c r="F219" i="3"/>
  <c r="P219" i="3" s="1"/>
  <c r="Z219" i="3" s="1"/>
  <c r="AA219" i="3" s="1"/>
  <c r="E219" i="3"/>
  <c r="AO218" i="3"/>
  <c r="AN218" i="3"/>
  <c r="AM218" i="3"/>
  <c r="AL218" i="3"/>
  <c r="Y218" i="3"/>
  <c r="X218" i="3"/>
  <c r="W218" i="3"/>
  <c r="U218" i="3"/>
  <c r="T218" i="3"/>
  <c r="R218" i="3"/>
  <c r="P218" i="3"/>
  <c r="Z218" i="3" s="1"/>
  <c r="AA218" i="3" s="1"/>
  <c r="O218" i="3"/>
  <c r="N218" i="3"/>
  <c r="M218" i="3"/>
  <c r="L218" i="3"/>
  <c r="V218" i="3" s="1"/>
  <c r="K218" i="3"/>
  <c r="J218" i="3"/>
  <c r="I218" i="3"/>
  <c r="S218" i="3" s="1"/>
  <c r="H218" i="3"/>
  <c r="G218" i="3"/>
  <c r="Q218" i="3" s="1"/>
  <c r="F218" i="3"/>
  <c r="E218" i="3"/>
  <c r="AO217" i="3"/>
  <c r="AN217" i="3"/>
  <c r="AM217" i="3"/>
  <c r="AL217" i="3"/>
  <c r="Y217" i="3"/>
  <c r="X217" i="3"/>
  <c r="W217" i="3"/>
  <c r="T217" i="3"/>
  <c r="S217" i="3"/>
  <c r="R217" i="3"/>
  <c r="O217" i="3"/>
  <c r="M217" i="3"/>
  <c r="L217" i="3"/>
  <c r="V217" i="3" s="1"/>
  <c r="K217" i="3"/>
  <c r="U217" i="3" s="1"/>
  <c r="J217" i="3"/>
  <c r="I217" i="3"/>
  <c r="H217" i="3"/>
  <c r="G217" i="3"/>
  <c r="Q217" i="3" s="1"/>
  <c r="F217" i="3"/>
  <c r="P217" i="3" s="1"/>
  <c r="Z217" i="3" s="1"/>
  <c r="AA217" i="3" s="1"/>
  <c r="E217" i="3"/>
  <c r="AO216" i="3"/>
  <c r="AN216" i="3"/>
  <c r="AM216" i="3"/>
  <c r="AL216" i="3"/>
  <c r="Y216" i="3"/>
  <c r="X216" i="3"/>
  <c r="W216" i="3"/>
  <c r="V216" i="3"/>
  <c r="U216" i="3"/>
  <c r="R216" i="3"/>
  <c r="Q216" i="3"/>
  <c r="O216" i="3"/>
  <c r="M216" i="3"/>
  <c r="L216" i="3"/>
  <c r="K216" i="3"/>
  <c r="J216" i="3"/>
  <c r="N216" i="3" s="1"/>
  <c r="I216" i="3"/>
  <c r="S216" i="3" s="1"/>
  <c r="H216" i="3"/>
  <c r="G216" i="3"/>
  <c r="F216" i="3"/>
  <c r="P216" i="3" s="1"/>
  <c r="E216" i="3"/>
  <c r="AV215" i="3"/>
  <c r="AO215" i="3"/>
  <c r="AN215" i="3"/>
  <c r="AM215" i="3"/>
  <c r="AL215" i="3"/>
  <c r="Y215" i="3"/>
  <c r="X215" i="3"/>
  <c r="W215" i="3"/>
  <c r="V215" i="3"/>
  <c r="S215" i="3"/>
  <c r="R215" i="3"/>
  <c r="O215" i="3"/>
  <c r="N215" i="3"/>
  <c r="M215" i="3"/>
  <c r="L215" i="3"/>
  <c r="K215" i="3"/>
  <c r="U215" i="3" s="1"/>
  <c r="J215" i="3"/>
  <c r="T215" i="3" s="1"/>
  <c r="I215" i="3"/>
  <c r="H215" i="3"/>
  <c r="G215" i="3"/>
  <c r="Q215" i="3" s="1"/>
  <c r="F215" i="3"/>
  <c r="P215" i="3" s="1"/>
  <c r="Z215" i="3" s="1"/>
  <c r="AA215" i="3" s="1"/>
  <c r="E215" i="3"/>
  <c r="AO214" i="3"/>
  <c r="AN214" i="3"/>
  <c r="AM214" i="3"/>
  <c r="AL214" i="3"/>
  <c r="Y214" i="3"/>
  <c r="X214" i="3"/>
  <c r="W214" i="3"/>
  <c r="T214" i="3"/>
  <c r="S214" i="3"/>
  <c r="R214" i="3"/>
  <c r="P214" i="3"/>
  <c r="O214" i="3"/>
  <c r="N214" i="3"/>
  <c r="M214" i="3"/>
  <c r="L214" i="3"/>
  <c r="V214" i="3" s="1"/>
  <c r="K214" i="3"/>
  <c r="U214" i="3" s="1"/>
  <c r="J214" i="3"/>
  <c r="I214" i="3"/>
  <c r="H214" i="3"/>
  <c r="G214" i="3"/>
  <c r="Q214" i="3" s="1"/>
  <c r="F214" i="3"/>
  <c r="E214" i="3"/>
  <c r="AO213" i="3"/>
  <c r="AN213" i="3"/>
  <c r="AM213" i="3"/>
  <c r="AL213" i="3"/>
  <c r="Y213" i="3"/>
  <c r="X213" i="3"/>
  <c r="W213" i="3"/>
  <c r="T213" i="3"/>
  <c r="R213" i="3"/>
  <c r="Q213" i="3"/>
  <c r="P213" i="3"/>
  <c r="O213" i="3"/>
  <c r="M213" i="3"/>
  <c r="L213" i="3"/>
  <c r="V213" i="3" s="1"/>
  <c r="K213" i="3"/>
  <c r="U213" i="3" s="1"/>
  <c r="J213" i="3"/>
  <c r="I213" i="3"/>
  <c r="S213" i="3" s="1"/>
  <c r="H213" i="3"/>
  <c r="G213" i="3"/>
  <c r="F213" i="3"/>
  <c r="N213" i="3" s="1"/>
  <c r="E213" i="3"/>
  <c r="AO212" i="3"/>
  <c r="AN212" i="3"/>
  <c r="AM212" i="3"/>
  <c r="AL212" i="3"/>
  <c r="Y212" i="3"/>
  <c r="X212" i="3"/>
  <c r="W212" i="3"/>
  <c r="V212" i="3"/>
  <c r="U212" i="3"/>
  <c r="R212" i="3"/>
  <c r="Q212" i="3"/>
  <c r="O212" i="3"/>
  <c r="M212" i="3"/>
  <c r="L212" i="3"/>
  <c r="K212" i="3"/>
  <c r="J212" i="3"/>
  <c r="N212" i="3" s="1"/>
  <c r="I212" i="3"/>
  <c r="S212" i="3" s="1"/>
  <c r="H212" i="3"/>
  <c r="G212" i="3"/>
  <c r="F212" i="3"/>
  <c r="P212" i="3" s="1"/>
  <c r="E212" i="3"/>
  <c r="AO211" i="3"/>
  <c r="AN211" i="3"/>
  <c r="AM211" i="3"/>
  <c r="AL211" i="3"/>
  <c r="Y211" i="3"/>
  <c r="X211" i="3"/>
  <c r="W211" i="3"/>
  <c r="V211" i="3"/>
  <c r="S211" i="3"/>
  <c r="R211" i="3"/>
  <c r="O211" i="3"/>
  <c r="N211" i="3"/>
  <c r="M211" i="3"/>
  <c r="L211" i="3"/>
  <c r="K211" i="3"/>
  <c r="U211" i="3" s="1"/>
  <c r="J211" i="3"/>
  <c r="T211" i="3" s="1"/>
  <c r="Z211" i="3" s="1"/>
  <c r="AA211" i="3" s="1"/>
  <c r="I211" i="3"/>
  <c r="H211" i="3"/>
  <c r="G211" i="3"/>
  <c r="Q211" i="3" s="1"/>
  <c r="F211" i="3"/>
  <c r="P211" i="3" s="1"/>
  <c r="E211" i="3"/>
  <c r="AO210" i="3"/>
  <c r="AN210" i="3"/>
  <c r="AM210" i="3"/>
  <c r="AL210" i="3"/>
  <c r="Y210" i="3"/>
  <c r="X210" i="3"/>
  <c r="W210" i="3"/>
  <c r="T210" i="3"/>
  <c r="S210" i="3"/>
  <c r="R210" i="3"/>
  <c r="P210" i="3"/>
  <c r="O210" i="3"/>
  <c r="N210" i="3"/>
  <c r="M210" i="3"/>
  <c r="L210" i="3"/>
  <c r="V210" i="3" s="1"/>
  <c r="K210" i="3"/>
  <c r="U210" i="3" s="1"/>
  <c r="J210" i="3"/>
  <c r="I210" i="3"/>
  <c r="H210" i="3"/>
  <c r="G210" i="3"/>
  <c r="Q210" i="3" s="1"/>
  <c r="F210" i="3"/>
  <c r="E210" i="3"/>
  <c r="AO209" i="3"/>
  <c r="AN209" i="3"/>
  <c r="AM209" i="3"/>
  <c r="AL209" i="3"/>
  <c r="Y209" i="3"/>
  <c r="X209" i="3"/>
  <c r="W209" i="3"/>
  <c r="T209" i="3"/>
  <c r="R209" i="3"/>
  <c r="Q209" i="3"/>
  <c r="P209" i="3"/>
  <c r="O209" i="3"/>
  <c r="M209" i="3"/>
  <c r="L209" i="3"/>
  <c r="V209" i="3" s="1"/>
  <c r="K209" i="3"/>
  <c r="U209" i="3" s="1"/>
  <c r="J209" i="3"/>
  <c r="I209" i="3"/>
  <c r="S209" i="3" s="1"/>
  <c r="H209" i="3"/>
  <c r="G209" i="3"/>
  <c r="F209" i="3"/>
  <c r="N209" i="3" s="1"/>
  <c r="E209" i="3"/>
  <c r="AO208" i="3"/>
  <c r="AN208" i="3"/>
  <c r="AM208" i="3"/>
  <c r="AL208" i="3"/>
  <c r="Y208" i="3"/>
  <c r="X208" i="3"/>
  <c r="W208" i="3"/>
  <c r="V208" i="3"/>
  <c r="U208" i="3"/>
  <c r="R208" i="3"/>
  <c r="Q208" i="3"/>
  <c r="O208" i="3"/>
  <c r="M208" i="3"/>
  <c r="L208" i="3"/>
  <c r="K208" i="3"/>
  <c r="J208" i="3"/>
  <c r="N208" i="3" s="1"/>
  <c r="I208" i="3"/>
  <c r="S208" i="3" s="1"/>
  <c r="H208" i="3"/>
  <c r="G208" i="3"/>
  <c r="F208" i="3"/>
  <c r="P208" i="3" s="1"/>
  <c r="E208" i="3"/>
  <c r="AO207" i="3"/>
  <c r="AN207" i="3"/>
  <c r="AM207" i="3"/>
  <c r="AL207" i="3"/>
  <c r="Y207" i="3"/>
  <c r="X207" i="3"/>
  <c r="W207" i="3"/>
  <c r="V207" i="3"/>
  <c r="S207" i="3"/>
  <c r="R207" i="3"/>
  <c r="O207" i="3"/>
  <c r="N207" i="3"/>
  <c r="M207" i="3"/>
  <c r="L207" i="3"/>
  <c r="K207" i="3"/>
  <c r="U207" i="3" s="1"/>
  <c r="J207" i="3"/>
  <c r="T207" i="3" s="1"/>
  <c r="I207" i="3"/>
  <c r="H207" i="3"/>
  <c r="G207" i="3"/>
  <c r="Q207" i="3" s="1"/>
  <c r="F207" i="3"/>
  <c r="P207" i="3" s="1"/>
  <c r="Z207" i="3" s="1"/>
  <c r="AA207" i="3" s="1"/>
  <c r="E207" i="3"/>
  <c r="AO206" i="3"/>
  <c r="AN206" i="3"/>
  <c r="AM206" i="3"/>
  <c r="AL206" i="3"/>
  <c r="Y206" i="3"/>
  <c r="X206" i="3"/>
  <c r="W206" i="3"/>
  <c r="T206" i="3"/>
  <c r="S206" i="3"/>
  <c r="R206" i="3"/>
  <c r="P206" i="3"/>
  <c r="O206" i="3"/>
  <c r="N206" i="3"/>
  <c r="M206" i="3"/>
  <c r="L206" i="3"/>
  <c r="V206" i="3" s="1"/>
  <c r="K206" i="3"/>
  <c r="U206" i="3" s="1"/>
  <c r="J206" i="3"/>
  <c r="I206" i="3"/>
  <c r="H206" i="3"/>
  <c r="G206" i="3"/>
  <c r="Q206" i="3" s="1"/>
  <c r="F206" i="3"/>
  <c r="E206" i="3"/>
  <c r="AO205" i="3"/>
  <c r="AN205" i="3"/>
  <c r="AM205" i="3"/>
  <c r="AL205" i="3"/>
  <c r="Y205" i="3"/>
  <c r="X205" i="3"/>
  <c r="W205" i="3"/>
  <c r="T205" i="3"/>
  <c r="R205" i="3"/>
  <c r="Q205" i="3"/>
  <c r="P205" i="3"/>
  <c r="Z205" i="3" s="1"/>
  <c r="AA205" i="3" s="1"/>
  <c r="O205" i="3"/>
  <c r="M205" i="3"/>
  <c r="L205" i="3"/>
  <c r="V205" i="3" s="1"/>
  <c r="K205" i="3"/>
  <c r="U205" i="3" s="1"/>
  <c r="J205" i="3"/>
  <c r="I205" i="3"/>
  <c r="S205" i="3" s="1"/>
  <c r="H205" i="3"/>
  <c r="G205" i="3"/>
  <c r="F205" i="3"/>
  <c r="N205" i="3" s="1"/>
  <c r="E205" i="3"/>
  <c r="AO204" i="3"/>
  <c r="AN204" i="3"/>
  <c r="AM204" i="3"/>
  <c r="AL204" i="3"/>
  <c r="Y204" i="3"/>
  <c r="X204" i="3"/>
  <c r="W204" i="3"/>
  <c r="V204" i="3"/>
  <c r="U204" i="3"/>
  <c r="R204" i="3"/>
  <c r="Q204" i="3"/>
  <c r="O204" i="3"/>
  <c r="M204" i="3"/>
  <c r="L204" i="3"/>
  <c r="K204" i="3"/>
  <c r="J204" i="3"/>
  <c r="N204" i="3" s="1"/>
  <c r="I204" i="3"/>
  <c r="S204" i="3" s="1"/>
  <c r="H204" i="3"/>
  <c r="G204" i="3"/>
  <c r="F204" i="3"/>
  <c r="P204" i="3" s="1"/>
  <c r="E204" i="3"/>
  <c r="AO203" i="3"/>
  <c r="AN203" i="3"/>
  <c r="AM203" i="3"/>
  <c r="AL203" i="3"/>
  <c r="Y203" i="3"/>
  <c r="X203" i="3"/>
  <c r="W203" i="3"/>
  <c r="V203" i="3"/>
  <c r="S203" i="3"/>
  <c r="R203" i="3"/>
  <c r="O203" i="3"/>
  <c r="N203" i="3"/>
  <c r="M203" i="3"/>
  <c r="L203" i="3"/>
  <c r="K203" i="3"/>
  <c r="U203" i="3" s="1"/>
  <c r="J203" i="3"/>
  <c r="T203" i="3" s="1"/>
  <c r="I203" i="3"/>
  <c r="H203" i="3"/>
  <c r="G203" i="3"/>
  <c r="Q203" i="3" s="1"/>
  <c r="F203" i="3"/>
  <c r="P203" i="3" s="1"/>
  <c r="Z203" i="3" s="1"/>
  <c r="AA203" i="3" s="1"/>
  <c r="E203" i="3"/>
  <c r="AO202" i="3"/>
  <c r="AN202" i="3"/>
  <c r="AM202" i="3"/>
  <c r="AL202" i="3"/>
  <c r="Y202" i="3"/>
  <c r="X202" i="3"/>
  <c r="W202" i="3"/>
  <c r="T202" i="3"/>
  <c r="S202" i="3"/>
  <c r="R202" i="3"/>
  <c r="P202" i="3"/>
  <c r="O202" i="3"/>
  <c r="N202" i="3"/>
  <c r="M202" i="3"/>
  <c r="L202" i="3"/>
  <c r="V202" i="3" s="1"/>
  <c r="K202" i="3"/>
  <c r="U202" i="3" s="1"/>
  <c r="J202" i="3"/>
  <c r="I202" i="3"/>
  <c r="H202" i="3"/>
  <c r="G202" i="3"/>
  <c r="Q202" i="3" s="1"/>
  <c r="F202" i="3"/>
  <c r="E202" i="3"/>
  <c r="AO201" i="3"/>
  <c r="AN201" i="3"/>
  <c r="AM201" i="3"/>
  <c r="AL201" i="3"/>
  <c r="Y201" i="3"/>
  <c r="X201" i="3"/>
  <c r="W201" i="3"/>
  <c r="T201" i="3"/>
  <c r="R201" i="3"/>
  <c r="Q201" i="3"/>
  <c r="P201" i="3"/>
  <c r="O201" i="3"/>
  <c r="M201" i="3"/>
  <c r="L201" i="3"/>
  <c r="V201" i="3" s="1"/>
  <c r="K201" i="3"/>
  <c r="U201" i="3" s="1"/>
  <c r="J201" i="3"/>
  <c r="I201" i="3"/>
  <c r="S201" i="3" s="1"/>
  <c r="H201" i="3"/>
  <c r="G201" i="3"/>
  <c r="F201" i="3"/>
  <c r="N201" i="3" s="1"/>
  <c r="E201" i="3"/>
  <c r="AO200" i="3"/>
  <c r="AN200" i="3"/>
  <c r="AM200" i="3"/>
  <c r="AL200" i="3"/>
  <c r="Y200" i="3"/>
  <c r="X200" i="3"/>
  <c r="W200" i="3"/>
  <c r="V200" i="3"/>
  <c r="U200" i="3"/>
  <c r="R200" i="3"/>
  <c r="Q200" i="3"/>
  <c r="O200" i="3"/>
  <c r="M200" i="3"/>
  <c r="L200" i="3"/>
  <c r="K200" i="3"/>
  <c r="J200" i="3"/>
  <c r="N200" i="3" s="1"/>
  <c r="I200" i="3"/>
  <c r="S200" i="3" s="1"/>
  <c r="H200" i="3"/>
  <c r="G200" i="3"/>
  <c r="F200" i="3"/>
  <c r="P200" i="3" s="1"/>
  <c r="E200" i="3"/>
  <c r="AO199" i="3"/>
  <c r="AN199" i="3"/>
  <c r="AM199" i="3"/>
  <c r="AL199" i="3"/>
  <c r="Y199" i="3"/>
  <c r="X199" i="3"/>
  <c r="W199" i="3"/>
  <c r="V199" i="3"/>
  <c r="S199" i="3"/>
  <c r="R199" i="3"/>
  <c r="O199" i="3"/>
  <c r="N199" i="3"/>
  <c r="M199" i="3"/>
  <c r="L199" i="3"/>
  <c r="K199" i="3"/>
  <c r="U199" i="3" s="1"/>
  <c r="J199" i="3"/>
  <c r="T199" i="3" s="1"/>
  <c r="I199" i="3"/>
  <c r="H199" i="3"/>
  <c r="G199" i="3"/>
  <c r="Q199" i="3" s="1"/>
  <c r="Z199" i="3" s="1"/>
  <c r="AA199" i="3" s="1"/>
  <c r="F199" i="3"/>
  <c r="P199" i="3" s="1"/>
  <c r="E199" i="3"/>
  <c r="AO198" i="3"/>
  <c r="AN198" i="3"/>
  <c r="AM198" i="3"/>
  <c r="AL198" i="3"/>
  <c r="Y198" i="3"/>
  <c r="X198" i="3"/>
  <c r="W198" i="3"/>
  <c r="T198" i="3"/>
  <c r="S198" i="3"/>
  <c r="R198" i="3"/>
  <c r="P198" i="3"/>
  <c r="O198" i="3"/>
  <c r="N198" i="3"/>
  <c r="M198" i="3"/>
  <c r="L198" i="3"/>
  <c r="V198" i="3" s="1"/>
  <c r="K198" i="3"/>
  <c r="U198" i="3" s="1"/>
  <c r="J198" i="3"/>
  <c r="I198" i="3"/>
  <c r="H198" i="3"/>
  <c r="G198" i="3"/>
  <c r="Q198" i="3" s="1"/>
  <c r="F198" i="3"/>
  <c r="E198" i="3"/>
  <c r="AO197" i="3"/>
  <c r="AN197" i="3"/>
  <c r="AM197" i="3"/>
  <c r="AL197" i="3"/>
  <c r="Y197" i="3"/>
  <c r="X197" i="3"/>
  <c r="W197" i="3"/>
  <c r="T197" i="3"/>
  <c r="R197" i="3"/>
  <c r="Q197" i="3"/>
  <c r="P197" i="3"/>
  <c r="Z197" i="3" s="1"/>
  <c r="AA197" i="3" s="1"/>
  <c r="AU197" i="3" s="1"/>
  <c r="O197" i="3"/>
  <c r="M197" i="3"/>
  <c r="L197" i="3"/>
  <c r="V197" i="3" s="1"/>
  <c r="K197" i="3"/>
  <c r="U197" i="3" s="1"/>
  <c r="J197" i="3"/>
  <c r="I197" i="3"/>
  <c r="S197" i="3" s="1"/>
  <c r="H197" i="3"/>
  <c r="G197" i="3"/>
  <c r="F197" i="3"/>
  <c r="N197" i="3" s="1"/>
  <c r="E197" i="3"/>
  <c r="AO196" i="3"/>
  <c r="AN196" i="3"/>
  <c r="AM196" i="3"/>
  <c r="AL196" i="3"/>
  <c r="Y196" i="3"/>
  <c r="X196" i="3"/>
  <c r="W196" i="3"/>
  <c r="V196" i="3"/>
  <c r="U196" i="3"/>
  <c r="R196" i="3"/>
  <c r="Q196" i="3"/>
  <c r="O196" i="3"/>
  <c r="M196" i="3"/>
  <c r="L196" i="3"/>
  <c r="K196" i="3"/>
  <c r="J196" i="3"/>
  <c r="I196" i="3"/>
  <c r="S196" i="3" s="1"/>
  <c r="H196" i="3"/>
  <c r="G196" i="3"/>
  <c r="F196" i="3"/>
  <c r="P196" i="3" s="1"/>
  <c r="E196" i="3"/>
  <c r="AO195" i="3"/>
  <c r="AN195" i="3"/>
  <c r="AM195" i="3"/>
  <c r="AL195" i="3"/>
  <c r="Y195" i="3"/>
  <c r="X195" i="3"/>
  <c r="W195" i="3"/>
  <c r="V195" i="3"/>
  <c r="S195" i="3"/>
  <c r="R195" i="3"/>
  <c r="O195" i="3"/>
  <c r="N195" i="3"/>
  <c r="M195" i="3"/>
  <c r="L195" i="3"/>
  <c r="K195" i="3"/>
  <c r="U195" i="3" s="1"/>
  <c r="J195" i="3"/>
  <c r="T195" i="3" s="1"/>
  <c r="I195" i="3"/>
  <c r="H195" i="3"/>
  <c r="G195" i="3"/>
  <c r="Q195" i="3" s="1"/>
  <c r="Z195" i="3" s="1"/>
  <c r="AA195" i="3" s="1"/>
  <c r="F195" i="3"/>
  <c r="P195" i="3" s="1"/>
  <c r="E195" i="3"/>
  <c r="AO194" i="3"/>
  <c r="AN194" i="3"/>
  <c r="AM194" i="3"/>
  <c r="AL194" i="3"/>
  <c r="Y194" i="3"/>
  <c r="X194" i="3"/>
  <c r="W194" i="3"/>
  <c r="T194" i="3"/>
  <c r="S194" i="3"/>
  <c r="R194" i="3"/>
  <c r="P194" i="3"/>
  <c r="Z194" i="3" s="1"/>
  <c r="AA194" i="3" s="1"/>
  <c r="O194" i="3"/>
  <c r="N194" i="3"/>
  <c r="M194" i="3"/>
  <c r="L194" i="3"/>
  <c r="V194" i="3" s="1"/>
  <c r="K194" i="3"/>
  <c r="U194" i="3" s="1"/>
  <c r="J194" i="3"/>
  <c r="I194" i="3"/>
  <c r="H194" i="3"/>
  <c r="G194" i="3"/>
  <c r="Q194" i="3" s="1"/>
  <c r="F194" i="3"/>
  <c r="E194" i="3"/>
  <c r="AO193" i="3"/>
  <c r="AN193" i="3"/>
  <c r="AM193" i="3"/>
  <c r="AL193" i="3"/>
  <c r="Y193" i="3"/>
  <c r="X193" i="3"/>
  <c r="W193" i="3"/>
  <c r="T193" i="3"/>
  <c r="R193" i="3"/>
  <c r="Q193" i="3"/>
  <c r="P193" i="3"/>
  <c r="O193" i="3"/>
  <c r="M193" i="3"/>
  <c r="L193" i="3"/>
  <c r="V193" i="3" s="1"/>
  <c r="K193" i="3"/>
  <c r="U193" i="3" s="1"/>
  <c r="J193" i="3"/>
  <c r="I193" i="3"/>
  <c r="S193" i="3" s="1"/>
  <c r="H193" i="3"/>
  <c r="G193" i="3"/>
  <c r="F193" i="3"/>
  <c r="N193" i="3" s="1"/>
  <c r="E193" i="3"/>
  <c r="AO192" i="3"/>
  <c r="AN192" i="3"/>
  <c r="AM192" i="3"/>
  <c r="AL192" i="3"/>
  <c r="Y192" i="3"/>
  <c r="X192" i="3"/>
  <c r="W192" i="3"/>
  <c r="V192" i="3"/>
  <c r="U192" i="3"/>
  <c r="R192" i="3"/>
  <c r="Q192" i="3"/>
  <c r="O192" i="3"/>
  <c r="M192" i="3"/>
  <c r="L192" i="3"/>
  <c r="K192" i="3"/>
  <c r="J192" i="3"/>
  <c r="N192" i="3" s="1"/>
  <c r="I192" i="3"/>
  <c r="S192" i="3" s="1"/>
  <c r="H192" i="3"/>
  <c r="G192" i="3"/>
  <c r="F192" i="3"/>
  <c r="P192" i="3" s="1"/>
  <c r="E192" i="3"/>
  <c r="AO191" i="3"/>
  <c r="AN191" i="3"/>
  <c r="AM191" i="3"/>
  <c r="AL191" i="3"/>
  <c r="Y191" i="3"/>
  <c r="X191" i="3"/>
  <c r="W191" i="3"/>
  <c r="V191" i="3"/>
  <c r="S191" i="3"/>
  <c r="R191" i="3"/>
  <c r="O191" i="3"/>
  <c r="N191" i="3"/>
  <c r="M191" i="3"/>
  <c r="L191" i="3"/>
  <c r="K191" i="3"/>
  <c r="U191" i="3" s="1"/>
  <c r="J191" i="3"/>
  <c r="T191" i="3" s="1"/>
  <c r="I191" i="3"/>
  <c r="H191" i="3"/>
  <c r="G191" i="3"/>
  <c r="Q191" i="3" s="1"/>
  <c r="F191" i="3"/>
  <c r="P191" i="3" s="1"/>
  <c r="E191" i="3"/>
  <c r="AO190" i="3"/>
  <c r="AN190" i="3"/>
  <c r="AM190" i="3"/>
  <c r="AL190" i="3"/>
  <c r="Y190" i="3"/>
  <c r="X190" i="3"/>
  <c r="W190" i="3"/>
  <c r="T190" i="3"/>
  <c r="S190" i="3"/>
  <c r="R190" i="3"/>
  <c r="P190" i="3"/>
  <c r="O190" i="3"/>
  <c r="N190" i="3"/>
  <c r="M190" i="3"/>
  <c r="L190" i="3"/>
  <c r="V190" i="3" s="1"/>
  <c r="K190" i="3"/>
  <c r="U190" i="3" s="1"/>
  <c r="Z190" i="3" s="1"/>
  <c r="AA190" i="3" s="1"/>
  <c r="J190" i="3"/>
  <c r="I190" i="3"/>
  <c r="H190" i="3"/>
  <c r="G190" i="3"/>
  <c r="Q190" i="3" s="1"/>
  <c r="F190" i="3"/>
  <c r="E190" i="3"/>
  <c r="AO189" i="3"/>
  <c r="AN189" i="3"/>
  <c r="AM189" i="3"/>
  <c r="AL189" i="3"/>
  <c r="Y189" i="3"/>
  <c r="X189" i="3"/>
  <c r="W189" i="3"/>
  <c r="T189" i="3"/>
  <c r="R189" i="3"/>
  <c r="Q189" i="3"/>
  <c r="O189" i="3"/>
  <c r="M189" i="3"/>
  <c r="L189" i="3"/>
  <c r="V189" i="3" s="1"/>
  <c r="K189" i="3"/>
  <c r="U189" i="3" s="1"/>
  <c r="J189" i="3"/>
  <c r="I189" i="3"/>
  <c r="S189" i="3" s="1"/>
  <c r="H189" i="3"/>
  <c r="G189" i="3"/>
  <c r="F189" i="3"/>
  <c r="E189" i="3"/>
  <c r="AO188" i="3"/>
  <c r="AN188" i="3"/>
  <c r="AM188" i="3"/>
  <c r="AL188" i="3"/>
  <c r="Y188" i="3"/>
  <c r="X188" i="3"/>
  <c r="W188" i="3"/>
  <c r="V188" i="3"/>
  <c r="U188" i="3"/>
  <c r="R188" i="3"/>
  <c r="Q188" i="3"/>
  <c r="O188" i="3"/>
  <c r="M188" i="3"/>
  <c r="L188" i="3"/>
  <c r="K188" i="3"/>
  <c r="J188" i="3"/>
  <c r="N188" i="3" s="1"/>
  <c r="I188" i="3"/>
  <c r="S188" i="3" s="1"/>
  <c r="H188" i="3"/>
  <c r="G188" i="3"/>
  <c r="F188" i="3"/>
  <c r="P188" i="3" s="1"/>
  <c r="E188" i="3"/>
  <c r="AO187" i="3"/>
  <c r="AN187" i="3"/>
  <c r="AM187" i="3"/>
  <c r="AL187" i="3"/>
  <c r="Y187" i="3"/>
  <c r="X187" i="3"/>
  <c r="W187" i="3"/>
  <c r="V187" i="3"/>
  <c r="S187" i="3"/>
  <c r="R187" i="3"/>
  <c r="O187" i="3"/>
  <c r="N187" i="3"/>
  <c r="M187" i="3"/>
  <c r="L187" i="3"/>
  <c r="K187" i="3"/>
  <c r="U187" i="3" s="1"/>
  <c r="J187" i="3"/>
  <c r="T187" i="3" s="1"/>
  <c r="I187" i="3"/>
  <c r="H187" i="3"/>
  <c r="G187" i="3"/>
  <c r="Q187" i="3" s="1"/>
  <c r="F187" i="3"/>
  <c r="P187" i="3" s="1"/>
  <c r="E187" i="3"/>
  <c r="AO186" i="3"/>
  <c r="AN186" i="3"/>
  <c r="AM186" i="3"/>
  <c r="AL186" i="3"/>
  <c r="Y186" i="3"/>
  <c r="X186" i="3"/>
  <c r="W186" i="3"/>
  <c r="T186" i="3"/>
  <c r="S186" i="3"/>
  <c r="R186" i="3"/>
  <c r="P186" i="3"/>
  <c r="O186" i="3"/>
  <c r="N186" i="3"/>
  <c r="M186" i="3"/>
  <c r="L186" i="3"/>
  <c r="V186" i="3" s="1"/>
  <c r="K186" i="3"/>
  <c r="U186" i="3" s="1"/>
  <c r="J186" i="3"/>
  <c r="I186" i="3"/>
  <c r="H186" i="3"/>
  <c r="G186" i="3"/>
  <c r="Q186" i="3" s="1"/>
  <c r="F186" i="3"/>
  <c r="E186" i="3"/>
  <c r="AO185" i="3"/>
  <c r="AN185" i="3"/>
  <c r="AM185" i="3"/>
  <c r="AL185" i="3"/>
  <c r="Y185" i="3"/>
  <c r="X185" i="3"/>
  <c r="W185" i="3"/>
  <c r="T185" i="3"/>
  <c r="R185" i="3"/>
  <c r="Q185" i="3"/>
  <c r="P185" i="3"/>
  <c r="O185" i="3"/>
  <c r="M185" i="3"/>
  <c r="L185" i="3"/>
  <c r="V185" i="3" s="1"/>
  <c r="K185" i="3"/>
  <c r="U185" i="3" s="1"/>
  <c r="J185" i="3"/>
  <c r="I185" i="3"/>
  <c r="S185" i="3" s="1"/>
  <c r="H185" i="3"/>
  <c r="G185" i="3"/>
  <c r="F185" i="3"/>
  <c r="N185" i="3" s="1"/>
  <c r="E185" i="3"/>
  <c r="AO184" i="3"/>
  <c r="AN184" i="3"/>
  <c r="AM184" i="3"/>
  <c r="AL184" i="3"/>
  <c r="Y184" i="3"/>
  <c r="X184" i="3"/>
  <c r="W184" i="3"/>
  <c r="V184" i="3"/>
  <c r="U184" i="3"/>
  <c r="T184" i="3"/>
  <c r="R184" i="3"/>
  <c r="Q184" i="3"/>
  <c r="O184" i="3"/>
  <c r="N184" i="3"/>
  <c r="M184" i="3"/>
  <c r="L184" i="3"/>
  <c r="K184" i="3"/>
  <c r="J184" i="3"/>
  <c r="I184" i="3"/>
  <c r="S184" i="3" s="1"/>
  <c r="H184" i="3"/>
  <c r="G184" i="3"/>
  <c r="F184" i="3"/>
  <c r="P184" i="3" s="1"/>
  <c r="E184" i="3"/>
  <c r="AO183" i="3"/>
  <c r="AN183" i="3"/>
  <c r="AM183" i="3"/>
  <c r="AL183" i="3"/>
  <c r="Y183" i="3"/>
  <c r="X183" i="3"/>
  <c r="W183" i="3"/>
  <c r="V183" i="3"/>
  <c r="S183" i="3"/>
  <c r="R183" i="3"/>
  <c r="O183" i="3"/>
  <c r="M183" i="3"/>
  <c r="L183" i="3"/>
  <c r="K183" i="3"/>
  <c r="U183" i="3" s="1"/>
  <c r="J183" i="3"/>
  <c r="T183" i="3" s="1"/>
  <c r="I183" i="3"/>
  <c r="H183" i="3"/>
  <c r="G183" i="3"/>
  <c r="Q183" i="3" s="1"/>
  <c r="F183" i="3"/>
  <c r="P183" i="3" s="1"/>
  <c r="Z183" i="3" s="1"/>
  <c r="E183" i="3"/>
  <c r="AO182" i="3"/>
  <c r="AN182" i="3"/>
  <c r="AM182" i="3"/>
  <c r="AL182" i="3"/>
  <c r="Y182" i="3"/>
  <c r="X182" i="3"/>
  <c r="W182" i="3"/>
  <c r="T182" i="3"/>
  <c r="S182" i="3"/>
  <c r="R182" i="3"/>
  <c r="P182" i="3"/>
  <c r="Z182" i="3" s="1"/>
  <c r="AA182" i="3" s="1"/>
  <c r="O182" i="3"/>
  <c r="N182" i="3"/>
  <c r="M182" i="3"/>
  <c r="L182" i="3"/>
  <c r="V182" i="3" s="1"/>
  <c r="K182" i="3"/>
  <c r="U182" i="3" s="1"/>
  <c r="J182" i="3"/>
  <c r="I182" i="3"/>
  <c r="H182" i="3"/>
  <c r="G182" i="3"/>
  <c r="Q182" i="3" s="1"/>
  <c r="F182" i="3"/>
  <c r="E182" i="3"/>
  <c r="AO181" i="3"/>
  <c r="AN181" i="3"/>
  <c r="AM181" i="3"/>
  <c r="AL181" i="3"/>
  <c r="Y181" i="3"/>
  <c r="X181" i="3"/>
  <c r="W181" i="3"/>
  <c r="T181" i="3"/>
  <c r="R181" i="3"/>
  <c r="Q181" i="3"/>
  <c r="O181" i="3"/>
  <c r="M181" i="3"/>
  <c r="L181" i="3"/>
  <c r="V181" i="3" s="1"/>
  <c r="K181" i="3"/>
  <c r="U181" i="3" s="1"/>
  <c r="J181" i="3"/>
  <c r="I181" i="3"/>
  <c r="S181" i="3" s="1"/>
  <c r="H181" i="3"/>
  <c r="G181" i="3"/>
  <c r="F181" i="3"/>
  <c r="N181" i="3" s="1"/>
  <c r="E181" i="3"/>
  <c r="AO180" i="3"/>
  <c r="AN180" i="3"/>
  <c r="AM180" i="3"/>
  <c r="AL180" i="3"/>
  <c r="Y180" i="3"/>
  <c r="X180" i="3"/>
  <c r="W180" i="3"/>
  <c r="U180" i="3"/>
  <c r="R180" i="3"/>
  <c r="Q180" i="3"/>
  <c r="O180" i="3"/>
  <c r="M180" i="3"/>
  <c r="L180" i="3"/>
  <c r="V180" i="3" s="1"/>
  <c r="K180" i="3"/>
  <c r="J180" i="3"/>
  <c r="N180" i="3" s="1"/>
  <c r="I180" i="3"/>
  <c r="S180" i="3" s="1"/>
  <c r="H180" i="3"/>
  <c r="G180" i="3"/>
  <c r="F180" i="3"/>
  <c r="P180" i="3" s="1"/>
  <c r="E180" i="3"/>
  <c r="AO179" i="3"/>
  <c r="AN179" i="3"/>
  <c r="AM179" i="3"/>
  <c r="AL179" i="3"/>
  <c r="Y179" i="3"/>
  <c r="X179" i="3"/>
  <c r="W179" i="3"/>
  <c r="R179" i="3"/>
  <c r="O179" i="3"/>
  <c r="M179" i="3"/>
  <c r="L179" i="3"/>
  <c r="V179" i="3" s="1"/>
  <c r="K179" i="3"/>
  <c r="U179" i="3" s="1"/>
  <c r="J179" i="3"/>
  <c r="T179" i="3" s="1"/>
  <c r="I179" i="3"/>
  <c r="S179" i="3" s="1"/>
  <c r="H179" i="3"/>
  <c r="G179" i="3"/>
  <c r="Q179" i="3" s="1"/>
  <c r="F179" i="3"/>
  <c r="P179" i="3" s="1"/>
  <c r="E179" i="3"/>
  <c r="AO178" i="3"/>
  <c r="AN178" i="3"/>
  <c r="AM178" i="3"/>
  <c r="AL178" i="3"/>
  <c r="Y178" i="3"/>
  <c r="X178" i="3"/>
  <c r="W178" i="3"/>
  <c r="T178" i="3"/>
  <c r="R178" i="3"/>
  <c r="P178" i="3"/>
  <c r="O178" i="3"/>
  <c r="N178" i="3"/>
  <c r="M178" i="3"/>
  <c r="L178" i="3"/>
  <c r="V178" i="3" s="1"/>
  <c r="K178" i="3"/>
  <c r="U178" i="3" s="1"/>
  <c r="J178" i="3"/>
  <c r="I178" i="3"/>
  <c r="S178" i="3" s="1"/>
  <c r="H178" i="3"/>
  <c r="G178" i="3"/>
  <c r="Q178" i="3" s="1"/>
  <c r="F178" i="3"/>
  <c r="E178" i="3"/>
  <c r="AO177" i="3"/>
  <c r="AN177" i="3"/>
  <c r="AM177" i="3"/>
  <c r="AL177" i="3"/>
  <c r="Y177" i="3"/>
  <c r="X177" i="3"/>
  <c r="W177" i="3"/>
  <c r="U177" i="3"/>
  <c r="T177" i="3"/>
  <c r="R177" i="3"/>
  <c r="Q177" i="3"/>
  <c r="P177" i="3"/>
  <c r="O177" i="3"/>
  <c r="M177" i="3"/>
  <c r="L177" i="3"/>
  <c r="V177" i="3" s="1"/>
  <c r="K177" i="3"/>
  <c r="J177" i="3"/>
  <c r="I177" i="3"/>
  <c r="S177" i="3" s="1"/>
  <c r="H177" i="3"/>
  <c r="G177" i="3"/>
  <c r="F177" i="3"/>
  <c r="N177" i="3" s="1"/>
  <c r="E177" i="3"/>
  <c r="AO176" i="3"/>
  <c r="AN176" i="3"/>
  <c r="AM176" i="3"/>
  <c r="AL176" i="3"/>
  <c r="Y176" i="3"/>
  <c r="X176" i="3"/>
  <c r="W176" i="3"/>
  <c r="U176" i="3"/>
  <c r="T176" i="3"/>
  <c r="R176" i="3"/>
  <c r="Q176" i="3"/>
  <c r="O176" i="3"/>
  <c r="M176" i="3"/>
  <c r="L176" i="3"/>
  <c r="V176" i="3" s="1"/>
  <c r="K176" i="3"/>
  <c r="J176" i="3"/>
  <c r="I176" i="3"/>
  <c r="S176" i="3" s="1"/>
  <c r="H176" i="3"/>
  <c r="G176" i="3"/>
  <c r="F176" i="3"/>
  <c r="P176" i="3" s="1"/>
  <c r="E176" i="3"/>
  <c r="AO175" i="3"/>
  <c r="AN175" i="3"/>
  <c r="AM175" i="3"/>
  <c r="AL175" i="3"/>
  <c r="Y175" i="3"/>
  <c r="X175" i="3"/>
  <c r="W175" i="3"/>
  <c r="U175" i="3"/>
  <c r="R175" i="3"/>
  <c r="O175" i="3"/>
  <c r="M175" i="3"/>
  <c r="L175" i="3"/>
  <c r="V175" i="3" s="1"/>
  <c r="K175" i="3"/>
  <c r="J175" i="3"/>
  <c r="T175" i="3" s="1"/>
  <c r="I175" i="3"/>
  <c r="S175" i="3" s="1"/>
  <c r="H175" i="3"/>
  <c r="G175" i="3"/>
  <c r="Q175" i="3" s="1"/>
  <c r="F175" i="3"/>
  <c r="P175" i="3" s="1"/>
  <c r="E175" i="3"/>
  <c r="AO174" i="3"/>
  <c r="AN174" i="3"/>
  <c r="AM174" i="3"/>
  <c r="AL174" i="3"/>
  <c r="Y174" i="3"/>
  <c r="X174" i="3"/>
  <c r="W174" i="3"/>
  <c r="U174" i="3"/>
  <c r="R174" i="3"/>
  <c r="O174" i="3"/>
  <c r="M174" i="3"/>
  <c r="L174" i="3"/>
  <c r="V174" i="3" s="1"/>
  <c r="K174" i="3"/>
  <c r="J174" i="3"/>
  <c r="T174" i="3" s="1"/>
  <c r="I174" i="3"/>
  <c r="S174" i="3" s="1"/>
  <c r="H174" i="3"/>
  <c r="G174" i="3"/>
  <c r="Q174" i="3" s="1"/>
  <c r="F174" i="3"/>
  <c r="P174" i="3" s="1"/>
  <c r="Z174" i="3" s="1"/>
  <c r="AA174" i="3" s="1"/>
  <c r="E174" i="3"/>
  <c r="AO173" i="3"/>
  <c r="AN173" i="3"/>
  <c r="AM173" i="3"/>
  <c r="AL173" i="3"/>
  <c r="Y173" i="3"/>
  <c r="X173" i="3"/>
  <c r="W173" i="3"/>
  <c r="T173" i="3"/>
  <c r="S173" i="3"/>
  <c r="R173" i="3"/>
  <c r="Q173" i="3"/>
  <c r="P173" i="3"/>
  <c r="Z173" i="3" s="1"/>
  <c r="AA173" i="3" s="1"/>
  <c r="O173" i="3"/>
  <c r="M173" i="3"/>
  <c r="L173" i="3"/>
  <c r="V173" i="3" s="1"/>
  <c r="K173" i="3"/>
  <c r="U173" i="3" s="1"/>
  <c r="J173" i="3"/>
  <c r="I173" i="3"/>
  <c r="H173" i="3"/>
  <c r="G173" i="3"/>
  <c r="F173" i="3"/>
  <c r="N173" i="3" s="1"/>
  <c r="E173" i="3"/>
  <c r="AO172" i="3"/>
  <c r="AN172" i="3"/>
  <c r="AM172" i="3"/>
  <c r="AL172" i="3"/>
  <c r="Y172" i="3"/>
  <c r="X172" i="3"/>
  <c r="W172" i="3"/>
  <c r="U172" i="3"/>
  <c r="R172" i="3"/>
  <c r="Q172" i="3"/>
  <c r="P172" i="3"/>
  <c r="Z172" i="3" s="1"/>
  <c r="AA172" i="3" s="1"/>
  <c r="O172" i="3"/>
  <c r="N172" i="3"/>
  <c r="M172" i="3"/>
  <c r="L172" i="3"/>
  <c r="V172" i="3" s="1"/>
  <c r="K172" i="3"/>
  <c r="J172" i="3"/>
  <c r="T172" i="3" s="1"/>
  <c r="I172" i="3"/>
  <c r="S172" i="3" s="1"/>
  <c r="H172" i="3"/>
  <c r="G172" i="3"/>
  <c r="F172" i="3"/>
  <c r="E172" i="3"/>
  <c r="AO171" i="3"/>
  <c r="AN171" i="3"/>
  <c r="AM171" i="3"/>
  <c r="AL171" i="3"/>
  <c r="Y171" i="3"/>
  <c r="X171" i="3"/>
  <c r="W171" i="3"/>
  <c r="R171" i="3"/>
  <c r="Q171" i="3"/>
  <c r="O171" i="3"/>
  <c r="M171" i="3"/>
  <c r="L171" i="3"/>
  <c r="V171" i="3" s="1"/>
  <c r="K171" i="3"/>
  <c r="U171" i="3" s="1"/>
  <c r="J171" i="3"/>
  <c r="T171" i="3" s="1"/>
  <c r="I171" i="3"/>
  <c r="S171" i="3" s="1"/>
  <c r="H171" i="3"/>
  <c r="G171" i="3"/>
  <c r="F171" i="3"/>
  <c r="P171" i="3" s="1"/>
  <c r="E171" i="3"/>
  <c r="AO170" i="3"/>
  <c r="AN170" i="3"/>
  <c r="AM170" i="3"/>
  <c r="AL170" i="3"/>
  <c r="Y170" i="3"/>
  <c r="X170" i="3"/>
  <c r="W170" i="3"/>
  <c r="V170" i="3"/>
  <c r="U170" i="3"/>
  <c r="S170" i="3"/>
  <c r="R170" i="3"/>
  <c r="P170" i="3"/>
  <c r="O170" i="3"/>
  <c r="M170" i="3"/>
  <c r="L170" i="3"/>
  <c r="K170" i="3"/>
  <c r="J170" i="3"/>
  <c r="T170" i="3" s="1"/>
  <c r="I170" i="3"/>
  <c r="H170" i="3"/>
  <c r="G170" i="3"/>
  <c r="Q170" i="3" s="1"/>
  <c r="F170" i="3"/>
  <c r="N170" i="3" s="1"/>
  <c r="E170" i="3"/>
  <c r="AO169" i="3"/>
  <c r="AN169" i="3"/>
  <c r="AM169" i="3"/>
  <c r="AL169" i="3"/>
  <c r="Z169" i="3"/>
  <c r="AA169" i="3" s="1"/>
  <c r="Y169" i="3"/>
  <c r="X169" i="3"/>
  <c r="W169" i="3"/>
  <c r="U169" i="3"/>
  <c r="T169" i="3"/>
  <c r="R169" i="3"/>
  <c r="P169" i="3"/>
  <c r="O169" i="3"/>
  <c r="M169" i="3"/>
  <c r="L169" i="3"/>
  <c r="V169" i="3" s="1"/>
  <c r="K169" i="3"/>
  <c r="J169" i="3"/>
  <c r="I169" i="3"/>
  <c r="S169" i="3" s="1"/>
  <c r="H169" i="3"/>
  <c r="G169" i="3"/>
  <c r="Q169" i="3" s="1"/>
  <c r="F169" i="3"/>
  <c r="N169" i="3" s="1"/>
  <c r="E169" i="3"/>
  <c r="AO168" i="3"/>
  <c r="AN168" i="3"/>
  <c r="AM168" i="3"/>
  <c r="AL168" i="3"/>
  <c r="Y168" i="3"/>
  <c r="X168" i="3"/>
  <c r="W168" i="3"/>
  <c r="U168" i="3"/>
  <c r="R168" i="3"/>
  <c r="Q168" i="3"/>
  <c r="O168" i="3"/>
  <c r="M168" i="3"/>
  <c r="L168" i="3"/>
  <c r="V168" i="3" s="1"/>
  <c r="K168" i="3"/>
  <c r="J168" i="3"/>
  <c r="T168" i="3" s="1"/>
  <c r="I168" i="3"/>
  <c r="S168" i="3" s="1"/>
  <c r="H168" i="3"/>
  <c r="G168" i="3"/>
  <c r="F168" i="3"/>
  <c r="P168" i="3" s="1"/>
  <c r="E168" i="3"/>
  <c r="AO167" i="3"/>
  <c r="AN167" i="3"/>
  <c r="AM167" i="3"/>
  <c r="AL167" i="3"/>
  <c r="Y167" i="3"/>
  <c r="X167" i="3"/>
  <c r="W167" i="3"/>
  <c r="U167" i="3"/>
  <c r="R167" i="3"/>
  <c r="O167" i="3"/>
  <c r="M167" i="3"/>
  <c r="L167" i="3"/>
  <c r="V167" i="3" s="1"/>
  <c r="K167" i="3"/>
  <c r="J167" i="3"/>
  <c r="T167" i="3" s="1"/>
  <c r="I167" i="3"/>
  <c r="S167" i="3" s="1"/>
  <c r="H167" i="3"/>
  <c r="G167" i="3"/>
  <c r="Q167" i="3" s="1"/>
  <c r="F167" i="3"/>
  <c r="E167" i="3"/>
  <c r="AW166" i="3"/>
  <c r="AO166" i="3"/>
  <c r="AN166" i="3"/>
  <c r="AM166" i="3"/>
  <c r="AL166" i="3"/>
  <c r="Y166" i="3"/>
  <c r="X166" i="3"/>
  <c r="W166" i="3"/>
  <c r="T166" i="3"/>
  <c r="R166" i="3"/>
  <c r="O166" i="3"/>
  <c r="M166" i="3"/>
  <c r="L166" i="3"/>
  <c r="V166" i="3" s="1"/>
  <c r="K166" i="3"/>
  <c r="U166" i="3" s="1"/>
  <c r="J166" i="3"/>
  <c r="I166" i="3"/>
  <c r="S166" i="3" s="1"/>
  <c r="H166" i="3"/>
  <c r="G166" i="3"/>
  <c r="Q166" i="3" s="1"/>
  <c r="F166" i="3"/>
  <c r="P166" i="3" s="1"/>
  <c r="Z166" i="3" s="1"/>
  <c r="AA166" i="3" s="1"/>
  <c r="E166" i="3"/>
  <c r="AO165" i="3"/>
  <c r="AN165" i="3"/>
  <c r="AM165" i="3"/>
  <c r="AL165" i="3"/>
  <c r="Y165" i="3"/>
  <c r="X165" i="3"/>
  <c r="W165" i="3"/>
  <c r="U165" i="3"/>
  <c r="T165" i="3"/>
  <c r="R165" i="3"/>
  <c r="Q165" i="3"/>
  <c r="O165" i="3"/>
  <c r="M165" i="3"/>
  <c r="L165" i="3"/>
  <c r="V165" i="3" s="1"/>
  <c r="K165" i="3"/>
  <c r="J165" i="3"/>
  <c r="I165" i="3"/>
  <c r="S165" i="3" s="1"/>
  <c r="H165" i="3"/>
  <c r="G165" i="3"/>
  <c r="F165" i="3"/>
  <c r="P165" i="3" s="1"/>
  <c r="E165" i="3"/>
  <c r="AO164" i="3"/>
  <c r="AN164" i="3"/>
  <c r="AM164" i="3"/>
  <c r="AL164" i="3"/>
  <c r="Y164" i="3"/>
  <c r="X164" i="3"/>
  <c r="W164" i="3"/>
  <c r="U164" i="3"/>
  <c r="R164" i="3"/>
  <c r="Q164" i="3"/>
  <c r="O164" i="3"/>
  <c r="M164" i="3"/>
  <c r="L164" i="3"/>
  <c r="V164" i="3" s="1"/>
  <c r="K164" i="3"/>
  <c r="J164" i="3"/>
  <c r="T164" i="3" s="1"/>
  <c r="I164" i="3"/>
  <c r="S164" i="3" s="1"/>
  <c r="H164" i="3"/>
  <c r="G164" i="3"/>
  <c r="F164" i="3"/>
  <c r="P164" i="3" s="1"/>
  <c r="E164" i="3"/>
  <c r="AO163" i="3"/>
  <c r="AN163" i="3"/>
  <c r="AM163" i="3"/>
  <c r="AL163" i="3"/>
  <c r="Y163" i="3"/>
  <c r="X163" i="3"/>
  <c r="W163" i="3"/>
  <c r="U163" i="3"/>
  <c r="R163" i="3"/>
  <c r="O163" i="3"/>
  <c r="M163" i="3"/>
  <c r="L163" i="3"/>
  <c r="V163" i="3" s="1"/>
  <c r="K163" i="3"/>
  <c r="J163" i="3"/>
  <c r="T163" i="3" s="1"/>
  <c r="I163" i="3"/>
  <c r="S163" i="3" s="1"/>
  <c r="H163" i="3"/>
  <c r="G163" i="3"/>
  <c r="Q163" i="3" s="1"/>
  <c r="F163" i="3"/>
  <c r="E163" i="3"/>
  <c r="AO162" i="3"/>
  <c r="AN162" i="3"/>
  <c r="AM162" i="3"/>
  <c r="AL162" i="3"/>
  <c r="Y162" i="3"/>
  <c r="X162" i="3"/>
  <c r="W162" i="3"/>
  <c r="T162" i="3"/>
  <c r="R162" i="3"/>
  <c r="O162" i="3"/>
  <c r="M162" i="3"/>
  <c r="L162" i="3"/>
  <c r="V162" i="3" s="1"/>
  <c r="K162" i="3"/>
  <c r="U162" i="3" s="1"/>
  <c r="J162" i="3"/>
  <c r="I162" i="3"/>
  <c r="S162" i="3" s="1"/>
  <c r="H162" i="3"/>
  <c r="G162" i="3"/>
  <c r="Q162" i="3" s="1"/>
  <c r="F162" i="3"/>
  <c r="P162" i="3" s="1"/>
  <c r="E162" i="3"/>
  <c r="AO161" i="3"/>
  <c r="AN161" i="3"/>
  <c r="AM161" i="3"/>
  <c r="AL161" i="3"/>
  <c r="Y161" i="3"/>
  <c r="X161" i="3"/>
  <c r="W161" i="3"/>
  <c r="U161" i="3"/>
  <c r="T161" i="3"/>
  <c r="R161" i="3"/>
  <c r="Q161" i="3"/>
  <c r="O161" i="3"/>
  <c r="M161" i="3"/>
  <c r="L161" i="3"/>
  <c r="V161" i="3" s="1"/>
  <c r="K161" i="3"/>
  <c r="J161" i="3"/>
  <c r="I161" i="3"/>
  <c r="S161" i="3" s="1"/>
  <c r="H161" i="3"/>
  <c r="G161" i="3"/>
  <c r="F161" i="3"/>
  <c r="P161" i="3" s="1"/>
  <c r="E161" i="3"/>
  <c r="AO160" i="3"/>
  <c r="AN160" i="3"/>
  <c r="AM160" i="3"/>
  <c r="AL160" i="3"/>
  <c r="Y160" i="3"/>
  <c r="X160" i="3"/>
  <c r="W160" i="3"/>
  <c r="U160" i="3"/>
  <c r="R160" i="3"/>
  <c r="Q160" i="3"/>
  <c r="O160" i="3"/>
  <c r="M160" i="3"/>
  <c r="L160" i="3"/>
  <c r="V160" i="3" s="1"/>
  <c r="K160" i="3"/>
  <c r="J160" i="3"/>
  <c r="T160" i="3" s="1"/>
  <c r="I160" i="3"/>
  <c r="S160" i="3" s="1"/>
  <c r="H160" i="3"/>
  <c r="G160" i="3"/>
  <c r="F160" i="3"/>
  <c r="P160" i="3" s="1"/>
  <c r="E160" i="3"/>
  <c r="AO159" i="3"/>
  <c r="AN159" i="3"/>
  <c r="AM159" i="3"/>
  <c r="AL159" i="3"/>
  <c r="Y159" i="3"/>
  <c r="X159" i="3"/>
  <c r="W159" i="3"/>
  <c r="U159" i="3"/>
  <c r="R159" i="3"/>
  <c r="O159" i="3"/>
  <c r="M159" i="3"/>
  <c r="L159" i="3"/>
  <c r="V159" i="3" s="1"/>
  <c r="K159" i="3"/>
  <c r="J159" i="3"/>
  <c r="T159" i="3" s="1"/>
  <c r="I159" i="3"/>
  <c r="S159" i="3" s="1"/>
  <c r="H159" i="3"/>
  <c r="G159" i="3"/>
  <c r="Q159" i="3" s="1"/>
  <c r="F159" i="3"/>
  <c r="E159" i="3"/>
  <c r="AO158" i="3"/>
  <c r="AN158" i="3"/>
  <c r="AM158" i="3"/>
  <c r="AL158" i="3"/>
  <c r="Y158" i="3"/>
  <c r="X158" i="3"/>
  <c r="W158" i="3"/>
  <c r="T158" i="3"/>
  <c r="R158" i="3"/>
  <c r="O158" i="3"/>
  <c r="M158" i="3"/>
  <c r="L158" i="3"/>
  <c r="V158" i="3" s="1"/>
  <c r="K158" i="3"/>
  <c r="U158" i="3" s="1"/>
  <c r="J158" i="3"/>
  <c r="I158" i="3"/>
  <c r="S158" i="3" s="1"/>
  <c r="H158" i="3"/>
  <c r="G158" i="3"/>
  <c r="Q158" i="3" s="1"/>
  <c r="F158" i="3"/>
  <c r="P158" i="3" s="1"/>
  <c r="Z158" i="3" s="1"/>
  <c r="AA158" i="3" s="1"/>
  <c r="E158" i="3"/>
  <c r="AO157" i="3"/>
  <c r="AN157" i="3"/>
  <c r="AM157" i="3"/>
  <c r="AL157" i="3"/>
  <c r="Y157" i="3"/>
  <c r="X157" i="3"/>
  <c r="W157" i="3"/>
  <c r="U157" i="3"/>
  <c r="T157" i="3"/>
  <c r="R157" i="3"/>
  <c r="Q157" i="3"/>
  <c r="O157" i="3"/>
  <c r="M157" i="3"/>
  <c r="L157" i="3"/>
  <c r="V157" i="3" s="1"/>
  <c r="K157" i="3"/>
  <c r="J157" i="3"/>
  <c r="I157" i="3"/>
  <c r="S157" i="3" s="1"/>
  <c r="H157" i="3"/>
  <c r="G157" i="3"/>
  <c r="F157" i="3"/>
  <c r="P157" i="3" s="1"/>
  <c r="Z157" i="3" s="1"/>
  <c r="AA157" i="3" s="1"/>
  <c r="E157" i="3"/>
  <c r="AO156" i="3"/>
  <c r="AN156" i="3"/>
  <c r="AM156" i="3"/>
  <c r="AL156" i="3"/>
  <c r="Y156" i="3"/>
  <c r="X156" i="3"/>
  <c r="W156" i="3"/>
  <c r="U156" i="3"/>
  <c r="R156" i="3"/>
  <c r="Q156" i="3"/>
  <c r="O156" i="3"/>
  <c r="M156" i="3"/>
  <c r="L156" i="3"/>
  <c r="V156" i="3" s="1"/>
  <c r="K156" i="3"/>
  <c r="J156" i="3"/>
  <c r="T156" i="3" s="1"/>
  <c r="I156" i="3"/>
  <c r="S156" i="3" s="1"/>
  <c r="H156" i="3"/>
  <c r="G156" i="3"/>
  <c r="F156" i="3"/>
  <c r="P156" i="3" s="1"/>
  <c r="E156" i="3"/>
  <c r="AO155" i="3"/>
  <c r="AN155" i="3"/>
  <c r="AM155" i="3"/>
  <c r="AL155" i="3"/>
  <c r="Y155" i="3"/>
  <c r="X155" i="3"/>
  <c r="W155" i="3"/>
  <c r="U155" i="3"/>
  <c r="R155" i="3"/>
  <c r="O155" i="3"/>
  <c r="M155" i="3"/>
  <c r="L155" i="3"/>
  <c r="V155" i="3" s="1"/>
  <c r="K155" i="3"/>
  <c r="J155" i="3"/>
  <c r="T155" i="3" s="1"/>
  <c r="I155" i="3"/>
  <c r="S155" i="3" s="1"/>
  <c r="H155" i="3"/>
  <c r="G155" i="3"/>
  <c r="Q155" i="3" s="1"/>
  <c r="F155" i="3"/>
  <c r="E155" i="3"/>
  <c r="AO154" i="3"/>
  <c r="AN154" i="3"/>
  <c r="AM154" i="3"/>
  <c r="AL154" i="3"/>
  <c r="Y154" i="3"/>
  <c r="X154" i="3"/>
  <c r="W154" i="3"/>
  <c r="T154" i="3"/>
  <c r="R154" i="3"/>
  <c r="O154" i="3"/>
  <c r="M154" i="3"/>
  <c r="L154" i="3"/>
  <c r="V154" i="3" s="1"/>
  <c r="K154" i="3"/>
  <c r="U154" i="3" s="1"/>
  <c r="J154" i="3"/>
  <c r="I154" i="3"/>
  <c r="S154" i="3" s="1"/>
  <c r="H154" i="3"/>
  <c r="G154" i="3"/>
  <c r="Q154" i="3" s="1"/>
  <c r="F154" i="3"/>
  <c r="P154" i="3" s="1"/>
  <c r="E154" i="3"/>
  <c r="AO153" i="3"/>
  <c r="AN153" i="3"/>
  <c r="AM153" i="3"/>
  <c r="AL153" i="3"/>
  <c r="Y153" i="3"/>
  <c r="X153" i="3"/>
  <c r="W153" i="3"/>
  <c r="U153" i="3"/>
  <c r="T153" i="3"/>
  <c r="R153" i="3"/>
  <c r="Q153" i="3"/>
  <c r="O153" i="3"/>
  <c r="M153" i="3"/>
  <c r="L153" i="3"/>
  <c r="V153" i="3" s="1"/>
  <c r="K153" i="3"/>
  <c r="J153" i="3"/>
  <c r="I153" i="3"/>
  <c r="S153" i="3" s="1"/>
  <c r="H153" i="3"/>
  <c r="G153" i="3"/>
  <c r="F153" i="3"/>
  <c r="P153" i="3" s="1"/>
  <c r="Z153" i="3" s="1"/>
  <c r="AA153" i="3" s="1"/>
  <c r="E153" i="3"/>
  <c r="AO152" i="3"/>
  <c r="AN152" i="3"/>
  <c r="AM152" i="3"/>
  <c r="AL152" i="3"/>
  <c r="Y152" i="3"/>
  <c r="X152" i="3"/>
  <c r="W152" i="3"/>
  <c r="U152" i="3"/>
  <c r="R152" i="3"/>
  <c r="Q152" i="3"/>
  <c r="O152" i="3"/>
  <c r="M152" i="3"/>
  <c r="L152" i="3"/>
  <c r="V152" i="3" s="1"/>
  <c r="K152" i="3"/>
  <c r="J152" i="3"/>
  <c r="T152" i="3" s="1"/>
  <c r="I152" i="3"/>
  <c r="S152" i="3" s="1"/>
  <c r="H152" i="3"/>
  <c r="G152" i="3"/>
  <c r="F152" i="3"/>
  <c r="P152" i="3" s="1"/>
  <c r="E152" i="3"/>
  <c r="AO151" i="3"/>
  <c r="AN151" i="3"/>
  <c r="AM151" i="3"/>
  <c r="AL151" i="3"/>
  <c r="Y151" i="3"/>
  <c r="X151" i="3"/>
  <c r="W151" i="3"/>
  <c r="U151" i="3"/>
  <c r="R151" i="3"/>
  <c r="O151" i="3"/>
  <c r="M151" i="3"/>
  <c r="L151" i="3"/>
  <c r="V151" i="3" s="1"/>
  <c r="K151" i="3"/>
  <c r="J151" i="3"/>
  <c r="T151" i="3" s="1"/>
  <c r="I151" i="3"/>
  <c r="S151" i="3" s="1"/>
  <c r="H151" i="3"/>
  <c r="G151" i="3"/>
  <c r="Q151" i="3" s="1"/>
  <c r="F151" i="3"/>
  <c r="E151" i="3"/>
  <c r="AO150" i="3"/>
  <c r="AN150" i="3"/>
  <c r="AM150" i="3"/>
  <c r="AL150" i="3"/>
  <c r="Y150" i="3"/>
  <c r="X150" i="3"/>
  <c r="W150" i="3"/>
  <c r="T150" i="3"/>
  <c r="R150" i="3"/>
  <c r="O150" i="3"/>
  <c r="M150" i="3"/>
  <c r="L150" i="3"/>
  <c r="V150" i="3" s="1"/>
  <c r="K150" i="3"/>
  <c r="U150" i="3" s="1"/>
  <c r="J150" i="3"/>
  <c r="I150" i="3"/>
  <c r="S150" i="3" s="1"/>
  <c r="H150" i="3"/>
  <c r="G150" i="3"/>
  <c r="Q150" i="3" s="1"/>
  <c r="F150" i="3"/>
  <c r="P150" i="3" s="1"/>
  <c r="E150" i="3"/>
  <c r="AO149" i="3"/>
  <c r="AN149" i="3"/>
  <c r="AM149" i="3"/>
  <c r="AL149" i="3"/>
  <c r="Y149" i="3"/>
  <c r="X149" i="3"/>
  <c r="W149" i="3"/>
  <c r="U149" i="3"/>
  <c r="T149" i="3"/>
  <c r="R149" i="3"/>
  <c r="Q149" i="3"/>
  <c r="O149" i="3"/>
  <c r="M149" i="3"/>
  <c r="L149" i="3"/>
  <c r="V149" i="3" s="1"/>
  <c r="K149" i="3"/>
  <c r="J149" i="3"/>
  <c r="I149" i="3"/>
  <c r="S149" i="3" s="1"/>
  <c r="H149" i="3"/>
  <c r="G149" i="3"/>
  <c r="F149" i="3"/>
  <c r="P149" i="3" s="1"/>
  <c r="E149" i="3"/>
  <c r="AO148" i="3"/>
  <c r="AN148" i="3"/>
  <c r="AM148" i="3"/>
  <c r="AL148" i="3"/>
  <c r="Y148" i="3"/>
  <c r="X148" i="3"/>
  <c r="W148" i="3"/>
  <c r="U148" i="3"/>
  <c r="R148" i="3"/>
  <c r="Q148" i="3"/>
  <c r="O148" i="3"/>
  <c r="M148" i="3"/>
  <c r="L148" i="3"/>
  <c r="V148" i="3" s="1"/>
  <c r="K148" i="3"/>
  <c r="J148" i="3"/>
  <c r="T148" i="3" s="1"/>
  <c r="I148" i="3"/>
  <c r="S148" i="3" s="1"/>
  <c r="H148" i="3"/>
  <c r="G148" i="3"/>
  <c r="F148" i="3"/>
  <c r="E148" i="3"/>
  <c r="AO147" i="3"/>
  <c r="AN147" i="3"/>
  <c r="AM147" i="3"/>
  <c r="AL147" i="3"/>
  <c r="Y147" i="3"/>
  <c r="X147" i="3"/>
  <c r="W147" i="3"/>
  <c r="U147" i="3"/>
  <c r="R147" i="3"/>
  <c r="O147" i="3"/>
  <c r="M147" i="3"/>
  <c r="L147" i="3"/>
  <c r="V147" i="3" s="1"/>
  <c r="K147" i="3"/>
  <c r="J147" i="3"/>
  <c r="T147" i="3" s="1"/>
  <c r="I147" i="3"/>
  <c r="S147" i="3" s="1"/>
  <c r="H147" i="3"/>
  <c r="G147" i="3"/>
  <c r="Q147" i="3" s="1"/>
  <c r="F147" i="3"/>
  <c r="E147" i="3"/>
  <c r="AO146" i="3"/>
  <c r="AN146" i="3"/>
  <c r="AM146" i="3"/>
  <c r="AL146" i="3"/>
  <c r="Y146" i="3"/>
  <c r="X146" i="3"/>
  <c r="W146" i="3"/>
  <c r="T146" i="3"/>
  <c r="R146" i="3"/>
  <c r="O146" i="3"/>
  <c r="M146" i="3"/>
  <c r="L146" i="3"/>
  <c r="V146" i="3" s="1"/>
  <c r="K146" i="3"/>
  <c r="U146" i="3" s="1"/>
  <c r="J146" i="3"/>
  <c r="I146" i="3"/>
  <c r="S146" i="3" s="1"/>
  <c r="H146" i="3"/>
  <c r="G146" i="3"/>
  <c r="Q146" i="3" s="1"/>
  <c r="F146" i="3"/>
  <c r="E146" i="3"/>
  <c r="AO145" i="3"/>
  <c r="AN145" i="3"/>
  <c r="AM145" i="3"/>
  <c r="AL145" i="3"/>
  <c r="Y145" i="3"/>
  <c r="X145" i="3"/>
  <c r="W145" i="3"/>
  <c r="U145" i="3"/>
  <c r="T145" i="3"/>
  <c r="R145" i="3"/>
  <c r="Q145" i="3"/>
  <c r="O145" i="3"/>
  <c r="M145" i="3"/>
  <c r="L145" i="3"/>
  <c r="V145" i="3" s="1"/>
  <c r="K145" i="3"/>
  <c r="J145" i="3"/>
  <c r="I145" i="3"/>
  <c r="S145" i="3" s="1"/>
  <c r="H145" i="3"/>
  <c r="G145" i="3"/>
  <c r="F145" i="3"/>
  <c r="P145" i="3" s="1"/>
  <c r="E145" i="3"/>
  <c r="AO144" i="3"/>
  <c r="AN144" i="3"/>
  <c r="AM144" i="3"/>
  <c r="AL144" i="3"/>
  <c r="Y144" i="3"/>
  <c r="X144" i="3"/>
  <c r="W144" i="3"/>
  <c r="U144" i="3"/>
  <c r="R144" i="3"/>
  <c r="Q144" i="3"/>
  <c r="O144" i="3"/>
  <c r="M144" i="3"/>
  <c r="L144" i="3"/>
  <c r="V144" i="3" s="1"/>
  <c r="K144" i="3"/>
  <c r="J144" i="3"/>
  <c r="T144" i="3" s="1"/>
  <c r="I144" i="3"/>
  <c r="S144" i="3" s="1"/>
  <c r="H144" i="3"/>
  <c r="G144" i="3"/>
  <c r="F144" i="3"/>
  <c r="E144" i="3"/>
  <c r="AO143" i="3"/>
  <c r="AN143" i="3"/>
  <c r="AM143" i="3"/>
  <c r="AL143" i="3"/>
  <c r="Y143" i="3"/>
  <c r="X143" i="3"/>
  <c r="W143" i="3"/>
  <c r="R143" i="3"/>
  <c r="O143" i="3"/>
  <c r="N143" i="3"/>
  <c r="M143" i="3"/>
  <c r="L143" i="3"/>
  <c r="V143" i="3" s="1"/>
  <c r="K143" i="3"/>
  <c r="U143" i="3" s="1"/>
  <c r="J143" i="3"/>
  <c r="T143" i="3" s="1"/>
  <c r="I143" i="3"/>
  <c r="S143" i="3" s="1"/>
  <c r="Z143" i="3" s="1"/>
  <c r="AA143" i="3" s="1"/>
  <c r="H143" i="3"/>
  <c r="G143" i="3"/>
  <c r="Q143" i="3" s="1"/>
  <c r="F143" i="3"/>
  <c r="P143" i="3" s="1"/>
  <c r="E143" i="3"/>
  <c r="AO142" i="3"/>
  <c r="AN142" i="3"/>
  <c r="AM142" i="3"/>
  <c r="AL142" i="3"/>
  <c r="Y142" i="3"/>
  <c r="X142" i="3"/>
  <c r="W142" i="3"/>
  <c r="T142" i="3"/>
  <c r="R142" i="3"/>
  <c r="O142" i="3"/>
  <c r="M142" i="3"/>
  <c r="L142" i="3"/>
  <c r="V142" i="3" s="1"/>
  <c r="K142" i="3"/>
  <c r="U142" i="3" s="1"/>
  <c r="J142" i="3"/>
  <c r="I142" i="3"/>
  <c r="S142" i="3" s="1"/>
  <c r="H142" i="3"/>
  <c r="G142" i="3"/>
  <c r="Q142" i="3" s="1"/>
  <c r="F142" i="3"/>
  <c r="E142" i="3"/>
  <c r="AO141" i="3"/>
  <c r="AN141" i="3"/>
  <c r="AM141" i="3"/>
  <c r="AL141" i="3"/>
  <c r="Y141" i="3"/>
  <c r="X141" i="3"/>
  <c r="W141" i="3"/>
  <c r="U141" i="3"/>
  <c r="T141" i="3"/>
  <c r="R141" i="3"/>
  <c r="Q141" i="3"/>
  <c r="P141" i="3"/>
  <c r="O141" i="3"/>
  <c r="M141" i="3"/>
  <c r="L141" i="3"/>
  <c r="V141" i="3" s="1"/>
  <c r="K141" i="3"/>
  <c r="J141" i="3"/>
  <c r="I141" i="3"/>
  <c r="S141" i="3" s="1"/>
  <c r="H141" i="3"/>
  <c r="G141" i="3"/>
  <c r="F141" i="3"/>
  <c r="N141" i="3" s="1"/>
  <c r="E141" i="3"/>
  <c r="AO140" i="3"/>
  <c r="AN140" i="3"/>
  <c r="AM140" i="3"/>
  <c r="AL140" i="3"/>
  <c r="Y140" i="3"/>
  <c r="X140" i="3"/>
  <c r="W140" i="3"/>
  <c r="U140" i="3"/>
  <c r="R140" i="3"/>
  <c r="Q140" i="3"/>
  <c r="O140" i="3"/>
  <c r="N140" i="3"/>
  <c r="M140" i="3"/>
  <c r="L140" i="3"/>
  <c r="V140" i="3" s="1"/>
  <c r="K140" i="3"/>
  <c r="J140" i="3"/>
  <c r="T140" i="3" s="1"/>
  <c r="I140" i="3"/>
  <c r="S140" i="3" s="1"/>
  <c r="H140" i="3"/>
  <c r="G140" i="3"/>
  <c r="F140" i="3"/>
  <c r="P140" i="3" s="1"/>
  <c r="Z140" i="3" s="1"/>
  <c r="AA140" i="3" s="1"/>
  <c r="E140" i="3"/>
  <c r="AO139" i="3"/>
  <c r="AN139" i="3"/>
  <c r="AM139" i="3"/>
  <c r="AL139" i="3"/>
  <c r="Y139" i="3"/>
  <c r="X139" i="3"/>
  <c r="W139" i="3"/>
  <c r="V139" i="3"/>
  <c r="R139" i="3"/>
  <c r="O139" i="3"/>
  <c r="M139" i="3"/>
  <c r="L139" i="3"/>
  <c r="K139" i="3"/>
  <c r="U139" i="3" s="1"/>
  <c r="J139" i="3"/>
  <c r="I139" i="3"/>
  <c r="S139" i="3" s="1"/>
  <c r="H139" i="3"/>
  <c r="G139" i="3"/>
  <c r="Q139" i="3" s="1"/>
  <c r="F139" i="3"/>
  <c r="P139" i="3" s="1"/>
  <c r="E139" i="3"/>
  <c r="AO138" i="3"/>
  <c r="AN138" i="3"/>
  <c r="AM138" i="3"/>
  <c r="AL138" i="3"/>
  <c r="Y138" i="3"/>
  <c r="X138" i="3"/>
  <c r="W138" i="3"/>
  <c r="U138" i="3"/>
  <c r="T138" i="3"/>
  <c r="R138" i="3"/>
  <c r="O138" i="3"/>
  <c r="M138" i="3"/>
  <c r="L138" i="3"/>
  <c r="V138" i="3" s="1"/>
  <c r="K138" i="3"/>
  <c r="J138" i="3"/>
  <c r="I138" i="3"/>
  <c r="S138" i="3" s="1"/>
  <c r="H138" i="3"/>
  <c r="G138" i="3"/>
  <c r="Q138" i="3" s="1"/>
  <c r="F138" i="3"/>
  <c r="E138" i="3"/>
  <c r="AO137" i="3"/>
  <c r="AN137" i="3"/>
  <c r="AM137" i="3"/>
  <c r="AL137" i="3"/>
  <c r="Y137" i="3"/>
  <c r="X137" i="3"/>
  <c r="W137" i="3"/>
  <c r="U137" i="3"/>
  <c r="T137" i="3"/>
  <c r="R137" i="3"/>
  <c r="Q137" i="3"/>
  <c r="P137" i="3"/>
  <c r="Z137" i="3" s="1"/>
  <c r="AA137" i="3" s="1"/>
  <c r="O137" i="3"/>
  <c r="M137" i="3"/>
  <c r="L137" i="3"/>
  <c r="V137" i="3" s="1"/>
  <c r="K137" i="3"/>
  <c r="J137" i="3"/>
  <c r="I137" i="3"/>
  <c r="S137" i="3" s="1"/>
  <c r="H137" i="3"/>
  <c r="G137" i="3"/>
  <c r="F137" i="3"/>
  <c r="N137" i="3" s="1"/>
  <c r="E137" i="3"/>
  <c r="AO136" i="3"/>
  <c r="AN136" i="3"/>
  <c r="AM136" i="3"/>
  <c r="AL136" i="3"/>
  <c r="Y136" i="3"/>
  <c r="X136" i="3"/>
  <c r="W136" i="3"/>
  <c r="U136" i="3"/>
  <c r="R136" i="3"/>
  <c r="Q136" i="3"/>
  <c r="O136" i="3"/>
  <c r="M136" i="3"/>
  <c r="L136" i="3"/>
  <c r="V136" i="3" s="1"/>
  <c r="K136" i="3"/>
  <c r="J136" i="3"/>
  <c r="T136" i="3" s="1"/>
  <c r="I136" i="3"/>
  <c r="S136" i="3" s="1"/>
  <c r="H136" i="3"/>
  <c r="G136" i="3"/>
  <c r="F136" i="3"/>
  <c r="P136" i="3" s="1"/>
  <c r="Z136" i="3" s="1"/>
  <c r="AA136" i="3" s="1"/>
  <c r="E136" i="3"/>
  <c r="AO135" i="3"/>
  <c r="AN135" i="3"/>
  <c r="AM135" i="3"/>
  <c r="AL135" i="3"/>
  <c r="Y135" i="3"/>
  <c r="X135" i="3"/>
  <c r="W135" i="3"/>
  <c r="R135" i="3"/>
  <c r="O135" i="3"/>
  <c r="M135" i="3"/>
  <c r="L135" i="3"/>
  <c r="V135" i="3" s="1"/>
  <c r="K135" i="3"/>
  <c r="U135" i="3" s="1"/>
  <c r="J135" i="3"/>
  <c r="I135" i="3"/>
  <c r="S135" i="3" s="1"/>
  <c r="H135" i="3"/>
  <c r="G135" i="3"/>
  <c r="Q135" i="3" s="1"/>
  <c r="F135" i="3"/>
  <c r="P135" i="3" s="1"/>
  <c r="E135" i="3"/>
  <c r="AO134" i="3"/>
  <c r="AN134" i="3"/>
  <c r="AM134" i="3"/>
  <c r="AL134" i="3"/>
  <c r="Y134" i="3"/>
  <c r="X134" i="3"/>
  <c r="W134" i="3"/>
  <c r="U134" i="3"/>
  <c r="T134" i="3"/>
  <c r="R134" i="3"/>
  <c r="O134" i="3"/>
  <c r="M134" i="3"/>
  <c r="L134" i="3"/>
  <c r="V134" i="3" s="1"/>
  <c r="K134" i="3"/>
  <c r="J134" i="3"/>
  <c r="I134" i="3"/>
  <c r="S134" i="3" s="1"/>
  <c r="H134" i="3"/>
  <c r="G134" i="3"/>
  <c r="Q134" i="3" s="1"/>
  <c r="F134" i="3"/>
  <c r="E134" i="3"/>
  <c r="AO133" i="3"/>
  <c r="AN133" i="3"/>
  <c r="AM133" i="3"/>
  <c r="AL133" i="3"/>
  <c r="Y133" i="3"/>
  <c r="X133" i="3"/>
  <c r="W133" i="3"/>
  <c r="U133" i="3"/>
  <c r="T133" i="3"/>
  <c r="R133" i="3"/>
  <c r="Q133" i="3"/>
  <c r="P133" i="3"/>
  <c r="Z133" i="3" s="1"/>
  <c r="AA133" i="3" s="1"/>
  <c r="O133" i="3"/>
  <c r="M133" i="3"/>
  <c r="L133" i="3"/>
  <c r="V133" i="3" s="1"/>
  <c r="K133" i="3"/>
  <c r="J133" i="3"/>
  <c r="I133" i="3"/>
  <c r="S133" i="3" s="1"/>
  <c r="H133" i="3"/>
  <c r="G133" i="3"/>
  <c r="F133" i="3"/>
  <c r="N133" i="3" s="1"/>
  <c r="E133" i="3"/>
  <c r="AO132" i="3"/>
  <c r="AN132" i="3"/>
  <c r="AM132" i="3"/>
  <c r="AL132" i="3"/>
  <c r="Y132" i="3"/>
  <c r="X132" i="3"/>
  <c r="W132" i="3"/>
  <c r="U132" i="3"/>
  <c r="S132" i="3"/>
  <c r="R132" i="3"/>
  <c r="O132" i="3"/>
  <c r="N132" i="3"/>
  <c r="M132" i="3"/>
  <c r="L132" i="3"/>
  <c r="V132" i="3" s="1"/>
  <c r="K132" i="3"/>
  <c r="J132" i="3"/>
  <c r="T132" i="3" s="1"/>
  <c r="I132" i="3"/>
  <c r="H132" i="3"/>
  <c r="G132" i="3"/>
  <c r="Q132" i="3" s="1"/>
  <c r="Z132" i="3" s="1"/>
  <c r="AA132" i="3" s="1"/>
  <c r="F132" i="3"/>
  <c r="P132" i="3" s="1"/>
  <c r="E132" i="3"/>
  <c r="AO131" i="3"/>
  <c r="AN131" i="3"/>
  <c r="AM131" i="3"/>
  <c r="AL131" i="3"/>
  <c r="Y131" i="3"/>
  <c r="X131" i="3"/>
  <c r="W131" i="3"/>
  <c r="V131" i="3"/>
  <c r="R131" i="3"/>
  <c r="P131" i="3"/>
  <c r="O131" i="3"/>
  <c r="M131" i="3"/>
  <c r="L131" i="3"/>
  <c r="K131" i="3"/>
  <c r="U131" i="3" s="1"/>
  <c r="J131" i="3"/>
  <c r="T131" i="3" s="1"/>
  <c r="I131" i="3"/>
  <c r="S131" i="3" s="1"/>
  <c r="H131" i="3"/>
  <c r="G131" i="3"/>
  <c r="Q131" i="3" s="1"/>
  <c r="F131" i="3"/>
  <c r="N131" i="3" s="1"/>
  <c r="E131" i="3"/>
  <c r="AO130" i="3"/>
  <c r="AN130" i="3"/>
  <c r="AM130" i="3"/>
  <c r="AL130" i="3"/>
  <c r="Y130" i="3"/>
  <c r="X130" i="3"/>
  <c r="W130" i="3"/>
  <c r="U130" i="3"/>
  <c r="T130" i="3"/>
  <c r="R130" i="3"/>
  <c r="O130" i="3"/>
  <c r="M130" i="3"/>
  <c r="L130" i="3"/>
  <c r="V130" i="3" s="1"/>
  <c r="K130" i="3"/>
  <c r="J130" i="3"/>
  <c r="I130" i="3"/>
  <c r="S130" i="3" s="1"/>
  <c r="H130" i="3"/>
  <c r="G130" i="3"/>
  <c r="Q130" i="3" s="1"/>
  <c r="F130" i="3"/>
  <c r="N130" i="3" s="1"/>
  <c r="E130" i="3"/>
  <c r="AW129" i="3"/>
  <c r="AO129" i="3"/>
  <c r="AN129" i="3"/>
  <c r="AM129" i="3"/>
  <c r="AL129" i="3"/>
  <c r="Y129" i="3"/>
  <c r="X129" i="3"/>
  <c r="W129" i="3"/>
  <c r="U129" i="3"/>
  <c r="R129" i="3"/>
  <c r="Q129" i="3"/>
  <c r="O129" i="3"/>
  <c r="M129" i="3"/>
  <c r="L129" i="3"/>
  <c r="V129" i="3" s="1"/>
  <c r="K129" i="3"/>
  <c r="J129" i="3"/>
  <c r="T129" i="3" s="1"/>
  <c r="I129" i="3"/>
  <c r="S129" i="3" s="1"/>
  <c r="H129" i="3"/>
  <c r="G129" i="3"/>
  <c r="F129" i="3"/>
  <c r="P129" i="3" s="1"/>
  <c r="Z129" i="3" s="1"/>
  <c r="AA129" i="3" s="1"/>
  <c r="E129" i="3"/>
  <c r="AO128" i="3"/>
  <c r="AN128" i="3"/>
  <c r="AM128" i="3"/>
  <c r="AL128" i="3"/>
  <c r="Y128" i="3"/>
  <c r="X128" i="3"/>
  <c r="W128" i="3"/>
  <c r="V128" i="3"/>
  <c r="S128" i="3"/>
  <c r="R128" i="3"/>
  <c r="Q128" i="3"/>
  <c r="O128" i="3"/>
  <c r="M128" i="3"/>
  <c r="L128" i="3"/>
  <c r="K128" i="3"/>
  <c r="U128" i="3" s="1"/>
  <c r="J128" i="3"/>
  <c r="T128" i="3" s="1"/>
  <c r="I128" i="3"/>
  <c r="H128" i="3"/>
  <c r="G128" i="3"/>
  <c r="F128" i="3"/>
  <c r="P128" i="3" s="1"/>
  <c r="E128" i="3"/>
  <c r="AO127" i="3"/>
  <c r="AN127" i="3"/>
  <c r="AM127" i="3"/>
  <c r="AL127" i="3"/>
  <c r="Y127" i="3"/>
  <c r="X127" i="3"/>
  <c r="W127" i="3"/>
  <c r="V127" i="3"/>
  <c r="R127" i="3"/>
  <c r="P127" i="3"/>
  <c r="O127" i="3"/>
  <c r="M127" i="3"/>
  <c r="L127" i="3"/>
  <c r="K127" i="3"/>
  <c r="U127" i="3" s="1"/>
  <c r="J127" i="3"/>
  <c r="I127" i="3"/>
  <c r="S127" i="3" s="1"/>
  <c r="H127" i="3"/>
  <c r="G127" i="3"/>
  <c r="Q127" i="3" s="1"/>
  <c r="F127" i="3"/>
  <c r="E127" i="3"/>
  <c r="AO126" i="3"/>
  <c r="AN126" i="3"/>
  <c r="AM126" i="3"/>
  <c r="AL126" i="3"/>
  <c r="Y126" i="3"/>
  <c r="X126" i="3"/>
  <c r="W126" i="3"/>
  <c r="T126" i="3"/>
  <c r="S126" i="3"/>
  <c r="R126" i="3"/>
  <c r="Q126" i="3"/>
  <c r="O126" i="3"/>
  <c r="M126" i="3"/>
  <c r="L126" i="3"/>
  <c r="V126" i="3" s="1"/>
  <c r="K126" i="3"/>
  <c r="U126" i="3" s="1"/>
  <c r="J126" i="3"/>
  <c r="I126" i="3"/>
  <c r="H126" i="3"/>
  <c r="G126" i="3"/>
  <c r="F126" i="3"/>
  <c r="N126" i="3" s="1"/>
  <c r="E126" i="3"/>
  <c r="AO125" i="3"/>
  <c r="AN125" i="3"/>
  <c r="AM125" i="3"/>
  <c r="AL125" i="3"/>
  <c r="Y125" i="3"/>
  <c r="X125" i="3"/>
  <c r="W125" i="3"/>
  <c r="V125" i="3"/>
  <c r="U125" i="3"/>
  <c r="T125" i="3"/>
  <c r="R125" i="3"/>
  <c r="Q125" i="3"/>
  <c r="O125" i="3"/>
  <c r="M125" i="3"/>
  <c r="L125" i="3"/>
  <c r="K125" i="3"/>
  <c r="J125" i="3"/>
  <c r="I125" i="3"/>
  <c r="S125" i="3" s="1"/>
  <c r="H125" i="3"/>
  <c r="G125" i="3"/>
  <c r="F125" i="3"/>
  <c r="E125" i="3"/>
  <c r="AO124" i="3"/>
  <c r="AN124" i="3"/>
  <c r="AM124" i="3"/>
  <c r="AL124" i="3"/>
  <c r="Y124" i="3"/>
  <c r="X124" i="3"/>
  <c r="W124" i="3"/>
  <c r="R124" i="3"/>
  <c r="O124" i="3"/>
  <c r="M124" i="3"/>
  <c r="L124" i="3"/>
  <c r="V124" i="3" s="1"/>
  <c r="K124" i="3"/>
  <c r="U124" i="3" s="1"/>
  <c r="J124" i="3"/>
  <c r="I124" i="3"/>
  <c r="S124" i="3" s="1"/>
  <c r="H124" i="3"/>
  <c r="G124" i="3"/>
  <c r="Q124" i="3" s="1"/>
  <c r="F124" i="3"/>
  <c r="P124" i="3" s="1"/>
  <c r="E124" i="3"/>
  <c r="AO123" i="3"/>
  <c r="AN123" i="3"/>
  <c r="AM123" i="3"/>
  <c r="AL123" i="3"/>
  <c r="Y123" i="3"/>
  <c r="X123" i="3"/>
  <c r="W123" i="3"/>
  <c r="U123" i="3"/>
  <c r="T123" i="3"/>
  <c r="S123" i="3"/>
  <c r="R123" i="3"/>
  <c r="O123" i="3"/>
  <c r="N123" i="3"/>
  <c r="M123" i="3"/>
  <c r="L123" i="3"/>
  <c r="V123" i="3" s="1"/>
  <c r="K123" i="3"/>
  <c r="J123" i="3"/>
  <c r="I123" i="3"/>
  <c r="H123" i="3"/>
  <c r="G123" i="3"/>
  <c r="Q123" i="3" s="1"/>
  <c r="F123" i="3"/>
  <c r="P123" i="3" s="1"/>
  <c r="E123" i="3"/>
  <c r="AO122" i="3"/>
  <c r="AN122" i="3"/>
  <c r="AM122" i="3"/>
  <c r="AL122" i="3"/>
  <c r="Y122" i="3"/>
  <c r="X122" i="3"/>
  <c r="W122" i="3"/>
  <c r="T122" i="3"/>
  <c r="S122" i="3"/>
  <c r="R122" i="3"/>
  <c r="O122" i="3"/>
  <c r="M122" i="3"/>
  <c r="L122" i="3"/>
  <c r="V122" i="3" s="1"/>
  <c r="K122" i="3"/>
  <c r="U122" i="3" s="1"/>
  <c r="J122" i="3"/>
  <c r="I122" i="3"/>
  <c r="H122" i="3"/>
  <c r="G122" i="3"/>
  <c r="Q122" i="3" s="1"/>
  <c r="F122" i="3"/>
  <c r="E122" i="3"/>
  <c r="AO121" i="3"/>
  <c r="AN121" i="3"/>
  <c r="AM121" i="3"/>
  <c r="AL121" i="3"/>
  <c r="Y121" i="3"/>
  <c r="X121" i="3"/>
  <c r="W121" i="3"/>
  <c r="U121" i="3"/>
  <c r="T121" i="3"/>
  <c r="R121" i="3"/>
  <c r="Q121" i="3"/>
  <c r="P121" i="3"/>
  <c r="O121" i="3"/>
  <c r="M121" i="3"/>
  <c r="L121" i="3"/>
  <c r="V121" i="3" s="1"/>
  <c r="K121" i="3"/>
  <c r="J121" i="3"/>
  <c r="I121" i="3"/>
  <c r="S121" i="3" s="1"/>
  <c r="H121" i="3"/>
  <c r="G121" i="3"/>
  <c r="F121" i="3"/>
  <c r="N121" i="3" s="1"/>
  <c r="E121" i="3"/>
  <c r="AO120" i="3"/>
  <c r="AN120" i="3"/>
  <c r="AM120" i="3"/>
  <c r="AL120" i="3"/>
  <c r="Y120" i="3"/>
  <c r="X120" i="3"/>
  <c r="W120" i="3"/>
  <c r="U120" i="3"/>
  <c r="T120" i="3"/>
  <c r="R120" i="3"/>
  <c r="Q120" i="3"/>
  <c r="O120" i="3"/>
  <c r="N120" i="3"/>
  <c r="M120" i="3"/>
  <c r="L120" i="3"/>
  <c r="V120" i="3" s="1"/>
  <c r="K120" i="3"/>
  <c r="J120" i="3"/>
  <c r="I120" i="3"/>
  <c r="S120" i="3" s="1"/>
  <c r="H120" i="3"/>
  <c r="G120" i="3"/>
  <c r="F120" i="3"/>
  <c r="P120" i="3" s="1"/>
  <c r="E120" i="3"/>
  <c r="AO119" i="3"/>
  <c r="AN119" i="3"/>
  <c r="AM119" i="3"/>
  <c r="AL119" i="3"/>
  <c r="Y119" i="3"/>
  <c r="X119" i="3"/>
  <c r="W119" i="3"/>
  <c r="V119" i="3"/>
  <c r="R119" i="3"/>
  <c r="Q119" i="3"/>
  <c r="O119" i="3"/>
  <c r="M119" i="3"/>
  <c r="L119" i="3"/>
  <c r="K119" i="3"/>
  <c r="U119" i="3" s="1"/>
  <c r="J119" i="3"/>
  <c r="T119" i="3" s="1"/>
  <c r="I119" i="3"/>
  <c r="S119" i="3" s="1"/>
  <c r="H119" i="3"/>
  <c r="G119" i="3"/>
  <c r="F119" i="3"/>
  <c r="E119" i="3"/>
  <c r="AO118" i="3"/>
  <c r="AN118" i="3"/>
  <c r="AM118" i="3"/>
  <c r="AL118" i="3"/>
  <c r="Y118" i="3"/>
  <c r="X118" i="3"/>
  <c r="W118" i="3"/>
  <c r="U118" i="3"/>
  <c r="T118" i="3"/>
  <c r="S118" i="3"/>
  <c r="R118" i="3"/>
  <c r="O118" i="3"/>
  <c r="N118" i="3"/>
  <c r="M118" i="3"/>
  <c r="L118" i="3"/>
  <c r="V118" i="3" s="1"/>
  <c r="Z118" i="3" s="1"/>
  <c r="AA118" i="3" s="1"/>
  <c r="K118" i="3"/>
  <c r="J118" i="3"/>
  <c r="I118" i="3"/>
  <c r="H118" i="3"/>
  <c r="G118" i="3"/>
  <c r="Q118" i="3" s="1"/>
  <c r="F118" i="3"/>
  <c r="P118" i="3" s="1"/>
  <c r="E118" i="3"/>
  <c r="AO117" i="3"/>
  <c r="AN117" i="3"/>
  <c r="AM117" i="3"/>
  <c r="AL117" i="3"/>
  <c r="Y117" i="3"/>
  <c r="X117" i="3"/>
  <c r="W117" i="3"/>
  <c r="T117" i="3"/>
  <c r="R117" i="3"/>
  <c r="Q117" i="3"/>
  <c r="P117" i="3"/>
  <c r="O117" i="3"/>
  <c r="M117" i="3"/>
  <c r="L117" i="3"/>
  <c r="V117" i="3" s="1"/>
  <c r="K117" i="3"/>
  <c r="U117" i="3" s="1"/>
  <c r="J117" i="3"/>
  <c r="I117" i="3"/>
  <c r="S117" i="3" s="1"/>
  <c r="H117" i="3"/>
  <c r="G117" i="3"/>
  <c r="F117" i="3"/>
  <c r="N117" i="3" s="1"/>
  <c r="E117" i="3"/>
  <c r="AO116" i="3"/>
  <c r="AN116" i="3"/>
  <c r="AM116" i="3"/>
  <c r="AL116" i="3"/>
  <c r="Y116" i="3"/>
  <c r="X116" i="3"/>
  <c r="W116" i="3"/>
  <c r="U116" i="3"/>
  <c r="T116" i="3"/>
  <c r="R116" i="3"/>
  <c r="Q116" i="3"/>
  <c r="O116" i="3"/>
  <c r="N116" i="3"/>
  <c r="M116" i="3"/>
  <c r="L116" i="3"/>
  <c r="V116" i="3" s="1"/>
  <c r="K116" i="3"/>
  <c r="J116" i="3"/>
  <c r="I116" i="3"/>
  <c r="S116" i="3" s="1"/>
  <c r="H116" i="3"/>
  <c r="G116" i="3"/>
  <c r="F116" i="3"/>
  <c r="P116" i="3" s="1"/>
  <c r="E116" i="3"/>
  <c r="AO115" i="3"/>
  <c r="AN115" i="3"/>
  <c r="AM115" i="3"/>
  <c r="AL115" i="3"/>
  <c r="Y115" i="3"/>
  <c r="X115" i="3"/>
  <c r="W115" i="3"/>
  <c r="V115" i="3"/>
  <c r="R115" i="3"/>
  <c r="Q115" i="3"/>
  <c r="O115" i="3"/>
  <c r="M115" i="3"/>
  <c r="L115" i="3"/>
  <c r="K115" i="3"/>
  <c r="U115" i="3" s="1"/>
  <c r="J115" i="3"/>
  <c r="T115" i="3" s="1"/>
  <c r="I115" i="3"/>
  <c r="S115" i="3" s="1"/>
  <c r="H115" i="3"/>
  <c r="G115" i="3"/>
  <c r="F115" i="3"/>
  <c r="E115" i="3"/>
  <c r="AO114" i="3"/>
  <c r="AN114" i="3"/>
  <c r="AM114" i="3"/>
  <c r="AL114" i="3"/>
  <c r="Y114" i="3"/>
  <c r="X114" i="3"/>
  <c r="W114" i="3"/>
  <c r="U114" i="3"/>
  <c r="T114" i="3"/>
  <c r="S114" i="3"/>
  <c r="R114" i="3"/>
  <c r="O114" i="3"/>
  <c r="N114" i="3"/>
  <c r="M114" i="3"/>
  <c r="L114" i="3"/>
  <c r="V114" i="3" s="1"/>
  <c r="Z114" i="3" s="1"/>
  <c r="AA114" i="3" s="1"/>
  <c r="K114" i="3"/>
  <c r="J114" i="3"/>
  <c r="I114" i="3"/>
  <c r="H114" i="3"/>
  <c r="G114" i="3"/>
  <c r="Q114" i="3" s="1"/>
  <c r="F114" i="3"/>
  <c r="P114" i="3" s="1"/>
  <c r="E114" i="3"/>
  <c r="AT113" i="3"/>
  <c r="AO113" i="3"/>
  <c r="AN113" i="3"/>
  <c r="AM113" i="3"/>
  <c r="AL113" i="3"/>
  <c r="Y113" i="3"/>
  <c r="X113" i="3"/>
  <c r="W113" i="3"/>
  <c r="T113" i="3"/>
  <c r="R113" i="3"/>
  <c r="Q113" i="3"/>
  <c r="P113" i="3"/>
  <c r="Z113" i="3" s="1"/>
  <c r="AA113" i="3" s="1"/>
  <c r="O113" i="3"/>
  <c r="M113" i="3"/>
  <c r="L113" i="3"/>
  <c r="V113" i="3" s="1"/>
  <c r="K113" i="3"/>
  <c r="U113" i="3" s="1"/>
  <c r="J113" i="3"/>
  <c r="I113" i="3"/>
  <c r="S113" i="3" s="1"/>
  <c r="H113" i="3"/>
  <c r="G113" i="3"/>
  <c r="F113" i="3"/>
  <c r="N113" i="3" s="1"/>
  <c r="E113" i="3"/>
  <c r="AO112" i="3"/>
  <c r="AN112" i="3"/>
  <c r="AM112" i="3"/>
  <c r="AL112" i="3"/>
  <c r="Y112" i="3"/>
  <c r="X112" i="3"/>
  <c r="W112" i="3"/>
  <c r="U112" i="3"/>
  <c r="T112" i="3"/>
  <c r="R112" i="3"/>
  <c r="Q112" i="3"/>
  <c r="O112" i="3"/>
  <c r="N112" i="3"/>
  <c r="M112" i="3"/>
  <c r="L112" i="3"/>
  <c r="V112" i="3" s="1"/>
  <c r="K112" i="3"/>
  <c r="J112" i="3"/>
  <c r="I112" i="3"/>
  <c r="S112" i="3" s="1"/>
  <c r="H112" i="3"/>
  <c r="G112" i="3"/>
  <c r="F112" i="3"/>
  <c r="P112" i="3" s="1"/>
  <c r="E112" i="3"/>
  <c r="AO111" i="3"/>
  <c r="AN111" i="3"/>
  <c r="AM111" i="3"/>
  <c r="AL111" i="3"/>
  <c r="Y111" i="3"/>
  <c r="X111" i="3"/>
  <c r="W111" i="3"/>
  <c r="V111" i="3"/>
  <c r="R111" i="3"/>
  <c r="Q111" i="3"/>
  <c r="O111" i="3"/>
  <c r="M111" i="3"/>
  <c r="L111" i="3"/>
  <c r="K111" i="3"/>
  <c r="U111" i="3" s="1"/>
  <c r="J111" i="3"/>
  <c r="T111" i="3" s="1"/>
  <c r="I111" i="3"/>
  <c r="S111" i="3" s="1"/>
  <c r="H111" i="3"/>
  <c r="G111" i="3"/>
  <c r="F111" i="3"/>
  <c r="E111" i="3"/>
  <c r="AO110" i="3"/>
  <c r="AN110" i="3"/>
  <c r="AM110" i="3"/>
  <c r="AL110" i="3"/>
  <c r="Y110" i="3"/>
  <c r="X110" i="3"/>
  <c r="W110" i="3"/>
  <c r="U110" i="3"/>
  <c r="T110" i="3"/>
  <c r="S110" i="3"/>
  <c r="R110" i="3"/>
  <c r="O110" i="3"/>
  <c r="N110" i="3"/>
  <c r="M110" i="3"/>
  <c r="L110" i="3"/>
  <c r="V110" i="3" s="1"/>
  <c r="K110" i="3"/>
  <c r="J110" i="3"/>
  <c r="I110" i="3"/>
  <c r="H110" i="3"/>
  <c r="G110" i="3"/>
  <c r="Q110" i="3" s="1"/>
  <c r="Z110" i="3" s="1"/>
  <c r="AA110" i="3" s="1"/>
  <c r="F110" i="3"/>
  <c r="P110" i="3" s="1"/>
  <c r="E110" i="3"/>
  <c r="AO109" i="3"/>
  <c r="AN109" i="3"/>
  <c r="AM109" i="3"/>
  <c r="AL109" i="3"/>
  <c r="Y109" i="3"/>
  <c r="X109" i="3"/>
  <c r="W109" i="3"/>
  <c r="T109" i="3"/>
  <c r="R109" i="3"/>
  <c r="Q109" i="3"/>
  <c r="P109" i="3"/>
  <c r="O109" i="3"/>
  <c r="M109" i="3"/>
  <c r="L109" i="3"/>
  <c r="V109" i="3" s="1"/>
  <c r="K109" i="3"/>
  <c r="U109" i="3" s="1"/>
  <c r="J109" i="3"/>
  <c r="I109" i="3"/>
  <c r="S109" i="3" s="1"/>
  <c r="H109" i="3"/>
  <c r="G109" i="3"/>
  <c r="F109" i="3"/>
  <c r="N109" i="3" s="1"/>
  <c r="E109" i="3"/>
  <c r="AO108" i="3"/>
  <c r="AN108" i="3"/>
  <c r="AM108" i="3"/>
  <c r="AL108" i="3"/>
  <c r="Y108" i="3"/>
  <c r="X108" i="3"/>
  <c r="W108" i="3"/>
  <c r="U108" i="3"/>
  <c r="T108" i="3"/>
  <c r="R108" i="3"/>
  <c r="Q108" i="3"/>
  <c r="O108" i="3"/>
  <c r="N108" i="3"/>
  <c r="M108" i="3"/>
  <c r="L108" i="3"/>
  <c r="V108" i="3" s="1"/>
  <c r="K108" i="3"/>
  <c r="J108" i="3"/>
  <c r="I108" i="3"/>
  <c r="S108" i="3" s="1"/>
  <c r="H108" i="3"/>
  <c r="G108" i="3"/>
  <c r="F108" i="3"/>
  <c r="P108" i="3" s="1"/>
  <c r="Z108" i="3" s="1"/>
  <c r="AA108" i="3" s="1"/>
  <c r="E108" i="3"/>
  <c r="AO107" i="3"/>
  <c r="AN107" i="3"/>
  <c r="AM107" i="3"/>
  <c r="AL107" i="3"/>
  <c r="Y107" i="3"/>
  <c r="X107" i="3"/>
  <c r="W107" i="3"/>
  <c r="V107" i="3"/>
  <c r="R107" i="3"/>
  <c r="Q107" i="3"/>
  <c r="O107" i="3"/>
  <c r="M107" i="3"/>
  <c r="L107" i="3"/>
  <c r="K107" i="3"/>
  <c r="U107" i="3" s="1"/>
  <c r="J107" i="3"/>
  <c r="T107" i="3" s="1"/>
  <c r="I107" i="3"/>
  <c r="S107" i="3" s="1"/>
  <c r="H107" i="3"/>
  <c r="G107" i="3"/>
  <c r="F107" i="3"/>
  <c r="E107" i="3"/>
  <c r="AO106" i="3"/>
  <c r="AN106" i="3"/>
  <c r="AM106" i="3"/>
  <c r="AL106" i="3"/>
  <c r="Y106" i="3"/>
  <c r="X106" i="3"/>
  <c r="W106" i="3"/>
  <c r="U106" i="3"/>
  <c r="T106" i="3"/>
  <c r="S106" i="3"/>
  <c r="R106" i="3"/>
  <c r="O106" i="3"/>
  <c r="N106" i="3"/>
  <c r="M106" i="3"/>
  <c r="L106" i="3"/>
  <c r="V106" i="3" s="1"/>
  <c r="K106" i="3"/>
  <c r="J106" i="3"/>
  <c r="I106" i="3"/>
  <c r="H106" i="3"/>
  <c r="G106" i="3"/>
  <c r="Q106" i="3" s="1"/>
  <c r="F106" i="3"/>
  <c r="P106" i="3" s="1"/>
  <c r="Z106" i="3" s="1"/>
  <c r="AA106" i="3" s="1"/>
  <c r="E106" i="3"/>
  <c r="AO105" i="3"/>
  <c r="AN105" i="3"/>
  <c r="AM105" i="3"/>
  <c r="AL105" i="3"/>
  <c r="Y105" i="3"/>
  <c r="X105" i="3"/>
  <c r="W105" i="3"/>
  <c r="T105" i="3"/>
  <c r="R105" i="3"/>
  <c r="Q105" i="3"/>
  <c r="P105" i="3"/>
  <c r="O105" i="3"/>
  <c r="M105" i="3"/>
  <c r="L105" i="3"/>
  <c r="V105" i="3" s="1"/>
  <c r="K105" i="3"/>
  <c r="U105" i="3" s="1"/>
  <c r="J105" i="3"/>
  <c r="I105" i="3"/>
  <c r="S105" i="3" s="1"/>
  <c r="H105" i="3"/>
  <c r="G105" i="3"/>
  <c r="F105" i="3"/>
  <c r="N105" i="3" s="1"/>
  <c r="E105" i="3"/>
  <c r="AO104" i="3"/>
  <c r="AN104" i="3"/>
  <c r="AM104" i="3"/>
  <c r="AL104" i="3"/>
  <c r="Y104" i="3"/>
  <c r="X104" i="3"/>
  <c r="W104" i="3"/>
  <c r="U104" i="3"/>
  <c r="T104" i="3"/>
  <c r="R104" i="3"/>
  <c r="Q104" i="3"/>
  <c r="O104" i="3"/>
  <c r="N104" i="3"/>
  <c r="M104" i="3"/>
  <c r="L104" i="3"/>
  <c r="V104" i="3" s="1"/>
  <c r="Z104" i="3" s="1"/>
  <c r="AA104" i="3" s="1"/>
  <c r="K104" i="3"/>
  <c r="J104" i="3"/>
  <c r="I104" i="3"/>
  <c r="S104" i="3" s="1"/>
  <c r="H104" i="3"/>
  <c r="G104" i="3"/>
  <c r="F104" i="3"/>
  <c r="P104" i="3" s="1"/>
  <c r="E104" i="3"/>
  <c r="AO103" i="3"/>
  <c r="AN103" i="3"/>
  <c r="AM103" i="3"/>
  <c r="AL103" i="3"/>
  <c r="Y103" i="3"/>
  <c r="X103" i="3"/>
  <c r="W103" i="3"/>
  <c r="V103" i="3"/>
  <c r="R103" i="3"/>
  <c r="Q103" i="3"/>
  <c r="O103" i="3"/>
  <c r="M103" i="3"/>
  <c r="L103" i="3"/>
  <c r="K103" i="3"/>
  <c r="U103" i="3" s="1"/>
  <c r="J103" i="3"/>
  <c r="T103" i="3" s="1"/>
  <c r="I103" i="3"/>
  <c r="S103" i="3" s="1"/>
  <c r="H103" i="3"/>
  <c r="G103" i="3"/>
  <c r="F103" i="3"/>
  <c r="E103" i="3"/>
  <c r="AO102" i="3"/>
  <c r="AN102" i="3"/>
  <c r="AM102" i="3"/>
  <c r="AL102" i="3"/>
  <c r="Y102" i="3"/>
  <c r="X102" i="3"/>
  <c r="W102" i="3"/>
  <c r="U102" i="3"/>
  <c r="T102" i="3"/>
  <c r="S102" i="3"/>
  <c r="R102" i="3"/>
  <c r="O102" i="3"/>
  <c r="M102" i="3"/>
  <c r="L102" i="3"/>
  <c r="V102" i="3" s="1"/>
  <c r="K102" i="3"/>
  <c r="J102" i="3"/>
  <c r="I102" i="3"/>
  <c r="H102" i="3"/>
  <c r="G102" i="3"/>
  <c r="Q102" i="3" s="1"/>
  <c r="F102" i="3"/>
  <c r="P102" i="3" s="1"/>
  <c r="Z102" i="3" s="1"/>
  <c r="AA102" i="3" s="1"/>
  <c r="E102" i="3"/>
  <c r="AO101" i="3"/>
  <c r="AN101" i="3"/>
  <c r="AM101" i="3"/>
  <c r="AL101" i="3"/>
  <c r="Y101" i="3"/>
  <c r="X101" i="3"/>
  <c r="W101" i="3"/>
  <c r="U101" i="3"/>
  <c r="T101" i="3"/>
  <c r="R101" i="3"/>
  <c r="Q101" i="3"/>
  <c r="P101" i="3"/>
  <c r="O101" i="3"/>
  <c r="M101" i="3"/>
  <c r="L101" i="3"/>
  <c r="V101" i="3" s="1"/>
  <c r="K101" i="3"/>
  <c r="J101" i="3"/>
  <c r="I101" i="3"/>
  <c r="S101" i="3" s="1"/>
  <c r="H101" i="3"/>
  <c r="G101" i="3"/>
  <c r="F101" i="3"/>
  <c r="N101" i="3" s="1"/>
  <c r="E101" i="3"/>
  <c r="AO100" i="3"/>
  <c r="AN100" i="3"/>
  <c r="AM100" i="3"/>
  <c r="AL100" i="3"/>
  <c r="Y100" i="3"/>
  <c r="X100" i="3"/>
  <c r="W100" i="3"/>
  <c r="U100" i="3"/>
  <c r="R100" i="3"/>
  <c r="Q100" i="3"/>
  <c r="O100" i="3"/>
  <c r="M100" i="3"/>
  <c r="L100" i="3"/>
  <c r="V100" i="3" s="1"/>
  <c r="K100" i="3"/>
  <c r="J100" i="3"/>
  <c r="T100" i="3" s="1"/>
  <c r="I100" i="3"/>
  <c r="S100" i="3" s="1"/>
  <c r="H100" i="3"/>
  <c r="G100" i="3"/>
  <c r="F100" i="3"/>
  <c r="P100" i="3" s="1"/>
  <c r="E100" i="3"/>
  <c r="AO99" i="3"/>
  <c r="AN99" i="3"/>
  <c r="AM99" i="3"/>
  <c r="AL99" i="3"/>
  <c r="Y99" i="3"/>
  <c r="X99" i="3"/>
  <c r="W99" i="3"/>
  <c r="V99" i="3"/>
  <c r="S99" i="3"/>
  <c r="R99" i="3"/>
  <c r="O99" i="3"/>
  <c r="M99" i="3"/>
  <c r="L99" i="3"/>
  <c r="K99" i="3"/>
  <c r="U99" i="3" s="1"/>
  <c r="J99" i="3"/>
  <c r="T99" i="3" s="1"/>
  <c r="I99" i="3"/>
  <c r="H99" i="3"/>
  <c r="G99" i="3"/>
  <c r="Q99" i="3" s="1"/>
  <c r="F99" i="3"/>
  <c r="E99" i="3"/>
  <c r="AO98" i="3"/>
  <c r="AN98" i="3"/>
  <c r="AM98" i="3"/>
  <c r="AL98" i="3"/>
  <c r="Y98" i="3"/>
  <c r="X98" i="3"/>
  <c r="W98" i="3"/>
  <c r="U98" i="3"/>
  <c r="T98" i="3"/>
  <c r="S98" i="3"/>
  <c r="R98" i="3"/>
  <c r="P98" i="3"/>
  <c r="Z98" i="3" s="1"/>
  <c r="AA98" i="3" s="1"/>
  <c r="O98" i="3"/>
  <c r="N98" i="3"/>
  <c r="M98" i="3"/>
  <c r="L98" i="3"/>
  <c r="V98" i="3" s="1"/>
  <c r="K98" i="3"/>
  <c r="J98" i="3"/>
  <c r="I98" i="3"/>
  <c r="H98" i="3"/>
  <c r="G98" i="3"/>
  <c r="Q98" i="3" s="1"/>
  <c r="F98" i="3"/>
  <c r="E98" i="3"/>
  <c r="AO97" i="3"/>
  <c r="AN97" i="3"/>
  <c r="AM97" i="3"/>
  <c r="AL97" i="3"/>
  <c r="Y97" i="3"/>
  <c r="X97" i="3"/>
  <c r="W97" i="3"/>
  <c r="T97" i="3"/>
  <c r="R97" i="3"/>
  <c r="Q97" i="3"/>
  <c r="P97" i="3"/>
  <c r="O97" i="3"/>
  <c r="M97" i="3"/>
  <c r="L97" i="3"/>
  <c r="V97" i="3" s="1"/>
  <c r="K97" i="3"/>
  <c r="U97" i="3" s="1"/>
  <c r="J97" i="3"/>
  <c r="I97" i="3"/>
  <c r="S97" i="3" s="1"/>
  <c r="H97" i="3"/>
  <c r="G97" i="3"/>
  <c r="F97" i="3"/>
  <c r="N97" i="3" s="1"/>
  <c r="E97" i="3"/>
  <c r="AO96" i="3"/>
  <c r="AN96" i="3"/>
  <c r="AM96" i="3"/>
  <c r="AL96" i="3"/>
  <c r="Y96" i="3"/>
  <c r="X96" i="3"/>
  <c r="W96" i="3"/>
  <c r="V96" i="3"/>
  <c r="U96" i="3"/>
  <c r="R96" i="3"/>
  <c r="Q96" i="3"/>
  <c r="O96" i="3"/>
  <c r="N96" i="3"/>
  <c r="M96" i="3"/>
  <c r="L96" i="3"/>
  <c r="K96" i="3"/>
  <c r="J96" i="3"/>
  <c r="T96" i="3" s="1"/>
  <c r="I96" i="3"/>
  <c r="S96" i="3" s="1"/>
  <c r="H96" i="3"/>
  <c r="G96" i="3"/>
  <c r="F96" i="3"/>
  <c r="P96" i="3" s="1"/>
  <c r="Z96" i="3" s="1"/>
  <c r="AA96" i="3" s="1"/>
  <c r="E96" i="3"/>
  <c r="AO95" i="3"/>
  <c r="AN95" i="3"/>
  <c r="AM95" i="3"/>
  <c r="AL95" i="3"/>
  <c r="Y95" i="3"/>
  <c r="X95" i="3"/>
  <c r="W95" i="3"/>
  <c r="V95" i="3"/>
  <c r="U95" i="3"/>
  <c r="R95" i="3"/>
  <c r="Q95" i="3"/>
  <c r="O95" i="3"/>
  <c r="M95" i="3"/>
  <c r="L95" i="3"/>
  <c r="K95" i="3"/>
  <c r="J95" i="3"/>
  <c r="T95" i="3" s="1"/>
  <c r="I95" i="3"/>
  <c r="S95" i="3" s="1"/>
  <c r="H95" i="3"/>
  <c r="G95" i="3"/>
  <c r="F95" i="3"/>
  <c r="E95" i="3"/>
  <c r="AO94" i="3"/>
  <c r="AN94" i="3"/>
  <c r="AM94" i="3"/>
  <c r="AL94" i="3"/>
  <c r="Y94" i="3"/>
  <c r="X94" i="3"/>
  <c r="W94" i="3"/>
  <c r="U94" i="3"/>
  <c r="T94" i="3"/>
  <c r="S94" i="3"/>
  <c r="R94" i="3"/>
  <c r="O94" i="3"/>
  <c r="M94" i="3"/>
  <c r="L94" i="3"/>
  <c r="V94" i="3" s="1"/>
  <c r="K94" i="3"/>
  <c r="J94" i="3"/>
  <c r="I94" i="3"/>
  <c r="H94" i="3"/>
  <c r="G94" i="3"/>
  <c r="Q94" i="3" s="1"/>
  <c r="F94" i="3"/>
  <c r="N94" i="3" s="1"/>
  <c r="E94" i="3"/>
  <c r="AO93" i="3"/>
  <c r="AN93" i="3"/>
  <c r="AM93" i="3"/>
  <c r="AL93" i="3"/>
  <c r="Y93" i="3"/>
  <c r="X93" i="3"/>
  <c r="W93" i="3"/>
  <c r="T93" i="3"/>
  <c r="R93" i="3"/>
  <c r="Q93" i="3"/>
  <c r="P93" i="3"/>
  <c r="O93" i="3"/>
  <c r="M93" i="3"/>
  <c r="L93" i="3"/>
  <c r="V93" i="3" s="1"/>
  <c r="K93" i="3"/>
  <c r="U93" i="3" s="1"/>
  <c r="J93" i="3"/>
  <c r="I93" i="3"/>
  <c r="S93" i="3" s="1"/>
  <c r="H93" i="3"/>
  <c r="G93" i="3"/>
  <c r="F93" i="3"/>
  <c r="N93" i="3" s="1"/>
  <c r="E93" i="3"/>
  <c r="AO92" i="3"/>
  <c r="AN92" i="3"/>
  <c r="AM92" i="3"/>
  <c r="AL92" i="3"/>
  <c r="Y92" i="3"/>
  <c r="X92" i="3"/>
  <c r="W92" i="3"/>
  <c r="U92" i="3"/>
  <c r="R92" i="3"/>
  <c r="Q92" i="3"/>
  <c r="O92" i="3"/>
  <c r="M92" i="3"/>
  <c r="L92" i="3"/>
  <c r="V92" i="3" s="1"/>
  <c r="K92" i="3"/>
  <c r="J92" i="3"/>
  <c r="T92" i="3" s="1"/>
  <c r="Z92" i="3" s="1"/>
  <c r="AA92" i="3" s="1"/>
  <c r="I92" i="3"/>
  <c r="S92" i="3" s="1"/>
  <c r="H92" i="3"/>
  <c r="G92" i="3"/>
  <c r="F92" i="3"/>
  <c r="P92" i="3" s="1"/>
  <c r="E92" i="3"/>
  <c r="AO91" i="3"/>
  <c r="AN91" i="3"/>
  <c r="AM91" i="3"/>
  <c r="AL91" i="3"/>
  <c r="Y91" i="3"/>
  <c r="X91" i="3"/>
  <c r="W91" i="3"/>
  <c r="V91" i="3"/>
  <c r="U91" i="3"/>
  <c r="R91" i="3"/>
  <c r="O91" i="3"/>
  <c r="M91" i="3"/>
  <c r="L91" i="3"/>
  <c r="K91" i="3"/>
  <c r="J91" i="3"/>
  <c r="T91" i="3" s="1"/>
  <c r="I91" i="3"/>
  <c r="S91" i="3" s="1"/>
  <c r="H91" i="3"/>
  <c r="G91" i="3"/>
  <c r="Q91" i="3" s="1"/>
  <c r="F91" i="3"/>
  <c r="E91" i="3"/>
  <c r="AV90" i="3"/>
  <c r="AO90" i="3"/>
  <c r="AN90" i="3"/>
  <c r="AM90" i="3"/>
  <c r="AL90" i="3"/>
  <c r="Y90" i="3"/>
  <c r="X90" i="3"/>
  <c r="W90" i="3"/>
  <c r="U90" i="3"/>
  <c r="T90" i="3"/>
  <c r="S90" i="3"/>
  <c r="R90" i="3"/>
  <c r="O90" i="3"/>
  <c r="M90" i="3"/>
  <c r="L90" i="3"/>
  <c r="V90" i="3" s="1"/>
  <c r="K90" i="3"/>
  <c r="J90" i="3"/>
  <c r="I90" i="3"/>
  <c r="H90" i="3"/>
  <c r="G90" i="3"/>
  <c r="Q90" i="3" s="1"/>
  <c r="F90" i="3"/>
  <c r="P90" i="3" s="1"/>
  <c r="Z90" i="3" s="1"/>
  <c r="AA90" i="3" s="1"/>
  <c r="E90" i="3"/>
  <c r="AO89" i="3"/>
  <c r="AN89" i="3"/>
  <c r="AM89" i="3"/>
  <c r="AL89" i="3"/>
  <c r="Y89" i="3"/>
  <c r="X89" i="3"/>
  <c r="W89" i="3"/>
  <c r="U89" i="3"/>
  <c r="T89" i="3"/>
  <c r="R89" i="3"/>
  <c r="Q89" i="3"/>
  <c r="P89" i="3"/>
  <c r="O89" i="3"/>
  <c r="M89" i="3"/>
  <c r="L89" i="3"/>
  <c r="V89" i="3" s="1"/>
  <c r="K89" i="3"/>
  <c r="J89" i="3"/>
  <c r="I89" i="3"/>
  <c r="S89" i="3" s="1"/>
  <c r="H89" i="3"/>
  <c r="G89" i="3"/>
  <c r="F89" i="3"/>
  <c r="N89" i="3" s="1"/>
  <c r="E89" i="3"/>
  <c r="AO88" i="3"/>
  <c r="AN88" i="3"/>
  <c r="AM88" i="3"/>
  <c r="AL88" i="3"/>
  <c r="Y88" i="3"/>
  <c r="X88" i="3"/>
  <c r="W88" i="3"/>
  <c r="V88" i="3"/>
  <c r="U88" i="3"/>
  <c r="T88" i="3"/>
  <c r="R88" i="3"/>
  <c r="Q88" i="3"/>
  <c r="O88" i="3"/>
  <c r="M88" i="3"/>
  <c r="L88" i="3"/>
  <c r="K88" i="3"/>
  <c r="J88" i="3"/>
  <c r="I88" i="3"/>
  <c r="S88" i="3" s="1"/>
  <c r="H88" i="3"/>
  <c r="G88" i="3"/>
  <c r="F88" i="3"/>
  <c r="P88" i="3" s="1"/>
  <c r="Z88" i="3" s="1"/>
  <c r="AA88" i="3" s="1"/>
  <c r="AT88" i="3" s="1"/>
  <c r="E88" i="3"/>
  <c r="AO87" i="3"/>
  <c r="AN87" i="3"/>
  <c r="AM87" i="3"/>
  <c r="AL87" i="3"/>
  <c r="Y87" i="3"/>
  <c r="X87" i="3"/>
  <c r="W87" i="3"/>
  <c r="V87" i="3"/>
  <c r="U87" i="3"/>
  <c r="S87" i="3"/>
  <c r="R87" i="3"/>
  <c r="O87" i="3"/>
  <c r="M87" i="3"/>
  <c r="L87" i="3"/>
  <c r="K87" i="3"/>
  <c r="J87" i="3"/>
  <c r="T87" i="3" s="1"/>
  <c r="I87" i="3"/>
  <c r="H87" i="3"/>
  <c r="G87" i="3"/>
  <c r="Q87" i="3" s="1"/>
  <c r="F87" i="3"/>
  <c r="E87" i="3"/>
  <c r="AO86" i="3"/>
  <c r="AN86" i="3"/>
  <c r="AM86" i="3"/>
  <c r="AL86" i="3"/>
  <c r="Y86" i="3"/>
  <c r="X86" i="3"/>
  <c r="W86" i="3"/>
  <c r="U86" i="3"/>
  <c r="T86" i="3"/>
  <c r="S86" i="3"/>
  <c r="R86" i="3"/>
  <c r="O86" i="3"/>
  <c r="M86" i="3"/>
  <c r="L86" i="3"/>
  <c r="V86" i="3" s="1"/>
  <c r="K86" i="3"/>
  <c r="J86" i="3"/>
  <c r="I86" i="3"/>
  <c r="H86" i="3"/>
  <c r="G86" i="3"/>
  <c r="Q86" i="3" s="1"/>
  <c r="F86" i="3"/>
  <c r="P86" i="3" s="1"/>
  <c r="E86" i="3"/>
  <c r="AO85" i="3"/>
  <c r="AN85" i="3"/>
  <c r="AM85" i="3"/>
  <c r="AL85" i="3"/>
  <c r="Y85" i="3"/>
  <c r="X85" i="3"/>
  <c r="W85" i="3"/>
  <c r="U85" i="3"/>
  <c r="T85" i="3"/>
  <c r="R85" i="3"/>
  <c r="Q85" i="3"/>
  <c r="O85" i="3"/>
  <c r="M85" i="3"/>
  <c r="L85" i="3"/>
  <c r="V85" i="3" s="1"/>
  <c r="K85" i="3"/>
  <c r="J85" i="3"/>
  <c r="I85" i="3"/>
  <c r="S85" i="3" s="1"/>
  <c r="H85" i="3"/>
  <c r="G85" i="3"/>
  <c r="F85" i="3"/>
  <c r="N85" i="3" s="1"/>
  <c r="E85" i="3"/>
  <c r="AO84" i="3"/>
  <c r="AN84" i="3"/>
  <c r="AM84" i="3"/>
  <c r="AL84" i="3"/>
  <c r="Y84" i="3"/>
  <c r="X84" i="3"/>
  <c r="W84" i="3"/>
  <c r="V84" i="3"/>
  <c r="U84" i="3"/>
  <c r="T84" i="3"/>
  <c r="R84" i="3"/>
  <c r="Q84" i="3"/>
  <c r="O84" i="3"/>
  <c r="M84" i="3"/>
  <c r="L84" i="3"/>
  <c r="K84" i="3"/>
  <c r="J84" i="3"/>
  <c r="I84" i="3"/>
  <c r="S84" i="3" s="1"/>
  <c r="H84" i="3"/>
  <c r="G84" i="3"/>
  <c r="F84" i="3"/>
  <c r="P84" i="3" s="1"/>
  <c r="E84" i="3"/>
  <c r="AO83" i="3"/>
  <c r="AN83" i="3"/>
  <c r="AM83" i="3"/>
  <c r="AL83" i="3"/>
  <c r="Y83" i="3"/>
  <c r="X83" i="3"/>
  <c r="W83" i="3"/>
  <c r="V83" i="3"/>
  <c r="U83" i="3"/>
  <c r="S83" i="3"/>
  <c r="R83" i="3"/>
  <c r="O83" i="3"/>
  <c r="M83" i="3"/>
  <c r="L83" i="3"/>
  <c r="K83" i="3"/>
  <c r="J83" i="3"/>
  <c r="T83" i="3" s="1"/>
  <c r="I83" i="3"/>
  <c r="H83" i="3"/>
  <c r="G83" i="3"/>
  <c r="Q83" i="3" s="1"/>
  <c r="F83" i="3"/>
  <c r="E83" i="3"/>
  <c r="AO82" i="3"/>
  <c r="AN82" i="3"/>
  <c r="AM82" i="3"/>
  <c r="AL82" i="3"/>
  <c r="Y82" i="3"/>
  <c r="X82" i="3"/>
  <c r="W82" i="3"/>
  <c r="U82" i="3"/>
  <c r="T82" i="3"/>
  <c r="S82" i="3"/>
  <c r="R82" i="3"/>
  <c r="O82" i="3"/>
  <c r="M82" i="3"/>
  <c r="L82" i="3"/>
  <c r="V82" i="3" s="1"/>
  <c r="K82" i="3"/>
  <c r="J82" i="3"/>
  <c r="I82" i="3"/>
  <c r="H82" i="3"/>
  <c r="G82" i="3"/>
  <c r="Q82" i="3" s="1"/>
  <c r="F82" i="3"/>
  <c r="P82" i="3" s="1"/>
  <c r="E82" i="3"/>
  <c r="AO81" i="3"/>
  <c r="AN81" i="3"/>
  <c r="AM81" i="3"/>
  <c r="AL81" i="3"/>
  <c r="Y81" i="3"/>
  <c r="X81" i="3"/>
  <c r="W81" i="3"/>
  <c r="U81" i="3"/>
  <c r="T81" i="3"/>
  <c r="R81" i="3"/>
  <c r="Q81" i="3"/>
  <c r="O81" i="3"/>
  <c r="M81" i="3"/>
  <c r="L81" i="3"/>
  <c r="V81" i="3" s="1"/>
  <c r="K81" i="3"/>
  <c r="J81" i="3"/>
  <c r="I81" i="3"/>
  <c r="S81" i="3" s="1"/>
  <c r="H81" i="3"/>
  <c r="G81" i="3"/>
  <c r="F81" i="3"/>
  <c r="N81" i="3" s="1"/>
  <c r="E81" i="3"/>
  <c r="AO80" i="3"/>
  <c r="AN80" i="3"/>
  <c r="AM80" i="3"/>
  <c r="AL80" i="3"/>
  <c r="Y80" i="3"/>
  <c r="X80" i="3"/>
  <c r="W80" i="3"/>
  <c r="V80" i="3"/>
  <c r="U80" i="3"/>
  <c r="T80" i="3"/>
  <c r="R80" i="3"/>
  <c r="Q80" i="3"/>
  <c r="O80" i="3"/>
  <c r="M80" i="3"/>
  <c r="L80" i="3"/>
  <c r="K80" i="3"/>
  <c r="J80" i="3"/>
  <c r="I80" i="3"/>
  <c r="S80" i="3" s="1"/>
  <c r="H80" i="3"/>
  <c r="G80" i="3"/>
  <c r="F80" i="3"/>
  <c r="P80" i="3" s="1"/>
  <c r="Z80" i="3" s="1"/>
  <c r="AA80" i="3" s="1"/>
  <c r="AT80" i="3" s="1"/>
  <c r="E80" i="3"/>
  <c r="AO79" i="3"/>
  <c r="AN79" i="3"/>
  <c r="AM79" i="3"/>
  <c r="AL79" i="3"/>
  <c r="Y79" i="3"/>
  <c r="X79" i="3"/>
  <c r="W79" i="3"/>
  <c r="R79" i="3"/>
  <c r="O79" i="3"/>
  <c r="M79" i="3"/>
  <c r="L79" i="3"/>
  <c r="V79" i="3" s="1"/>
  <c r="K79" i="3"/>
  <c r="U79" i="3" s="1"/>
  <c r="J79" i="3"/>
  <c r="T79" i="3" s="1"/>
  <c r="I79" i="3"/>
  <c r="S79" i="3" s="1"/>
  <c r="H79" i="3"/>
  <c r="G79" i="3"/>
  <c r="Q79" i="3" s="1"/>
  <c r="F79" i="3"/>
  <c r="P79" i="3" s="1"/>
  <c r="E79" i="3"/>
  <c r="AO78" i="3"/>
  <c r="AN78" i="3"/>
  <c r="AM78" i="3"/>
  <c r="AL78" i="3"/>
  <c r="Y78" i="3"/>
  <c r="X78" i="3"/>
  <c r="W78" i="3"/>
  <c r="U78" i="3"/>
  <c r="T78" i="3"/>
  <c r="R78" i="3"/>
  <c r="P78" i="3"/>
  <c r="Z78" i="3" s="1"/>
  <c r="AA78" i="3" s="1"/>
  <c r="O78" i="3"/>
  <c r="N78" i="3"/>
  <c r="M78" i="3"/>
  <c r="L78" i="3"/>
  <c r="V78" i="3" s="1"/>
  <c r="K78" i="3"/>
  <c r="J78" i="3"/>
  <c r="I78" i="3"/>
  <c r="S78" i="3" s="1"/>
  <c r="H78" i="3"/>
  <c r="G78" i="3"/>
  <c r="Q78" i="3" s="1"/>
  <c r="F78" i="3"/>
  <c r="E78" i="3"/>
  <c r="AO77" i="3"/>
  <c r="AN77" i="3"/>
  <c r="AM77" i="3"/>
  <c r="AL77" i="3"/>
  <c r="Y77" i="3"/>
  <c r="X77" i="3"/>
  <c r="W77" i="3"/>
  <c r="U77" i="3"/>
  <c r="T77" i="3"/>
  <c r="R77" i="3"/>
  <c r="Q77" i="3"/>
  <c r="O77" i="3"/>
  <c r="M77" i="3"/>
  <c r="L77" i="3"/>
  <c r="V77" i="3" s="1"/>
  <c r="K77" i="3"/>
  <c r="J77" i="3"/>
  <c r="I77" i="3"/>
  <c r="S77" i="3" s="1"/>
  <c r="H77" i="3"/>
  <c r="G77" i="3"/>
  <c r="F77" i="3"/>
  <c r="P77" i="3" s="1"/>
  <c r="E77" i="3"/>
  <c r="AO76" i="3"/>
  <c r="AN76" i="3"/>
  <c r="AM76" i="3"/>
  <c r="AL76" i="3"/>
  <c r="Y76" i="3"/>
  <c r="X76" i="3"/>
  <c r="W76" i="3"/>
  <c r="U76" i="3"/>
  <c r="R76" i="3"/>
  <c r="Q76" i="3"/>
  <c r="P76" i="3"/>
  <c r="O76" i="3"/>
  <c r="M76" i="3"/>
  <c r="L76" i="3"/>
  <c r="V76" i="3" s="1"/>
  <c r="K76" i="3"/>
  <c r="J76" i="3"/>
  <c r="N76" i="3" s="1"/>
  <c r="I76" i="3"/>
  <c r="S76" i="3" s="1"/>
  <c r="H76" i="3"/>
  <c r="G76" i="3"/>
  <c r="F76" i="3"/>
  <c r="E76" i="3"/>
  <c r="AO75" i="3"/>
  <c r="AN75" i="3"/>
  <c r="AM75" i="3"/>
  <c r="AL75" i="3"/>
  <c r="Y75" i="3"/>
  <c r="X75" i="3"/>
  <c r="W75" i="3"/>
  <c r="V75" i="3"/>
  <c r="R75" i="3"/>
  <c r="Q75" i="3"/>
  <c r="O75" i="3"/>
  <c r="M75" i="3"/>
  <c r="L75" i="3"/>
  <c r="K75" i="3"/>
  <c r="U75" i="3" s="1"/>
  <c r="J75" i="3"/>
  <c r="T75" i="3" s="1"/>
  <c r="I75" i="3"/>
  <c r="S75" i="3" s="1"/>
  <c r="H75" i="3"/>
  <c r="G75" i="3"/>
  <c r="F75" i="3"/>
  <c r="P75" i="3" s="1"/>
  <c r="E75" i="3"/>
  <c r="AO74" i="3"/>
  <c r="AN74" i="3"/>
  <c r="AM74" i="3"/>
  <c r="AL74" i="3"/>
  <c r="Y74" i="3"/>
  <c r="X74" i="3"/>
  <c r="W74" i="3"/>
  <c r="V74" i="3"/>
  <c r="R74" i="3"/>
  <c r="Q74" i="3"/>
  <c r="O74" i="3"/>
  <c r="M74" i="3"/>
  <c r="L74" i="3"/>
  <c r="K74" i="3"/>
  <c r="U74" i="3" s="1"/>
  <c r="J74" i="3"/>
  <c r="T74" i="3" s="1"/>
  <c r="I74" i="3"/>
  <c r="S74" i="3" s="1"/>
  <c r="H74" i="3"/>
  <c r="G74" i="3"/>
  <c r="F74" i="3"/>
  <c r="E74" i="3"/>
  <c r="AO73" i="3"/>
  <c r="AN73" i="3"/>
  <c r="AM73" i="3"/>
  <c r="AL73" i="3"/>
  <c r="Y73" i="3"/>
  <c r="X73" i="3"/>
  <c r="W73" i="3"/>
  <c r="T73" i="3"/>
  <c r="S73" i="3"/>
  <c r="R73" i="3"/>
  <c r="Q73" i="3"/>
  <c r="P73" i="3"/>
  <c r="O73" i="3"/>
  <c r="M73" i="3"/>
  <c r="L73" i="3"/>
  <c r="V73" i="3" s="1"/>
  <c r="K73" i="3"/>
  <c r="U73" i="3" s="1"/>
  <c r="J73" i="3"/>
  <c r="I73" i="3"/>
  <c r="H73" i="3"/>
  <c r="G73" i="3"/>
  <c r="F73" i="3"/>
  <c r="N73" i="3" s="1"/>
  <c r="E73" i="3"/>
  <c r="AO72" i="3"/>
  <c r="AN72" i="3"/>
  <c r="AM72" i="3"/>
  <c r="AL72" i="3"/>
  <c r="Y72" i="3"/>
  <c r="X72" i="3"/>
  <c r="W72" i="3"/>
  <c r="T72" i="3"/>
  <c r="R72" i="3"/>
  <c r="Q72" i="3"/>
  <c r="O72" i="3"/>
  <c r="M72" i="3"/>
  <c r="L72" i="3"/>
  <c r="V72" i="3" s="1"/>
  <c r="K72" i="3"/>
  <c r="U72" i="3" s="1"/>
  <c r="J72" i="3"/>
  <c r="I72" i="3"/>
  <c r="S72" i="3" s="1"/>
  <c r="H72" i="3"/>
  <c r="G72" i="3"/>
  <c r="F72" i="3"/>
  <c r="P72" i="3" s="1"/>
  <c r="E72" i="3"/>
  <c r="AO71" i="3"/>
  <c r="AN71" i="3"/>
  <c r="AM71" i="3"/>
  <c r="AL71" i="3"/>
  <c r="Y71" i="3"/>
  <c r="X71" i="3"/>
  <c r="W71" i="3"/>
  <c r="U71" i="3"/>
  <c r="S71" i="3"/>
  <c r="R71" i="3"/>
  <c r="O71" i="3"/>
  <c r="N71" i="3"/>
  <c r="M71" i="3"/>
  <c r="L71" i="3"/>
  <c r="V71" i="3" s="1"/>
  <c r="K71" i="3"/>
  <c r="J71" i="3"/>
  <c r="T71" i="3" s="1"/>
  <c r="Z71" i="3" s="1"/>
  <c r="AA71" i="3" s="1"/>
  <c r="I71" i="3"/>
  <c r="H71" i="3"/>
  <c r="G71" i="3"/>
  <c r="Q71" i="3" s="1"/>
  <c r="F71" i="3"/>
  <c r="P71" i="3" s="1"/>
  <c r="E71" i="3"/>
  <c r="AO70" i="3"/>
  <c r="AN70" i="3"/>
  <c r="AM70" i="3"/>
  <c r="AL70" i="3"/>
  <c r="Y70" i="3"/>
  <c r="X70" i="3"/>
  <c r="W70" i="3"/>
  <c r="V70" i="3"/>
  <c r="R70" i="3"/>
  <c r="P70" i="3"/>
  <c r="O70" i="3"/>
  <c r="M70" i="3"/>
  <c r="L70" i="3"/>
  <c r="K70" i="3"/>
  <c r="U70" i="3" s="1"/>
  <c r="J70" i="3"/>
  <c r="T70" i="3" s="1"/>
  <c r="I70" i="3"/>
  <c r="S70" i="3" s="1"/>
  <c r="H70" i="3"/>
  <c r="G70" i="3"/>
  <c r="Q70" i="3" s="1"/>
  <c r="F70" i="3"/>
  <c r="N70" i="3" s="1"/>
  <c r="E70" i="3"/>
  <c r="AO69" i="3"/>
  <c r="AN69" i="3"/>
  <c r="AM69" i="3"/>
  <c r="AL69" i="3"/>
  <c r="Y69" i="3"/>
  <c r="X69" i="3"/>
  <c r="W69" i="3"/>
  <c r="T69" i="3"/>
  <c r="S69" i="3"/>
  <c r="R69" i="3"/>
  <c r="O69" i="3"/>
  <c r="M69" i="3"/>
  <c r="L69" i="3"/>
  <c r="V69" i="3" s="1"/>
  <c r="K69" i="3"/>
  <c r="U69" i="3" s="1"/>
  <c r="J69" i="3"/>
  <c r="I69" i="3"/>
  <c r="H69" i="3"/>
  <c r="G69" i="3"/>
  <c r="Q69" i="3" s="1"/>
  <c r="F69" i="3"/>
  <c r="P69" i="3" s="1"/>
  <c r="E69" i="3"/>
  <c r="AO68" i="3"/>
  <c r="AN68" i="3"/>
  <c r="AM68" i="3"/>
  <c r="AL68" i="3"/>
  <c r="Y68" i="3"/>
  <c r="X68" i="3"/>
  <c r="W68" i="3"/>
  <c r="V68" i="3"/>
  <c r="U68" i="3"/>
  <c r="R68" i="3"/>
  <c r="Q68" i="3"/>
  <c r="P68" i="3"/>
  <c r="O68" i="3"/>
  <c r="M68" i="3"/>
  <c r="L68" i="3"/>
  <c r="K68" i="3"/>
  <c r="J68" i="3"/>
  <c r="T68" i="3" s="1"/>
  <c r="I68" i="3"/>
  <c r="S68" i="3" s="1"/>
  <c r="H68" i="3"/>
  <c r="G68" i="3"/>
  <c r="F68" i="3"/>
  <c r="N68" i="3" s="1"/>
  <c r="E68" i="3"/>
  <c r="AO67" i="3"/>
  <c r="AN67" i="3"/>
  <c r="AM67" i="3"/>
  <c r="AL67" i="3"/>
  <c r="Y67" i="3"/>
  <c r="X67" i="3"/>
  <c r="W67" i="3"/>
  <c r="U67" i="3"/>
  <c r="T67" i="3"/>
  <c r="S67" i="3"/>
  <c r="R67" i="3"/>
  <c r="O67" i="3"/>
  <c r="N67" i="3"/>
  <c r="M67" i="3"/>
  <c r="L67" i="3"/>
  <c r="V67" i="3" s="1"/>
  <c r="K67" i="3"/>
  <c r="J67" i="3"/>
  <c r="I67" i="3"/>
  <c r="H67" i="3"/>
  <c r="G67" i="3"/>
  <c r="Q67" i="3" s="1"/>
  <c r="Z67" i="3" s="1"/>
  <c r="AA67" i="3" s="1"/>
  <c r="F67" i="3"/>
  <c r="P67" i="3" s="1"/>
  <c r="E67" i="3"/>
  <c r="AO66" i="3"/>
  <c r="AN66" i="3"/>
  <c r="AM66" i="3"/>
  <c r="AL66" i="3"/>
  <c r="Y66" i="3"/>
  <c r="X66" i="3"/>
  <c r="W66" i="3"/>
  <c r="V66" i="3"/>
  <c r="R66" i="3"/>
  <c r="Q66" i="3"/>
  <c r="P66" i="3"/>
  <c r="O66" i="3"/>
  <c r="M66" i="3"/>
  <c r="L66" i="3"/>
  <c r="K66" i="3"/>
  <c r="U66" i="3" s="1"/>
  <c r="J66" i="3"/>
  <c r="T66" i="3" s="1"/>
  <c r="I66" i="3"/>
  <c r="S66" i="3" s="1"/>
  <c r="H66" i="3"/>
  <c r="G66" i="3"/>
  <c r="F66" i="3"/>
  <c r="N66" i="3" s="1"/>
  <c r="E66" i="3"/>
  <c r="AO65" i="3"/>
  <c r="AN65" i="3"/>
  <c r="AM65" i="3"/>
  <c r="AL65" i="3"/>
  <c r="Y65" i="3"/>
  <c r="X65" i="3"/>
  <c r="W65" i="3"/>
  <c r="T65" i="3"/>
  <c r="S65" i="3"/>
  <c r="R65" i="3"/>
  <c r="O65" i="3"/>
  <c r="M65" i="3"/>
  <c r="L65" i="3"/>
  <c r="V65" i="3" s="1"/>
  <c r="K65" i="3"/>
  <c r="U65" i="3" s="1"/>
  <c r="J65" i="3"/>
  <c r="I65" i="3"/>
  <c r="H65" i="3"/>
  <c r="G65" i="3"/>
  <c r="Q65" i="3" s="1"/>
  <c r="F65" i="3"/>
  <c r="P65" i="3" s="1"/>
  <c r="Z65" i="3" s="1"/>
  <c r="AA65" i="3" s="1"/>
  <c r="E65" i="3"/>
  <c r="AO64" i="3"/>
  <c r="AN64" i="3"/>
  <c r="AM64" i="3"/>
  <c r="AL64" i="3"/>
  <c r="Y64" i="3"/>
  <c r="X64" i="3"/>
  <c r="W64" i="3"/>
  <c r="V64" i="3"/>
  <c r="U64" i="3"/>
  <c r="R64" i="3"/>
  <c r="Q64" i="3"/>
  <c r="P64" i="3"/>
  <c r="O64" i="3"/>
  <c r="M64" i="3"/>
  <c r="L64" i="3"/>
  <c r="K64" i="3"/>
  <c r="J64" i="3"/>
  <c r="T64" i="3" s="1"/>
  <c r="I64" i="3"/>
  <c r="S64" i="3" s="1"/>
  <c r="H64" i="3"/>
  <c r="G64" i="3"/>
  <c r="F64" i="3"/>
  <c r="N64" i="3" s="1"/>
  <c r="E64" i="3"/>
  <c r="AO63" i="3"/>
  <c r="AN63" i="3"/>
  <c r="AM63" i="3"/>
  <c r="AL63" i="3"/>
  <c r="Z63" i="3"/>
  <c r="AA63" i="3" s="1"/>
  <c r="Y63" i="3"/>
  <c r="X63" i="3"/>
  <c r="W63" i="3"/>
  <c r="U63" i="3"/>
  <c r="T63" i="3"/>
  <c r="S63" i="3"/>
  <c r="R63" i="3"/>
  <c r="O63" i="3"/>
  <c r="N63" i="3"/>
  <c r="M63" i="3"/>
  <c r="L63" i="3"/>
  <c r="V63" i="3" s="1"/>
  <c r="K63" i="3"/>
  <c r="J63" i="3"/>
  <c r="I63" i="3"/>
  <c r="H63" i="3"/>
  <c r="G63" i="3"/>
  <c r="Q63" i="3" s="1"/>
  <c r="F63" i="3"/>
  <c r="P63" i="3" s="1"/>
  <c r="E63" i="3"/>
  <c r="AO62" i="3"/>
  <c r="AN62" i="3"/>
  <c r="AM62" i="3"/>
  <c r="AL62" i="3"/>
  <c r="Y62" i="3"/>
  <c r="X62" i="3"/>
  <c r="W62" i="3"/>
  <c r="V62" i="3"/>
  <c r="R62" i="3"/>
  <c r="Q62" i="3"/>
  <c r="P62" i="3"/>
  <c r="O62" i="3"/>
  <c r="M62" i="3"/>
  <c r="L62" i="3"/>
  <c r="K62" i="3"/>
  <c r="U62" i="3" s="1"/>
  <c r="J62" i="3"/>
  <c r="T62" i="3" s="1"/>
  <c r="I62" i="3"/>
  <c r="S62" i="3" s="1"/>
  <c r="H62" i="3"/>
  <c r="G62" i="3"/>
  <c r="F62" i="3"/>
  <c r="N62" i="3" s="1"/>
  <c r="E62" i="3"/>
  <c r="AO61" i="3"/>
  <c r="AN61" i="3"/>
  <c r="AM61" i="3"/>
  <c r="AL61" i="3"/>
  <c r="Y61" i="3"/>
  <c r="X61" i="3"/>
  <c r="W61" i="3"/>
  <c r="T61" i="3"/>
  <c r="S61" i="3"/>
  <c r="R61" i="3"/>
  <c r="O61" i="3"/>
  <c r="M61" i="3"/>
  <c r="L61" i="3"/>
  <c r="V61" i="3" s="1"/>
  <c r="K61" i="3"/>
  <c r="U61" i="3" s="1"/>
  <c r="J61" i="3"/>
  <c r="I61" i="3"/>
  <c r="H61" i="3"/>
  <c r="G61" i="3"/>
  <c r="Q61" i="3" s="1"/>
  <c r="F61" i="3"/>
  <c r="P61" i="3" s="1"/>
  <c r="E61" i="3"/>
  <c r="AO60" i="3"/>
  <c r="AN60" i="3"/>
  <c r="AM60" i="3"/>
  <c r="AL60" i="3"/>
  <c r="Y60" i="3"/>
  <c r="X60" i="3"/>
  <c r="W60" i="3"/>
  <c r="V60" i="3"/>
  <c r="U60" i="3"/>
  <c r="R60" i="3"/>
  <c r="Q60" i="3"/>
  <c r="P60" i="3"/>
  <c r="O60" i="3"/>
  <c r="M60" i="3"/>
  <c r="L60" i="3"/>
  <c r="K60" i="3"/>
  <c r="J60" i="3"/>
  <c r="T60" i="3" s="1"/>
  <c r="I60" i="3"/>
  <c r="S60" i="3" s="1"/>
  <c r="H60" i="3"/>
  <c r="G60" i="3"/>
  <c r="F60" i="3"/>
  <c r="N60" i="3" s="1"/>
  <c r="E60" i="3"/>
  <c r="AO59" i="3"/>
  <c r="AN59" i="3"/>
  <c r="AM59" i="3"/>
  <c r="AL59" i="3"/>
  <c r="Y59" i="3"/>
  <c r="X59" i="3"/>
  <c r="W59" i="3"/>
  <c r="U59" i="3"/>
  <c r="T59" i="3"/>
  <c r="S59" i="3"/>
  <c r="R59" i="3"/>
  <c r="O59" i="3"/>
  <c r="N59" i="3"/>
  <c r="M59" i="3"/>
  <c r="L59" i="3"/>
  <c r="V59" i="3" s="1"/>
  <c r="K59" i="3"/>
  <c r="J59" i="3"/>
  <c r="I59" i="3"/>
  <c r="H59" i="3"/>
  <c r="G59" i="3"/>
  <c r="Q59" i="3" s="1"/>
  <c r="F59" i="3"/>
  <c r="P59" i="3" s="1"/>
  <c r="Z59" i="3" s="1"/>
  <c r="AA59" i="3" s="1"/>
  <c r="E59" i="3"/>
  <c r="AO58" i="3"/>
  <c r="AN58" i="3"/>
  <c r="AM58" i="3"/>
  <c r="AL58" i="3"/>
  <c r="Y58" i="3"/>
  <c r="X58" i="3"/>
  <c r="W58" i="3"/>
  <c r="V58" i="3"/>
  <c r="R58" i="3"/>
  <c r="Q58" i="3"/>
  <c r="P58" i="3"/>
  <c r="O58" i="3"/>
  <c r="M58" i="3"/>
  <c r="L58" i="3"/>
  <c r="K58" i="3"/>
  <c r="U58" i="3" s="1"/>
  <c r="J58" i="3"/>
  <c r="T58" i="3" s="1"/>
  <c r="I58" i="3"/>
  <c r="S58" i="3" s="1"/>
  <c r="H58" i="3"/>
  <c r="G58" i="3"/>
  <c r="F58" i="3"/>
  <c r="N58" i="3" s="1"/>
  <c r="E58" i="3"/>
  <c r="AO57" i="3"/>
  <c r="AN57" i="3"/>
  <c r="AM57" i="3"/>
  <c r="AL57" i="3"/>
  <c r="Y57" i="3"/>
  <c r="X57" i="3"/>
  <c r="W57" i="3"/>
  <c r="T57" i="3"/>
  <c r="S57" i="3"/>
  <c r="R57" i="3"/>
  <c r="O57" i="3"/>
  <c r="M57" i="3"/>
  <c r="L57" i="3"/>
  <c r="V57" i="3" s="1"/>
  <c r="K57" i="3"/>
  <c r="U57" i="3" s="1"/>
  <c r="J57" i="3"/>
  <c r="I57" i="3"/>
  <c r="H57" i="3"/>
  <c r="G57" i="3"/>
  <c r="Q57" i="3" s="1"/>
  <c r="F57" i="3"/>
  <c r="P57" i="3" s="1"/>
  <c r="E57" i="3"/>
  <c r="AO56" i="3"/>
  <c r="AN56" i="3"/>
  <c r="AM56" i="3"/>
  <c r="AL56" i="3"/>
  <c r="Y56" i="3"/>
  <c r="X56" i="3"/>
  <c r="W56" i="3"/>
  <c r="V56" i="3"/>
  <c r="U56" i="3"/>
  <c r="R56" i="3"/>
  <c r="Q56" i="3"/>
  <c r="P56" i="3"/>
  <c r="O56" i="3"/>
  <c r="M56" i="3"/>
  <c r="L56" i="3"/>
  <c r="K56" i="3"/>
  <c r="J56" i="3"/>
  <c r="T56" i="3" s="1"/>
  <c r="I56" i="3"/>
  <c r="S56" i="3" s="1"/>
  <c r="H56" i="3"/>
  <c r="G56" i="3"/>
  <c r="F56" i="3"/>
  <c r="E56" i="3"/>
  <c r="AO55" i="3"/>
  <c r="AN55" i="3"/>
  <c r="AM55" i="3"/>
  <c r="AL55" i="3"/>
  <c r="Y55" i="3"/>
  <c r="X55" i="3"/>
  <c r="W55" i="3"/>
  <c r="U55" i="3"/>
  <c r="T55" i="3"/>
  <c r="S55" i="3"/>
  <c r="R55" i="3"/>
  <c r="O55" i="3"/>
  <c r="N55" i="3"/>
  <c r="M55" i="3"/>
  <c r="L55" i="3"/>
  <c r="V55" i="3" s="1"/>
  <c r="K55" i="3"/>
  <c r="J55" i="3"/>
  <c r="I55" i="3"/>
  <c r="H55" i="3"/>
  <c r="G55" i="3"/>
  <c r="Q55" i="3" s="1"/>
  <c r="F55" i="3"/>
  <c r="P55" i="3" s="1"/>
  <c r="Z55" i="3" s="1"/>
  <c r="AA55" i="3" s="1"/>
  <c r="E55" i="3"/>
  <c r="AO54" i="3"/>
  <c r="AN54" i="3"/>
  <c r="AM54" i="3"/>
  <c r="AL54" i="3"/>
  <c r="Y54" i="3"/>
  <c r="X54" i="3"/>
  <c r="W54" i="3"/>
  <c r="V54" i="3"/>
  <c r="R54" i="3"/>
  <c r="Q54" i="3"/>
  <c r="P54" i="3"/>
  <c r="O54" i="3"/>
  <c r="M54" i="3"/>
  <c r="L54" i="3"/>
  <c r="K54" i="3"/>
  <c r="U54" i="3" s="1"/>
  <c r="J54" i="3"/>
  <c r="T54" i="3" s="1"/>
  <c r="I54" i="3"/>
  <c r="S54" i="3" s="1"/>
  <c r="H54" i="3"/>
  <c r="G54" i="3"/>
  <c r="F54" i="3"/>
  <c r="N54" i="3" s="1"/>
  <c r="E54" i="3"/>
  <c r="AO53" i="3"/>
  <c r="AN53" i="3"/>
  <c r="AM53" i="3"/>
  <c r="AL53" i="3"/>
  <c r="Y53" i="3"/>
  <c r="X53" i="3"/>
  <c r="W53" i="3"/>
  <c r="T53" i="3"/>
  <c r="S53" i="3"/>
  <c r="R53" i="3"/>
  <c r="O53" i="3"/>
  <c r="M53" i="3"/>
  <c r="L53" i="3"/>
  <c r="V53" i="3" s="1"/>
  <c r="K53" i="3"/>
  <c r="U53" i="3" s="1"/>
  <c r="J53" i="3"/>
  <c r="I53" i="3"/>
  <c r="H53" i="3"/>
  <c r="G53" i="3"/>
  <c r="Q53" i="3" s="1"/>
  <c r="F53" i="3"/>
  <c r="E53" i="3"/>
  <c r="AO52" i="3"/>
  <c r="AN52" i="3"/>
  <c r="AM52" i="3"/>
  <c r="AL52" i="3"/>
  <c r="Y52" i="3"/>
  <c r="X52" i="3"/>
  <c r="W52" i="3"/>
  <c r="V52" i="3"/>
  <c r="U52" i="3"/>
  <c r="R52" i="3"/>
  <c r="Q52" i="3"/>
  <c r="P52" i="3"/>
  <c r="O52" i="3"/>
  <c r="M52" i="3"/>
  <c r="L52" i="3"/>
  <c r="K52" i="3"/>
  <c r="J52" i="3"/>
  <c r="T52" i="3" s="1"/>
  <c r="I52" i="3"/>
  <c r="S52" i="3" s="1"/>
  <c r="H52" i="3"/>
  <c r="G52" i="3"/>
  <c r="F52" i="3"/>
  <c r="E52" i="3"/>
  <c r="AO51" i="3"/>
  <c r="AN51" i="3"/>
  <c r="AM51" i="3"/>
  <c r="AL51" i="3"/>
  <c r="Y51" i="3"/>
  <c r="X51" i="3"/>
  <c r="W51" i="3"/>
  <c r="U51" i="3"/>
  <c r="T51" i="3"/>
  <c r="S51" i="3"/>
  <c r="R51" i="3"/>
  <c r="O51" i="3"/>
  <c r="N51" i="3"/>
  <c r="M51" i="3"/>
  <c r="L51" i="3"/>
  <c r="V51" i="3" s="1"/>
  <c r="K51" i="3"/>
  <c r="J51" i="3"/>
  <c r="I51" i="3"/>
  <c r="H51" i="3"/>
  <c r="G51" i="3"/>
  <c r="Q51" i="3" s="1"/>
  <c r="Z51" i="3" s="1"/>
  <c r="AA51" i="3" s="1"/>
  <c r="F51" i="3"/>
  <c r="P51" i="3" s="1"/>
  <c r="E51" i="3"/>
  <c r="AO50" i="3"/>
  <c r="AN50" i="3"/>
  <c r="AM50" i="3"/>
  <c r="AL50" i="3"/>
  <c r="Y50" i="3"/>
  <c r="X50" i="3"/>
  <c r="W50" i="3"/>
  <c r="V50" i="3"/>
  <c r="R50" i="3"/>
  <c r="Q50" i="3"/>
  <c r="P50" i="3"/>
  <c r="O50" i="3"/>
  <c r="M50" i="3"/>
  <c r="L50" i="3"/>
  <c r="K50" i="3"/>
  <c r="U50" i="3" s="1"/>
  <c r="J50" i="3"/>
  <c r="T50" i="3" s="1"/>
  <c r="I50" i="3"/>
  <c r="S50" i="3" s="1"/>
  <c r="H50" i="3"/>
  <c r="G50" i="3"/>
  <c r="F50" i="3"/>
  <c r="E50" i="3"/>
  <c r="AO49" i="3"/>
  <c r="AN49" i="3"/>
  <c r="AM49" i="3"/>
  <c r="AL49" i="3"/>
  <c r="Y49" i="3"/>
  <c r="X49" i="3"/>
  <c r="W49" i="3"/>
  <c r="T49" i="3"/>
  <c r="S49" i="3"/>
  <c r="R49" i="3"/>
  <c r="O49" i="3"/>
  <c r="M49" i="3"/>
  <c r="L49" i="3"/>
  <c r="V49" i="3" s="1"/>
  <c r="K49" i="3"/>
  <c r="U49" i="3" s="1"/>
  <c r="J49" i="3"/>
  <c r="I49" i="3"/>
  <c r="H49" i="3"/>
  <c r="G49" i="3"/>
  <c r="Q49" i="3" s="1"/>
  <c r="F49" i="3"/>
  <c r="E49" i="3"/>
  <c r="AO48" i="3"/>
  <c r="AN48" i="3"/>
  <c r="AM48" i="3"/>
  <c r="AL48" i="3"/>
  <c r="Y48" i="3"/>
  <c r="X48" i="3"/>
  <c r="W48" i="3"/>
  <c r="V48" i="3"/>
  <c r="U48" i="3"/>
  <c r="R48" i="3"/>
  <c r="Q48" i="3"/>
  <c r="P48" i="3"/>
  <c r="O48" i="3"/>
  <c r="M48" i="3"/>
  <c r="L48" i="3"/>
  <c r="K48" i="3"/>
  <c r="J48" i="3"/>
  <c r="T48" i="3" s="1"/>
  <c r="I48" i="3"/>
  <c r="S48" i="3" s="1"/>
  <c r="H48" i="3"/>
  <c r="G48" i="3"/>
  <c r="F48" i="3"/>
  <c r="E48" i="3"/>
  <c r="AO47" i="3"/>
  <c r="AN47" i="3"/>
  <c r="AM47" i="3"/>
  <c r="AL47" i="3"/>
  <c r="Y47" i="3"/>
  <c r="X47" i="3"/>
  <c r="W47" i="3"/>
  <c r="U47" i="3"/>
  <c r="T47" i="3"/>
  <c r="S47" i="3"/>
  <c r="R47" i="3"/>
  <c r="O47" i="3"/>
  <c r="N47" i="3"/>
  <c r="M47" i="3"/>
  <c r="L47" i="3"/>
  <c r="V47" i="3" s="1"/>
  <c r="K47" i="3"/>
  <c r="J47" i="3"/>
  <c r="I47" i="3"/>
  <c r="H47" i="3"/>
  <c r="G47" i="3"/>
  <c r="Q47" i="3" s="1"/>
  <c r="F47" i="3"/>
  <c r="P47" i="3" s="1"/>
  <c r="E47" i="3"/>
  <c r="AO46" i="3"/>
  <c r="AN46" i="3"/>
  <c r="AM46" i="3"/>
  <c r="AL46" i="3"/>
  <c r="Y46" i="3"/>
  <c r="X46" i="3"/>
  <c r="W46" i="3"/>
  <c r="V46" i="3"/>
  <c r="U46" i="3"/>
  <c r="R46" i="3"/>
  <c r="Q46" i="3"/>
  <c r="P46" i="3"/>
  <c r="O46" i="3"/>
  <c r="M46" i="3"/>
  <c r="L46" i="3"/>
  <c r="K46" i="3"/>
  <c r="J46" i="3"/>
  <c r="T46" i="3" s="1"/>
  <c r="I46" i="3"/>
  <c r="S46" i="3" s="1"/>
  <c r="H46" i="3"/>
  <c r="G46" i="3"/>
  <c r="F46" i="3"/>
  <c r="N46" i="3" s="1"/>
  <c r="E46" i="3"/>
  <c r="AO45" i="3"/>
  <c r="AN45" i="3"/>
  <c r="AM45" i="3"/>
  <c r="AL45" i="3"/>
  <c r="Y45" i="3"/>
  <c r="X45" i="3"/>
  <c r="W45" i="3"/>
  <c r="T45" i="3"/>
  <c r="S45" i="3"/>
  <c r="R45" i="3"/>
  <c r="O45" i="3"/>
  <c r="M45" i="3"/>
  <c r="L45" i="3"/>
  <c r="V45" i="3" s="1"/>
  <c r="K45" i="3"/>
  <c r="U45" i="3" s="1"/>
  <c r="J45" i="3"/>
  <c r="I45" i="3"/>
  <c r="H45" i="3"/>
  <c r="G45" i="3"/>
  <c r="Q45" i="3" s="1"/>
  <c r="F45" i="3"/>
  <c r="E45" i="3"/>
  <c r="AO44" i="3"/>
  <c r="AN44" i="3"/>
  <c r="AM44" i="3"/>
  <c r="AL44" i="3"/>
  <c r="Y44" i="3"/>
  <c r="X44" i="3"/>
  <c r="W44" i="3"/>
  <c r="U44" i="3"/>
  <c r="R44" i="3"/>
  <c r="Q44" i="3"/>
  <c r="P44" i="3"/>
  <c r="O44" i="3"/>
  <c r="M44" i="3"/>
  <c r="L44" i="3"/>
  <c r="V44" i="3" s="1"/>
  <c r="K44" i="3"/>
  <c r="J44" i="3"/>
  <c r="T44" i="3" s="1"/>
  <c r="I44" i="3"/>
  <c r="S44" i="3" s="1"/>
  <c r="H44" i="3"/>
  <c r="G44" i="3"/>
  <c r="F44" i="3"/>
  <c r="N44" i="3" s="1"/>
  <c r="E44" i="3"/>
  <c r="AO43" i="3"/>
  <c r="AN43" i="3"/>
  <c r="AM43" i="3"/>
  <c r="AL43" i="3"/>
  <c r="Y43" i="3"/>
  <c r="X43" i="3"/>
  <c r="W43" i="3"/>
  <c r="U43" i="3"/>
  <c r="T43" i="3"/>
  <c r="S43" i="3"/>
  <c r="R43" i="3"/>
  <c r="O43" i="3"/>
  <c r="N43" i="3"/>
  <c r="M43" i="3"/>
  <c r="L43" i="3"/>
  <c r="V43" i="3" s="1"/>
  <c r="K43" i="3"/>
  <c r="J43" i="3"/>
  <c r="I43" i="3"/>
  <c r="H43" i="3"/>
  <c r="G43" i="3"/>
  <c r="Q43" i="3" s="1"/>
  <c r="F43" i="3"/>
  <c r="P43" i="3" s="1"/>
  <c r="Z43" i="3" s="1"/>
  <c r="AA43" i="3" s="1"/>
  <c r="E43" i="3"/>
  <c r="AO42" i="3"/>
  <c r="AN42" i="3"/>
  <c r="AM42" i="3"/>
  <c r="AL42" i="3"/>
  <c r="Y42" i="3"/>
  <c r="X42" i="3"/>
  <c r="W42" i="3"/>
  <c r="V42" i="3"/>
  <c r="R42" i="3"/>
  <c r="Q42" i="3"/>
  <c r="P42" i="3"/>
  <c r="O42" i="3"/>
  <c r="M42" i="3"/>
  <c r="L42" i="3"/>
  <c r="K42" i="3"/>
  <c r="U42" i="3" s="1"/>
  <c r="J42" i="3"/>
  <c r="T42" i="3" s="1"/>
  <c r="I42" i="3"/>
  <c r="S42" i="3" s="1"/>
  <c r="H42" i="3"/>
  <c r="G42" i="3"/>
  <c r="F42" i="3"/>
  <c r="E42" i="3"/>
  <c r="AO41" i="3"/>
  <c r="AN41" i="3"/>
  <c r="AM41" i="3"/>
  <c r="AL41" i="3"/>
  <c r="Y41" i="3"/>
  <c r="X41" i="3"/>
  <c r="W41" i="3"/>
  <c r="T41" i="3"/>
  <c r="S41" i="3"/>
  <c r="R41" i="3"/>
  <c r="O41" i="3"/>
  <c r="M41" i="3"/>
  <c r="L41" i="3"/>
  <c r="V41" i="3" s="1"/>
  <c r="K41" i="3"/>
  <c r="U41" i="3" s="1"/>
  <c r="J41" i="3"/>
  <c r="I41" i="3"/>
  <c r="H41" i="3"/>
  <c r="G41" i="3"/>
  <c r="Q41" i="3" s="1"/>
  <c r="F41" i="3"/>
  <c r="P41" i="3" s="1"/>
  <c r="E41" i="3"/>
  <c r="AO40" i="3"/>
  <c r="AN40" i="3"/>
  <c r="AM40" i="3"/>
  <c r="AL40" i="3"/>
  <c r="Y40" i="3"/>
  <c r="X40" i="3"/>
  <c r="W40" i="3"/>
  <c r="U40" i="3"/>
  <c r="R40" i="3"/>
  <c r="Q40" i="3"/>
  <c r="P40" i="3"/>
  <c r="O40" i="3"/>
  <c r="M40" i="3"/>
  <c r="L40" i="3"/>
  <c r="V40" i="3" s="1"/>
  <c r="K40" i="3"/>
  <c r="J40" i="3"/>
  <c r="T40" i="3" s="1"/>
  <c r="I40" i="3"/>
  <c r="S40" i="3" s="1"/>
  <c r="H40" i="3"/>
  <c r="G40" i="3"/>
  <c r="F40" i="3"/>
  <c r="N40" i="3" s="1"/>
  <c r="E40" i="3"/>
  <c r="AO39" i="3"/>
  <c r="AN39" i="3"/>
  <c r="AM39" i="3"/>
  <c r="AL39" i="3"/>
  <c r="Y39" i="3"/>
  <c r="X39" i="3"/>
  <c r="W39" i="3"/>
  <c r="U39" i="3"/>
  <c r="T39" i="3"/>
  <c r="S39" i="3"/>
  <c r="R39" i="3"/>
  <c r="O39" i="3"/>
  <c r="M39" i="3"/>
  <c r="L39" i="3"/>
  <c r="V39" i="3" s="1"/>
  <c r="K39" i="3"/>
  <c r="J39" i="3"/>
  <c r="I39" i="3"/>
  <c r="H39" i="3"/>
  <c r="G39" i="3"/>
  <c r="Q39" i="3" s="1"/>
  <c r="F39" i="3"/>
  <c r="P39" i="3" s="1"/>
  <c r="E39" i="3"/>
  <c r="AO38" i="3"/>
  <c r="AN38" i="3"/>
  <c r="AM38" i="3"/>
  <c r="AL38" i="3"/>
  <c r="Y38" i="3"/>
  <c r="X38" i="3"/>
  <c r="W38" i="3"/>
  <c r="V38" i="3"/>
  <c r="U38" i="3"/>
  <c r="R38" i="3"/>
  <c r="Q38" i="3"/>
  <c r="P38" i="3"/>
  <c r="O38" i="3"/>
  <c r="M38" i="3"/>
  <c r="L38" i="3"/>
  <c r="K38" i="3"/>
  <c r="J38" i="3"/>
  <c r="I38" i="3"/>
  <c r="S38" i="3" s="1"/>
  <c r="H38" i="3"/>
  <c r="G38" i="3"/>
  <c r="F38" i="3"/>
  <c r="E38" i="3"/>
  <c r="AO37" i="3"/>
  <c r="AN37" i="3"/>
  <c r="AM37" i="3"/>
  <c r="AL37" i="3"/>
  <c r="Y37" i="3"/>
  <c r="X37" i="3"/>
  <c r="W37" i="3"/>
  <c r="T37" i="3"/>
  <c r="R37" i="3"/>
  <c r="O37" i="3"/>
  <c r="N37" i="3"/>
  <c r="M37" i="3"/>
  <c r="L37" i="3"/>
  <c r="V37" i="3" s="1"/>
  <c r="K37" i="3"/>
  <c r="U37" i="3" s="1"/>
  <c r="J37" i="3"/>
  <c r="I37" i="3"/>
  <c r="S37" i="3" s="1"/>
  <c r="Z37" i="3" s="1"/>
  <c r="AA37" i="3" s="1"/>
  <c r="H37" i="3"/>
  <c r="G37" i="3"/>
  <c r="Q37" i="3" s="1"/>
  <c r="F37" i="3"/>
  <c r="P37" i="3" s="1"/>
  <c r="E37" i="3"/>
  <c r="AO36" i="3"/>
  <c r="AN36" i="3"/>
  <c r="AM36" i="3"/>
  <c r="AL36" i="3"/>
  <c r="Y36" i="3"/>
  <c r="X36" i="3"/>
  <c r="W36" i="3"/>
  <c r="V36" i="3"/>
  <c r="U36" i="3"/>
  <c r="R36" i="3"/>
  <c r="Q36" i="3"/>
  <c r="P36" i="3"/>
  <c r="O36" i="3"/>
  <c r="M36" i="3"/>
  <c r="L36" i="3"/>
  <c r="K36" i="3"/>
  <c r="J36" i="3"/>
  <c r="N36" i="3" s="1"/>
  <c r="I36" i="3"/>
  <c r="S36" i="3" s="1"/>
  <c r="H36" i="3"/>
  <c r="G36" i="3"/>
  <c r="F36" i="3"/>
  <c r="E36" i="3"/>
  <c r="AO35" i="3"/>
  <c r="AN35" i="3"/>
  <c r="AM35" i="3"/>
  <c r="AL35" i="3"/>
  <c r="Y35" i="3"/>
  <c r="X35" i="3"/>
  <c r="W35" i="3"/>
  <c r="T35" i="3"/>
  <c r="S35" i="3"/>
  <c r="R35" i="3"/>
  <c r="O35" i="3"/>
  <c r="M35" i="3"/>
  <c r="L35" i="3"/>
  <c r="V35" i="3" s="1"/>
  <c r="K35" i="3"/>
  <c r="U35" i="3" s="1"/>
  <c r="J35" i="3"/>
  <c r="I35" i="3"/>
  <c r="H35" i="3"/>
  <c r="G35" i="3"/>
  <c r="Q35" i="3" s="1"/>
  <c r="F35" i="3"/>
  <c r="P35" i="3" s="1"/>
  <c r="E35" i="3"/>
  <c r="AO34" i="3"/>
  <c r="AN34" i="3"/>
  <c r="AM34" i="3"/>
  <c r="AL34" i="3"/>
  <c r="Y34" i="3"/>
  <c r="X34" i="3"/>
  <c r="W34" i="3"/>
  <c r="R34" i="3"/>
  <c r="Q34" i="3"/>
  <c r="P34" i="3"/>
  <c r="O34" i="3"/>
  <c r="M34" i="3"/>
  <c r="L34" i="3"/>
  <c r="V34" i="3" s="1"/>
  <c r="K34" i="3"/>
  <c r="U34" i="3" s="1"/>
  <c r="J34" i="3"/>
  <c r="T34" i="3" s="1"/>
  <c r="I34" i="3"/>
  <c r="S34" i="3" s="1"/>
  <c r="H34" i="3"/>
  <c r="G34" i="3"/>
  <c r="F34" i="3"/>
  <c r="N34" i="3" s="1"/>
  <c r="E34" i="3"/>
  <c r="AO33" i="3"/>
  <c r="AN33" i="3"/>
  <c r="AM33" i="3"/>
  <c r="AL33" i="3"/>
  <c r="Y33" i="3"/>
  <c r="X33" i="3"/>
  <c r="W33" i="3"/>
  <c r="T33" i="3"/>
  <c r="R33" i="3"/>
  <c r="Q33" i="3"/>
  <c r="O33" i="3"/>
  <c r="M33" i="3"/>
  <c r="L33" i="3"/>
  <c r="V33" i="3" s="1"/>
  <c r="K33" i="3"/>
  <c r="U33" i="3" s="1"/>
  <c r="J33" i="3"/>
  <c r="I33" i="3"/>
  <c r="S33" i="3" s="1"/>
  <c r="H33" i="3"/>
  <c r="G33" i="3"/>
  <c r="F33" i="3"/>
  <c r="E33" i="3"/>
  <c r="AO32" i="3"/>
  <c r="AN32" i="3"/>
  <c r="AM32" i="3"/>
  <c r="AL32" i="3"/>
  <c r="Z32" i="3"/>
  <c r="AA32" i="3" s="1"/>
  <c r="Y32" i="3"/>
  <c r="X32" i="3"/>
  <c r="W32" i="3"/>
  <c r="T32" i="3"/>
  <c r="R32" i="3"/>
  <c r="Q32" i="3"/>
  <c r="O32" i="3"/>
  <c r="M32" i="3"/>
  <c r="L32" i="3"/>
  <c r="V32" i="3" s="1"/>
  <c r="K32" i="3"/>
  <c r="U32" i="3" s="1"/>
  <c r="J32" i="3"/>
  <c r="I32" i="3"/>
  <c r="S32" i="3" s="1"/>
  <c r="H32" i="3"/>
  <c r="G32" i="3"/>
  <c r="F32" i="3"/>
  <c r="P32" i="3" s="1"/>
  <c r="E32" i="3"/>
  <c r="AO31" i="3"/>
  <c r="AN31" i="3"/>
  <c r="AM31" i="3"/>
  <c r="AL31" i="3"/>
  <c r="Y31" i="3"/>
  <c r="X31" i="3"/>
  <c r="W31" i="3"/>
  <c r="T31" i="3"/>
  <c r="S31" i="3"/>
  <c r="R31" i="3"/>
  <c r="O31" i="3"/>
  <c r="M31" i="3"/>
  <c r="L31" i="3"/>
  <c r="V31" i="3" s="1"/>
  <c r="K31" i="3"/>
  <c r="U31" i="3" s="1"/>
  <c r="J31" i="3"/>
  <c r="I31" i="3"/>
  <c r="H31" i="3"/>
  <c r="G31" i="3"/>
  <c r="Q31" i="3" s="1"/>
  <c r="F31" i="3"/>
  <c r="P31" i="3" s="1"/>
  <c r="E31" i="3"/>
  <c r="AO30" i="3"/>
  <c r="AN30" i="3"/>
  <c r="AM30" i="3"/>
  <c r="AL30" i="3"/>
  <c r="Y30" i="3"/>
  <c r="X30" i="3"/>
  <c r="W30" i="3"/>
  <c r="T30" i="3"/>
  <c r="S30" i="3"/>
  <c r="R30" i="3"/>
  <c r="O30" i="3"/>
  <c r="N30" i="3"/>
  <c r="M30" i="3"/>
  <c r="L30" i="3"/>
  <c r="V30" i="3" s="1"/>
  <c r="K30" i="3"/>
  <c r="U30" i="3" s="1"/>
  <c r="J30" i="3"/>
  <c r="I30" i="3"/>
  <c r="H30" i="3"/>
  <c r="G30" i="3"/>
  <c r="Q30" i="3" s="1"/>
  <c r="F30" i="3"/>
  <c r="P30" i="3" s="1"/>
  <c r="Z30" i="3" s="1"/>
  <c r="AA30" i="3" s="1"/>
  <c r="E30" i="3"/>
  <c r="AO29" i="3"/>
  <c r="AN29" i="3"/>
  <c r="AM29" i="3"/>
  <c r="AL29" i="3"/>
  <c r="Y29" i="3"/>
  <c r="X29" i="3"/>
  <c r="W29" i="3"/>
  <c r="T29" i="3"/>
  <c r="S29" i="3"/>
  <c r="R29" i="3"/>
  <c r="O29" i="3"/>
  <c r="M29" i="3"/>
  <c r="L29" i="3"/>
  <c r="V29" i="3" s="1"/>
  <c r="K29" i="3"/>
  <c r="U29" i="3" s="1"/>
  <c r="J29" i="3"/>
  <c r="I29" i="3"/>
  <c r="H29" i="3"/>
  <c r="G29" i="3"/>
  <c r="Q29" i="3" s="1"/>
  <c r="F29" i="3"/>
  <c r="P29" i="3" s="1"/>
  <c r="E29" i="3"/>
  <c r="AX28" i="3"/>
  <c r="AO28" i="3"/>
  <c r="AN28" i="3"/>
  <c r="AM28" i="3"/>
  <c r="AL28" i="3"/>
  <c r="Y28" i="3"/>
  <c r="X28" i="3"/>
  <c r="W28" i="3"/>
  <c r="V28" i="3"/>
  <c r="U28" i="3"/>
  <c r="T28" i="3"/>
  <c r="R28" i="3"/>
  <c r="Q28" i="3"/>
  <c r="O28" i="3"/>
  <c r="N28" i="3"/>
  <c r="M28" i="3"/>
  <c r="L28" i="3"/>
  <c r="K28" i="3"/>
  <c r="J28" i="3"/>
  <c r="I28" i="3"/>
  <c r="S28" i="3" s="1"/>
  <c r="H28" i="3"/>
  <c r="G28" i="3"/>
  <c r="F28" i="3"/>
  <c r="P28" i="3" s="1"/>
  <c r="Z28" i="3" s="1"/>
  <c r="AA28" i="3" s="1"/>
  <c r="E28" i="3"/>
  <c r="AO27" i="3"/>
  <c r="AN27" i="3"/>
  <c r="AM27" i="3"/>
  <c r="AL27" i="3"/>
  <c r="Y27" i="3"/>
  <c r="X27" i="3"/>
  <c r="W27" i="3"/>
  <c r="V27" i="3"/>
  <c r="U27" i="3"/>
  <c r="T27" i="3"/>
  <c r="R27" i="3"/>
  <c r="O27" i="3"/>
  <c r="N27" i="3"/>
  <c r="M27" i="3"/>
  <c r="L27" i="3"/>
  <c r="K27" i="3"/>
  <c r="J27" i="3"/>
  <c r="I27" i="3"/>
  <c r="S27" i="3" s="1"/>
  <c r="H27" i="3"/>
  <c r="G27" i="3"/>
  <c r="Q27" i="3" s="1"/>
  <c r="F27" i="3"/>
  <c r="P27" i="3" s="1"/>
  <c r="E27" i="3"/>
  <c r="AO26" i="3"/>
  <c r="AN26" i="3"/>
  <c r="AM26" i="3"/>
  <c r="AL26" i="3"/>
  <c r="Y26" i="3"/>
  <c r="X26" i="3"/>
  <c r="W26" i="3"/>
  <c r="V26" i="3"/>
  <c r="U26" i="3"/>
  <c r="T26" i="3"/>
  <c r="R26" i="3"/>
  <c r="P26" i="3"/>
  <c r="O26" i="3"/>
  <c r="M26" i="3"/>
  <c r="L26" i="3"/>
  <c r="K26" i="3"/>
  <c r="J26" i="3"/>
  <c r="N26" i="3" s="1"/>
  <c r="I26" i="3"/>
  <c r="S26" i="3" s="1"/>
  <c r="H26" i="3"/>
  <c r="G26" i="3"/>
  <c r="Q26" i="3" s="1"/>
  <c r="F26" i="3"/>
  <c r="E26" i="3"/>
  <c r="AO25" i="3"/>
  <c r="AN25" i="3"/>
  <c r="AM25" i="3"/>
  <c r="AL25" i="3"/>
  <c r="Y25" i="3"/>
  <c r="X25" i="3"/>
  <c r="W25" i="3"/>
  <c r="R25" i="3"/>
  <c r="Q25" i="3"/>
  <c r="P25" i="3"/>
  <c r="O25" i="3"/>
  <c r="M25" i="3"/>
  <c r="L25" i="3"/>
  <c r="V25" i="3" s="1"/>
  <c r="K25" i="3"/>
  <c r="U25" i="3" s="1"/>
  <c r="J25" i="3"/>
  <c r="T25" i="3" s="1"/>
  <c r="I25" i="3"/>
  <c r="S25" i="3" s="1"/>
  <c r="H25" i="3"/>
  <c r="G25" i="3"/>
  <c r="F25" i="3"/>
  <c r="N25" i="3" s="1"/>
  <c r="E25" i="3"/>
  <c r="AO24" i="3"/>
  <c r="AN24" i="3"/>
  <c r="AM24" i="3"/>
  <c r="AL24" i="3"/>
  <c r="Y24" i="3"/>
  <c r="X24" i="3"/>
  <c r="W24" i="3"/>
  <c r="U24" i="3"/>
  <c r="T24" i="3"/>
  <c r="R24" i="3"/>
  <c r="O24" i="3"/>
  <c r="N24" i="3"/>
  <c r="M24" i="3"/>
  <c r="L24" i="3"/>
  <c r="V24" i="3" s="1"/>
  <c r="K24" i="3"/>
  <c r="J24" i="3"/>
  <c r="I24" i="3"/>
  <c r="S24" i="3" s="1"/>
  <c r="H24" i="3"/>
  <c r="G24" i="3"/>
  <c r="Q24" i="3" s="1"/>
  <c r="F24" i="3"/>
  <c r="P24" i="3" s="1"/>
  <c r="E24" i="3"/>
  <c r="AO23" i="3"/>
  <c r="AN23" i="3"/>
  <c r="AM23" i="3"/>
  <c r="AL23" i="3"/>
  <c r="Y23" i="3"/>
  <c r="X23" i="3"/>
  <c r="W23" i="3"/>
  <c r="V23" i="3"/>
  <c r="R23" i="3"/>
  <c r="Q23" i="3"/>
  <c r="O23" i="3"/>
  <c r="M23" i="3"/>
  <c r="L23" i="3"/>
  <c r="K23" i="3"/>
  <c r="U23" i="3" s="1"/>
  <c r="J23" i="3"/>
  <c r="T23" i="3" s="1"/>
  <c r="I23" i="3"/>
  <c r="S23" i="3" s="1"/>
  <c r="H23" i="3"/>
  <c r="G23" i="3"/>
  <c r="F23" i="3"/>
  <c r="E23" i="3"/>
  <c r="AO22" i="3"/>
  <c r="AN22" i="3"/>
  <c r="AM22" i="3"/>
  <c r="AL22" i="3"/>
  <c r="Y22" i="3"/>
  <c r="X22" i="3"/>
  <c r="W22" i="3"/>
  <c r="U22" i="3"/>
  <c r="T22" i="3"/>
  <c r="S22" i="3"/>
  <c r="R22" i="3"/>
  <c r="O22" i="3"/>
  <c r="N22" i="3"/>
  <c r="M22" i="3"/>
  <c r="L22" i="3"/>
  <c r="V22" i="3" s="1"/>
  <c r="K22" i="3"/>
  <c r="J22" i="3"/>
  <c r="I22" i="3"/>
  <c r="H22" i="3"/>
  <c r="G22" i="3"/>
  <c r="Q22" i="3" s="1"/>
  <c r="F22" i="3"/>
  <c r="P22" i="3" s="1"/>
  <c r="Z22" i="3" s="1"/>
  <c r="AA22" i="3" s="1"/>
  <c r="E22" i="3"/>
  <c r="AO21" i="3"/>
  <c r="AN21" i="3"/>
  <c r="AM21" i="3"/>
  <c r="AL21" i="3"/>
  <c r="Y21" i="3"/>
  <c r="X21" i="3"/>
  <c r="W21" i="3"/>
  <c r="R21" i="3"/>
  <c r="Q21" i="3"/>
  <c r="P21" i="3"/>
  <c r="Z21" i="3" s="1"/>
  <c r="AA21" i="3" s="1"/>
  <c r="O21" i="3"/>
  <c r="M21" i="3"/>
  <c r="L21" i="3"/>
  <c r="V21" i="3" s="1"/>
  <c r="K21" i="3"/>
  <c r="U21" i="3" s="1"/>
  <c r="J21" i="3"/>
  <c r="T21" i="3" s="1"/>
  <c r="I21" i="3"/>
  <c r="S21" i="3" s="1"/>
  <c r="H21" i="3"/>
  <c r="G21" i="3"/>
  <c r="F21" i="3"/>
  <c r="N21" i="3" s="1"/>
  <c r="E21" i="3"/>
  <c r="AO20" i="3"/>
  <c r="AN20" i="3"/>
  <c r="AM20" i="3"/>
  <c r="AL20" i="3"/>
  <c r="Y20" i="3"/>
  <c r="X20" i="3"/>
  <c r="W20" i="3"/>
  <c r="U20" i="3"/>
  <c r="T20" i="3"/>
  <c r="R20" i="3"/>
  <c r="O20" i="3"/>
  <c r="N20" i="3"/>
  <c r="M20" i="3"/>
  <c r="L20" i="3"/>
  <c r="V20" i="3" s="1"/>
  <c r="K20" i="3"/>
  <c r="J20" i="3"/>
  <c r="I20" i="3"/>
  <c r="S20" i="3" s="1"/>
  <c r="H20" i="3"/>
  <c r="G20" i="3"/>
  <c r="Q20" i="3" s="1"/>
  <c r="F20" i="3"/>
  <c r="P20" i="3" s="1"/>
  <c r="E20" i="3"/>
  <c r="AO19" i="3"/>
  <c r="AN19" i="3"/>
  <c r="AM19" i="3"/>
  <c r="AL19" i="3"/>
  <c r="Y19" i="3"/>
  <c r="X19" i="3"/>
  <c r="W19" i="3"/>
  <c r="V19" i="3"/>
  <c r="R19" i="3"/>
  <c r="Q19" i="3"/>
  <c r="O19" i="3"/>
  <c r="M19" i="3"/>
  <c r="L19" i="3"/>
  <c r="K19" i="3"/>
  <c r="U19" i="3" s="1"/>
  <c r="J19" i="3"/>
  <c r="T19" i="3" s="1"/>
  <c r="I19" i="3"/>
  <c r="S19" i="3" s="1"/>
  <c r="H19" i="3"/>
  <c r="G19" i="3"/>
  <c r="F19" i="3"/>
  <c r="E19" i="3"/>
  <c r="AO18" i="3"/>
  <c r="AN18" i="3"/>
  <c r="AM18" i="3"/>
  <c r="AL18" i="3"/>
  <c r="Y18" i="3"/>
  <c r="X18" i="3"/>
  <c r="W18" i="3"/>
  <c r="U18" i="3"/>
  <c r="T18" i="3"/>
  <c r="S18" i="3"/>
  <c r="R18" i="3"/>
  <c r="O18" i="3"/>
  <c r="N18" i="3"/>
  <c r="M18" i="3"/>
  <c r="L18" i="3"/>
  <c r="V18" i="3" s="1"/>
  <c r="K18" i="3"/>
  <c r="J18" i="3"/>
  <c r="I18" i="3"/>
  <c r="H18" i="3"/>
  <c r="G18" i="3"/>
  <c r="Q18" i="3" s="1"/>
  <c r="F18" i="3"/>
  <c r="P18" i="3" s="1"/>
  <c r="E18" i="3"/>
  <c r="AO17" i="3"/>
  <c r="AN17" i="3"/>
  <c r="AM17" i="3"/>
  <c r="AL17" i="3"/>
  <c r="Y17" i="3"/>
  <c r="X17" i="3"/>
  <c r="W17" i="3"/>
  <c r="R17" i="3"/>
  <c r="Q17" i="3"/>
  <c r="P17" i="3"/>
  <c r="O17" i="3"/>
  <c r="M17" i="3"/>
  <c r="L17" i="3"/>
  <c r="V17" i="3" s="1"/>
  <c r="K17" i="3"/>
  <c r="U17" i="3" s="1"/>
  <c r="J17" i="3"/>
  <c r="T17" i="3" s="1"/>
  <c r="I17" i="3"/>
  <c r="S17" i="3" s="1"/>
  <c r="H17" i="3"/>
  <c r="G17" i="3"/>
  <c r="F17" i="3"/>
  <c r="N17" i="3" s="1"/>
  <c r="E17" i="3"/>
  <c r="AO16" i="3"/>
  <c r="AN16" i="3"/>
  <c r="AM16" i="3"/>
  <c r="AL16" i="3"/>
  <c r="Y16" i="3"/>
  <c r="X16" i="3"/>
  <c r="W16" i="3"/>
  <c r="U16" i="3"/>
  <c r="T16" i="3"/>
  <c r="R16" i="3"/>
  <c r="O16" i="3"/>
  <c r="N16" i="3"/>
  <c r="M16" i="3"/>
  <c r="L16" i="3"/>
  <c r="V16" i="3" s="1"/>
  <c r="K16" i="3"/>
  <c r="J16" i="3"/>
  <c r="I16" i="3"/>
  <c r="S16" i="3" s="1"/>
  <c r="H16" i="3"/>
  <c r="G16" i="3"/>
  <c r="Q16" i="3" s="1"/>
  <c r="F16" i="3"/>
  <c r="P16" i="3" s="1"/>
  <c r="E16" i="3"/>
  <c r="AO15" i="3"/>
  <c r="AN15" i="3"/>
  <c r="AM15" i="3"/>
  <c r="AL15" i="3"/>
  <c r="Y15" i="3"/>
  <c r="X15" i="3"/>
  <c r="W15" i="3"/>
  <c r="V15" i="3"/>
  <c r="R15" i="3"/>
  <c r="Q15" i="3"/>
  <c r="O15" i="3"/>
  <c r="M15" i="3"/>
  <c r="L15" i="3"/>
  <c r="K15" i="3"/>
  <c r="U15" i="3" s="1"/>
  <c r="J15" i="3"/>
  <c r="T15" i="3" s="1"/>
  <c r="I15" i="3"/>
  <c r="S15" i="3" s="1"/>
  <c r="H15" i="3"/>
  <c r="G15" i="3"/>
  <c r="F15" i="3"/>
  <c r="E15" i="3"/>
  <c r="AO14" i="3"/>
  <c r="AN14" i="3"/>
  <c r="AM14" i="3"/>
  <c r="AL14" i="3"/>
  <c r="Y14" i="3"/>
  <c r="X14" i="3"/>
  <c r="W14" i="3"/>
  <c r="U14" i="3"/>
  <c r="T14" i="3"/>
  <c r="S14" i="3"/>
  <c r="R14" i="3"/>
  <c r="O14" i="3"/>
  <c r="N14" i="3"/>
  <c r="M14" i="3"/>
  <c r="L14" i="3"/>
  <c r="V14" i="3" s="1"/>
  <c r="K14" i="3"/>
  <c r="J14" i="3"/>
  <c r="I14" i="3"/>
  <c r="H14" i="3"/>
  <c r="G14" i="3"/>
  <c r="Q14" i="3" s="1"/>
  <c r="F14" i="3"/>
  <c r="P14" i="3" s="1"/>
  <c r="E14" i="3"/>
  <c r="AO13" i="3"/>
  <c r="AN13" i="3"/>
  <c r="AM13" i="3"/>
  <c r="AL13" i="3"/>
  <c r="Y13" i="3"/>
  <c r="X13" i="3"/>
  <c r="W13" i="3"/>
  <c r="R13" i="3"/>
  <c r="Q13" i="3"/>
  <c r="P13" i="3"/>
  <c r="O13" i="3"/>
  <c r="M13" i="3"/>
  <c r="L13" i="3"/>
  <c r="V13" i="3" s="1"/>
  <c r="K13" i="3"/>
  <c r="U13" i="3" s="1"/>
  <c r="J13" i="3"/>
  <c r="T13" i="3" s="1"/>
  <c r="I13" i="3"/>
  <c r="S13" i="3" s="1"/>
  <c r="H13" i="3"/>
  <c r="G13" i="3"/>
  <c r="F13" i="3"/>
  <c r="N13" i="3" s="1"/>
  <c r="E13" i="3"/>
  <c r="AO12" i="3"/>
  <c r="AN12" i="3"/>
  <c r="AM12" i="3"/>
  <c r="AL12" i="3"/>
  <c r="Z12" i="3"/>
  <c r="AA12" i="3" s="1"/>
  <c r="Y12" i="3"/>
  <c r="X12" i="3"/>
  <c r="W12" i="3"/>
  <c r="U12" i="3"/>
  <c r="T12" i="3"/>
  <c r="R12" i="3"/>
  <c r="O12" i="3"/>
  <c r="N12" i="3"/>
  <c r="M12" i="3"/>
  <c r="L12" i="3"/>
  <c r="V12" i="3" s="1"/>
  <c r="K12" i="3"/>
  <c r="J12" i="3"/>
  <c r="I12" i="3"/>
  <c r="S12" i="3" s="1"/>
  <c r="H12" i="3"/>
  <c r="G12" i="3"/>
  <c r="Q12" i="3" s="1"/>
  <c r="F12" i="3"/>
  <c r="P12" i="3" s="1"/>
  <c r="E12" i="3"/>
  <c r="AO11" i="3"/>
  <c r="AN11" i="3"/>
  <c r="AM11" i="3"/>
  <c r="AL11" i="3"/>
  <c r="Y11" i="3"/>
  <c r="X11" i="3"/>
  <c r="W11" i="3"/>
  <c r="V11" i="3"/>
  <c r="R11" i="3"/>
  <c r="Q11" i="3"/>
  <c r="O11" i="3"/>
  <c r="M11" i="3"/>
  <c r="L11" i="3"/>
  <c r="K11" i="3"/>
  <c r="U11" i="3" s="1"/>
  <c r="J11" i="3"/>
  <c r="T11" i="3" s="1"/>
  <c r="I11" i="3"/>
  <c r="S11" i="3" s="1"/>
  <c r="H11" i="3"/>
  <c r="G11" i="3"/>
  <c r="F11" i="3"/>
  <c r="E11" i="3"/>
  <c r="AO10" i="3"/>
  <c r="AN10" i="3"/>
  <c r="AM10" i="3"/>
  <c r="AL10" i="3"/>
  <c r="Y10" i="3"/>
  <c r="X10" i="3"/>
  <c r="W10" i="3"/>
  <c r="U10" i="3"/>
  <c r="T10" i="3"/>
  <c r="S10" i="3"/>
  <c r="R10" i="3"/>
  <c r="O10" i="3"/>
  <c r="N10" i="3"/>
  <c r="M10" i="3"/>
  <c r="L10" i="3"/>
  <c r="V10" i="3" s="1"/>
  <c r="K10" i="3"/>
  <c r="J10" i="3"/>
  <c r="I10" i="3"/>
  <c r="H10" i="3"/>
  <c r="G10" i="3"/>
  <c r="Q10" i="3" s="1"/>
  <c r="F10" i="3"/>
  <c r="P10" i="3" s="1"/>
  <c r="E10" i="3"/>
  <c r="AO9" i="3"/>
  <c r="AN9" i="3"/>
  <c r="AM9" i="3"/>
  <c r="AL9" i="3"/>
  <c r="Y9" i="3"/>
  <c r="X9" i="3"/>
  <c r="W9" i="3"/>
  <c r="R9" i="3"/>
  <c r="Q9" i="3"/>
  <c r="P9" i="3"/>
  <c r="O9" i="3"/>
  <c r="M9" i="3"/>
  <c r="L9" i="3"/>
  <c r="V9" i="3" s="1"/>
  <c r="K9" i="3"/>
  <c r="U9" i="3" s="1"/>
  <c r="J9" i="3"/>
  <c r="T9" i="3" s="1"/>
  <c r="I9" i="3"/>
  <c r="S9" i="3" s="1"/>
  <c r="H9" i="3"/>
  <c r="G9" i="3"/>
  <c r="F9" i="3"/>
  <c r="N9" i="3" s="1"/>
  <c r="E9" i="3"/>
  <c r="AV8" i="3"/>
  <c r="AU8" i="3"/>
  <c r="AO8" i="3"/>
  <c r="AN8" i="3"/>
  <c r="AM8" i="3"/>
  <c r="AL8" i="3"/>
  <c r="Z8" i="3"/>
  <c r="AA8" i="3" s="1"/>
  <c r="Y8" i="3"/>
  <c r="X8" i="3"/>
  <c r="W8" i="3"/>
  <c r="U8" i="3"/>
  <c r="T8" i="3"/>
  <c r="R8" i="3"/>
  <c r="O8" i="3"/>
  <c r="N8" i="3"/>
  <c r="M8" i="3"/>
  <c r="L8" i="3"/>
  <c r="V8" i="3" s="1"/>
  <c r="K8" i="3"/>
  <c r="J8" i="3"/>
  <c r="I8" i="3"/>
  <c r="S8" i="3" s="1"/>
  <c r="H8" i="3"/>
  <c r="G8" i="3"/>
  <c r="Q8" i="3" s="1"/>
  <c r="F8" i="3"/>
  <c r="P8" i="3" s="1"/>
  <c r="E8" i="3"/>
  <c r="AB7" i="3"/>
  <c r="AE2" i="3"/>
  <c r="AD2" i="3"/>
  <c r="AO419" i="2"/>
  <c r="AN419" i="2"/>
  <c r="AM419" i="2"/>
  <c r="AL419" i="2"/>
  <c r="AO418" i="2"/>
  <c r="AN418" i="2"/>
  <c r="AM418" i="2"/>
  <c r="AL418" i="2"/>
  <c r="AO417" i="2"/>
  <c r="AN417" i="2"/>
  <c r="AM417" i="2"/>
  <c r="AL417" i="2"/>
  <c r="AO416" i="2"/>
  <c r="AN416" i="2"/>
  <c r="AM416" i="2"/>
  <c r="AL416" i="2"/>
  <c r="AO415" i="2"/>
  <c r="AN415" i="2"/>
  <c r="AM415" i="2"/>
  <c r="AL415" i="2"/>
  <c r="AO414" i="2"/>
  <c r="AN414" i="2"/>
  <c r="AM414" i="2"/>
  <c r="AL414" i="2"/>
  <c r="AV413" i="2"/>
  <c r="AS413" i="2"/>
  <c r="AQ413" i="2"/>
  <c r="AO413" i="2"/>
  <c r="AN413" i="2"/>
  <c r="AT413" i="2" s="1"/>
  <c r="AM413" i="2"/>
  <c r="AU413" i="2" s="1"/>
  <c r="AL413" i="2"/>
  <c r="AR413" i="2" s="1"/>
  <c r="AO412" i="2"/>
  <c r="AS412" i="2" s="1"/>
  <c r="AN412" i="2"/>
  <c r="AT412" i="2" s="1"/>
  <c r="AM412" i="2"/>
  <c r="AL412" i="2"/>
  <c r="AR412" i="2" s="1"/>
  <c r="AX411" i="2"/>
  <c r="AW411" i="2"/>
  <c r="AV411" i="2"/>
  <c r="AT411" i="2"/>
  <c r="AS411" i="2"/>
  <c r="AQ411" i="2"/>
  <c r="AO411" i="2"/>
  <c r="AU411" i="2" s="1"/>
  <c r="AN411" i="2"/>
  <c r="AM411" i="2"/>
  <c r="AL411" i="2"/>
  <c r="AR411" i="2" s="1"/>
  <c r="AU410" i="2"/>
  <c r="AT410" i="2"/>
  <c r="AO410" i="2"/>
  <c r="AS410" i="2" s="1"/>
  <c r="AN410" i="2"/>
  <c r="AM410" i="2"/>
  <c r="AV410" i="2" s="1"/>
  <c r="AL410" i="2"/>
  <c r="AX410" i="2" s="1"/>
  <c r="AV409" i="2"/>
  <c r="AS409" i="2"/>
  <c r="AR409" i="2"/>
  <c r="AQ409" i="2"/>
  <c r="AO409" i="2"/>
  <c r="AN409" i="2"/>
  <c r="AT409" i="2" s="1"/>
  <c r="AM409" i="2"/>
  <c r="AU409" i="2" s="1"/>
  <c r="AL409" i="2"/>
  <c r="AO408" i="2"/>
  <c r="AS408" i="2" s="1"/>
  <c r="AN408" i="2"/>
  <c r="AT408" i="2" s="1"/>
  <c r="AM408" i="2"/>
  <c r="AL408" i="2"/>
  <c r="AR408" i="2" s="1"/>
  <c r="AX407" i="2"/>
  <c r="AW407" i="2"/>
  <c r="AV407" i="2"/>
  <c r="AT407" i="2"/>
  <c r="AS407" i="2"/>
  <c r="AR407" i="2"/>
  <c r="AQ407" i="2"/>
  <c r="AO407" i="2"/>
  <c r="AU407" i="2" s="1"/>
  <c r="AN407" i="2"/>
  <c r="AM407" i="2"/>
  <c r="AL407" i="2"/>
  <c r="AU406" i="2"/>
  <c r="AT406" i="2"/>
  <c r="AO406" i="2"/>
  <c r="AS406" i="2" s="1"/>
  <c r="AN406" i="2"/>
  <c r="AV406" i="2" s="1"/>
  <c r="AM406" i="2"/>
  <c r="AQ406" i="2" s="1"/>
  <c r="AL406" i="2"/>
  <c r="AV405" i="2"/>
  <c r="AS405" i="2"/>
  <c r="AQ405" i="2"/>
  <c r="AO405" i="2"/>
  <c r="AN405" i="2"/>
  <c r="AT405" i="2" s="1"/>
  <c r="AM405" i="2"/>
  <c r="AU405" i="2" s="1"/>
  <c r="AL405" i="2"/>
  <c r="AR405" i="2" s="1"/>
  <c r="AV404" i="2"/>
  <c r="AT404" i="2"/>
  <c r="AO404" i="2"/>
  <c r="AS404" i="2" s="1"/>
  <c r="AN404" i="2"/>
  <c r="AM404" i="2"/>
  <c r="AQ404" i="2" s="1"/>
  <c r="AL404" i="2"/>
  <c r="AR404" i="2" s="1"/>
  <c r="AX403" i="2"/>
  <c r="AW403" i="2"/>
  <c r="AV403" i="2"/>
  <c r="AT403" i="2"/>
  <c r="AS403" i="2"/>
  <c r="AR403" i="2"/>
  <c r="AQ403" i="2"/>
  <c r="AO403" i="2"/>
  <c r="AU403" i="2" s="1"/>
  <c r="AN403" i="2"/>
  <c r="AM403" i="2"/>
  <c r="AL403" i="2"/>
  <c r="AO402" i="2"/>
  <c r="AS402" i="2" s="1"/>
  <c r="AN402" i="2"/>
  <c r="AT402" i="2" s="1"/>
  <c r="AM402" i="2"/>
  <c r="AQ402" i="2" s="1"/>
  <c r="AL402" i="2"/>
  <c r="AV401" i="2"/>
  <c r="AS401" i="2"/>
  <c r="AQ401" i="2"/>
  <c r="AO401" i="2"/>
  <c r="AN401" i="2"/>
  <c r="AT401" i="2" s="1"/>
  <c r="AM401" i="2"/>
  <c r="AU401" i="2" s="1"/>
  <c r="AL401" i="2"/>
  <c r="AU400" i="2"/>
  <c r="AT400" i="2"/>
  <c r="AO400" i="2"/>
  <c r="AS400" i="2" s="1"/>
  <c r="AN400" i="2"/>
  <c r="AM400" i="2"/>
  <c r="AQ400" i="2" s="1"/>
  <c r="AL400" i="2"/>
  <c r="AR400" i="2" s="1"/>
  <c r="AV399" i="2"/>
  <c r="AT399" i="2"/>
  <c r="AS399" i="2"/>
  <c r="AQ399" i="2"/>
  <c r="AO399" i="2"/>
  <c r="AU399" i="2" s="1"/>
  <c r="AN399" i="2"/>
  <c r="AM399" i="2"/>
  <c r="AL399" i="2"/>
  <c r="AX399" i="2" s="1"/>
  <c r="AO398" i="2"/>
  <c r="AN398" i="2"/>
  <c r="AM398" i="2"/>
  <c r="AQ398" i="2" s="1"/>
  <c r="AL398" i="2"/>
  <c r="AX397" i="2"/>
  <c r="AW397" i="2"/>
  <c r="AV397" i="2"/>
  <c r="AS397" i="2"/>
  <c r="AR397" i="2"/>
  <c r="AQ397" i="2"/>
  <c r="AO397" i="2"/>
  <c r="AN397" i="2"/>
  <c r="AT397" i="2" s="1"/>
  <c r="AM397" i="2"/>
  <c r="AU397" i="2" s="1"/>
  <c r="AL397" i="2"/>
  <c r="AU396" i="2"/>
  <c r="AT396" i="2"/>
  <c r="AO396" i="2"/>
  <c r="AS396" i="2" s="1"/>
  <c r="AN396" i="2"/>
  <c r="AV396" i="2" s="1"/>
  <c r="AM396" i="2"/>
  <c r="AQ396" i="2" s="1"/>
  <c r="AL396" i="2"/>
  <c r="AR396" i="2" s="1"/>
  <c r="AV395" i="2"/>
  <c r="AT395" i="2"/>
  <c r="AS395" i="2"/>
  <c r="AR395" i="2"/>
  <c r="AQ395" i="2"/>
  <c r="AO395" i="2"/>
  <c r="AU395" i="2" s="1"/>
  <c r="AN395" i="2"/>
  <c r="AM395" i="2"/>
  <c r="AL395" i="2"/>
  <c r="AX395" i="2" s="1"/>
  <c r="AT394" i="2"/>
  <c r="AO394" i="2"/>
  <c r="AS394" i="2" s="1"/>
  <c r="AN394" i="2"/>
  <c r="AM394" i="2"/>
  <c r="AQ394" i="2" s="1"/>
  <c r="AL394" i="2"/>
  <c r="AX394" i="2" s="1"/>
  <c r="AX393" i="2"/>
  <c r="AV393" i="2"/>
  <c r="AS393" i="2"/>
  <c r="AR393" i="2"/>
  <c r="AQ393" i="2"/>
  <c r="AO393" i="2"/>
  <c r="AN393" i="2"/>
  <c r="AT393" i="2" s="1"/>
  <c r="AM393" i="2"/>
  <c r="AU393" i="2" s="1"/>
  <c r="AL393" i="2"/>
  <c r="AW393" i="2" s="1"/>
  <c r="AO392" i="2"/>
  <c r="AS392" i="2" s="1"/>
  <c r="AN392" i="2"/>
  <c r="AT392" i="2" s="1"/>
  <c r="AM392" i="2"/>
  <c r="AQ392" i="2" s="1"/>
  <c r="AL392" i="2"/>
  <c r="AR392" i="2" s="1"/>
  <c r="AV391" i="2"/>
  <c r="AT391" i="2"/>
  <c r="AS391" i="2"/>
  <c r="AQ391" i="2"/>
  <c r="AO391" i="2"/>
  <c r="AU391" i="2" s="1"/>
  <c r="AN391" i="2"/>
  <c r="AM391" i="2"/>
  <c r="AL391" i="2"/>
  <c r="AT390" i="2"/>
  <c r="AO390" i="2"/>
  <c r="AS390" i="2" s="1"/>
  <c r="AN390" i="2"/>
  <c r="AM390" i="2"/>
  <c r="AL390" i="2"/>
  <c r="AX390" i="2" s="1"/>
  <c r="AW389" i="2"/>
  <c r="AV389" i="2"/>
  <c r="AS389" i="2"/>
  <c r="AQ389" i="2"/>
  <c r="AO389" i="2"/>
  <c r="AN389" i="2"/>
  <c r="AT389" i="2" s="1"/>
  <c r="AM389" i="2"/>
  <c r="AU389" i="2" s="1"/>
  <c r="AL389" i="2"/>
  <c r="AX389" i="2" s="1"/>
  <c r="AO388" i="2"/>
  <c r="AN388" i="2"/>
  <c r="AM388" i="2"/>
  <c r="AQ388" i="2" s="1"/>
  <c r="AL388" i="2"/>
  <c r="AR388" i="2" s="1"/>
  <c r="AX387" i="2"/>
  <c r="AW387" i="2"/>
  <c r="AV387" i="2"/>
  <c r="AT387" i="2"/>
  <c r="AS387" i="2"/>
  <c r="AR387" i="2"/>
  <c r="AQ387" i="2"/>
  <c r="AO387" i="2"/>
  <c r="AU387" i="2" s="1"/>
  <c r="AN387" i="2"/>
  <c r="AM387" i="2"/>
  <c r="AL387" i="2"/>
  <c r="AV386" i="2"/>
  <c r="AU386" i="2"/>
  <c r="AO386" i="2"/>
  <c r="AS386" i="2" s="1"/>
  <c r="AN386" i="2"/>
  <c r="AT386" i="2" s="1"/>
  <c r="AM386" i="2"/>
  <c r="AQ386" i="2" s="1"/>
  <c r="AL386" i="2"/>
  <c r="AO385" i="2"/>
  <c r="AN385" i="2"/>
  <c r="Y385" i="2"/>
  <c r="X385" i="2"/>
  <c r="W385" i="2"/>
  <c r="V385" i="2"/>
  <c r="U385" i="2"/>
  <c r="T385" i="2"/>
  <c r="S385" i="2"/>
  <c r="R385" i="2"/>
  <c r="Q385" i="2"/>
  <c r="P385" i="2"/>
  <c r="C385" i="2"/>
  <c r="AM385" i="2" s="1"/>
  <c r="AO384" i="2"/>
  <c r="AN384" i="2"/>
  <c r="Y384" i="2"/>
  <c r="X384" i="2"/>
  <c r="W384" i="2"/>
  <c r="V384" i="2"/>
  <c r="U384" i="2"/>
  <c r="Z384" i="2" s="1"/>
  <c r="AA384" i="2" s="1"/>
  <c r="T384" i="2"/>
  <c r="S384" i="2"/>
  <c r="R384" i="2"/>
  <c r="Q384" i="2"/>
  <c r="P384" i="2"/>
  <c r="C384" i="2"/>
  <c r="AO383" i="2"/>
  <c r="AN383" i="2"/>
  <c r="Y383" i="2"/>
  <c r="X383" i="2"/>
  <c r="W383" i="2"/>
  <c r="V383" i="2"/>
  <c r="U383" i="2"/>
  <c r="T383" i="2"/>
  <c r="Z383" i="2" s="1"/>
  <c r="AA383" i="2" s="1"/>
  <c r="S383" i="2"/>
  <c r="R383" i="2"/>
  <c r="Q383" i="2"/>
  <c r="P383" i="2"/>
  <c r="C383" i="2"/>
  <c r="AU382" i="2"/>
  <c r="AO382" i="2"/>
  <c r="AN382" i="2"/>
  <c r="AM382" i="2"/>
  <c r="AL382" i="2"/>
  <c r="Y382" i="2"/>
  <c r="X382" i="2"/>
  <c r="W382" i="2"/>
  <c r="V382" i="2"/>
  <c r="U382" i="2"/>
  <c r="T382" i="2"/>
  <c r="Z382" i="2" s="1"/>
  <c r="AA382" i="2" s="1"/>
  <c r="AV382" i="2" s="1"/>
  <c r="S382" i="2"/>
  <c r="R382" i="2"/>
  <c r="Q382" i="2"/>
  <c r="P382" i="2"/>
  <c r="C382" i="2"/>
  <c r="AO381" i="2"/>
  <c r="AN381" i="2"/>
  <c r="AM381" i="2"/>
  <c r="AL381" i="2"/>
  <c r="Y381" i="2"/>
  <c r="X381" i="2"/>
  <c r="W381" i="2"/>
  <c r="V381" i="2"/>
  <c r="U381" i="2"/>
  <c r="T381" i="2"/>
  <c r="S381" i="2"/>
  <c r="R381" i="2"/>
  <c r="Q381" i="2"/>
  <c r="P381" i="2"/>
  <c r="C381" i="2"/>
  <c r="AO380" i="2"/>
  <c r="AN380" i="2"/>
  <c r="AM380" i="2"/>
  <c r="AL380" i="2"/>
  <c r="Y380" i="2"/>
  <c r="X380" i="2"/>
  <c r="W380" i="2"/>
  <c r="V380" i="2"/>
  <c r="U380" i="2"/>
  <c r="T380" i="2"/>
  <c r="S380" i="2"/>
  <c r="R380" i="2"/>
  <c r="Q380" i="2"/>
  <c r="P380" i="2"/>
  <c r="C380" i="2"/>
  <c r="AX379" i="2"/>
  <c r="AW379" i="2"/>
  <c r="AO379" i="2"/>
  <c r="AN379" i="2"/>
  <c r="AL379" i="2"/>
  <c r="Y379" i="2"/>
  <c r="X379" i="2"/>
  <c r="W379" i="2"/>
  <c r="V379" i="2"/>
  <c r="U379" i="2"/>
  <c r="T379" i="2"/>
  <c r="S379" i="2"/>
  <c r="R379" i="2"/>
  <c r="Q379" i="2"/>
  <c r="P379" i="2"/>
  <c r="Z379" i="2" s="1"/>
  <c r="AA379" i="2" s="1"/>
  <c r="C379" i="2"/>
  <c r="AM379" i="2" s="1"/>
  <c r="AO378" i="2"/>
  <c r="AN378" i="2"/>
  <c r="AA378" i="2"/>
  <c r="Z378" i="2"/>
  <c r="Y378" i="2"/>
  <c r="X378" i="2"/>
  <c r="W378" i="2"/>
  <c r="V378" i="2"/>
  <c r="U378" i="2"/>
  <c r="T378" i="2"/>
  <c r="S378" i="2"/>
  <c r="R378" i="2"/>
  <c r="Q378" i="2"/>
  <c r="P378" i="2"/>
  <c r="C378" i="2"/>
  <c r="AO377" i="2"/>
  <c r="AN377" i="2"/>
  <c r="AA377" i="2"/>
  <c r="Y377" i="2"/>
  <c r="X377" i="2"/>
  <c r="W377" i="2"/>
  <c r="V377" i="2"/>
  <c r="U377" i="2"/>
  <c r="T377" i="2"/>
  <c r="S377" i="2"/>
  <c r="Z377" i="2" s="1"/>
  <c r="R377" i="2"/>
  <c r="Q377" i="2"/>
  <c r="P377" i="2"/>
  <c r="C377" i="2"/>
  <c r="AO376" i="2"/>
  <c r="AN376" i="2"/>
  <c r="AM376" i="2"/>
  <c r="AL376" i="2"/>
  <c r="Y376" i="2"/>
  <c r="X376" i="2"/>
  <c r="W376" i="2"/>
  <c r="V376" i="2"/>
  <c r="U376" i="2"/>
  <c r="T376" i="2"/>
  <c r="S376" i="2"/>
  <c r="R376" i="2"/>
  <c r="Z376" i="2" s="1"/>
  <c r="AA376" i="2" s="1"/>
  <c r="Q376" i="2"/>
  <c r="P376" i="2"/>
  <c r="C376" i="2"/>
  <c r="AO375" i="2"/>
  <c r="AN375" i="2"/>
  <c r="AM375" i="2"/>
  <c r="AL375" i="2"/>
  <c r="Y375" i="2"/>
  <c r="X375" i="2"/>
  <c r="W375" i="2"/>
  <c r="V375" i="2"/>
  <c r="U375" i="2"/>
  <c r="T375" i="2"/>
  <c r="S375" i="2"/>
  <c r="R375" i="2"/>
  <c r="Q375" i="2"/>
  <c r="P375" i="2"/>
  <c r="C375" i="2"/>
  <c r="AO374" i="2"/>
  <c r="AN374" i="2"/>
  <c r="Y374" i="2"/>
  <c r="X374" i="2"/>
  <c r="W374" i="2"/>
  <c r="V374" i="2"/>
  <c r="U374" i="2"/>
  <c r="T374" i="2"/>
  <c r="S374" i="2"/>
  <c r="R374" i="2"/>
  <c r="Q374" i="2"/>
  <c r="P374" i="2"/>
  <c r="C374" i="2"/>
  <c r="AO373" i="2"/>
  <c r="AN373" i="2"/>
  <c r="Y373" i="2"/>
  <c r="X373" i="2"/>
  <c r="W373" i="2"/>
  <c r="V373" i="2"/>
  <c r="U373" i="2"/>
  <c r="T373" i="2"/>
  <c r="S373" i="2"/>
  <c r="R373" i="2"/>
  <c r="Q373" i="2"/>
  <c r="P373" i="2"/>
  <c r="Z373" i="2" s="1"/>
  <c r="AA373" i="2" s="1"/>
  <c r="C373" i="2"/>
  <c r="AM373" i="2" s="1"/>
  <c r="AO372" i="2"/>
  <c r="AN372" i="2"/>
  <c r="Y372" i="2"/>
  <c r="X372" i="2"/>
  <c r="W372" i="2"/>
  <c r="V372" i="2"/>
  <c r="U372" i="2"/>
  <c r="Z372" i="2" s="1"/>
  <c r="AA372" i="2" s="1"/>
  <c r="T372" i="2"/>
  <c r="S372" i="2"/>
  <c r="R372" i="2"/>
  <c r="Q372" i="2"/>
  <c r="P372" i="2"/>
  <c r="C372" i="2"/>
  <c r="AO371" i="2"/>
  <c r="AN371" i="2"/>
  <c r="AM371" i="2"/>
  <c r="Y371" i="2"/>
  <c r="X371" i="2"/>
  <c r="W371" i="2"/>
  <c r="V371" i="2"/>
  <c r="U371" i="2"/>
  <c r="T371" i="2"/>
  <c r="S371" i="2"/>
  <c r="R371" i="2"/>
  <c r="Q371" i="2"/>
  <c r="P371" i="2"/>
  <c r="C371" i="2"/>
  <c r="AO370" i="2"/>
  <c r="AN370" i="2"/>
  <c r="AM370" i="2"/>
  <c r="AL370" i="2"/>
  <c r="Y370" i="2"/>
  <c r="X370" i="2"/>
  <c r="W370" i="2"/>
  <c r="V370" i="2"/>
  <c r="U370" i="2"/>
  <c r="T370" i="2"/>
  <c r="S370" i="2"/>
  <c r="R370" i="2"/>
  <c r="Q370" i="2"/>
  <c r="Z370" i="2" s="1"/>
  <c r="AA370" i="2" s="1"/>
  <c r="P370" i="2"/>
  <c r="C370" i="2"/>
  <c r="AS369" i="2"/>
  <c r="AO369" i="2"/>
  <c r="AN369" i="2"/>
  <c r="AM369" i="2"/>
  <c r="AL369" i="2"/>
  <c r="Y369" i="2"/>
  <c r="X369" i="2"/>
  <c r="W369" i="2"/>
  <c r="V369" i="2"/>
  <c r="Z369" i="2" s="1"/>
  <c r="AA369" i="2" s="1"/>
  <c r="AT369" i="2" s="1"/>
  <c r="U369" i="2"/>
  <c r="T369" i="2"/>
  <c r="S369" i="2"/>
  <c r="R369" i="2"/>
  <c r="Q369" i="2"/>
  <c r="P369" i="2"/>
  <c r="C369" i="2"/>
  <c r="AO368" i="2"/>
  <c r="AN368" i="2"/>
  <c r="AM368" i="2"/>
  <c r="Y368" i="2"/>
  <c r="X368" i="2"/>
  <c r="W368" i="2"/>
  <c r="V368" i="2"/>
  <c r="U368" i="2"/>
  <c r="T368" i="2"/>
  <c r="S368" i="2"/>
  <c r="R368" i="2"/>
  <c r="Q368" i="2"/>
  <c r="P368" i="2"/>
  <c r="Z368" i="2" s="1"/>
  <c r="AA368" i="2" s="1"/>
  <c r="C368" i="2"/>
  <c r="AO367" i="2"/>
  <c r="AN367" i="2"/>
  <c r="AA367" i="2"/>
  <c r="Z367" i="2"/>
  <c r="Y367" i="2"/>
  <c r="X367" i="2"/>
  <c r="W367" i="2"/>
  <c r="V367" i="2"/>
  <c r="U367" i="2"/>
  <c r="T367" i="2"/>
  <c r="S367" i="2"/>
  <c r="R367" i="2"/>
  <c r="Q367" i="2"/>
  <c r="P367" i="2"/>
  <c r="C367" i="2"/>
  <c r="AO366" i="2"/>
  <c r="AN366" i="2"/>
  <c r="Y366" i="2"/>
  <c r="X366" i="2"/>
  <c r="W366" i="2"/>
  <c r="V366" i="2"/>
  <c r="U366" i="2"/>
  <c r="T366" i="2"/>
  <c r="S366" i="2"/>
  <c r="R366" i="2"/>
  <c r="Q366" i="2"/>
  <c r="P366" i="2"/>
  <c r="C366" i="2"/>
  <c r="AO365" i="2"/>
  <c r="AN365" i="2"/>
  <c r="AM365" i="2"/>
  <c r="Y365" i="2"/>
  <c r="X365" i="2"/>
  <c r="W365" i="2"/>
  <c r="V365" i="2"/>
  <c r="U365" i="2"/>
  <c r="Z365" i="2" s="1"/>
  <c r="AA365" i="2" s="1"/>
  <c r="T365" i="2"/>
  <c r="S365" i="2"/>
  <c r="R365" i="2"/>
  <c r="Q365" i="2"/>
  <c r="P365" i="2"/>
  <c r="C365" i="2"/>
  <c r="AO364" i="2"/>
  <c r="AN364" i="2"/>
  <c r="AM364" i="2"/>
  <c r="AL364" i="2"/>
  <c r="Y364" i="2"/>
  <c r="X364" i="2"/>
  <c r="W364" i="2"/>
  <c r="V364" i="2"/>
  <c r="U364" i="2"/>
  <c r="T364" i="2"/>
  <c r="S364" i="2"/>
  <c r="R364" i="2"/>
  <c r="Q364" i="2"/>
  <c r="P364" i="2"/>
  <c r="C364" i="2"/>
  <c r="AO363" i="2"/>
  <c r="AN363" i="2"/>
  <c r="AM363" i="2"/>
  <c r="AL363" i="2"/>
  <c r="Y363" i="2"/>
  <c r="X363" i="2"/>
  <c r="W363" i="2"/>
  <c r="V363" i="2"/>
  <c r="U363" i="2"/>
  <c r="T363" i="2"/>
  <c r="S363" i="2"/>
  <c r="R363" i="2"/>
  <c r="Q363" i="2"/>
  <c r="P363" i="2"/>
  <c r="C363" i="2"/>
  <c r="AO362" i="2"/>
  <c r="AN362" i="2"/>
  <c r="AL362" i="2"/>
  <c r="Y362" i="2"/>
  <c r="X362" i="2"/>
  <c r="W362" i="2"/>
  <c r="V362" i="2"/>
  <c r="U362" i="2"/>
  <c r="T362" i="2"/>
  <c r="S362" i="2"/>
  <c r="R362" i="2"/>
  <c r="Q362" i="2"/>
  <c r="P362" i="2"/>
  <c r="C362" i="2"/>
  <c r="AM362" i="2" s="1"/>
  <c r="AO361" i="2"/>
  <c r="AN361" i="2"/>
  <c r="AM361" i="2"/>
  <c r="Y361" i="2"/>
  <c r="X361" i="2"/>
  <c r="W361" i="2"/>
  <c r="V361" i="2"/>
  <c r="U361" i="2"/>
  <c r="T361" i="2"/>
  <c r="S361" i="2"/>
  <c r="R361" i="2"/>
  <c r="Q361" i="2"/>
  <c r="P361" i="2"/>
  <c r="C361" i="2"/>
  <c r="AO360" i="2"/>
  <c r="AN360" i="2"/>
  <c r="AM360" i="2"/>
  <c r="AL360" i="2"/>
  <c r="Y360" i="2"/>
  <c r="X360" i="2"/>
  <c r="W360" i="2"/>
  <c r="V360" i="2"/>
  <c r="U360" i="2"/>
  <c r="T360" i="2"/>
  <c r="S360" i="2"/>
  <c r="R360" i="2"/>
  <c r="Q360" i="2"/>
  <c r="Z360" i="2" s="1"/>
  <c r="AA360" i="2" s="1"/>
  <c r="P360" i="2"/>
  <c r="C360" i="2"/>
  <c r="AO359" i="2"/>
  <c r="AN359" i="2"/>
  <c r="AM359" i="2"/>
  <c r="AL359" i="2"/>
  <c r="Y359" i="2"/>
  <c r="X359" i="2"/>
  <c r="W359" i="2"/>
  <c r="V359" i="2"/>
  <c r="U359" i="2"/>
  <c r="T359" i="2"/>
  <c r="S359" i="2"/>
  <c r="R359" i="2"/>
  <c r="Q359" i="2"/>
  <c r="P359" i="2"/>
  <c r="Z359" i="2" s="1"/>
  <c r="AA359" i="2" s="1"/>
  <c r="C359" i="2"/>
  <c r="AO358" i="2"/>
  <c r="AN358" i="2"/>
  <c r="Y358" i="2"/>
  <c r="X358" i="2"/>
  <c r="W358" i="2"/>
  <c r="V358" i="2"/>
  <c r="U358" i="2"/>
  <c r="T358" i="2"/>
  <c r="S358" i="2"/>
  <c r="R358" i="2"/>
  <c r="Q358" i="2"/>
  <c r="P358" i="2"/>
  <c r="Z358" i="2" s="1"/>
  <c r="AA358" i="2" s="1"/>
  <c r="C358" i="2"/>
  <c r="AO357" i="2"/>
  <c r="AN357" i="2"/>
  <c r="Z357" i="2"/>
  <c r="AA357" i="2" s="1"/>
  <c r="Y357" i="2"/>
  <c r="X357" i="2"/>
  <c r="W357" i="2"/>
  <c r="V357" i="2"/>
  <c r="U357" i="2"/>
  <c r="T357" i="2"/>
  <c r="S357" i="2"/>
  <c r="R357" i="2"/>
  <c r="Q357" i="2"/>
  <c r="P357" i="2"/>
  <c r="C357" i="2"/>
  <c r="AO356" i="2"/>
  <c r="AN356" i="2"/>
  <c r="Y356" i="2"/>
  <c r="Z356" i="2" s="1"/>
  <c r="AA356" i="2" s="1"/>
  <c r="X356" i="2"/>
  <c r="W356" i="2"/>
  <c r="V356" i="2"/>
  <c r="U356" i="2"/>
  <c r="T356" i="2"/>
  <c r="S356" i="2"/>
  <c r="R356" i="2"/>
  <c r="Q356" i="2"/>
  <c r="P356" i="2"/>
  <c r="C356" i="2"/>
  <c r="AM356" i="2" s="1"/>
  <c r="AO355" i="2"/>
  <c r="AN355" i="2"/>
  <c r="AM355" i="2"/>
  <c r="AL355" i="2"/>
  <c r="Y355" i="2"/>
  <c r="X355" i="2"/>
  <c r="W355" i="2"/>
  <c r="V355" i="2"/>
  <c r="U355" i="2"/>
  <c r="T355" i="2"/>
  <c r="S355" i="2"/>
  <c r="R355" i="2"/>
  <c r="Q355" i="2"/>
  <c r="P355" i="2"/>
  <c r="C355" i="2"/>
  <c r="AT354" i="2"/>
  <c r="AO354" i="2"/>
  <c r="AN354" i="2"/>
  <c r="AL354" i="2"/>
  <c r="Y354" i="2"/>
  <c r="X354" i="2"/>
  <c r="W354" i="2"/>
  <c r="V354" i="2"/>
  <c r="U354" i="2"/>
  <c r="T354" i="2"/>
  <c r="S354" i="2"/>
  <c r="R354" i="2"/>
  <c r="Q354" i="2"/>
  <c r="P354" i="2"/>
  <c r="Z354" i="2" s="1"/>
  <c r="AA354" i="2" s="1"/>
  <c r="C354" i="2"/>
  <c r="AM354" i="2" s="1"/>
  <c r="AO353" i="2"/>
  <c r="AN353" i="2"/>
  <c r="Y353" i="2"/>
  <c r="X353" i="2"/>
  <c r="W353" i="2"/>
  <c r="V353" i="2"/>
  <c r="U353" i="2"/>
  <c r="T353" i="2"/>
  <c r="S353" i="2"/>
  <c r="R353" i="2"/>
  <c r="Q353" i="2"/>
  <c r="P353" i="2"/>
  <c r="C353" i="2"/>
  <c r="AM353" i="2" s="1"/>
  <c r="AO352" i="2"/>
  <c r="AN352" i="2"/>
  <c r="Y352" i="2"/>
  <c r="X352" i="2"/>
  <c r="W352" i="2"/>
  <c r="V352" i="2"/>
  <c r="U352" i="2"/>
  <c r="T352" i="2"/>
  <c r="S352" i="2"/>
  <c r="R352" i="2"/>
  <c r="Q352" i="2"/>
  <c r="P352" i="2"/>
  <c r="C352" i="2"/>
  <c r="AM352" i="2" s="1"/>
  <c r="AQ351" i="2"/>
  <c r="AO351" i="2"/>
  <c r="AN351" i="2"/>
  <c r="AM351" i="2"/>
  <c r="AL351" i="2"/>
  <c r="Y351" i="2"/>
  <c r="X351" i="2"/>
  <c r="W351" i="2"/>
  <c r="V351" i="2"/>
  <c r="U351" i="2"/>
  <c r="T351" i="2"/>
  <c r="Z351" i="2" s="1"/>
  <c r="AA351" i="2" s="1"/>
  <c r="S351" i="2"/>
  <c r="R351" i="2"/>
  <c r="Q351" i="2"/>
  <c r="P351" i="2"/>
  <c r="C351" i="2"/>
  <c r="AO350" i="2"/>
  <c r="AN350" i="2"/>
  <c r="AL350" i="2"/>
  <c r="Y350" i="2"/>
  <c r="X350" i="2"/>
  <c r="W350" i="2"/>
  <c r="V350" i="2"/>
  <c r="U350" i="2"/>
  <c r="T350" i="2"/>
  <c r="S350" i="2"/>
  <c r="R350" i="2"/>
  <c r="Q350" i="2"/>
  <c r="P350" i="2"/>
  <c r="Z350" i="2" s="1"/>
  <c r="AA350" i="2" s="1"/>
  <c r="C350" i="2"/>
  <c r="AM350" i="2" s="1"/>
  <c r="AO349" i="2"/>
  <c r="AN349" i="2"/>
  <c r="AM349" i="2"/>
  <c r="Y349" i="2"/>
  <c r="X349" i="2"/>
  <c r="W349" i="2"/>
  <c r="V349" i="2"/>
  <c r="U349" i="2"/>
  <c r="T349" i="2"/>
  <c r="S349" i="2"/>
  <c r="R349" i="2"/>
  <c r="Q349" i="2"/>
  <c r="P349" i="2"/>
  <c r="Z349" i="2" s="1"/>
  <c r="AA349" i="2" s="1"/>
  <c r="C349" i="2"/>
  <c r="AO348" i="2"/>
  <c r="AN348" i="2"/>
  <c r="AM348" i="2"/>
  <c r="AL348" i="2"/>
  <c r="Y348" i="2"/>
  <c r="X348" i="2"/>
  <c r="W348" i="2"/>
  <c r="V348" i="2"/>
  <c r="U348" i="2"/>
  <c r="T348" i="2"/>
  <c r="S348" i="2"/>
  <c r="R348" i="2"/>
  <c r="Q348" i="2"/>
  <c r="P348" i="2"/>
  <c r="C348" i="2"/>
  <c r="AO347" i="2"/>
  <c r="AN347" i="2"/>
  <c r="AM347" i="2"/>
  <c r="AL347" i="2"/>
  <c r="Y347" i="2"/>
  <c r="X347" i="2"/>
  <c r="W347" i="2"/>
  <c r="V347" i="2"/>
  <c r="U347" i="2"/>
  <c r="T347" i="2"/>
  <c r="S347" i="2"/>
  <c r="R347" i="2"/>
  <c r="Q347" i="2"/>
  <c r="P347" i="2"/>
  <c r="C347" i="2"/>
  <c r="AO346" i="2"/>
  <c r="AN346" i="2"/>
  <c r="AA346" i="2"/>
  <c r="Y346" i="2"/>
  <c r="X346" i="2"/>
  <c r="W346" i="2"/>
  <c r="V346" i="2"/>
  <c r="U346" i="2"/>
  <c r="T346" i="2"/>
  <c r="S346" i="2"/>
  <c r="R346" i="2"/>
  <c r="Q346" i="2"/>
  <c r="P346" i="2"/>
  <c r="Z346" i="2" s="1"/>
  <c r="C346" i="2"/>
  <c r="AO345" i="2"/>
  <c r="AN345" i="2"/>
  <c r="AA345" i="2"/>
  <c r="Z345" i="2"/>
  <c r="Y345" i="2"/>
  <c r="X345" i="2"/>
  <c r="W345" i="2"/>
  <c r="V345" i="2"/>
  <c r="U345" i="2"/>
  <c r="T345" i="2"/>
  <c r="S345" i="2"/>
  <c r="R345" i="2"/>
  <c r="Q345" i="2"/>
  <c r="P345" i="2"/>
  <c r="C345" i="2"/>
  <c r="AO344" i="2"/>
  <c r="AN344" i="2"/>
  <c r="Y344" i="2"/>
  <c r="Z344" i="2" s="1"/>
  <c r="AA344" i="2" s="1"/>
  <c r="X344" i="2"/>
  <c r="W344" i="2"/>
  <c r="V344" i="2"/>
  <c r="U344" i="2"/>
  <c r="T344" i="2"/>
  <c r="S344" i="2"/>
  <c r="R344" i="2"/>
  <c r="Q344" i="2"/>
  <c r="P344" i="2"/>
  <c r="C344" i="2"/>
  <c r="AM344" i="2" s="1"/>
  <c r="AO343" i="2"/>
  <c r="AN343" i="2"/>
  <c r="AM343" i="2"/>
  <c r="AL343" i="2"/>
  <c r="Y343" i="2"/>
  <c r="X343" i="2"/>
  <c r="W343" i="2"/>
  <c r="V343" i="2"/>
  <c r="U343" i="2"/>
  <c r="T343" i="2"/>
  <c r="S343" i="2"/>
  <c r="R343" i="2"/>
  <c r="Q343" i="2"/>
  <c r="P343" i="2"/>
  <c r="C343" i="2"/>
  <c r="AO342" i="2"/>
  <c r="AN342" i="2"/>
  <c r="AL342" i="2"/>
  <c r="Y342" i="2"/>
  <c r="X342" i="2"/>
  <c r="W342" i="2"/>
  <c r="V342" i="2"/>
  <c r="U342" i="2"/>
  <c r="T342" i="2"/>
  <c r="S342" i="2"/>
  <c r="R342" i="2"/>
  <c r="Q342" i="2"/>
  <c r="P342" i="2"/>
  <c r="C342" i="2"/>
  <c r="AM342" i="2" s="1"/>
  <c r="AO341" i="2"/>
  <c r="AN341" i="2"/>
  <c r="Y341" i="2"/>
  <c r="X341" i="2"/>
  <c r="W341" i="2"/>
  <c r="V341" i="2"/>
  <c r="U341" i="2"/>
  <c r="T341" i="2"/>
  <c r="S341" i="2"/>
  <c r="R341" i="2"/>
  <c r="Q341" i="2"/>
  <c r="P341" i="2"/>
  <c r="C341" i="2"/>
  <c r="AM341" i="2" s="1"/>
  <c r="AO340" i="2"/>
  <c r="AN340" i="2"/>
  <c r="Y340" i="2"/>
  <c r="X340" i="2"/>
  <c r="W340" i="2"/>
  <c r="V340" i="2"/>
  <c r="U340" i="2"/>
  <c r="T340" i="2"/>
  <c r="S340" i="2"/>
  <c r="R340" i="2"/>
  <c r="Q340" i="2"/>
  <c r="P340" i="2"/>
  <c r="C340" i="2"/>
  <c r="AM340" i="2" s="1"/>
  <c r="AO339" i="2"/>
  <c r="AN339" i="2"/>
  <c r="AM339" i="2"/>
  <c r="AL339" i="2"/>
  <c r="Y339" i="2"/>
  <c r="X339" i="2"/>
  <c r="W339" i="2"/>
  <c r="V339" i="2"/>
  <c r="U339" i="2"/>
  <c r="T339" i="2"/>
  <c r="S339" i="2"/>
  <c r="R339" i="2"/>
  <c r="Q339" i="2"/>
  <c r="P339" i="2"/>
  <c r="C339" i="2"/>
  <c r="AO338" i="2"/>
  <c r="AN338" i="2"/>
  <c r="AL338" i="2"/>
  <c r="Y338" i="2"/>
  <c r="X338" i="2"/>
  <c r="W338" i="2"/>
  <c r="V338" i="2"/>
  <c r="U338" i="2"/>
  <c r="T338" i="2"/>
  <c r="S338" i="2"/>
  <c r="R338" i="2"/>
  <c r="Q338" i="2"/>
  <c r="P338" i="2"/>
  <c r="C338" i="2"/>
  <c r="AM338" i="2" s="1"/>
  <c r="AO337" i="2"/>
  <c r="AN337" i="2"/>
  <c r="AM337" i="2"/>
  <c r="Y337" i="2"/>
  <c r="X337" i="2"/>
  <c r="W337" i="2"/>
  <c r="V337" i="2"/>
  <c r="U337" i="2"/>
  <c r="T337" i="2"/>
  <c r="S337" i="2"/>
  <c r="R337" i="2"/>
  <c r="Q337" i="2"/>
  <c r="P337" i="2"/>
  <c r="C337" i="2"/>
  <c r="AO336" i="2"/>
  <c r="AN336" i="2"/>
  <c r="AM336" i="2"/>
  <c r="AL336" i="2"/>
  <c r="Y336" i="2"/>
  <c r="X336" i="2"/>
  <c r="W336" i="2"/>
  <c r="V336" i="2"/>
  <c r="U336" i="2"/>
  <c r="T336" i="2"/>
  <c r="S336" i="2"/>
  <c r="R336" i="2"/>
  <c r="Q336" i="2"/>
  <c r="P336" i="2"/>
  <c r="C336" i="2"/>
  <c r="AO335" i="2"/>
  <c r="AN335" i="2"/>
  <c r="AM335" i="2"/>
  <c r="AL335" i="2"/>
  <c r="Y335" i="2"/>
  <c r="X335" i="2"/>
  <c r="W335" i="2"/>
  <c r="V335" i="2"/>
  <c r="U335" i="2"/>
  <c r="T335" i="2"/>
  <c r="S335" i="2"/>
  <c r="R335" i="2"/>
  <c r="Q335" i="2"/>
  <c r="P335" i="2"/>
  <c r="Z335" i="2" s="1"/>
  <c r="AA335" i="2" s="1"/>
  <c r="C335" i="2"/>
  <c r="AO334" i="2"/>
  <c r="AN334" i="2"/>
  <c r="Y334" i="2"/>
  <c r="X334" i="2"/>
  <c r="W334" i="2"/>
  <c r="V334" i="2"/>
  <c r="U334" i="2"/>
  <c r="T334" i="2"/>
  <c r="S334" i="2"/>
  <c r="R334" i="2"/>
  <c r="Q334" i="2"/>
  <c r="P334" i="2"/>
  <c r="Z334" i="2" s="1"/>
  <c r="AA334" i="2" s="1"/>
  <c r="C334" i="2"/>
  <c r="AO333" i="2"/>
  <c r="AN333" i="2"/>
  <c r="Z333" i="2"/>
  <c r="AA333" i="2" s="1"/>
  <c r="Y333" i="2"/>
  <c r="X333" i="2"/>
  <c r="W333" i="2"/>
  <c r="V333" i="2"/>
  <c r="U333" i="2"/>
  <c r="T333" i="2"/>
  <c r="S333" i="2"/>
  <c r="R333" i="2"/>
  <c r="Q333" i="2"/>
  <c r="P333" i="2"/>
  <c r="C333" i="2"/>
  <c r="AO332" i="2"/>
  <c r="AN332" i="2"/>
  <c r="Y332" i="2"/>
  <c r="Z332" i="2" s="1"/>
  <c r="AA332" i="2" s="1"/>
  <c r="X332" i="2"/>
  <c r="W332" i="2"/>
  <c r="V332" i="2"/>
  <c r="U332" i="2"/>
  <c r="T332" i="2"/>
  <c r="S332" i="2"/>
  <c r="R332" i="2"/>
  <c r="Q332" i="2"/>
  <c r="P332" i="2"/>
  <c r="C332" i="2"/>
  <c r="AM332" i="2" s="1"/>
  <c r="AO331" i="2"/>
  <c r="AN331" i="2"/>
  <c r="AM331" i="2"/>
  <c r="AL331" i="2"/>
  <c r="Y331" i="2"/>
  <c r="X331" i="2"/>
  <c r="W331" i="2"/>
  <c r="V331" i="2"/>
  <c r="U331" i="2"/>
  <c r="T331" i="2"/>
  <c r="S331" i="2"/>
  <c r="R331" i="2"/>
  <c r="Q331" i="2"/>
  <c r="P331" i="2"/>
  <c r="C331" i="2"/>
  <c r="AO330" i="2"/>
  <c r="AN330" i="2"/>
  <c r="AL330" i="2"/>
  <c r="Y330" i="2"/>
  <c r="X330" i="2"/>
  <c r="W330" i="2"/>
  <c r="V330" i="2"/>
  <c r="U330" i="2"/>
  <c r="T330" i="2"/>
  <c r="S330" i="2"/>
  <c r="R330" i="2"/>
  <c r="Q330" i="2"/>
  <c r="P330" i="2"/>
  <c r="Z330" i="2" s="1"/>
  <c r="AA330" i="2" s="1"/>
  <c r="C330" i="2"/>
  <c r="AM330" i="2" s="1"/>
  <c r="AO329" i="2"/>
  <c r="AN329" i="2"/>
  <c r="Y329" i="2"/>
  <c r="X329" i="2"/>
  <c r="W329" i="2"/>
  <c r="V329" i="2"/>
  <c r="U329" i="2"/>
  <c r="T329" i="2"/>
  <c r="S329" i="2"/>
  <c r="R329" i="2"/>
  <c r="Q329" i="2"/>
  <c r="P329" i="2"/>
  <c r="C329" i="2"/>
  <c r="AM329" i="2" s="1"/>
  <c r="AO328" i="2"/>
  <c r="AN328" i="2"/>
  <c r="Y328" i="2"/>
  <c r="X328" i="2"/>
  <c r="W328" i="2"/>
  <c r="V328" i="2"/>
  <c r="U328" i="2"/>
  <c r="T328" i="2"/>
  <c r="S328" i="2"/>
  <c r="R328" i="2"/>
  <c r="Q328" i="2"/>
  <c r="P328" i="2"/>
  <c r="C328" i="2"/>
  <c r="AM328" i="2" s="1"/>
  <c r="AO327" i="2"/>
  <c r="AN327" i="2"/>
  <c r="AM327" i="2"/>
  <c r="AL327" i="2"/>
  <c r="Y327" i="2"/>
  <c r="X327" i="2"/>
  <c r="W327" i="2"/>
  <c r="V327" i="2"/>
  <c r="U327" i="2"/>
  <c r="T327" i="2"/>
  <c r="Z327" i="2" s="1"/>
  <c r="AA327" i="2" s="1"/>
  <c r="S327" i="2"/>
  <c r="R327" i="2"/>
  <c r="Q327" i="2"/>
  <c r="P327" i="2"/>
  <c r="C327" i="2"/>
  <c r="AO326" i="2"/>
  <c r="AN326" i="2"/>
  <c r="AL326" i="2"/>
  <c r="Y326" i="2"/>
  <c r="X326" i="2"/>
  <c r="W326" i="2"/>
  <c r="V326" i="2"/>
  <c r="U326" i="2"/>
  <c r="T326" i="2"/>
  <c r="S326" i="2"/>
  <c r="R326" i="2"/>
  <c r="Q326" i="2"/>
  <c r="P326" i="2"/>
  <c r="Z326" i="2" s="1"/>
  <c r="AA326" i="2" s="1"/>
  <c r="C326" i="2"/>
  <c r="AM326" i="2" s="1"/>
  <c r="AO325" i="2"/>
  <c r="AN325" i="2"/>
  <c r="AM325" i="2"/>
  <c r="Y325" i="2"/>
  <c r="X325" i="2"/>
  <c r="W325" i="2"/>
  <c r="V325" i="2"/>
  <c r="U325" i="2"/>
  <c r="T325" i="2"/>
  <c r="S325" i="2"/>
  <c r="R325" i="2"/>
  <c r="Q325" i="2"/>
  <c r="P325" i="2"/>
  <c r="Z325" i="2" s="1"/>
  <c r="AA325" i="2" s="1"/>
  <c r="C325" i="2"/>
  <c r="AO324" i="2"/>
  <c r="AN324" i="2"/>
  <c r="AM324" i="2"/>
  <c r="AL324" i="2"/>
  <c r="Y324" i="2"/>
  <c r="X324" i="2"/>
  <c r="W324" i="2"/>
  <c r="V324" i="2"/>
  <c r="U324" i="2"/>
  <c r="T324" i="2"/>
  <c r="S324" i="2"/>
  <c r="R324" i="2"/>
  <c r="Q324" i="2"/>
  <c r="Z324" i="2" s="1"/>
  <c r="AA324" i="2" s="1"/>
  <c r="P324" i="2"/>
  <c r="C324" i="2"/>
  <c r="AO323" i="2"/>
  <c r="AN323" i="2"/>
  <c r="AM323" i="2"/>
  <c r="AL323" i="2"/>
  <c r="AX323" i="2" s="1"/>
  <c r="Y323" i="2"/>
  <c r="X323" i="2"/>
  <c r="W323" i="2"/>
  <c r="V323" i="2"/>
  <c r="U323" i="2"/>
  <c r="T323" i="2"/>
  <c r="S323" i="2"/>
  <c r="R323" i="2"/>
  <c r="Q323" i="2"/>
  <c r="P323" i="2"/>
  <c r="Z323" i="2" s="1"/>
  <c r="AA323" i="2" s="1"/>
  <c r="C323" i="2"/>
  <c r="AO322" i="2"/>
  <c r="AN322" i="2"/>
  <c r="Y322" i="2"/>
  <c r="X322" i="2"/>
  <c r="W322" i="2"/>
  <c r="V322" i="2"/>
  <c r="U322" i="2"/>
  <c r="T322" i="2"/>
  <c r="S322" i="2"/>
  <c r="R322" i="2"/>
  <c r="Q322" i="2"/>
  <c r="P322" i="2"/>
  <c r="Z322" i="2" s="1"/>
  <c r="AA322" i="2" s="1"/>
  <c r="C322" i="2"/>
  <c r="AO321" i="2"/>
  <c r="AN321" i="2"/>
  <c r="Z321" i="2"/>
  <c r="AA321" i="2" s="1"/>
  <c r="Y321" i="2"/>
  <c r="X321" i="2"/>
  <c r="W321" i="2"/>
  <c r="V321" i="2"/>
  <c r="U321" i="2"/>
  <c r="T321" i="2"/>
  <c r="S321" i="2"/>
  <c r="R321" i="2"/>
  <c r="Q321" i="2"/>
  <c r="P321" i="2"/>
  <c r="C321" i="2"/>
  <c r="AO320" i="2"/>
  <c r="AN320" i="2"/>
  <c r="AM320" i="2"/>
  <c r="Y320" i="2"/>
  <c r="Z320" i="2" s="1"/>
  <c r="AA320" i="2" s="1"/>
  <c r="X320" i="2"/>
  <c r="W320" i="2"/>
  <c r="V320" i="2"/>
  <c r="U320" i="2"/>
  <c r="T320" i="2"/>
  <c r="S320" i="2"/>
  <c r="R320" i="2"/>
  <c r="Q320" i="2"/>
  <c r="P320" i="2"/>
  <c r="C320" i="2"/>
  <c r="AO319" i="2"/>
  <c r="AN319" i="2"/>
  <c r="AM319" i="2"/>
  <c r="AL319" i="2"/>
  <c r="Y319" i="2"/>
  <c r="X319" i="2"/>
  <c r="W319" i="2"/>
  <c r="V319" i="2"/>
  <c r="U319" i="2"/>
  <c r="T319" i="2"/>
  <c r="S319" i="2"/>
  <c r="R319" i="2"/>
  <c r="Q319" i="2"/>
  <c r="P319" i="2"/>
  <c r="C319" i="2"/>
  <c r="AO318" i="2"/>
  <c r="AN318" i="2"/>
  <c r="AL318" i="2"/>
  <c r="Y318" i="2"/>
  <c r="X318" i="2"/>
  <c r="W318" i="2"/>
  <c r="V318" i="2"/>
  <c r="U318" i="2"/>
  <c r="T318" i="2"/>
  <c r="S318" i="2"/>
  <c r="R318" i="2"/>
  <c r="Q318" i="2"/>
  <c r="P318" i="2"/>
  <c r="C318" i="2"/>
  <c r="AM318" i="2" s="1"/>
  <c r="AO317" i="2"/>
  <c r="AN317" i="2"/>
  <c r="Y317" i="2"/>
  <c r="X317" i="2"/>
  <c r="W317" i="2"/>
  <c r="V317" i="2"/>
  <c r="U317" i="2"/>
  <c r="T317" i="2"/>
  <c r="S317" i="2"/>
  <c r="R317" i="2"/>
  <c r="Q317" i="2"/>
  <c r="P317" i="2"/>
  <c r="C317" i="2"/>
  <c r="AM317" i="2" s="1"/>
  <c r="AO316" i="2"/>
  <c r="AN316" i="2"/>
  <c r="Y316" i="2"/>
  <c r="X316" i="2"/>
  <c r="W316" i="2"/>
  <c r="V316" i="2"/>
  <c r="U316" i="2"/>
  <c r="T316" i="2"/>
  <c r="S316" i="2"/>
  <c r="R316" i="2"/>
  <c r="Q316" i="2"/>
  <c r="P316" i="2"/>
  <c r="C316" i="2"/>
  <c r="AM316" i="2" s="1"/>
  <c r="AO315" i="2"/>
  <c r="AN315" i="2"/>
  <c r="AM315" i="2"/>
  <c r="AL315" i="2"/>
  <c r="Y315" i="2"/>
  <c r="X315" i="2"/>
  <c r="W315" i="2"/>
  <c r="V315" i="2"/>
  <c r="U315" i="2"/>
  <c r="T315" i="2"/>
  <c r="Z315" i="2" s="1"/>
  <c r="AA315" i="2" s="1"/>
  <c r="AQ315" i="2" s="1"/>
  <c r="S315" i="2"/>
  <c r="R315" i="2"/>
  <c r="Q315" i="2"/>
  <c r="P315" i="2"/>
  <c r="C315" i="2"/>
  <c r="AO314" i="2"/>
  <c r="AN314" i="2"/>
  <c r="AL314" i="2"/>
  <c r="Y314" i="2"/>
  <c r="X314" i="2"/>
  <c r="W314" i="2"/>
  <c r="V314" i="2"/>
  <c r="U314" i="2"/>
  <c r="T314" i="2"/>
  <c r="S314" i="2"/>
  <c r="R314" i="2"/>
  <c r="Q314" i="2"/>
  <c r="P314" i="2"/>
  <c r="Z314" i="2" s="1"/>
  <c r="AA314" i="2" s="1"/>
  <c r="C314" i="2"/>
  <c r="AM314" i="2" s="1"/>
  <c r="AO313" i="2"/>
  <c r="AN313" i="2"/>
  <c r="AM313" i="2"/>
  <c r="Y313" i="2"/>
  <c r="X313" i="2"/>
  <c r="W313" i="2"/>
  <c r="V313" i="2"/>
  <c r="U313" i="2"/>
  <c r="T313" i="2"/>
  <c r="S313" i="2"/>
  <c r="R313" i="2"/>
  <c r="Q313" i="2"/>
  <c r="P313" i="2"/>
  <c r="C313" i="2"/>
  <c r="AO312" i="2"/>
  <c r="AN312" i="2"/>
  <c r="AM312" i="2"/>
  <c r="AL312" i="2"/>
  <c r="Y312" i="2"/>
  <c r="X312" i="2"/>
  <c r="W312" i="2"/>
  <c r="V312" i="2"/>
  <c r="U312" i="2"/>
  <c r="T312" i="2"/>
  <c r="S312" i="2"/>
  <c r="R312" i="2"/>
  <c r="Q312" i="2"/>
  <c r="P312" i="2"/>
  <c r="C312" i="2"/>
  <c r="AO311" i="2"/>
  <c r="AN311" i="2"/>
  <c r="AM311" i="2"/>
  <c r="AL311" i="2"/>
  <c r="Y311" i="2"/>
  <c r="X311" i="2"/>
  <c r="W311" i="2"/>
  <c r="V311" i="2"/>
  <c r="U311" i="2"/>
  <c r="T311" i="2"/>
  <c r="S311" i="2"/>
  <c r="R311" i="2"/>
  <c r="Q311" i="2"/>
  <c r="P311" i="2"/>
  <c r="C311" i="2"/>
  <c r="AO310" i="2"/>
  <c r="AN310" i="2"/>
  <c r="Y310" i="2"/>
  <c r="X310" i="2"/>
  <c r="W310" i="2"/>
  <c r="V310" i="2"/>
  <c r="U310" i="2"/>
  <c r="T310" i="2"/>
  <c r="S310" i="2"/>
  <c r="R310" i="2"/>
  <c r="Q310" i="2"/>
  <c r="P310" i="2"/>
  <c r="Z310" i="2" s="1"/>
  <c r="AA310" i="2" s="1"/>
  <c r="C310" i="2"/>
  <c r="AO309" i="2"/>
  <c r="AN309" i="2"/>
  <c r="AA309" i="2"/>
  <c r="Z309" i="2"/>
  <c r="Y309" i="2"/>
  <c r="X309" i="2"/>
  <c r="W309" i="2"/>
  <c r="V309" i="2"/>
  <c r="U309" i="2"/>
  <c r="T309" i="2"/>
  <c r="S309" i="2"/>
  <c r="R309" i="2"/>
  <c r="Q309" i="2"/>
  <c r="P309" i="2"/>
  <c r="C309" i="2"/>
  <c r="AV308" i="2"/>
  <c r="AO308" i="2"/>
  <c r="AN308" i="2"/>
  <c r="AM308" i="2"/>
  <c r="Z308" i="2"/>
  <c r="AA308" i="2" s="1"/>
  <c r="Y308" i="2"/>
  <c r="X308" i="2"/>
  <c r="W308" i="2"/>
  <c r="V308" i="2"/>
  <c r="U308" i="2"/>
  <c r="T308" i="2"/>
  <c r="S308" i="2"/>
  <c r="R308" i="2"/>
  <c r="Q308" i="2"/>
  <c r="P308" i="2"/>
  <c r="C308" i="2"/>
  <c r="AT307" i="2"/>
  <c r="AO307" i="2"/>
  <c r="AN307" i="2"/>
  <c r="AM307" i="2"/>
  <c r="AL307" i="2"/>
  <c r="Y307" i="2"/>
  <c r="X307" i="2"/>
  <c r="W307" i="2"/>
  <c r="V307" i="2"/>
  <c r="U307" i="2"/>
  <c r="T307" i="2"/>
  <c r="S307" i="2"/>
  <c r="R307" i="2"/>
  <c r="Q307" i="2"/>
  <c r="Z307" i="2" s="1"/>
  <c r="AA307" i="2" s="1"/>
  <c r="AU307" i="2" s="1"/>
  <c r="P307" i="2"/>
  <c r="C307" i="2"/>
  <c r="AO306" i="2"/>
  <c r="AN306" i="2"/>
  <c r="AL306" i="2"/>
  <c r="Y306" i="2"/>
  <c r="X306" i="2"/>
  <c r="W306" i="2"/>
  <c r="V306" i="2"/>
  <c r="U306" i="2"/>
  <c r="T306" i="2"/>
  <c r="S306" i="2"/>
  <c r="R306" i="2"/>
  <c r="Q306" i="2"/>
  <c r="P306" i="2"/>
  <c r="C306" i="2"/>
  <c r="AM306" i="2" s="1"/>
  <c r="AO305" i="2"/>
  <c r="AN305" i="2"/>
  <c r="Y305" i="2"/>
  <c r="X305" i="2"/>
  <c r="W305" i="2"/>
  <c r="V305" i="2"/>
  <c r="U305" i="2"/>
  <c r="T305" i="2"/>
  <c r="S305" i="2"/>
  <c r="R305" i="2"/>
  <c r="Q305" i="2"/>
  <c r="P305" i="2"/>
  <c r="C305" i="2"/>
  <c r="AM305" i="2" s="1"/>
  <c r="AO304" i="2"/>
  <c r="AN304" i="2"/>
  <c r="Y304" i="2"/>
  <c r="X304" i="2"/>
  <c r="W304" i="2"/>
  <c r="V304" i="2"/>
  <c r="U304" i="2"/>
  <c r="T304" i="2"/>
  <c r="S304" i="2"/>
  <c r="R304" i="2"/>
  <c r="Q304" i="2"/>
  <c r="P304" i="2"/>
  <c r="C304" i="2"/>
  <c r="AM304" i="2" s="1"/>
  <c r="AO303" i="2"/>
  <c r="AN303" i="2"/>
  <c r="AM303" i="2"/>
  <c r="AL303" i="2"/>
  <c r="Y303" i="2"/>
  <c r="X303" i="2"/>
  <c r="W303" i="2"/>
  <c r="V303" i="2"/>
  <c r="U303" i="2"/>
  <c r="T303" i="2"/>
  <c r="S303" i="2"/>
  <c r="R303" i="2"/>
  <c r="Q303" i="2"/>
  <c r="P303" i="2"/>
  <c r="C303" i="2"/>
  <c r="AO302" i="2"/>
  <c r="AN302" i="2"/>
  <c r="AL302" i="2"/>
  <c r="Y302" i="2"/>
  <c r="X302" i="2"/>
  <c r="W302" i="2"/>
  <c r="V302" i="2"/>
  <c r="U302" i="2"/>
  <c r="T302" i="2"/>
  <c r="S302" i="2"/>
  <c r="R302" i="2"/>
  <c r="Q302" i="2"/>
  <c r="P302" i="2"/>
  <c r="C302" i="2"/>
  <c r="AM302" i="2" s="1"/>
  <c r="AO301" i="2"/>
  <c r="AN301" i="2"/>
  <c r="AM301" i="2"/>
  <c r="Y301" i="2"/>
  <c r="X301" i="2"/>
  <c r="W301" i="2"/>
  <c r="V301" i="2"/>
  <c r="U301" i="2"/>
  <c r="T301" i="2"/>
  <c r="S301" i="2"/>
  <c r="R301" i="2"/>
  <c r="Q301" i="2"/>
  <c r="P301" i="2"/>
  <c r="Z301" i="2" s="1"/>
  <c r="AA301" i="2" s="1"/>
  <c r="C301" i="2"/>
  <c r="AO300" i="2"/>
  <c r="AN300" i="2"/>
  <c r="AM300" i="2"/>
  <c r="AL300" i="2"/>
  <c r="Y300" i="2"/>
  <c r="X300" i="2"/>
  <c r="W300" i="2"/>
  <c r="V300" i="2"/>
  <c r="U300" i="2"/>
  <c r="T300" i="2"/>
  <c r="S300" i="2"/>
  <c r="R300" i="2"/>
  <c r="Q300" i="2"/>
  <c r="Z300" i="2" s="1"/>
  <c r="AA300" i="2" s="1"/>
  <c r="P300" i="2"/>
  <c r="C300" i="2"/>
  <c r="AO299" i="2"/>
  <c r="AN299" i="2"/>
  <c r="AM299" i="2"/>
  <c r="AL299" i="2"/>
  <c r="Y299" i="2"/>
  <c r="X299" i="2"/>
  <c r="W299" i="2"/>
  <c r="V299" i="2"/>
  <c r="U299" i="2"/>
  <c r="T299" i="2"/>
  <c r="S299" i="2"/>
  <c r="R299" i="2"/>
  <c r="Q299" i="2"/>
  <c r="P299" i="2"/>
  <c r="Z299" i="2" s="1"/>
  <c r="AA299" i="2" s="1"/>
  <c r="C299" i="2"/>
  <c r="AO298" i="2"/>
  <c r="AN298" i="2"/>
  <c r="Y298" i="2"/>
  <c r="X298" i="2"/>
  <c r="W298" i="2"/>
  <c r="V298" i="2"/>
  <c r="U298" i="2"/>
  <c r="T298" i="2"/>
  <c r="S298" i="2"/>
  <c r="R298" i="2"/>
  <c r="Q298" i="2"/>
  <c r="P298" i="2"/>
  <c r="Z298" i="2" s="1"/>
  <c r="AA298" i="2" s="1"/>
  <c r="C298" i="2"/>
  <c r="AO297" i="2"/>
  <c r="AN297" i="2"/>
  <c r="Z297" i="2"/>
  <c r="AA297" i="2" s="1"/>
  <c r="Y297" i="2"/>
  <c r="X297" i="2"/>
  <c r="W297" i="2"/>
  <c r="V297" i="2"/>
  <c r="U297" i="2"/>
  <c r="T297" i="2"/>
  <c r="S297" i="2"/>
  <c r="R297" i="2"/>
  <c r="Q297" i="2"/>
  <c r="P297" i="2"/>
  <c r="C297" i="2"/>
  <c r="AO296" i="2"/>
  <c r="AN296" i="2"/>
  <c r="AM296" i="2"/>
  <c r="Y296" i="2"/>
  <c r="Z296" i="2" s="1"/>
  <c r="AA296" i="2" s="1"/>
  <c r="X296" i="2"/>
  <c r="W296" i="2"/>
  <c r="V296" i="2"/>
  <c r="U296" i="2"/>
  <c r="T296" i="2"/>
  <c r="S296" i="2"/>
  <c r="R296" i="2"/>
  <c r="Q296" i="2"/>
  <c r="P296" i="2"/>
  <c r="C296" i="2"/>
  <c r="AO295" i="2"/>
  <c r="AN295" i="2"/>
  <c r="AM295" i="2"/>
  <c r="AL295" i="2"/>
  <c r="Y295" i="2"/>
  <c r="X295" i="2"/>
  <c r="W295" i="2"/>
  <c r="V295" i="2"/>
  <c r="U295" i="2"/>
  <c r="T295" i="2"/>
  <c r="S295" i="2"/>
  <c r="R295" i="2"/>
  <c r="Q295" i="2"/>
  <c r="P295" i="2"/>
  <c r="C295" i="2"/>
  <c r="AO294" i="2"/>
  <c r="AN294" i="2"/>
  <c r="AL294" i="2"/>
  <c r="Y294" i="2"/>
  <c r="X294" i="2"/>
  <c r="W294" i="2"/>
  <c r="V294" i="2"/>
  <c r="U294" i="2"/>
  <c r="T294" i="2"/>
  <c r="S294" i="2"/>
  <c r="R294" i="2"/>
  <c r="Q294" i="2"/>
  <c r="P294" i="2"/>
  <c r="Z294" i="2" s="1"/>
  <c r="AA294" i="2" s="1"/>
  <c r="C294" i="2"/>
  <c r="AM294" i="2" s="1"/>
  <c r="AO293" i="2"/>
  <c r="AN293" i="2"/>
  <c r="Y293" i="2"/>
  <c r="X293" i="2"/>
  <c r="W293" i="2"/>
  <c r="V293" i="2"/>
  <c r="U293" i="2"/>
  <c r="T293" i="2"/>
  <c r="S293" i="2"/>
  <c r="R293" i="2"/>
  <c r="Q293" i="2"/>
  <c r="P293" i="2"/>
  <c r="C293" i="2"/>
  <c r="AM293" i="2" s="1"/>
  <c r="AO292" i="2"/>
  <c r="AN292" i="2"/>
  <c r="Y292" i="2"/>
  <c r="X292" i="2"/>
  <c r="W292" i="2"/>
  <c r="V292" i="2"/>
  <c r="U292" i="2"/>
  <c r="T292" i="2"/>
  <c r="S292" i="2"/>
  <c r="R292" i="2"/>
  <c r="Q292" i="2"/>
  <c r="P292" i="2"/>
  <c r="C292" i="2"/>
  <c r="AO291" i="2"/>
  <c r="AN291" i="2"/>
  <c r="AM291" i="2"/>
  <c r="AL291" i="2"/>
  <c r="Y291" i="2"/>
  <c r="X291" i="2"/>
  <c r="W291" i="2"/>
  <c r="V291" i="2"/>
  <c r="U291" i="2"/>
  <c r="T291" i="2"/>
  <c r="Z291" i="2" s="1"/>
  <c r="AA291" i="2" s="1"/>
  <c r="S291" i="2"/>
  <c r="R291" i="2"/>
  <c r="Q291" i="2"/>
  <c r="P291" i="2"/>
  <c r="C291" i="2"/>
  <c r="AO290" i="2"/>
  <c r="AN290" i="2"/>
  <c r="AL290" i="2"/>
  <c r="Y290" i="2"/>
  <c r="X290" i="2"/>
  <c r="W290" i="2"/>
  <c r="V290" i="2"/>
  <c r="U290" i="2"/>
  <c r="T290" i="2"/>
  <c r="S290" i="2"/>
  <c r="R290" i="2"/>
  <c r="Q290" i="2"/>
  <c r="P290" i="2"/>
  <c r="C290" i="2"/>
  <c r="AM290" i="2" s="1"/>
  <c r="AO289" i="2"/>
  <c r="AN289" i="2"/>
  <c r="AM289" i="2"/>
  <c r="Y289" i="2"/>
  <c r="X289" i="2"/>
  <c r="W289" i="2"/>
  <c r="V289" i="2"/>
  <c r="U289" i="2"/>
  <c r="T289" i="2"/>
  <c r="S289" i="2"/>
  <c r="R289" i="2"/>
  <c r="Q289" i="2"/>
  <c r="P289" i="2"/>
  <c r="C289" i="2"/>
  <c r="AO288" i="2"/>
  <c r="AN288" i="2"/>
  <c r="AM288" i="2"/>
  <c r="AL288" i="2"/>
  <c r="Y288" i="2"/>
  <c r="X288" i="2"/>
  <c r="W288" i="2"/>
  <c r="V288" i="2"/>
  <c r="U288" i="2"/>
  <c r="T288" i="2"/>
  <c r="S288" i="2"/>
  <c r="R288" i="2"/>
  <c r="Q288" i="2"/>
  <c r="P288" i="2"/>
  <c r="C288" i="2"/>
  <c r="AO287" i="2"/>
  <c r="AN287" i="2"/>
  <c r="AM287" i="2"/>
  <c r="AL287" i="2"/>
  <c r="Y287" i="2"/>
  <c r="X287" i="2"/>
  <c r="W287" i="2"/>
  <c r="V287" i="2"/>
  <c r="U287" i="2"/>
  <c r="T287" i="2"/>
  <c r="S287" i="2"/>
  <c r="R287" i="2"/>
  <c r="Q287" i="2"/>
  <c r="P287" i="2"/>
  <c r="Z287" i="2" s="1"/>
  <c r="AA287" i="2" s="1"/>
  <c r="C287" i="2"/>
  <c r="AO286" i="2"/>
  <c r="AN286" i="2"/>
  <c r="Y286" i="2"/>
  <c r="X286" i="2"/>
  <c r="W286" i="2"/>
  <c r="V286" i="2"/>
  <c r="U286" i="2"/>
  <c r="T286" i="2"/>
  <c r="S286" i="2"/>
  <c r="R286" i="2"/>
  <c r="Q286" i="2"/>
  <c r="P286" i="2"/>
  <c r="C286" i="2"/>
  <c r="AO285" i="2"/>
  <c r="AN285" i="2"/>
  <c r="Y285" i="2"/>
  <c r="X285" i="2"/>
  <c r="W285" i="2"/>
  <c r="V285" i="2"/>
  <c r="U285" i="2"/>
  <c r="T285" i="2"/>
  <c r="Z285" i="2" s="1"/>
  <c r="AA285" i="2" s="1"/>
  <c r="S285" i="2"/>
  <c r="R285" i="2"/>
  <c r="Q285" i="2"/>
  <c r="P285" i="2"/>
  <c r="C285" i="2"/>
  <c r="AU284" i="2"/>
  <c r="AO284" i="2"/>
  <c r="AN284" i="2"/>
  <c r="AM284" i="2"/>
  <c r="Z284" i="2"/>
  <c r="AA284" i="2" s="1"/>
  <c r="Y284" i="2"/>
  <c r="X284" i="2"/>
  <c r="W284" i="2"/>
  <c r="V284" i="2"/>
  <c r="U284" i="2"/>
  <c r="T284" i="2"/>
  <c r="S284" i="2"/>
  <c r="R284" i="2"/>
  <c r="Q284" i="2"/>
  <c r="P284" i="2"/>
  <c r="C284" i="2"/>
  <c r="AO283" i="2"/>
  <c r="AN283" i="2"/>
  <c r="AM283" i="2"/>
  <c r="AL283" i="2"/>
  <c r="Y283" i="2"/>
  <c r="X283" i="2"/>
  <c r="W283" i="2"/>
  <c r="V283" i="2"/>
  <c r="U283" i="2"/>
  <c r="T283" i="2"/>
  <c r="S283" i="2"/>
  <c r="R283" i="2"/>
  <c r="Q283" i="2"/>
  <c r="P283" i="2"/>
  <c r="C283" i="2"/>
  <c r="AO282" i="2"/>
  <c r="AN282" i="2"/>
  <c r="AL282" i="2"/>
  <c r="Y282" i="2"/>
  <c r="X282" i="2"/>
  <c r="W282" i="2"/>
  <c r="V282" i="2"/>
  <c r="U282" i="2"/>
  <c r="T282" i="2"/>
  <c r="S282" i="2"/>
  <c r="R282" i="2"/>
  <c r="Q282" i="2"/>
  <c r="P282" i="2"/>
  <c r="C282" i="2"/>
  <c r="AM282" i="2" s="1"/>
  <c r="AO281" i="2"/>
  <c r="AN281" i="2"/>
  <c r="Y281" i="2"/>
  <c r="X281" i="2"/>
  <c r="W281" i="2"/>
  <c r="V281" i="2"/>
  <c r="U281" i="2"/>
  <c r="T281" i="2"/>
  <c r="S281" i="2"/>
  <c r="R281" i="2"/>
  <c r="Q281" i="2"/>
  <c r="P281" i="2"/>
  <c r="C281" i="2"/>
  <c r="AM281" i="2" s="1"/>
  <c r="AO280" i="2"/>
  <c r="AN280" i="2"/>
  <c r="Y280" i="2"/>
  <c r="X280" i="2"/>
  <c r="W280" i="2"/>
  <c r="V280" i="2"/>
  <c r="U280" i="2"/>
  <c r="Z280" i="2" s="1"/>
  <c r="AA280" i="2" s="1"/>
  <c r="T280" i="2"/>
  <c r="S280" i="2"/>
  <c r="R280" i="2"/>
  <c r="Q280" i="2"/>
  <c r="P280" i="2"/>
  <c r="C280" i="2"/>
  <c r="AO279" i="2"/>
  <c r="AN279" i="2"/>
  <c r="AM279" i="2"/>
  <c r="AL279" i="2"/>
  <c r="Y279" i="2"/>
  <c r="X279" i="2"/>
  <c r="W279" i="2"/>
  <c r="V279" i="2"/>
  <c r="U279" i="2"/>
  <c r="T279" i="2"/>
  <c r="Z279" i="2" s="1"/>
  <c r="AA279" i="2" s="1"/>
  <c r="S279" i="2"/>
  <c r="R279" i="2"/>
  <c r="Q279" i="2"/>
  <c r="P279" i="2"/>
  <c r="C279" i="2"/>
  <c r="AO278" i="2"/>
  <c r="AN278" i="2"/>
  <c r="AL278" i="2"/>
  <c r="Y278" i="2"/>
  <c r="X278" i="2"/>
  <c r="W278" i="2"/>
  <c r="V278" i="2"/>
  <c r="U278" i="2"/>
  <c r="T278" i="2"/>
  <c r="S278" i="2"/>
  <c r="R278" i="2"/>
  <c r="Q278" i="2"/>
  <c r="P278" i="2"/>
  <c r="C278" i="2"/>
  <c r="AM278" i="2" s="1"/>
  <c r="AO277" i="2"/>
  <c r="AN277" i="2"/>
  <c r="AM277" i="2"/>
  <c r="Y277" i="2"/>
  <c r="X277" i="2"/>
  <c r="W277" i="2"/>
  <c r="V277" i="2"/>
  <c r="U277" i="2"/>
  <c r="T277" i="2"/>
  <c r="S277" i="2"/>
  <c r="R277" i="2"/>
  <c r="Q277" i="2"/>
  <c r="P277" i="2"/>
  <c r="C277" i="2"/>
  <c r="AO276" i="2"/>
  <c r="AN276" i="2"/>
  <c r="AM276" i="2"/>
  <c r="AL276" i="2"/>
  <c r="Y276" i="2"/>
  <c r="X276" i="2"/>
  <c r="W276" i="2"/>
  <c r="V276" i="2"/>
  <c r="U276" i="2"/>
  <c r="T276" i="2"/>
  <c r="S276" i="2"/>
  <c r="R276" i="2"/>
  <c r="Q276" i="2"/>
  <c r="P276" i="2"/>
  <c r="C276" i="2"/>
  <c r="AO275" i="2"/>
  <c r="AN275" i="2"/>
  <c r="AM275" i="2"/>
  <c r="AL275" i="2"/>
  <c r="Y275" i="2"/>
  <c r="X275" i="2"/>
  <c r="W275" i="2"/>
  <c r="V275" i="2"/>
  <c r="U275" i="2"/>
  <c r="T275" i="2"/>
  <c r="S275" i="2"/>
  <c r="R275" i="2"/>
  <c r="Q275" i="2"/>
  <c r="P275" i="2"/>
  <c r="Z275" i="2" s="1"/>
  <c r="AA275" i="2" s="1"/>
  <c r="C275" i="2"/>
  <c r="AO274" i="2"/>
  <c r="AN274" i="2"/>
  <c r="Y274" i="2"/>
  <c r="X274" i="2"/>
  <c r="W274" i="2"/>
  <c r="V274" i="2"/>
  <c r="U274" i="2"/>
  <c r="T274" i="2"/>
  <c r="S274" i="2"/>
  <c r="R274" i="2"/>
  <c r="Q274" i="2"/>
  <c r="P274" i="2"/>
  <c r="Z274" i="2" s="1"/>
  <c r="AA274" i="2" s="1"/>
  <c r="C274" i="2"/>
  <c r="AO273" i="2"/>
  <c r="AN273" i="2"/>
  <c r="Y273" i="2"/>
  <c r="X273" i="2"/>
  <c r="W273" i="2"/>
  <c r="V273" i="2"/>
  <c r="U273" i="2"/>
  <c r="T273" i="2"/>
  <c r="S273" i="2"/>
  <c r="Z273" i="2" s="1"/>
  <c r="AA273" i="2" s="1"/>
  <c r="R273" i="2"/>
  <c r="Q273" i="2"/>
  <c r="P273" i="2"/>
  <c r="C273" i="2"/>
  <c r="AO272" i="2"/>
  <c r="AN272" i="2"/>
  <c r="AM272" i="2"/>
  <c r="Y272" i="2"/>
  <c r="X272" i="2"/>
  <c r="W272" i="2"/>
  <c r="V272" i="2"/>
  <c r="U272" i="2"/>
  <c r="T272" i="2"/>
  <c r="S272" i="2"/>
  <c r="R272" i="2"/>
  <c r="Q272" i="2"/>
  <c r="P272" i="2"/>
  <c r="C272" i="2"/>
  <c r="AO271" i="2"/>
  <c r="AN271" i="2"/>
  <c r="AM271" i="2"/>
  <c r="AL271" i="2"/>
  <c r="Y271" i="2"/>
  <c r="X271" i="2"/>
  <c r="W271" i="2"/>
  <c r="V271" i="2"/>
  <c r="U271" i="2"/>
  <c r="T271" i="2"/>
  <c r="S271" i="2"/>
  <c r="R271" i="2"/>
  <c r="Q271" i="2"/>
  <c r="P271" i="2"/>
  <c r="C271" i="2"/>
  <c r="AO270" i="2"/>
  <c r="AN270" i="2"/>
  <c r="AL270" i="2"/>
  <c r="Y270" i="2"/>
  <c r="X270" i="2"/>
  <c r="W270" i="2"/>
  <c r="V270" i="2"/>
  <c r="U270" i="2"/>
  <c r="T270" i="2"/>
  <c r="S270" i="2"/>
  <c r="R270" i="2"/>
  <c r="Q270" i="2"/>
  <c r="P270" i="2"/>
  <c r="C270" i="2"/>
  <c r="AM270" i="2" s="1"/>
  <c r="AO269" i="2"/>
  <c r="AN269" i="2"/>
  <c r="Y269" i="2"/>
  <c r="X269" i="2"/>
  <c r="W269" i="2"/>
  <c r="V269" i="2"/>
  <c r="U269" i="2"/>
  <c r="T269" i="2"/>
  <c r="S269" i="2"/>
  <c r="R269" i="2"/>
  <c r="Q269" i="2"/>
  <c r="P269" i="2"/>
  <c r="C269" i="2"/>
  <c r="AO268" i="2"/>
  <c r="AN268" i="2"/>
  <c r="Y268" i="2"/>
  <c r="X268" i="2"/>
  <c r="W268" i="2"/>
  <c r="V268" i="2"/>
  <c r="U268" i="2"/>
  <c r="T268" i="2"/>
  <c r="S268" i="2"/>
  <c r="R268" i="2"/>
  <c r="Q268" i="2"/>
  <c r="P268" i="2"/>
  <c r="C268" i="2"/>
  <c r="AO267" i="2"/>
  <c r="AN267" i="2"/>
  <c r="AM267" i="2"/>
  <c r="AL267" i="2"/>
  <c r="Y267" i="2"/>
  <c r="X267" i="2"/>
  <c r="W267" i="2"/>
  <c r="V267" i="2"/>
  <c r="Z267" i="2" s="1"/>
  <c r="AA267" i="2" s="1"/>
  <c r="U267" i="2"/>
  <c r="T267" i="2"/>
  <c r="S267" i="2"/>
  <c r="R267" i="2"/>
  <c r="Q267" i="2"/>
  <c r="P267" i="2"/>
  <c r="C267" i="2"/>
  <c r="AO266" i="2"/>
  <c r="AN266" i="2"/>
  <c r="AL266" i="2"/>
  <c r="Y266" i="2"/>
  <c r="X266" i="2"/>
  <c r="W266" i="2"/>
  <c r="V266" i="2"/>
  <c r="U266" i="2"/>
  <c r="T266" i="2"/>
  <c r="S266" i="2"/>
  <c r="R266" i="2"/>
  <c r="Q266" i="2"/>
  <c r="P266" i="2"/>
  <c r="C266" i="2"/>
  <c r="AM266" i="2" s="1"/>
  <c r="AO265" i="2"/>
  <c r="AN265" i="2"/>
  <c r="AM265" i="2"/>
  <c r="Y265" i="2"/>
  <c r="X265" i="2"/>
  <c r="W265" i="2"/>
  <c r="V265" i="2"/>
  <c r="U265" i="2"/>
  <c r="T265" i="2"/>
  <c r="S265" i="2"/>
  <c r="R265" i="2"/>
  <c r="Q265" i="2"/>
  <c r="P265" i="2"/>
  <c r="C265" i="2"/>
  <c r="AO264" i="2"/>
  <c r="AN264" i="2"/>
  <c r="Y264" i="2"/>
  <c r="X264" i="2"/>
  <c r="W264" i="2"/>
  <c r="V264" i="2"/>
  <c r="U264" i="2"/>
  <c r="T264" i="2"/>
  <c r="S264" i="2"/>
  <c r="R264" i="2"/>
  <c r="Q264" i="2"/>
  <c r="P264" i="2"/>
  <c r="C264" i="2"/>
  <c r="AM264" i="2" s="1"/>
  <c r="AX263" i="2"/>
  <c r="AO263" i="2"/>
  <c r="AN263" i="2"/>
  <c r="AM263" i="2"/>
  <c r="AL263" i="2"/>
  <c r="Y263" i="2"/>
  <c r="X263" i="2"/>
  <c r="W263" i="2"/>
  <c r="V263" i="2"/>
  <c r="U263" i="2"/>
  <c r="T263" i="2"/>
  <c r="S263" i="2"/>
  <c r="R263" i="2"/>
  <c r="Q263" i="2"/>
  <c r="P263" i="2"/>
  <c r="Z263" i="2" s="1"/>
  <c r="AA263" i="2" s="1"/>
  <c r="C263" i="2"/>
  <c r="AO262" i="2"/>
  <c r="AN262" i="2"/>
  <c r="AL262" i="2"/>
  <c r="Y262" i="2"/>
  <c r="X262" i="2"/>
  <c r="W262" i="2"/>
  <c r="V262" i="2"/>
  <c r="U262" i="2"/>
  <c r="T262" i="2"/>
  <c r="S262" i="2"/>
  <c r="R262" i="2"/>
  <c r="Q262" i="2"/>
  <c r="P262" i="2"/>
  <c r="Z262" i="2" s="1"/>
  <c r="AA262" i="2" s="1"/>
  <c r="C262" i="2"/>
  <c r="AM262" i="2" s="1"/>
  <c r="AO261" i="2"/>
  <c r="AN261" i="2"/>
  <c r="AM261" i="2"/>
  <c r="Y261" i="2"/>
  <c r="X261" i="2"/>
  <c r="W261" i="2"/>
  <c r="V261" i="2"/>
  <c r="U261" i="2"/>
  <c r="T261" i="2"/>
  <c r="S261" i="2"/>
  <c r="R261" i="2"/>
  <c r="Q261" i="2"/>
  <c r="P261" i="2"/>
  <c r="Z261" i="2" s="1"/>
  <c r="AA261" i="2" s="1"/>
  <c r="C261" i="2"/>
  <c r="AO260" i="2"/>
  <c r="AN260" i="2"/>
  <c r="Y260" i="2"/>
  <c r="X260" i="2"/>
  <c r="W260" i="2"/>
  <c r="V260" i="2"/>
  <c r="U260" i="2"/>
  <c r="T260" i="2"/>
  <c r="S260" i="2"/>
  <c r="Z260" i="2" s="1"/>
  <c r="AA260" i="2" s="1"/>
  <c r="R260" i="2"/>
  <c r="Q260" i="2"/>
  <c r="P260" i="2"/>
  <c r="C260" i="2"/>
  <c r="AO259" i="2"/>
  <c r="AN259" i="2"/>
  <c r="AM259" i="2"/>
  <c r="AL259" i="2"/>
  <c r="Y259" i="2"/>
  <c r="X259" i="2"/>
  <c r="W259" i="2"/>
  <c r="V259" i="2"/>
  <c r="U259" i="2"/>
  <c r="T259" i="2"/>
  <c r="S259" i="2"/>
  <c r="R259" i="2"/>
  <c r="Q259" i="2"/>
  <c r="P259" i="2"/>
  <c r="C259" i="2"/>
  <c r="AO258" i="2"/>
  <c r="AN258" i="2"/>
  <c r="Y258" i="2"/>
  <c r="X258" i="2"/>
  <c r="W258" i="2"/>
  <c r="V258" i="2"/>
  <c r="U258" i="2"/>
  <c r="T258" i="2"/>
  <c r="S258" i="2"/>
  <c r="R258" i="2"/>
  <c r="Q258" i="2"/>
  <c r="P258" i="2"/>
  <c r="C258" i="2"/>
  <c r="AM258" i="2" s="1"/>
  <c r="AO257" i="2"/>
  <c r="AN257" i="2"/>
  <c r="AM257" i="2"/>
  <c r="Y257" i="2"/>
  <c r="X257" i="2"/>
  <c r="W257" i="2"/>
  <c r="V257" i="2"/>
  <c r="U257" i="2"/>
  <c r="T257" i="2"/>
  <c r="S257" i="2"/>
  <c r="R257" i="2"/>
  <c r="Q257" i="2"/>
  <c r="P257" i="2"/>
  <c r="Z257" i="2" s="1"/>
  <c r="AA257" i="2" s="1"/>
  <c r="C257" i="2"/>
  <c r="AO256" i="2"/>
  <c r="AN256" i="2"/>
  <c r="Y256" i="2"/>
  <c r="X256" i="2"/>
  <c r="W256" i="2"/>
  <c r="V256" i="2"/>
  <c r="U256" i="2"/>
  <c r="T256" i="2"/>
  <c r="S256" i="2"/>
  <c r="R256" i="2"/>
  <c r="Q256" i="2"/>
  <c r="Z256" i="2" s="1"/>
  <c r="AA256" i="2" s="1"/>
  <c r="P256" i="2"/>
  <c r="C256" i="2"/>
  <c r="AM256" i="2" s="1"/>
  <c r="AO255" i="2"/>
  <c r="AN255" i="2"/>
  <c r="AM255" i="2"/>
  <c r="AL255" i="2"/>
  <c r="Y255" i="2"/>
  <c r="X255" i="2"/>
  <c r="W255" i="2"/>
  <c r="V255" i="2"/>
  <c r="U255" i="2"/>
  <c r="T255" i="2"/>
  <c r="S255" i="2"/>
  <c r="R255" i="2"/>
  <c r="Q255" i="2"/>
  <c r="P255" i="2"/>
  <c r="C255" i="2"/>
  <c r="AO254" i="2"/>
  <c r="AN254" i="2"/>
  <c r="Y254" i="2"/>
  <c r="X254" i="2"/>
  <c r="W254" i="2"/>
  <c r="V254" i="2"/>
  <c r="U254" i="2"/>
  <c r="T254" i="2"/>
  <c r="S254" i="2"/>
  <c r="R254" i="2"/>
  <c r="Q254" i="2"/>
  <c r="P254" i="2"/>
  <c r="C254" i="2"/>
  <c r="AM254" i="2" s="1"/>
  <c r="AO253" i="2"/>
  <c r="AN253" i="2"/>
  <c r="AM253" i="2"/>
  <c r="Y253" i="2"/>
  <c r="X253" i="2"/>
  <c r="W253" i="2"/>
  <c r="V253" i="2"/>
  <c r="U253" i="2"/>
  <c r="T253" i="2"/>
  <c r="S253" i="2"/>
  <c r="R253" i="2"/>
  <c r="Q253" i="2"/>
  <c r="P253" i="2"/>
  <c r="Z253" i="2" s="1"/>
  <c r="AA253" i="2" s="1"/>
  <c r="C253" i="2"/>
  <c r="AO252" i="2"/>
  <c r="AN252" i="2"/>
  <c r="AM252" i="2"/>
  <c r="Y252" i="2"/>
  <c r="X252" i="2"/>
  <c r="W252" i="2"/>
  <c r="V252" i="2"/>
  <c r="U252" i="2"/>
  <c r="T252" i="2"/>
  <c r="S252" i="2"/>
  <c r="R252" i="2"/>
  <c r="Q252" i="2"/>
  <c r="P252" i="2"/>
  <c r="C252" i="2"/>
  <c r="AL252" i="2" s="1"/>
  <c r="AO251" i="2"/>
  <c r="AN251" i="2"/>
  <c r="AM251" i="2"/>
  <c r="AL251" i="2"/>
  <c r="Y251" i="2"/>
  <c r="X251" i="2"/>
  <c r="W251" i="2"/>
  <c r="V251" i="2"/>
  <c r="U251" i="2"/>
  <c r="T251" i="2"/>
  <c r="S251" i="2"/>
  <c r="R251" i="2"/>
  <c r="Q251" i="2"/>
  <c r="P251" i="2"/>
  <c r="C251" i="2"/>
  <c r="AO250" i="2"/>
  <c r="AN250" i="2"/>
  <c r="Y250" i="2"/>
  <c r="X250" i="2"/>
  <c r="W250" i="2"/>
  <c r="V250" i="2"/>
  <c r="U250" i="2"/>
  <c r="T250" i="2"/>
  <c r="S250" i="2"/>
  <c r="R250" i="2"/>
  <c r="Q250" i="2"/>
  <c r="P250" i="2"/>
  <c r="C250" i="2"/>
  <c r="AO249" i="2"/>
  <c r="AN249" i="2"/>
  <c r="AM249" i="2"/>
  <c r="Y249" i="2"/>
  <c r="X249" i="2"/>
  <c r="W249" i="2"/>
  <c r="V249" i="2"/>
  <c r="U249" i="2"/>
  <c r="T249" i="2"/>
  <c r="S249" i="2"/>
  <c r="R249" i="2"/>
  <c r="Q249" i="2"/>
  <c r="P249" i="2"/>
  <c r="C249" i="2"/>
  <c r="AO248" i="2"/>
  <c r="AN248" i="2"/>
  <c r="AL248" i="2"/>
  <c r="Z248" i="2"/>
  <c r="AA248" i="2" s="1"/>
  <c r="Y248" i="2"/>
  <c r="X248" i="2"/>
  <c r="W248" i="2"/>
  <c r="V248" i="2"/>
  <c r="U248" i="2"/>
  <c r="T248" i="2"/>
  <c r="S248" i="2"/>
  <c r="R248" i="2"/>
  <c r="Q248" i="2"/>
  <c r="P248" i="2"/>
  <c r="C248" i="2"/>
  <c r="AM248" i="2" s="1"/>
  <c r="AO247" i="2"/>
  <c r="AN247" i="2"/>
  <c r="AM247" i="2"/>
  <c r="AL247" i="2"/>
  <c r="Y247" i="2"/>
  <c r="X247" i="2"/>
  <c r="W247" i="2"/>
  <c r="V247" i="2"/>
  <c r="U247" i="2"/>
  <c r="T247" i="2"/>
  <c r="Z247" i="2" s="1"/>
  <c r="AA247" i="2" s="1"/>
  <c r="S247" i="2"/>
  <c r="R247" i="2"/>
  <c r="Q247" i="2"/>
  <c r="P247" i="2"/>
  <c r="C247" i="2"/>
  <c r="AO246" i="2"/>
  <c r="AN246" i="2"/>
  <c r="Y246" i="2"/>
  <c r="X246" i="2"/>
  <c r="W246" i="2"/>
  <c r="V246" i="2"/>
  <c r="U246" i="2"/>
  <c r="T246" i="2"/>
  <c r="S246" i="2"/>
  <c r="R246" i="2"/>
  <c r="Q246" i="2"/>
  <c r="P246" i="2"/>
  <c r="C246" i="2"/>
  <c r="AM246" i="2" s="1"/>
  <c r="AO245" i="2"/>
  <c r="AN245" i="2"/>
  <c r="AM245" i="2"/>
  <c r="Y245" i="2"/>
  <c r="X245" i="2"/>
  <c r="W245" i="2"/>
  <c r="V245" i="2"/>
  <c r="U245" i="2"/>
  <c r="T245" i="2"/>
  <c r="S245" i="2"/>
  <c r="R245" i="2"/>
  <c r="Q245" i="2"/>
  <c r="P245" i="2"/>
  <c r="C245" i="2"/>
  <c r="AO244" i="2"/>
  <c r="AN244" i="2"/>
  <c r="AM244" i="2"/>
  <c r="AL244" i="2"/>
  <c r="Y244" i="2"/>
  <c r="X244" i="2"/>
  <c r="Z244" i="2" s="1"/>
  <c r="AA244" i="2" s="1"/>
  <c r="W244" i="2"/>
  <c r="V244" i="2"/>
  <c r="U244" i="2"/>
  <c r="T244" i="2"/>
  <c r="S244" i="2"/>
  <c r="R244" i="2"/>
  <c r="Q244" i="2"/>
  <c r="P244" i="2"/>
  <c r="C244" i="2"/>
  <c r="AO243" i="2"/>
  <c r="AN243" i="2"/>
  <c r="AM243" i="2"/>
  <c r="AL243" i="2"/>
  <c r="Y243" i="2"/>
  <c r="X243" i="2"/>
  <c r="W243" i="2"/>
  <c r="V243" i="2"/>
  <c r="U243" i="2"/>
  <c r="T243" i="2"/>
  <c r="S243" i="2"/>
  <c r="R243" i="2"/>
  <c r="Q243" i="2"/>
  <c r="P243" i="2"/>
  <c r="Z243" i="2" s="1"/>
  <c r="AA243" i="2" s="1"/>
  <c r="C243" i="2"/>
  <c r="AO242" i="2"/>
  <c r="AN242" i="2"/>
  <c r="Y242" i="2"/>
  <c r="X242" i="2"/>
  <c r="W242" i="2"/>
  <c r="V242" i="2"/>
  <c r="U242" i="2"/>
  <c r="T242" i="2"/>
  <c r="S242" i="2"/>
  <c r="R242" i="2"/>
  <c r="Q242" i="2"/>
  <c r="P242" i="2"/>
  <c r="C242" i="2"/>
  <c r="AO241" i="2"/>
  <c r="AN241" i="2"/>
  <c r="AM241" i="2"/>
  <c r="Y241" i="2"/>
  <c r="X241" i="2"/>
  <c r="W241" i="2"/>
  <c r="V241" i="2"/>
  <c r="U241" i="2"/>
  <c r="T241" i="2"/>
  <c r="S241" i="2"/>
  <c r="R241" i="2"/>
  <c r="Q241" i="2"/>
  <c r="P241" i="2"/>
  <c r="Z241" i="2" s="1"/>
  <c r="AA241" i="2" s="1"/>
  <c r="C241" i="2"/>
  <c r="AO240" i="2"/>
  <c r="AN240" i="2"/>
  <c r="AM240" i="2"/>
  <c r="Y240" i="2"/>
  <c r="X240" i="2"/>
  <c r="W240" i="2"/>
  <c r="V240" i="2"/>
  <c r="U240" i="2"/>
  <c r="T240" i="2"/>
  <c r="S240" i="2"/>
  <c r="R240" i="2"/>
  <c r="Q240" i="2"/>
  <c r="P240" i="2"/>
  <c r="C240" i="2"/>
  <c r="AL240" i="2" s="1"/>
  <c r="AO239" i="2"/>
  <c r="AN239" i="2"/>
  <c r="AM239" i="2"/>
  <c r="AL239" i="2"/>
  <c r="Y239" i="2"/>
  <c r="X239" i="2"/>
  <c r="W239" i="2"/>
  <c r="V239" i="2"/>
  <c r="U239" i="2"/>
  <c r="T239" i="2"/>
  <c r="S239" i="2"/>
  <c r="R239" i="2"/>
  <c r="Z239" i="2" s="1"/>
  <c r="AA239" i="2" s="1"/>
  <c r="Q239" i="2"/>
  <c r="P239" i="2"/>
  <c r="C239" i="2"/>
  <c r="AO238" i="2"/>
  <c r="AN238" i="2"/>
  <c r="Y238" i="2"/>
  <c r="X238" i="2"/>
  <c r="W238" i="2"/>
  <c r="V238" i="2"/>
  <c r="U238" i="2"/>
  <c r="T238" i="2"/>
  <c r="S238" i="2"/>
  <c r="R238" i="2"/>
  <c r="Q238" i="2"/>
  <c r="P238" i="2"/>
  <c r="C238" i="2"/>
  <c r="AO237" i="2"/>
  <c r="AN237" i="2"/>
  <c r="Y237" i="2"/>
  <c r="X237" i="2"/>
  <c r="W237" i="2"/>
  <c r="V237" i="2"/>
  <c r="U237" i="2"/>
  <c r="T237" i="2"/>
  <c r="S237" i="2"/>
  <c r="R237" i="2"/>
  <c r="Q237" i="2"/>
  <c r="P237" i="2"/>
  <c r="Z237" i="2" s="1"/>
  <c r="AA237" i="2" s="1"/>
  <c r="C237" i="2"/>
  <c r="AO236" i="2"/>
  <c r="AN236" i="2"/>
  <c r="AM236" i="2"/>
  <c r="AL236" i="2"/>
  <c r="Y236" i="2"/>
  <c r="X236" i="2"/>
  <c r="W236" i="2"/>
  <c r="V236" i="2"/>
  <c r="U236" i="2"/>
  <c r="T236" i="2"/>
  <c r="S236" i="2"/>
  <c r="R236" i="2"/>
  <c r="Q236" i="2"/>
  <c r="P236" i="2"/>
  <c r="C236" i="2"/>
  <c r="AO235" i="2"/>
  <c r="AN235" i="2"/>
  <c r="AM235" i="2"/>
  <c r="AL235" i="2"/>
  <c r="Y235" i="2"/>
  <c r="X235" i="2"/>
  <c r="Z235" i="2" s="1"/>
  <c r="AA235" i="2" s="1"/>
  <c r="W235" i="2"/>
  <c r="V235" i="2"/>
  <c r="U235" i="2"/>
  <c r="T235" i="2"/>
  <c r="S235" i="2"/>
  <c r="R235" i="2"/>
  <c r="Q235" i="2"/>
  <c r="P235" i="2"/>
  <c r="C235" i="2"/>
  <c r="AO234" i="2"/>
  <c r="AN234" i="2"/>
  <c r="Y234" i="2"/>
  <c r="X234" i="2"/>
  <c r="W234" i="2"/>
  <c r="V234" i="2"/>
  <c r="U234" i="2"/>
  <c r="T234" i="2"/>
  <c r="Z234" i="2" s="1"/>
  <c r="AA234" i="2" s="1"/>
  <c r="S234" i="2"/>
  <c r="R234" i="2"/>
  <c r="Q234" i="2"/>
  <c r="P234" i="2"/>
  <c r="C234" i="2"/>
  <c r="AO233" i="2"/>
  <c r="AN233" i="2"/>
  <c r="Y233" i="2"/>
  <c r="X233" i="2"/>
  <c r="W233" i="2"/>
  <c r="V233" i="2"/>
  <c r="U233" i="2"/>
  <c r="T233" i="2"/>
  <c r="S233" i="2"/>
  <c r="R233" i="2"/>
  <c r="Q233" i="2"/>
  <c r="P233" i="2"/>
  <c r="Z233" i="2" s="1"/>
  <c r="AA233" i="2" s="1"/>
  <c r="C233" i="2"/>
  <c r="AO232" i="2"/>
  <c r="AN232" i="2"/>
  <c r="AM232" i="2"/>
  <c r="AL232" i="2"/>
  <c r="Y232" i="2"/>
  <c r="X232" i="2"/>
  <c r="W232" i="2"/>
  <c r="V232" i="2"/>
  <c r="U232" i="2"/>
  <c r="T232" i="2"/>
  <c r="S232" i="2"/>
  <c r="R232" i="2"/>
  <c r="Q232" i="2"/>
  <c r="P232" i="2"/>
  <c r="C232" i="2"/>
  <c r="AO231" i="2"/>
  <c r="AN231" i="2"/>
  <c r="AM231" i="2"/>
  <c r="AL231" i="2"/>
  <c r="Y231" i="2"/>
  <c r="X231" i="2"/>
  <c r="W231" i="2"/>
  <c r="V231" i="2"/>
  <c r="U231" i="2"/>
  <c r="T231" i="2"/>
  <c r="Z231" i="2" s="1"/>
  <c r="AA231" i="2" s="1"/>
  <c r="S231" i="2"/>
  <c r="R231" i="2"/>
  <c r="Q231" i="2"/>
  <c r="P231" i="2"/>
  <c r="C231" i="2"/>
  <c r="AO230" i="2"/>
  <c r="AN230" i="2"/>
  <c r="Y230" i="2"/>
  <c r="X230" i="2"/>
  <c r="W230" i="2"/>
  <c r="V230" i="2"/>
  <c r="U230" i="2"/>
  <c r="T230" i="2"/>
  <c r="S230" i="2"/>
  <c r="R230" i="2"/>
  <c r="Q230" i="2"/>
  <c r="P230" i="2"/>
  <c r="C230" i="2"/>
  <c r="AO229" i="2"/>
  <c r="AN229" i="2"/>
  <c r="Y229" i="2"/>
  <c r="X229" i="2"/>
  <c r="W229" i="2"/>
  <c r="V229" i="2"/>
  <c r="U229" i="2"/>
  <c r="T229" i="2"/>
  <c r="Z229" i="2" s="1"/>
  <c r="AA229" i="2" s="1"/>
  <c r="S229" i="2"/>
  <c r="R229" i="2"/>
  <c r="Q229" i="2"/>
  <c r="P229" i="2"/>
  <c r="C229" i="2"/>
  <c r="AO228" i="2"/>
  <c r="AN228" i="2"/>
  <c r="AM228" i="2"/>
  <c r="Y228" i="2"/>
  <c r="X228" i="2"/>
  <c r="W228" i="2"/>
  <c r="V228" i="2"/>
  <c r="U228" i="2"/>
  <c r="T228" i="2"/>
  <c r="S228" i="2"/>
  <c r="R228" i="2"/>
  <c r="Q228" i="2"/>
  <c r="P228" i="2"/>
  <c r="C228" i="2"/>
  <c r="AO227" i="2"/>
  <c r="AN227" i="2"/>
  <c r="AM227" i="2"/>
  <c r="AL227" i="2"/>
  <c r="Y227" i="2"/>
  <c r="X227" i="2"/>
  <c r="W227" i="2"/>
  <c r="V227" i="2"/>
  <c r="U227" i="2"/>
  <c r="T227" i="2"/>
  <c r="S227" i="2"/>
  <c r="R227" i="2"/>
  <c r="Q227" i="2"/>
  <c r="P227" i="2"/>
  <c r="Z227" i="2" s="1"/>
  <c r="AA227" i="2" s="1"/>
  <c r="C227" i="2"/>
  <c r="AO226" i="2"/>
  <c r="AN226" i="2"/>
  <c r="AM226" i="2"/>
  <c r="AL226" i="2"/>
  <c r="Y226" i="2"/>
  <c r="X226" i="2"/>
  <c r="W226" i="2"/>
  <c r="V226" i="2"/>
  <c r="U226" i="2"/>
  <c r="T226" i="2"/>
  <c r="S226" i="2"/>
  <c r="R226" i="2"/>
  <c r="Q226" i="2"/>
  <c r="P226" i="2"/>
  <c r="C226" i="2"/>
  <c r="AO225" i="2"/>
  <c r="AN225" i="2"/>
  <c r="AM225" i="2"/>
  <c r="AL225" i="2"/>
  <c r="Y225" i="2"/>
  <c r="X225" i="2"/>
  <c r="W225" i="2"/>
  <c r="V225" i="2"/>
  <c r="U225" i="2"/>
  <c r="T225" i="2"/>
  <c r="Z225" i="2" s="1"/>
  <c r="AA225" i="2" s="1"/>
  <c r="S225" i="2"/>
  <c r="R225" i="2"/>
  <c r="Q225" i="2"/>
  <c r="P225" i="2"/>
  <c r="C225" i="2"/>
  <c r="AO224" i="2"/>
  <c r="AN224" i="2"/>
  <c r="Y224" i="2"/>
  <c r="X224" i="2"/>
  <c r="W224" i="2"/>
  <c r="V224" i="2"/>
  <c r="U224" i="2"/>
  <c r="T224" i="2"/>
  <c r="S224" i="2"/>
  <c r="R224" i="2"/>
  <c r="Q224" i="2"/>
  <c r="P224" i="2"/>
  <c r="Z224" i="2" s="1"/>
  <c r="AA224" i="2" s="1"/>
  <c r="C224" i="2"/>
  <c r="AO223" i="2"/>
  <c r="AN223" i="2"/>
  <c r="AM223" i="2"/>
  <c r="Y223" i="2"/>
  <c r="X223" i="2"/>
  <c r="W223" i="2"/>
  <c r="V223" i="2"/>
  <c r="U223" i="2"/>
  <c r="T223" i="2"/>
  <c r="S223" i="2"/>
  <c r="R223" i="2"/>
  <c r="Q223" i="2"/>
  <c r="P223" i="2"/>
  <c r="C223" i="2"/>
  <c r="AO222" i="2"/>
  <c r="AN222" i="2"/>
  <c r="AL222" i="2"/>
  <c r="Y222" i="2"/>
  <c r="X222" i="2"/>
  <c r="W222" i="2"/>
  <c r="V222" i="2"/>
  <c r="U222" i="2"/>
  <c r="T222" i="2"/>
  <c r="S222" i="2"/>
  <c r="R222" i="2"/>
  <c r="Q222" i="2"/>
  <c r="P222" i="2"/>
  <c r="C222" i="2"/>
  <c r="AM222" i="2" s="1"/>
  <c r="AO221" i="2"/>
  <c r="AN221" i="2"/>
  <c r="AM221" i="2"/>
  <c r="Z221" i="2"/>
  <c r="AA221" i="2" s="1"/>
  <c r="Y221" i="2"/>
  <c r="X221" i="2"/>
  <c r="W221" i="2"/>
  <c r="V221" i="2"/>
  <c r="U221" i="2"/>
  <c r="T221" i="2"/>
  <c r="S221" i="2"/>
  <c r="R221" i="2"/>
  <c r="Q221" i="2"/>
  <c r="P221" i="2"/>
  <c r="C221" i="2"/>
  <c r="AO220" i="2"/>
  <c r="AN220" i="2"/>
  <c r="Y220" i="2"/>
  <c r="X220" i="2"/>
  <c r="W220" i="2"/>
  <c r="V220" i="2"/>
  <c r="U220" i="2"/>
  <c r="T220" i="2"/>
  <c r="S220" i="2"/>
  <c r="R220" i="2"/>
  <c r="Z220" i="2" s="1"/>
  <c r="AA220" i="2" s="1"/>
  <c r="Q220" i="2"/>
  <c r="P220" i="2"/>
  <c r="C220" i="2"/>
  <c r="AM220" i="2" s="1"/>
  <c r="AO219" i="2"/>
  <c r="AN219" i="2"/>
  <c r="AM219" i="2"/>
  <c r="AL219" i="2"/>
  <c r="Y219" i="2"/>
  <c r="X219" i="2"/>
  <c r="W219" i="2"/>
  <c r="V219" i="2"/>
  <c r="Z219" i="2" s="1"/>
  <c r="AA219" i="2" s="1"/>
  <c r="U219" i="2"/>
  <c r="T219" i="2"/>
  <c r="S219" i="2"/>
  <c r="R219" i="2"/>
  <c r="Q219" i="2"/>
  <c r="P219" i="2"/>
  <c r="C219" i="2"/>
  <c r="AO218" i="2"/>
  <c r="AN218" i="2"/>
  <c r="Y218" i="2"/>
  <c r="X218" i="2"/>
  <c r="W218" i="2"/>
  <c r="V218" i="2"/>
  <c r="U218" i="2"/>
  <c r="T218" i="2"/>
  <c r="S218" i="2"/>
  <c r="R218" i="2"/>
  <c r="Q218" i="2"/>
  <c r="P218" i="2"/>
  <c r="C218" i="2"/>
  <c r="AO217" i="2"/>
  <c r="AN217" i="2"/>
  <c r="AM217" i="2"/>
  <c r="Z217" i="2"/>
  <c r="AA217" i="2" s="1"/>
  <c r="Y217" i="2"/>
  <c r="X217" i="2"/>
  <c r="W217" i="2"/>
  <c r="V217" i="2"/>
  <c r="U217" i="2"/>
  <c r="T217" i="2"/>
  <c r="S217" i="2"/>
  <c r="R217" i="2"/>
  <c r="Q217" i="2"/>
  <c r="P217" i="2"/>
  <c r="C217" i="2"/>
  <c r="AO216" i="2"/>
  <c r="AN216" i="2"/>
  <c r="Y216" i="2"/>
  <c r="X216" i="2"/>
  <c r="W216" i="2"/>
  <c r="V216" i="2"/>
  <c r="U216" i="2"/>
  <c r="T216" i="2"/>
  <c r="S216" i="2"/>
  <c r="R216" i="2"/>
  <c r="Q216" i="2"/>
  <c r="Z216" i="2" s="1"/>
  <c r="AA216" i="2" s="1"/>
  <c r="P216" i="2"/>
  <c r="C216" i="2"/>
  <c r="AL216" i="2" s="1"/>
  <c r="AO215" i="2"/>
  <c r="AN215" i="2"/>
  <c r="AM215" i="2"/>
  <c r="AL215" i="2"/>
  <c r="Y215" i="2"/>
  <c r="X215" i="2"/>
  <c r="W215" i="2"/>
  <c r="V215" i="2"/>
  <c r="U215" i="2"/>
  <c r="T215" i="2"/>
  <c r="S215" i="2"/>
  <c r="R215" i="2"/>
  <c r="Z215" i="2" s="1"/>
  <c r="AA215" i="2" s="1"/>
  <c r="Q215" i="2"/>
  <c r="P215" i="2"/>
  <c r="C215" i="2"/>
  <c r="AO214" i="2"/>
  <c r="AN214" i="2"/>
  <c r="AM214" i="2"/>
  <c r="AL214" i="2"/>
  <c r="Y214" i="2"/>
  <c r="X214" i="2"/>
  <c r="W214" i="2"/>
  <c r="V214" i="2"/>
  <c r="U214" i="2"/>
  <c r="T214" i="2"/>
  <c r="S214" i="2"/>
  <c r="R214" i="2"/>
  <c r="Q214" i="2"/>
  <c r="P214" i="2"/>
  <c r="C214" i="2"/>
  <c r="AO213" i="2"/>
  <c r="AN213" i="2"/>
  <c r="AL213" i="2"/>
  <c r="Y213" i="2"/>
  <c r="X213" i="2"/>
  <c r="W213" i="2"/>
  <c r="V213" i="2"/>
  <c r="U213" i="2"/>
  <c r="T213" i="2"/>
  <c r="S213" i="2"/>
  <c r="R213" i="2"/>
  <c r="Q213" i="2"/>
  <c r="P213" i="2"/>
  <c r="Z213" i="2" s="1"/>
  <c r="AA213" i="2" s="1"/>
  <c r="C213" i="2"/>
  <c r="AM213" i="2" s="1"/>
  <c r="AO212" i="2"/>
  <c r="AN212" i="2"/>
  <c r="AM212" i="2"/>
  <c r="AL212" i="2"/>
  <c r="Y212" i="2"/>
  <c r="X212" i="2"/>
  <c r="W212" i="2"/>
  <c r="V212" i="2"/>
  <c r="U212" i="2"/>
  <c r="T212" i="2"/>
  <c r="S212" i="2"/>
  <c r="R212" i="2"/>
  <c r="Q212" i="2"/>
  <c r="P212" i="2"/>
  <c r="Z212" i="2" s="1"/>
  <c r="AA212" i="2" s="1"/>
  <c r="C212" i="2"/>
  <c r="AO211" i="2"/>
  <c r="AN211" i="2"/>
  <c r="AM211" i="2"/>
  <c r="Y211" i="2"/>
  <c r="X211" i="2"/>
  <c r="W211" i="2"/>
  <c r="V211" i="2"/>
  <c r="U211" i="2"/>
  <c r="T211" i="2"/>
  <c r="S211" i="2"/>
  <c r="R211" i="2"/>
  <c r="Q211" i="2"/>
  <c r="P211" i="2"/>
  <c r="Z211" i="2" s="1"/>
  <c r="AA211" i="2" s="1"/>
  <c r="C211" i="2"/>
  <c r="AL211" i="2" s="1"/>
  <c r="AO210" i="2"/>
  <c r="AN210" i="2"/>
  <c r="Y210" i="2"/>
  <c r="X210" i="2"/>
  <c r="W210" i="2"/>
  <c r="V210" i="2"/>
  <c r="U210" i="2"/>
  <c r="Z210" i="2" s="1"/>
  <c r="AA210" i="2" s="1"/>
  <c r="T210" i="2"/>
  <c r="S210" i="2"/>
  <c r="R210" i="2"/>
  <c r="Q210" i="2"/>
  <c r="P210" i="2"/>
  <c r="C210" i="2"/>
  <c r="AM210" i="2" s="1"/>
  <c r="AO209" i="2"/>
  <c r="AN209" i="2"/>
  <c r="AM209" i="2"/>
  <c r="Z209" i="2"/>
  <c r="AA209" i="2" s="1"/>
  <c r="Y209" i="2"/>
  <c r="X209" i="2"/>
  <c r="W209" i="2"/>
  <c r="V209" i="2"/>
  <c r="U209" i="2"/>
  <c r="T209" i="2"/>
  <c r="S209" i="2"/>
  <c r="R209" i="2"/>
  <c r="Q209" i="2"/>
  <c r="P209" i="2"/>
  <c r="C209" i="2"/>
  <c r="AO208" i="2"/>
  <c r="AN208" i="2"/>
  <c r="AM208" i="2"/>
  <c r="Y208" i="2"/>
  <c r="X208" i="2"/>
  <c r="W208" i="2"/>
  <c r="V208" i="2"/>
  <c r="U208" i="2"/>
  <c r="T208" i="2"/>
  <c r="Z208" i="2" s="1"/>
  <c r="AA208" i="2" s="1"/>
  <c r="S208" i="2"/>
  <c r="R208" i="2"/>
  <c r="Q208" i="2"/>
  <c r="P208" i="2"/>
  <c r="C208" i="2"/>
  <c r="AO207" i="2"/>
  <c r="AN207" i="2"/>
  <c r="Y207" i="2"/>
  <c r="X207" i="2"/>
  <c r="W207" i="2"/>
  <c r="V207" i="2"/>
  <c r="U207" i="2"/>
  <c r="T207" i="2"/>
  <c r="S207" i="2"/>
  <c r="R207" i="2"/>
  <c r="Q207" i="2"/>
  <c r="Z207" i="2" s="1"/>
  <c r="AA207" i="2" s="1"/>
  <c r="P207" i="2"/>
  <c r="C207" i="2"/>
  <c r="AO206" i="2"/>
  <c r="AN206" i="2"/>
  <c r="AM206" i="2"/>
  <c r="AL206" i="2"/>
  <c r="Y206" i="2"/>
  <c r="X206" i="2"/>
  <c r="W206" i="2"/>
  <c r="V206" i="2"/>
  <c r="U206" i="2"/>
  <c r="T206" i="2"/>
  <c r="S206" i="2"/>
  <c r="Z206" i="2" s="1"/>
  <c r="AA206" i="2" s="1"/>
  <c r="R206" i="2"/>
  <c r="Q206" i="2"/>
  <c r="P206" i="2"/>
  <c r="C206" i="2"/>
  <c r="AO205" i="2"/>
  <c r="AN205" i="2"/>
  <c r="Y205" i="2"/>
  <c r="X205" i="2"/>
  <c r="W205" i="2"/>
  <c r="V205" i="2"/>
  <c r="U205" i="2"/>
  <c r="T205" i="2"/>
  <c r="S205" i="2"/>
  <c r="R205" i="2"/>
  <c r="Q205" i="2"/>
  <c r="P205" i="2"/>
  <c r="C205" i="2"/>
  <c r="AM205" i="2" s="1"/>
  <c r="AO204" i="2"/>
  <c r="AN204" i="2"/>
  <c r="AM204" i="2"/>
  <c r="Z204" i="2"/>
  <c r="AA204" i="2" s="1"/>
  <c r="Y204" i="2"/>
  <c r="X204" i="2"/>
  <c r="W204" i="2"/>
  <c r="V204" i="2"/>
  <c r="U204" i="2"/>
  <c r="T204" i="2"/>
  <c r="S204" i="2"/>
  <c r="R204" i="2"/>
  <c r="Q204" i="2"/>
  <c r="P204" i="2"/>
  <c r="C204" i="2"/>
  <c r="AL204" i="2" s="1"/>
  <c r="AO203" i="2"/>
  <c r="AN203" i="2"/>
  <c r="Y203" i="2"/>
  <c r="X203" i="2"/>
  <c r="W203" i="2"/>
  <c r="V203" i="2"/>
  <c r="U203" i="2"/>
  <c r="Z203" i="2" s="1"/>
  <c r="AA203" i="2" s="1"/>
  <c r="T203" i="2"/>
  <c r="S203" i="2"/>
  <c r="R203" i="2"/>
  <c r="Q203" i="2"/>
  <c r="P203" i="2"/>
  <c r="C203" i="2"/>
  <c r="AM203" i="2" s="1"/>
  <c r="AO202" i="2"/>
  <c r="AN202" i="2"/>
  <c r="AM202" i="2"/>
  <c r="Y202" i="2"/>
  <c r="X202" i="2"/>
  <c r="W202" i="2"/>
  <c r="V202" i="2"/>
  <c r="U202" i="2"/>
  <c r="T202" i="2"/>
  <c r="S202" i="2"/>
  <c r="R202" i="2"/>
  <c r="Q202" i="2"/>
  <c r="P202" i="2"/>
  <c r="Z202" i="2" s="1"/>
  <c r="AA202" i="2" s="1"/>
  <c r="C202" i="2"/>
  <c r="AO201" i="2"/>
  <c r="AN201" i="2"/>
  <c r="Y201" i="2"/>
  <c r="X201" i="2"/>
  <c r="W201" i="2"/>
  <c r="V201" i="2"/>
  <c r="U201" i="2"/>
  <c r="T201" i="2"/>
  <c r="S201" i="2"/>
  <c r="R201" i="2"/>
  <c r="Q201" i="2"/>
  <c r="P201" i="2"/>
  <c r="C201" i="2"/>
  <c r="AM201" i="2" s="1"/>
  <c r="AO200" i="2"/>
  <c r="AN200" i="2"/>
  <c r="Y200" i="2"/>
  <c r="X200" i="2"/>
  <c r="W200" i="2"/>
  <c r="V200" i="2"/>
  <c r="U200" i="2"/>
  <c r="T200" i="2"/>
  <c r="S200" i="2"/>
  <c r="R200" i="2"/>
  <c r="Q200" i="2"/>
  <c r="P200" i="2"/>
  <c r="C200" i="2"/>
  <c r="AM200" i="2" s="1"/>
  <c r="AX199" i="2"/>
  <c r="AO199" i="2"/>
  <c r="AN199" i="2"/>
  <c r="AM199" i="2"/>
  <c r="AL199" i="2"/>
  <c r="Y199" i="2"/>
  <c r="X199" i="2"/>
  <c r="W199" i="2"/>
  <c r="V199" i="2"/>
  <c r="U199" i="2"/>
  <c r="T199" i="2"/>
  <c r="S199" i="2"/>
  <c r="R199" i="2"/>
  <c r="Q199" i="2"/>
  <c r="P199" i="2"/>
  <c r="Z199" i="2" s="1"/>
  <c r="AA199" i="2" s="1"/>
  <c r="C199" i="2"/>
  <c r="AO198" i="2"/>
  <c r="AN198" i="2"/>
  <c r="AM198" i="2"/>
  <c r="Z198" i="2"/>
  <c r="AA198" i="2" s="1"/>
  <c r="AV198" i="2" s="1"/>
  <c r="Y198" i="2"/>
  <c r="X198" i="2"/>
  <c r="W198" i="2"/>
  <c r="V198" i="2"/>
  <c r="U198" i="2"/>
  <c r="T198" i="2"/>
  <c r="S198" i="2"/>
  <c r="R198" i="2"/>
  <c r="Q198" i="2"/>
  <c r="P198" i="2"/>
  <c r="C198" i="2"/>
  <c r="AO197" i="2"/>
  <c r="AN197" i="2"/>
  <c r="Y197" i="2"/>
  <c r="X197" i="2"/>
  <c r="W197" i="2"/>
  <c r="V197" i="2"/>
  <c r="U197" i="2"/>
  <c r="T197" i="2"/>
  <c r="S197" i="2"/>
  <c r="R197" i="2"/>
  <c r="Q197" i="2"/>
  <c r="Z197" i="2" s="1"/>
  <c r="AA197" i="2" s="1"/>
  <c r="AT197" i="2" s="1"/>
  <c r="P197" i="2"/>
  <c r="C197" i="2"/>
  <c r="AM197" i="2" s="1"/>
  <c r="AQ196" i="2"/>
  <c r="AO196" i="2"/>
  <c r="AN196" i="2"/>
  <c r="AM196" i="2"/>
  <c r="Y196" i="2"/>
  <c r="X196" i="2"/>
  <c r="W196" i="2"/>
  <c r="V196" i="2"/>
  <c r="U196" i="2"/>
  <c r="T196" i="2"/>
  <c r="Z196" i="2" s="1"/>
  <c r="AA196" i="2" s="1"/>
  <c r="S196" i="2"/>
  <c r="R196" i="2"/>
  <c r="Q196" i="2"/>
  <c r="P196" i="2"/>
  <c r="C196" i="2"/>
  <c r="AO195" i="2"/>
  <c r="AN195" i="2"/>
  <c r="AM195" i="2"/>
  <c r="Y195" i="2"/>
  <c r="X195" i="2"/>
  <c r="W195" i="2"/>
  <c r="V195" i="2"/>
  <c r="U195" i="2"/>
  <c r="T195" i="2"/>
  <c r="S195" i="2"/>
  <c r="R195" i="2"/>
  <c r="Q195" i="2"/>
  <c r="Z195" i="2" s="1"/>
  <c r="AA195" i="2" s="1"/>
  <c r="P195" i="2"/>
  <c r="C195" i="2"/>
  <c r="AL195" i="2" s="1"/>
  <c r="AO194" i="2"/>
  <c r="AN194" i="2"/>
  <c r="AM194" i="2"/>
  <c r="AL194" i="2"/>
  <c r="Z194" i="2"/>
  <c r="AA194" i="2" s="1"/>
  <c r="Y194" i="2"/>
  <c r="X194" i="2"/>
  <c r="W194" i="2"/>
  <c r="V194" i="2"/>
  <c r="U194" i="2"/>
  <c r="T194" i="2"/>
  <c r="S194" i="2"/>
  <c r="R194" i="2"/>
  <c r="Q194" i="2"/>
  <c r="P194" i="2"/>
  <c r="C194" i="2"/>
  <c r="AO193" i="2"/>
  <c r="AN193" i="2"/>
  <c r="Y193" i="2"/>
  <c r="X193" i="2"/>
  <c r="W193" i="2"/>
  <c r="V193" i="2"/>
  <c r="U193" i="2"/>
  <c r="T193" i="2"/>
  <c r="S193" i="2"/>
  <c r="R193" i="2"/>
  <c r="Q193" i="2"/>
  <c r="P193" i="2"/>
  <c r="C193" i="2"/>
  <c r="AM193" i="2" s="1"/>
  <c r="AO192" i="2"/>
  <c r="AN192" i="2"/>
  <c r="AM192" i="2"/>
  <c r="AL192" i="2"/>
  <c r="Y192" i="2"/>
  <c r="X192" i="2"/>
  <c r="W192" i="2"/>
  <c r="V192" i="2"/>
  <c r="U192" i="2"/>
  <c r="T192" i="2"/>
  <c r="S192" i="2"/>
  <c r="R192" i="2"/>
  <c r="Q192" i="2"/>
  <c r="P192" i="2"/>
  <c r="C192" i="2"/>
  <c r="AO191" i="2"/>
  <c r="AN191" i="2"/>
  <c r="AM191" i="2"/>
  <c r="AL191" i="2"/>
  <c r="Y191" i="2"/>
  <c r="X191" i="2"/>
  <c r="W191" i="2"/>
  <c r="V191" i="2"/>
  <c r="U191" i="2"/>
  <c r="T191" i="2"/>
  <c r="S191" i="2"/>
  <c r="R191" i="2"/>
  <c r="Q191" i="2"/>
  <c r="Z191" i="2" s="1"/>
  <c r="AA191" i="2" s="1"/>
  <c r="P191" i="2"/>
  <c r="C191" i="2"/>
  <c r="AO190" i="2"/>
  <c r="AN190" i="2"/>
  <c r="AM190" i="2"/>
  <c r="Z190" i="2"/>
  <c r="AA190" i="2" s="1"/>
  <c r="Y190" i="2"/>
  <c r="X190" i="2"/>
  <c r="W190" i="2"/>
  <c r="V190" i="2"/>
  <c r="U190" i="2"/>
  <c r="T190" i="2"/>
  <c r="S190" i="2"/>
  <c r="R190" i="2"/>
  <c r="Q190" i="2"/>
  <c r="P190" i="2"/>
  <c r="C190" i="2"/>
  <c r="AL190" i="2" s="1"/>
  <c r="AO189" i="2"/>
  <c r="AN189" i="2"/>
  <c r="Y189" i="2"/>
  <c r="X189" i="2"/>
  <c r="W189" i="2"/>
  <c r="V189" i="2"/>
  <c r="U189" i="2"/>
  <c r="T189" i="2"/>
  <c r="S189" i="2"/>
  <c r="R189" i="2"/>
  <c r="Q189" i="2"/>
  <c r="P189" i="2"/>
  <c r="C189" i="2"/>
  <c r="AM189" i="2" s="1"/>
  <c r="AO188" i="2"/>
  <c r="AN188" i="2"/>
  <c r="AM188" i="2"/>
  <c r="AL188" i="2"/>
  <c r="Y188" i="2"/>
  <c r="X188" i="2"/>
  <c r="W188" i="2"/>
  <c r="V188" i="2"/>
  <c r="U188" i="2"/>
  <c r="T188" i="2"/>
  <c r="S188" i="2"/>
  <c r="R188" i="2"/>
  <c r="Q188" i="2"/>
  <c r="Z188" i="2" s="1"/>
  <c r="AA188" i="2" s="1"/>
  <c r="P188" i="2"/>
  <c r="C188" i="2"/>
  <c r="AO187" i="2"/>
  <c r="AN187" i="2"/>
  <c r="AM187" i="2"/>
  <c r="Y187" i="2"/>
  <c r="X187" i="2"/>
  <c r="W187" i="2"/>
  <c r="V187" i="2"/>
  <c r="U187" i="2"/>
  <c r="T187" i="2"/>
  <c r="S187" i="2"/>
  <c r="R187" i="2"/>
  <c r="Q187" i="2"/>
  <c r="P187" i="2"/>
  <c r="C187" i="2"/>
  <c r="AO186" i="2"/>
  <c r="AN186" i="2"/>
  <c r="AM186" i="2"/>
  <c r="AL186" i="2"/>
  <c r="Y186" i="2"/>
  <c r="X186" i="2"/>
  <c r="W186" i="2"/>
  <c r="V186" i="2"/>
  <c r="U186" i="2"/>
  <c r="T186" i="2"/>
  <c r="S186" i="2"/>
  <c r="R186" i="2"/>
  <c r="Q186" i="2"/>
  <c r="Z186" i="2" s="1"/>
  <c r="AA186" i="2" s="1"/>
  <c r="P186" i="2"/>
  <c r="C186" i="2"/>
  <c r="AO185" i="2"/>
  <c r="AN185" i="2"/>
  <c r="AM185" i="2"/>
  <c r="AL185" i="2"/>
  <c r="Y185" i="2"/>
  <c r="X185" i="2"/>
  <c r="W185" i="2"/>
  <c r="V185" i="2"/>
  <c r="U185" i="2"/>
  <c r="T185" i="2"/>
  <c r="S185" i="2"/>
  <c r="R185" i="2"/>
  <c r="Q185" i="2"/>
  <c r="P185" i="2"/>
  <c r="Z185" i="2" s="1"/>
  <c r="AA185" i="2" s="1"/>
  <c r="AX185" i="2" s="1"/>
  <c r="C185" i="2"/>
  <c r="AO184" i="2"/>
  <c r="AN184" i="2"/>
  <c r="AA184" i="2"/>
  <c r="Y184" i="2"/>
  <c r="X184" i="2"/>
  <c r="W184" i="2"/>
  <c r="V184" i="2"/>
  <c r="U184" i="2"/>
  <c r="T184" i="2"/>
  <c r="S184" i="2"/>
  <c r="R184" i="2"/>
  <c r="Q184" i="2"/>
  <c r="P184" i="2"/>
  <c r="Z184" i="2" s="1"/>
  <c r="C184" i="2"/>
  <c r="AV183" i="2"/>
  <c r="AO183" i="2"/>
  <c r="AN183" i="2"/>
  <c r="AM183" i="2"/>
  <c r="Z183" i="2"/>
  <c r="AA183" i="2" s="1"/>
  <c r="Y183" i="2"/>
  <c r="X183" i="2"/>
  <c r="W183" i="2"/>
  <c r="V183" i="2"/>
  <c r="U183" i="2"/>
  <c r="T183" i="2"/>
  <c r="S183" i="2"/>
  <c r="R183" i="2"/>
  <c r="Q183" i="2"/>
  <c r="P183" i="2"/>
  <c r="C183" i="2"/>
  <c r="AO182" i="2"/>
  <c r="AN182" i="2"/>
  <c r="AL182" i="2"/>
  <c r="Y182" i="2"/>
  <c r="X182" i="2"/>
  <c r="W182" i="2"/>
  <c r="V182" i="2"/>
  <c r="U182" i="2"/>
  <c r="T182" i="2"/>
  <c r="S182" i="2"/>
  <c r="R182" i="2"/>
  <c r="Q182" i="2"/>
  <c r="Z182" i="2" s="1"/>
  <c r="AA182" i="2" s="1"/>
  <c r="P182" i="2"/>
  <c r="C182" i="2"/>
  <c r="AM182" i="2" s="1"/>
  <c r="AO181" i="2"/>
  <c r="AN181" i="2"/>
  <c r="Y181" i="2"/>
  <c r="X181" i="2"/>
  <c r="W181" i="2"/>
  <c r="V181" i="2"/>
  <c r="U181" i="2"/>
  <c r="T181" i="2"/>
  <c r="S181" i="2"/>
  <c r="R181" i="2"/>
  <c r="Q181" i="2"/>
  <c r="P181" i="2"/>
  <c r="C181" i="2"/>
  <c r="AM181" i="2" s="1"/>
  <c r="AO180" i="2"/>
  <c r="AN180" i="2"/>
  <c r="Y180" i="2"/>
  <c r="X180" i="2"/>
  <c r="W180" i="2"/>
  <c r="V180" i="2"/>
  <c r="U180" i="2"/>
  <c r="T180" i="2"/>
  <c r="S180" i="2"/>
  <c r="R180" i="2"/>
  <c r="Q180" i="2"/>
  <c r="P180" i="2"/>
  <c r="C180" i="2"/>
  <c r="AM180" i="2" s="1"/>
  <c r="AO179" i="2"/>
  <c r="AN179" i="2"/>
  <c r="Y179" i="2"/>
  <c r="X179" i="2"/>
  <c r="W179" i="2"/>
  <c r="V179" i="2"/>
  <c r="Z179" i="2" s="1"/>
  <c r="AA179" i="2" s="1"/>
  <c r="U179" i="2"/>
  <c r="T179" i="2"/>
  <c r="S179" i="2"/>
  <c r="R179" i="2"/>
  <c r="Q179" i="2"/>
  <c r="P179" i="2"/>
  <c r="C179" i="2"/>
  <c r="AM179" i="2" s="1"/>
  <c r="AO178" i="2"/>
  <c r="AN178" i="2"/>
  <c r="AM178" i="2"/>
  <c r="Y178" i="2"/>
  <c r="X178" i="2"/>
  <c r="W178" i="2"/>
  <c r="V178" i="2"/>
  <c r="U178" i="2"/>
  <c r="T178" i="2"/>
  <c r="S178" i="2"/>
  <c r="R178" i="2"/>
  <c r="Z178" i="2" s="1"/>
  <c r="AA178" i="2" s="1"/>
  <c r="Q178" i="2"/>
  <c r="P178" i="2"/>
  <c r="C178" i="2"/>
  <c r="AO177" i="2"/>
  <c r="AN177" i="2"/>
  <c r="AM177" i="2"/>
  <c r="AL177" i="2"/>
  <c r="Y177" i="2"/>
  <c r="X177" i="2"/>
  <c r="W177" i="2"/>
  <c r="V177" i="2"/>
  <c r="U177" i="2"/>
  <c r="T177" i="2"/>
  <c r="S177" i="2"/>
  <c r="R177" i="2"/>
  <c r="Q177" i="2"/>
  <c r="P177" i="2"/>
  <c r="C177" i="2"/>
  <c r="AO176" i="2"/>
  <c r="AN176" i="2"/>
  <c r="AL176" i="2"/>
  <c r="Y176" i="2"/>
  <c r="X176" i="2"/>
  <c r="W176" i="2"/>
  <c r="V176" i="2"/>
  <c r="U176" i="2"/>
  <c r="T176" i="2"/>
  <c r="S176" i="2"/>
  <c r="R176" i="2"/>
  <c r="Q176" i="2"/>
  <c r="P176" i="2"/>
  <c r="C176" i="2"/>
  <c r="AM176" i="2" s="1"/>
  <c r="AO175" i="2"/>
  <c r="AN175" i="2"/>
  <c r="AM175" i="2"/>
  <c r="Y175" i="2"/>
  <c r="X175" i="2"/>
  <c r="W175" i="2"/>
  <c r="V175" i="2"/>
  <c r="U175" i="2"/>
  <c r="T175" i="2"/>
  <c r="S175" i="2"/>
  <c r="R175" i="2"/>
  <c r="Q175" i="2"/>
  <c r="P175" i="2"/>
  <c r="Z175" i="2" s="1"/>
  <c r="AA175" i="2" s="1"/>
  <c r="C175" i="2"/>
  <c r="AO174" i="2"/>
  <c r="AN174" i="2"/>
  <c r="AM174" i="2"/>
  <c r="AL174" i="2"/>
  <c r="Y174" i="2"/>
  <c r="X174" i="2"/>
  <c r="W174" i="2"/>
  <c r="V174" i="2"/>
  <c r="U174" i="2"/>
  <c r="T174" i="2"/>
  <c r="S174" i="2"/>
  <c r="R174" i="2"/>
  <c r="Q174" i="2"/>
  <c r="Z174" i="2" s="1"/>
  <c r="AA174" i="2" s="1"/>
  <c r="P174" i="2"/>
  <c r="C174" i="2"/>
  <c r="AX173" i="2"/>
  <c r="AO173" i="2"/>
  <c r="AN173" i="2"/>
  <c r="AM173" i="2"/>
  <c r="AL173" i="2"/>
  <c r="Y173" i="2"/>
  <c r="X173" i="2"/>
  <c r="W173" i="2"/>
  <c r="V173" i="2"/>
  <c r="U173" i="2"/>
  <c r="T173" i="2"/>
  <c r="S173" i="2"/>
  <c r="R173" i="2"/>
  <c r="Q173" i="2"/>
  <c r="P173" i="2"/>
  <c r="Z173" i="2" s="1"/>
  <c r="AA173" i="2" s="1"/>
  <c r="C173" i="2"/>
  <c r="AO172" i="2"/>
  <c r="AN172" i="2"/>
  <c r="Y172" i="2"/>
  <c r="X172" i="2"/>
  <c r="W172" i="2"/>
  <c r="V172" i="2"/>
  <c r="U172" i="2"/>
  <c r="T172" i="2"/>
  <c r="S172" i="2"/>
  <c r="R172" i="2"/>
  <c r="Q172" i="2"/>
  <c r="P172" i="2"/>
  <c r="Z172" i="2" s="1"/>
  <c r="AA172" i="2" s="1"/>
  <c r="C172" i="2"/>
  <c r="AO171" i="2"/>
  <c r="AN171" i="2"/>
  <c r="AM171" i="2"/>
  <c r="Z171" i="2"/>
  <c r="AA171" i="2" s="1"/>
  <c r="Y171" i="2"/>
  <c r="X171" i="2"/>
  <c r="W171" i="2"/>
  <c r="V171" i="2"/>
  <c r="U171" i="2"/>
  <c r="T171" i="2"/>
  <c r="S171" i="2"/>
  <c r="R171" i="2"/>
  <c r="Q171" i="2"/>
  <c r="P171" i="2"/>
  <c r="C171" i="2"/>
  <c r="AO170" i="2"/>
  <c r="AN170" i="2"/>
  <c r="AL170" i="2"/>
  <c r="Y170" i="2"/>
  <c r="X170" i="2"/>
  <c r="W170" i="2"/>
  <c r="V170" i="2"/>
  <c r="U170" i="2"/>
  <c r="T170" i="2"/>
  <c r="S170" i="2"/>
  <c r="R170" i="2"/>
  <c r="Q170" i="2"/>
  <c r="Z170" i="2" s="1"/>
  <c r="AA170" i="2" s="1"/>
  <c r="P170" i="2"/>
  <c r="C170" i="2"/>
  <c r="AM170" i="2" s="1"/>
  <c r="AO169" i="2"/>
  <c r="AN169" i="2"/>
  <c r="Y169" i="2"/>
  <c r="X169" i="2"/>
  <c r="W169" i="2"/>
  <c r="V169" i="2"/>
  <c r="U169" i="2"/>
  <c r="T169" i="2"/>
  <c r="S169" i="2"/>
  <c r="R169" i="2"/>
  <c r="Q169" i="2"/>
  <c r="P169" i="2"/>
  <c r="C169" i="2"/>
  <c r="AM169" i="2" s="1"/>
  <c r="AO168" i="2"/>
  <c r="AN168" i="2"/>
  <c r="Y168" i="2"/>
  <c r="X168" i="2"/>
  <c r="W168" i="2"/>
  <c r="V168" i="2"/>
  <c r="U168" i="2"/>
  <c r="T168" i="2"/>
  <c r="S168" i="2"/>
  <c r="R168" i="2"/>
  <c r="Q168" i="2"/>
  <c r="P168" i="2"/>
  <c r="C168" i="2"/>
  <c r="AM168" i="2" s="1"/>
  <c r="AO167" i="2"/>
  <c r="AN167" i="2"/>
  <c r="Y167" i="2"/>
  <c r="X167" i="2"/>
  <c r="W167" i="2"/>
  <c r="V167" i="2"/>
  <c r="Z167" i="2" s="1"/>
  <c r="AA167" i="2" s="1"/>
  <c r="U167" i="2"/>
  <c r="T167" i="2"/>
  <c r="S167" i="2"/>
  <c r="R167" i="2"/>
  <c r="Q167" i="2"/>
  <c r="P167" i="2"/>
  <c r="C167" i="2"/>
  <c r="AM167" i="2" s="1"/>
  <c r="AO166" i="2"/>
  <c r="AN166" i="2"/>
  <c r="AM166" i="2"/>
  <c r="Y166" i="2"/>
  <c r="X166" i="2"/>
  <c r="W166" i="2"/>
  <c r="V166" i="2"/>
  <c r="U166" i="2"/>
  <c r="T166" i="2"/>
  <c r="S166" i="2"/>
  <c r="R166" i="2"/>
  <c r="Z166" i="2" s="1"/>
  <c r="AA166" i="2" s="1"/>
  <c r="AQ166" i="2" s="1"/>
  <c r="Q166" i="2"/>
  <c r="P166" i="2"/>
  <c r="C166" i="2"/>
  <c r="AO165" i="2"/>
  <c r="AN165" i="2"/>
  <c r="AM165" i="2"/>
  <c r="AL165" i="2"/>
  <c r="Y165" i="2"/>
  <c r="X165" i="2"/>
  <c r="W165" i="2"/>
  <c r="V165" i="2"/>
  <c r="U165" i="2"/>
  <c r="T165" i="2"/>
  <c r="S165" i="2"/>
  <c r="R165" i="2"/>
  <c r="Q165" i="2"/>
  <c r="Z165" i="2" s="1"/>
  <c r="AA165" i="2" s="1"/>
  <c r="P165" i="2"/>
  <c r="C165" i="2"/>
  <c r="AO164" i="2"/>
  <c r="AN164" i="2"/>
  <c r="AL164" i="2"/>
  <c r="Y164" i="2"/>
  <c r="X164" i="2"/>
  <c r="W164" i="2"/>
  <c r="V164" i="2"/>
  <c r="U164" i="2"/>
  <c r="T164" i="2"/>
  <c r="S164" i="2"/>
  <c r="R164" i="2"/>
  <c r="Q164" i="2"/>
  <c r="P164" i="2"/>
  <c r="C164" i="2"/>
  <c r="AM164" i="2" s="1"/>
  <c r="AO163" i="2"/>
  <c r="AN163" i="2"/>
  <c r="AM163" i="2"/>
  <c r="Y163" i="2"/>
  <c r="X163" i="2"/>
  <c r="W163" i="2"/>
  <c r="V163" i="2"/>
  <c r="U163" i="2"/>
  <c r="T163" i="2"/>
  <c r="S163" i="2"/>
  <c r="R163" i="2"/>
  <c r="Q163" i="2"/>
  <c r="P163" i="2"/>
  <c r="Z163" i="2" s="1"/>
  <c r="AA163" i="2" s="1"/>
  <c r="C163" i="2"/>
  <c r="AO162" i="2"/>
  <c r="AN162" i="2"/>
  <c r="AL162" i="2"/>
  <c r="Y162" i="2"/>
  <c r="X162" i="2"/>
  <c r="W162" i="2"/>
  <c r="V162" i="2"/>
  <c r="U162" i="2"/>
  <c r="T162" i="2"/>
  <c r="S162" i="2"/>
  <c r="R162" i="2"/>
  <c r="Q162" i="2"/>
  <c r="Z162" i="2" s="1"/>
  <c r="AA162" i="2" s="1"/>
  <c r="P162" i="2"/>
  <c r="C162" i="2"/>
  <c r="AM162" i="2" s="1"/>
  <c r="AX161" i="2"/>
  <c r="AO161" i="2"/>
  <c r="AN161" i="2"/>
  <c r="AM161" i="2"/>
  <c r="AL161" i="2"/>
  <c r="Y161" i="2"/>
  <c r="X161" i="2"/>
  <c r="W161" i="2"/>
  <c r="V161" i="2"/>
  <c r="U161" i="2"/>
  <c r="T161" i="2"/>
  <c r="S161" i="2"/>
  <c r="R161" i="2"/>
  <c r="Q161" i="2"/>
  <c r="P161" i="2"/>
  <c r="Z161" i="2" s="1"/>
  <c r="AA161" i="2" s="1"/>
  <c r="C161" i="2"/>
  <c r="AO160" i="2"/>
  <c r="AN160" i="2"/>
  <c r="Y160" i="2"/>
  <c r="X160" i="2"/>
  <c r="W160" i="2"/>
  <c r="V160" i="2"/>
  <c r="U160" i="2"/>
  <c r="T160" i="2"/>
  <c r="S160" i="2"/>
  <c r="R160" i="2"/>
  <c r="Q160" i="2"/>
  <c r="P160" i="2"/>
  <c r="Z160" i="2" s="1"/>
  <c r="AA160" i="2" s="1"/>
  <c r="C160" i="2"/>
  <c r="AO159" i="2"/>
  <c r="AN159" i="2"/>
  <c r="AM159" i="2"/>
  <c r="Z159" i="2"/>
  <c r="AA159" i="2" s="1"/>
  <c r="Y159" i="2"/>
  <c r="X159" i="2"/>
  <c r="W159" i="2"/>
  <c r="V159" i="2"/>
  <c r="U159" i="2"/>
  <c r="T159" i="2"/>
  <c r="S159" i="2"/>
  <c r="R159" i="2"/>
  <c r="Q159" i="2"/>
  <c r="P159" i="2"/>
  <c r="C159" i="2"/>
  <c r="AO158" i="2"/>
  <c r="AN158" i="2"/>
  <c r="AL158" i="2"/>
  <c r="Y158" i="2"/>
  <c r="X158" i="2"/>
  <c r="W158" i="2"/>
  <c r="V158" i="2"/>
  <c r="U158" i="2"/>
  <c r="T158" i="2"/>
  <c r="S158" i="2"/>
  <c r="R158" i="2"/>
  <c r="Q158" i="2"/>
  <c r="Z158" i="2" s="1"/>
  <c r="AA158" i="2" s="1"/>
  <c r="P158" i="2"/>
  <c r="C158" i="2"/>
  <c r="AM158" i="2" s="1"/>
  <c r="AO157" i="2"/>
  <c r="AN157" i="2"/>
  <c r="Y157" i="2"/>
  <c r="X157" i="2"/>
  <c r="W157" i="2"/>
  <c r="V157" i="2"/>
  <c r="U157" i="2"/>
  <c r="T157" i="2"/>
  <c r="S157" i="2"/>
  <c r="R157" i="2"/>
  <c r="Q157" i="2"/>
  <c r="P157" i="2"/>
  <c r="C157" i="2"/>
  <c r="AM157" i="2" s="1"/>
  <c r="AO156" i="2"/>
  <c r="AN156" i="2"/>
  <c r="Y156" i="2"/>
  <c r="X156" i="2"/>
  <c r="W156" i="2"/>
  <c r="V156" i="2"/>
  <c r="U156" i="2"/>
  <c r="T156" i="2"/>
  <c r="S156" i="2"/>
  <c r="R156" i="2"/>
  <c r="Q156" i="2"/>
  <c r="P156" i="2"/>
  <c r="C156" i="2"/>
  <c r="AM156" i="2" s="1"/>
  <c r="AO155" i="2"/>
  <c r="AN155" i="2"/>
  <c r="Y155" i="2"/>
  <c r="X155" i="2"/>
  <c r="W155" i="2"/>
  <c r="V155" i="2"/>
  <c r="Z155" i="2" s="1"/>
  <c r="AA155" i="2" s="1"/>
  <c r="U155" i="2"/>
  <c r="T155" i="2"/>
  <c r="S155" i="2"/>
  <c r="R155" i="2"/>
  <c r="Q155" i="2"/>
  <c r="P155" i="2"/>
  <c r="C155" i="2"/>
  <c r="AM155" i="2" s="1"/>
  <c r="AO154" i="2"/>
  <c r="AN154" i="2"/>
  <c r="AM154" i="2"/>
  <c r="Y154" i="2"/>
  <c r="X154" i="2"/>
  <c r="W154" i="2"/>
  <c r="V154" i="2"/>
  <c r="U154" i="2"/>
  <c r="T154" i="2"/>
  <c r="S154" i="2"/>
  <c r="R154" i="2"/>
  <c r="Z154" i="2" s="1"/>
  <c r="AA154" i="2" s="1"/>
  <c r="AQ154" i="2" s="1"/>
  <c r="Q154" i="2"/>
  <c r="P154" i="2"/>
  <c r="C154" i="2"/>
  <c r="AO153" i="2"/>
  <c r="AN153" i="2"/>
  <c r="AM153" i="2"/>
  <c r="AL153" i="2"/>
  <c r="Y153" i="2"/>
  <c r="X153" i="2"/>
  <c r="W153" i="2"/>
  <c r="V153" i="2"/>
  <c r="U153" i="2"/>
  <c r="T153" i="2"/>
  <c r="S153" i="2"/>
  <c r="R153" i="2"/>
  <c r="Q153" i="2"/>
  <c r="Z153" i="2" s="1"/>
  <c r="AA153" i="2" s="1"/>
  <c r="P153" i="2"/>
  <c r="C153" i="2"/>
  <c r="AO152" i="2"/>
  <c r="AN152" i="2"/>
  <c r="AL152" i="2"/>
  <c r="Y152" i="2"/>
  <c r="X152" i="2"/>
  <c r="W152" i="2"/>
  <c r="V152" i="2"/>
  <c r="U152" i="2"/>
  <c r="T152" i="2"/>
  <c r="S152" i="2"/>
  <c r="R152" i="2"/>
  <c r="Q152" i="2"/>
  <c r="P152" i="2"/>
  <c r="C152" i="2"/>
  <c r="AM152" i="2" s="1"/>
  <c r="AO151" i="2"/>
  <c r="AN151" i="2"/>
  <c r="AM151" i="2"/>
  <c r="Y151" i="2"/>
  <c r="X151" i="2"/>
  <c r="W151" i="2"/>
  <c r="V151" i="2"/>
  <c r="U151" i="2"/>
  <c r="T151" i="2"/>
  <c r="S151" i="2"/>
  <c r="R151" i="2"/>
  <c r="Q151" i="2"/>
  <c r="P151" i="2"/>
  <c r="Z151" i="2" s="1"/>
  <c r="AA151" i="2" s="1"/>
  <c r="C151" i="2"/>
  <c r="AO150" i="2"/>
  <c r="AN150" i="2"/>
  <c r="AL150" i="2"/>
  <c r="Y150" i="2"/>
  <c r="X150" i="2"/>
  <c r="W150" i="2"/>
  <c r="V150" i="2"/>
  <c r="U150" i="2"/>
  <c r="T150" i="2"/>
  <c r="S150" i="2"/>
  <c r="R150" i="2"/>
  <c r="Q150" i="2"/>
  <c r="Z150" i="2" s="1"/>
  <c r="AA150" i="2" s="1"/>
  <c r="P150" i="2"/>
  <c r="C150" i="2"/>
  <c r="AM150" i="2" s="1"/>
  <c r="AX149" i="2"/>
  <c r="AO149" i="2"/>
  <c r="AN149" i="2"/>
  <c r="AM149" i="2"/>
  <c r="AL149" i="2"/>
  <c r="Y149" i="2"/>
  <c r="X149" i="2"/>
  <c r="W149" i="2"/>
  <c r="V149" i="2"/>
  <c r="U149" i="2"/>
  <c r="T149" i="2"/>
  <c r="S149" i="2"/>
  <c r="R149" i="2"/>
  <c r="Q149" i="2"/>
  <c r="P149" i="2"/>
  <c r="Z149" i="2" s="1"/>
  <c r="AA149" i="2" s="1"/>
  <c r="C149" i="2"/>
  <c r="AO148" i="2"/>
  <c r="AN148" i="2"/>
  <c r="Y148" i="2"/>
  <c r="X148" i="2"/>
  <c r="W148" i="2"/>
  <c r="V148" i="2"/>
  <c r="U148" i="2"/>
  <c r="T148" i="2"/>
  <c r="S148" i="2"/>
  <c r="R148" i="2"/>
  <c r="Q148" i="2"/>
  <c r="P148" i="2"/>
  <c r="Z148" i="2" s="1"/>
  <c r="AA148" i="2" s="1"/>
  <c r="C148" i="2"/>
  <c r="AO147" i="2"/>
  <c r="AN147" i="2"/>
  <c r="AM147" i="2"/>
  <c r="Z147" i="2"/>
  <c r="AA147" i="2" s="1"/>
  <c r="Y147" i="2"/>
  <c r="X147" i="2"/>
  <c r="W147" i="2"/>
  <c r="V147" i="2"/>
  <c r="U147" i="2"/>
  <c r="T147" i="2"/>
  <c r="S147" i="2"/>
  <c r="R147" i="2"/>
  <c r="Q147" i="2"/>
  <c r="P147" i="2"/>
  <c r="C147" i="2"/>
  <c r="AO146" i="2"/>
  <c r="AN146" i="2"/>
  <c r="AL146" i="2"/>
  <c r="Y146" i="2"/>
  <c r="X146" i="2"/>
  <c r="W146" i="2"/>
  <c r="V146" i="2"/>
  <c r="U146" i="2"/>
  <c r="T146" i="2"/>
  <c r="S146" i="2"/>
  <c r="R146" i="2"/>
  <c r="Q146" i="2"/>
  <c r="Z146" i="2" s="1"/>
  <c r="AA146" i="2" s="1"/>
  <c r="P146" i="2"/>
  <c r="C146" i="2"/>
  <c r="AM146" i="2" s="1"/>
  <c r="AO145" i="2"/>
  <c r="AN145" i="2"/>
  <c r="Y145" i="2"/>
  <c r="X145" i="2"/>
  <c r="W145" i="2"/>
  <c r="V145" i="2"/>
  <c r="U145" i="2"/>
  <c r="T145" i="2"/>
  <c r="S145" i="2"/>
  <c r="R145" i="2"/>
  <c r="Q145" i="2"/>
  <c r="P145" i="2"/>
  <c r="C145" i="2"/>
  <c r="AM145" i="2" s="1"/>
  <c r="AO144" i="2"/>
  <c r="AN144" i="2"/>
  <c r="Y144" i="2"/>
  <c r="X144" i="2"/>
  <c r="W144" i="2"/>
  <c r="V144" i="2"/>
  <c r="U144" i="2"/>
  <c r="T144" i="2"/>
  <c r="S144" i="2"/>
  <c r="R144" i="2"/>
  <c r="Q144" i="2"/>
  <c r="P144" i="2"/>
  <c r="C144" i="2"/>
  <c r="AM144" i="2" s="1"/>
  <c r="AO143" i="2"/>
  <c r="AN143" i="2"/>
  <c r="Y143" i="2"/>
  <c r="X143" i="2"/>
  <c r="W143" i="2"/>
  <c r="V143" i="2"/>
  <c r="Z143" i="2" s="1"/>
  <c r="AA143" i="2" s="1"/>
  <c r="U143" i="2"/>
  <c r="T143" i="2"/>
  <c r="S143" i="2"/>
  <c r="R143" i="2"/>
  <c r="Q143" i="2"/>
  <c r="P143" i="2"/>
  <c r="C143" i="2"/>
  <c r="AM143" i="2" s="1"/>
  <c r="AO142" i="2"/>
  <c r="AN142" i="2"/>
  <c r="AM142" i="2"/>
  <c r="Y142" i="2"/>
  <c r="X142" i="2"/>
  <c r="W142" i="2"/>
  <c r="V142" i="2"/>
  <c r="U142" i="2"/>
  <c r="T142" i="2"/>
  <c r="S142" i="2"/>
  <c r="R142" i="2"/>
  <c r="Z142" i="2" s="1"/>
  <c r="AA142" i="2" s="1"/>
  <c r="AQ142" i="2" s="1"/>
  <c r="Q142" i="2"/>
  <c r="P142" i="2"/>
  <c r="C142" i="2"/>
  <c r="AO141" i="2"/>
  <c r="AN141" i="2"/>
  <c r="AM141" i="2"/>
  <c r="AL141" i="2"/>
  <c r="Y141" i="2"/>
  <c r="X141" i="2"/>
  <c r="W141" i="2"/>
  <c r="V141" i="2"/>
  <c r="U141" i="2"/>
  <c r="T141" i="2"/>
  <c r="S141" i="2"/>
  <c r="R141" i="2"/>
  <c r="Q141" i="2"/>
  <c r="Z141" i="2" s="1"/>
  <c r="AA141" i="2" s="1"/>
  <c r="P141" i="2"/>
  <c r="C141" i="2"/>
  <c r="AO140" i="2"/>
  <c r="AN140" i="2"/>
  <c r="AL140" i="2"/>
  <c r="Y140" i="2"/>
  <c r="X140" i="2"/>
  <c r="W140" i="2"/>
  <c r="V140" i="2"/>
  <c r="U140" i="2"/>
  <c r="T140" i="2"/>
  <c r="S140" i="2"/>
  <c r="R140" i="2"/>
  <c r="Q140" i="2"/>
  <c r="P140" i="2"/>
  <c r="C140" i="2"/>
  <c r="AM140" i="2" s="1"/>
  <c r="AO139" i="2"/>
  <c r="AN139" i="2"/>
  <c r="AM139" i="2"/>
  <c r="Y139" i="2"/>
  <c r="X139" i="2"/>
  <c r="W139" i="2"/>
  <c r="V139" i="2"/>
  <c r="U139" i="2"/>
  <c r="T139" i="2"/>
  <c r="S139" i="2"/>
  <c r="R139" i="2"/>
  <c r="Q139" i="2"/>
  <c r="P139" i="2"/>
  <c r="Z139" i="2" s="1"/>
  <c r="AA139" i="2" s="1"/>
  <c r="C139" i="2"/>
  <c r="AO138" i="2"/>
  <c r="AN138" i="2"/>
  <c r="AL138" i="2"/>
  <c r="Y138" i="2"/>
  <c r="X138" i="2"/>
  <c r="W138" i="2"/>
  <c r="V138" i="2"/>
  <c r="U138" i="2"/>
  <c r="T138" i="2"/>
  <c r="S138" i="2"/>
  <c r="R138" i="2"/>
  <c r="Q138" i="2"/>
  <c r="Z138" i="2" s="1"/>
  <c r="AA138" i="2" s="1"/>
  <c r="P138" i="2"/>
  <c r="C138" i="2"/>
  <c r="AM138" i="2" s="1"/>
  <c r="AO137" i="2"/>
  <c r="AN137" i="2"/>
  <c r="AM137" i="2"/>
  <c r="AL137" i="2"/>
  <c r="Y137" i="2"/>
  <c r="X137" i="2"/>
  <c r="W137" i="2"/>
  <c r="V137" i="2"/>
  <c r="U137" i="2"/>
  <c r="T137" i="2"/>
  <c r="S137" i="2"/>
  <c r="R137" i="2"/>
  <c r="Q137" i="2"/>
  <c r="P137" i="2"/>
  <c r="C137" i="2"/>
  <c r="AO136" i="2"/>
  <c r="AN136" i="2"/>
  <c r="Y136" i="2"/>
  <c r="X136" i="2"/>
  <c r="W136" i="2"/>
  <c r="V136" i="2"/>
  <c r="U136" i="2"/>
  <c r="T136" i="2"/>
  <c r="S136" i="2"/>
  <c r="R136" i="2"/>
  <c r="Q136" i="2"/>
  <c r="P136" i="2"/>
  <c r="Z136" i="2" s="1"/>
  <c r="AA136" i="2" s="1"/>
  <c r="C136" i="2"/>
  <c r="AO135" i="2"/>
  <c r="AN135" i="2"/>
  <c r="AM135" i="2"/>
  <c r="Z135" i="2"/>
  <c r="AA135" i="2" s="1"/>
  <c r="AV135" i="2" s="1"/>
  <c r="Y135" i="2"/>
  <c r="X135" i="2"/>
  <c r="W135" i="2"/>
  <c r="V135" i="2"/>
  <c r="U135" i="2"/>
  <c r="T135" i="2"/>
  <c r="S135" i="2"/>
  <c r="R135" i="2"/>
  <c r="Q135" i="2"/>
  <c r="P135" i="2"/>
  <c r="C135" i="2"/>
  <c r="AO134" i="2"/>
  <c r="AN134" i="2"/>
  <c r="AL134" i="2"/>
  <c r="Y134" i="2"/>
  <c r="X134" i="2"/>
  <c r="W134" i="2"/>
  <c r="V134" i="2"/>
  <c r="U134" i="2"/>
  <c r="T134" i="2"/>
  <c r="S134" i="2"/>
  <c r="R134" i="2"/>
  <c r="Q134" i="2"/>
  <c r="P134" i="2"/>
  <c r="C134" i="2"/>
  <c r="AM134" i="2" s="1"/>
  <c r="AO133" i="2"/>
  <c r="AN133" i="2"/>
  <c r="Y133" i="2"/>
  <c r="X133" i="2"/>
  <c r="W133" i="2"/>
  <c r="V133" i="2"/>
  <c r="U133" i="2"/>
  <c r="T133" i="2"/>
  <c r="S133" i="2"/>
  <c r="R133" i="2"/>
  <c r="Q133" i="2"/>
  <c r="P133" i="2"/>
  <c r="C133" i="2"/>
  <c r="AM133" i="2" s="1"/>
  <c r="AO132" i="2"/>
  <c r="AN132" i="2"/>
  <c r="Y132" i="2"/>
  <c r="X132" i="2"/>
  <c r="W132" i="2"/>
  <c r="V132" i="2"/>
  <c r="U132" i="2"/>
  <c r="T132" i="2"/>
  <c r="S132" i="2"/>
  <c r="R132" i="2"/>
  <c r="Q132" i="2"/>
  <c r="P132" i="2"/>
  <c r="C132" i="2"/>
  <c r="AO131" i="2"/>
  <c r="AN131" i="2"/>
  <c r="Y131" i="2"/>
  <c r="X131" i="2"/>
  <c r="W131" i="2"/>
  <c r="V131" i="2"/>
  <c r="Z131" i="2" s="1"/>
  <c r="AA131" i="2" s="1"/>
  <c r="U131" i="2"/>
  <c r="T131" i="2"/>
  <c r="S131" i="2"/>
  <c r="R131" i="2"/>
  <c r="Q131" i="2"/>
  <c r="P131" i="2"/>
  <c r="C131" i="2"/>
  <c r="AM131" i="2" s="1"/>
  <c r="AO130" i="2"/>
  <c r="AN130" i="2"/>
  <c r="AM130" i="2"/>
  <c r="Y130" i="2"/>
  <c r="X130" i="2"/>
  <c r="W130" i="2"/>
  <c r="V130" i="2"/>
  <c r="U130" i="2"/>
  <c r="T130" i="2"/>
  <c r="S130" i="2"/>
  <c r="R130" i="2"/>
  <c r="Q130" i="2"/>
  <c r="P130" i="2"/>
  <c r="C130" i="2"/>
  <c r="AO129" i="2"/>
  <c r="AN129" i="2"/>
  <c r="AM129" i="2"/>
  <c r="AL129" i="2"/>
  <c r="Y129" i="2"/>
  <c r="X129" i="2"/>
  <c r="W129" i="2"/>
  <c r="V129" i="2"/>
  <c r="U129" i="2"/>
  <c r="T129" i="2"/>
  <c r="S129" i="2"/>
  <c r="R129" i="2"/>
  <c r="Q129" i="2"/>
  <c r="P129" i="2"/>
  <c r="C129" i="2"/>
  <c r="AO128" i="2"/>
  <c r="AN128" i="2"/>
  <c r="AL128" i="2"/>
  <c r="Y128" i="2"/>
  <c r="X128" i="2"/>
  <c r="W128" i="2"/>
  <c r="V128" i="2"/>
  <c r="U128" i="2"/>
  <c r="T128" i="2"/>
  <c r="S128" i="2"/>
  <c r="R128" i="2"/>
  <c r="Q128" i="2"/>
  <c r="P128" i="2"/>
  <c r="C128" i="2"/>
  <c r="AM128" i="2" s="1"/>
  <c r="AO127" i="2"/>
  <c r="AN127" i="2"/>
  <c r="AM127" i="2"/>
  <c r="Y127" i="2"/>
  <c r="X127" i="2"/>
  <c r="W127" i="2"/>
  <c r="V127" i="2"/>
  <c r="U127" i="2"/>
  <c r="T127" i="2"/>
  <c r="S127" i="2"/>
  <c r="R127" i="2"/>
  <c r="Q127" i="2"/>
  <c r="P127" i="2"/>
  <c r="C127" i="2"/>
  <c r="AO126" i="2"/>
  <c r="AN126" i="2"/>
  <c r="AL126" i="2"/>
  <c r="Y126" i="2"/>
  <c r="X126" i="2"/>
  <c r="W126" i="2"/>
  <c r="V126" i="2"/>
  <c r="U126" i="2"/>
  <c r="T126" i="2"/>
  <c r="S126" i="2"/>
  <c r="R126" i="2"/>
  <c r="Q126" i="2"/>
  <c r="Z126" i="2" s="1"/>
  <c r="AA126" i="2" s="1"/>
  <c r="P126" i="2"/>
  <c r="C126" i="2"/>
  <c r="AM126" i="2" s="1"/>
  <c r="AO125" i="2"/>
  <c r="AN125" i="2"/>
  <c r="AM125" i="2"/>
  <c r="AL125" i="2"/>
  <c r="Y125" i="2"/>
  <c r="X125" i="2"/>
  <c r="W125" i="2"/>
  <c r="V125" i="2"/>
  <c r="U125" i="2"/>
  <c r="T125" i="2"/>
  <c r="S125" i="2"/>
  <c r="R125" i="2"/>
  <c r="Q125" i="2"/>
  <c r="P125" i="2"/>
  <c r="C125" i="2"/>
  <c r="AO124" i="2"/>
  <c r="AN124" i="2"/>
  <c r="Y124" i="2"/>
  <c r="X124" i="2"/>
  <c r="W124" i="2"/>
  <c r="V124" i="2"/>
  <c r="U124" i="2"/>
  <c r="T124" i="2"/>
  <c r="S124" i="2"/>
  <c r="R124" i="2"/>
  <c r="Q124" i="2"/>
  <c r="P124" i="2"/>
  <c r="C124" i="2"/>
  <c r="AO123" i="2"/>
  <c r="AN123" i="2"/>
  <c r="AM123" i="2"/>
  <c r="Z123" i="2"/>
  <c r="AA123" i="2" s="1"/>
  <c r="Y123" i="2"/>
  <c r="X123" i="2"/>
  <c r="W123" i="2"/>
  <c r="V123" i="2"/>
  <c r="U123" i="2"/>
  <c r="T123" i="2"/>
  <c r="S123" i="2"/>
  <c r="R123" i="2"/>
  <c r="Q123" i="2"/>
  <c r="P123" i="2"/>
  <c r="C123" i="2"/>
  <c r="AO122" i="2"/>
  <c r="AN122" i="2"/>
  <c r="AL122" i="2"/>
  <c r="Y122" i="2"/>
  <c r="X122" i="2"/>
  <c r="W122" i="2"/>
  <c r="V122" i="2"/>
  <c r="U122" i="2"/>
  <c r="T122" i="2"/>
  <c r="S122" i="2"/>
  <c r="R122" i="2"/>
  <c r="Q122" i="2"/>
  <c r="P122" i="2"/>
  <c r="C122" i="2"/>
  <c r="AM122" i="2" s="1"/>
  <c r="AO121" i="2"/>
  <c r="AN121" i="2"/>
  <c r="AM121" i="2"/>
  <c r="Y121" i="2"/>
  <c r="X121" i="2"/>
  <c r="W121" i="2"/>
  <c r="V121" i="2"/>
  <c r="U121" i="2"/>
  <c r="T121" i="2"/>
  <c r="S121" i="2"/>
  <c r="R121" i="2"/>
  <c r="Q121" i="2"/>
  <c r="P121" i="2"/>
  <c r="C121" i="2"/>
  <c r="AO120" i="2"/>
  <c r="AN120" i="2"/>
  <c r="Y120" i="2"/>
  <c r="X120" i="2"/>
  <c r="W120" i="2"/>
  <c r="V120" i="2"/>
  <c r="U120" i="2"/>
  <c r="T120" i="2"/>
  <c r="S120" i="2"/>
  <c r="R120" i="2"/>
  <c r="Q120" i="2"/>
  <c r="P120" i="2"/>
  <c r="C120" i="2"/>
  <c r="AO119" i="2"/>
  <c r="AN119" i="2"/>
  <c r="Y119" i="2"/>
  <c r="X119" i="2"/>
  <c r="W119" i="2"/>
  <c r="V119" i="2"/>
  <c r="U119" i="2"/>
  <c r="T119" i="2"/>
  <c r="S119" i="2"/>
  <c r="Z119" i="2" s="1"/>
  <c r="AA119" i="2" s="1"/>
  <c r="AV119" i="2" s="1"/>
  <c r="R119" i="2"/>
  <c r="Q119" i="2"/>
  <c r="P119" i="2"/>
  <c r="C119" i="2"/>
  <c r="AM119" i="2" s="1"/>
  <c r="AO118" i="2"/>
  <c r="AN118" i="2"/>
  <c r="AM118" i="2"/>
  <c r="Y118" i="2"/>
  <c r="X118" i="2"/>
  <c r="W118" i="2"/>
  <c r="V118" i="2"/>
  <c r="U118" i="2"/>
  <c r="T118" i="2"/>
  <c r="S118" i="2"/>
  <c r="R118" i="2"/>
  <c r="Q118" i="2"/>
  <c r="P118" i="2"/>
  <c r="C118" i="2"/>
  <c r="AO117" i="2"/>
  <c r="AN117" i="2"/>
  <c r="AM117" i="2"/>
  <c r="AL117" i="2"/>
  <c r="Y117" i="2"/>
  <c r="X117" i="2"/>
  <c r="W117" i="2"/>
  <c r="V117" i="2"/>
  <c r="U117" i="2"/>
  <c r="T117" i="2"/>
  <c r="S117" i="2"/>
  <c r="R117" i="2"/>
  <c r="Q117" i="2"/>
  <c r="P117" i="2"/>
  <c r="C117" i="2"/>
  <c r="AO116" i="2"/>
  <c r="AN116" i="2"/>
  <c r="AL116" i="2"/>
  <c r="Y116" i="2"/>
  <c r="X116" i="2"/>
  <c r="W116" i="2"/>
  <c r="V116" i="2"/>
  <c r="U116" i="2"/>
  <c r="T116" i="2"/>
  <c r="S116" i="2"/>
  <c r="R116" i="2"/>
  <c r="Q116" i="2"/>
  <c r="P116" i="2"/>
  <c r="C116" i="2"/>
  <c r="AM116" i="2" s="1"/>
  <c r="AO115" i="2"/>
  <c r="AN115" i="2"/>
  <c r="Y115" i="2"/>
  <c r="X115" i="2"/>
  <c r="W115" i="2"/>
  <c r="V115" i="2"/>
  <c r="U115" i="2"/>
  <c r="T115" i="2"/>
  <c r="S115" i="2"/>
  <c r="R115" i="2"/>
  <c r="Q115" i="2"/>
  <c r="P115" i="2"/>
  <c r="C115" i="2"/>
  <c r="AO114" i="2"/>
  <c r="AN114" i="2"/>
  <c r="AL114" i="2"/>
  <c r="Y114" i="2"/>
  <c r="X114" i="2"/>
  <c r="W114" i="2"/>
  <c r="V114" i="2"/>
  <c r="U114" i="2"/>
  <c r="T114" i="2"/>
  <c r="S114" i="2"/>
  <c r="R114" i="2"/>
  <c r="Q114" i="2"/>
  <c r="Z114" i="2" s="1"/>
  <c r="AA114" i="2" s="1"/>
  <c r="P114" i="2"/>
  <c r="C114" i="2"/>
  <c r="AM114" i="2" s="1"/>
  <c r="AO113" i="2"/>
  <c r="AN113" i="2"/>
  <c r="AM113" i="2"/>
  <c r="AL113" i="2"/>
  <c r="Y113" i="2"/>
  <c r="X113" i="2"/>
  <c r="W113" i="2"/>
  <c r="V113" i="2"/>
  <c r="U113" i="2"/>
  <c r="T113" i="2"/>
  <c r="Z113" i="2" s="1"/>
  <c r="AA113" i="2" s="1"/>
  <c r="S113" i="2"/>
  <c r="R113" i="2"/>
  <c r="Q113" i="2"/>
  <c r="P113" i="2"/>
  <c r="C113" i="2"/>
  <c r="AO112" i="2"/>
  <c r="AN112" i="2"/>
  <c r="Y112" i="2"/>
  <c r="X112" i="2"/>
  <c r="W112" i="2"/>
  <c r="V112" i="2"/>
  <c r="U112" i="2"/>
  <c r="T112" i="2"/>
  <c r="S112" i="2"/>
  <c r="R112" i="2"/>
  <c r="Q112" i="2"/>
  <c r="P112" i="2"/>
  <c r="Z112" i="2" s="1"/>
  <c r="AA112" i="2" s="1"/>
  <c r="C112" i="2"/>
  <c r="AV111" i="2"/>
  <c r="AO111" i="2"/>
  <c r="AN111" i="2"/>
  <c r="AM111" i="2"/>
  <c r="Z111" i="2"/>
  <c r="AA111" i="2" s="1"/>
  <c r="Y111" i="2"/>
  <c r="X111" i="2"/>
  <c r="W111" i="2"/>
  <c r="V111" i="2"/>
  <c r="U111" i="2"/>
  <c r="T111" i="2"/>
  <c r="S111" i="2"/>
  <c r="R111" i="2"/>
  <c r="Q111" i="2"/>
  <c r="P111" i="2"/>
  <c r="C111" i="2"/>
  <c r="AO110" i="2"/>
  <c r="AN110" i="2"/>
  <c r="AL110" i="2"/>
  <c r="Y110" i="2"/>
  <c r="X110" i="2"/>
  <c r="W110" i="2"/>
  <c r="V110" i="2"/>
  <c r="U110" i="2"/>
  <c r="T110" i="2"/>
  <c r="S110" i="2"/>
  <c r="R110" i="2"/>
  <c r="Q110" i="2"/>
  <c r="Z110" i="2" s="1"/>
  <c r="AA110" i="2" s="1"/>
  <c r="P110" i="2"/>
  <c r="C110" i="2"/>
  <c r="AM110" i="2" s="1"/>
  <c r="AO109" i="2"/>
  <c r="AN109" i="2"/>
  <c r="AM109" i="2"/>
  <c r="AL109" i="2"/>
  <c r="Y109" i="2"/>
  <c r="X109" i="2"/>
  <c r="W109" i="2"/>
  <c r="V109" i="2"/>
  <c r="U109" i="2"/>
  <c r="T109" i="2"/>
  <c r="S109" i="2"/>
  <c r="R109" i="2"/>
  <c r="Q109" i="2"/>
  <c r="P109" i="2"/>
  <c r="Z109" i="2" s="1"/>
  <c r="AA109" i="2" s="1"/>
  <c r="C109" i="2"/>
  <c r="AO108" i="2"/>
  <c r="AN108" i="2"/>
  <c r="Y108" i="2"/>
  <c r="X108" i="2"/>
  <c r="W108" i="2"/>
  <c r="V108" i="2"/>
  <c r="U108" i="2"/>
  <c r="T108" i="2"/>
  <c r="S108" i="2"/>
  <c r="R108" i="2"/>
  <c r="Q108" i="2"/>
  <c r="P108" i="2"/>
  <c r="Z108" i="2" s="1"/>
  <c r="AA108" i="2" s="1"/>
  <c r="C108" i="2"/>
  <c r="AO107" i="2"/>
  <c r="AN107" i="2"/>
  <c r="Y107" i="2"/>
  <c r="X107" i="2"/>
  <c r="W107" i="2"/>
  <c r="V107" i="2"/>
  <c r="U107" i="2"/>
  <c r="T107" i="2"/>
  <c r="S107" i="2"/>
  <c r="Z107" i="2" s="1"/>
  <c r="AA107" i="2" s="1"/>
  <c r="R107" i="2"/>
  <c r="Q107" i="2"/>
  <c r="P107" i="2"/>
  <c r="C107" i="2"/>
  <c r="AM107" i="2" s="1"/>
  <c r="AO106" i="2"/>
  <c r="AN106" i="2"/>
  <c r="AM106" i="2"/>
  <c r="Y106" i="2"/>
  <c r="X106" i="2"/>
  <c r="W106" i="2"/>
  <c r="V106" i="2"/>
  <c r="U106" i="2"/>
  <c r="T106" i="2"/>
  <c r="S106" i="2"/>
  <c r="R106" i="2"/>
  <c r="Q106" i="2"/>
  <c r="P106" i="2"/>
  <c r="C106" i="2"/>
  <c r="AO105" i="2"/>
  <c r="AN105" i="2"/>
  <c r="AM105" i="2"/>
  <c r="AL105" i="2"/>
  <c r="Y105" i="2"/>
  <c r="X105" i="2"/>
  <c r="W105" i="2"/>
  <c r="V105" i="2"/>
  <c r="U105" i="2"/>
  <c r="T105" i="2"/>
  <c r="S105" i="2"/>
  <c r="R105" i="2"/>
  <c r="Q105" i="2"/>
  <c r="Z105" i="2" s="1"/>
  <c r="AA105" i="2" s="1"/>
  <c r="P105" i="2"/>
  <c r="C105" i="2"/>
  <c r="AO104" i="2"/>
  <c r="AN104" i="2"/>
  <c r="AL104" i="2"/>
  <c r="Y104" i="2"/>
  <c r="X104" i="2"/>
  <c r="W104" i="2"/>
  <c r="V104" i="2"/>
  <c r="U104" i="2"/>
  <c r="T104" i="2"/>
  <c r="S104" i="2"/>
  <c r="R104" i="2"/>
  <c r="Q104" i="2"/>
  <c r="P104" i="2"/>
  <c r="C104" i="2"/>
  <c r="AM104" i="2" s="1"/>
  <c r="AO103" i="2"/>
  <c r="AN103" i="2"/>
  <c r="Y103" i="2"/>
  <c r="X103" i="2"/>
  <c r="W103" i="2"/>
  <c r="V103" i="2"/>
  <c r="U103" i="2"/>
  <c r="T103" i="2"/>
  <c r="S103" i="2"/>
  <c r="R103" i="2"/>
  <c r="Q103" i="2"/>
  <c r="P103" i="2"/>
  <c r="Z103" i="2" s="1"/>
  <c r="AA103" i="2" s="1"/>
  <c r="C103" i="2"/>
  <c r="AO102" i="2"/>
  <c r="AN102" i="2"/>
  <c r="AL102" i="2"/>
  <c r="Y102" i="2"/>
  <c r="X102" i="2"/>
  <c r="W102" i="2"/>
  <c r="V102" i="2"/>
  <c r="U102" i="2"/>
  <c r="T102" i="2"/>
  <c r="S102" i="2"/>
  <c r="R102" i="2"/>
  <c r="Q102" i="2"/>
  <c r="Z102" i="2" s="1"/>
  <c r="AA102" i="2" s="1"/>
  <c r="P102" i="2"/>
  <c r="C102" i="2"/>
  <c r="AM102" i="2" s="1"/>
  <c r="AO101" i="2"/>
  <c r="AN101" i="2"/>
  <c r="AM101" i="2"/>
  <c r="AL101" i="2"/>
  <c r="Y101" i="2"/>
  <c r="X101" i="2"/>
  <c r="W101" i="2"/>
  <c r="V101" i="2"/>
  <c r="U101" i="2"/>
  <c r="T101" i="2"/>
  <c r="Z101" i="2" s="1"/>
  <c r="AA101" i="2" s="1"/>
  <c r="S101" i="2"/>
  <c r="R101" i="2"/>
  <c r="Q101" i="2"/>
  <c r="P101" i="2"/>
  <c r="C101" i="2"/>
  <c r="AO100" i="2"/>
  <c r="AN100" i="2"/>
  <c r="Y100" i="2"/>
  <c r="X100" i="2"/>
  <c r="W100" i="2"/>
  <c r="V100" i="2"/>
  <c r="U100" i="2"/>
  <c r="T100" i="2"/>
  <c r="S100" i="2"/>
  <c r="R100" i="2"/>
  <c r="Q100" i="2"/>
  <c r="P100" i="2"/>
  <c r="C100" i="2"/>
  <c r="AM100" i="2" s="1"/>
  <c r="AT99" i="2"/>
  <c r="AO99" i="2"/>
  <c r="AN99" i="2"/>
  <c r="AA99" i="2"/>
  <c r="Z99" i="2"/>
  <c r="Y99" i="2"/>
  <c r="X99" i="2"/>
  <c r="W99" i="2"/>
  <c r="V99" i="2"/>
  <c r="U99" i="2"/>
  <c r="T99" i="2"/>
  <c r="S99" i="2"/>
  <c r="R99" i="2"/>
  <c r="Q99" i="2"/>
  <c r="P99" i="2"/>
  <c r="C99" i="2"/>
  <c r="AO98" i="2"/>
  <c r="AN98" i="2"/>
  <c r="AM98" i="2"/>
  <c r="AL98" i="2"/>
  <c r="Y98" i="2"/>
  <c r="X98" i="2"/>
  <c r="W98" i="2"/>
  <c r="V98" i="2"/>
  <c r="U98" i="2"/>
  <c r="T98" i="2"/>
  <c r="S98" i="2"/>
  <c r="R98" i="2"/>
  <c r="Q98" i="2"/>
  <c r="P98" i="2"/>
  <c r="C98" i="2"/>
  <c r="AO97" i="2"/>
  <c r="AN97" i="2"/>
  <c r="AM97" i="2"/>
  <c r="AL97" i="2"/>
  <c r="Y97" i="2"/>
  <c r="X97" i="2"/>
  <c r="W97" i="2"/>
  <c r="V97" i="2"/>
  <c r="U97" i="2"/>
  <c r="T97" i="2"/>
  <c r="S97" i="2"/>
  <c r="R97" i="2"/>
  <c r="Q97" i="2"/>
  <c r="P97" i="2"/>
  <c r="Z97" i="2" s="1"/>
  <c r="AA97" i="2" s="1"/>
  <c r="C97" i="2"/>
  <c r="AO96" i="2"/>
  <c r="AN96" i="2"/>
  <c r="AL96" i="2"/>
  <c r="Y96" i="2"/>
  <c r="X96" i="2"/>
  <c r="W96" i="2"/>
  <c r="V96" i="2"/>
  <c r="U96" i="2"/>
  <c r="T96" i="2"/>
  <c r="S96" i="2"/>
  <c r="R96" i="2"/>
  <c r="Q96" i="2"/>
  <c r="P96" i="2"/>
  <c r="Z96" i="2" s="1"/>
  <c r="AA96" i="2" s="1"/>
  <c r="C96" i="2"/>
  <c r="AM96" i="2" s="1"/>
  <c r="AO95" i="2"/>
  <c r="AN95" i="2"/>
  <c r="Y95" i="2"/>
  <c r="X95" i="2"/>
  <c r="W95" i="2"/>
  <c r="V95" i="2"/>
  <c r="U95" i="2"/>
  <c r="T95" i="2"/>
  <c r="S95" i="2"/>
  <c r="R95" i="2"/>
  <c r="Q95" i="2"/>
  <c r="P95" i="2"/>
  <c r="Z95" i="2" s="1"/>
  <c r="AA95" i="2" s="1"/>
  <c r="C95" i="2"/>
  <c r="AO94" i="2"/>
  <c r="AN94" i="2"/>
  <c r="Y94" i="2"/>
  <c r="X94" i="2"/>
  <c r="W94" i="2"/>
  <c r="V94" i="2"/>
  <c r="Z94" i="2" s="1"/>
  <c r="AA94" i="2" s="1"/>
  <c r="U94" i="2"/>
  <c r="T94" i="2"/>
  <c r="S94" i="2"/>
  <c r="R94" i="2"/>
  <c r="Q94" i="2"/>
  <c r="P94" i="2"/>
  <c r="C94" i="2"/>
  <c r="AO93" i="2"/>
  <c r="AN93" i="2"/>
  <c r="AM93" i="2"/>
  <c r="AL93" i="2"/>
  <c r="Y93" i="2"/>
  <c r="X93" i="2"/>
  <c r="W93" i="2"/>
  <c r="V93" i="2"/>
  <c r="U93" i="2"/>
  <c r="T93" i="2"/>
  <c r="S93" i="2"/>
  <c r="R93" i="2"/>
  <c r="Q93" i="2"/>
  <c r="Z93" i="2" s="1"/>
  <c r="AA93" i="2" s="1"/>
  <c r="P93" i="2"/>
  <c r="C93" i="2"/>
  <c r="AO92" i="2"/>
  <c r="AN92" i="2"/>
  <c r="AL92" i="2"/>
  <c r="Y92" i="2"/>
  <c r="X92" i="2"/>
  <c r="W92" i="2"/>
  <c r="V92" i="2"/>
  <c r="U92" i="2"/>
  <c r="T92" i="2"/>
  <c r="S92" i="2"/>
  <c r="R92" i="2"/>
  <c r="Q92" i="2"/>
  <c r="P92" i="2"/>
  <c r="C92" i="2"/>
  <c r="AM92" i="2" s="1"/>
  <c r="AO91" i="2"/>
  <c r="AN91" i="2"/>
  <c r="Y91" i="2"/>
  <c r="X91" i="2"/>
  <c r="W91" i="2"/>
  <c r="V91" i="2"/>
  <c r="U91" i="2"/>
  <c r="T91" i="2"/>
  <c r="S91" i="2"/>
  <c r="R91" i="2"/>
  <c r="Q91" i="2"/>
  <c r="P91" i="2"/>
  <c r="C91" i="2"/>
  <c r="AO90" i="2"/>
  <c r="AN90" i="2"/>
  <c r="AM90" i="2"/>
  <c r="Y90" i="2"/>
  <c r="X90" i="2"/>
  <c r="W90" i="2"/>
  <c r="V90" i="2"/>
  <c r="U90" i="2"/>
  <c r="T90" i="2"/>
  <c r="Z90" i="2" s="1"/>
  <c r="AA90" i="2" s="1"/>
  <c r="S90" i="2"/>
  <c r="R90" i="2"/>
  <c r="Q90" i="2"/>
  <c r="P90" i="2"/>
  <c r="C90" i="2"/>
  <c r="AL90" i="2" s="1"/>
  <c r="AO89" i="2"/>
  <c r="AN89" i="2"/>
  <c r="AM89" i="2"/>
  <c r="AL89" i="2"/>
  <c r="Z89" i="2"/>
  <c r="AA89" i="2" s="1"/>
  <c r="Y89" i="2"/>
  <c r="X89" i="2"/>
  <c r="W89" i="2"/>
  <c r="V89" i="2"/>
  <c r="U89" i="2"/>
  <c r="T89" i="2"/>
  <c r="S89" i="2"/>
  <c r="R89" i="2"/>
  <c r="Q89" i="2"/>
  <c r="P89" i="2"/>
  <c r="C89" i="2"/>
  <c r="AO88" i="2"/>
  <c r="AN88" i="2"/>
  <c r="Y88" i="2"/>
  <c r="X88" i="2"/>
  <c r="W88" i="2"/>
  <c r="V88" i="2"/>
  <c r="U88" i="2"/>
  <c r="T88" i="2"/>
  <c r="S88" i="2"/>
  <c r="R88" i="2"/>
  <c r="Q88" i="2"/>
  <c r="P88" i="2"/>
  <c r="C88" i="2"/>
  <c r="AM88" i="2" s="1"/>
  <c r="AO87" i="2"/>
  <c r="AN87" i="2"/>
  <c r="Y87" i="2"/>
  <c r="X87" i="2"/>
  <c r="W87" i="2"/>
  <c r="V87" i="2"/>
  <c r="U87" i="2"/>
  <c r="T87" i="2"/>
  <c r="S87" i="2"/>
  <c r="R87" i="2"/>
  <c r="Q87" i="2"/>
  <c r="P87" i="2"/>
  <c r="Z87" i="2" s="1"/>
  <c r="AA87" i="2" s="1"/>
  <c r="C87" i="2"/>
  <c r="AO86" i="2"/>
  <c r="AN86" i="2"/>
  <c r="AL86" i="2"/>
  <c r="Y86" i="2"/>
  <c r="X86" i="2"/>
  <c r="W86" i="2"/>
  <c r="V86" i="2"/>
  <c r="U86" i="2"/>
  <c r="T86" i="2"/>
  <c r="S86" i="2"/>
  <c r="R86" i="2"/>
  <c r="Q86" i="2"/>
  <c r="P86" i="2"/>
  <c r="C86" i="2"/>
  <c r="AM86" i="2" s="1"/>
  <c r="AO85" i="2"/>
  <c r="AN85" i="2"/>
  <c r="AM85" i="2"/>
  <c r="AL85" i="2"/>
  <c r="Y85" i="2"/>
  <c r="X85" i="2"/>
  <c r="W85" i="2"/>
  <c r="V85" i="2"/>
  <c r="U85" i="2"/>
  <c r="T85" i="2"/>
  <c r="S85" i="2"/>
  <c r="R85" i="2"/>
  <c r="Q85" i="2"/>
  <c r="P85" i="2"/>
  <c r="Z85" i="2" s="1"/>
  <c r="AA85" i="2" s="1"/>
  <c r="C85" i="2"/>
  <c r="AO84" i="2"/>
  <c r="AN84" i="2"/>
  <c r="Y84" i="2"/>
  <c r="X84" i="2"/>
  <c r="W84" i="2"/>
  <c r="V84" i="2"/>
  <c r="U84" i="2"/>
  <c r="T84" i="2"/>
  <c r="Z84" i="2" s="1"/>
  <c r="AA84" i="2" s="1"/>
  <c r="S84" i="2"/>
  <c r="R84" i="2"/>
  <c r="Q84" i="2"/>
  <c r="P84" i="2"/>
  <c r="C84" i="2"/>
  <c r="AO83" i="2"/>
  <c r="AN83" i="2"/>
  <c r="Y83" i="2"/>
  <c r="X83" i="2"/>
  <c r="W83" i="2"/>
  <c r="V83" i="2"/>
  <c r="U83" i="2"/>
  <c r="T83" i="2"/>
  <c r="S83" i="2"/>
  <c r="R83" i="2"/>
  <c r="Q83" i="2"/>
  <c r="P83" i="2"/>
  <c r="C83" i="2"/>
  <c r="AM83" i="2" s="1"/>
  <c r="AO82" i="2"/>
  <c r="AN82" i="2"/>
  <c r="AM82" i="2"/>
  <c r="Y82" i="2"/>
  <c r="X82" i="2"/>
  <c r="W82" i="2"/>
  <c r="V82" i="2"/>
  <c r="U82" i="2"/>
  <c r="T82" i="2"/>
  <c r="S82" i="2"/>
  <c r="R82" i="2"/>
  <c r="Q82" i="2"/>
  <c r="P82" i="2"/>
  <c r="C82" i="2"/>
  <c r="AO81" i="2"/>
  <c r="AN81" i="2"/>
  <c r="AM81" i="2"/>
  <c r="Z81" i="2"/>
  <c r="AA81" i="2" s="1"/>
  <c r="Y81" i="2"/>
  <c r="X81" i="2"/>
  <c r="W81" i="2"/>
  <c r="V81" i="2"/>
  <c r="U81" i="2"/>
  <c r="T81" i="2"/>
  <c r="S81" i="2"/>
  <c r="R81" i="2"/>
  <c r="Q81" i="2"/>
  <c r="P81" i="2"/>
  <c r="C81" i="2"/>
  <c r="AL81" i="2" s="1"/>
  <c r="AO80" i="2"/>
  <c r="AN80" i="2"/>
  <c r="AL80" i="2"/>
  <c r="Y80" i="2"/>
  <c r="X80" i="2"/>
  <c r="W80" i="2"/>
  <c r="V80" i="2"/>
  <c r="U80" i="2"/>
  <c r="Z80" i="2" s="1"/>
  <c r="AA80" i="2" s="1"/>
  <c r="T80" i="2"/>
  <c r="S80" i="2"/>
  <c r="R80" i="2"/>
  <c r="Q80" i="2"/>
  <c r="P80" i="2"/>
  <c r="C80" i="2"/>
  <c r="AM80" i="2" s="1"/>
  <c r="AO79" i="2"/>
  <c r="AN79" i="2"/>
  <c r="AM79" i="2"/>
  <c r="Y79" i="2"/>
  <c r="X79" i="2"/>
  <c r="W79" i="2"/>
  <c r="V79" i="2"/>
  <c r="U79" i="2"/>
  <c r="T79" i="2"/>
  <c r="S79" i="2"/>
  <c r="R79" i="2"/>
  <c r="Q79" i="2"/>
  <c r="P79" i="2"/>
  <c r="Z79" i="2" s="1"/>
  <c r="AA79" i="2" s="1"/>
  <c r="C79" i="2"/>
  <c r="AO78" i="2"/>
  <c r="AN78" i="2"/>
  <c r="AM78" i="2"/>
  <c r="Y78" i="2"/>
  <c r="X78" i="2"/>
  <c r="W78" i="2"/>
  <c r="V78" i="2"/>
  <c r="U78" i="2"/>
  <c r="T78" i="2"/>
  <c r="S78" i="2"/>
  <c r="R78" i="2"/>
  <c r="Q78" i="2"/>
  <c r="P78" i="2"/>
  <c r="C78" i="2"/>
  <c r="AL78" i="2" s="1"/>
  <c r="AO77" i="2"/>
  <c r="AN77" i="2"/>
  <c r="AM77" i="2"/>
  <c r="AL77" i="2"/>
  <c r="Y77" i="2"/>
  <c r="X77" i="2"/>
  <c r="W77" i="2"/>
  <c r="V77" i="2"/>
  <c r="U77" i="2"/>
  <c r="T77" i="2"/>
  <c r="S77" i="2"/>
  <c r="R77" i="2"/>
  <c r="Q77" i="2"/>
  <c r="P77" i="2"/>
  <c r="Z77" i="2" s="1"/>
  <c r="AA77" i="2" s="1"/>
  <c r="C77" i="2"/>
  <c r="AO76" i="2"/>
  <c r="AN76" i="2"/>
  <c r="AM76" i="2"/>
  <c r="AL76" i="2"/>
  <c r="Y76" i="2"/>
  <c r="X76" i="2"/>
  <c r="W76" i="2"/>
  <c r="V76" i="2"/>
  <c r="U76" i="2"/>
  <c r="T76" i="2"/>
  <c r="S76" i="2"/>
  <c r="R76" i="2"/>
  <c r="Q76" i="2"/>
  <c r="P76" i="2"/>
  <c r="C76" i="2"/>
  <c r="AO75" i="2"/>
  <c r="AN75" i="2"/>
  <c r="AM75" i="2"/>
  <c r="AL75" i="2"/>
  <c r="Y75" i="2"/>
  <c r="X75" i="2"/>
  <c r="W75" i="2"/>
  <c r="V75" i="2"/>
  <c r="U75" i="2"/>
  <c r="T75" i="2"/>
  <c r="Z75" i="2" s="1"/>
  <c r="AA75" i="2" s="1"/>
  <c r="S75" i="2"/>
  <c r="R75" i="2"/>
  <c r="Q75" i="2"/>
  <c r="P75" i="2"/>
  <c r="C75" i="2"/>
  <c r="AO74" i="2"/>
  <c r="AN74" i="2"/>
  <c r="Y74" i="2"/>
  <c r="X74" i="2"/>
  <c r="W74" i="2"/>
  <c r="V74" i="2"/>
  <c r="U74" i="2"/>
  <c r="T74" i="2"/>
  <c r="S74" i="2"/>
  <c r="Z74" i="2" s="1"/>
  <c r="AA74" i="2" s="1"/>
  <c r="R74" i="2"/>
  <c r="Q74" i="2"/>
  <c r="P74" i="2"/>
  <c r="C74" i="2"/>
  <c r="AT73" i="2"/>
  <c r="AO73" i="2"/>
  <c r="AN73" i="2"/>
  <c r="AL73" i="2"/>
  <c r="Y73" i="2"/>
  <c r="X73" i="2"/>
  <c r="W73" i="2"/>
  <c r="V73" i="2"/>
  <c r="U73" i="2"/>
  <c r="T73" i="2"/>
  <c r="S73" i="2"/>
  <c r="R73" i="2"/>
  <c r="Q73" i="2"/>
  <c r="P73" i="2"/>
  <c r="Z73" i="2" s="1"/>
  <c r="AA73" i="2" s="1"/>
  <c r="C73" i="2"/>
  <c r="AM73" i="2" s="1"/>
  <c r="AO72" i="2"/>
  <c r="AN72" i="2"/>
  <c r="AM72" i="2"/>
  <c r="AL72" i="2"/>
  <c r="Y72" i="2"/>
  <c r="X72" i="2"/>
  <c r="W72" i="2"/>
  <c r="V72" i="2"/>
  <c r="U72" i="2"/>
  <c r="T72" i="2"/>
  <c r="S72" i="2"/>
  <c r="R72" i="2"/>
  <c r="Q72" i="2"/>
  <c r="P72" i="2"/>
  <c r="Z72" i="2" s="1"/>
  <c r="AA72" i="2" s="1"/>
  <c r="C72" i="2"/>
  <c r="AO71" i="2"/>
  <c r="AN71" i="2"/>
  <c r="AL71" i="2"/>
  <c r="Z71" i="2"/>
  <c r="AA71" i="2" s="1"/>
  <c r="Y71" i="2"/>
  <c r="X71" i="2"/>
  <c r="W71" i="2"/>
  <c r="V71" i="2"/>
  <c r="U71" i="2"/>
  <c r="T71" i="2"/>
  <c r="S71" i="2"/>
  <c r="R71" i="2"/>
  <c r="Q71" i="2"/>
  <c r="P71" i="2"/>
  <c r="C71" i="2"/>
  <c r="AM71" i="2" s="1"/>
  <c r="AO70" i="2"/>
  <c r="AN70" i="2"/>
  <c r="Y70" i="2"/>
  <c r="X70" i="2"/>
  <c r="W70" i="2"/>
  <c r="V70" i="2"/>
  <c r="U70" i="2"/>
  <c r="T70" i="2"/>
  <c r="S70" i="2"/>
  <c r="R70" i="2"/>
  <c r="Q70" i="2"/>
  <c r="P70" i="2"/>
  <c r="Z70" i="2" s="1"/>
  <c r="AA70" i="2" s="1"/>
  <c r="C70" i="2"/>
  <c r="AO69" i="2"/>
  <c r="AN69" i="2"/>
  <c r="AM69" i="2"/>
  <c r="Y69" i="2"/>
  <c r="X69" i="2"/>
  <c r="W69" i="2"/>
  <c r="V69" i="2"/>
  <c r="U69" i="2"/>
  <c r="T69" i="2"/>
  <c r="S69" i="2"/>
  <c r="R69" i="2"/>
  <c r="Q69" i="2"/>
  <c r="P69" i="2"/>
  <c r="C69" i="2"/>
  <c r="AL69" i="2" s="1"/>
  <c r="AO68" i="2"/>
  <c r="AN68" i="2"/>
  <c r="AL68" i="2"/>
  <c r="Y68" i="2"/>
  <c r="X68" i="2"/>
  <c r="W68" i="2"/>
  <c r="V68" i="2"/>
  <c r="U68" i="2"/>
  <c r="T68" i="2"/>
  <c r="S68" i="2"/>
  <c r="R68" i="2"/>
  <c r="Q68" i="2"/>
  <c r="P68" i="2"/>
  <c r="C68" i="2"/>
  <c r="AM68" i="2" s="1"/>
  <c r="AO67" i="2"/>
  <c r="AN67" i="2"/>
  <c r="Y67" i="2"/>
  <c r="X67" i="2"/>
  <c r="W67" i="2"/>
  <c r="V67" i="2"/>
  <c r="U67" i="2"/>
  <c r="T67" i="2"/>
  <c r="S67" i="2"/>
  <c r="R67" i="2"/>
  <c r="Q67" i="2"/>
  <c r="P67" i="2"/>
  <c r="C67" i="2"/>
  <c r="AO66" i="2"/>
  <c r="AN66" i="2"/>
  <c r="Y66" i="2"/>
  <c r="X66" i="2"/>
  <c r="W66" i="2"/>
  <c r="V66" i="2"/>
  <c r="U66" i="2"/>
  <c r="T66" i="2"/>
  <c r="S66" i="2"/>
  <c r="Z66" i="2" s="1"/>
  <c r="AA66" i="2" s="1"/>
  <c r="R66" i="2"/>
  <c r="Q66" i="2"/>
  <c r="P66" i="2"/>
  <c r="C66" i="2"/>
  <c r="AO65" i="2"/>
  <c r="AN65" i="2"/>
  <c r="AM65" i="2"/>
  <c r="AL65" i="2"/>
  <c r="Y65" i="2"/>
  <c r="X65" i="2"/>
  <c r="W65" i="2"/>
  <c r="V65" i="2"/>
  <c r="U65" i="2"/>
  <c r="T65" i="2"/>
  <c r="S65" i="2"/>
  <c r="R65" i="2"/>
  <c r="Q65" i="2"/>
  <c r="P65" i="2"/>
  <c r="Z65" i="2" s="1"/>
  <c r="AA65" i="2" s="1"/>
  <c r="C65" i="2"/>
  <c r="AO64" i="2"/>
  <c r="AN64" i="2"/>
  <c r="AM64" i="2"/>
  <c r="AL64" i="2"/>
  <c r="Y64" i="2"/>
  <c r="X64" i="2"/>
  <c r="W64" i="2"/>
  <c r="V64" i="2"/>
  <c r="U64" i="2"/>
  <c r="T64" i="2"/>
  <c r="S64" i="2"/>
  <c r="R64" i="2"/>
  <c r="Q64" i="2"/>
  <c r="P64" i="2"/>
  <c r="C64" i="2"/>
  <c r="AO63" i="2"/>
  <c r="AN63" i="2"/>
  <c r="AM63" i="2"/>
  <c r="AL63" i="2"/>
  <c r="Y63" i="2"/>
  <c r="X63" i="2"/>
  <c r="W63" i="2"/>
  <c r="V63" i="2"/>
  <c r="U63" i="2"/>
  <c r="T63" i="2"/>
  <c r="S63" i="2"/>
  <c r="R63" i="2"/>
  <c r="Q63" i="2"/>
  <c r="P63" i="2"/>
  <c r="C63" i="2"/>
  <c r="AO62" i="2"/>
  <c r="AN62" i="2"/>
  <c r="AM62" i="2"/>
  <c r="AL62" i="2"/>
  <c r="Y62" i="2"/>
  <c r="X62" i="2"/>
  <c r="W62" i="2"/>
  <c r="V62" i="2"/>
  <c r="U62" i="2"/>
  <c r="T62" i="2"/>
  <c r="S62" i="2"/>
  <c r="R62" i="2"/>
  <c r="Q62" i="2"/>
  <c r="P62" i="2"/>
  <c r="Z62" i="2" s="1"/>
  <c r="AA62" i="2" s="1"/>
  <c r="C62" i="2"/>
  <c r="AO61" i="2"/>
  <c r="AN61" i="2"/>
  <c r="Y61" i="2"/>
  <c r="X61" i="2"/>
  <c r="W61" i="2"/>
  <c r="V61" i="2"/>
  <c r="U61" i="2"/>
  <c r="T61" i="2"/>
  <c r="S61" i="2"/>
  <c r="Z61" i="2" s="1"/>
  <c r="AA61" i="2" s="1"/>
  <c r="R61" i="2"/>
  <c r="Q61" i="2"/>
  <c r="P61" i="2"/>
  <c r="C61" i="2"/>
  <c r="AO60" i="2"/>
  <c r="AN60" i="2"/>
  <c r="AL60" i="2"/>
  <c r="Y60" i="2"/>
  <c r="X60" i="2"/>
  <c r="W60" i="2"/>
  <c r="V60" i="2"/>
  <c r="U60" i="2"/>
  <c r="T60" i="2"/>
  <c r="S60" i="2"/>
  <c r="R60" i="2"/>
  <c r="Q60" i="2"/>
  <c r="P60" i="2"/>
  <c r="C60" i="2"/>
  <c r="AM60" i="2" s="1"/>
  <c r="AO59" i="2"/>
  <c r="AN59" i="2"/>
  <c r="AL59" i="2"/>
  <c r="Y59" i="2"/>
  <c r="X59" i="2"/>
  <c r="W59" i="2"/>
  <c r="V59" i="2"/>
  <c r="U59" i="2"/>
  <c r="T59" i="2"/>
  <c r="S59" i="2"/>
  <c r="R59" i="2"/>
  <c r="Q59" i="2"/>
  <c r="P59" i="2"/>
  <c r="Z59" i="2" s="1"/>
  <c r="AA59" i="2" s="1"/>
  <c r="C59" i="2"/>
  <c r="AM59" i="2" s="1"/>
  <c r="AO58" i="2"/>
  <c r="AN58" i="2"/>
  <c r="AM58" i="2"/>
  <c r="Z58" i="2"/>
  <c r="AA58" i="2" s="1"/>
  <c r="Y58" i="2"/>
  <c r="X58" i="2"/>
  <c r="W58" i="2"/>
  <c r="V58" i="2"/>
  <c r="U58" i="2"/>
  <c r="T58" i="2"/>
  <c r="S58" i="2"/>
  <c r="R58" i="2"/>
  <c r="Q58" i="2"/>
  <c r="P58" i="2"/>
  <c r="C58" i="2"/>
  <c r="AS57" i="2"/>
  <c r="AO57" i="2"/>
  <c r="AN57" i="2"/>
  <c r="AL57" i="2"/>
  <c r="Y57" i="2"/>
  <c r="X57" i="2"/>
  <c r="W57" i="2"/>
  <c r="V57" i="2"/>
  <c r="Z57" i="2" s="1"/>
  <c r="AA57" i="2" s="1"/>
  <c r="U57" i="2"/>
  <c r="T57" i="2"/>
  <c r="S57" i="2"/>
  <c r="R57" i="2"/>
  <c r="Q57" i="2"/>
  <c r="P57" i="2"/>
  <c r="C57" i="2"/>
  <c r="AM57" i="2" s="1"/>
  <c r="AO56" i="2"/>
  <c r="AN56" i="2"/>
  <c r="AL56" i="2"/>
  <c r="Y56" i="2"/>
  <c r="X56" i="2"/>
  <c r="W56" i="2"/>
  <c r="V56" i="2"/>
  <c r="U56" i="2"/>
  <c r="T56" i="2"/>
  <c r="S56" i="2"/>
  <c r="R56" i="2"/>
  <c r="Q56" i="2"/>
  <c r="P56" i="2"/>
  <c r="C56" i="2"/>
  <c r="AM56" i="2" s="1"/>
  <c r="AO55" i="2"/>
  <c r="AN55" i="2"/>
  <c r="AM55" i="2"/>
  <c r="Y55" i="2"/>
  <c r="X55" i="2"/>
  <c r="W55" i="2"/>
  <c r="V55" i="2"/>
  <c r="U55" i="2"/>
  <c r="T55" i="2"/>
  <c r="S55" i="2"/>
  <c r="R55" i="2"/>
  <c r="Q55" i="2"/>
  <c r="P55" i="2"/>
  <c r="C55" i="2"/>
  <c r="AO54" i="2"/>
  <c r="AN54" i="2"/>
  <c r="Y54" i="2"/>
  <c r="X54" i="2"/>
  <c r="W54" i="2"/>
  <c r="V54" i="2"/>
  <c r="U54" i="2"/>
  <c r="Z54" i="2" s="1"/>
  <c r="AA54" i="2" s="1"/>
  <c r="T54" i="2"/>
  <c r="S54" i="2"/>
  <c r="R54" i="2"/>
  <c r="Q54" i="2"/>
  <c r="P54" i="2"/>
  <c r="C54" i="2"/>
  <c r="AM54" i="2" s="1"/>
  <c r="AO53" i="2"/>
  <c r="AN53" i="2"/>
  <c r="AM53" i="2"/>
  <c r="AL53" i="2"/>
  <c r="Y53" i="2"/>
  <c r="X53" i="2"/>
  <c r="W53" i="2"/>
  <c r="V53" i="2"/>
  <c r="U53" i="2"/>
  <c r="T53" i="2"/>
  <c r="S53" i="2"/>
  <c r="R53" i="2"/>
  <c r="Q53" i="2"/>
  <c r="P53" i="2"/>
  <c r="C53" i="2"/>
  <c r="AO52" i="2"/>
  <c r="AN52" i="2"/>
  <c r="Y52" i="2"/>
  <c r="X52" i="2"/>
  <c r="W52" i="2"/>
  <c r="V52" i="2"/>
  <c r="U52" i="2"/>
  <c r="T52" i="2"/>
  <c r="S52" i="2"/>
  <c r="R52" i="2"/>
  <c r="Q52" i="2"/>
  <c r="P52" i="2"/>
  <c r="C52" i="2"/>
  <c r="AO51" i="2"/>
  <c r="AN51" i="2"/>
  <c r="AM51" i="2"/>
  <c r="AL51" i="2"/>
  <c r="Y51" i="2"/>
  <c r="X51" i="2"/>
  <c r="W51" i="2"/>
  <c r="V51" i="2"/>
  <c r="U51" i="2"/>
  <c r="T51" i="2"/>
  <c r="S51" i="2"/>
  <c r="R51" i="2"/>
  <c r="Q51" i="2"/>
  <c r="P51" i="2"/>
  <c r="C51" i="2"/>
  <c r="AQ50" i="2"/>
  <c r="AO50" i="2"/>
  <c r="AN50" i="2"/>
  <c r="Y50" i="2"/>
  <c r="X50" i="2"/>
  <c r="W50" i="2"/>
  <c r="V50" i="2"/>
  <c r="U50" i="2"/>
  <c r="Z50" i="2" s="1"/>
  <c r="AA50" i="2" s="1"/>
  <c r="T50" i="2"/>
  <c r="S50" i="2"/>
  <c r="R50" i="2"/>
  <c r="Q50" i="2"/>
  <c r="P50" i="2"/>
  <c r="C50" i="2"/>
  <c r="AM50" i="2" s="1"/>
  <c r="AO49" i="2"/>
  <c r="AN49" i="2"/>
  <c r="AM49" i="2"/>
  <c r="AL49" i="2"/>
  <c r="Y49" i="2"/>
  <c r="X49" i="2"/>
  <c r="W49" i="2"/>
  <c r="V49" i="2"/>
  <c r="U49" i="2"/>
  <c r="T49" i="2"/>
  <c r="S49" i="2"/>
  <c r="R49" i="2"/>
  <c r="Q49" i="2"/>
  <c r="P49" i="2"/>
  <c r="C49" i="2"/>
  <c r="AO48" i="2"/>
  <c r="AN48" i="2"/>
  <c r="Y48" i="2"/>
  <c r="X48" i="2"/>
  <c r="W48" i="2"/>
  <c r="V48" i="2"/>
  <c r="U48" i="2"/>
  <c r="T48" i="2"/>
  <c r="S48" i="2"/>
  <c r="Z48" i="2" s="1"/>
  <c r="AA48" i="2" s="1"/>
  <c r="R48" i="2"/>
  <c r="Q48" i="2"/>
  <c r="P48" i="2"/>
  <c r="C48" i="2"/>
  <c r="AO47" i="2"/>
  <c r="AN47" i="2"/>
  <c r="AM47" i="2"/>
  <c r="AL47" i="2"/>
  <c r="Y47" i="2"/>
  <c r="X47" i="2"/>
  <c r="W47" i="2"/>
  <c r="V47" i="2"/>
  <c r="U47" i="2"/>
  <c r="T47" i="2"/>
  <c r="S47" i="2"/>
  <c r="R47" i="2"/>
  <c r="Q47" i="2"/>
  <c r="P47" i="2"/>
  <c r="C47" i="2"/>
  <c r="AO46" i="2"/>
  <c r="AN46" i="2"/>
  <c r="Y46" i="2"/>
  <c r="X46" i="2"/>
  <c r="W46" i="2"/>
  <c r="V46" i="2"/>
  <c r="U46" i="2"/>
  <c r="T46" i="2"/>
  <c r="S46" i="2"/>
  <c r="R46" i="2"/>
  <c r="Q46" i="2"/>
  <c r="P46" i="2"/>
  <c r="C46" i="2"/>
  <c r="AM46" i="2" s="1"/>
  <c r="AO45" i="2"/>
  <c r="AN45" i="2"/>
  <c r="AM45" i="2"/>
  <c r="AL45" i="2"/>
  <c r="Y45" i="2"/>
  <c r="X45" i="2"/>
  <c r="W45" i="2"/>
  <c r="V45" i="2"/>
  <c r="U45" i="2"/>
  <c r="T45" i="2"/>
  <c r="Z45" i="2" s="1"/>
  <c r="AA45" i="2" s="1"/>
  <c r="S45" i="2"/>
  <c r="R45" i="2"/>
  <c r="Q45" i="2"/>
  <c r="P45" i="2"/>
  <c r="C45" i="2"/>
  <c r="AO44" i="2"/>
  <c r="AN44" i="2"/>
  <c r="AM44" i="2"/>
  <c r="AL44" i="2"/>
  <c r="Y44" i="2"/>
  <c r="X44" i="2"/>
  <c r="W44" i="2"/>
  <c r="V44" i="2"/>
  <c r="U44" i="2"/>
  <c r="T44" i="2"/>
  <c r="S44" i="2"/>
  <c r="R44" i="2"/>
  <c r="Q44" i="2"/>
  <c r="P44" i="2"/>
  <c r="C44" i="2"/>
  <c r="AO43" i="2"/>
  <c r="AN43" i="2"/>
  <c r="AM43" i="2"/>
  <c r="AL43" i="2"/>
  <c r="Y43" i="2"/>
  <c r="X43" i="2"/>
  <c r="W43" i="2"/>
  <c r="V43" i="2"/>
  <c r="U43" i="2"/>
  <c r="T43" i="2"/>
  <c r="S43" i="2"/>
  <c r="R43" i="2"/>
  <c r="Q43" i="2"/>
  <c r="P43" i="2"/>
  <c r="C43" i="2"/>
  <c r="AO42" i="2"/>
  <c r="AN42" i="2"/>
  <c r="AL42" i="2"/>
  <c r="Y42" i="2"/>
  <c r="X42" i="2"/>
  <c r="W42" i="2"/>
  <c r="V42" i="2"/>
  <c r="U42" i="2"/>
  <c r="T42" i="2"/>
  <c r="S42" i="2"/>
  <c r="R42" i="2"/>
  <c r="Q42" i="2"/>
  <c r="P42" i="2"/>
  <c r="C42" i="2"/>
  <c r="AM42" i="2" s="1"/>
  <c r="AO41" i="2"/>
  <c r="AN41" i="2"/>
  <c r="Y41" i="2"/>
  <c r="X41" i="2"/>
  <c r="W41" i="2"/>
  <c r="V41" i="2"/>
  <c r="U41" i="2"/>
  <c r="T41" i="2"/>
  <c r="S41" i="2"/>
  <c r="R41" i="2"/>
  <c r="Q41" i="2"/>
  <c r="P41" i="2"/>
  <c r="Z41" i="2" s="1"/>
  <c r="AA41" i="2" s="1"/>
  <c r="C41" i="2"/>
  <c r="AM41" i="2" s="1"/>
  <c r="AO40" i="2"/>
  <c r="AN40" i="2"/>
  <c r="Y40" i="2"/>
  <c r="X40" i="2"/>
  <c r="W40" i="2"/>
  <c r="V40" i="2"/>
  <c r="U40" i="2"/>
  <c r="T40" i="2"/>
  <c r="S40" i="2"/>
  <c r="Z40" i="2" s="1"/>
  <c r="AA40" i="2" s="1"/>
  <c r="R40" i="2"/>
  <c r="Q40" i="2"/>
  <c r="P40" i="2"/>
  <c r="C40" i="2"/>
  <c r="AV39" i="2"/>
  <c r="AO39" i="2"/>
  <c r="AN39" i="2"/>
  <c r="AM39" i="2"/>
  <c r="AL39" i="2"/>
  <c r="Z39" i="2"/>
  <c r="AA39" i="2" s="1"/>
  <c r="Y39" i="2"/>
  <c r="X39" i="2"/>
  <c r="W39" i="2"/>
  <c r="V39" i="2"/>
  <c r="U39" i="2"/>
  <c r="T39" i="2"/>
  <c r="S39" i="2"/>
  <c r="R39" i="2"/>
  <c r="Q39" i="2"/>
  <c r="P39" i="2"/>
  <c r="C39" i="2"/>
  <c r="AO38" i="2"/>
  <c r="AN38" i="2"/>
  <c r="AM38" i="2"/>
  <c r="AL38" i="2"/>
  <c r="Y38" i="2"/>
  <c r="X38" i="2"/>
  <c r="W38" i="2"/>
  <c r="V38" i="2"/>
  <c r="U38" i="2"/>
  <c r="T38" i="2"/>
  <c r="S38" i="2"/>
  <c r="R38" i="2"/>
  <c r="Q38" i="2"/>
  <c r="P38" i="2"/>
  <c r="C38" i="2"/>
  <c r="AT37" i="2"/>
  <c r="AO37" i="2"/>
  <c r="AN37" i="2"/>
  <c r="AM37" i="2"/>
  <c r="AL37" i="2"/>
  <c r="Y37" i="2"/>
  <c r="X37" i="2"/>
  <c r="W37" i="2"/>
  <c r="V37" i="2"/>
  <c r="U37" i="2"/>
  <c r="T37" i="2"/>
  <c r="S37" i="2"/>
  <c r="R37" i="2"/>
  <c r="Q37" i="2"/>
  <c r="P37" i="2"/>
  <c r="Z37" i="2" s="1"/>
  <c r="AA37" i="2" s="1"/>
  <c r="C37" i="2"/>
  <c r="AO36" i="2"/>
  <c r="AN36" i="2"/>
  <c r="AL36" i="2"/>
  <c r="Y36" i="2"/>
  <c r="X36" i="2"/>
  <c r="W36" i="2"/>
  <c r="V36" i="2"/>
  <c r="U36" i="2"/>
  <c r="T36" i="2"/>
  <c r="S36" i="2"/>
  <c r="R36" i="2"/>
  <c r="Q36" i="2"/>
  <c r="P36" i="2"/>
  <c r="C36" i="2"/>
  <c r="AM36" i="2" s="1"/>
  <c r="AO35" i="2"/>
  <c r="AN35" i="2"/>
  <c r="Y35" i="2"/>
  <c r="X35" i="2"/>
  <c r="W35" i="2"/>
  <c r="V35" i="2"/>
  <c r="U35" i="2"/>
  <c r="T35" i="2"/>
  <c r="S35" i="2"/>
  <c r="R35" i="2"/>
  <c r="Q35" i="2"/>
  <c r="P35" i="2"/>
  <c r="C35" i="2"/>
  <c r="AM35" i="2" s="1"/>
  <c r="AQ34" i="2"/>
  <c r="AO34" i="2"/>
  <c r="AN34" i="2"/>
  <c r="Y34" i="2"/>
  <c r="X34" i="2"/>
  <c r="W34" i="2"/>
  <c r="V34" i="2"/>
  <c r="U34" i="2"/>
  <c r="Z34" i="2" s="1"/>
  <c r="AA34" i="2" s="1"/>
  <c r="T34" i="2"/>
  <c r="S34" i="2"/>
  <c r="R34" i="2"/>
  <c r="Q34" i="2"/>
  <c r="P34" i="2"/>
  <c r="C34" i="2"/>
  <c r="AM34" i="2" s="1"/>
  <c r="AO33" i="2"/>
  <c r="AN33" i="2"/>
  <c r="AM33" i="2"/>
  <c r="AL33" i="2"/>
  <c r="Y33" i="2"/>
  <c r="X33" i="2"/>
  <c r="W33" i="2"/>
  <c r="V33" i="2"/>
  <c r="U33" i="2"/>
  <c r="T33" i="2"/>
  <c r="Z33" i="2" s="1"/>
  <c r="AA33" i="2" s="1"/>
  <c r="S33" i="2"/>
  <c r="R33" i="2"/>
  <c r="Q33" i="2"/>
  <c r="P33" i="2"/>
  <c r="C33" i="2"/>
  <c r="AO32" i="2"/>
  <c r="AN32" i="2"/>
  <c r="AM32" i="2"/>
  <c r="AL32" i="2"/>
  <c r="Y32" i="2"/>
  <c r="X32" i="2"/>
  <c r="W32" i="2"/>
  <c r="V32" i="2"/>
  <c r="U32" i="2"/>
  <c r="T32" i="2"/>
  <c r="S32" i="2"/>
  <c r="R32" i="2"/>
  <c r="Q32" i="2"/>
  <c r="P32" i="2"/>
  <c r="Z32" i="2" s="1"/>
  <c r="AA32" i="2" s="1"/>
  <c r="C32" i="2"/>
  <c r="AO31" i="2"/>
  <c r="AN31" i="2"/>
  <c r="AM31" i="2"/>
  <c r="AL31" i="2"/>
  <c r="Y31" i="2"/>
  <c r="X31" i="2"/>
  <c r="W31" i="2"/>
  <c r="V31" i="2"/>
  <c r="U31" i="2"/>
  <c r="T31" i="2"/>
  <c r="S31" i="2"/>
  <c r="R31" i="2"/>
  <c r="Q31" i="2"/>
  <c r="P31" i="2"/>
  <c r="C31" i="2"/>
  <c r="AO30" i="2"/>
  <c r="AN30" i="2"/>
  <c r="AL30" i="2"/>
  <c r="Y30" i="2"/>
  <c r="X30" i="2"/>
  <c r="W30" i="2"/>
  <c r="V30" i="2"/>
  <c r="U30" i="2"/>
  <c r="T30" i="2"/>
  <c r="S30" i="2"/>
  <c r="R30" i="2"/>
  <c r="Q30" i="2"/>
  <c r="P30" i="2"/>
  <c r="C30" i="2"/>
  <c r="AM30" i="2" s="1"/>
  <c r="AO29" i="2"/>
  <c r="AN29" i="2"/>
  <c r="Y29" i="2"/>
  <c r="X29" i="2"/>
  <c r="W29" i="2"/>
  <c r="V29" i="2"/>
  <c r="U29" i="2"/>
  <c r="T29" i="2"/>
  <c r="S29" i="2"/>
  <c r="R29" i="2"/>
  <c r="Q29" i="2"/>
  <c r="P29" i="2"/>
  <c r="Z29" i="2" s="1"/>
  <c r="AA29" i="2" s="1"/>
  <c r="C29" i="2"/>
  <c r="AM29" i="2" s="1"/>
  <c r="AO28" i="2"/>
  <c r="AN28" i="2"/>
  <c r="Y28" i="2"/>
  <c r="X28" i="2"/>
  <c r="W28" i="2"/>
  <c r="V28" i="2"/>
  <c r="U28" i="2"/>
  <c r="T28" i="2"/>
  <c r="S28" i="2"/>
  <c r="R28" i="2"/>
  <c r="Q28" i="2"/>
  <c r="P28" i="2"/>
  <c r="C28" i="2"/>
  <c r="AO27" i="2"/>
  <c r="AN27" i="2"/>
  <c r="AM27" i="2"/>
  <c r="AL27" i="2"/>
  <c r="Y27" i="2"/>
  <c r="X27" i="2"/>
  <c r="W27" i="2"/>
  <c r="V27" i="2"/>
  <c r="U27" i="2"/>
  <c r="T27" i="2"/>
  <c r="Z27" i="2" s="1"/>
  <c r="AA27" i="2" s="1"/>
  <c r="S27" i="2"/>
  <c r="R27" i="2"/>
  <c r="Q27" i="2"/>
  <c r="P27" i="2"/>
  <c r="C27" i="2"/>
  <c r="AO26" i="2"/>
  <c r="AN26" i="2"/>
  <c r="AM26" i="2"/>
  <c r="AL26" i="2"/>
  <c r="Y26" i="2"/>
  <c r="X26" i="2"/>
  <c r="W26" i="2"/>
  <c r="V26" i="2"/>
  <c r="U26" i="2"/>
  <c r="T26" i="2"/>
  <c r="S26" i="2"/>
  <c r="R26" i="2"/>
  <c r="Q26" i="2"/>
  <c r="P26" i="2"/>
  <c r="C26" i="2"/>
  <c r="AO25" i="2"/>
  <c r="AN25" i="2"/>
  <c r="AM25" i="2"/>
  <c r="AL25" i="2"/>
  <c r="Y25" i="2"/>
  <c r="X25" i="2"/>
  <c r="W25" i="2"/>
  <c r="V25" i="2"/>
  <c r="U25" i="2"/>
  <c r="T25" i="2"/>
  <c r="S25" i="2"/>
  <c r="R25" i="2"/>
  <c r="Q25" i="2"/>
  <c r="P25" i="2"/>
  <c r="C25" i="2"/>
  <c r="AO24" i="2"/>
  <c r="AN24" i="2"/>
  <c r="AL24" i="2"/>
  <c r="Y24" i="2"/>
  <c r="X24" i="2"/>
  <c r="W24" i="2"/>
  <c r="V24" i="2"/>
  <c r="U24" i="2"/>
  <c r="T24" i="2"/>
  <c r="S24" i="2"/>
  <c r="R24" i="2"/>
  <c r="Q24" i="2"/>
  <c r="P24" i="2"/>
  <c r="C24" i="2"/>
  <c r="AM24" i="2" s="1"/>
  <c r="AO23" i="2"/>
  <c r="AN23" i="2"/>
  <c r="Y23" i="2"/>
  <c r="X23" i="2"/>
  <c r="W23" i="2"/>
  <c r="V23" i="2"/>
  <c r="U23" i="2"/>
  <c r="T23" i="2"/>
  <c r="S23" i="2"/>
  <c r="R23" i="2"/>
  <c r="Q23" i="2"/>
  <c r="P23" i="2"/>
  <c r="C23" i="2"/>
  <c r="AM23" i="2" s="1"/>
  <c r="AO22" i="2"/>
  <c r="AN22" i="2"/>
  <c r="AA22" i="2"/>
  <c r="Y22" i="2"/>
  <c r="X22" i="2"/>
  <c r="W22" i="2"/>
  <c r="V22" i="2"/>
  <c r="U22" i="2"/>
  <c r="Z22" i="2" s="1"/>
  <c r="T22" i="2"/>
  <c r="S22" i="2"/>
  <c r="R22" i="2"/>
  <c r="Q22" i="2"/>
  <c r="P22" i="2"/>
  <c r="C22" i="2"/>
  <c r="AO21" i="2"/>
  <c r="AN21" i="2"/>
  <c r="AM21" i="2"/>
  <c r="AL21" i="2"/>
  <c r="Y21" i="2"/>
  <c r="X21" i="2"/>
  <c r="W21" i="2"/>
  <c r="V21" i="2"/>
  <c r="U21" i="2"/>
  <c r="T21" i="2"/>
  <c r="Z21" i="2" s="1"/>
  <c r="AA21" i="2" s="1"/>
  <c r="S21" i="2"/>
  <c r="R21" i="2"/>
  <c r="Q21" i="2"/>
  <c r="P21" i="2"/>
  <c r="C21" i="2"/>
  <c r="AO20" i="2"/>
  <c r="AN20" i="2"/>
  <c r="AM20" i="2"/>
  <c r="AL20" i="2"/>
  <c r="Y20" i="2"/>
  <c r="X20" i="2"/>
  <c r="W20" i="2"/>
  <c r="V20" i="2"/>
  <c r="U20" i="2"/>
  <c r="T20" i="2"/>
  <c r="S20" i="2"/>
  <c r="R20" i="2"/>
  <c r="Q20" i="2"/>
  <c r="P20" i="2"/>
  <c r="C20" i="2"/>
  <c r="AO19" i="2"/>
  <c r="AN19" i="2"/>
  <c r="AM19" i="2"/>
  <c r="AL19" i="2"/>
  <c r="Y19" i="2"/>
  <c r="X19" i="2"/>
  <c r="W19" i="2"/>
  <c r="V19" i="2"/>
  <c r="U19" i="2"/>
  <c r="T19" i="2"/>
  <c r="S19" i="2"/>
  <c r="R19" i="2"/>
  <c r="Q19" i="2"/>
  <c r="P19" i="2"/>
  <c r="C19" i="2"/>
  <c r="AO18" i="2"/>
  <c r="AN18" i="2"/>
  <c r="AL18" i="2"/>
  <c r="Y18" i="2"/>
  <c r="X18" i="2"/>
  <c r="W18" i="2"/>
  <c r="V18" i="2"/>
  <c r="U18" i="2"/>
  <c r="T18" i="2"/>
  <c r="S18" i="2"/>
  <c r="R18" i="2"/>
  <c r="Q18" i="2"/>
  <c r="P18" i="2"/>
  <c r="C18" i="2"/>
  <c r="AM18" i="2" s="1"/>
  <c r="AO17" i="2"/>
  <c r="AN17" i="2"/>
  <c r="Y17" i="2"/>
  <c r="X17" i="2"/>
  <c r="W17" i="2"/>
  <c r="V17" i="2"/>
  <c r="U17" i="2"/>
  <c r="T17" i="2"/>
  <c r="S17" i="2"/>
  <c r="R17" i="2"/>
  <c r="Q17" i="2"/>
  <c r="P17" i="2"/>
  <c r="C17" i="2"/>
  <c r="AM17" i="2" s="1"/>
  <c r="AO16" i="2"/>
  <c r="AN16" i="2"/>
  <c r="Y16" i="2"/>
  <c r="X16" i="2"/>
  <c r="W16" i="2"/>
  <c r="V16" i="2"/>
  <c r="U16" i="2"/>
  <c r="T16" i="2"/>
  <c r="S16" i="2"/>
  <c r="Z16" i="2" s="1"/>
  <c r="AA16" i="2" s="1"/>
  <c r="R16" i="2"/>
  <c r="Q16" i="2"/>
  <c r="P16" i="2"/>
  <c r="C16" i="2"/>
  <c r="AV15" i="2"/>
  <c r="AO15" i="2"/>
  <c r="AN15" i="2"/>
  <c r="AM15" i="2"/>
  <c r="AL15" i="2"/>
  <c r="Z15" i="2"/>
  <c r="AA15" i="2" s="1"/>
  <c r="Y15" i="2"/>
  <c r="X15" i="2"/>
  <c r="W15" i="2"/>
  <c r="V15" i="2"/>
  <c r="U15" i="2"/>
  <c r="T15" i="2"/>
  <c r="S15" i="2"/>
  <c r="R15" i="2"/>
  <c r="Q15" i="2"/>
  <c r="P15" i="2"/>
  <c r="C15" i="2"/>
  <c r="AO14" i="2"/>
  <c r="AN14" i="2"/>
  <c r="AM14" i="2"/>
  <c r="AL14" i="2"/>
  <c r="Y14" i="2"/>
  <c r="X14" i="2"/>
  <c r="W14" i="2"/>
  <c r="V14" i="2"/>
  <c r="U14" i="2"/>
  <c r="T14" i="2"/>
  <c r="S14" i="2"/>
  <c r="R14" i="2"/>
  <c r="Q14" i="2"/>
  <c r="P14" i="2"/>
  <c r="C14" i="2"/>
  <c r="AO13" i="2"/>
  <c r="AN13" i="2"/>
  <c r="AM13" i="2"/>
  <c r="AL13" i="2"/>
  <c r="Y13" i="2"/>
  <c r="X13" i="2"/>
  <c r="W13" i="2"/>
  <c r="V13" i="2"/>
  <c r="U13" i="2"/>
  <c r="T13" i="2"/>
  <c r="S13" i="2"/>
  <c r="R13" i="2"/>
  <c r="Q13" i="2"/>
  <c r="P13" i="2"/>
  <c r="C13" i="2"/>
  <c r="AO12" i="2"/>
  <c r="AN12" i="2"/>
  <c r="AL12" i="2"/>
  <c r="Y12" i="2"/>
  <c r="X12" i="2"/>
  <c r="W12" i="2"/>
  <c r="V12" i="2"/>
  <c r="U12" i="2"/>
  <c r="T12" i="2"/>
  <c r="S12" i="2"/>
  <c r="R12" i="2"/>
  <c r="Q12" i="2"/>
  <c r="P12" i="2"/>
  <c r="C12" i="2"/>
  <c r="AM12" i="2" s="1"/>
  <c r="AO11" i="2"/>
  <c r="AN11" i="2"/>
  <c r="Y11" i="2"/>
  <c r="X11" i="2"/>
  <c r="W11" i="2"/>
  <c r="V11" i="2"/>
  <c r="U11" i="2"/>
  <c r="T11" i="2"/>
  <c r="S11" i="2"/>
  <c r="R11" i="2"/>
  <c r="Q11" i="2"/>
  <c r="P11" i="2"/>
  <c r="Z11" i="2" s="1"/>
  <c r="AA11" i="2" s="1"/>
  <c r="C11" i="2"/>
  <c r="AO10" i="2"/>
  <c r="AN10" i="2"/>
  <c r="Z10" i="2"/>
  <c r="AA10" i="2" s="1"/>
  <c r="Y10" i="2"/>
  <c r="X10" i="2"/>
  <c r="W10" i="2"/>
  <c r="V10" i="2"/>
  <c r="U10" i="2"/>
  <c r="T10" i="2"/>
  <c r="S10" i="2"/>
  <c r="R10" i="2"/>
  <c r="Q10" i="2"/>
  <c r="P10" i="2"/>
  <c r="C10" i="2"/>
  <c r="AO9" i="2"/>
  <c r="AN9" i="2"/>
  <c r="AM9" i="2"/>
  <c r="AL9" i="2"/>
  <c r="Y9" i="2"/>
  <c r="X9" i="2"/>
  <c r="W9" i="2"/>
  <c r="V9" i="2"/>
  <c r="U9" i="2"/>
  <c r="T9" i="2"/>
  <c r="S9" i="2"/>
  <c r="R9" i="2"/>
  <c r="Q9" i="2"/>
  <c r="P9" i="2"/>
  <c r="C9" i="2"/>
  <c r="AO8" i="2"/>
  <c r="AN8" i="2"/>
  <c r="AM8" i="2"/>
  <c r="AL8" i="2"/>
  <c r="Y8" i="2"/>
  <c r="X8" i="2"/>
  <c r="W8" i="2"/>
  <c r="V8" i="2"/>
  <c r="U8" i="2"/>
  <c r="T8" i="2"/>
  <c r="S8" i="2"/>
  <c r="R8" i="2"/>
  <c r="Q8" i="2"/>
  <c r="P8" i="2"/>
  <c r="C8" i="2"/>
  <c r="AB7" i="2"/>
  <c r="AE2" i="2"/>
  <c r="AD2" i="2"/>
  <c r="AO474" i="1"/>
  <c r="AN474" i="1"/>
  <c r="AM474" i="1"/>
  <c r="AL474" i="1"/>
  <c r="AO473" i="1"/>
  <c r="AN473" i="1"/>
  <c r="AM473" i="1"/>
  <c r="AL473" i="1"/>
  <c r="AO472" i="1"/>
  <c r="AN472" i="1"/>
  <c r="AM472" i="1"/>
  <c r="AL472" i="1"/>
  <c r="AO471" i="1"/>
  <c r="AN471" i="1"/>
  <c r="AM471" i="1"/>
  <c r="AL471" i="1"/>
  <c r="AO470" i="1"/>
  <c r="AN470" i="1"/>
  <c r="AM470" i="1"/>
  <c r="AL470" i="1"/>
  <c r="AO469" i="1"/>
  <c r="AN469" i="1"/>
  <c r="AM469" i="1"/>
  <c r="AL469" i="1"/>
  <c r="AX468" i="1"/>
  <c r="AV468" i="1"/>
  <c r="AT468" i="1"/>
  <c r="AS468" i="1"/>
  <c r="AR468" i="1"/>
  <c r="AQ468" i="1"/>
  <c r="AO468" i="1"/>
  <c r="AN468" i="1"/>
  <c r="AM468" i="1"/>
  <c r="AU468" i="1" s="1"/>
  <c r="AL468" i="1"/>
  <c r="AW468" i="1" s="1"/>
  <c r="AT467" i="1"/>
  <c r="AO467" i="1"/>
  <c r="AS467" i="1" s="1"/>
  <c r="AN467" i="1"/>
  <c r="AM467" i="1"/>
  <c r="AL467" i="1"/>
  <c r="AR467" i="1" s="1"/>
  <c r="AV466" i="1"/>
  <c r="AT466" i="1"/>
  <c r="AS466" i="1"/>
  <c r="AQ466" i="1"/>
  <c r="AO466" i="1"/>
  <c r="AN466" i="1"/>
  <c r="AM466" i="1"/>
  <c r="AU466" i="1" s="1"/>
  <c r="AL466" i="1"/>
  <c r="AX466" i="1" s="1"/>
  <c r="AV465" i="1"/>
  <c r="AT465" i="1"/>
  <c r="AO465" i="1"/>
  <c r="AS465" i="1" s="1"/>
  <c r="AN465" i="1"/>
  <c r="AM465" i="1"/>
  <c r="AQ465" i="1" s="1"/>
  <c r="AL465" i="1"/>
  <c r="AX465" i="1" s="1"/>
  <c r="AX464" i="1"/>
  <c r="AW464" i="1"/>
  <c r="AT464" i="1"/>
  <c r="AS464" i="1"/>
  <c r="AR464" i="1"/>
  <c r="AQ464" i="1"/>
  <c r="AO464" i="1"/>
  <c r="AN464" i="1"/>
  <c r="AM464" i="1"/>
  <c r="AV464" i="1" s="1"/>
  <c r="AL464" i="1"/>
  <c r="AW463" i="1"/>
  <c r="AO463" i="1"/>
  <c r="AS463" i="1" s="1"/>
  <c r="AN463" i="1"/>
  <c r="AT463" i="1" s="1"/>
  <c r="AM463" i="1"/>
  <c r="AQ463" i="1" s="1"/>
  <c r="AL463" i="1"/>
  <c r="AR463" i="1" s="1"/>
  <c r="AX462" i="1"/>
  <c r="AV462" i="1"/>
  <c r="AT462" i="1"/>
  <c r="AS462" i="1"/>
  <c r="AQ462" i="1"/>
  <c r="AO462" i="1"/>
  <c r="AN462" i="1"/>
  <c r="AM462" i="1"/>
  <c r="AU462" i="1" s="1"/>
  <c r="AL462" i="1"/>
  <c r="AR462" i="1" s="1"/>
  <c r="AT461" i="1"/>
  <c r="AO461" i="1"/>
  <c r="AS461" i="1" s="1"/>
  <c r="AN461" i="1"/>
  <c r="AM461" i="1"/>
  <c r="AL461" i="1"/>
  <c r="AX461" i="1" s="1"/>
  <c r="AT460" i="1"/>
  <c r="AS460" i="1"/>
  <c r="AQ460" i="1"/>
  <c r="AO460" i="1"/>
  <c r="AN460" i="1"/>
  <c r="AM460" i="1"/>
  <c r="AL460" i="1"/>
  <c r="AX460" i="1" s="1"/>
  <c r="AW459" i="1"/>
  <c r="AU459" i="1"/>
  <c r="AT459" i="1"/>
  <c r="AO459" i="1"/>
  <c r="AS459" i="1" s="1"/>
  <c r="AN459" i="1"/>
  <c r="AM459" i="1"/>
  <c r="AQ459" i="1" s="1"/>
  <c r="AL459" i="1"/>
  <c r="AR459" i="1" s="1"/>
  <c r="AW458" i="1"/>
  <c r="AV458" i="1"/>
  <c r="AT458" i="1"/>
  <c r="AS458" i="1"/>
  <c r="AQ458" i="1"/>
  <c r="AO458" i="1"/>
  <c r="AN458" i="1"/>
  <c r="AM458" i="1"/>
  <c r="AU458" i="1" s="1"/>
  <c r="AL458" i="1"/>
  <c r="AO457" i="1"/>
  <c r="AS457" i="1" s="1"/>
  <c r="AN457" i="1"/>
  <c r="AM457" i="1"/>
  <c r="AQ457" i="1" s="1"/>
  <c r="AL457" i="1"/>
  <c r="AX456" i="1"/>
  <c r="AT456" i="1"/>
  <c r="AS456" i="1"/>
  <c r="AR456" i="1"/>
  <c r="AQ456" i="1"/>
  <c r="AO456" i="1"/>
  <c r="AN456" i="1"/>
  <c r="AM456" i="1"/>
  <c r="AL456" i="1"/>
  <c r="AW456" i="1" s="1"/>
  <c r="AW455" i="1"/>
  <c r="AV455" i="1"/>
  <c r="AT455" i="1"/>
  <c r="AO455" i="1"/>
  <c r="AS455" i="1" s="1"/>
  <c r="AN455" i="1"/>
  <c r="AM455" i="1"/>
  <c r="AQ455" i="1" s="1"/>
  <c r="AL455" i="1"/>
  <c r="AV454" i="1"/>
  <c r="AT454" i="1"/>
  <c r="AS454" i="1"/>
  <c r="AQ454" i="1"/>
  <c r="AO454" i="1"/>
  <c r="AN454" i="1"/>
  <c r="AM454" i="1"/>
  <c r="AU454" i="1" s="1"/>
  <c r="AL454" i="1"/>
  <c r="AR454" i="1" s="1"/>
  <c r="AS453" i="1"/>
  <c r="AQ453" i="1"/>
  <c r="AO453" i="1"/>
  <c r="AN453" i="1"/>
  <c r="AT453" i="1" s="1"/>
  <c r="AM453" i="1"/>
  <c r="AL453" i="1"/>
  <c r="AX452" i="1"/>
  <c r="AW452" i="1"/>
  <c r="AT452" i="1"/>
  <c r="AS452" i="1"/>
  <c r="AR452" i="1"/>
  <c r="AO452" i="1"/>
  <c r="AN452" i="1"/>
  <c r="AM452" i="1"/>
  <c r="AU452" i="1" s="1"/>
  <c r="AL452" i="1"/>
  <c r="AO451" i="1"/>
  <c r="AS451" i="1" s="1"/>
  <c r="AN451" i="1"/>
  <c r="AT451" i="1" s="1"/>
  <c r="AM451" i="1"/>
  <c r="AL451" i="1"/>
  <c r="AW451" i="1" s="1"/>
  <c r="AX450" i="1"/>
  <c r="AV450" i="1"/>
  <c r="AT450" i="1"/>
  <c r="AS450" i="1"/>
  <c r="AR450" i="1"/>
  <c r="AQ450" i="1"/>
  <c r="AO450" i="1"/>
  <c r="AN450" i="1"/>
  <c r="AM450" i="1"/>
  <c r="AL450" i="1"/>
  <c r="AW450" i="1" s="1"/>
  <c r="AV449" i="1"/>
  <c r="AT449" i="1"/>
  <c r="AQ449" i="1"/>
  <c r="AO449" i="1"/>
  <c r="AS449" i="1" s="1"/>
  <c r="AN449" i="1"/>
  <c r="AM449" i="1"/>
  <c r="AL449" i="1"/>
  <c r="AW448" i="1"/>
  <c r="AT448" i="1"/>
  <c r="AR448" i="1"/>
  <c r="AO448" i="1"/>
  <c r="AS448" i="1" s="1"/>
  <c r="AN448" i="1"/>
  <c r="AM448" i="1"/>
  <c r="AL448" i="1"/>
  <c r="AX448" i="1" s="1"/>
  <c r="AW447" i="1"/>
  <c r="AT447" i="1"/>
  <c r="AS447" i="1"/>
  <c r="AO447" i="1"/>
  <c r="AN447" i="1"/>
  <c r="AM447" i="1"/>
  <c r="AQ447" i="1" s="1"/>
  <c r="AL447" i="1"/>
  <c r="AX446" i="1"/>
  <c r="AV446" i="1"/>
  <c r="AT446" i="1"/>
  <c r="AS446" i="1"/>
  <c r="AR446" i="1"/>
  <c r="AQ446" i="1"/>
  <c r="AO446" i="1"/>
  <c r="AN446" i="1"/>
  <c r="AM446" i="1"/>
  <c r="AU446" i="1" s="1"/>
  <c r="AL446" i="1"/>
  <c r="AW446" i="1" s="1"/>
  <c r="AT445" i="1"/>
  <c r="AQ445" i="1"/>
  <c r="AO445" i="1"/>
  <c r="AN445" i="1"/>
  <c r="AM445" i="1"/>
  <c r="AV445" i="1" s="1"/>
  <c r="AL445" i="1"/>
  <c r="AV444" i="1"/>
  <c r="AT444" i="1"/>
  <c r="AQ444" i="1"/>
  <c r="AO444" i="1"/>
  <c r="AS444" i="1" s="1"/>
  <c r="AN444" i="1"/>
  <c r="AM444" i="1"/>
  <c r="AL444" i="1"/>
  <c r="AR444" i="1" s="1"/>
  <c r="AV443" i="1"/>
  <c r="AO443" i="1"/>
  <c r="AS443" i="1" s="1"/>
  <c r="AN443" i="1"/>
  <c r="AT443" i="1" s="1"/>
  <c r="AM443" i="1"/>
  <c r="AQ443" i="1" s="1"/>
  <c r="AL443" i="1"/>
  <c r="AW442" i="1"/>
  <c r="AV442" i="1"/>
  <c r="AT442" i="1"/>
  <c r="AS442" i="1"/>
  <c r="AR442" i="1"/>
  <c r="AQ442" i="1"/>
  <c r="AO442" i="1"/>
  <c r="AN442" i="1"/>
  <c r="AM442" i="1"/>
  <c r="AU442" i="1" s="1"/>
  <c r="AL442" i="1"/>
  <c r="AX442" i="1" s="1"/>
  <c r="AT441" i="1"/>
  <c r="AS441" i="1"/>
  <c r="AO441" i="1"/>
  <c r="AN441" i="1"/>
  <c r="AM441" i="1"/>
  <c r="AL441" i="1"/>
  <c r="AX440" i="1"/>
  <c r="AT440" i="1"/>
  <c r="AR440" i="1"/>
  <c r="AQ440" i="1"/>
  <c r="AO440" i="1"/>
  <c r="AS440" i="1" s="1"/>
  <c r="AN440" i="1"/>
  <c r="AM440" i="1"/>
  <c r="AL440" i="1"/>
  <c r="AV439" i="1"/>
  <c r="AO439" i="1"/>
  <c r="AS439" i="1" s="1"/>
  <c r="AN439" i="1"/>
  <c r="AT439" i="1" s="1"/>
  <c r="AM439" i="1"/>
  <c r="AQ439" i="1" s="1"/>
  <c r="AL439" i="1"/>
  <c r="AV438" i="1"/>
  <c r="AT438" i="1"/>
  <c r="AQ438" i="1"/>
  <c r="AO438" i="1"/>
  <c r="AS438" i="1" s="1"/>
  <c r="AN438" i="1"/>
  <c r="AM438" i="1"/>
  <c r="AL438" i="1"/>
  <c r="AV437" i="1"/>
  <c r="AT437" i="1"/>
  <c r="AS437" i="1"/>
  <c r="AO437" i="1"/>
  <c r="AN437" i="1"/>
  <c r="AM437" i="1"/>
  <c r="AU437" i="1" s="1"/>
  <c r="AL437" i="1"/>
  <c r="AX436" i="1"/>
  <c r="AT436" i="1"/>
  <c r="AS436" i="1"/>
  <c r="AR436" i="1"/>
  <c r="AO436" i="1"/>
  <c r="AN436" i="1"/>
  <c r="AM436" i="1"/>
  <c r="AL436" i="1"/>
  <c r="AW436" i="1" s="1"/>
  <c r="AU435" i="1"/>
  <c r="AS435" i="1"/>
  <c r="AO435" i="1"/>
  <c r="AN435" i="1"/>
  <c r="AT435" i="1" s="1"/>
  <c r="AM435" i="1"/>
  <c r="AQ435" i="1" s="1"/>
  <c r="AL435" i="1"/>
  <c r="AX434" i="1"/>
  <c r="AV434" i="1"/>
  <c r="AT434" i="1"/>
  <c r="AR434" i="1"/>
  <c r="AQ434" i="1"/>
  <c r="AO434" i="1"/>
  <c r="AW434" i="1" s="1"/>
  <c r="AN434" i="1"/>
  <c r="AM434" i="1"/>
  <c r="AL434" i="1"/>
  <c r="AV433" i="1"/>
  <c r="AQ433" i="1"/>
  <c r="AO433" i="1"/>
  <c r="AN433" i="1"/>
  <c r="AT433" i="1" s="1"/>
  <c r="AM433" i="1"/>
  <c r="AL433" i="1"/>
  <c r="AW432" i="1"/>
  <c r="AV432" i="1"/>
  <c r="AT432" i="1"/>
  <c r="AS432" i="1"/>
  <c r="AR432" i="1"/>
  <c r="AO432" i="1"/>
  <c r="AN432" i="1"/>
  <c r="AM432" i="1"/>
  <c r="AU432" i="1" s="1"/>
  <c r="AL432" i="1"/>
  <c r="AX432" i="1" s="1"/>
  <c r="AT431" i="1"/>
  <c r="AS431" i="1"/>
  <c r="AO431" i="1"/>
  <c r="AN431" i="1"/>
  <c r="AM431" i="1"/>
  <c r="AQ431" i="1" s="1"/>
  <c r="AL431" i="1"/>
  <c r="AX430" i="1"/>
  <c r="AW430" i="1"/>
  <c r="AV430" i="1"/>
  <c r="AT430" i="1"/>
  <c r="AS430" i="1"/>
  <c r="AR430" i="1"/>
  <c r="AQ430" i="1"/>
  <c r="AO430" i="1"/>
  <c r="AN430" i="1"/>
  <c r="AM430" i="1"/>
  <c r="AL430" i="1"/>
  <c r="AU429" i="1"/>
  <c r="AQ429" i="1"/>
  <c r="AO429" i="1"/>
  <c r="AS429" i="1" s="1"/>
  <c r="AN429" i="1"/>
  <c r="AV429" i="1" s="1"/>
  <c r="AM429" i="1"/>
  <c r="AL429" i="1"/>
  <c r="AV428" i="1"/>
  <c r="AT428" i="1"/>
  <c r="AQ428" i="1"/>
  <c r="AO428" i="1"/>
  <c r="AS428" i="1" s="1"/>
  <c r="AN428" i="1"/>
  <c r="AM428" i="1"/>
  <c r="AL428" i="1"/>
  <c r="AV427" i="1"/>
  <c r="AU427" i="1"/>
  <c r="AT427" i="1"/>
  <c r="AS427" i="1"/>
  <c r="AO427" i="1"/>
  <c r="AN427" i="1"/>
  <c r="AM427" i="1"/>
  <c r="AQ427" i="1" s="1"/>
  <c r="AL427" i="1"/>
  <c r="AW427" i="1" s="1"/>
  <c r="AW426" i="1"/>
  <c r="AV426" i="1"/>
  <c r="AT426" i="1"/>
  <c r="AS426" i="1"/>
  <c r="AQ426" i="1"/>
  <c r="AO426" i="1"/>
  <c r="AN426" i="1"/>
  <c r="AM426" i="1"/>
  <c r="AU426" i="1" s="1"/>
  <c r="AL426" i="1"/>
  <c r="AS425" i="1"/>
  <c r="AQ425" i="1"/>
  <c r="AO425" i="1"/>
  <c r="AN425" i="1"/>
  <c r="AT425" i="1" s="1"/>
  <c r="AM425" i="1"/>
  <c r="AV425" i="1" s="1"/>
  <c r="AL425" i="1"/>
  <c r="AX424" i="1"/>
  <c r="AV424" i="1"/>
  <c r="AT424" i="1"/>
  <c r="AR424" i="1"/>
  <c r="AQ424" i="1"/>
  <c r="AO424" i="1"/>
  <c r="AW424" i="1" s="1"/>
  <c r="AN424" i="1"/>
  <c r="AM424" i="1"/>
  <c r="AL424" i="1"/>
  <c r="AO423" i="1"/>
  <c r="AU423" i="1" s="1"/>
  <c r="AN423" i="1"/>
  <c r="AM423" i="1"/>
  <c r="AQ423" i="1" s="1"/>
  <c r="AL423" i="1"/>
  <c r="AV422" i="1"/>
  <c r="AT422" i="1"/>
  <c r="AS422" i="1"/>
  <c r="AQ422" i="1"/>
  <c r="AO422" i="1"/>
  <c r="AN422" i="1"/>
  <c r="AM422" i="1"/>
  <c r="AL422" i="1"/>
  <c r="AX422" i="1" s="1"/>
  <c r="AS421" i="1"/>
  <c r="AO421" i="1"/>
  <c r="AN421" i="1"/>
  <c r="AT421" i="1" s="1"/>
  <c r="AM421" i="1"/>
  <c r="AQ421" i="1" s="1"/>
  <c r="AL421" i="1"/>
  <c r="AX420" i="1"/>
  <c r="AW420" i="1"/>
  <c r="AT420" i="1"/>
  <c r="AS420" i="1"/>
  <c r="AR420" i="1"/>
  <c r="AQ420" i="1"/>
  <c r="AO420" i="1"/>
  <c r="AN420" i="1"/>
  <c r="AM420" i="1"/>
  <c r="AL420" i="1"/>
  <c r="AW419" i="1"/>
  <c r="AU419" i="1"/>
  <c r="AS419" i="1"/>
  <c r="AO419" i="1"/>
  <c r="AN419" i="1"/>
  <c r="AT419" i="1" s="1"/>
  <c r="AM419" i="1"/>
  <c r="AQ419" i="1" s="1"/>
  <c r="AL419" i="1"/>
  <c r="AV418" i="1"/>
  <c r="AT418" i="1"/>
  <c r="AQ418" i="1"/>
  <c r="AO418" i="1"/>
  <c r="AS418" i="1" s="1"/>
  <c r="AN418" i="1"/>
  <c r="AM418" i="1"/>
  <c r="AL418" i="1"/>
  <c r="AR418" i="1" s="1"/>
  <c r="AV417" i="1"/>
  <c r="AU417" i="1"/>
  <c r="AT417" i="1"/>
  <c r="AQ417" i="1"/>
  <c r="AO417" i="1"/>
  <c r="AS417" i="1" s="1"/>
  <c r="AN417" i="1"/>
  <c r="AM417" i="1"/>
  <c r="AL417" i="1"/>
  <c r="AT416" i="1"/>
  <c r="AS416" i="1"/>
  <c r="AO416" i="1"/>
  <c r="AN416" i="1"/>
  <c r="AM416" i="1"/>
  <c r="AU416" i="1" s="1"/>
  <c r="AL416" i="1"/>
  <c r="AW415" i="1"/>
  <c r="AT415" i="1"/>
  <c r="AS415" i="1"/>
  <c r="AO415" i="1"/>
  <c r="AN415" i="1"/>
  <c r="AM415" i="1"/>
  <c r="AL415" i="1"/>
  <c r="AX414" i="1"/>
  <c r="AW414" i="1"/>
  <c r="AV414" i="1"/>
  <c r="AT414" i="1"/>
  <c r="AS414" i="1"/>
  <c r="AR414" i="1"/>
  <c r="AQ414" i="1"/>
  <c r="AO414" i="1"/>
  <c r="AN414" i="1"/>
  <c r="AM414" i="1"/>
  <c r="AU414" i="1" s="1"/>
  <c r="AL414" i="1"/>
  <c r="AU413" i="1"/>
  <c r="AO413" i="1"/>
  <c r="AS413" i="1" s="1"/>
  <c r="AN413" i="1"/>
  <c r="AT413" i="1" s="1"/>
  <c r="AM413" i="1"/>
  <c r="AL413" i="1"/>
  <c r="AV412" i="1"/>
  <c r="AT412" i="1"/>
  <c r="AS412" i="1"/>
  <c r="AQ412" i="1"/>
  <c r="AO412" i="1"/>
  <c r="AN412" i="1"/>
  <c r="AM412" i="1"/>
  <c r="AL412" i="1"/>
  <c r="AX412" i="1" s="1"/>
  <c r="AW411" i="1"/>
  <c r="AV411" i="1"/>
  <c r="AT411" i="1"/>
  <c r="AS411" i="1"/>
  <c r="AO411" i="1"/>
  <c r="AU411" i="1" s="1"/>
  <c r="AN411" i="1"/>
  <c r="AM411" i="1"/>
  <c r="AQ411" i="1" s="1"/>
  <c r="AL411" i="1"/>
  <c r="AW410" i="1"/>
  <c r="AV410" i="1"/>
  <c r="AT410" i="1"/>
  <c r="AR410" i="1"/>
  <c r="AQ410" i="1"/>
  <c r="AO410" i="1"/>
  <c r="AS410" i="1" s="1"/>
  <c r="AN410" i="1"/>
  <c r="AM410" i="1"/>
  <c r="AU410" i="1" s="1"/>
  <c r="AL410" i="1"/>
  <c r="AX410" i="1" s="1"/>
  <c r="AT409" i="1"/>
  <c r="AS409" i="1"/>
  <c r="AO409" i="1"/>
  <c r="AN409" i="1"/>
  <c r="AM409" i="1"/>
  <c r="AV409" i="1" s="1"/>
  <c r="AL409" i="1"/>
  <c r="AT408" i="1"/>
  <c r="AO408" i="1"/>
  <c r="AS408" i="1" s="1"/>
  <c r="AN408" i="1"/>
  <c r="AM408" i="1"/>
  <c r="AL408" i="1"/>
  <c r="AR408" i="1" s="1"/>
  <c r="AV407" i="1"/>
  <c r="AU407" i="1"/>
  <c r="AT407" i="1"/>
  <c r="AO407" i="1"/>
  <c r="AN407" i="1"/>
  <c r="AM407" i="1"/>
  <c r="AQ407" i="1" s="1"/>
  <c r="AL407" i="1"/>
  <c r="AV406" i="1"/>
  <c r="AT406" i="1"/>
  <c r="AQ406" i="1"/>
  <c r="AO406" i="1"/>
  <c r="AS406" i="1" s="1"/>
  <c r="AN406" i="1"/>
  <c r="AM406" i="1"/>
  <c r="AL406" i="1"/>
  <c r="AR406" i="1" s="1"/>
  <c r="AS405" i="1"/>
  <c r="AQ405" i="1"/>
  <c r="AO405" i="1"/>
  <c r="AN405" i="1"/>
  <c r="AT405" i="1" s="1"/>
  <c r="AM405" i="1"/>
  <c r="AL405" i="1"/>
  <c r="AX404" i="1"/>
  <c r="AW404" i="1"/>
  <c r="AT404" i="1"/>
  <c r="AS404" i="1"/>
  <c r="AR404" i="1"/>
  <c r="AO404" i="1"/>
  <c r="AN404" i="1"/>
  <c r="AM404" i="1"/>
  <c r="AU404" i="1" s="1"/>
  <c r="AL404" i="1"/>
  <c r="AO403" i="1"/>
  <c r="AS403" i="1" s="1"/>
  <c r="AN403" i="1"/>
  <c r="AT403" i="1" s="1"/>
  <c r="AM403" i="1"/>
  <c r="AL403" i="1"/>
  <c r="AW403" i="1" s="1"/>
  <c r="AX402" i="1"/>
  <c r="AV402" i="1"/>
  <c r="AT402" i="1"/>
  <c r="AS402" i="1"/>
  <c r="AR402" i="1"/>
  <c r="AQ402" i="1"/>
  <c r="AO402" i="1"/>
  <c r="AN402" i="1"/>
  <c r="AM402" i="1"/>
  <c r="AL402" i="1"/>
  <c r="AW402" i="1" s="1"/>
  <c r="AV401" i="1"/>
  <c r="AT401" i="1"/>
  <c r="AQ401" i="1"/>
  <c r="AO401" i="1"/>
  <c r="AS401" i="1" s="1"/>
  <c r="AN401" i="1"/>
  <c r="AM401" i="1"/>
  <c r="AL401" i="1"/>
  <c r="AW400" i="1"/>
  <c r="AT400" i="1"/>
  <c r="AR400" i="1"/>
  <c r="AQ400" i="1"/>
  <c r="AO400" i="1"/>
  <c r="AS400" i="1" s="1"/>
  <c r="AN400" i="1"/>
  <c r="AM400" i="1"/>
  <c r="AL400" i="1"/>
  <c r="AX400" i="1" s="1"/>
  <c r="AW399" i="1"/>
  <c r="AT399" i="1"/>
  <c r="AS399" i="1"/>
  <c r="AO399" i="1"/>
  <c r="AN399" i="1"/>
  <c r="AM399" i="1"/>
  <c r="AQ399" i="1" s="1"/>
  <c r="AL399" i="1"/>
  <c r="AX398" i="1"/>
  <c r="AV398" i="1"/>
  <c r="AT398" i="1"/>
  <c r="AS398" i="1"/>
  <c r="AR398" i="1"/>
  <c r="AQ398" i="1"/>
  <c r="AO398" i="1"/>
  <c r="AN398" i="1"/>
  <c r="AM398" i="1"/>
  <c r="AU398" i="1" s="1"/>
  <c r="AL398" i="1"/>
  <c r="AW398" i="1" s="1"/>
  <c r="AT397" i="1"/>
  <c r="AQ397" i="1"/>
  <c r="AO397" i="1"/>
  <c r="AN397" i="1"/>
  <c r="AM397" i="1"/>
  <c r="AV397" i="1" s="1"/>
  <c r="AL397" i="1"/>
  <c r="AV396" i="1"/>
  <c r="AT396" i="1"/>
  <c r="AQ396" i="1"/>
  <c r="AO396" i="1"/>
  <c r="AS396" i="1" s="1"/>
  <c r="AN396" i="1"/>
  <c r="AM396" i="1"/>
  <c r="AL396" i="1"/>
  <c r="AR396" i="1" s="1"/>
  <c r="AV395" i="1"/>
  <c r="AO395" i="1"/>
  <c r="AS395" i="1" s="1"/>
  <c r="AN395" i="1"/>
  <c r="AT395" i="1" s="1"/>
  <c r="AM395" i="1"/>
  <c r="AQ395" i="1" s="1"/>
  <c r="AL395" i="1"/>
  <c r="AW394" i="1"/>
  <c r="AV394" i="1"/>
  <c r="AT394" i="1"/>
  <c r="AS394" i="1"/>
  <c r="AR394" i="1"/>
  <c r="AQ394" i="1"/>
  <c r="AO394" i="1"/>
  <c r="AN394" i="1"/>
  <c r="AM394" i="1"/>
  <c r="AU394" i="1" s="1"/>
  <c r="AL394" i="1"/>
  <c r="AX394" i="1" s="1"/>
  <c r="AO393" i="1"/>
  <c r="AU393" i="1" s="1"/>
  <c r="AN393" i="1"/>
  <c r="AT393" i="1" s="1"/>
  <c r="AM393" i="1"/>
  <c r="AL393" i="1"/>
  <c r="AW393" i="1" s="1"/>
  <c r="AW392" i="1"/>
  <c r="AV392" i="1"/>
  <c r="AT392" i="1"/>
  <c r="AS392" i="1"/>
  <c r="AR392" i="1"/>
  <c r="AO392" i="1"/>
  <c r="AN392" i="1"/>
  <c r="AM392" i="1"/>
  <c r="AU392" i="1" s="1"/>
  <c r="AL392" i="1"/>
  <c r="AX392" i="1" s="1"/>
  <c r="AO391" i="1"/>
  <c r="AU391" i="1" s="1"/>
  <c r="AN391" i="1"/>
  <c r="AT391" i="1" s="1"/>
  <c r="AM391" i="1"/>
  <c r="AL391" i="1"/>
  <c r="AW391" i="1" s="1"/>
  <c r="AW390" i="1"/>
  <c r="AV390" i="1"/>
  <c r="AT390" i="1"/>
  <c r="AS390" i="1"/>
  <c r="AR390" i="1"/>
  <c r="AO390" i="1"/>
  <c r="AN390" i="1"/>
  <c r="AM390" i="1"/>
  <c r="AU390" i="1" s="1"/>
  <c r="AL390" i="1"/>
  <c r="AX390" i="1" s="1"/>
  <c r="AO389" i="1"/>
  <c r="AU389" i="1" s="1"/>
  <c r="AN389" i="1"/>
  <c r="AT389" i="1" s="1"/>
  <c r="AM389" i="1"/>
  <c r="AL389" i="1"/>
  <c r="AW389" i="1" s="1"/>
  <c r="AW388" i="1"/>
  <c r="AV388" i="1"/>
  <c r="AT388" i="1"/>
  <c r="AS388" i="1"/>
  <c r="AR388" i="1"/>
  <c r="AO388" i="1"/>
  <c r="AN388" i="1"/>
  <c r="AM388" i="1"/>
  <c r="AU388" i="1" s="1"/>
  <c r="AL388" i="1"/>
  <c r="AX388" i="1" s="1"/>
  <c r="AO387" i="1"/>
  <c r="AN387" i="1"/>
  <c r="AT387" i="1" s="1"/>
  <c r="AM387" i="1"/>
  <c r="AL387" i="1"/>
  <c r="AW386" i="1"/>
  <c r="AV386" i="1"/>
  <c r="AT386" i="1"/>
  <c r="AS386" i="1"/>
  <c r="AR386" i="1"/>
  <c r="AO386" i="1"/>
  <c r="AN386" i="1"/>
  <c r="AM386" i="1"/>
  <c r="AU386" i="1" s="1"/>
  <c r="AL386" i="1"/>
  <c r="AX386" i="1" s="1"/>
  <c r="AO385" i="1"/>
  <c r="AN385" i="1"/>
  <c r="Y385" i="1"/>
  <c r="X385" i="1"/>
  <c r="W385" i="1"/>
  <c r="V385" i="1"/>
  <c r="U385" i="1"/>
  <c r="T385" i="1"/>
  <c r="S385" i="1"/>
  <c r="R385" i="1"/>
  <c r="Q385" i="1"/>
  <c r="P385" i="1"/>
  <c r="C385" i="1"/>
  <c r="AO384" i="1"/>
  <c r="AN384" i="1"/>
  <c r="AM384" i="1"/>
  <c r="AL384" i="1"/>
  <c r="Y384" i="1"/>
  <c r="X384" i="1"/>
  <c r="W384" i="1"/>
  <c r="V384" i="1"/>
  <c r="U384" i="1"/>
  <c r="T384" i="1"/>
  <c r="S384" i="1"/>
  <c r="R384" i="1"/>
  <c r="Q384" i="1"/>
  <c r="P384" i="1"/>
  <c r="C384" i="1"/>
  <c r="AO383" i="1"/>
  <c r="AN383" i="1"/>
  <c r="AM383" i="1"/>
  <c r="AL383" i="1"/>
  <c r="Y383" i="1"/>
  <c r="X383" i="1"/>
  <c r="W383" i="1"/>
  <c r="V383" i="1"/>
  <c r="U383" i="1"/>
  <c r="T383" i="1"/>
  <c r="S383" i="1"/>
  <c r="R383" i="1"/>
  <c r="Q383" i="1"/>
  <c r="P383" i="1"/>
  <c r="C383" i="1"/>
  <c r="Q377" i="9" s="1"/>
  <c r="AO382" i="1"/>
  <c r="AN382" i="1"/>
  <c r="AM382" i="1"/>
  <c r="AL382" i="1"/>
  <c r="Y382" i="1"/>
  <c r="X382" i="1"/>
  <c r="W382" i="1"/>
  <c r="V382" i="1"/>
  <c r="U382" i="1"/>
  <c r="T382" i="1"/>
  <c r="S382" i="1"/>
  <c r="R382" i="1"/>
  <c r="Q382" i="1"/>
  <c r="P382" i="1"/>
  <c r="C382" i="1"/>
  <c r="AO381" i="1"/>
  <c r="AN381" i="1"/>
  <c r="AL381" i="1"/>
  <c r="Y381" i="1"/>
  <c r="X381" i="1"/>
  <c r="W381" i="1"/>
  <c r="V381" i="1"/>
  <c r="U381" i="1"/>
  <c r="T381" i="1"/>
  <c r="S381" i="1"/>
  <c r="R381" i="1"/>
  <c r="Q381" i="1"/>
  <c r="P381" i="1"/>
  <c r="C381" i="1"/>
  <c r="AM381" i="1" s="1"/>
  <c r="AO380" i="1"/>
  <c r="AN380" i="1"/>
  <c r="AM380" i="1"/>
  <c r="Y380" i="1"/>
  <c r="X380" i="1"/>
  <c r="W380" i="1"/>
  <c r="V380" i="1"/>
  <c r="U380" i="1"/>
  <c r="T380" i="1"/>
  <c r="S380" i="1"/>
  <c r="R380" i="1"/>
  <c r="Q380" i="1"/>
  <c r="P380" i="1"/>
  <c r="C380" i="1"/>
  <c r="AO379" i="1"/>
  <c r="AN379" i="1"/>
  <c r="AM379" i="1"/>
  <c r="AL379" i="1"/>
  <c r="Y379" i="1"/>
  <c r="X379" i="1"/>
  <c r="W379" i="1"/>
  <c r="V379" i="1"/>
  <c r="U379" i="1"/>
  <c r="T379" i="1"/>
  <c r="S379" i="1"/>
  <c r="R379" i="1"/>
  <c r="Q379" i="1"/>
  <c r="P379" i="1"/>
  <c r="C379" i="1"/>
  <c r="AO378" i="1"/>
  <c r="AN378" i="1"/>
  <c r="AM378" i="1"/>
  <c r="AL378" i="1"/>
  <c r="Y378" i="1"/>
  <c r="X378" i="1"/>
  <c r="W378" i="1"/>
  <c r="V378" i="1"/>
  <c r="U378" i="1"/>
  <c r="T378" i="1"/>
  <c r="S378" i="1"/>
  <c r="R378" i="1"/>
  <c r="Z378" i="1" s="1"/>
  <c r="AA378" i="1" s="1"/>
  <c r="Q378" i="1"/>
  <c r="P378" i="1"/>
  <c r="C378" i="1"/>
  <c r="Q372" i="9" s="1"/>
  <c r="AO377" i="1"/>
  <c r="AN377" i="1"/>
  <c r="AM377" i="1"/>
  <c r="AL377" i="1"/>
  <c r="Y377" i="1"/>
  <c r="X377" i="1"/>
  <c r="W377" i="1"/>
  <c r="V377" i="1"/>
  <c r="U377" i="1"/>
  <c r="T377" i="1"/>
  <c r="S377" i="1"/>
  <c r="R377" i="1"/>
  <c r="Q377" i="1"/>
  <c r="P377" i="1"/>
  <c r="C377" i="1"/>
  <c r="Q371" i="9" s="1"/>
  <c r="AO376" i="1"/>
  <c r="AN376" i="1"/>
  <c r="Y376" i="1"/>
  <c r="X376" i="1"/>
  <c r="W376" i="1"/>
  <c r="V376" i="1"/>
  <c r="U376" i="1"/>
  <c r="T376" i="1"/>
  <c r="S376" i="1"/>
  <c r="R376" i="1"/>
  <c r="Q376" i="1"/>
  <c r="P376" i="1"/>
  <c r="Z376" i="1" s="1"/>
  <c r="AA376" i="1" s="1"/>
  <c r="C376" i="1"/>
  <c r="AO375" i="1"/>
  <c r="AN375" i="1"/>
  <c r="Y375" i="1"/>
  <c r="X375" i="1"/>
  <c r="W375" i="1"/>
  <c r="V375" i="1"/>
  <c r="U375" i="1"/>
  <c r="T375" i="1"/>
  <c r="S375" i="1"/>
  <c r="R375" i="1"/>
  <c r="Q375" i="1"/>
  <c r="P375" i="1"/>
  <c r="C375" i="1"/>
  <c r="AO374" i="1"/>
  <c r="AN374" i="1"/>
  <c r="AM374" i="1"/>
  <c r="AL374" i="1"/>
  <c r="Y374" i="1"/>
  <c r="X374" i="1"/>
  <c r="W374" i="1"/>
  <c r="V374" i="1"/>
  <c r="U374" i="1"/>
  <c r="T374" i="1"/>
  <c r="S374" i="1"/>
  <c r="R374" i="1"/>
  <c r="Q374" i="1"/>
  <c r="P374" i="1"/>
  <c r="C374" i="1"/>
  <c r="Q368" i="9" s="1"/>
  <c r="AO373" i="1"/>
  <c r="AN373" i="1"/>
  <c r="AM373" i="1"/>
  <c r="AL373" i="1"/>
  <c r="Y373" i="1"/>
  <c r="X373" i="1"/>
  <c r="W373" i="1"/>
  <c r="V373" i="1"/>
  <c r="U373" i="1"/>
  <c r="T373" i="1"/>
  <c r="S373" i="1"/>
  <c r="R373" i="1"/>
  <c r="Q373" i="1"/>
  <c r="P373" i="1"/>
  <c r="C373" i="1"/>
  <c r="AO372" i="1"/>
  <c r="AN372" i="1"/>
  <c r="AM372" i="1"/>
  <c r="Y372" i="1"/>
  <c r="X372" i="1"/>
  <c r="W372" i="1"/>
  <c r="V372" i="1"/>
  <c r="U372" i="1"/>
  <c r="T372" i="1"/>
  <c r="S372" i="1"/>
  <c r="R372" i="1"/>
  <c r="Q372" i="1"/>
  <c r="P372" i="1"/>
  <c r="C372" i="1"/>
  <c r="AO371" i="1"/>
  <c r="AN371" i="1"/>
  <c r="AL371" i="1"/>
  <c r="Y371" i="1"/>
  <c r="X371" i="1"/>
  <c r="W371" i="1"/>
  <c r="V371" i="1"/>
  <c r="U371" i="1"/>
  <c r="T371" i="1"/>
  <c r="S371" i="1"/>
  <c r="R371" i="1"/>
  <c r="Q371" i="1"/>
  <c r="P371" i="1"/>
  <c r="C371" i="1"/>
  <c r="Q365" i="9" s="1"/>
  <c r="AO370" i="1"/>
  <c r="AN370" i="1"/>
  <c r="Y370" i="1"/>
  <c r="X370" i="1"/>
  <c r="W370" i="1"/>
  <c r="V370" i="1"/>
  <c r="U370" i="1"/>
  <c r="T370" i="1"/>
  <c r="S370" i="1"/>
  <c r="R370" i="1"/>
  <c r="Q370" i="1"/>
  <c r="P370" i="1"/>
  <c r="C370" i="1"/>
  <c r="AM370" i="1" s="1"/>
  <c r="AO369" i="1"/>
  <c r="AN369" i="1"/>
  <c r="Y369" i="1"/>
  <c r="X369" i="1"/>
  <c r="W369" i="1"/>
  <c r="V369" i="1"/>
  <c r="U369" i="1"/>
  <c r="T369" i="1"/>
  <c r="S369" i="1"/>
  <c r="R369" i="1"/>
  <c r="Z369" i="1" s="1"/>
  <c r="AA369" i="1" s="1"/>
  <c r="Q369" i="1"/>
  <c r="P369" i="1"/>
  <c r="C369" i="1"/>
  <c r="AM369" i="1" s="1"/>
  <c r="AO368" i="1"/>
  <c r="AN368" i="1"/>
  <c r="Y368" i="1"/>
  <c r="X368" i="1"/>
  <c r="W368" i="1"/>
  <c r="V368" i="1"/>
  <c r="U368" i="1"/>
  <c r="T368" i="1"/>
  <c r="S368" i="1"/>
  <c r="R368" i="1"/>
  <c r="Q368" i="1"/>
  <c r="P368" i="1"/>
  <c r="C368" i="1"/>
  <c r="AO367" i="1"/>
  <c r="AN367" i="1"/>
  <c r="Y367" i="1"/>
  <c r="X367" i="1"/>
  <c r="W367" i="1"/>
  <c r="V367" i="1"/>
  <c r="U367" i="1"/>
  <c r="T367" i="1"/>
  <c r="S367" i="1"/>
  <c r="R367" i="1"/>
  <c r="Q367" i="1"/>
  <c r="P367" i="1"/>
  <c r="C367" i="1"/>
  <c r="AO366" i="1"/>
  <c r="AN366" i="1"/>
  <c r="AM366" i="1"/>
  <c r="AL366" i="1"/>
  <c r="Y366" i="1"/>
  <c r="X366" i="1"/>
  <c r="W366" i="1"/>
  <c r="Z366" i="1" s="1"/>
  <c r="AA366" i="1" s="1"/>
  <c r="V366" i="1"/>
  <c r="U366" i="1"/>
  <c r="T366" i="1"/>
  <c r="S366" i="1"/>
  <c r="R366" i="1"/>
  <c r="Q366" i="1"/>
  <c r="P366" i="1"/>
  <c r="C366" i="1"/>
  <c r="Q360" i="9" s="1"/>
  <c r="AO365" i="1"/>
  <c r="AN365" i="1"/>
  <c r="AL365" i="1"/>
  <c r="Y365" i="1"/>
  <c r="X365" i="1"/>
  <c r="W365" i="1"/>
  <c r="V365" i="1"/>
  <c r="U365" i="1"/>
  <c r="T365" i="1"/>
  <c r="S365" i="1"/>
  <c r="R365" i="1"/>
  <c r="Q365" i="1"/>
  <c r="P365" i="1"/>
  <c r="C365" i="1"/>
  <c r="Q359" i="9" s="1"/>
  <c r="AO364" i="1"/>
  <c r="AN364" i="1"/>
  <c r="Y364" i="1"/>
  <c r="X364" i="1"/>
  <c r="W364" i="1"/>
  <c r="V364" i="1"/>
  <c r="U364" i="1"/>
  <c r="T364" i="1"/>
  <c r="S364" i="1"/>
  <c r="R364" i="1"/>
  <c r="Q364" i="1"/>
  <c r="P364" i="1"/>
  <c r="C364" i="1"/>
  <c r="AO363" i="1"/>
  <c r="AN363" i="1"/>
  <c r="Y363" i="1"/>
  <c r="X363" i="1"/>
  <c r="W363" i="1"/>
  <c r="V363" i="1"/>
  <c r="U363" i="1"/>
  <c r="T363" i="1"/>
  <c r="S363" i="1"/>
  <c r="R363" i="1"/>
  <c r="Z363" i="1" s="1"/>
  <c r="AA363" i="1" s="1"/>
  <c r="Q363" i="1"/>
  <c r="P363" i="1"/>
  <c r="C363" i="1"/>
  <c r="AO362" i="1"/>
  <c r="AN362" i="1"/>
  <c r="AM362" i="1"/>
  <c r="AL362" i="1"/>
  <c r="Y362" i="1"/>
  <c r="X362" i="1"/>
  <c r="W362" i="1"/>
  <c r="V362" i="1"/>
  <c r="U362" i="1"/>
  <c r="T362" i="1"/>
  <c r="S362" i="1"/>
  <c r="R362" i="1"/>
  <c r="Q362" i="1"/>
  <c r="P362" i="1"/>
  <c r="C362" i="1"/>
  <c r="Q356" i="9" s="1"/>
  <c r="AO361" i="1"/>
  <c r="AN361" i="1"/>
  <c r="AM361" i="1"/>
  <c r="AL361" i="1"/>
  <c r="Y361" i="1"/>
  <c r="X361" i="1"/>
  <c r="W361" i="1"/>
  <c r="V361" i="1"/>
  <c r="U361" i="1"/>
  <c r="T361" i="1"/>
  <c r="S361" i="1"/>
  <c r="R361" i="1"/>
  <c r="Q361" i="1"/>
  <c r="P361" i="1"/>
  <c r="C361" i="1"/>
  <c r="AO360" i="1"/>
  <c r="AN360" i="1"/>
  <c r="Y360" i="1"/>
  <c r="X360" i="1"/>
  <c r="W360" i="1"/>
  <c r="V360" i="1"/>
  <c r="U360" i="1"/>
  <c r="T360" i="1"/>
  <c r="S360" i="1"/>
  <c r="R360" i="1"/>
  <c r="Q360" i="1"/>
  <c r="P360" i="1"/>
  <c r="C360" i="1"/>
  <c r="AM360" i="1" s="1"/>
  <c r="AO359" i="1"/>
  <c r="AN359" i="1"/>
  <c r="Y359" i="1"/>
  <c r="X359" i="1"/>
  <c r="W359" i="1"/>
  <c r="V359" i="1"/>
  <c r="U359" i="1"/>
  <c r="T359" i="1"/>
  <c r="S359" i="1"/>
  <c r="R359" i="1"/>
  <c r="Q359" i="1"/>
  <c r="P359" i="1"/>
  <c r="C359" i="1"/>
  <c r="Q353" i="9" s="1"/>
  <c r="AO358" i="1"/>
  <c r="AN358" i="1"/>
  <c r="AM358" i="1"/>
  <c r="AL358" i="1"/>
  <c r="Y358" i="1"/>
  <c r="X358" i="1"/>
  <c r="W358" i="1"/>
  <c r="V358" i="1"/>
  <c r="U358" i="1"/>
  <c r="T358" i="1"/>
  <c r="S358" i="1"/>
  <c r="R358" i="1"/>
  <c r="Q358" i="1"/>
  <c r="P358" i="1"/>
  <c r="C358" i="1"/>
  <c r="AO357" i="1"/>
  <c r="AN357" i="1"/>
  <c r="Y357" i="1"/>
  <c r="X357" i="1"/>
  <c r="W357" i="1"/>
  <c r="V357" i="1"/>
  <c r="U357" i="1"/>
  <c r="T357" i="1"/>
  <c r="S357" i="1"/>
  <c r="R357" i="1"/>
  <c r="Q357" i="1"/>
  <c r="P357" i="1"/>
  <c r="C357" i="1"/>
  <c r="AM357" i="1" s="1"/>
  <c r="AO356" i="1"/>
  <c r="AN356" i="1"/>
  <c r="Y356" i="1"/>
  <c r="X356" i="1"/>
  <c r="W356" i="1"/>
  <c r="V356" i="1"/>
  <c r="U356" i="1"/>
  <c r="T356" i="1"/>
  <c r="S356" i="1"/>
  <c r="R356" i="1"/>
  <c r="Q356" i="1"/>
  <c r="P356" i="1"/>
  <c r="C356" i="1"/>
  <c r="AO355" i="1"/>
  <c r="AN355" i="1"/>
  <c r="Y355" i="1"/>
  <c r="X355" i="1"/>
  <c r="W355" i="1"/>
  <c r="V355" i="1"/>
  <c r="U355" i="1"/>
  <c r="T355" i="1"/>
  <c r="S355" i="1"/>
  <c r="R355" i="1"/>
  <c r="Q355" i="1"/>
  <c r="P355" i="1"/>
  <c r="C355" i="1"/>
  <c r="AO354" i="1"/>
  <c r="AN354" i="1"/>
  <c r="AM354" i="1"/>
  <c r="AL354" i="1"/>
  <c r="Y354" i="1"/>
  <c r="X354" i="1"/>
  <c r="W354" i="1"/>
  <c r="V354" i="1"/>
  <c r="U354" i="1"/>
  <c r="T354" i="1"/>
  <c r="S354" i="1"/>
  <c r="R354" i="1"/>
  <c r="Q354" i="1"/>
  <c r="P354" i="1"/>
  <c r="C354" i="1"/>
  <c r="AO353" i="1"/>
  <c r="AN353" i="1"/>
  <c r="AM353" i="1"/>
  <c r="AL353" i="1"/>
  <c r="Y353" i="1"/>
  <c r="X353" i="1"/>
  <c r="W353" i="1"/>
  <c r="V353" i="1"/>
  <c r="U353" i="1"/>
  <c r="T353" i="1"/>
  <c r="S353" i="1"/>
  <c r="R353" i="1"/>
  <c r="Q353" i="1"/>
  <c r="P353" i="1"/>
  <c r="C353" i="1"/>
  <c r="Q347" i="9" s="1"/>
  <c r="AO352" i="1"/>
  <c r="AN352" i="1"/>
  <c r="AL352" i="1"/>
  <c r="Y352" i="1"/>
  <c r="X352" i="1"/>
  <c r="W352" i="1"/>
  <c r="V352" i="1"/>
  <c r="U352" i="1"/>
  <c r="T352" i="1"/>
  <c r="S352" i="1"/>
  <c r="R352" i="1"/>
  <c r="Q352" i="1"/>
  <c r="P352" i="1"/>
  <c r="C352" i="1"/>
  <c r="AM352" i="1" s="1"/>
  <c r="AO351" i="1"/>
  <c r="AN351" i="1"/>
  <c r="AM351" i="1"/>
  <c r="Y351" i="1"/>
  <c r="X351" i="1"/>
  <c r="W351" i="1"/>
  <c r="V351" i="1"/>
  <c r="U351" i="1"/>
  <c r="T351" i="1"/>
  <c r="S351" i="1"/>
  <c r="R351" i="1"/>
  <c r="Q351" i="1"/>
  <c r="P351" i="1"/>
  <c r="C351" i="1"/>
  <c r="AO350" i="1"/>
  <c r="AN350" i="1"/>
  <c r="Y350" i="1"/>
  <c r="X350" i="1"/>
  <c r="W350" i="1"/>
  <c r="V350" i="1"/>
  <c r="U350" i="1"/>
  <c r="T350" i="1"/>
  <c r="S350" i="1"/>
  <c r="R350" i="1"/>
  <c r="Q350" i="1"/>
  <c r="P350" i="1"/>
  <c r="C350" i="1"/>
  <c r="Q344" i="9" s="1"/>
  <c r="AO349" i="1"/>
  <c r="AN349" i="1"/>
  <c r="AM349" i="1"/>
  <c r="AL349" i="1"/>
  <c r="Y349" i="1"/>
  <c r="X349" i="1"/>
  <c r="W349" i="1"/>
  <c r="V349" i="1"/>
  <c r="U349" i="1"/>
  <c r="T349" i="1"/>
  <c r="S349" i="1"/>
  <c r="R349" i="1"/>
  <c r="Q349" i="1"/>
  <c r="P349" i="1"/>
  <c r="C349" i="1"/>
  <c r="AO348" i="1"/>
  <c r="AN348" i="1"/>
  <c r="Y348" i="1"/>
  <c r="X348" i="1"/>
  <c r="W348" i="1"/>
  <c r="V348" i="1"/>
  <c r="U348" i="1"/>
  <c r="T348" i="1"/>
  <c r="S348" i="1"/>
  <c r="R348" i="1"/>
  <c r="Q348" i="1"/>
  <c r="P348" i="1"/>
  <c r="C348" i="1"/>
  <c r="AO347" i="1"/>
  <c r="AN347" i="1"/>
  <c r="AL347" i="1"/>
  <c r="Y347" i="1"/>
  <c r="X347" i="1"/>
  <c r="W347" i="1"/>
  <c r="V347" i="1"/>
  <c r="U347" i="1"/>
  <c r="T347" i="1"/>
  <c r="S347" i="1"/>
  <c r="R347" i="1"/>
  <c r="Q347" i="1"/>
  <c r="P347" i="1"/>
  <c r="C347" i="1"/>
  <c r="Q341" i="9" s="1"/>
  <c r="AO346" i="1"/>
  <c r="AN346" i="1"/>
  <c r="AM346" i="1"/>
  <c r="AL346" i="1"/>
  <c r="Y346" i="1"/>
  <c r="X346" i="1"/>
  <c r="W346" i="1"/>
  <c r="V346" i="1"/>
  <c r="U346" i="1"/>
  <c r="T346" i="1"/>
  <c r="S346" i="1"/>
  <c r="R346" i="1"/>
  <c r="Q346" i="1"/>
  <c r="P346" i="1"/>
  <c r="C346" i="1"/>
  <c r="AO345" i="1"/>
  <c r="AN345" i="1"/>
  <c r="AL345" i="1"/>
  <c r="Y345" i="1"/>
  <c r="X345" i="1"/>
  <c r="W345" i="1"/>
  <c r="V345" i="1"/>
  <c r="U345" i="1"/>
  <c r="T345" i="1"/>
  <c r="S345" i="1"/>
  <c r="R345" i="1"/>
  <c r="Q345" i="1"/>
  <c r="P345" i="1"/>
  <c r="C345" i="1"/>
  <c r="AM345" i="1" s="1"/>
  <c r="AO344" i="1"/>
  <c r="AN344" i="1"/>
  <c r="AM344" i="1"/>
  <c r="Y344" i="1"/>
  <c r="X344" i="1"/>
  <c r="W344" i="1"/>
  <c r="V344" i="1"/>
  <c r="U344" i="1"/>
  <c r="T344" i="1"/>
  <c r="S344" i="1"/>
  <c r="R344" i="1"/>
  <c r="Q344" i="1"/>
  <c r="P344" i="1"/>
  <c r="C344" i="1"/>
  <c r="Q338" i="9" s="1"/>
  <c r="AO343" i="1"/>
  <c r="AN343" i="1"/>
  <c r="Y343" i="1"/>
  <c r="X343" i="1"/>
  <c r="W343" i="1"/>
  <c r="V343" i="1"/>
  <c r="U343" i="1"/>
  <c r="T343" i="1"/>
  <c r="S343" i="1"/>
  <c r="R343" i="1"/>
  <c r="Q343" i="1"/>
  <c r="P343" i="1"/>
  <c r="C343" i="1"/>
  <c r="AO342" i="1"/>
  <c r="AN342" i="1"/>
  <c r="AM342" i="1"/>
  <c r="Y342" i="1"/>
  <c r="X342" i="1"/>
  <c r="W342" i="1"/>
  <c r="V342" i="1"/>
  <c r="U342" i="1"/>
  <c r="T342" i="1"/>
  <c r="S342" i="1"/>
  <c r="R342" i="1"/>
  <c r="Z342" i="1" s="1"/>
  <c r="AA342" i="1" s="1"/>
  <c r="Q342" i="1"/>
  <c r="P342" i="1"/>
  <c r="C342" i="1"/>
  <c r="AO341" i="1"/>
  <c r="AN341" i="1"/>
  <c r="Y341" i="1"/>
  <c r="X341" i="1"/>
  <c r="W341" i="1"/>
  <c r="V341" i="1"/>
  <c r="U341" i="1"/>
  <c r="T341" i="1"/>
  <c r="S341" i="1"/>
  <c r="R341" i="1"/>
  <c r="Q341" i="1"/>
  <c r="Z341" i="1" s="1"/>
  <c r="AA341" i="1" s="1"/>
  <c r="P341" i="1"/>
  <c r="C341" i="1"/>
  <c r="Q335" i="9" s="1"/>
  <c r="AO340" i="1"/>
  <c r="AN340" i="1"/>
  <c r="AM340" i="1"/>
  <c r="AL340" i="1"/>
  <c r="Y340" i="1"/>
  <c r="X340" i="1"/>
  <c r="W340" i="1"/>
  <c r="V340" i="1"/>
  <c r="U340" i="1"/>
  <c r="T340" i="1"/>
  <c r="S340" i="1"/>
  <c r="R340" i="1"/>
  <c r="Q340" i="1"/>
  <c r="P340" i="1"/>
  <c r="C340" i="1"/>
  <c r="AO339" i="1"/>
  <c r="AN339" i="1"/>
  <c r="AL339" i="1"/>
  <c r="Y339" i="1"/>
  <c r="X339" i="1"/>
  <c r="W339" i="1"/>
  <c r="V339" i="1"/>
  <c r="U339" i="1"/>
  <c r="T339" i="1"/>
  <c r="S339" i="1"/>
  <c r="R339" i="1"/>
  <c r="Q339" i="1"/>
  <c r="P339" i="1"/>
  <c r="C339" i="1"/>
  <c r="Q333" i="9" s="1"/>
  <c r="AO338" i="1"/>
  <c r="AN338" i="1"/>
  <c r="Y338" i="1"/>
  <c r="X338" i="1"/>
  <c r="W338" i="1"/>
  <c r="V338" i="1"/>
  <c r="U338" i="1"/>
  <c r="T338" i="1"/>
  <c r="S338" i="1"/>
  <c r="R338" i="1"/>
  <c r="Q338" i="1"/>
  <c r="P338" i="1"/>
  <c r="C338" i="1"/>
  <c r="Q332" i="9" s="1"/>
  <c r="AO337" i="1"/>
  <c r="AN337" i="1"/>
  <c r="Y337" i="1"/>
  <c r="X337" i="1"/>
  <c r="W337" i="1"/>
  <c r="V337" i="1"/>
  <c r="U337" i="1"/>
  <c r="T337" i="1"/>
  <c r="S337" i="1"/>
  <c r="R337" i="1"/>
  <c r="Q337" i="1"/>
  <c r="P337" i="1"/>
  <c r="C337" i="1"/>
  <c r="AM337" i="1" s="1"/>
  <c r="AO336" i="1"/>
  <c r="AN336" i="1"/>
  <c r="AM336" i="1"/>
  <c r="AL336" i="1"/>
  <c r="Y336" i="1"/>
  <c r="X336" i="1"/>
  <c r="W336" i="1"/>
  <c r="V336" i="1"/>
  <c r="U336" i="1"/>
  <c r="T336" i="1"/>
  <c r="S336" i="1"/>
  <c r="R336" i="1"/>
  <c r="Q336" i="1"/>
  <c r="P336" i="1"/>
  <c r="C336" i="1"/>
  <c r="AO335" i="1"/>
  <c r="AN335" i="1"/>
  <c r="AM335" i="1"/>
  <c r="AL335" i="1"/>
  <c r="Y335" i="1"/>
  <c r="X335" i="1"/>
  <c r="W335" i="1"/>
  <c r="V335" i="1"/>
  <c r="U335" i="1"/>
  <c r="T335" i="1"/>
  <c r="S335" i="1"/>
  <c r="R335" i="1"/>
  <c r="Q335" i="1"/>
  <c r="P335" i="1"/>
  <c r="C335" i="1"/>
  <c r="Q329" i="9" s="1"/>
  <c r="AO334" i="1"/>
  <c r="AN334" i="1"/>
  <c r="AM334" i="1"/>
  <c r="AL334" i="1"/>
  <c r="Y334" i="1"/>
  <c r="X334" i="1"/>
  <c r="W334" i="1"/>
  <c r="V334" i="1"/>
  <c r="U334" i="1"/>
  <c r="T334" i="1"/>
  <c r="S334" i="1"/>
  <c r="R334" i="1"/>
  <c r="Q334" i="1"/>
  <c r="P334" i="1"/>
  <c r="C334" i="1"/>
  <c r="AO333" i="1"/>
  <c r="AN333" i="1"/>
  <c r="AL333" i="1"/>
  <c r="Y333" i="1"/>
  <c r="X333" i="1"/>
  <c r="W333" i="1"/>
  <c r="V333" i="1"/>
  <c r="U333" i="1"/>
  <c r="T333" i="1"/>
  <c r="S333" i="1"/>
  <c r="R333" i="1"/>
  <c r="Q333" i="1"/>
  <c r="P333" i="1"/>
  <c r="C333" i="1"/>
  <c r="Q327" i="9" s="1"/>
  <c r="AO332" i="1"/>
  <c r="AN332" i="1"/>
  <c r="AM332" i="1"/>
  <c r="Y332" i="1"/>
  <c r="X332" i="1"/>
  <c r="W332" i="1"/>
  <c r="V332" i="1"/>
  <c r="U332" i="1"/>
  <c r="T332" i="1"/>
  <c r="S332" i="1"/>
  <c r="R332" i="1"/>
  <c r="Q332" i="1"/>
  <c r="P332" i="1"/>
  <c r="C332" i="1"/>
  <c r="Q326" i="9" s="1"/>
  <c r="AO331" i="1"/>
  <c r="AN331" i="1"/>
  <c r="Y331" i="1"/>
  <c r="X331" i="1"/>
  <c r="W331" i="1"/>
  <c r="V331" i="1"/>
  <c r="U331" i="1"/>
  <c r="T331" i="1"/>
  <c r="S331" i="1"/>
  <c r="R331" i="1"/>
  <c r="Q331" i="1"/>
  <c r="P331" i="1"/>
  <c r="C331" i="1"/>
  <c r="AO330" i="1"/>
  <c r="AN330" i="1"/>
  <c r="AM330" i="1"/>
  <c r="Y330" i="1"/>
  <c r="X330" i="1"/>
  <c r="W330" i="1"/>
  <c r="V330" i="1"/>
  <c r="U330" i="1"/>
  <c r="T330" i="1"/>
  <c r="S330" i="1"/>
  <c r="R330" i="1"/>
  <c r="Q330" i="1"/>
  <c r="P330" i="1"/>
  <c r="C330" i="1"/>
  <c r="AO329" i="1"/>
  <c r="AN329" i="1"/>
  <c r="Y329" i="1"/>
  <c r="X329" i="1"/>
  <c r="W329" i="1"/>
  <c r="V329" i="1"/>
  <c r="U329" i="1"/>
  <c r="T329" i="1"/>
  <c r="S329" i="1"/>
  <c r="R329" i="1"/>
  <c r="Q329" i="1"/>
  <c r="P329" i="1"/>
  <c r="C329" i="1"/>
  <c r="Q323" i="9" s="1"/>
  <c r="AO328" i="1"/>
  <c r="AN328" i="1"/>
  <c r="AM328" i="1"/>
  <c r="AL328" i="1"/>
  <c r="Y328" i="1"/>
  <c r="X328" i="1"/>
  <c r="W328" i="1"/>
  <c r="V328" i="1"/>
  <c r="U328" i="1"/>
  <c r="T328" i="1"/>
  <c r="S328" i="1"/>
  <c r="R328" i="1"/>
  <c r="Q328" i="1"/>
  <c r="P328" i="1"/>
  <c r="C328" i="1"/>
  <c r="AO327" i="1"/>
  <c r="AN327" i="1"/>
  <c r="AL327" i="1"/>
  <c r="Y327" i="1"/>
  <c r="X327" i="1"/>
  <c r="W327" i="1"/>
  <c r="V327" i="1"/>
  <c r="U327" i="1"/>
  <c r="T327" i="1"/>
  <c r="S327" i="1"/>
  <c r="R327" i="1"/>
  <c r="Q327" i="1"/>
  <c r="P327" i="1"/>
  <c r="C327" i="1"/>
  <c r="Q321" i="9" s="1"/>
  <c r="AO326" i="1"/>
  <c r="AN326" i="1"/>
  <c r="Y326" i="1"/>
  <c r="X326" i="1"/>
  <c r="W326" i="1"/>
  <c r="V326" i="1"/>
  <c r="U326" i="1"/>
  <c r="T326" i="1"/>
  <c r="S326" i="1"/>
  <c r="R326" i="1"/>
  <c r="Q326" i="1"/>
  <c r="P326" i="1"/>
  <c r="C326" i="1"/>
  <c r="AM326" i="1" s="1"/>
  <c r="AO325" i="1"/>
  <c r="AN325" i="1"/>
  <c r="Y325" i="1"/>
  <c r="X325" i="1"/>
  <c r="W325" i="1"/>
  <c r="V325" i="1"/>
  <c r="U325" i="1"/>
  <c r="T325" i="1"/>
  <c r="S325" i="1"/>
  <c r="R325" i="1"/>
  <c r="Q325" i="1"/>
  <c r="P325" i="1"/>
  <c r="C325" i="1"/>
  <c r="AM325" i="1" s="1"/>
  <c r="AO324" i="1"/>
  <c r="AN324" i="1"/>
  <c r="AM324" i="1"/>
  <c r="AL324" i="1"/>
  <c r="Y324" i="1"/>
  <c r="X324" i="1"/>
  <c r="W324" i="1"/>
  <c r="V324" i="1"/>
  <c r="U324" i="1"/>
  <c r="T324" i="1"/>
  <c r="S324" i="1"/>
  <c r="R324" i="1"/>
  <c r="Q324" i="1"/>
  <c r="P324" i="1"/>
  <c r="C324" i="1"/>
  <c r="AO323" i="1"/>
  <c r="AN323" i="1"/>
  <c r="AM323" i="1"/>
  <c r="AL323" i="1"/>
  <c r="Y323" i="1"/>
  <c r="X323" i="1"/>
  <c r="W323" i="1"/>
  <c r="V323" i="1"/>
  <c r="U323" i="1"/>
  <c r="T323" i="1"/>
  <c r="S323" i="1"/>
  <c r="R323" i="1"/>
  <c r="Q323" i="1"/>
  <c r="P323" i="1"/>
  <c r="C323" i="1"/>
  <c r="Q317" i="9" s="1"/>
  <c r="AO322" i="1"/>
  <c r="AN322" i="1"/>
  <c r="AM322" i="1"/>
  <c r="AL322" i="1"/>
  <c r="Y322" i="1"/>
  <c r="X322" i="1"/>
  <c r="W322" i="1"/>
  <c r="V322" i="1"/>
  <c r="U322" i="1"/>
  <c r="T322" i="1"/>
  <c r="S322" i="1"/>
  <c r="R322" i="1"/>
  <c r="Q322" i="1"/>
  <c r="P322" i="1"/>
  <c r="C322" i="1"/>
  <c r="AO321" i="1"/>
  <c r="AN321" i="1"/>
  <c r="AL321" i="1"/>
  <c r="Y321" i="1"/>
  <c r="X321" i="1"/>
  <c r="W321" i="1"/>
  <c r="V321" i="1"/>
  <c r="U321" i="1"/>
  <c r="T321" i="1"/>
  <c r="S321" i="1"/>
  <c r="R321" i="1"/>
  <c r="Q321" i="1"/>
  <c r="P321" i="1"/>
  <c r="C321" i="1"/>
  <c r="Q315" i="9" s="1"/>
  <c r="AO320" i="1"/>
  <c r="AN320" i="1"/>
  <c r="AM320" i="1"/>
  <c r="Y320" i="1"/>
  <c r="X320" i="1"/>
  <c r="W320" i="1"/>
  <c r="V320" i="1"/>
  <c r="U320" i="1"/>
  <c r="T320" i="1"/>
  <c r="S320" i="1"/>
  <c r="R320" i="1"/>
  <c r="Q320" i="1"/>
  <c r="P320" i="1"/>
  <c r="C320" i="1"/>
  <c r="Q314" i="9" s="1"/>
  <c r="AO319" i="1"/>
  <c r="AN319" i="1"/>
  <c r="Y319" i="1"/>
  <c r="X319" i="1"/>
  <c r="W319" i="1"/>
  <c r="V319" i="1"/>
  <c r="U319" i="1"/>
  <c r="T319" i="1"/>
  <c r="S319" i="1"/>
  <c r="R319" i="1"/>
  <c r="Q319" i="1"/>
  <c r="P319" i="1"/>
  <c r="C319" i="1"/>
  <c r="AO318" i="1"/>
  <c r="AN318" i="1"/>
  <c r="AM318" i="1"/>
  <c r="Y318" i="1"/>
  <c r="X318" i="1"/>
  <c r="W318" i="1"/>
  <c r="V318" i="1"/>
  <c r="U318" i="1"/>
  <c r="T318" i="1"/>
  <c r="S318" i="1"/>
  <c r="R318" i="1"/>
  <c r="Q318" i="1"/>
  <c r="P318" i="1"/>
  <c r="C318" i="1"/>
  <c r="Q312" i="9" s="1"/>
  <c r="AO317" i="1"/>
  <c r="AN317" i="1"/>
  <c r="Y317" i="1"/>
  <c r="X317" i="1"/>
  <c r="W317" i="1"/>
  <c r="V317" i="1"/>
  <c r="U317" i="1"/>
  <c r="T317" i="1"/>
  <c r="S317" i="1"/>
  <c r="R317" i="1"/>
  <c r="Q317" i="1"/>
  <c r="P317" i="1"/>
  <c r="C317" i="1"/>
  <c r="Q311" i="9" s="1"/>
  <c r="AO316" i="1"/>
  <c r="AN316" i="1"/>
  <c r="AM316" i="1"/>
  <c r="AL316" i="1"/>
  <c r="Y316" i="1"/>
  <c r="X316" i="1"/>
  <c r="W316" i="1"/>
  <c r="V316" i="1"/>
  <c r="U316" i="1"/>
  <c r="T316" i="1"/>
  <c r="S316" i="1"/>
  <c r="R316" i="1"/>
  <c r="Q316" i="1"/>
  <c r="P316" i="1"/>
  <c r="C316" i="1"/>
  <c r="AO315" i="1"/>
  <c r="AN315" i="1"/>
  <c r="AL315" i="1"/>
  <c r="Y315" i="1"/>
  <c r="X315" i="1"/>
  <c r="W315" i="1"/>
  <c r="V315" i="1"/>
  <c r="U315" i="1"/>
  <c r="T315" i="1"/>
  <c r="S315" i="1"/>
  <c r="R315" i="1"/>
  <c r="Q315" i="1"/>
  <c r="P315" i="1"/>
  <c r="C315" i="1"/>
  <c r="Q309" i="9" s="1"/>
  <c r="AO314" i="1"/>
  <c r="AN314" i="1"/>
  <c r="Y314" i="1"/>
  <c r="X314" i="1"/>
  <c r="W314" i="1"/>
  <c r="V314" i="1"/>
  <c r="U314" i="1"/>
  <c r="T314" i="1"/>
  <c r="S314" i="1"/>
  <c r="R314" i="1"/>
  <c r="Q314" i="1"/>
  <c r="P314" i="1"/>
  <c r="C314" i="1"/>
  <c r="AM314" i="1" s="1"/>
  <c r="AO313" i="1"/>
  <c r="AN313" i="1"/>
  <c r="Y313" i="1"/>
  <c r="X313" i="1"/>
  <c r="W313" i="1"/>
  <c r="V313" i="1"/>
  <c r="U313" i="1"/>
  <c r="T313" i="1"/>
  <c r="S313" i="1"/>
  <c r="R313" i="1"/>
  <c r="Q313" i="1"/>
  <c r="P313" i="1"/>
  <c r="C313" i="1"/>
  <c r="AM313" i="1" s="1"/>
  <c r="AO312" i="1"/>
  <c r="AN312" i="1"/>
  <c r="AM312" i="1"/>
  <c r="AL312" i="1"/>
  <c r="Y312" i="1"/>
  <c r="X312" i="1"/>
  <c r="W312" i="1"/>
  <c r="V312" i="1"/>
  <c r="U312" i="1"/>
  <c r="T312" i="1"/>
  <c r="S312" i="1"/>
  <c r="R312" i="1"/>
  <c r="Q312" i="1"/>
  <c r="P312" i="1"/>
  <c r="C312" i="1"/>
  <c r="AO311" i="1"/>
  <c r="AN311" i="1"/>
  <c r="AM311" i="1"/>
  <c r="AL311" i="1"/>
  <c r="Y311" i="1"/>
  <c r="X311" i="1"/>
  <c r="W311" i="1"/>
  <c r="V311" i="1"/>
  <c r="U311" i="1"/>
  <c r="T311" i="1"/>
  <c r="S311" i="1"/>
  <c r="R311" i="1"/>
  <c r="Q311" i="1"/>
  <c r="P311" i="1"/>
  <c r="C311" i="1"/>
  <c r="Q305" i="9" s="1"/>
  <c r="AO310" i="1"/>
  <c r="AN310" i="1"/>
  <c r="AM310" i="1"/>
  <c r="AL310" i="1"/>
  <c r="Y310" i="1"/>
  <c r="X310" i="1"/>
  <c r="W310" i="1"/>
  <c r="V310" i="1"/>
  <c r="U310" i="1"/>
  <c r="T310" i="1"/>
  <c r="S310" i="1"/>
  <c r="R310" i="1"/>
  <c r="Q310" i="1"/>
  <c r="P310" i="1"/>
  <c r="C310" i="1"/>
  <c r="Q304" i="9" s="1"/>
  <c r="AO309" i="1"/>
  <c r="AN309" i="1"/>
  <c r="AL309" i="1"/>
  <c r="Y309" i="1"/>
  <c r="X309" i="1"/>
  <c r="W309" i="1"/>
  <c r="V309" i="1"/>
  <c r="U309" i="1"/>
  <c r="T309" i="1"/>
  <c r="S309" i="1"/>
  <c r="R309" i="1"/>
  <c r="Q309" i="1"/>
  <c r="P309" i="1"/>
  <c r="Z309" i="1" s="1"/>
  <c r="AA309" i="1" s="1"/>
  <c r="C309" i="1"/>
  <c r="Q303" i="9" s="1"/>
  <c r="AO308" i="1"/>
  <c r="AN308" i="1"/>
  <c r="AM308" i="1"/>
  <c r="Y308" i="1"/>
  <c r="X308" i="1"/>
  <c r="W308" i="1"/>
  <c r="V308" i="1"/>
  <c r="U308" i="1"/>
  <c r="T308" i="1"/>
  <c r="S308" i="1"/>
  <c r="R308" i="1"/>
  <c r="Q308" i="1"/>
  <c r="P308" i="1"/>
  <c r="C308" i="1"/>
  <c r="AO307" i="1"/>
  <c r="AN307" i="1"/>
  <c r="Y307" i="1"/>
  <c r="X307" i="1"/>
  <c r="W307" i="1"/>
  <c r="V307" i="1"/>
  <c r="U307" i="1"/>
  <c r="T307" i="1"/>
  <c r="S307" i="1"/>
  <c r="R307" i="1"/>
  <c r="Q307" i="1"/>
  <c r="P307" i="1"/>
  <c r="C307" i="1"/>
  <c r="AO306" i="1"/>
  <c r="AN306" i="1"/>
  <c r="AM306" i="1"/>
  <c r="Y306" i="1"/>
  <c r="X306" i="1"/>
  <c r="W306" i="1"/>
  <c r="V306" i="1"/>
  <c r="U306" i="1"/>
  <c r="T306" i="1"/>
  <c r="S306" i="1"/>
  <c r="R306" i="1"/>
  <c r="Q306" i="1"/>
  <c r="P306" i="1"/>
  <c r="C306" i="1"/>
  <c r="AO305" i="1"/>
  <c r="AN305" i="1"/>
  <c r="Y305" i="1"/>
  <c r="X305" i="1"/>
  <c r="W305" i="1"/>
  <c r="V305" i="1"/>
  <c r="U305" i="1"/>
  <c r="T305" i="1"/>
  <c r="S305" i="1"/>
  <c r="R305" i="1"/>
  <c r="Q305" i="1"/>
  <c r="P305" i="1"/>
  <c r="C305" i="1"/>
  <c r="Q299" i="9" s="1"/>
  <c r="AO304" i="1"/>
  <c r="AN304" i="1"/>
  <c r="AM304" i="1"/>
  <c r="AL304" i="1"/>
  <c r="Y304" i="1"/>
  <c r="X304" i="1"/>
  <c r="W304" i="1"/>
  <c r="V304" i="1"/>
  <c r="U304" i="1"/>
  <c r="T304" i="1"/>
  <c r="S304" i="1"/>
  <c r="R304" i="1"/>
  <c r="Q304" i="1"/>
  <c r="P304" i="1"/>
  <c r="C304" i="1"/>
  <c r="AO303" i="1"/>
  <c r="AN303" i="1"/>
  <c r="AL303" i="1"/>
  <c r="Y303" i="1"/>
  <c r="X303" i="1"/>
  <c r="W303" i="1"/>
  <c r="V303" i="1"/>
  <c r="U303" i="1"/>
  <c r="T303" i="1"/>
  <c r="S303" i="1"/>
  <c r="R303" i="1"/>
  <c r="Q303" i="1"/>
  <c r="P303" i="1"/>
  <c r="Z303" i="1" s="1"/>
  <c r="AA303" i="1" s="1"/>
  <c r="C303" i="1"/>
  <c r="Q297" i="9" s="1"/>
  <c r="AO302" i="1"/>
  <c r="AN302" i="1"/>
  <c r="Y302" i="1"/>
  <c r="X302" i="1"/>
  <c r="W302" i="1"/>
  <c r="V302" i="1"/>
  <c r="U302" i="1"/>
  <c r="T302" i="1"/>
  <c r="S302" i="1"/>
  <c r="R302" i="1"/>
  <c r="Q302" i="1"/>
  <c r="P302" i="1"/>
  <c r="C302" i="1"/>
  <c r="AM302" i="1" s="1"/>
  <c r="AO301" i="1"/>
  <c r="AN301" i="1"/>
  <c r="Y301" i="1"/>
  <c r="X301" i="1"/>
  <c r="W301" i="1"/>
  <c r="V301" i="1"/>
  <c r="U301" i="1"/>
  <c r="T301" i="1"/>
  <c r="S301" i="1"/>
  <c r="R301" i="1"/>
  <c r="Q301" i="1"/>
  <c r="P301" i="1"/>
  <c r="C301" i="1"/>
  <c r="AM301" i="1" s="1"/>
  <c r="AO300" i="1"/>
  <c r="AN300" i="1"/>
  <c r="AM300" i="1"/>
  <c r="AL300" i="1"/>
  <c r="Y300" i="1"/>
  <c r="X300" i="1"/>
  <c r="W300" i="1"/>
  <c r="V300" i="1"/>
  <c r="U300" i="1"/>
  <c r="T300" i="1"/>
  <c r="S300" i="1"/>
  <c r="R300" i="1"/>
  <c r="Q300" i="1"/>
  <c r="P300" i="1"/>
  <c r="C300" i="1"/>
  <c r="AO299" i="1"/>
  <c r="AN299" i="1"/>
  <c r="AM299" i="1"/>
  <c r="AL299" i="1"/>
  <c r="Y299" i="1"/>
  <c r="X299" i="1"/>
  <c r="W299" i="1"/>
  <c r="V299" i="1"/>
  <c r="U299" i="1"/>
  <c r="T299" i="1"/>
  <c r="S299" i="1"/>
  <c r="R299" i="1"/>
  <c r="Q299" i="1"/>
  <c r="P299" i="1"/>
  <c r="C299" i="1"/>
  <c r="Q293" i="9" s="1"/>
  <c r="AO298" i="1"/>
  <c r="AN298" i="1"/>
  <c r="AM298" i="1"/>
  <c r="AL298" i="1"/>
  <c r="Y298" i="1"/>
  <c r="X298" i="1"/>
  <c r="W298" i="1"/>
  <c r="V298" i="1"/>
  <c r="U298" i="1"/>
  <c r="T298" i="1"/>
  <c r="S298" i="1"/>
  <c r="R298" i="1"/>
  <c r="Q298" i="1"/>
  <c r="P298" i="1"/>
  <c r="C298" i="1"/>
  <c r="Q292" i="9" s="1"/>
  <c r="AO297" i="1"/>
  <c r="AN297" i="1"/>
  <c r="AL297" i="1"/>
  <c r="Y297" i="1"/>
  <c r="X297" i="1"/>
  <c r="W297" i="1"/>
  <c r="V297" i="1"/>
  <c r="U297" i="1"/>
  <c r="T297" i="1"/>
  <c r="S297" i="1"/>
  <c r="R297" i="1"/>
  <c r="Q297" i="1"/>
  <c r="P297" i="1"/>
  <c r="C297" i="1"/>
  <c r="Q291" i="9" s="1"/>
  <c r="AO296" i="1"/>
  <c r="AN296" i="1"/>
  <c r="AM296" i="1"/>
  <c r="Y296" i="1"/>
  <c r="X296" i="1"/>
  <c r="W296" i="1"/>
  <c r="V296" i="1"/>
  <c r="U296" i="1"/>
  <c r="T296" i="1"/>
  <c r="S296" i="1"/>
  <c r="R296" i="1"/>
  <c r="Q296" i="1"/>
  <c r="P296" i="1"/>
  <c r="C296" i="1"/>
  <c r="Q290" i="9" s="1"/>
  <c r="AO295" i="1"/>
  <c r="AN295" i="1"/>
  <c r="Y295" i="1"/>
  <c r="X295" i="1"/>
  <c r="W295" i="1"/>
  <c r="V295" i="1"/>
  <c r="U295" i="1"/>
  <c r="T295" i="1"/>
  <c r="S295" i="1"/>
  <c r="R295" i="1"/>
  <c r="Q295" i="1"/>
  <c r="P295" i="1"/>
  <c r="C295" i="1"/>
  <c r="AO294" i="1"/>
  <c r="AN294" i="1"/>
  <c r="AM294" i="1"/>
  <c r="Y294" i="1"/>
  <c r="X294" i="1"/>
  <c r="W294" i="1"/>
  <c r="V294" i="1"/>
  <c r="U294" i="1"/>
  <c r="T294" i="1"/>
  <c r="S294" i="1"/>
  <c r="R294" i="1"/>
  <c r="Q294" i="1"/>
  <c r="P294" i="1"/>
  <c r="C294" i="1"/>
  <c r="AO293" i="1"/>
  <c r="AN293" i="1"/>
  <c r="Y293" i="1"/>
  <c r="X293" i="1"/>
  <c r="W293" i="1"/>
  <c r="V293" i="1"/>
  <c r="U293" i="1"/>
  <c r="T293" i="1"/>
  <c r="S293" i="1"/>
  <c r="R293" i="1"/>
  <c r="Q293" i="1"/>
  <c r="P293" i="1"/>
  <c r="C293" i="1"/>
  <c r="Q287" i="9" s="1"/>
  <c r="AO292" i="1"/>
  <c r="AN292" i="1"/>
  <c r="AM292" i="1"/>
  <c r="AL292" i="1"/>
  <c r="Y292" i="1"/>
  <c r="X292" i="1"/>
  <c r="W292" i="1"/>
  <c r="V292" i="1"/>
  <c r="U292" i="1"/>
  <c r="T292" i="1"/>
  <c r="S292" i="1"/>
  <c r="R292" i="1"/>
  <c r="Q292" i="1"/>
  <c r="P292" i="1"/>
  <c r="C292" i="1"/>
  <c r="Q286" i="9" s="1"/>
  <c r="AO291" i="1"/>
  <c r="AN291" i="1"/>
  <c r="Y291" i="1"/>
  <c r="X291" i="1"/>
  <c r="W291" i="1"/>
  <c r="V291" i="1"/>
  <c r="U291" i="1"/>
  <c r="T291" i="1"/>
  <c r="S291" i="1"/>
  <c r="R291" i="1"/>
  <c r="Q291" i="1"/>
  <c r="P291" i="1"/>
  <c r="C291" i="1"/>
  <c r="Q285" i="9" s="1"/>
  <c r="AO290" i="1"/>
  <c r="AN290" i="1"/>
  <c r="Y290" i="1"/>
  <c r="X290" i="1"/>
  <c r="W290" i="1"/>
  <c r="V290" i="1"/>
  <c r="U290" i="1"/>
  <c r="T290" i="1"/>
  <c r="S290" i="1"/>
  <c r="R290" i="1"/>
  <c r="Q290" i="1"/>
  <c r="P290" i="1"/>
  <c r="C290" i="1"/>
  <c r="AM290" i="1" s="1"/>
  <c r="AO289" i="1"/>
  <c r="AN289" i="1"/>
  <c r="Y289" i="1"/>
  <c r="X289" i="1"/>
  <c r="W289" i="1"/>
  <c r="V289" i="1"/>
  <c r="U289" i="1"/>
  <c r="T289" i="1"/>
  <c r="S289" i="1"/>
  <c r="R289" i="1"/>
  <c r="Q289" i="1"/>
  <c r="P289" i="1"/>
  <c r="C289" i="1"/>
  <c r="AM289" i="1" s="1"/>
  <c r="AO288" i="1"/>
  <c r="AN288" i="1"/>
  <c r="AM288" i="1"/>
  <c r="AL288" i="1"/>
  <c r="Y288" i="1"/>
  <c r="X288" i="1"/>
  <c r="W288" i="1"/>
  <c r="V288" i="1"/>
  <c r="U288" i="1"/>
  <c r="T288" i="1"/>
  <c r="S288" i="1"/>
  <c r="R288" i="1"/>
  <c r="Q288" i="1"/>
  <c r="P288" i="1"/>
  <c r="C288" i="1"/>
  <c r="Q282" i="9" s="1"/>
  <c r="AO287" i="1"/>
  <c r="AN287" i="1"/>
  <c r="AM287" i="1"/>
  <c r="AL287" i="1"/>
  <c r="Y287" i="1"/>
  <c r="X287" i="1"/>
  <c r="W287" i="1"/>
  <c r="V287" i="1"/>
  <c r="U287" i="1"/>
  <c r="T287" i="1"/>
  <c r="S287" i="1"/>
  <c r="R287" i="1"/>
  <c r="Q287" i="1"/>
  <c r="P287" i="1"/>
  <c r="C287" i="1"/>
  <c r="Q281" i="9" s="1"/>
  <c r="AO286" i="1"/>
  <c r="AN286" i="1"/>
  <c r="AM286" i="1"/>
  <c r="AL286" i="1"/>
  <c r="Y286" i="1"/>
  <c r="X286" i="1"/>
  <c r="W286" i="1"/>
  <c r="V286" i="1"/>
  <c r="U286" i="1"/>
  <c r="T286" i="1"/>
  <c r="S286" i="1"/>
  <c r="R286" i="1"/>
  <c r="Q286" i="1"/>
  <c r="P286" i="1"/>
  <c r="C286" i="1"/>
  <c r="AO285" i="1"/>
  <c r="AN285" i="1"/>
  <c r="AL285" i="1"/>
  <c r="Y285" i="1"/>
  <c r="X285" i="1"/>
  <c r="W285" i="1"/>
  <c r="V285" i="1"/>
  <c r="U285" i="1"/>
  <c r="T285" i="1"/>
  <c r="S285" i="1"/>
  <c r="R285" i="1"/>
  <c r="Q285" i="1"/>
  <c r="P285" i="1"/>
  <c r="C285" i="1"/>
  <c r="AM285" i="1" s="1"/>
  <c r="AO284" i="1"/>
  <c r="AN284" i="1"/>
  <c r="AM284" i="1"/>
  <c r="Y284" i="1"/>
  <c r="X284" i="1"/>
  <c r="W284" i="1"/>
  <c r="V284" i="1"/>
  <c r="U284" i="1"/>
  <c r="T284" i="1"/>
  <c r="S284" i="1"/>
  <c r="R284" i="1"/>
  <c r="Q284" i="1"/>
  <c r="P284" i="1"/>
  <c r="C284" i="1"/>
  <c r="AO283" i="1"/>
  <c r="AN283" i="1"/>
  <c r="Y283" i="1"/>
  <c r="X283" i="1"/>
  <c r="W283" i="1"/>
  <c r="V283" i="1"/>
  <c r="U283" i="1"/>
  <c r="T283" i="1"/>
  <c r="S283" i="1"/>
  <c r="R283" i="1"/>
  <c r="Q283" i="1"/>
  <c r="P283" i="1"/>
  <c r="C283" i="1"/>
  <c r="AM283" i="1" s="1"/>
  <c r="AO282" i="1"/>
  <c r="AN282" i="1"/>
  <c r="AM282" i="1"/>
  <c r="Y282" i="1"/>
  <c r="X282" i="1"/>
  <c r="W282" i="1"/>
  <c r="V282" i="1"/>
  <c r="U282" i="1"/>
  <c r="T282" i="1"/>
  <c r="S282" i="1"/>
  <c r="R282" i="1"/>
  <c r="Q282" i="1"/>
  <c r="P282" i="1"/>
  <c r="C282" i="1"/>
  <c r="Q276" i="9" s="1"/>
  <c r="AO281" i="1"/>
  <c r="AN281" i="1"/>
  <c r="Y281" i="1"/>
  <c r="X281" i="1"/>
  <c r="W281" i="1"/>
  <c r="V281" i="1"/>
  <c r="U281" i="1"/>
  <c r="T281" i="1"/>
  <c r="S281" i="1"/>
  <c r="R281" i="1"/>
  <c r="Q281" i="1"/>
  <c r="P281" i="1"/>
  <c r="C281" i="1"/>
  <c r="AO280" i="1"/>
  <c r="AN280" i="1"/>
  <c r="AM280" i="1"/>
  <c r="AL280" i="1"/>
  <c r="Y280" i="1"/>
  <c r="X280" i="1"/>
  <c r="W280" i="1"/>
  <c r="V280" i="1"/>
  <c r="U280" i="1"/>
  <c r="T280" i="1"/>
  <c r="S280" i="1"/>
  <c r="R280" i="1"/>
  <c r="Q280" i="1"/>
  <c r="P280" i="1"/>
  <c r="C280" i="1"/>
  <c r="AO279" i="1"/>
  <c r="AN279" i="1"/>
  <c r="Y279" i="1"/>
  <c r="X279" i="1"/>
  <c r="W279" i="1"/>
  <c r="V279" i="1"/>
  <c r="U279" i="1"/>
  <c r="T279" i="1"/>
  <c r="S279" i="1"/>
  <c r="R279" i="1"/>
  <c r="Q279" i="1"/>
  <c r="P279" i="1"/>
  <c r="C279" i="1"/>
  <c r="Q273" i="9" s="1"/>
  <c r="AO278" i="1"/>
  <c r="AN278" i="1"/>
  <c r="Y278" i="1"/>
  <c r="X278" i="1"/>
  <c r="W278" i="1"/>
  <c r="V278" i="1"/>
  <c r="U278" i="1"/>
  <c r="T278" i="1"/>
  <c r="S278" i="1"/>
  <c r="R278" i="1"/>
  <c r="Q278" i="1"/>
  <c r="P278" i="1"/>
  <c r="C278" i="1"/>
  <c r="AM278" i="1" s="1"/>
  <c r="AO277" i="1"/>
  <c r="AN277" i="1"/>
  <c r="Y277" i="1"/>
  <c r="X277" i="1"/>
  <c r="W277" i="1"/>
  <c r="V277" i="1"/>
  <c r="U277" i="1"/>
  <c r="T277" i="1"/>
  <c r="S277" i="1"/>
  <c r="R277" i="1"/>
  <c r="Q277" i="1"/>
  <c r="P277" i="1"/>
  <c r="C277" i="1"/>
  <c r="AM277" i="1" s="1"/>
  <c r="AO276" i="1"/>
  <c r="AN276" i="1"/>
  <c r="AM276" i="1"/>
  <c r="AL276" i="1"/>
  <c r="Y276" i="1"/>
  <c r="X276" i="1"/>
  <c r="W276" i="1"/>
  <c r="V276" i="1"/>
  <c r="U276" i="1"/>
  <c r="T276" i="1"/>
  <c r="S276" i="1"/>
  <c r="R276" i="1"/>
  <c r="Q276" i="1"/>
  <c r="P276" i="1"/>
  <c r="C276" i="1"/>
  <c r="Q270" i="9" s="1"/>
  <c r="AO275" i="1"/>
  <c r="AN275" i="1"/>
  <c r="AM275" i="1"/>
  <c r="AL275" i="1"/>
  <c r="Y275" i="1"/>
  <c r="X275" i="1"/>
  <c r="W275" i="1"/>
  <c r="V275" i="1"/>
  <c r="U275" i="1"/>
  <c r="T275" i="1"/>
  <c r="S275" i="1"/>
  <c r="R275" i="1"/>
  <c r="Q275" i="1"/>
  <c r="P275" i="1"/>
  <c r="C275" i="1"/>
  <c r="Q269" i="9" s="1"/>
  <c r="AO274" i="1"/>
  <c r="AN274" i="1"/>
  <c r="AM274" i="1"/>
  <c r="AL274" i="1"/>
  <c r="Y274" i="1"/>
  <c r="X274" i="1"/>
  <c r="W274" i="1"/>
  <c r="V274" i="1"/>
  <c r="U274" i="1"/>
  <c r="T274" i="1"/>
  <c r="S274" i="1"/>
  <c r="R274" i="1"/>
  <c r="Q274" i="1"/>
  <c r="P274" i="1"/>
  <c r="C274" i="1"/>
  <c r="Q268" i="9" s="1"/>
  <c r="AO273" i="1"/>
  <c r="AN273" i="1"/>
  <c r="AL273" i="1"/>
  <c r="Y273" i="1"/>
  <c r="X273" i="1"/>
  <c r="W273" i="1"/>
  <c r="V273" i="1"/>
  <c r="U273" i="1"/>
  <c r="T273" i="1"/>
  <c r="S273" i="1"/>
  <c r="R273" i="1"/>
  <c r="Q273" i="1"/>
  <c r="P273" i="1"/>
  <c r="C273" i="1"/>
  <c r="Q267" i="9" s="1"/>
  <c r="AO272" i="1"/>
  <c r="AN272" i="1"/>
  <c r="AM272" i="1"/>
  <c r="Y272" i="1"/>
  <c r="X272" i="1"/>
  <c r="W272" i="1"/>
  <c r="V272" i="1"/>
  <c r="U272" i="1"/>
  <c r="T272" i="1"/>
  <c r="S272" i="1"/>
  <c r="R272" i="1"/>
  <c r="Q272" i="1"/>
  <c r="P272" i="1"/>
  <c r="C272" i="1"/>
  <c r="Q266" i="9" s="1"/>
  <c r="AO271" i="1"/>
  <c r="AN271" i="1"/>
  <c r="Y271" i="1"/>
  <c r="X271" i="1"/>
  <c r="W271" i="1"/>
  <c r="V271" i="1"/>
  <c r="U271" i="1"/>
  <c r="T271" i="1"/>
  <c r="S271" i="1"/>
  <c r="R271" i="1"/>
  <c r="Q271" i="1"/>
  <c r="P271" i="1"/>
  <c r="C271" i="1"/>
  <c r="AM271" i="1" s="1"/>
  <c r="AO270" i="1"/>
  <c r="AN270" i="1"/>
  <c r="AM270" i="1"/>
  <c r="Y270" i="1"/>
  <c r="X270" i="1"/>
  <c r="W270" i="1"/>
  <c r="V270" i="1"/>
  <c r="U270" i="1"/>
  <c r="T270" i="1"/>
  <c r="S270" i="1"/>
  <c r="R270" i="1"/>
  <c r="Q270" i="1"/>
  <c r="P270" i="1"/>
  <c r="C270" i="1"/>
  <c r="Q264" i="9" s="1"/>
  <c r="AO269" i="1"/>
  <c r="AN269" i="1"/>
  <c r="Y269" i="1"/>
  <c r="X269" i="1"/>
  <c r="W269" i="1"/>
  <c r="V269" i="1"/>
  <c r="U269" i="1"/>
  <c r="T269" i="1"/>
  <c r="S269" i="1"/>
  <c r="R269" i="1"/>
  <c r="Q269" i="1"/>
  <c r="P269" i="1"/>
  <c r="C269" i="1"/>
  <c r="AO268" i="1"/>
  <c r="AN268" i="1"/>
  <c r="AM268" i="1"/>
  <c r="AL268" i="1"/>
  <c r="Y268" i="1"/>
  <c r="X268" i="1"/>
  <c r="W268" i="1"/>
  <c r="V268" i="1"/>
  <c r="U268" i="1"/>
  <c r="T268" i="1"/>
  <c r="S268" i="1"/>
  <c r="R268" i="1"/>
  <c r="Q268" i="1"/>
  <c r="P268" i="1"/>
  <c r="C268" i="1"/>
  <c r="AO267" i="1"/>
  <c r="AN267" i="1"/>
  <c r="Y267" i="1"/>
  <c r="X267" i="1"/>
  <c r="W267" i="1"/>
  <c r="V267" i="1"/>
  <c r="U267" i="1"/>
  <c r="T267" i="1"/>
  <c r="S267" i="1"/>
  <c r="R267" i="1"/>
  <c r="Q267" i="1"/>
  <c r="P267" i="1"/>
  <c r="C267" i="1"/>
  <c r="AM267" i="1" s="1"/>
  <c r="AO266" i="1"/>
  <c r="AN266" i="1"/>
  <c r="Y266" i="1"/>
  <c r="X266" i="1"/>
  <c r="W266" i="1"/>
  <c r="V266" i="1"/>
  <c r="U266" i="1"/>
  <c r="T266" i="1"/>
  <c r="S266" i="1"/>
  <c r="R266" i="1"/>
  <c r="Q266" i="1"/>
  <c r="P266" i="1"/>
  <c r="C266" i="1"/>
  <c r="AM266" i="1" s="1"/>
  <c r="AO265" i="1"/>
  <c r="AN265" i="1"/>
  <c r="Y265" i="1"/>
  <c r="X265" i="1"/>
  <c r="W265" i="1"/>
  <c r="V265" i="1"/>
  <c r="U265" i="1"/>
  <c r="T265" i="1"/>
  <c r="S265" i="1"/>
  <c r="R265" i="1"/>
  <c r="Q265" i="1"/>
  <c r="P265" i="1"/>
  <c r="C265" i="1"/>
  <c r="Q259" i="9" s="1"/>
  <c r="AO264" i="1"/>
  <c r="AN264" i="1"/>
  <c r="AM264" i="1"/>
  <c r="AL264" i="1"/>
  <c r="Y264" i="1"/>
  <c r="X264" i="1"/>
  <c r="W264" i="1"/>
  <c r="V264" i="1"/>
  <c r="U264" i="1"/>
  <c r="T264" i="1"/>
  <c r="S264" i="1"/>
  <c r="R264" i="1"/>
  <c r="Q264" i="1"/>
  <c r="P264" i="1"/>
  <c r="C264" i="1"/>
  <c r="AO263" i="1"/>
  <c r="AN263" i="1"/>
  <c r="AM263" i="1"/>
  <c r="AL263" i="1"/>
  <c r="Y263" i="1"/>
  <c r="X263" i="1"/>
  <c r="W263" i="1"/>
  <c r="V263" i="1"/>
  <c r="U263" i="1"/>
  <c r="T263" i="1"/>
  <c r="S263" i="1"/>
  <c r="R263" i="1"/>
  <c r="Q263" i="1"/>
  <c r="P263" i="1"/>
  <c r="C263" i="1"/>
  <c r="AO262" i="1"/>
  <c r="AN262" i="1"/>
  <c r="AM262" i="1"/>
  <c r="AL262" i="1"/>
  <c r="Y262" i="1"/>
  <c r="X262" i="1"/>
  <c r="W262" i="1"/>
  <c r="V262" i="1"/>
  <c r="U262" i="1"/>
  <c r="T262" i="1"/>
  <c r="S262" i="1"/>
  <c r="R262" i="1"/>
  <c r="Q262" i="1"/>
  <c r="P262" i="1"/>
  <c r="C262" i="1"/>
  <c r="AO261" i="1"/>
  <c r="AN261" i="1"/>
  <c r="Y261" i="1"/>
  <c r="X261" i="1"/>
  <c r="W261" i="1"/>
  <c r="V261" i="1"/>
  <c r="U261" i="1"/>
  <c r="T261" i="1"/>
  <c r="S261" i="1"/>
  <c r="R261" i="1"/>
  <c r="Q261" i="1"/>
  <c r="P261" i="1"/>
  <c r="C261" i="1"/>
  <c r="AO260" i="1"/>
  <c r="AN260" i="1"/>
  <c r="Y260" i="1"/>
  <c r="X260" i="1"/>
  <c r="W260" i="1"/>
  <c r="V260" i="1"/>
  <c r="Z260" i="1" s="1"/>
  <c r="AA260" i="1" s="1"/>
  <c r="U260" i="1"/>
  <c r="T260" i="1"/>
  <c r="S260" i="1"/>
  <c r="R260" i="1"/>
  <c r="Q260" i="1"/>
  <c r="P260" i="1"/>
  <c r="C260" i="1"/>
  <c r="AO259" i="1"/>
  <c r="AN259" i="1"/>
  <c r="Y259" i="1"/>
  <c r="X259" i="1"/>
  <c r="W259" i="1"/>
  <c r="V259" i="1"/>
  <c r="U259" i="1"/>
  <c r="T259" i="1"/>
  <c r="S259" i="1"/>
  <c r="R259" i="1"/>
  <c r="Q259" i="1"/>
  <c r="P259" i="1"/>
  <c r="C259" i="1"/>
  <c r="AO258" i="1"/>
  <c r="AN258" i="1"/>
  <c r="AM258" i="1"/>
  <c r="Z258" i="1"/>
  <c r="AA258" i="1" s="1"/>
  <c r="AV258" i="1" s="1"/>
  <c r="Y258" i="1"/>
  <c r="X258" i="1"/>
  <c r="W258" i="1"/>
  <c r="V258" i="1"/>
  <c r="U258" i="1"/>
  <c r="T258" i="1"/>
  <c r="S258" i="1"/>
  <c r="R258" i="1"/>
  <c r="Q258" i="1"/>
  <c r="P258" i="1"/>
  <c r="C258" i="1"/>
  <c r="AO257" i="1"/>
  <c r="AN257" i="1"/>
  <c r="Y257" i="1"/>
  <c r="X257" i="1"/>
  <c r="W257" i="1"/>
  <c r="V257" i="1"/>
  <c r="U257" i="1"/>
  <c r="T257" i="1"/>
  <c r="S257" i="1"/>
  <c r="R257" i="1"/>
  <c r="Q257" i="1"/>
  <c r="P257" i="1"/>
  <c r="C257" i="1"/>
  <c r="AO256" i="1"/>
  <c r="AN256" i="1"/>
  <c r="AM256" i="1"/>
  <c r="AL256" i="1"/>
  <c r="Y256" i="1"/>
  <c r="X256" i="1"/>
  <c r="W256" i="1"/>
  <c r="V256" i="1"/>
  <c r="U256" i="1"/>
  <c r="T256" i="1"/>
  <c r="S256" i="1"/>
  <c r="R256" i="1"/>
  <c r="Q256" i="1"/>
  <c r="P256" i="1"/>
  <c r="C256" i="1"/>
  <c r="Q250" i="9" s="1"/>
  <c r="AO255" i="1"/>
  <c r="AN255" i="1"/>
  <c r="Y255" i="1"/>
  <c r="X255" i="1"/>
  <c r="W255" i="1"/>
  <c r="V255" i="1"/>
  <c r="U255" i="1"/>
  <c r="T255" i="1"/>
  <c r="S255" i="1"/>
  <c r="R255" i="1"/>
  <c r="Q255" i="1"/>
  <c r="P255" i="1"/>
  <c r="C255" i="1"/>
  <c r="AM255" i="1" s="1"/>
  <c r="AO254" i="1"/>
  <c r="AN254" i="1"/>
  <c r="Y254" i="1"/>
  <c r="X254" i="1"/>
  <c r="W254" i="1"/>
  <c r="V254" i="1"/>
  <c r="U254" i="1"/>
  <c r="T254" i="1"/>
  <c r="S254" i="1"/>
  <c r="R254" i="1"/>
  <c r="Q254" i="1"/>
  <c r="P254" i="1"/>
  <c r="C254" i="1"/>
  <c r="AM254" i="1" s="1"/>
  <c r="AO253" i="1"/>
  <c r="AN253" i="1"/>
  <c r="Y253" i="1"/>
  <c r="X253" i="1"/>
  <c r="W253" i="1"/>
  <c r="V253" i="1"/>
  <c r="U253" i="1"/>
  <c r="T253" i="1"/>
  <c r="S253" i="1"/>
  <c r="R253" i="1"/>
  <c r="Q253" i="1"/>
  <c r="P253" i="1"/>
  <c r="C253" i="1"/>
  <c r="AO252" i="1"/>
  <c r="AN252" i="1"/>
  <c r="AM252" i="1"/>
  <c r="AL252" i="1"/>
  <c r="Y252" i="1"/>
  <c r="X252" i="1"/>
  <c r="W252" i="1"/>
  <c r="V252" i="1"/>
  <c r="U252" i="1"/>
  <c r="T252" i="1"/>
  <c r="S252" i="1"/>
  <c r="R252" i="1"/>
  <c r="Q252" i="1"/>
  <c r="P252" i="1"/>
  <c r="C252" i="1"/>
  <c r="Q246" i="9" s="1"/>
  <c r="AO251" i="1"/>
  <c r="AN251" i="1"/>
  <c r="AM251" i="1"/>
  <c r="AL251" i="1"/>
  <c r="Y251" i="1"/>
  <c r="X251" i="1"/>
  <c r="W251" i="1"/>
  <c r="V251" i="1"/>
  <c r="U251" i="1"/>
  <c r="T251" i="1"/>
  <c r="S251" i="1"/>
  <c r="R251" i="1"/>
  <c r="Q251" i="1"/>
  <c r="P251" i="1"/>
  <c r="C251" i="1"/>
  <c r="AO250" i="1"/>
  <c r="AN250" i="1"/>
  <c r="AM250" i="1"/>
  <c r="AL250" i="1"/>
  <c r="Y250" i="1"/>
  <c r="X250" i="1"/>
  <c r="W250" i="1"/>
  <c r="V250" i="1"/>
  <c r="U250" i="1"/>
  <c r="T250" i="1"/>
  <c r="S250" i="1"/>
  <c r="R250" i="1"/>
  <c r="Q250" i="1"/>
  <c r="P250" i="1"/>
  <c r="C250" i="1"/>
  <c r="AO249" i="1"/>
  <c r="AN249" i="1"/>
  <c r="AL249" i="1"/>
  <c r="Y249" i="1"/>
  <c r="X249" i="1"/>
  <c r="W249" i="1"/>
  <c r="V249" i="1"/>
  <c r="U249" i="1"/>
  <c r="T249" i="1"/>
  <c r="S249" i="1"/>
  <c r="R249" i="1"/>
  <c r="Q249" i="1"/>
  <c r="P249" i="1"/>
  <c r="C249" i="1"/>
  <c r="AO248" i="1"/>
  <c r="AN248" i="1"/>
  <c r="AM248" i="1"/>
  <c r="Y248" i="1"/>
  <c r="X248" i="1"/>
  <c r="W248" i="1"/>
  <c r="V248" i="1"/>
  <c r="U248" i="1"/>
  <c r="T248" i="1"/>
  <c r="S248" i="1"/>
  <c r="R248" i="1"/>
  <c r="Q248" i="1"/>
  <c r="P248" i="1"/>
  <c r="Z248" i="1" s="1"/>
  <c r="AA248" i="1" s="1"/>
  <c r="C248" i="1"/>
  <c r="AO247" i="1"/>
  <c r="AN247" i="1"/>
  <c r="AL247" i="1"/>
  <c r="Y247" i="1"/>
  <c r="X247" i="1"/>
  <c r="W247" i="1"/>
  <c r="V247" i="1"/>
  <c r="U247" i="1"/>
  <c r="T247" i="1"/>
  <c r="S247" i="1"/>
  <c r="R247" i="1"/>
  <c r="Q247" i="1"/>
  <c r="P247" i="1"/>
  <c r="C247" i="1"/>
  <c r="AM247" i="1" s="1"/>
  <c r="AO246" i="1"/>
  <c r="AN246" i="1"/>
  <c r="AM246" i="1"/>
  <c r="Y246" i="1"/>
  <c r="X246" i="1"/>
  <c r="W246" i="1"/>
  <c r="V246" i="1"/>
  <c r="U246" i="1"/>
  <c r="T246" i="1"/>
  <c r="S246" i="1"/>
  <c r="R246" i="1"/>
  <c r="Q246" i="1"/>
  <c r="P246" i="1"/>
  <c r="C246" i="1"/>
  <c r="AO245" i="1"/>
  <c r="AN245" i="1"/>
  <c r="Y245" i="1"/>
  <c r="X245" i="1"/>
  <c r="W245" i="1"/>
  <c r="V245" i="1"/>
  <c r="U245" i="1"/>
  <c r="T245" i="1"/>
  <c r="S245" i="1"/>
  <c r="R245" i="1"/>
  <c r="Q245" i="1"/>
  <c r="Z245" i="1" s="1"/>
  <c r="AA245" i="1" s="1"/>
  <c r="P245" i="1"/>
  <c r="C245" i="1"/>
  <c r="AM245" i="1" s="1"/>
  <c r="AO244" i="1"/>
  <c r="AN244" i="1"/>
  <c r="AM244" i="1"/>
  <c r="AL244" i="1"/>
  <c r="Y244" i="1"/>
  <c r="X244" i="1"/>
  <c r="W244" i="1"/>
  <c r="V244" i="1"/>
  <c r="U244" i="1"/>
  <c r="T244" i="1"/>
  <c r="S244" i="1"/>
  <c r="R244" i="1"/>
  <c r="Q244" i="1"/>
  <c r="P244" i="1"/>
  <c r="C244" i="1"/>
  <c r="Q238" i="9" s="1"/>
  <c r="AO243" i="1"/>
  <c r="AN243" i="1"/>
  <c r="Y243" i="1"/>
  <c r="X243" i="1"/>
  <c r="W243" i="1"/>
  <c r="V243" i="1"/>
  <c r="U243" i="1"/>
  <c r="T243" i="1"/>
  <c r="S243" i="1"/>
  <c r="R243" i="1"/>
  <c r="Q243" i="1"/>
  <c r="P243" i="1"/>
  <c r="C243" i="1"/>
  <c r="AM243" i="1" s="1"/>
  <c r="AO242" i="1"/>
  <c r="AN242" i="1"/>
  <c r="Y242" i="1"/>
  <c r="X242" i="1"/>
  <c r="W242" i="1"/>
  <c r="V242" i="1"/>
  <c r="U242" i="1"/>
  <c r="T242" i="1"/>
  <c r="S242" i="1"/>
  <c r="R242" i="1"/>
  <c r="Q242" i="1"/>
  <c r="P242" i="1"/>
  <c r="C242" i="1"/>
  <c r="AO241" i="1"/>
  <c r="AN241" i="1"/>
  <c r="Y241" i="1"/>
  <c r="X241" i="1"/>
  <c r="W241" i="1"/>
  <c r="V241" i="1"/>
  <c r="U241" i="1"/>
  <c r="T241" i="1"/>
  <c r="S241" i="1"/>
  <c r="R241" i="1"/>
  <c r="Q241" i="1"/>
  <c r="P241" i="1"/>
  <c r="C241" i="1"/>
  <c r="AO240" i="1"/>
  <c r="AN240" i="1"/>
  <c r="AM240" i="1"/>
  <c r="AL240" i="1"/>
  <c r="Y240" i="1"/>
  <c r="X240" i="1"/>
  <c r="W240" i="1"/>
  <c r="V240" i="1"/>
  <c r="U240" i="1"/>
  <c r="T240" i="1"/>
  <c r="S240" i="1"/>
  <c r="R240" i="1"/>
  <c r="Q240" i="1"/>
  <c r="P240" i="1"/>
  <c r="C240" i="1"/>
  <c r="AO239" i="1"/>
  <c r="AN239" i="1"/>
  <c r="AM239" i="1"/>
  <c r="AL239" i="1"/>
  <c r="Y239" i="1"/>
  <c r="X239" i="1"/>
  <c r="W239" i="1"/>
  <c r="V239" i="1"/>
  <c r="U239" i="1"/>
  <c r="T239" i="1"/>
  <c r="S239" i="1"/>
  <c r="R239" i="1"/>
  <c r="Q239" i="1"/>
  <c r="P239" i="1"/>
  <c r="C239" i="1"/>
  <c r="Q233" i="9" s="1"/>
  <c r="AO238" i="1"/>
  <c r="AN238" i="1"/>
  <c r="AM238" i="1"/>
  <c r="AL238" i="1"/>
  <c r="Y238" i="1"/>
  <c r="X238" i="1"/>
  <c r="W238" i="1"/>
  <c r="V238" i="1"/>
  <c r="U238" i="1"/>
  <c r="T238" i="1"/>
  <c r="S238" i="1"/>
  <c r="R238" i="1"/>
  <c r="Q238" i="1"/>
  <c r="P238" i="1"/>
  <c r="C238" i="1"/>
  <c r="AO237" i="1"/>
  <c r="AN237" i="1"/>
  <c r="AL237" i="1"/>
  <c r="Y237" i="1"/>
  <c r="X237" i="1"/>
  <c r="W237" i="1"/>
  <c r="V237" i="1"/>
  <c r="U237" i="1"/>
  <c r="T237" i="1"/>
  <c r="S237" i="1"/>
  <c r="R237" i="1"/>
  <c r="Q237" i="1"/>
  <c r="P237" i="1"/>
  <c r="C237" i="1"/>
  <c r="AO236" i="1"/>
  <c r="AN236" i="1"/>
  <c r="AM236" i="1"/>
  <c r="Y236" i="1"/>
  <c r="X236" i="1"/>
  <c r="W236" i="1"/>
  <c r="V236" i="1"/>
  <c r="U236" i="1"/>
  <c r="T236" i="1"/>
  <c r="S236" i="1"/>
  <c r="R236" i="1"/>
  <c r="Q236" i="1"/>
  <c r="P236" i="1"/>
  <c r="C236" i="1"/>
  <c r="AO235" i="1"/>
  <c r="AN235" i="1"/>
  <c r="Y235" i="1"/>
  <c r="X235" i="1"/>
  <c r="W235" i="1"/>
  <c r="V235" i="1"/>
  <c r="U235" i="1"/>
  <c r="T235" i="1"/>
  <c r="S235" i="1"/>
  <c r="R235" i="1"/>
  <c r="Q235" i="1"/>
  <c r="P235" i="1"/>
  <c r="C235" i="1"/>
  <c r="AM235" i="1" s="1"/>
  <c r="AO234" i="1"/>
  <c r="AN234" i="1"/>
  <c r="AM234" i="1"/>
  <c r="Y234" i="1"/>
  <c r="X234" i="1"/>
  <c r="W234" i="1"/>
  <c r="V234" i="1"/>
  <c r="U234" i="1"/>
  <c r="T234" i="1"/>
  <c r="S234" i="1"/>
  <c r="R234" i="1"/>
  <c r="Q234" i="1"/>
  <c r="P234" i="1"/>
  <c r="C234" i="1"/>
  <c r="AO233" i="1"/>
  <c r="AN233" i="1"/>
  <c r="Y233" i="1"/>
  <c r="X233" i="1"/>
  <c r="W233" i="1"/>
  <c r="V233" i="1"/>
  <c r="U233" i="1"/>
  <c r="T233" i="1"/>
  <c r="S233" i="1"/>
  <c r="R233" i="1"/>
  <c r="Q233" i="1"/>
  <c r="P233" i="1"/>
  <c r="C233" i="1"/>
  <c r="Q227" i="9" s="1"/>
  <c r="AO232" i="1"/>
  <c r="AN232" i="1"/>
  <c r="AM232" i="1"/>
  <c r="AL232" i="1"/>
  <c r="Y232" i="1"/>
  <c r="X232" i="1"/>
  <c r="W232" i="1"/>
  <c r="V232" i="1"/>
  <c r="U232" i="1"/>
  <c r="T232" i="1"/>
  <c r="S232" i="1"/>
  <c r="R232" i="1"/>
  <c r="Q232" i="1"/>
  <c r="P232" i="1"/>
  <c r="C232" i="1"/>
  <c r="Q226" i="9" s="1"/>
  <c r="AO231" i="1"/>
  <c r="AN231" i="1"/>
  <c r="AL231" i="1"/>
  <c r="Y231" i="1"/>
  <c r="X231" i="1"/>
  <c r="W231" i="1"/>
  <c r="V231" i="1"/>
  <c r="U231" i="1"/>
  <c r="T231" i="1"/>
  <c r="S231" i="1"/>
  <c r="R231" i="1"/>
  <c r="Q231" i="1"/>
  <c r="P231" i="1"/>
  <c r="C231" i="1"/>
  <c r="AM231" i="1" s="1"/>
  <c r="AO230" i="1"/>
  <c r="AN230" i="1"/>
  <c r="Y230" i="1"/>
  <c r="X230" i="1"/>
  <c r="W230" i="1"/>
  <c r="V230" i="1"/>
  <c r="U230" i="1"/>
  <c r="T230" i="1"/>
  <c r="S230" i="1"/>
  <c r="R230" i="1"/>
  <c r="Q230" i="1"/>
  <c r="P230" i="1"/>
  <c r="C230" i="1"/>
  <c r="AO229" i="1"/>
  <c r="AN229" i="1"/>
  <c r="AL229" i="1"/>
  <c r="Y229" i="1"/>
  <c r="X229" i="1"/>
  <c r="W229" i="1"/>
  <c r="V229" i="1"/>
  <c r="U229" i="1"/>
  <c r="T229" i="1"/>
  <c r="S229" i="1"/>
  <c r="R229" i="1"/>
  <c r="Q229" i="1"/>
  <c r="P229" i="1"/>
  <c r="C229" i="1"/>
  <c r="AM229" i="1" s="1"/>
  <c r="AO228" i="1"/>
  <c r="AN228" i="1"/>
  <c r="AM228" i="1"/>
  <c r="AL228" i="1"/>
  <c r="Y228" i="1"/>
  <c r="X228" i="1"/>
  <c r="W228" i="1"/>
  <c r="V228" i="1"/>
  <c r="U228" i="1"/>
  <c r="T228" i="1"/>
  <c r="S228" i="1"/>
  <c r="R228" i="1"/>
  <c r="Q228" i="1"/>
  <c r="P228" i="1"/>
  <c r="C228" i="1"/>
  <c r="Q222" i="9" s="1"/>
  <c r="AO227" i="1"/>
  <c r="AN227" i="1"/>
  <c r="Y227" i="1"/>
  <c r="X227" i="1"/>
  <c r="W227" i="1"/>
  <c r="V227" i="1"/>
  <c r="U227" i="1"/>
  <c r="T227" i="1"/>
  <c r="S227" i="1"/>
  <c r="R227" i="1"/>
  <c r="Q227" i="1"/>
  <c r="P227" i="1"/>
  <c r="C227" i="1"/>
  <c r="AM227" i="1" s="1"/>
  <c r="AO226" i="1"/>
  <c r="AN226" i="1"/>
  <c r="AM226" i="1"/>
  <c r="AL226" i="1"/>
  <c r="Y226" i="1"/>
  <c r="X226" i="1"/>
  <c r="W226" i="1"/>
  <c r="V226" i="1"/>
  <c r="U226" i="1"/>
  <c r="T226" i="1"/>
  <c r="S226" i="1"/>
  <c r="R226" i="1"/>
  <c r="Q226" i="1"/>
  <c r="P226" i="1"/>
  <c r="C226" i="1"/>
  <c r="AO225" i="1"/>
  <c r="AN225" i="1"/>
  <c r="Y225" i="1"/>
  <c r="X225" i="1"/>
  <c r="W225" i="1"/>
  <c r="V225" i="1"/>
  <c r="U225" i="1"/>
  <c r="T225" i="1"/>
  <c r="S225" i="1"/>
  <c r="R225" i="1"/>
  <c r="Q225" i="1"/>
  <c r="P225" i="1"/>
  <c r="C225" i="1"/>
  <c r="AM225" i="1" s="1"/>
  <c r="AO224" i="1"/>
  <c r="AN224" i="1"/>
  <c r="Y224" i="1"/>
  <c r="X224" i="1"/>
  <c r="W224" i="1"/>
  <c r="V224" i="1"/>
  <c r="U224" i="1"/>
  <c r="T224" i="1"/>
  <c r="S224" i="1"/>
  <c r="R224" i="1"/>
  <c r="Q224" i="1"/>
  <c r="P224" i="1"/>
  <c r="C224" i="1"/>
  <c r="AM224" i="1" s="1"/>
  <c r="AO223" i="1"/>
  <c r="AN223" i="1"/>
  <c r="AL223" i="1"/>
  <c r="Y223" i="1"/>
  <c r="X223" i="1"/>
  <c r="W223" i="1"/>
  <c r="V223" i="1"/>
  <c r="U223" i="1"/>
  <c r="T223" i="1"/>
  <c r="S223" i="1"/>
  <c r="R223" i="1"/>
  <c r="Q223" i="1"/>
  <c r="P223" i="1"/>
  <c r="C223" i="1"/>
  <c r="AM223" i="1" s="1"/>
  <c r="AO222" i="1"/>
  <c r="AN222" i="1"/>
  <c r="AM222" i="1"/>
  <c r="Y222" i="1"/>
  <c r="X222" i="1"/>
  <c r="W222" i="1"/>
  <c r="V222" i="1"/>
  <c r="U222" i="1"/>
  <c r="T222" i="1"/>
  <c r="S222" i="1"/>
  <c r="R222" i="1"/>
  <c r="Q222" i="1"/>
  <c r="P222" i="1"/>
  <c r="C222" i="1"/>
  <c r="AO221" i="1"/>
  <c r="AN221" i="1"/>
  <c r="Y221" i="1"/>
  <c r="X221" i="1"/>
  <c r="W221" i="1"/>
  <c r="V221" i="1"/>
  <c r="U221" i="1"/>
  <c r="T221" i="1"/>
  <c r="S221" i="1"/>
  <c r="R221" i="1"/>
  <c r="Q221" i="1"/>
  <c r="P221" i="1"/>
  <c r="C221" i="1"/>
  <c r="Q215" i="9" s="1"/>
  <c r="AO220" i="1"/>
  <c r="AN220" i="1"/>
  <c r="AL220" i="1"/>
  <c r="Y220" i="1"/>
  <c r="X220" i="1"/>
  <c r="W220" i="1"/>
  <c r="V220" i="1"/>
  <c r="U220" i="1"/>
  <c r="T220" i="1"/>
  <c r="S220" i="1"/>
  <c r="R220" i="1"/>
  <c r="Q220" i="1"/>
  <c r="P220" i="1"/>
  <c r="C220" i="1"/>
  <c r="Q214" i="9" s="1"/>
  <c r="AO219" i="1"/>
  <c r="AN219" i="1"/>
  <c r="AL219" i="1"/>
  <c r="Y219" i="1"/>
  <c r="X219" i="1"/>
  <c r="W219" i="1"/>
  <c r="V219" i="1"/>
  <c r="U219" i="1"/>
  <c r="T219" i="1"/>
  <c r="S219" i="1"/>
  <c r="R219" i="1"/>
  <c r="Q219" i="1"/>
  <c r="P219" i="1"/>
  <c r="C219" i="1"/>
  <c r="AO218" i="1"/>
  <c r="AN218" i="1"/>
  <c r="AM218" i="1"/>
  <c r="Y218" i="1"/>
  <c r="X218" i="1"/>
  <c r="W218" i="1"/>
  <c r="V218" i="1"/>
  <c r="U218" i="1"/>
  <c r="T218" i="1"/>
  <c r="S218" i="1"/>
  <c r="R218" i="1"/>
  <c r="Q218" i="1"/>
  <c r="P218" i="1"/>
  <c r="C218" i="1"/>
  <c r="AO217" i="1"/>
  <c r="AN217" i="1"/>
  <c r="Y217" i="1"/>
  <c r="X217" i="1"/>
  <c r="W217" i="1"/>
  <c r="V217" i="1"/>
  <c r="U217" i="1"/>
  <c r="T217" i="1"/>
  <c r="S217" i="1"/>
  <c r="R217" i="1"/>
  <c r="Q217" i="1"/>
  <c r="P217" i="1"/>
  <c r="C217" i="1"/>
  <c r="AM217" i="1" s="1"/>
  <c r="AO216" i="1"/>
  <c r="AN216" i="1"/>
  <c r="AM216" i="1"/>
  <c r="AL216" i="1"/>
  <c r="Y216" i="1"/>
  <c r="X216" i="1"/>
  <c r="W216" i="1"/>
  <c r="V216" i="1"/>
  <c r="U216" i="1"/>
  <c r="T216" i="1"/>
  <c r="S216" i="1"/>
  <c r="R216" i="1"/>
  <c r="Q216" i="1"/>
  <c r="P216" i="1"/>
  <c r="C216" i="1"/>
  <c r="Q210" i="9" s="1"/>
  <c r="AO215" i="1"/>
  <c r="AN215" i="1"/>
  <c r="AM215" i="1"/>
  <c r="AL215" i="1"/>
  <c r="Y215" i="1"/>
  <c r="X215" i="1"/>
  <c r="W215" i="1"/>
  <c r="V215" i="1"/>
  <c r="U215" i="1"/>
  <c r="T215" i="1"/>
  <c r="S215" i="1"/>
  <c r="R215" i="1"/>
  <c r="Q215" i="1"/>
  <c r="P215" i="1"/>
  <c r="C215" i="1"/>
  <c r="AO214" i="1"/>
  <c r="AN214" i="1"/>
  <c r="AM214" i="1"/>
  <c r="AL214" i="1"/>
  <c r="Y214" i="1"/>
  <c r="X214" i="1"/>
  <c r="W214" i="1"/>
  <c r="V214" i="1"/>
  <c r="U214" i="1"/>
  <c r="T214" i="1"/>
  <c r="S214" i="1"/>
  <c r="R214" i="1"/>
  <c r="Q214" i="1"/>
  <c r="P214" i="1"/>
  <c r="C214" i="1"/>
  <c r="AO213" i="1"/>
  <c r="AN213" i="1"/>
  <c r="Y213" i="1"/>
  <c r="X213" i="1"/>
  <c r="W213" i="1"/>
  <c r="V213" i="1"/>
  <c r="U213" i="1"/>
  <c r="T213" i="1"/>
  <c r="S213" i="1"/>
  <c r="R213" i="1"/>
  <c r="Q213" i="1"/>
  <c r="P213" i="1"/>
  <c r="C213" i="1"/>
  <c r="AM213" i="1" s="1"/>
  <c r="AO212" i="1"/>
  <c r="AN212" i="1"/>
  <c r="AM212" i="1"/>
  <c r="AL212" i="1"/>
  <c r="Y212" i="1"/>
  <c r="X212" i="1"/>
  <c r="W212" i="1"/>
  <c r="V212" i="1"/>
  <c r="U212" i="1"/>
  <c r="T212" i="1"/>
  <c r="S212" i="1"/>
  <c r="R212" i="1"/>
  <c r="Q212" i="1"/>
  <c r="P212" i="1"/>
  <c r="C212" i="1"/>
  <c r="Q206" i="9" s="1"/>
  <c r="AO211" i="1"/>
  <c r="AN211" i="1"/>
  <c r="Y211" i="1"/>
  <c r="X211" i="1"/>
  <c r="W211" i="1"/>
  <c r="V211" i="1"/>
  <c r="U211" i="1"/>
  <c r="T211" i="1"/>
  <c r="S211" i="1"/>
  <c r="R211" i="1"/>
  <c r="Q211" i="1"/>
  <c r="P211" i="1"/>
  <c r="C211" i="1"/>
  <c r="Q205" i="9" s="1"/>
  <c r="AO210" i="1"/>
  <c r="AN210" i="1"/>
  <c r="AM210" i="1"/>
  <c r="AL210" i="1"/>
  <c r="Y210" i="1"/>
  <c r="X210" i="1"/>
  <c r="W210" i="1"/>
  <c r="V210" i="1"/>
  <c r="U210" i="1"/>
  <c r="T210" i="1"/>
  <c r="S210" i="1"/>
  <c r="R210" i="1"/>
  <c r="Q210" i="1"/>
  <c r="P210" i="1"/>
  <c r="C210" i="1"/>
  <c r="AO209" i="1"/>
  <c r="AN209" i="1"/>
  <c r="AM209" i="1"/>
  <c r="Y209" i="1"/>
  <c r="X209" i="1"/>
  <c r="W209" i="1"/>
  <c r="V209" i="1"/>
  <c r="U209" i="1"/>
  <c r="T209" i="1"/>
  <c r="S209" i="1"/>
  <c r="R209" i="1"/>
  <c r="Q209" i="1"/>
  <c r="P209" i="1"/>
  <c r="C209" i="1"/>
  <c r="AO208" i="1"/>
  <c r="AN208" i="1"/>
  <c r="Y208" i="1"/>
  <c r="X208" i="1"/>
  <c r="W208" i="1"/>
  <c r="V208" i="1"/>
  <c r="U208" i="1"/>
  <c r="T208" i="1"/>
  <c r="S208" i="1"/>
  <c r="R208" i="1"/>
  <c r="Q208" i="1"/>
  <c r="P208" i="1"/>
  <c r="C208" i="1"/>
  <c r="AM208" i="1" s="1"/>
  <c r="AO207" i="1"/>
  <c r="AN207" i="1"/>
  <c r="AL207" i="1"/>
  <c r="Y207" i="1"/>
  <c r="X207" i="1"/>
  <c r="W207" i="1"/>
  <c r="V207" i="1"/>
  <c r="U207" i="1"/>
  <c r="T207" i="1"/>
  <c r="S207" i="1"/>
  <c r="R207" i="1"/>
  <c r="Q207" i="1"/>
  <c r="P207" i="1"/>
  <c r="C207" i="1"/>
  <c r="AO206" i="1"/>
  <c r="AN206" i="1"/>
  <c r="Y206" i="1"/>
  <c r="X206" i="1"/>
  <c r="W206" i="1"/>
  <c r="V206" i="1"/>
  <c r="U206" i="1"/>
  <c r="T206" i="1"/>
  <c r="S206" i="1"/>
  <c r="R206" i="1"/>
  <c r="Q206" i="1"/>
  <c r="P206" i="1"/>
  <c r="C206" i="1"/>
  <c r="AO205" i="1"/>
  <c r="AN205" i="1"/>
  <c r="AM205" i="1"/>
  <c r="AL205" i="1"/>
  <c r="Y205" i="1"/>
  <c r="X205" i="1"/>
  <c r="W205" i="1"/>
  <c r="V205" i="1"/>
  <c r="U205" i="1"/>
  <c r="T205" i="1"/>
  <c r="S205" i="1"/>
  <c r="R205" i="1"/>
  <c r="Q205" i="1"/>
  <c r="P205" i="1"/>
  <c r="C205" i="1"/>
  <c r="AO204" i="1"/>
  <c r="AN204" i="1"/>
  <c r="AM204" i="1"/>
  <c r="AL204" i="1"/>
  <c r="Y204" i="1"/>
  <c r="X204" i="1"/>
  <c r="W204" i="1"/>
  <c r="V204" i="1"/>
  <c r="U204" i="1"/>
  <c r="T204" i="1"/>
  <c r="S204" i="1"/>
  <c r="R204" i="1"/>
  <c r="Q204" i="1"/>
  <c r="P204" i="1"/>
  <c r="C204" i="1"/>
  <c r="AO203" i="1"/>
  <c r="AN203" i="1"/>
  <c r="AM203" i="1"/>
  <c r="AL203" i="1"/>
  <c r="Y203" i="1"/>
  <c r="X203" i="1"/>
  <c r="W203" i="1"/>
  <c r="V203" i="1"/>
  <c r="U203" i="1"/>
  <c r="T203" i="1"/>
  <c r="S203" i="1"/>
  <c r="R203" i="1"/>
  <c r="Q203" i="1"/>
  <c r="P203" i="1"/>
  <c r="C203" i="1"/>
  <c r="AO202" i="1"/>
  <c r="AN202" i="1"/>
  <c r="Y202" i="1"/>
  <c r="X202" i="1"/>
  <c r="W202" i="1"/>
  <c r="V202" i="1"/>
  <c r="U202" i="1"/>
  <c r="T202" i="1"/>
  <c r="S202" i="1"/>
  <c r="R202" i="1"/>
  <c r="Q202" i="1"/>
  <c r="P202" i="1"/>
  <c r="C202" i="1"/>
  <c r="Q196" i="9" s="1"/>
  <c r="AO201" i="1"/>
  <c r="AN201" i="1"/>
  <c r="AM201" i="1"/>
  <c r="AL201" i="1"/>
  <c r="Y201" i="1"/>
  <c r="X201" i="1"/>
  <c r="W201" i="1"/>
  <c r="V201" i="1"/>
  <c r="U201" i="1"/>
  <c r="T201" i="1"/>
  <c r="S201" i="1"/>
  <c r="R201" i="1"/>
  <c r="Q201" i="1"/>
  <c r="P201" i="1"/>
  <c r="C201" i="1"/>
  <c r="AO200" i="1"/>
  <c r="AN200" i="1"/>
  <c r="Y200" i="1"/>
  <c r="X200" i="1"/>
  <c r="W200" i="1"/>
  <c r="V200" i="1"/>
  <c r="U200" i="1"/>
  <c r="T200" i="1"/>
  <c r="S200" i="1"/>
  <c r="R200" i="1"/>
  <c r="Q200" i="1"/>
  <c r="P200" i="1"/>
  <c r="C200" i="1"/>
  <c r="Q194" i="9" s="1"/>
  <c r="AO199" i="1"/>
  <c r="AN199" i="1"/>
  <c r="AM199" i="1"/>
  <c r="AL199" i="1"/>
  <c r="Y199" i="1"/>
  <c r="X199" i="1"/>
  <c r="W199" i="1"/>
  <c r="V199" i="1"/>
  <c r="U199" i="1"/>
  <c r="T199" i="1"/>
  <c r="S199" i="1"/>
  <c r="R199" i="1"/>
  <c r="Q199" i="1"/>
  <c r="P199" i="1"/>
  <c r="C199" i="1"/>
  <c r="Q193" i="9" s="1"/>
  <c r="AO198" i="1"/>
  <c r="AN198" i="1"/>
  <c r="Y198" i="1"/>
  <c r="X198" i="1"/>
  <c r="W198" i="1"/>
  <c r="V198" i="1"/>
  <c r="U198" i="1"/>
  <c r="T198" i="1"/>
  <c r="S198" i="1"/>
  <c r="R198" i="1"/>
  <c r="Q198" i="1"/>
  <c r="P198" i="1"/>
  <c r="C198" i="1"/>
  <c r="AL198" i="1" s="1"/>
  <c r="AO197" i="1"/>
  <c r="AN197" i="1"/>
  <c r="AM197" i="1"/>
  <c r="AL197" i="1"/>
  <c r="Y197" i="1"/>
  <c r="X197" i="1"/>
  <c r="W197" i="1"/>
  <c r="V197" i="1"/>
  <c r="U197" i="1"/>
  <c r="T197" i="1"/>
  <c r="S197" i="1"/>
  <c r="R197" i="1"/>
  <c r="Q197" i="1"/>
  <c r="P197" i="1"/>
  <c r="C197" i="1"/>
  <c r="Q191" i="9" s="1"/>
  <c r="AO196" i="1"/>
  <c r="AN196" i="1"/>
  <c r="AM196" i="1"/>
  <c r="AL196" i="1"/>
  <c r="Y196" i="1"/>
  <c r="X196" i="1"/>
  <c r="W196" i="1"/>
  <c r="V196" i="1"/>
  <c r="U196" i="1"/>
  <c r="T196" i="1"/>
  <c r="S196" i="1"/>
  <c r="R196" i="1"/>
  <c r="Q196" i="1"/>
  <c r="P196" i="1"/>
  <c r="C196" i="1"/>
  <c r="AO195" i="1"/>
  <c r="AN195" i="1"/>
  <c r="Y195" i="1"/>
  <c r="X195" i="1"/>
  <c r="W195" i="1"/>
  <c r="V195" i="1"/>
  <c r="U195" i="1"/>
  <c r="T195" i="1"/>
  <c r="S195" i="1"/>
  <c r="R195" i="1"/>
  <c r="Q195" i="1"/>
  <c r="P195" i="1"/>
  <c r="C195" i="1"/>
  <c r="AO194" i="1"/>
  <c r="AN194" i="1"/>
  <c r="AM194" i="1"/>
  <c r="Y194" i="1"/>
  <c r="X194" i="1"/>
  <c r="W194" i="1"/>
  <c r="V194" i="1"/>
  <c r="U194" i="1"/>
  <c r="T194" i="1"/>
  <c r="S194" i="1"/>
  <c r="R194" i="1"/>
  <c r="Q194" i="1"/>
  <c r="P194" i="1"/>
  <c r="C194" i="1"/>
  <c r="AO193" i="1"/>
  <c r="AN193" i="1"/>
  <c r="Y193" i="1"/>
  <c r="X193" i="1"/>
  <c r="W193" i="1"/>
  <c r="V193" i="1"/>
  <c r="U193" i="1"/>
  <c r="T193" i="1"/>
  <c r="S193" i="1"/>
  <c r="R193" i="1"/>
  <c r="Q193" i="1"/>
  <c r="P193" i="1"/>
  <c r="C193" i="1"/>
  <c r="Q187" i="9" s="1"/>
  <c r="AO192" i="1"/>
  <c r="AN192" i="1"/>
  <c r="AM192" i="1"/>
  <c r="AL192" i="1"/>
  <c r="Y192" i="1"/>
  <c r="X192" i="1"/>
  <c r="W192" i="1"/>
  <c r="V192" i="1"/>
  <c r="U192" i="1"/>
  <c r="T192" i="1"/>
  <c r="S192" i="1"/>
  <c r="R192" i="1"/>
  <c r="Q192" i="1"/>
  <c r="P192" i="1"/>
  <c r="C192" i="1"/>
  <c r="Q186" i="9" s="1"/>
  <c r="AO191" i="1"/>
  <c r="AN191" i="1"/>
  <c r="AM191" i="1"/>
  <c r="AL191" i="1"/>
  <c r="Y191" i="1"/>
  <c r="X191" i="1"/>
  <c r="W191" i="1"/>
  <c r="V191" i="1"/>
  <c r="U191" i="1"/>
  <c r="T191" i="1"/>
  <c r="S191" i="1"/>
  <c r="R191" i="1"/>
  <c r="Q191" i="1"/>
  <c r="P191" i="1"/>
  <c r="C191" i="1"/>
  <c r="Q185" i="9" s="1"/>
  <c r="AO190" i="1"/>
  <c r="AN190" i="1"/>
  <c r="AM190" i="1"/>
  <c r="AL190" i="1"/>
  <c r="Y190" i="1"/>
  <c r="X190" i="1"/>
  <c r="W190" i="1"/>
  <c r="V190" i="1"/>
  <c r="U190" i="1"/>
  <c r="T190" i="1"/>
  <c r="S190" i="1"/>
  <c r="R190" i="1"/>
  <c r="Q190" i="1"/>
  <c r="P190" i="1"/>
  <c r="C190" i="1"/>
  <c r="Q184" i="9" s="1"/>
  <c r="AO189" i="1"/>
  <c r="AN189" i="1"/>
  <c r="Y189" i="1"/>
  <c r="X189" i="1"/>
  <c r="W189" i="1"/>
  <c r="V189" i="1"/>
  <c r="U189" i="1"/>
  <c r="T189" i="1"/>
  <c r="S189" i="1"/>
  <c r="R189" i="1"/>
  <c r="Q189" i="1"/>
  <c r="P189" i="1"/>
  <c r="C189" i="1"/>
  <c r="Q183" i="9" s="1"/>
  <c r="AO188" i="1"/>
  <c r="AN188" i="1"/>
  <c r="Y188" i="1"/>
  <c r="X188" i="1"/>
  <c r="W188" i="1"/>
  <c r="V188" i="1"/>
  <c r="U188" i="1"/>
  <c r="T188" i="1"/>
  <c r="S188" i="1"/>
  <c r="R188" i="1"/>
  <c r="Q188" i="1"/>
  <c r="P188" i="1"/>
  <c r="C188" i="1"/>
  <c r="AM188" i="1" s="1"/>
  <c r="AO187" i="1"/>
  <c r="AN187" i="1"/>
  <c r="Y187" i="1"/>
  <c r="X187" i="1"/>
  <c r="W187" i="1"/>
  <c r="V187" i="1"/>
  <c r="U187" i="1"/>
  <c r="T187" i="1"/>
  <c r="S187" i="1"/>
  <c r="R187" i="1"/>
  <c r="Q187" i="1"/>
  <c r="P187" i="1"/>
  <c r="C187" i="1"/>
  <c r="AM187" i="1" s="1"/>
  <c r="AO186" i="1"/>
  <c r="AN186" i="1"/>
  <c r="AM186" i="1"/>
  <c r="AL186" i="1"/>
  <c r="Y186" i="1"/>
  <c r="X186" i="1"/>
  <c r="W186" i="1"/>
  <c r="V186" i="1"/>
  <c r="U186" i="1"/>
  <c r="T186" i="1"/>
  <c r="S186" i="1"/>
  <c r="R186" i="1"/>
  <c r="Q186" i="1"/>
  <c r="P186" i="1"/>
  <c r="C186" i="1"/>
  <c r="Q180" i="9" s="1"/>
  <c r="AO185" i="1"/>
  <c r="AN185" i="1"/>
  <c r="AM185" i="1"/>
  <c r="AL185" i="1"/>
  <c r="Y185" i="1"/>
  <c r="X185" i="1"/>
  <c r="W185" i="1"/>
  <c r="V185" i="1"/>
  <c r="U185" i="1"/>
  <c r="T185" i="1"/>
  <c r="S185" i="1"/>
  <c r="R185" i="1"/>
  <c r="Q185" i="1"/>
  <c r="P185" i="1"/>
  <c r="C185" i="1"/>
  <c r="Q179" i="9" s="1"/>
  <c r="AO184" i="1"/>
  <c r="AN184" i="1"/>
  <c r="AM184" i="1"/>
  <c r="AL184" i="1"/>
  <c r="Y184" i="1"/>
  <c r="X184" i="1"/>
  <c r="W184" i="1"/>
  <c r="V184" i="1"/>
  <c r="U184" i="1"/>
  <c r="T184" i="1"/>
  <c r="S184" i="1"/>
  <c r="R184" i="1"/>
  <c r="Q184" i="1"/>
  <c r="P184" i="1"/>
  <c r="C184" i="1"/>
  <c r="AO183" i="1"/>
  <c r="AN183" i="1"/>
  <c r="Y183" i="1"/>
  <c r="X183" i="1"/>
  <c r="W183" i="1"/>
  <c r="V183" i="1"/>
  <c r="U183" i="1"/>
  <c r="T183" i="1"/>
  <c r="S183" i="1"/>
  <c r="R183" i="1"/>
  <c r="Q183" i="1"/>
  <c r="P183" i="1"/>
  <c r="C183" i="1"/>
  <c r="AM183" i="1" s="1"/>
  <c r="AO182" i="1"/>
  <c r="AN182" i="1"/>
  <c r="Y182" i="1"/>
  <c r="X182" i="1"/>
  <c r="W182" i="1"/>
  <c r="V182" i="1"/>
  <c r="U182" i="1"/>
  <c r="T182" i="1"/>
  <c r="S182" i="1"/>
  <c r="R182" i="1"/>
  <c r="Z182" i="1" s="1"/>
  <c r="AA182" i="1" s="1"/>
  <c r="Q182" i="1"/>
  <c r="P182" i="1"/>
  <c r="C182" i="1"/>
  <c r="AO181" i="1"/>
  <c r="AN181" i="1"/>
  <c r="Y181" i="1"/>
  <c r="X181" i="1"/>
  <c r="W181" i="1"/>
  <c r="V181" i="1"/>
  <c r="U181" i="1"/>
  <c r="T181" i="1"/>
  <c r="S181" i="1"/>
  <c r="R181" i="1"/>
  <c r="Z181" i="1" s="1"/>
  <c r="AA181" i="1" s="1"/>
  <c r="Q181" i="1"/>
  <c r="P181" i="1"/>
  <c r="C181" i="1"/>
  <c r="AM181" i="1" s="1"/>
  <c r="AO180" i="1"/>
  <c r="AN180" i="1"/>
  <c r="AM180" i="1"/>
  <c r="AL180" i="1"/>
  <c r="Y180" i="1"/>
  <c r="X180" i="1"/>
  <c r="W180" i="1"/>
  <c r="V180" i="1"/>
  <c r="U180" i="1"/>
  <c r="T180" i="1"/>
  <c r="S180" i="1"/>
  <c r="R180" i="1"/>
  <c r="Q180" i="1"/>
  <c r="P180" i="1"/>
  <c r="C180" i="1"/>
  <c r="AO179" i="1"/>
  <c r="AN179" i="1"/>
  <c r="AM179" i="1"/>
  <c r="AL179" i="1"/>
  <c r="Y179" i="1"/>
  <c r="X179" i="1"/>
  <c r="W179" i="1"/>
  <c r="V179" i="1"/>
  <c r="U179" i="1"/>
  <c r="T179" i="1"/>
  <c r="S179" i="1"/>
  <c r="R179" i="1"/>
  <c r="Q179" i="1"/>
  <c r="P179" i="1"/>
  <c r="C179" i="1"/>
  <c r="AO178" i="1"/>
  <c r="AN178" i="1"/>
  <c r="AM178" i="1"/>
  <c r="Y178" i="1"/>
  <c r="X178" i="1"/>
  <c r="W178" i="1"/>
  <c r="V178" i="1"/>
  <c r="U178" i="1"/>
  <c r="T178" i="1"/>
  <c r="S178" i="1"/>
  <c r="R178" i="1"/>
  <c r="Q178" i="1"/>
  <c r="P178" i="1"/>
  <c r="C178" i="1"/>
  <c r="Q172" i="9" s="1"/>
  <c r="AO177" i="1"/>
  <c r="AN177" i="1"/>
  <c r="Y177" i="1"/>
  <c r="X177" i="1"/>
  <c r="W177" i="1"/>
  <c r="V177" i="1"/>
  <c r="U177" i="1"/>
  <c r="T177" i="1"/>
  <c r="S177" i="1"/>
  <c r="R177" i="1"/>
  <c r="Q177" i="1"/>
  <c r="P177" i="1"/>
  <c r="C177" i="1"/>
  <c r="Q171" i="9" s="1"/>
  <c r="AO176" i="1"/>
  <c r="AN176" i="1"/>
  <c r="Y176" i="1"/>
  <c r="X176" i="1"/>
  <c r="W176" i="1"/>
  <c r="V176" i="1"/>
  <c r="U176" i="1"/>
  <c r="T176" i="1"/>
  <c r="S176" i="1"/>
  <c r="R176" i="1"/>
  <c r="Q176" i="1"/>
  <c r="P176" i="1"/>
  <c r="C176" i="1"/>
  <c r="AM176" i="1" s="1"/>
  <c r="AO175" i="1"/>
  <c r="AN175" i="1"/>
  <c r="Y175" i="1"/>
  <c r="X175" i="1"/>
  <c r="W175" i="1"/>
  <c r="V175" i="1"/>
  <c r="U175" i="1"/>
  <c r="T175" i="1"/>
  <c r="S175" i="1"/>
  <c r="R175" i="1"/>
  <c r="Q175" i="1"/>
  <c r="P175" i="1"/>
  <c r="C175" i="1"/>
  <c r="AM175" i="1" s="1"/>
  <c r="AO174" i="1"/>
  <c r="AN174" i="1"/>
  <c r="AM174" i="1"/>
  <c r="AL174" i="1"/>
  <c r="Y174" i="1"/>
  <c r="X174" i="1"/>
  <c r="W174" i="1"/>
  <c r="V174" i="1"/>
  <c r="U174" i="1"/>
  <c r="T174" i="1"/>
  <c r="S174" i="1"/>
  <c r="R174" i="1"/>
  <c r="Q174" i="1"/>
  <c r="P174" i="1"/>
  <c r="C174" i="1"/>
  <c r="Q168" i="9" s="1"/>
  <c r="AO173" i="1"/>
  <c r="AN173" i="1"/>
  <c r="AM173" i="1"/>
  <c r="AL173" i="1"/>
  <c r="Y173" i="1"/>
  <c r="X173" i="1"/>
  <c r="W173" i="1"/>
  <c r="V173" i="1"/>
  <c r="U173" i="1"/>
  <c r="T173" i="1"/>
  <c r="S173" i="1"/>
  <c r="R173" i="1"/>
  <c r="Q173" i="1"/>
  <c r="P173" i="1"/>
  <c r="C173" i="1"/>
  <c r="AO172" i="1"/>
  <c r="AN172" i="1"/>
  <c r="AM172" i="1"/>
  <c r="AL172" i="1"/>
  <c r="Y172" i="1"/>
  <c r="X172" i="1"/>
  <c r="W172" i="1"/>
  <c r="V172" i="1"/>
  <c r="U172" i="1"/>
  <c r="T172" i="1"/>
  <c r="S172" i="1"/>
  <c r="R172" i="1"/>
  <c r="Q172" i="1"/>
  <c r="P172" i="1"/>
  <c r="C172" i="1"/>
  <c r="AO171" i="1"/>
  <c r="AN171" i="1"/>
  <c r="Y171" i="1"/>
  <c r="X171" i="1"/>
  <c r="W171" i="1"/>
  <c r="V171" i="1"/>
  <c r="U171" i="1"/>
  <c r="T171" i="1"/>
  <c r="S171" i="1"/>
  <c r="R171" i="1"/>
  <c r="Q171" i="1"/>
  <c r="P171" i="1"/>
  <c r="C171" i="1"/>
  <c r="AM171" i="1" s="1"/>
  <c r="AO170" i="1"/>
  <c r="AN170" i="1"/>
  <c r="Y170" i="1"/>
  <c r="X170" i="1"/>
  <c r="W170" i="1"/>
  <c r="V170" i="1"/>
  <c r="U170" i="1"/>
  <c r="T170" i="1"/>
  <c r="S170" i="1"/>
  <c r="R170" i="1"/>
  <c r="Q170" i="1"/>
  <c r="P170" i="1"/>
  <c r="C170" i="1"/>
  <c r="AO169" i="1"/>
  <c r="AN169" i="1"/>
  <c r="Y169" i="1"/>
  <c r="X169" i="1"/>
  <c r="W169" i="1"/>
  <c r="V169" i="1"/>
  <c r="U169" i="1"/>
  <c r="T169" i="1"/>
  <c r="S169" i="1"/>
  <c r="R169" i="1"/>
  <c r="Q169" i="1"/>
  <c r="P169" i="1"/>
  <c r="C169" i="1"/>
  <c r="Q163" i="9" s="1"/>
  <c r="AO168" i="1"/>
  <c r="AN168" i="1"/>
  <c r="AM168" i="1"/>
  <c r="AL168" i="1"/>
  <c r="Y168" i="1"/>
  <c r="X168" i="1"/>
  <c r="W168" i="1"/>
  <c r="V168" i="1"/>
  <c r="U168" i="1"/>
  <c r="T168" i="1"/>
  <c r="S168" i="1"/>
  <c r="R168" i="1"/>
  <c r="Q168" i="1"/>
  <c r="P168" i="1"/>
  <c r="C168" i="1"/>
  <c r="AO167" i="1"/>
  <c r="AN167" i="1"/>
  <c r="AM167" i="1"/>
  <c r="AL167" i="1"/>
  <c r="Y167" i="1"/>
  <c r="X167" i="1"/>
  <c r="W167" i="1"/>
  <c r="V167" i="1"/>
  <c r="U167" i="1"/>
  <c r="T167" i="1"/>
  <c r="S167" i="1"/>
  <c r="R167" i="1"/>
  <c r="Q167" i="1"/>
  <c r="P167" i="1"/>
  <c r="C167" i="1"/>
  <c r="AO166" i="1"/>
  <c r="AN166" i="1"/>
  <c r="AM166" i="1"/>
  <c r="Y166" i="1"/>
  <c r="X166" i="1"/>
  <c r="W166" i="1"/>
  <c r="V166" i="1"/>
  <c r="U166" i="1"/>
  <c r="T166" i="1"/>
  <c r="S166" i="1"/>
  <c r="R166" i="1"/>
  <c r="Q166" i="1"/>
  <c r="P166" i="1"/>
  <c r="C166" i="1"/>
  <c r="AO165" i="1"/>
  <c r="AN165" i="1"/>
  <c r="Y165" i="1"/>
  <c r="X165" i="1"/>
  <c r="W165" i="1"/>
  <c r="V165" i="1"/>
  <c r="U165" i="1"/>
  <c r="T165" i="1"/>
  <c r="S165" i="1"/>
  <c r="R165" i="1"/>
  <c r="Q165" i="1"/>
  <c r="P165" i="1"/>
  <c r="C165" i="1"/>
  <c r="AM165" i="1" s="1"/>
  <c r="AO164" i="1"/>
  <c r="AN164" i="1"/>
  <c r="Y164" i="1"/>
  <c r="X164" i="1"/>
  <c r="W164" i="1"/>
  <c r="V164" i="1"/>
  <c r="U164" i="1"/>
  <c r="T164" i="1"/>
  <c r="S164" i="1"/>
  <c r="R164" i="1"/>
  <c r="Q164" i="1"/>
  <c r="P164" i="1"/>
  <c r="C164" i="1"/>
  <c r="AM164" i="1" s="1"/>
  <c r="AO163" i="1"/>
  <c r="AN163" i="1"/>
  <c r="Y163" i="1"/>
  <c r="X163" i="1"/>
  <c r="W163" i="1"/>
  <c r="V163" i="1"/>
  <c r="U163" i="1"/>
  <c r="T163" i="1"/>
  <c r="S163" i="1"/>
  <c r="R163" i="1"/>
  <c r="Q163" i="1"/>
  <c r="P163" i="1"/>
  <c r="C163" i="1"/>
  <c r="AM163" i="1" s="1"/>
  <c r="AO162" i="1"/>
  <c r="AN162" i="1"/>
  <c r="AM162" i="1"/>
  <c r="Y162" i="1"/>
  <c r="X162" i="1"/>
  <c r="W162" i="1"/>
  <c r="V162" i="1"/>
  <c r="U162" i="1"/>
  <c r="T162" i="1"/>
  <c r="S162" i="1"/>
  <c r="R162" i="1"/>
  <c r="Q162" i="1"/>
  <c r="P162" i="1"/>
  <c r="C162" i="1"/>
  <c r="Q156" i="9" s="1"/>
  <c r="AO161" i="1"/>
  <c r="AN161" i="1"/>
  <c r="AM161" i="1"/>
  <c r="AL161" i="1"/>
  <c r="Y161" i="1"/>
  <c r="X161" i="1"/>
  <c r="W161" i="1"/>
  <c r="V161" i="1"/>
  <c r="U161" i="1"/>
  <c r="T161" i="1"/>
  <c r="S161" i="1"/>
  <c r="R161" i="1"/>
  <c r="Q161" i="1"/>
  <c r="P161" i="1"/>
  <c r="C161" i="1"/>
  <c r="Q155" i="9" s="1"/>
  <c r="AO160" i="1"/>
  <c r="AN160" i="1"/>
  <c r="AM160" i="1"/>
  <c r="AL160" i="1"/>
  <c r="Y160" i="1"/>
  <c r="X160" i="1"/>
  <c r="W160" i="1"/>
  <c r="V160" i="1"/>
  <c r="U160" i="1"/>
  <c r="T160" i="1"/>
  <c r="S160" i="1"/>
  <c r="R160" i="1"/>
  <c r="Q160" i="1"/>
  <c r="P160" i="1"/>
  <c r="C160" i="1"/>
  <c r="AO159" i="1"/>
  <c r="AN159" i="1"/>
  <c r="Y159" i="1"/>
  <c r="X159" i="1"/>
  <c r="W159" i="1"/>
  <c r="V159" i="1"/>
  <c r="U159" i="1"/>
  <c r="T159" i="1"/>
  <c r="S159" i="1"/>
  <c r="R159" i="1"/>
  <c r="Q159" i="1"/>
  <c r="P159" i="1"/>
  <c r="C159" i="1"/>
  <c r="AM159" i="1" s="1"/>
  <c r="AO158" i="1"/>
  <c r="AN158" i="1"/>
  <c r="Y158" i="1"/>
  <c r="X158" i="1"/>
  <c r="W158" i="1"/>
  <c r="V158" i="1"/>
  <c r="U158" i="1"/>
  <c r="T158" i="1"/>
  <c r="S158" i="1"/>
  <c r="R158" i="1"/>
  <c r="Q158" i="1"/>
  <c r="P158" i="1"/>
  <c r="C158" i="1"/>
  <c r="Q152" i="9" s="1"/>
  <c r="AO157" i="1"/>
  <c r="AN157" i="1"/>
  <c r="Y157" i="1"/>
  <c r="X157" i="1"/>
  <c r="W157" i="1"/>
  <c r="V157" i="1"/>
  <c r="U157" i="1"/>
  <c r="T157" i="1"/>
  <c r="S157" i="1"/>
  <c r="R157" i="1"/>
  <c r="Q157" i="1"/>
  <c r="P157" i="1"/>
  <c r="C157" i="1"/>
  <c r="Q151" i="9" s="1"/>
  <c r="AO156" i="1"/>
  <c r="AN156" i="1"/>
  <c r="AM156" i="1"/>
  <c r="AL156" i="1"/>
  <c r="Y156" i="1"/>
  <c r="X156" i="1"/>
  <c r="W156" i="1"/>
  <c r="V156" i="1"/>
  <c r="U156" i="1"/>
  <c r="T156" i="1"/>
  <c r="S156" i="1"/>
  <c r="R156" i="1"/>
  <c r="Q156" i="1"/>
  <c r="P156" i="1"/>
  <c r="C156" i="1"/>
  <c r="Q150" i="9" s="1"/>
  <c r="AO155" i="1"/>
  <c r="AN155" i="1"/>
  <c r="AM155" i="1"/>
  <c r="AL155" i="1"/>
  <c r="Y155" i="1"/>
  <c r="X155" i="1"/>
  <c r="W155" i="1"/>
  <c r="V155" i="1"/>
  <c r="U155" i="1"/>
  <c r="T155" i="1"/>
  <c r="S155" i="1"/>
  <c r="R155" i="1"/>
  <c r="Q155" i="1"/>
  <c r="P155" i="1"/>
  <c r="C155" i="1"/>
  <c r="AO154" i="1"/>
  <c r="AN154" i="1"/>
  <c r="AM154" i="1"/>
  <c r="Y154" i="1"/>
  <c r="X154" i="1"/>
  <c r="W154" i="1"/>
  <c r="V154" i="1"/>
  <c r="U154" i="1"/>
  <c r="T154" i="1"/>
  <c r="S154" i="1"/>
  <c r="R154" i="1"/>
  <c r="Q154" i="1"/>
  <c r="P154" i="1"/>
  <c r="C154" i="1"/>
  <c r="AO153" i="1"/>
  <c r="AN153" i="1"/>
  <c r="Y153" i="1"/>
  <c r="X153" i="1"/>
  <c r="W153" i="1"/>
  <c r="V153" i="1"/>
  <c r="U153" i="1"/>
  <c r="T153" i="1"/>
  <c r="S153" i="1"/>
  <c r="R153" i="1"/>
  <c r="Q153" i="1"/>
  <c r="P153" i="1"/>
  <c r="C153" i="1"/>
  <c r="AM153" i="1" s="1"/>
  <c r="AO152" i="1"/>
  <c r="AN152" i="1"/>
  <c r="Y152" i="1"/>
  <c r="X152" i="1"/>
  <c r="W152" i="1"/>
  <c r="V152" i="1"/>
  <c r="U152" i="1"/>
  <c r="T152" i="1"/>
  <c r="S152" i="1"/>
  <c r="R152" i="1"/>
  <c r="Q152" i="1"/>
  <c r="P152" i="1"/>
  <c r="C152" i="1"/>
  <c r="Q146" i="9" s="1"/>
  <c r="AO151" i="1"/>
  <c r="AN151" i="1"/>
  <c r="Y151" i="1"/>
  <c r="X151" i="1"/>
  <c r="W151" i="1"/>
  <c r="V151" i="1"/>
  <c r="U151" i="1"/>
  <c r="T151" i="1"/>
  <c r="S151" i="1"/>
  <c r="R151" i="1"/>
  <c r="Q151" i="1"/>
  <c r="P151" i="1"/>
  <c r="C151" i="1"/>
  <c r="AM151" i="1" s="1"/>
  <c r="AO150" i="1"/>
  <c r="AN150" i="1"/>
  <c r="AM150" i="1"/>
  <c r="Y150" i="1"/>
  <c r="X150" i="1"/>
  <c r="W150" i="1"/>
  <c r="V150" i="1"/>
  <c r="U150" i="1"/>
  <c r="T150" i="1"/>
  <c r="S150" i="1"/>
  <c r="R150" i="1"/>
  <c r="Q150" i="1"/>
  <c r="P150" i="1"/>
  <c r="C150" i="1"/>
  <c r="Q144" i="9" s="1"/>
  <c r="AO149" i="1"/>
  <c r="AN149" i="1"/>
  <c r="AM149" i="1"/>
  <c r="AL149" i="1"/>
  <c r="Y149" i="1"/>
  <c r="X149" i="1"/>
  <c r="W149" i="1"/>
  <c r="V149" i="1"/>
  <c r="U149" i="1"/>
  <c r="T149" i="1"/>
  <c r="S149" i="1"/>
  <c r="R149" i="1"/>
  <c r="Q149" i="1"/>
  <c r="P149" i="1"/>
  <c r="C149" i="1"/>
  <c r="Q143" i="9" s="1"/>
  <c r="AO148" i="1"/>
  <c r="AN148" i="1"/>
  <c r="AM148" i="1"/>
  <c r="AL148" i="1"/>
  <c r="Y148" i="1"/>
  <c r="X148" i="1"/>
  <c r="W148" i="1"/>
  <c r="V148" i="1"/>
  <c r="U148" i="1"/>
  <c r="T148" i="1"/>
  <c r="S148" i="1"/>
  <c r="R148" i="1"/>
  <c r="Q148" i="1"/>
  <c r="P148" i="1"/>
  <c r="C148" i="1"/>
  <c r="AO147" i="1"/>
  <c r="AN147" i="1"/>
  <c r="AL147" i="1"/>
  <c r="Y147" i="1"/>
  <c r="X147" i="1"/>
  <c r="W147" i="1"/>
  <c r="V147" i="1"/>
  <c r="U147" i="1"/>
  <c r="T147" i="1"/>
  <c r="S147" i="1"/>
  <c r="R147" i="1"/>
  <c r="Q147" i="1"/>
  <c r="P147" i="1"/>
  <c r="C147" i="1"/>
  <c r="AM147" i="1" s="1"/>
  <c r="AO146" i="1"/>
  <c r="AN146" i="1"/>
  <c r="Y146" i="1"/>
  <c r="X146" i="1"/>
  <c r="W146" i="1"/>
  <c r="V146" i="1"/>
  <c r="U146" i="1"/>
  <c r="T146" i="1"/>
  <c r="S146" i="1"/>
  <c r="R146" i="1"/>
  <c r="Q146" i="1"/>
  <c r="P146" i="1"/>
  <c r="C146" i="1"/>
  <c r="AO145" i="1"/>
  <c r="AN145" i="1"/>
  <c r="Y145" i="1"/>
  <c r="X145" i="1"/>
  <c r="W145" i="1"/>
  <c r="V145" i="1"/>
  <c r="U145" i="1"/>
  <c r="T145" i="1"/>
  <c r="S145" i="1"/>
  <c r="R145" i="1"/>
  <c r="Q145" i="1"/>
  <c r="P145" i="1"/>
  <c r="C145" i="1"/>
  <c r="Q139" i="9" s="1"/>
  <c r="AO144" i="1"/>
  <c r="AN144" i="1"/>
  <c r="AM144" i="1"/>
  <c r="AL144" i="1"/>
  <c r="Y144" i="1"/>
  <c r="X144" i="1"/>
  <c r="W144" i="1"/>
  <c r="V144" i="1"/>
  <c r="U144" i="1"/>
  <c r="T144" i="1"/>
  <c r="S144" i="1"/>
  <c r="R144" i="1"/>
  <c r="Q144" i="1"/>
  <c r="P144" i="1"/>
  <c r="C144" i="1"/>
  <c r="AO143" i="1"/>
  <c r="AN143" i="1"/>
  <c r="AM143" i="1"/>
  <c r="AL143" i="1"/>
  <c r="Y143" i="1"/>
  <c r="X143" i="1"/>
  <c r="W143" i="1"/>
  <c r="V143" i="1"/>
  <c r="U143" i="1"/>
  <c r="T143" i="1"/>
  <c r="S143" i="1"/>
  <c r="R143" i="1"/>
  <c r="Q143" i="1"/>
  <c r="P143" i="1"/>
  <c r="C143" i="1"/>
  <c r="AO142" i="1"/>
  <c r="AN142" i="1"/>
  <c r="AM142" i="1"/>
  <c r="AL142" i="1"/>
  <c r="Y142" i="1"/>
  <c r="X142" i="1"/>
  <c r="W142" i="1"/>
  <c r="V142" i="1"/>
  <c r="U142" i="1"/>
  <c r="T142" i="1"/>
  <c r="S142" i="1"/>
  <c r="R142" i="1"/>
  <c r="Q142" i="1"/>
  <c r="P142" i="1"/>
  <c r="C142" i="1"/>
  <c r="AO141" i="1"/>
  <c r="AN141" i="1"/>
  <c r="Y141" i="1"/>
  <c r="X141" i="1"/>
  <c r="W141" i="1"/>
  <c r="V141" i="1"/>
  <c r="U141" i="1"/>
  <c r="T141" i="1"/>
  <c r="S141" i="1"/>
  <c r="R141" i="1"/>
  <c r="Q141" i="1"/>
  <c r="P141" i="1"/>
  <c r="C141" i="1"/>
  <c r="Q135" i="9" s="1"/>
  <c r="AO140" i="1"/>
  <c r="AN140" i="1"/>
  <c r="Y140" i="1"/>
  <c r="X140" i="1"/>
  <c r="W140" i="1"/>
  <c r="V140" i="1"/>
  <c r="U140" i="1"/>
  <c r="T140" i="1"/>
  <c r="S140" i="1"/>
  <c r="R140" i="1"/>
  <c r="Q140" i="1"/>
  <c r="P140" i="1"/>
  <c r="C140" i="1"/>
  <c r="Q134" i="9" s="1"/>
  <c r="AO139" i="1"/>
  <c r="AN139" i="1"/>
  <c r="Y139" i="1"/>
  <c r="X139" i="1"/>
  <c r="W139" i="1"/>
  <c r="V139" i="1"/>
  <c r="U139" i="1"/>
  <c r="T139" i="1"/>
  <c r="S139" i="1"/>
  <c r="R139" i="1"/>
  <c r="Q139" i="1"/>
  <c r="P139" i="1"/>
  <c r="C139" i="1"/>
  <c r="AM139" i="1" s="1"/>
  <c r="AO138" i="1"/>
  <c r="AN138" i="1"/>
  <c r="AM138" i="1"/>
  <c r="Y138" i="1"/>
  <c r="X138" i="1"/>
  <c r="W138" i="1"/>
  <c r="V138" i="1"/>
  <c r="U138" i="1"/>
  <c r="T138" i="1"/>
  <c r="S138" i="1"/>
  <c r="R138" i="1"/>
  <c r="Q138" i="1"/>
  <c r="P138" i="1"/>
  <c r="C138" i="1"/>
  <c r="AO137" i="1"/>
  <c r="AN137" i="1"/>
  <c r="AM137" i="1"/>
  <c r="AL137" i="1"/>
  <c r="Y137" i="1"/>
  <c r="X137" i="1"/>
  <c r="W137" i="1"/>
  <c r="V137" i="1"/>
  <c r="U137" i="1"/>
  <c r="T137" i="1"/>
  <c r="S137" i="1"/>
  <c r="R137" i="1"/>
  <c r="Q137" i="1"/>
  <c r="P137" i="1"/>
  <c r="C137" i="1"/>
  <c r="AO136" i="1"/>
  <c r="AN136" i="1"/>
  <c r="AM136" i="1"/>
  <c r="AL136" i="1"/>
  <c r="Y136" i="1"/>
  <c r="X136" i="1"/>
  <c r="W136" i="1"/>
  <c r="V136" i="1"/>
  <c r="U136" i="1"/>
  <c r="T136" i="1"/>
  <c r="S136" i="1"/>
  <c r="R136" i="1"/>
  <c r="Q136" i="1"/>
  <c r="P136" i="1"/>
  <c r="C136" i="1"/>
  <c r="AO135" i="1"/>
  <c r="AN135" i="1"/>
  <c r="Y135" i="1"/>
  <c r="X135" i="1"/>
  <c r="W135" i="1"/>
  <c r="V135" i="1"/>
  <c r="U135" i="1"/>
  <c r="T135" i="1"/>
  <c r="S135" i="1"/>
  <c r="R135" i="1"/>
  <c r="Q135" i="1"/>
  <c r="P135" i="1"/>
  <c r="C135" i="1"/>
  <c r="AM135" i="1" s="1"/>
  <c r="AO134" i="1"/>
  <c r="AN134" i="1"/>
  <c r="Y134" i="1"/>
  <c r="X134" i="1"/>
  <c r="W134" i="1"/>
  <c r="V134" i="1"/>
  <c r="U134" i="1"/>
  <c r="T134" i="1"/>
  <c r="S134" i="1"/>
  <c r="R134" i="1"/>
  <c r="Q134" i="1"/>
  <c r="P134" i="1"/>
  <c r="C134" i="1"/>
  <c r="AO133" i="1"/>
  <c r="AN133" i="1"/>
  <c r="Y133" i="1"/>
  <c r="X133" i="1"/>
  <c r="W133" i="1"/>
  <c r="V133" i="1"/>
  <c r="U133" i="1"/>
  <c r="T133" i="1"/>
  <c r="S133" i="1"/>
  <c r="R133" i="1"/>
  <c r="Q133" i="1"/>
  <c r="P133" i="1"/>
  <c r="C133" i="1"/>
  <c r="AO132" i="1"/>
  <c r="AN132" i="1"/>
  <c r="AM132" i="1"/>
  <c r="AL132" i="1"/>
  <c r="Y132" i="1"/>
  <c r="X132" i="1"/>
  <c r="W132" i="1"/>
  <c r="V132" i="1"/>
  <c r="U132" i="1"/>
  <c r="T132" i="1"/>
  <c r="S132" i="1"/>
  <c r="R132" i="1"/>
  <c r="Q132" i="1"/>
  <c r="P132" i="1"/>
  <c r="C132" i="1"/>
  <c r="Q126" i="9" s="1"/>
  <c r="AO131" i="1"/>
  <c r="AN131" i="1"/>
  <c r="AM131" i="1"/>
  <c r="AL131" i="1"/>
  <c r="Y131" i="1"/>
  <c r="X131" i="1"/>
  <c r="W131" i="1"/>
  <c r="V131" i="1"/>
  <c r="U131" i="1"/>
  <c r="T131" i="1"/>
  <c r="S131" i="1"/>
  <c r="R131" i="1"/>
  <c r="Q131" i="1"/>
  <c r="P131" i="1"/>
  <c r="C131" i="1"/>
  <c r="AO130" i="1"/>
  <c r="AN130" i="1"/>
  <c r="AM130" i="1"/>
  <c r="AL130" i="1"/>
  <c r="Y130" i="1"/>
  <c r="X130" i="1"/>
  <c r="W130" i="1"/>
  <c r="V130" i="1"/>
  <c r="U130" i="1"/>
  <c r="T130" i="1"/>
  <c r="S130" i="1"/>
  <c r="R130" i="1"/>
  <c r="Q130" i="1"/>
  <c r="P130" i="1"/>
  <c r="C130" i="1"/>
  <c r="AO129" i="1"/>
  <c r="AN129" i="1"/>
  <c r="Y129" i="1"/>
  <c r="X129" i="1"/>
  <c r="W129" i="1"/>
  <c r="V129" i="1"/>
  <c r="U129" i="1"/>
  <c r="T129" i="1"/>
  <c r="S129" i="1"/>
  <c r="R129" i="1"/>
  <c r="Q129" i="1"/>
  <c r="P129" i="1"/>
  <c r="C129" i="1"/>
  <c r="AO128" i="1"/>
  <c r="AN128" i="1"/>
  <c r="Y128" i="1"/>
  <c r="X128" i="1"/>
  <c r="W128" i="1"/>
  <c r="V128" i="1"/>
  <c r="U128" i="1"/>
  <c r="T128" i="1"/>
  <c r="S128" i="1"/>
  <c r="R128" i="1"/>
  <c r="Q128" i="1"/>
  <c r="P128" i="1"/>
  <c r="C128" i="1"/>
  <c r="AO127" i="1"/>
  <c r="AN127" i="1"/>
  <c r="Y127" i="1"/>
  <c r="X127" i="1"/>
  <c r="W127" i="1"/>
  <c r="V127" i="1"/>
  <c r="U127" i="1"/>
  <c r="T127" i="1"/>
  <c r="S127" i="1"/>
  <c r="R127" i="1"/>
  <c r="Q127" i="1"/>
  <c r="P127" i="1"/>
  <c r="C127" i="1"/>
  <c r="AM127" i="1" s="1"/>
  <c r="AO126" i="1"/>
  <c r="AN126" i="1"/>
  <c r="AM126" i="1"/>
  <c r="Y126" i="1"/>
  <c r="X126" i="1"/>
  <c r="W126" i="1"/>
  <c r="V126" i="1"/>
  <c r="U126" i="1"/>
  <c r="T126" i="1"/>
  <c r="S126" i="1"/>
  <c r="R126" i="1"/>
  <c r="Q126" i="1"/>
  <c r="P126" i="1"/>
  <c r="C126" i="1"/>
  <c r="Q120" i="9" s="1"/>
  <c r="AO125" i="1"/>
  <c r="AN125" i="1"/>
  <c r="AM125" i="1"/>
  <c r="AL125" i="1"/>
  <c r="Y125" i="1"/>
  <c r="X125" i="1"/>
  <c r="W125" i="1"/>
  <c r="V125" i="1"/>
  <c r="U125" i="1"/>
  <c r="T125" i="1"/>
  <c r="S125" i="1"/>
  <c r="R125" i="1"/>
  <c r="Q125" i="1"/>
  <c r="P125" i="1"/>
  <c r="C125" i="1"/>
  <c r="Q119" i="9" s="1"/>
  <c r="AO124" i="1"/>
  <c r="AN124" i="1"/>
  <c r="AM124" i="1"/>
  <c r="AL124" i="1"/>
  <c r="Y124" i="1"/>
  <c r="X124" i="1"/>
  <c r="W124" i="1"/>
  <c r="V124" i="1"/>
  <c r="U124" i="1"/>
  <c r="T124" i="1"/>
  <c r="S124" i="1"/>
  <c r="R124" i="1"/>
  <c r="Q124" i="1"/>
  <c r="P124" i="1"/>
  <c r="C124" i="1"/>
  <c r="AO123" i="1"/>
  <c r="AN123" i="1"/>
  <c r="Y123" i="1"/>
  <c r="X123" i="1"/>
  <c r="W123" i="1"/>
  <c r="V123" i="1"/>
  <c r="U123" i="1"/>
  <c r="T123" i="1"/>
  <c r="S123" i="1"/>
  <c r="R123" i="1"/>
  <c r="Q123" i="1"/>
  <c r="P123" i="1"/>
  <c r="C123" i="1"/>
  <c r="AM123" i="1" s="1"/>
  <c r="AO122" i="1"/>
  <c r="AN122" i="1"/>
  <c r="Y122" i="1"/>
  <c r="X122" i="1"/>
  <c r="W122" i="1"/>
  <c r="V122" i="1"/>
  <c r="U122" i="1"/>
  <c r="T122" i="1"/>
  <c r="S122" i="1"/>
  <c r="R122" i="1"/>
  <c r="Q122" i="1"/>
  <c r="P122" i="1"/>
  <c r="C122" i="1"/>
  <c r="AO121" i="1"/>
  <c r="AN121" i="1"/>
  <c r="Y121" i="1"/>
  <c r="X121" i="1"/>
  <c r="W121" i="1"/>
  <c r="V121" i="1"/>
  <c r="U121" i="1"/>
  <c r="T121" i="1"/>
  <c r="S121" i="1"/>
  <c r="R121" i="1"/>
  <c r="Q121" i="1"/>
  <c r="P121" i="1"/>
  <c r="C121" i="1"/>
  <c r="AO120" i="1"/>
  <c r="AN120" i="1"/>
  <c r="AM120" i="1"/>
  <c r="AL120" i="1"/>
  <c r="Y120" i="1"/>
  <c r="X120" i="1"/>
  <c r="W120" i="1"/>
  <c r="V120" i="1"/>
  <c r="U120" i="1"/>
  <c r="T120" i="1"/>
  <c r="S120" i="1"/>
  <c r="R120" i="1"/>
  <c r="Q120" i="1"/>
  <c r="P120" i="1"/>
  <c r="C120" i="1"/>
  <c r="Q114" i="9" s="1"/>
  <c r="AO119" i="1"/>
  <c r="AN119" i="1"/>
  <c r="AM119" i="1"/>
  <c r="AL119" i="1"/>
  <c r="Y119" i="1"/>
  <c r="X119" i="1"/>
  <c r="W119" i="1"/>
  <c r="V119" i="1"/>
  <c r="U119" i="1"/>
  <c r="T119" i="1"/>
  <c r="S119" i="1"/>
  <c r="R119" i="1"/>
  <c r="Q119" i="1"/>
  <c r="P119" i="1"/>
  <c r="C119" i="1"/>
  <c r="AO118" i="1"/>
  <c r="AN118" i="1"/>
  <c r="AM118" i="1"/>
  <c r="AL118" i="1"/>
  <c r="Y118" i="1"/>
  <c r="X118" i="1"/>
  <c r="W118" i="1"/>
  <c r="V118" i="1"/>
  <c r="U118" i="1"/>
  <c r="T118" i="1"/>
  <c r="S118" i="1"/>
  <c r="R118" i="1"/>
  <c r="Q118" i="1"/>
  <c r="P118" i="1"/>
  <c r="C118" i="1"/>
  <c r="Q112" i="9" s="1"/>
  <c r="AO117" i="1"/>
  <c r="AN117" i="1"/>
  <c r="Y117" i="1"/>
  <c r="X117" i="1"/>
  <c r="W117" i="1"/>
  <c r="V117" i="1"/>
  <c r="U117" i="1"/>
  <c r="T117" i="1"/>
  <c r="S117" i="1"/>
  <c r="R117" i="1"/>
  <c r="Q117" i="1"/>
  <c r="P117" i="1"/>
  <c r="C117" i="1"/>
  <c r="AM117" i="1" s="1"/>
  <c r="AO116" i="1"/>
  <c r="AN116" i="1"/>
  <c r="Y116" i="1"/>
  <c r="X116" i="1"/>
  <c r="W116" i="1"/>
  <c r="V116" i="1"/>
  <c r="U116" i="1"/>
  <c r="T116" i="1"/>
  <c r="S116" i="1"/>
  <c r="R116" i="1"/>
  <c r="Q116" i="1"/>
  <c r="P116" i="1"/>
  <c r="C116" i="1"/>
  <c r="AO115" i="1"/>
  <c r="AN115" i="1"/>
  <c r="Y115" i="1"/>
  <c r="X115" i="1"/>
  <c r="W115" i="1"/>
  <c r="V115" i="1"/>
  <c r="U115" i="1"/>
  <c r="T115" i="1"/>
  <c r="S115" i="1"/>
  <c r="R115" i="1"/>
  <c r="Q115" i="1"/>
  <c r="P115" i="1"/>
  <c r="C115" i="1"/>
  <c r="AO114" i="1"/>
  <c r="AN114" i="1"/>
  <c r="AM114" i="1"/>
  <c r="Y114" i="1"/>
  <c r="X114" i="1"/>
  <c r="W114" i="1"/>
  <c r="V114" i="1"/>
  <c r="U114" i="1"/>
  <c r="T114" i="1"/>
  <c r="S114" i="1"/>
  <c r="R114" i="1"/>
  <c r="Q114" i="1"/>
  <c r="P114" i="1"/>
  <c r="C114" i="1"/>
  <c r="AO113" i="1"/>
  <c r="AN113" i="1"/>
  <c r="AM113" i="1"/>
  <c r="AL113" i="1"/>
  <c r="Y113" i="1"/>
  <c r="X113" i="1"/>
  <c r="W113" i="1"/>
  <c r="V113" i="1"/>
  <c r="U113" i="1"/>
  <c r="T113" i="1"/>
  <c r="S113" i="1"/>
  <c r="R113" i="1"/>
  <c r="Q113" i="1"/>
  <c r="P113" i="1"/>
  <c r="C113" i="1"/>
  <c r="AO112" i="1"/>
  <c r="AN112" i="1"/>
  <c r="AM112" i="1"/>
  <c r="AL112" i="1"/>
  <c r="Y112" i="1"/>
  <c r="X112" i="1"/>
  <c r="W112" i="1"/>
  <c r="V112" i="1"/>
  <c r="U112" i="1"/>
  <c r="T112" i="1"/>
  <c r="S112" i="1"/>
  <c r="R112" i="1"/>
  <c r="Q112" i="1"/>
  <c r="P112" i="1"/>
  <c r="C112" i="1"/>
  <c r="AO111" i="1"/>
  <c r="AN111" i="1"/>
  <c r="Y111" i="1"/>
  <c r="X111" i="1"/>
  <c r="W111" i="1"/>
  <c r="V111" i="1"/>
  <c r="U111" i="1"/>
  <c r="T111" i="1"/>
  <c r="S111" i="1"/>
  <c r="R111" i="1"/>
  <c r="Q111" i="1"/>
  <c r="P111" i="1"/>
  <c r="C111" i="1"/>
  <c r="AM111" i="1" s="1"/>
  <c r="AO110" i="1"/>
  <c r="AN110" i="1"/>
  <c r="Y110" i="1"/>
  <c r="X110" i="1"/>
  <c r="W110" i="1"/>
  <c r="V110" i="1"/>
  <c r="U110" i="1"/>
  <c r="T110" i="1"/>
  <c r="S110" i="1"/>
  <c r="R110" i="1"/>
  <c r="Q110" i="1"/>
  <c r="P110" i="1"/>
  <c r="C110" i="1"/>
  <c r="AO109" i="1"/>
  <c r="AN109" i="1"/>
  <c r="AM109" i="1"/>
  <c r="Y109" i="1"/>
  <c r="X109" i="1"/>
  <c r="W109" i="1"/>
  <c r="V109" i="1"/>
  <c r="U109" i="1"/>
  <c r="T109" i="1"/>
  <c r="S109" i="1"/>
  <c r="R109" i="1"/>
  <c r="Q109" i="1"/>
  <c r="P109" i="1"/>
  <c r="C109" i="1"/>
  <c r="AO108" i="1"/>
  <c r="AN108" i="1"/>
  <c r="AM108" i="1"/>
  <c r="AL108" i="1"/>
  <c r="Y108" i="1"/>
  <c r="X108" i="1"/>
  <c r="W108" i="1"/>
  <c r="V108" i="1"/>
  <c r="U108" i="1"/>
  <c r="T108" i="1"/>
  <c r="S108" i="1"/>
  <c r="R108" i="1"/>
  <c r="Q108" i="1"/>
  <c r="P108" i="1"/>
  <c r="C108" i="1"/>
  <c r="Q102" i="9" s="1"/>
  <c r="AO107" i="1"/>
  <c r="AN107" i="1"/>
  <c r="AM107" i="1"/>
  <c r="AL107" i="1"/>
  <c r="Y107" i="1"/>
  <c r="X107" i="1"/>
  <c r="W107" i="1"/>
  <c r="V107" i="1"/>
  <c r="U107" i="1"/>
  <c r="T107" i="1"/>
  <c r="S107" i="1"/>
  <c r="R107" i="1"/>
  <c r="Q107" i="1"/>
  <c r="P107" i="1"/>
  <c r="C107" i="1"/>
  <c r="AO106" i="1"/>
  <c r="AN106" i="1"/>
  <c r="Y106" i="1"/>
  <c r="X106" i="1"/>
  <c r="W106" i="1"/>
  <c r="V106" i="1"/>
  <c r="U106" i="1"/>
  <c r="T106" i="1"/>
  <c r="S106" i="1"/>
  <c r="R106" i="1"/>
  <c r="Q106" i="1"/>
  <c r="P106" i="1"/>
  <c r="C106" i="1"/>
  <c r="AM106" i="1" s="1"/>
  <c r="AO105" i="1"/>
  <c r="AN105" i="1"/>
  <c r="Y105" i="1"/>
  <c r="X105" i="1"/>
  <c r="W105" i="1"/>
  <c r="V105" i="1"/>
  <c r="U105" i="1"/>
  <c r="T105" i="1"/>
  <c r="S105" i="1"/>
  <c r="R105" i="1"/>
  <c r="Q105" i="1"/>
  <c r="P105" i="1"/>
  <c r="C105" i="1"/>
  <c r="AO104" i="1"/>
  <c r="AN104" i="1"/>
  <c r="AL104" i="1"/>
  <c r="Y104" i="1"/>
  <c r="X104" i="1"/>
  <c r="W104" i="1"/>
  <c r="V104" i="1"/>
  <c r="U104" i="1"/>
  <c r="T104" i="1"/>
  <c r="S104" i="1"/>
  <c r="R104" i="1"/>
  <c r="Q104" i="1"/>
  <c r="P104" i="1"/>
  <c r="C104" i="1"/>
  <c r="AM104" i="1" s="1"/>
  <c r="AO103" i="1"/>
  <c r="AN103" i="1"/>
  <c r="Y103" i="1"/>
  <c r="X103" i="1"/>
  <c r="W103" i="1"/>
  <c r="V103" i="1"/>
  <c r="U103" i="1"/>
  <c r="T103" i="1"/>
  <c r="S103" i="1"/>
  <c r="R103" i="1"/>
  <c r="Q103" i="1"/>
  <c r="P103" i="1"/>
  <c r="C103" i="1"/>
  <c r="AO102" i="1"/>
  <c r="AN102" i="1"/>
  <c r="AM102" i="1"/>
  <c r="Y102" i="1"/>
  <c r="X102" i="1"/>
  <c r="W102" i="1"/>
  <c r="V102" i="1"/>
  <c r="U102" i="1"/>
  <c r="T102" i="1"/>
  <c r="S102" i="1"/>
  <c r="R102" i="1"/>
  <c r="Q102" i="1"/>
  <c r="P102" i="1"/>
  <c r="C102" i="1"/>
  <c r="AO101" i="1"/>
  <c r="AN101" i="1"/>
  <c r="AM101" i="1"/>
  <c r="AL101" i="1"/>
  <c r="Y101" i="1"/>
  <c r="X101" i="1"/>
  <c r="W101" i="1"/>
  <c r="V101" i="1"/>
  <c r="U101" i="1"/>
  <c r="T101" i="1"/>
  <c r="S101" i="1"/>
  <c r="R101" i="1"/>
  <c r="Q101" i="1"/>
  <c r="P101" i="1"/>
  <c r="C101" i="1"/>
  <c r="AO100" i="1"/>
  <c r="AN100" i="1"/>
  <c r="AM100" i="1"/>
  <c r="AL100" i="1"/>
  <c r="Y100" i="1"/>
  <c r="X100" i="1"/>
  <c r="W100" i="1"/>
  <c r="V100" i="1"/>
  <c r="U100" i="1"/>
  <c r="T100" i="1"/>
  <c r="S100" i="1"/>
  <c r="R100" i="1"/>
  <c r="Q100" i="1"/>
  <c r="P100" i="1"/>
  <c r="C100" i="1"/>
  <c r="Q94" i="9" s="1"/>
  <c r="AO99" i="1"/>
  <c r="AN99" i="1"/>
  <c r="Y99" i="1"/>
  <c r="X99" i="1"/>
  <c r="W99" i="1"/>
  <c r="V99" i="1"/>
  <c r="U99" i="1"/>
  <c r="T99" i="1"/>
  <c r="S99" i="1"/>
  <c r="R99" i="1"/>
  <c r="Q99" i="1"/>
  <c r="P99" i="1"/>
  <c r="C99" i="1"/>
  <c r="AM99" i="1" s="1"/>
  <c r="AO98" i="1"/>
  <c r="AN98" i="1"/>
  <c r="Y98" i="1"/>
  <c r="X98" i="1"/>
  <c r="W98" i="1"/>
  <c r="V98" i="1"/>
  <c r="U98" i="1"/>
  <c r="T98" i="1"/>
  <c r="S98" i="1"/>
  <c r="R98" i="1"/>
  <c r="Q98" i="1"/>
  <c r="P98" i="1"/>
  <c r="C98" i="1"/>
  <c r="AO97" i="1"/>
  <c r="AN97" i="1"/>
  <c r="Y97" i="1"/>
  <c r="X97" i="1"/>
  <c r="W97" i="1"/>
  <c r="V97" i="1"/>
  <c r="U97" i="1"/>
  <c r="T97" i="1"/>
  <c r="S97" i="1"/>
  <c r="R97" i="1"/>
  <c r="Q97" i="1"/>
  <c r="P97" i="1"/>
  <c r="C97" i="1"/>
  <c r="AO96" i="1"/>
  <c r="AN96" i="1"/>
  <c r="AM96" i="1"/>
  <c r="AL96" i="1"/>
  <c r="Y96" i="1"/>
  <c r="X96" i="1"/>
  <c r="W96" i="1"/>
  <c r="V96" i="1"/>
  <c r="U96" i="1"/>
  <c r="T96" i="1"/>
  <c r="S96" i="1"/>
  <c r="R96" i="1"/>
  <c r="Q96" i="1"/>
  <c r="P96" i="1"/>
  <c r="C96" i="1"/>
  <c r="Q90" i="9" s="1"/>
  <c r="AO95" i="1"/>
  <c r="AN95" i="1"/>
  <c r="AM95" i="1"/>
  <c r="AL95" i="1"/>
  <c r="Y95" i="1"/>
  <c r="X95" i="1"/>
  <c r="W95" i="1"/>
  <c r="V95" i="1"/>
  <c r="U95" i="1"/>
  <c r="T95" i="1"/>
  <c r="S95" i="1"/>
  <c r="R95" i="1"/>
  <c r="Q95" i="1"/>
  <c r="P95" i="1"/>
  <c r="C95" i="1"/>
  <c r="AO94" i="1"/>
  <c r="AN94" i="1"/>
  <c r="AM94" i="1"/>
  <c r="AL94" i="1"/>
  <c r="Y94" i="1"/>
  <c r="X94" i="1"/>
  <c r="W94" i="1"/>
  <c r="V94" i="1"/>
  <c r="U94" i="1"/>
  <c r="T94" i="1"/>
  <c r="S94" i="1"/>
  <c r="R94" i="1"/>
  <c r="Q94" i="1"/>
  <c r="P94" i="1"/>
  <c r="C94" i="1"/>
  <c r="AO93" i="1"/>
  <c r="AN93" i="1"/>
  <c r="AL93" i="1"/>
  <c r="Y93" i="1"/>
  <c r="X93" i="1"/>
  <c r="W93" i="1"/>
  <c r="V93" i="1"/>
  <c r="U93" i="1"/>
  <c r="T93" i="1"/>
  <c r="S93" i="1"/>
  <c r="R93" i="1"/>
  <c r="Q93" i="1"/>
  <c r="P93" i="1"/>
  <c r="C93" i="1"/>
  <c r="Q87" i="9" s="1"/>
  <c r="AO92" i="1"/>
  <c r="AN92" i="1"/>
  <c r="Y92" i="1"/>
  <c r="X92" i="1"/>
  <c r="W92" i="1"/>
  <c r="V92" i="1"/>
  <c r="U92" i="1"/>
  <c r="T92" i="1"/>
  <c r="S92" i="1"/>
  <c r="R92" i="1"/>
  <c r="Q92" i="1"/>
  <c r="P92" i="1"/>
  <c r="C92" i="1"/>
  <c r="AM92" i="1" s="1"/>
  <c r="AO91" i="1"/>
  <c r="AN91" i="1"/>
  <c r="Y91" i="1"/>
  <c r="X91" i="1"/>
  <c r="W91" i="1"/>
  <c r="V91" i="1"/>
  <c r="U91" i="1"/>
  <c r="T91" i="1"/>
  <c r="S91" i="1"/>
  <c r="R91" i="1"/>
  <c r="Q91" i="1"/>
  <c r="P91" i="1"/>
  <c r="C91" i="1"/>
  <c r="AO90" i="1"/>
  <c r="AN90" i="1"/>
  <c r="Y90" i="1"/>
  <c r="X90" i="1"/>
  <c r="W90" i="1"/>
  <c r="V90" i="1"/>
  <c r="U90" i="1"/>
  <c r="T90" i="1"/>
  <c r="S90" i="1"/>
  <c r="R90" i="1"/>
  <c r="Q90" i="1"/>
  <c r="P90" i="1"/>
  <c r="C90" i="1"/>
  <c r="AO89" i="1"/>
  <c r="AN89" i="1"/>
  <c r="AM89" i="1"/>
  <c r="AL89" i="1"/>
  <c r="Y89" i="1"/>
  <c r="X89" i="1"/>
  <c r="W89" i="1"/>
  <c r="V89" i="1"/>
  <c r="U89" i="1"/>
  <c r="T89" i="1"/>
  <c r="S89" i="1"/>
  <c r="R89" i="1"/>
  <c r="Q89" i="1"/>
  <c r="P89" i="1"/>
  <c r="C89" i="1"/>
  <c r="Q83" i="9" s="1"/>
  <c r="AO88" i="1"/>
  <c r="AN88" i="1"/>
  <c r="AM88" i="1"/>
  <c r="AL88" i="1"/>
  <c r="Y88" i="1"/>
  <c r="X88" i="1"/>
  <c r="W88" i="1"/>
  <c r="V88" i="1"/>
  <c r="U88" i="1"/>
  <c r="T88" i="1"/>
  <c r="S88" i="1"/>
  <c r="R88" i="1"/>
  <c r="Q88" i="1"/>
  <c r="P88" i="1"/>
  <c r="C88" i="1"/>
  <c r="Q82" i="9" s="1"/>
  <c r="AO87" i="1"/>
  <c r="AN87" i="1"/>
  <c r="Y87" i="1"/>
  <c r="X87" i="1"/>
  <c r="W87" i="1"/>
  <c r="V87" i="1"/>
  <c r="U87" i="1"/>
  <c r="T87" i="1"/>
  <c r="S87" i="1"/>
  <c r="R87" i="1"/>
  <c r="Q87" i="1"/>
  <c r="P87" i="1"/>
  <c r="C87" i="1"/>
  <c r="AM87" i="1" s="1"/>
  <c r="AO86" i="1"/>
  <c r="AN86" i="1"/>
  <c r="Y86" i="1"/>
  <c r="X86" i="1"/>
  <c r="W86" i="1"/>
  <c r="V86" i="1"/>
  <c r="U86" i="1"/>
  <c r="T86" i="1"/>
  <c r="S86" i="1"/>
  <c r="R86" i="1"/>
  <c r="Q86" i="1"/>
  <c r="P86" i="1"/>
  <c r="C86" i="1"/>
  <c r="AO85" i="1"/>
  <c r="AN85" i="1"/>
  <c r="Y85" i="1"/>
  <c r="X85" i="1"/>
  <c r="W85" i="1"/>
  <c r="V85" i="1"/>
  <c r="U85" i="1"/>
  <c r="T85" i="1"/>
  <c r="S85" i="1"/>
  <c r="R85" i="1"/>
  <c r="Q85" i="1"/>
  <c r="P85" i="1"/>
  <c r="C85" i="1"/>
  <c r="AO84" i="1"/>
  <c r="AN84" i="1"/>
  <c r="AM84" i="1"/>
  <c r="AL84" i="1"/>
  <c r="Y84" i="1"/>
  <c r="X84" i="1"/>
  <c r="W84" i="1"/>
  <c r="V84" i="1"/>
  <c r="U84" i="1"/>
  <c r="T84" i="1"/>
  <c r="S84" i="1"/>
  <c r="R84" i="1"/>
  <c r="Q84" i="1"/>
  <c r="P84" i="1"/>
  <c r="C84" i="1"/>
  <c r="AO83" i="1"/>
  <c r="AN83" i="1"/>
  <c r="AM83" i="1"/>
  <c r="AL83" i="1"/>
  <c r="Y83" i="1"/>
  <c r="X83" i="1"/>
  <c r="W83" i="1"/>
  <c r="V83" i="1"/>
  <c r="U83" i="1"/>
  <c r="T83" i="1"/>
  <c r="S83" i="1"/>
  <c r="R83" i="1"/>
  <c r="Q83" i="1"/>
  <c r="P83" i="1"/>
  <c r="C83" i="1"/>
  <c r="AO82" i="1"/>
  <c r="AN82" i="1"/>
  <c r="AM82" i="1"/>
  <c r="AL82" i="1"/>
  <c r="Y82" i="1"/>
  <c r="X82" i="1"/>
  <c r="W82" i="1"/>
  <c r="V82" i="1"/>
  <c r="U82" i="1"/>
  <c r="T82" i="1"/>
  <c r="S82" i="1"/>
  <c r="R82" i="1"/>
  <c r="Q82" i="1"/>
  <c r="P82" i="1"/>
  <c r="C82" i="1"/>
  <c r="AO81" i="1"/>
  <c r="AN81" i="1"/>
  <c r="AM81" i="1"/>
  <c r="Y81" i="1"/>
  <c r="X81" i="1"/>
  <c r="W81" i="1"/>
  <c r="V81" i="1"/>
  <c r="U81" i="1"/>
  <c r="T81" i="1"/>
  <c r="S81" i="1"/>
  <c r="R81" i="1"/>
  <c r="Q81" i="1"/>
  <c r="P81" i="1"/>
  <c r="C81" i="1"/>
  <c r="Q75" i="9" s="1"/>
  <c r="AO80" i="1"/>
  <c r="AN80" i="1"/>
  <c r="Y80" i="1"/>
  <c r="X80" i="1"/>
  <c r="W80" i="1"/>
  <c r="V80" i="1"/>
  <c r="U80" i="1"/>
  <c r="T80" i="1"/>
  <c r="S80" i="1"/>
  <c r="R80" i="1"/>
  <c r="Q80" i="1"/>
  <c r="P80" i="1"/>
  <c r="C80" i="1"/>
  <c r="AM80" i="1" s="1"/>
  <c r="AO79" i="1"/>
  <c r="AN79" i="1"/>
  <c r="Y79" i="1"/>
  <c r="X79" i="1"/>
  <c r="W79" i="1"/>
  <c r="V79" i="1"/>
  <c r="U79" i="1"/>
  <c r="T79" i="1"/>
  <c r="S79" i="1"/>
  <c r="R79" i="1"/>
  <c r="Q79" i="1"/>
  <c r="P79" i="1"/>
  <c r="C79" i="1"/>
  <c r="AO78" i="1"/>
  <c r="AN78" i="1"/>
  <c r="AM78" i="1"/>
  <c r="Y78" i="1"/>
  <c r="X78" i="1"/>
  <c r="W78" i="1"/>
  <c r="V78" i="1"/>
  <c r="U78" i="1"/>
  <c r="T78" i="1"/>
  <c r="S78" i="1"/>
  <c r="R78" i="1"/>
  <c r="Q78" i="1"/>
  <c r="P78" i="1"/>
  <c r="C78" i="1"/>
  <c r="AL78" i="1" s="1"/>
  <c r="AO77" i="1"/>
  <c r="AN77" i="1"/>
  <c r="AM77" i="1"/>
  <c r="AL77" i="1"/>
  <c r="Y77" i="1"/>
  <c r="X77" i="1"/>
  <c r="W77" i="1"/>
  <c r="V77" i="1"/>
  <c r="U77" i="1"/>
  <c r="T77" i="1"/>
  <c r="S77" i="1"/>
  <c r="R77" i="1"/>
  <c r="Q77" i="1"/>
  <c r="P77" i="1"/>
  <c r="C77" i="1"/>
  <c r="AO76" i="1"/>
  <c r="AN76" i="1"/>
  <c r="Y76" i="1"/>
  <c r="X76" i="1"/>
  <c r="W76" i="1"/>
  <c r="V76" i="1"/>
  <c r="U76" i="1"/>
  <c r="T76" i="1"/>
  <c r="S76" i="1"/>
  <c r="R76" i="1"/>
  <c r="Q76" i="1"/>
  <c r="P76" i="1"/>
  <c r="C76" i="1"/>
  <c r="AM76" i="1" s="1"/>
  <c r="AO75" i="1"/>
  <c r="AN75" i="1"/>
  <c r="AL75" i="1"/>
  <c r="Y75" i="1"/>
  <c r="X75" i="1"/>
  <c r="W75" i="1"/>
  <c r="V75" i="1"/>
  <c r="U75" i="1"/>
  <c r="T75" i="1"/>
  <c r="S75" i="1"/>
  <c r="R75" i="1"/>
  <c r="Q75" i="1"/>
  <c r="P75" i="1"/>
  <c r="C75" i="1"/>
  <c r="AM75" i="1" s="1"/>
  <c r="AO74" i="1"/>
  <c r="AN74" i="1"/>
  <c r="AL74" i="1"/>
  <c r="Y74" i="1"/>
  <c r="X74" i="1"/>
  <c r="W74" i="1"/>
  <c r="V74" i="1"/>
  <c r="U74" i="1"/>
  <c r="T74" i="1"/>
  <c r="S74" i="1"/>
  <c r="R74" i="1"/>
  <c r="Q74" i="1"/>
  <c r="P74" i="1"/>
  <c r="C74" i="1"/>
  <c r="AM74" i="1" s="1"/>
  <c r="AO73" i="1"/>
  <c r="AN73" i="1"/>
  <c r="Y73" i="1"/>
  <c r="X73" i="1"/>
  <c r="W73" i="1"/>
  <c r="V73" i="1"/>
  <c r="U73" i="1"/>
  <c r="T73" i="1"/>
  <c r="S73" i="1"/>
  <c r="R73" i="1"/>
  <c r="Q73" i="1"/>
  <c r="P73" i="1"/>
  <c r="C73" i="1"/>
  <c r="AM73" i="1" s="1"/>
  <c r="AO72" i="1"/>
  <c r="AN72" i="1"/>
  <c r="Y72" i="1"/>
  <c r="X72" i="1"/>
  <c r="W72" i="1"/>
  <c r="V72" i="1"/>
  <c r="U72" i="1"/>
  <c r="T72" i="1"/>
  <c r="S72" i="1"/>
  <c r="R72" i="1"/>
  <c r="Q72" i="1"/>
  <c r="P72" i="1"/>
  <c r="C72" i="1"/>
  <c r="Q66" i="9" s="1"/>
  <c r="AO71" i="1"/>
  <c r="AN71" i="1"/>
  <c r="Y71" i="1"/>
  <c r="X71" i="1"/>
  <c r="W71" i="1"/>
  <c r="V71" i="1"/>
  <c r="U71" i="1"/>
  <c r="T71" i="1"/>
  <c r="S71" i="1"/>
  <c r="R71" i="1"/>
  <c r="Q71" i="1"/>
  <c r="P71" i="1"/>
  <c r="C71" i="1"/>
  <c r="AM71" i="1" s="1"/>
  <c r="AO70" i="1"/>
  <c r="AN70" i="1"/>
  <c r="Y70" i="1"/>
  <c r="X70" i="1"/>
  <c r="W70" i="1"/>
  <c r="V70" i="1"/>
  <c r="U70" i="1"/>
  <c r="T70" i="1"/>
  <c r="S70" i="1"/>
  <c r="R70" i="1"/>
  <c r="Q70" i="1"/>
  <c r="P70" i="1"/>
  <c r="C70" i="1"/>
  <c r="Q64" i="9" s="1"/>
  <c r="AO69" i="1"/>
  <c r="AN69" i="1"/>
  <c r="AM69" i="1"/>
  <c r="AL69" i="1"/>
  <c r="Y69" i="1"/>
  <c r="X69" i="1"/>
  <c r="W69" i="1"/>
  <c r="V69" i="1"/>
  <c r="U69" i="1"/>
  <c r="T69" i="1"/>
  <c r="S69" i="1"/>
  <c r="R69" i="1"/>
  <c r="Q69" i="1"/>
  <c r="P69" i="1"/>
  <c r="C69" i="1"/>
  <c r="AO68" i="1"/>
  <c r="AN68" i="1"/>
  <c r="AM68" i="1"/>
  <c r="AL68" i="1"/>
  <c r="Y68" i="1"/>
  <c r="X68" i="1"/>
  <c r="W68" i="1"/>
  <c r="V68" i="1"/>
  <c r="U68" i="1"/>
  <c r="T68" i="1"/>
  <c r="S68" i="1"/>
  <c r="R68" i="1"/>
  <c r="Q68" i="1"/>
  <c r="P68" i="1"/>
  <c r="C68" i="1"/>
  <c r="AO67" i="1"/>
  <c r="AN67" i="1"/>
  <c r="AM67" i="1"/>
  <c r="AL67" i="1"/>
  <c r="Y67" i="1"/>
  <c r="X67" i="1"/>
  <c r="W67" i="1"/>
  <c r="V67" i="1"/>
  <c r="U67" i="1"/>
  <c r="T67" i="1"/>
  <c r="S67" i="1"/>
  <c r="R67" i="1"/>
  <c r="Q67" i="1"/>
  <c r="P67" i="1"/>
  <c r="C67" i="1"/>
  <c r="AO66" i="1"/>
  <c r="AN66" i="1"/>
  <c r="AL66" i="1"/>
  <c r="Y66" i="1"/>
  <c r="X66" i="1"/>
  <c r="W66" i="1"/>
  <c r="V66" i="1"/>
  <c r="U66" i="1"/>
  <c r="T66" i="1"/>
  <c r="S66" i="1"/>
  <c r="R66" i="1"/>
  <c r="Q66" i="1"/>
  <c r="P66" i="1"/>
  <c r="C66" i="1"/>
  <c r="Q60" i="9" s="1"/>
  <c r="AO65" i="1"/>
  <c r="AN65" i="1"/>
  <c r="Y65" i="1"/>
  <c r="X65" i="1"/>
  <c r="W65" i="1"/>
  <c r="V65" i="1"/>
  <c r="U65" i="1"/>
  <c r="T65" i="1"/>
  <c r="S65" i="1"/>
  <c r="R65" i="1"/>
  <c r="Q65" i="1"/>
  <c r="P65" i="1"/>
  <c r="C65" i="1"/>
  <c r="AM65" i="1" s="1"/>
  <c r="AO64" i="1"/>
  <c r="AN64" i="1"/>
  <c r="Y64" i="1"/>
  <c r="X64" i="1"/>
  <c r="W64" i="1"/>
  <c r="V64" i="1"/>
  <c r="U64" i="1"/>
  <c r="T64" i="1"/>
  <c r="S64" i="1"/>
  <c r="R64" i="1"/>
  <c r="Q64" i="1"/>
  <c r="P64" i="1"/>
  <c r="C64" i="1"/>
  <c r="AM64" i="1" s="1"/>
  <c r="AO63" i="1"/>
  <c r="AN63" i="1"/>
  <c r="AM63" i="1"/>
  <c r="AL63" i="1"/>
  <c r="Y63" i="1"/>
  <c r="X63" i="1"/>
  <c r="W63" i="1"/>
  <c r="V63" i="1"/>
  <c r="U63" i="1"/>
  <c r="T63" i="1"/>
  <c r="S63" i="1"/>
  <c r="R63" i="1"/>
  <c r="Q63" i="1"/>
  <c r="P63" i="1"/>
  <c r="C63" i="1"/>
  <c r="AO62" i="1"/>
  <c r="AN62" i="1"/>
  <c r="AM62" i="1"/>
  <c r="AL62" i="1"/>
  <c r="Y62" i="1"/>
  <c r="X62" i="1"/>
  <c r="W62" i="1"/>
  <c r="V62" i="1"/>
  <c r="U62" i="1"/>
  <c r="T62" i="1"/>
  <c r="S62" i="1"/>
  <c r="R62" i="1"/>
  <c r="Q62" i="1"/>
  <c r="P62" i="1"/>
  <c r="C62" i="1"/>
  <c r="Q56" i="9" s="1"/>
  <c r="AO61" i="1"/>
  <c r="AN61" i="1"/>
  <c r="Y61" i="1"/>
  <c r="X61" i="1"/>
  <c r="W61" i="1"/>
  <c r="V61" i="1"/>
  <c r="U61" i="1"/>
  <c r="T61" i="1"/>
  <c r="S61" i="1"/>
  <c r="R61" i="1"/>
  <c r="Q61" i="1"/>
  <c r="P61" i="1"/>
  <c r="C61" i="1"/>
  <c r="AM61" i="1" s="1"/>
  <c r="AO60" i="1"/>
  <c r="AN60" i="1"/>
  <c r="Y60" i="1"/>
  <c r="X60" i="1"/>
  <c r="W60" i="1"/>
  <c r="V60" i="1"/>
  <c r="U60" i="1"/>
  <c r="T60" i="1"/>
  <c r="S60" i="1"/>
  <c r="R60" i="1"/>
  <c r="Q60" i="1"/>
  <c r="P60" i="1"/>
  <c r="C60" i="1"/>
  <c r="AM60" i="1" s="1"/>
  <c r="AO59" i="1"/>
  <c r="AN59" i="1"/>
  <c r="Y59" i="1"/>
  <c r="X59" i="1"/>
  <c r="W59" i="1"/>
  <c r="V59" i="1"/>
  <c r="U59" i="1"/>
  <c r="T59" i="1"/>
  <c r="S59" i="1"/>
  <c r="R59" i="1"/>
  <c r="Q59" i="1"/>
  <c r="P59" i="1"/>
  <c r="C59" i="1"/>
  <c r="AM59" i="1" s="1"/>
  <c r="AO58" i="1"/>
  <c r="AN58" i="1"/>
  <c r="Y58" i="1"/>
  <c r="X58" i="1"/>
  <c r="W58" i="1"/>
  <c r="V58" i="1"/>
  <c r="U58" i="1"/>
  <c r="T58" i="1"/>
  <c r="S58" i="1"/>
  <c r="R58" i="1"/>
  <c r="Q58" i="1"/>
  <c r="P58" i="1"/>
  <c r="C58" i="1"/>
  <c r="Q52" i="9" s="1"/>
  <c r="AO57" i="1"/>
  <c r="AN57" i="1"/>
  <c r="AM57" i="1"/>
  <c r="AL57" i="1"/>
  <c r="Y57" i="1"/>
  <c r="X57" i="1"/>
  <c r="W57" i="1"/>
  <c r="V57" i="1"/>
  <c r="U57" i="1"/>
  <c r="T57" i="1"/>
  <c r="S57" i="1"/>
  <c r="R57" i="1"/>
  <c r="Q57" i="1"/>
  <c r="P57" i="1"/>
  <c r="C57" i="1"/>
  <c r="AO56" i="1"/>
  <c r="AN56" i="1"/>
  <c r="AM56" i="1"/>
  <c r="AL56" i="1"/>
  <c r="Y56" i="1"/>
  <c r="X56" i="1"/>
  <c r="W56" i="1"/>
  <c r="V56" i="1"/>
  <c r="U56" i="1"/>
  <c r="T56" i="1"/>
  <c r="S56" i="1"/>
  <c r="R56" i="1"/>
  <c r="Q56" i="1"/>
  <c r="P56" i="1"/>
  <c r="C56" i="1"/>
  <c r="AO55" i="1"/>
  <c r="AN55" i="1"/>
  <c r="AM55" i="1"/>
  <c r="AL55" i="1"/>
  <c r="Y55" i="1"/>
  <c r="X55" i="1"/>
  <c r="W55" i="1"/>
  <c r="V55" i="1"/>
  <c r="U55" i="1"/>
  <c r="T55" i="1"/>
  <c r="S55" i="1"/>
  <c r="R55" i="1"/>
  <c r="Q55" i="1"/>
  <c r="P55" i="1"/>
  <c r="C55" i="1"/>
  <c r="AO54" i="1"/>
  <c r="AN54" i="1"/>
  <c r="AL54" i="1"/>
  <c r="Y54" i="1"/>
  <c r="X54" i="1"/>
  <c r="W54" i="1"/>
  <c r="V54" i="1"/>
  <c r="U54" i="1"/>
  <c r="T54" i="1"/>
  <c r="S54" i="1"/>
  <c r="R54" i="1"/>
  <c r="Q54" i="1"/>
  <c r="P54" i="1"/>
  <c r="C54" i="1"/>
  <c r="Q48" i="9" s="1"/>
  <c r="AO53" i="1"/>
  <c r="AN53" i="1"/>
  <c r="Y53" i="1"/>
  <c r="X53" i="1"/>
  <c r="W53" i="1"/>
  <c r="V53" i="1"/>
  <c r="U53" i="1"/>
  <c r="T53" i="1"/>
  <c r="S53" i="1"/>
  <c r="R53" i="1"/>
  <c r="Q53" i="1"/>
  <c r="P53" i="1"/>
  <c r="C53" i="1"/>
  <c r="Q47" i="9" s="1"/>
  <c r="AO52" i="1"/>
  <c r="AN52" i="1"/>
  <c r="Y52" i="1"/>
  <c r="X52" i="1"/>
  <c r="W52" i="1"/>
  <c r="V52" i="1"/>
  <c r="U52" i="1"/>
  <c r="T52" i="1"/>
  <c r="S52" i="1"/>
  <c r="R52" i="1"/>
  <c r="Q52" i="1"/>
  <c r="P52" i="1"/>
  <c r="C52" i="1"/>
  <c r="Q46" i="9" s="1"/>
  <c r="AO51" i="1"/>
  <c r="AN51" i="1"/>
  <c r="AM51" i="1"/>
  <c r="AL51" i="1"/>
  <c r="Y51" i="1"/>
  <c r="X51" i="1"/>
  <c r="W51" i="1"/>
  <c r="V51" i="1"/>
  <c r="U51" i="1"/>
  <c r="T51" i="1"/>
  <c r="S51" i="1"/>
  <c r="R51" i="1"/>
  <c r="Q51" i="1"/>
  <c r="P51" i="1"/>
  <c r="C51" i="1"/>
  <c r="AO50" i="1"/>
  <c r="AN50" i="1"/>
  <c r="AM50" i="1"/>
  <c r="AL50" i="1"/>
  <c r="Y50" i="1"/>
  <c r="X50" i="1"/>
  <c r="W50" i="1"/>
  <c r="V50" i="1"/>
  <c r="U50" i="1"/>
  <c r="T50" i="1"/>
  <c r="S50" i="1"/>
  <c r="R50" i="1"/>
  <c r="Q50" i="1"/>
  <c r="P50" i="1"/>
  <c r="C50" i="1"/>
  <c r="Q44" i="9" s="1"/>
  <c r="AO49" i="1"/>
  <c r="AN49" i="1"/>
  <c r="AM49" i="1"/>
  <c r="Y49" i="1"/>
  <c r="X49" i="1"/>
  <c r="W49" i="1"/>
  <c r="V49" i="1"/>
  <c r="U49" i="1"/>
  <c r="T49" i="1"/>
  <c r="S49" i="1"/>
  <c r="R49" i="1"/>
  <c r="Q49" i="1"/>
  <c r="P49" i="1"/>
  <c r="C49" i="1"/>
  <c r="AO48" i="1"/>
  <c r="AN48" i="1"/>
  <c r="Y48" i="1"/>
  <c r="X48" i="1"/>
  <c r="W48" i="1"/>
  <c r="V48" i="1"/>
  <c r="U48" i="1"/>
  <c r="T48" i="1"/>
  <c r="S48" i="1"/>
  <c r="R48" i="1"/>
  <c r="Q48" i="1"/>
  <c r="P48" i="1"/>
  <c r="C48" i="1"/>
  <c r="AM48" i="1" s="1"/>
  <c r="AO47" i="1"/>
  <c r="AN47" i="1"/>
  <c r="Y47" i="1"/>
  <c r="X47" i="1"/>
  <c r="W47" i="1"/>
  <c r="V47" i="1"/>
  <c r="U47" i="1"/>
  <c r="T47" i="1"/>
  <c r="S47" i="1"/>
  <c r="R47" i="1"/>
  <c r="Q47" i="1"/>
  <c r="P47" i="1"/>
  <c r="C47" i="1"/>
  <c r="AM47" i="1" s="1"/>
  <c r="AO46" i="1"/>
  <c r="AN46" i="1"/>
  <c r="Y46" i="1"/>
  <c r="X46" i="1"/>
  <c r="W46" i="1"/>
  <c r="V46" i="1"/>
  <c r="U46" i="1"/>
  <c r="T46" i="1"/>
  <c r="S46" i="1"/>
  <c r="R46" i="1"/>
  <c r="Q46" i="1"/>
  <c r="P46" i="1"/>
  <c r="C46" i="1"/>
  <c r="AM46" i="1" s="1"/>
  <c r="AO45" i="1"/>
  <c r="AN45" i="1"/>
  <c r="AM45" i="1"/>
  <c r="AL45" i="1"/>
  <c r="Y45" i="1"/>
  <c r="X45" i="1"/>
  <c r="W45" i="1"/>
  <c r="V45" i="1"/>
  <c r="U45" i="1"/>
  <c r="T45" i="1"/>
  <c r="S45" i="1"/>
  <c r="R45" i="1"/>
  <c r="Q45" i="1"/>
  <c r="P45" i="1"/>
  <c r="C45" i="1"/>
  <c r="AO44" i="1"/>
  <c r="AN44" i="1"/>
  <c r="AM44" i="1"/>
  <c r="AL44" i="1"/>
  <c r="Y44" i="1"/>
  <c r="X44" i="1"/>
  <c r="W44" i="1"/>
  <c r="V44" i="1"/>
  <c r="U44" i="1"/>
  <c r="T44" i="1"/>
  <c r="S44" i="1"/>
  <c r="R44" i="1"/>
  <c r="Q44" i="1"/>
  <c r="P44" i="1"/>
  <c r="C44" i="1"/>
  <c r="AO43" i="1"/>
  <c r="AN43" i="1"/>
  <c r="AM43" i="1"/>
  <c r="AL43" i="1"/>
  <c r="Y43" i="1"/>
  <c r="X43" i="1"/>
  <c r="W43" i="1"/>
  <c r="V43" i="1"/>
  <c r="U43" i="1"/>
  <c r="T43" i="1"/>
  <c r="S43" i="1"/>
  <c r="R43" i="1"/>
  <c r="Q43" i="1"/>
  <c r="P43" i="1"/>
  <c r="C43" i="1"/>
  <c r="AO42" i="1"/>
  <c r="AN42" i="1"/>
  <c r="AL42" i="1"/>
  <c r="Y42" i="1"/>
  <c r="X42" i="1"/>
  <c r="W42" i="1"/>
  <c r="V42" i="1"/>
  <c r="U42" i="1"/>
  <c r="T42" i="1"/>
  <c r="S42" i="1"/>
  <c r="R42" i="1"/>
  <c r="Q42" i="1"/>
  <c r="P42" i="1"/>
  <c r="C42" i="1"/>
  <c r="AM42" i="1" s="1"/>
  <c r="AO41" i="1"/>
  <c r="AN41" i="1"/>
  <c r="Y41" i="1"/>
  <c r="X41" i="1"/>
  <c r="W41" i="1"/>
  <c r="V41" i="1"/>
  <c r="U41" i="1"/>
  <c r="T41" i="1"/>
  <c r="S41" i="1"/>
  <c r="R41" i="1"/>
  <c r="Q41" i="1"/>
  <c r="P41" i="1"/>
  <c r="C41" i="1"/>
  <c r="AM41" i="1" s="1"/>
  <c r="AO40" i="1"/>
  <c r="AN40" i="1"/>
  <c r="Y40" i="1"/>
  <c r="X40" i="1"/>
  <c r="W40" i="1"/>
  <c r="V40" i="1"/>
  <c r="U40" i="1"/>
  <c r="T40" i="1"/>
  <c r="S40" i="1"/>
  <c r="R40" i="1"/>
  <c r="Q40" i="1"/>
  <c r="P40" i="1"/>
  <c r="C40" i="1"/>
  <c r="Q34" i="9" s="1"/>
  <c r="AO39" i="1"/>
  <c r="AN39" i="1"/>
  <c r="AM39" i="1"/>
  <c r="AL39" i="1"/>
  <c r="Y39" i="1"/>
  <c r="X39" i="1"/>
  <c r="W39" i="1"/>
  <c r="V39" i="1"/>
  <c r="U39" i="1"/>
  <c r="T39" i="1"/>
  <c r="S39" i="1"/>
  <c r="R39" i="1"/>
  <c r="Q39" i="1"/>
  <c r="P39" i="1"/>
  <c r="C39" i="1"/>
  <c r="AO38" i="1"/>
  <c r="AN38" i="1"/>
  <c r="AM38" i="1"/>
  <c r="AL38" i="1"/>
  <c r="Y38" i="1"/>
  <c r="X38" i="1"/>
  <c r="W38" i="1"/>
  <c r="V38" i="1"/>
  <c r="U38" i="1"/>
  <c r="T38" i="1"/>
  <c r="S38" i="1"/>
  <c r="R38" i="1"/>
  <c r="Q38" i="1"/>
  <c r="P38" i="1"/>
  <c r="C38" i="1"/>
  <c r="AO37" i="1"/>
  <c r="AN37" i="1"/>
  <c r="AL37" i="1"/>
  <c r="Y37" i="1"/>
  <c r="X37" i="1"/>
  <c r="W37" i="1"/>
  <c r="V37" i="1"/>
  <c r="U37" i="1"/>
  <c r="T37" i="1"/>
  <c r="S37" i="1"/>
  <c r="R37" i="1"/>
  <c r="Q37" i="1"/>
  <c r="P37" i="1"/>
  <c r="C37" i="1"/>
  <c r="Q31" i="9" s="1"/>
  <c r="AO36" i="1"/>
  <c r="AN36" i="1"/>
  <c r="Y36" i="1"/>
  <c r="X36" i="1"/>
  <c r="W36" i="1"/>
  <c r="V36" i="1"/>
  <c r="U36" i="1"/>
  <c r="T36" i="1"/>
  <c r="S36" i="1"/>
  <c r="R36" i="1"/>
  <c r="Q36" i="1"/>
  <c r="P36" i="1"/>
  <c r="C36" i="1"/>
  <c r="Q30" i="9" s="1"/>
  <c r="AO35" i="1"/>
  <c r="AN35" i="1"/>
  <c r="Y35" i="1"/>
  <c r="X35" i="1"/>
  <c r="W35" i="1"/>
  <c r="V35" i="1"/>
  <c r="U35" i="1"/>
  <c r="T35" i="1"/>
  <c r="S35" i="1"/>
  <c r="R35" i="1"/>
  <c r="Q35" i="1"/>
  <c r="P35" i="1"/>
  <c r="C35" i="1"/>
  <c r="Q29" i="9" s="1"/>
  <c r="AO34" i="1"/>
  <c r="AN34" i="1"/>
  <c r="Y34" i="1"/>
  <c r="X34" i="1"/>
  <c r="W34" i="1"/>
  <c r="V34" i="1"/>
  <c r="U34" i="1"/>
  <c r="T34" i="1"/>
  <c r="S34" i="1"/>
  <c r="R34" i="1"/>
  <c r="Q34" i="1"/>
  <c r="P34" i="1"/>
  <c r="C34" i="1"/>
  <c r="AM34" i="1" s="1"/>
  <c r="AO33" i="1"/>
  <c r="AN33" i="1"/>
  <c r="AM33" i="1"/>
  <c r="AL33" i="1"/>
  <c r="Y33" i="1"/>
  <c r="X33" i="1"/>
  <c r="W33" i="1"/>
  <c r="V33" i="1"/>
  <c r="U33" i="1"/>
  <c r="T33" i="1"/>
  <c r="S33" i="1"/>
  <c r="R33" i="1"/>
  <c r="Q33" i="1"/>
  <c r="P33" i="1"/>
  <c r="C33" i="1"/>
  <c r="AO32" i="1"/>
  <c r="AN32" i="1"/>
  <c r="AM32" i="1"/>
  <c r="AL32" i="1"/>
  <c r="Y32" i="1"/>
  <c r="X32" i="1"/>
  <c r="W32" i="1"/>
  <c r="V32" i="1"/>
  <c r="U32" i="1"/>
  <c r="T32" i="1"/>
  <c r="S32" i="1"/>
  <c r="R32" i="1"/>
  <c r="Q32" i="1"/>
  <c r="P32" i="1"/>
  <c r="C32" i="1"/>
  <c r="AO31" i="1"/>
  <c r="AN31" i="1"/>
  <c r="AM31" i="1"/>
  <c r="AL31" i="1"/>
  <c r="Y31" i="1"/>
  <c r="X31" i="1"/>
  <c r="W31" i="1"/>
  <c r="V31" i="1"/>
  <c r="U31" i="1"/>
  <c r="T31" i="1"/>
  <c r="S31" i="1"/>
  <c r="R31" i="1"/>
  <c r="Q31" i="1"/>
  <c r="P31" i="1"/>
  <c r="C31" i="1"/>
  <c r="Q25" i="9" s="1"/>
  <c r="AO30" i="1"/>
  <c r="AN30" i="1"/>
  <c r="Y30" i="1"/>
  <c r="X30" i="1"/>
  <c r="W30" i="1"/>
  <c r="V30" i="1"/>
  <c r="U30" i="1"/>
  <c r="T30" i="1"/>
  <c r="S30" i="1"/>
  <c r="R30" i="1"/>
  <c r="Q30" i="1"/>
  <c r="P30" i="1"/>
  <c r="C30" i="1"/>
  <c r="AM30" i="1" s="1"/>
  <c r="AO29" i="1"/>
  <c r="AN29" i="1"/>
  <c r="Y29" i="1"/>
  <c r="X29" i="1"/>
  <c r="W29" i="1"/>
  <c r="V29" i="1"/>
  <c r="U29" i="1"/>
  <c r="T29" i="1"/>
  <c r="S29" i="1"/>
  <c r="R29" i="1"/>
  <c r="Q29" i="1"/>
  <c r="P29" i="1"/>
  <c r="C29" i="1"/>
  <c r="Q23" i="9" s="1"/>
  <c r="AO28" i="1"/>
  <c r="AN28" i="1"/>
  <c r="Y28" i="1"/>
  <c r="X28" i="1"/>
  <c r="W28" i="1"/>
  <c r="V28" i="1"/>
  <c r="U28" i="1"/>
  <c r="T28" i="1"/>
  <c r="S28" i="1"/>
  <c r="R28" i="1"/>
  <c r="Q28" i="1"/>
  <c r="P28" i="1"/>
  <c r="C28" i="1"/>
  <c r="Q22" i="9" s="1"/>
  <c r="AO27" i="1"/>
  <c r="AN27" i="1"/>
  <c r="AM27" i="1"/>
  <c r="AL27" i="1"/>
  <c r="Y27" i="1"/>
  <c r="X27" i="1"/>
  <c r="W27" i="1"/>
  <c r="V27" i="1"/>
  <c r="U27" i="1"/>
  <c r="T27" i="1"/>
  <c r="S27" i="1"/>
  <c r="R27" i="1"/>
  <c r="Q27" i="1"/>
  <c r="P27" i="1"/>
  <c r="C27" i="1"/>
  <c r="AO26" i="1"/>
  <c r="AN26" i="1"/>
  <c r="AM26" i="1"/>
  <c r="AL26" i="1"/>
  <c r="Y26" i="1"/>
  <c r="X26" i="1"/>
  <c r="W26" i="1"/>
  <c r="V26" i="1"/>
  <c r="U26" i="1"/>
  <c r="T26" i="1"/>
  <c r="S26" i="1"/>
  <c r="R26" i="1"/>
  <c r="Q26" i="1"/>
  <c r="P26" i="1"/>
  <c r="C26" i="1"/>
  <c r="Q20" i="9" s="1"/>
  <c r="AO25" i="1"/>
  <c r="AN25" i="1"/>
  <c r="Y25" i="1"/>
  <c r="X25" i="1"/>
  <c r="W25" i="1"/>
  <c r="V25" i="1"/>
  <c r="U25" i="1"/>
  <c r="T25" i="1"/>
  <c r="S25" i="1"/>
  <c r="R25" i="1"/>
  <c r="Q25" i="1"/>
  <c r="P25" i="1"/>
  <c r="C25" i="1"/>
  <c r="AO24" i="1"/>
  <c r="AN24" i="1"/>
  <c r="Y24" i="1"/>
  <c r="X24" i="1"/>
  <c r="W24" i="1"/>
  <c r="V24" i="1"/>
  <c r="U24" i="1"/>
  <c r="T24" i="1"/>
  <c r="S24" i="1"/>
  <c r="R24" i="1"/>
  <c r="Q24" i="1"/>
  <c r="P24" i="1"/>
  <c r="C24" i="1"/>
  <c r="AO23" i="1"/>
  <c r="AN23" i="1"/>
  <c r="Y23" i="1"/>
  <c r="X23" i="1"/>
  <c r="W23" i="1"/>
  <c r="V23" i="1"/>
  <c r="U23" i="1"/>
  <c r="T23" i="1"/>
  <c r="S23" i="1"/>
  <c r="R23" i="1"/>
  <c r="Q23" i="1"/>
  <c r="P23" i="1"/>
  <c r="C23" i="1"/>
  <c r="Q17" i="9" s="1"/>
  <c r="AO22" i="1"/>
  <c r="AN22" i="1"/>
  <c r="AM22" i="1"/>
  <c r="Y22" i="1"/>
  <c r="X22" i="1"/>
  <c r="W22" i="1"/>
  <c r="V22" i="1"/>
  <c r="U22" i="1"/>
  <c r="T22" i="1"/>
  <c r="S22" i="1"/>
  <c r="R22" i="1"/>
  <c r="Q22" i="1"/>
  <c r="P22" i="1"/>
  <c r="C22" i="1"/>
  <c r="Q16" i="9" s="1"/>
  <c r="AO21" i="1"/>
  <c r="AN21" i="1"/>
  <c r="AM21" i="1"/>
  <c r="AL21" i="1"/>
  <c r="Y21" i="1"/>
  <c r="X21" i="1"/>
  <c r="W21" i="1"/>
  <c r="V21" i="1"/>
  <c r="U21" i="1"/>
  <c r="T21" i="1"/>
  <c r="S21" i="1"/>
  <c r="R21" i="1"/>
  <c r="Q21" i="1"/>
  <c r="P21" i="1"/>
  <c r="C21" i="1"/>
  <c r="AO20" i="1"/>
  <c r="AN20" i="1"/>
  <c r="AM20" i="1"/>
  <c r="AL20" i="1"/>
  <c r="Y20" i="1"/>
  <c r="X20" i="1"/>
  <c r="W20" i="1"/>
  <c r="V20" i="1"/>
  <c r="U20" i="1"/>
  <c r="T20" i="1"/>
  <c r="S20" i="1"/>
  <c r="R20" i="1"/>
  <c r="Q20" i="1"/>
  <c r="P20" i="1"/>
  <c r="C20" i="1"/>
  <c r="Q14" i="9" s="1"/>
  <c r="AO19" i="1"/>
  <c r="AN19" i="1"/>
  <c r="AL19" i="1"/>
  <c r="Y19" i="1"/>
  <c r="X19" i="1"/>
  <c r="W19" i="1"/>
  <c r="V19" i="1"/>
  <c r="U19" i="1"/>
  <c r="T19" i="1"/>
  <c r="S19" i="1"/>
  <c r="R19" i="1"/>
  <c r="Q19" i="1"/>
  <c r="P19" i="1"/>
  <c r="C19" i="1"/>
  <c r="AM19" i="1" s="1"/>
  <c r="AO18" i="1"/>
  <c r="AN18" i="1"/>
  <c r="Y18" i="1"/>
  <c r="X18" i="1"/>
  <c r="W18" i="1"/>
  <c r="V18" i="1"/>
  <c r="U18" i="1"/>
  <c r="T18" i="1"/>
  <c r="S18" i="1"/>
  <c r="R18" i="1"/>
  <c r="Q18" i="1"/>
  <c r="P18" i="1"/>
  <c r="C18" i="1"/>
  <c r="AO17" i="1"/>
  <c r="AN17" i="1"/>
  <c r="Y17" i="1"/>
  <c r="X17" i="1"/>
  <c r="W17" i="1"/>
  <c r="V17" i="1"/>
  <c r="U17" i="1"/>
  <c r="T17" i="1"/>
  <c r="S17" i="1"/>
  <c r="R17" i="1"/>
  <c r="Q17" i="1"/>
  <c r="P17" i="1"/>
  <c r="C17" i="1"/>
  <c r="Q11" i="9" s="1"/>
  <c r="AO16" i="1"/>
  <c r="AN16" i="1"/>
  <c r="AM16" i="1"/>
  <c r="Y16" i="1"/>
  <c r="X16" i="1"/>
  <c r="W16" i="1"/>
  <c r="V16" i="1"/>
  <c r="U16" i="1"/>
  <c r="T16" i="1"/>
  <c r="S16" i="1"/>
  <c r="R16" i="1"/>
  <c r="Q16" i="1"/>
  <c r="P16" i="1"/>
  <c r="C16" i="1"/>
  <c r="Q10" i="9" s="1"/>
  <c r="AO15" i="1"/>
  <c r="AN15" i="1"/>
  <c r="AM15" i="1"/>
  <c r="AL15" i="1"/>
  <c r="Y15" i="1"/>
  <c r="X15" i="1"/>
  <c r="W15" i="1"/>
  <c r="V15" i="1"/>
  <c r="U15" i="1"/>
  <c r="T15" i="1"/>
  <c r="S15" i="1"/>
  <c r="R15" i="1"/>
  <c r="Q15" i="1"/>
  <c r="P15" i="1"/>
  <c r="C15" i="1"/>
  <c r="AO14" i="1"/>
  <c r="AN14" i="1"/>
  <c r="AM14" i="1"/>
  <c r="AL14" i="1"/>
  <c r="Y14" i="1"/>
  <c r="X14" i="1"/>
  <c r="W14" i="1"/>
  <c r="V14" i="1"/>
  <c r="U14" i="1"/>
  <c r="T14" i="1"/>
  <c r="S14" i="1"/>
  <c r="R14" i="1"/>
  <c r="Q14" i="1"/>
  <c r="P14" i="1"/>
  <c r="C14" i="1"/>
  <c r="Q8" i="9" s="1"/>
  <c r="AO13" i="1"/>
  <c r="AN13" i="1"/>
  <c r="Y13" i="1"/>
  <c r="X13" i="1"/>
  <c r="W13" i="1"/>
  <c r="V13" i="1"/>
  <c r="U13" i="1"/>
  <c r="T13" i="1"/>
  <c r="S13" i="1"/>
  <c r="R13" i="1"/>
  <c r="Q13" i="1"/>
  <c r="P13" i="1"/>
  <c r="C13" i="1"/>
  <c r="Q7" i="9" s="1"/>
  <c r="AO12" i="1"/>
  <c r="AN12" i="1"/>
  <c r="Y12" i="1"/>
  <c r="X12" i="1"/>
  <c r="W12" i="1"/>
  <c r="V12" i="1"/>
  <c r="U12" i="1"/>
  <c r="T12" i="1"/>
  <c r="S12" i="1"/>
  <c r="R12" i="1"/>
  <c r="Q12" i="1"/>
  <c r="P12" i="1"/>
  <c r="C12" i="1"/>
  <c r="AO11" i="1"/>
  <c r="AN11" i="1"/>
  <c r="Y11" i="1"/>
  <c r="X11" i="1"/>
  <c r="W11" i="1"/>
  <c r="V11" i="1"/>
  <c r="U11" i="1"/>
  <c r="T11" i="1"/>
  <c r="S11" i="1"/>
  <c r="R11" i="1"/>
  <c r="Q11" i="1"/>
  <c r="P11" i="1"/>
  <c r="C11" i="1"/>
  <c r="AM11" i="1" s="1"/>
  <c r="AO10" i="1"/>
  <c r="AN10" i="1"/>
  <c r="AM10" i="1"/>
  <c r="Y10" i="1"/>
  <c r="X10" i="1"/>
  <c r="W10" i="1"/>
  <c r="V10" i="1"/>
  <c r="U10" i="1"/>
  <c r="T10" i="1"/>
  <c r="S10" i="1"/>
  <c r="R10" i="1"/>
  <c r="Q10" i="1"/>
  <c r="P10" i="1"/>
  <c r="C10" i="1"/>
  <c r="AO9" i="1"/>
  <c r="AN9" i="1"/>
  <c r="AM9" i="1"/>
  <c r="AL9" i="1"/>
  <c r="Y9" i="1"/>
  <c r="X9" i="1"/>
  <c r="W9" i="1"/>
  <c r="V9" i="1"/>
  <c r="U9" i="1"/>
  <c r="T9" i="1"/>
  <c r="S9" i="1"/>
  <c r="R9" i="1"/>
  <c r="Q9" i="1"/>
  <c r="P9" i="1"/>
  <c r="C9" i="1"/>
  <c r="AO8" i="1"/>
  <c r="AN8" i="1"/>
  <c r="AM8" i="1"/>
  <c r="AL8" i="1"/>
  <c r="Y8" i="1"/>
  <c r="X8" i="1"/>
  <c r="W8" i="1"/>
  <c r="V8" i="1"/>
  <c r="U8" i="1"/>
  <c r="T8" i="1"/>
  <c r="S8" i="1"/>
  <c r="R8" i="1"/>
  <c r="Q8" i="1"/>
  <c r="P8" i="1"/>
  <c r="C8" i="1"/>
  <c r="AB7" i="1"/>
  <c r="AE2" i="1"/>
  <c r="AD2" i="1"/>
  <c r="Z356" i="1" l="1"/>
  <c r="AA356" i="1" s="1"/>
  <c r="Z55" i="1"/>
  <c r="AA55" i="1" s="1"/>
  <c r="Z175" i="1"/>
  <c r="AA175" i="1" s="1"/>
  <c r="Z157" i="1"/>
  <c r="AA157" i="1" s="1"/>
  <c r="Z384" i="1"/>
  <c r="AA384" i="1" s="1"/>
  <c r="Z133" i="1"/>
  <c r="AA133" i="1" s="1"/>
  <c r="Z52" i="1"/>
  <c r="AA52" i="1" s="1"/>
  <c r="Z271" i="1"/>
  <c r="AA271" i="1" s="1"/>
  <c r="Z208" i="1"/>
  <c r="AA208" i="1" s="1"/>
  <c r="Z121" i="1"/>
  <c r="AA121" i="1" s="1"/>
  <c r="Z194" i="1"/>
  <c r="AA194" i="1" s="1"/>
  <c r="Z202" i="1"/>
  <c r="AA202" i="1" s="1"/>
  <c r="Z177" i="1"/>
  <c r="AA177" i="1" s="1"/>
  <c r="Z141" i="1"/>
  <c r="AA141" i="1" s="1"/>
  <c r="AS141" i="1" s="1"/>
  <c r="Z78" i="1"/>
  <c r="AA78" i="1" s="1"/>
  <c r="Z173" i="1"/>
  <c r="AA173" i="1" s="1"/>
  <c r="Z331" i="1"/>
  <c r="AA331" i="1" s="1"/>
  <c r="Z17" i="1"/>
  <c r="AA17" i="1" s="1"/>
  <c r="Z242" i="1"/>
  <c r="AA242" i="1" s="1"/>
  <c r="Z169" i="1"/>
  <c r="AA169" i="1" s="1"/>
  <c r="Z132" i="1"/>
  <c r="AA132" i="1" s="1"/>
  <c r="AV132" i="1" s="1"/>
  <c r="Z170" i="1"/>
  <c r="AA170" i="1" s="1"/>
  <c r="Z230" i="1"/>
  <c r="AA230" i="1" s="1"/>
  <c r="Z126" i="1"/>
  <c r="AA126" i="1" s="1"/>
  <c r="Z210" i="1"/>
  <c r="AA210" i="1" s="1"/>
  <c r="Z54" i="1"/>
  <c r="AA54" i="1" s="1"/>
  <c r="Z276" i="1"/>
  <c r="AA276" i="1" s="1"/>
  <c r="Z143" i="1"/>
  <c r="AA143" i="1" s="1"/>
  <c r="AU143" i="1" s="1"/>
  <c r="Z358" i="1"/>
  <c r="AA358" i="1" s="1"/>
  <c r="Z382" i="1"/>
  <c r="AA382" i="1" s="1"/>
  <c r="AR382" i="1" s="1"/>
  <c r="Z186" i="1"/>
  <c r="AA186" i="1" s="1"/>
  <c r="Z199" i="1"/>
  <c r="AA199" i="1" s="1"/>
  <c r="Z240" i="1"/>
  <c r="AA240" i="1" s="1"/>
  <c r="AV240" i="1" s="1"/>
  <c r="Z252" i="1"/>
  <c r="AA252" i="1" s="1"/>
  <c r="Z222" i="1"/>
  <c r="AA222" i="1" s="1"/>
  <c r="Z81" i="1"/>
  <c r="AA81" i="1" s="1"/>
  <c r="Z216" i="1"/>
  <c r="AA216" i="1" s="1"/>
  <c r="Z171" i="1"/>
  <c r="AA171" i="1" s="1"/>
  <c r="Z172" i="1"/>
  <c r="AA172" i="1" s="1"/>
  <c r="Z196" i="1"/>
  <c r="AA196" i="1" s="1"/>
  <c r="Z212" i="1"/>
  <c r="AA212" i="1" s="1"/>
  <c r="Z114" i="1"/>
  <c r="AA114" i="1" s="1"/>
  <c r="Z145" i="1"/>
  <c r="AA145" i="1" s="1"/>
  <c r="Z244" i="1"/>
  <c r="AA244" i="1" s="1"/>
  <c r="Z294" i="1"/>
  <c r="AA294" i="1" s="1"/>
  <c r="AV294" i="1" s="1"/>
  <c r="Z306" i="1"/>
  <c r="AA306" i="1" s="1"/>
  <c r="Z318" i="1"/>
  <c r="AA318" i="1" s="1"/>
  <c r="AV318" i="1" s="1"/>
  <c r="Z53" i="1"/>
  <c r="AA53" i="1" s="1"/>
  <c r="Z164" i="1"/>
  <c r="AA164" i="1" s="1"/>
  <c r="Z167" i="1"/>
  <c r="AA167" i="1" s="1"/>
  <c r="Z232" i="1"/>
  <c r="AA232" i="1" s="1"/>
  <c r="Z295" i="1"/>
  <c r="AA295" i="1" s="1"/>
  <c r="Z90" i="1"/>
  <c r="AA90" i="1" s="1"/>
  <c r="Z254" i="1"/>
  <c r="AA254" i="1" s="1"/>
  <c r="Z371" i="1"/>
  <c r="AA371" i="1" s="1"/>
  <c r="Z86" i="1"/>
  <c r="AA86" i="1" s="1"/>
  <c r="Z89" i="1"/>
  <c r="AA89" i="1" s="1"/>
  <c r="Z97" i="1"/>
  <c r="AA97" i="1" s="1"/>
  <c r="Z339" i="1"/>
  <c r="AA339" i="1" s="1"/>
  <c r="Z13" i="1"/>
  <c r="AA13" i="1" s="1"/>
  <c r="Z174" i="1"/>
  <c r="AA174" i="1" s="1"/>
  <c r="Z198" i="1"/>
  <c r="AA198" i="1" s="1"/>
  <c r="Z272" i="1"/>
  <c r="AA272" i="1" s="1"/>
  <c r="Z352" i="1"/>
  <c r="AA352" i="1" s="1"/>
  <c r="AT352" i="1" s="1"/>
  <c r="Z83" i="1"/>
  <c r="AA83" i="1" s="1"/>
  <c r="Z162" i="1"/>
  <c r="AA162" i="1" s="1"/>
  <c r="Z189" i="1"/>
  <c r="AA189" i="1" s="1"/>
  <c r="Z193" i="1"/>
  <c r="AA193" i="1" s="1"/>
  <c r="Z211" i="1"/>
  <c r="AA211" i="1" s="1"/>
  <c r="Z259" i="1"/>
  <c r="AA259" i="1" s="1"/>
  <c r="Z353" i="1"/>
  <c r="AA353" i="1" s="1"/>
  <c r="Z359" i="1"/>
  <c r="AA359" i="1" s="1"/>
  <c r="Z204" i="1"/>
  <c r="AA204" i="1" s="1"/>
  <c r="Z235" i="1"/>
  <c r="AA235" i="1" s="1"/>
  <c r="Z16" i="1"/>
  <c r="AA16" i="1" s="1"/>
  <c r="Z39" i="1"/>
  <c r="AA39" i="1" s="1"/>
  <c r="Z120" i="1"/>
  <c r="AA120" i="1" s="1"/>
  <c r="Z150" i="1"/>
  <c r="AA150" i="1" s="1"/>
  <c r="Z178" i="1"/>
  <c r="AA178" i="1" s="1"/>
  <c r="Z228" i="1"/>
  <c r="AA228" i="1" s="1"/>
  <c r="Z280" i="1"/>
  <c r="AA280" i="1" s="1"/>
  <c r="AT280" i="1" s="1"/>
  <c r="Z21" i="1"/>
  <c r="AA21" i="1" s="1"/>
  <c r="Z27" i="1"/>
  <c r="AA27" i="1" s="1"/>
  <c r="Z146" i="1"/>
  <c r="AA146" i="1" s="1"/>
  <c r="Z305" i="1"/>
  <c r="AA305" i="1" s="1"/>
  <c r="Z9" i="1"/>
  <c r="AA9" i="1" s="1"/>
  <c r="Z64" i="1"/>
  <c r="AA64" i="1" s="1"/>
  <c r="Z66" i="1"/>
  <c r="AA66" i="1" s="1"/>
  <c r="AT66" i="1" s="1"/>
  <c r="Z134" i="1"/>
  <c r="AA134" i="1" s="1"/>
  <c r="Z160" i="1"/>
  <c r="AA160" i="1" s="1"/>
  <c r="Z191" i="1"/>
  <c r="AA191" i="1" s="1"/>
  <c r="Z207" i="1"/>
  <c r="AA207" i="1" s="1"/>
  <c r="Z213" i="1"/>
  <c r="AA213" i="1" s="1"/>
  <c r="Z224" i="1"/>
  <c r="AA224" i="1" s="1"/>
  <c r="Z40" i="1"/>
  <c r="AA40" i="1" s="1"/>
  <c r="Z135" i="1"/>
  <c r="AA135" i="1" s="1"/>
  <c r="Z168" i="1"/>
  <c r="AA168" i="1" s="1"/>
  <c r="Z206" i="1"/>
  <c r="AA206" i="1" s="1"/>
  <c r="Z219" i="1"/>
  <c r="AA219" i="1" s="1"/>
  <c r="Z330" i="1"/>
  <c r="AA330" i="1" s="1"/>
  <c r="AV330" i="1" s="1"/>
  <c r="Z28" i="1"/>
  <c r="AA28" i="1" s="1"/>
  <c r="Z48" i="1"/>
  <c r="AA48" i="1" s="1"/>
  <c r="AV48" i="1" s="1"/>
  <c r="Z128" i="1"/>
  <c r="AA128" i="1" s="1"/>
  <c r="Z282" i="1"/>
  <c r="AA282" i="1" s="1"/>
  <c r="AV282" i="1" s="1"/>
  <c r="Z300" i="1"/>
  <c r="AA300" i="1" s="1"/>
  <c r="Z307" i="1"/>
  <c r="AA307" i="1" s="1"/>
  <c r="Z312" i="1"/>
  <c r="AA312" i="1" s="1"/>
  <c r="Z320" i="1"/>
  <c r="AA320" i="1" s="1"/>
  <c r="Z22" i="1"/>
  <c r="AA22" i="1" s="1"/>
  <c r="Z31" i="1"/>
  <c r="AA31" i="1" s="1"/>
  <c r="AU31" i="1" s="1"/>
  <c r="Z37" i="1"/>
  <c r="AA37" i="1" s="1"/>
  <c r="AT37" i="1" s="1"/>
  <c r="Z214" i="1"/>
  <c r="AA214" i="1" s="1"/>
  <c r="Z246" i="1"/>
  <c r="AA246" i="1" s="1"/>
  <c r="Z268" i="1"/>
  <c r="AA268" i="1" s="1"/>
  <c r="Z304" i="1"/>
  <c r="AA304" i="1" s="1"/>
  <c r="Z367" i="1"/>
  <c r="AA367" i="1" s="1"/>
  <c r="AT367" i="1" s="1"/>
  <c r="Z10" i="1"/>
  <c r="AA10" i="1" s="1"/>
  <c r="Z18" i="1"/>
  <c r="AA18" i="1" s="1"/>
  <c r="AS18" i="1" s="1"/>
  <c r="Z85" i="1"/>
  <c r="AA85" i="1" s="1"/>
  <c r="Z144" i="1"/>
  <c r="AA144" i="1" s="1"/>
  <c r="Z234" i="1"/>
  <c r="AA234" i="1" s="1"/>
  <c r="Z349" i="1"/>
  <c r="AA349" i="1" s="1"/>
  <c r="AQ349" i="1" s="1"/>
  <c r="Z374" i="1"/>
  <c r="AA374" i="1" s="1"/>
  <c r="Z375" i="1"/>
  <c r="AA375" i="1" s="1"/>
  <c r="Z19" i="1"/>
  <c r="AA19" i="1" s="1"/>
  <c r="AV19" i="1" s="1"/>
  <c r="Z25" i="1"/>
  <c r="AA25" i="1" s="1"/>
  <c r="Z34" i="1"/>
  <c r="AA34" i="1" s="1"/>
  <c r="AS34" i="1" s="1"/>
  <c r="Z43" i="1"/>
  <c r="AA43" i="1" s="1"/>
  <c r="AR43" i="1" s="1"/>
  <c r="Z46" i="1"/>
  <c r="AA46" i="1" s="1"/>
  <c r="Z49" i="1"/>
  <c r="AA49" i="1" s="1"/>
  <c r="AV49" i="1" s="1"/>
  <c r="Z60" i="1"/>
  <c r="AA60" i="1" s="1"/>
  <c r="AU60" i="1" s="1"/>
  <c r="Z72" i="1"/>
  <c r="AA72" i="1" s="1"/>
  <c r="Z79" i="1"/>
  <c r="AA79" i="1" s="1"/>
  <c r="AS79" i="1" s="1"/>
  <c r="Z96" i="1"/>
  <c r="AA96" i="1" s="1"/>
  <c r="AR96" i="1" s="1"/>
  <c r="Z156" i="1"/>
  <c r="AA156" i="1" s="1"/>
  <c r="AU156" i="1" s="1"/>
  <c r="Z183" i="1"/>
  <c r="AA183" i="1" s="1"/>
  <c r="Z226" i="1"/>
  <c r="AA226" i="1" s="1"/>
  <c r="Z313" i="1"/>
  <c r="AA313" i="1" s="1"/>
  <c r="AQ313" i="1" s="1"/>
  <c r="Z328" i="1"/>
  <c r="AA328" i="1" s="1"/>
  <c r="AT328" i="1" s="1"/>
  <c r="Z11" i="1"/>
  <c r="AA11" i="1" s="1"/>
  <c r="Z14" i="1"/>
  <c r="AA14" i="1" s="1"/>
  <c r="Z26" i="1"/>
  <c r="AA26" i="1" s="1"/>
  <c r="AT26" i="1" s="1"/>
  <c r="Z29" i="1"/>
  <c r="AA29" i="1" s="1"/>
  <c r="Z38" i="1"/>
  <c r="AA38" i="1" s="1"/>
  <c r="AR38" i="1" s="1"/>
  <c r="Z61" i="1"/>
  <c r="AA61" i="1" s="1"/>
  <c r="AV61" i="1" s="1"/>
  <c r="Z67" i="1"/>
  <c r="AA67" i="1" s="1"/>
  <c r="AW67" i="1" s="1"/>
  <c r="Z73" i="1"/>
  <c r="AA73" i="1" s="1"/>
  <c r="AS73" i="1" s="1"/>
  <c r="Z80" i="1"/>
  <c r="AA80" i="1" s="1"/>
  <c r="AT80" i="1" s="1"/>
  <c r="Z91" i="1"/>
  <c r="AA91" i="1" s="1"/>
  <c r="AS91" i="1" s="1"/>
  <c r="Z103" i="1"/>
  <c r="AA103" i="1" s="1"/>
  <c r="Z116" i="1"/>
  <c r="AA116" i="1" s="1"/>
  <c r="AT116" i="1" s="1"/>
  <c r="Z176" i="1"/>
  <c r="AA176" i="1" s="1"/>
  <c r="Z179" i="1"/>
  <c r="AA179" i="1" s="1"/>
  <c r="Z180" i="1"/>
  <c r="AA180" i="1" s="1"/>
  <c r="Z184" i="1"/>
  <c r="AA184" i="1" s="1"/>
  <c r="Z187" i="1"/>
  <c r="AA187" i="1" s="1"/>
  <c r="Z190" i="1"/>
  <c r="AA190" i="1" s="1"/>
  <c r="Z209" i="1"/>
  <c r="AA209" i="1" s="1"/>
  <c r="Z238" i="1"/>
  <c r="AA238" i="1" s="1"/>
  <c r="Z261" i="1"/>
  <c r="AA261" i="1" s="1"/>
  <c r="Z324" i="1"/>
  <c r="AA324" i="1" s="1"/>
  <c r="Z8" i="1"/>
  <c r="AA8" i="1" s="1"/>
  <c r="Z20" i="1"/>
  <c r="AA20" i="1" s="1"/>
  <c r="Z32" i="1"/>
  <c r="AA32" i="1" s="1"/>
  <c r="AT32" i="1" s="1"/>
  <c r="Z35" i="1"/>
  <c r="AA35" i="1" s="1"/>
  <c r="Z50" i="1"/>
  <c r="AA50" i="1" s="1"/>
  <c r="AW50" i="1" s="1"/>
  <c r="Z51" i="1"/>
  <c r="AA51" i="1" s="1"/>
  <c r="AW51" i="1" s="1"/>
  <c r="Z58" i="1"/>
  <c r="AA58" i="1" s="1"/>
  <c r="AS58" i="1" s="1"/>
  <c r="Z62" i="1"/>
  <c r="AA62" i="1" s="1"/>
  <c r="Z63" i="1"/>
  <c r="AA63" i="1" s="1"/>
  <c r="AW63" i="1" s="1"/>
  <c r="Z70" i="1"/>
  <c r="AA70" i="1" s="1"/>
  <c r="Z74" i="1"/>
  <c r="AA74" i="1" s="1"/>
  <c r="AQ74" i="1" s="1"/>
  <c r="Z92" i="1"/>
  <c r="AA92" i="1" s="1"/>
  <c r="AU92" i="1" s="1"/>
  <c r="Z104" i="1"/>
  <c r="AA104" i="1" s="1"/>
  <c r="Z110" i="1"/>
  <c r="AA110" i="1" s="1"/>
  <c r="AS110" i="1" s="1"/>
  <c r="Z117" i="1"/>
  <c r="AA117" i="1" s="1"/>
  <c r="AQ117" i="1" s="1"/>
  <c r="Z161" i="1"/>
  <c r="AA161" i="1" s="1"/>
  <c r="Z197" i="1"/>
  <c r="AA197" i="1" s="1"/>
  <c r="Z256" i="1"/>
  <c r="AA256" i="1" s="1"/>
  <c r="Z299" i="1"/>
  <c r="AA299" i="1" s="1"/>
  <c r="Z327" i="1"/>
  <c r="AA327" i="1" s="1"/>
  <c r="Z332" i="1"/>
  <c r="AA332" i="1" s="1"/>
  <c r="Z23" i="1"/>
  <c r="AA23" i="1" s="1"/>
  <c r="Z44" i="1"/>
  <c r="AA44" i="1" s="1"/>
  <c r="Z47" i="1"/>
  <c r="AA47" i="1" s="1"/>
  <c r="Z93" i="1"/>
  <c r="AA93" i="1" s="1"/>
  <c r="Z98" i="1"/>
  <c r="AA98" i="1" s="1"/>
  <c r="Z109" i="1"/>
  <c r="AA109" i="1" s="1"/>
  <c r="Z115" i="1"/>
  <c r="AA115" i="1" s="1"/>
  <c r="Z122" i="1"/>
  <c r="AA122" i="1" s="1"/>
  <c r="Z188" i="1"/>
  <c r="AA188" i="1" s="1"/>
  <c r="Z215" i="1"/>
  <c r="AA215" i="1" s="1"/>
  <c r="Z220" i="1"/>
  <c r="AA220" i="1" s="1"/>
  <c r="Z241" i="1"/>
  <c r="AA241" i="1" s="1"/>
  <c r="Z322" i="1"/>
  <c r="AA322" i="1" s="1"/>
  <c r="Z340" i="1"/>
  <c r="AA340" i="1" s="1"/>
  <c r="Z343" i="1"/>
  <c r="AA343" i="1" s="1"/>
  <c r="Z344" i="1"/>
  <c r="AA344" i="1" s="1"/>
  <c r="Z368" i="1"/>
  <c r="AA368" i="1" s="1"/>
  <c r="Z379" i="1"/>
  <c r="AA379" i="1" s="1"/>
  <c r="Z12" i="1"/>
  <c r="AA12" i="1" s="1"/>
  <c r="Z24" i="1"/>
  <c r="AA24" i="1" s="1"/>
  <c r="Z56" i="1"/>
  <c r="AA56" i="1" s="1"/>
  <c r="Z59" i="1"/>
  <c r="AA59" i="1" s="1"/>
  <c r="Z68" i="1"/>
  <c r="AA68" i="1" s="1"/>
  <c r="Z71" i="1"/>
  <c r="AA71" i="1" s="1"/>
  <c r="AQ71" i="1" s="1"/>
  <c r="Z75" i="1"/>
  <c r="AA75" i="1" s="1"/>
  <c r="AT75" i="1" s="1"/>
  <c r="Z105" i="1"/>
  <c r="AA105" i="1" s="1"/>
  <c r="Z185" i="1"/>
  <c r="AA185" i="1" s="1"/>
  <c r="Z192" i="1"/>
  <c r="AA192" i="1" s="1"/>
  <c r="Z201" i="1"/>
  <c r="AA201" i="1" s="1"/>
  <c r="Z264" i="1"/>
  <c r="AA264" i="1" s="1"/>
  <c r="Z270" i="1"/>
  <c r="AA270" i="1" s="1"/>
  <c r="Z274" i="1"/>
  <c r="AA274" i="1" s="1"/>
  <c r="Z283" i="1"/>
  <c r="AA283" i="1" s="1"/>
  <c r="Z333" i="1"/>
  <c r="AA333" i="1" s="1"/>
  <c r="Z336" i="1"/>
  <c r="AA336" i="1" s="1"/>
  <c r="Z362" i="1"/>
  <c r="AA362" i="1" s="1"/>
  <c r="Z15" i="1"/>
  <c r="AA15" i="1" s="1"/>
  <c r="AU15" i="1" s="1"/>
  <c r="Z84" i="1"/>
  <c r="AA84" i="1" s="1"/>
  <c r="AU84" i="1" s="1"/>
  <c r="Z127" i="1"/>
  <c r="AA127" i="1" s="1"/>
  <c r="Z195" i="1"/>
  <c r="AA195" i="1" s="1"/>
  <c r="Z205" i="1"/>
  <c r="AA205" i="1" s="1"/>
  <c r="Z284" i="1"/>
  <c r="AA284" i="1" s="1"/>
  <c r="Z292" i="1"/>
  <c r="AA292" i="1" s="1"/>
  <c r="AT292" i="1" s="1"/>
  <c r="Z345" i="1"/>
  <c r="AA345" i="1" s="1"/>
  <c r="Z350" i="1"/>
  <c r="AA350" i="1" s="1"/>
  <c r="Z33" i="1"/>
  <c r="AA33" i="1" s="1"/>
  <c r="Z263" i="1"/>
  <c r="AA263" i="1" s="1"/>
  <c r="AU263" i="1" s="1"/>
  <c r="Z337" i="1"/>
  <c r="AA337" i="1" s="1"/>
  <c r="Z357" i="1"/>
  <c r="AA357" i="1" s="1"/>
  <c r="Z77" i="1"/>
  <c r="AA77" i="1" s="1"/>
  <c r="Z200" i="1"/>
  <c r="AA200" i="1" s="1"/>
  <c r="Z218" i="1"/>
  <c r="AA218" i="1" s="1"/>
  <c r="Z275" i="1"/>
  <c r="AA275" i="1" s="1"/>
  <c r="AQ275" i="1" s="1"/>
  <c r="Z285" i="1"/>
  <c r="AA285" i="1" s="1"/>
  <c r="Z296" i="1"/>
  <c r="AA296" i="1" s="1"/>
  <c r="Z355" i="1"/>
  <c r="AA355" i="1" s="1"/>
  <c r="Z102" i="1"/>
  <c r="AA102" i="1" s="1"/>
  <c r="Z147" i="1"/>
  <c r="AA147" i="1" s="1"/>
  <c r="AX147" i="1" s="1"/>
  <c r="Z158" i="1"/>
  <c r="AA158" i="1" s="1"/>
  <c r="Z223" i="1"/>
  <c r="AA223" i="1" s="1"/>
  <c r="Z229" i="1"/>
  <c r="AA229" i="1" s="1"/>
  <c r="Z266" i="1"/>
  <c r="AA266" i="1" s="1"/>
  <c r="Z291" i="1"/>
  <c r="AA291" i="1" s="1"/>
  <c r="Z308" i="1"/>
  <c r="AA308" i="1" s="1"/>
  <c r="Z365" i="1"/>
  <c r="AA365" i="1" s="1"/>
  <c r="Z377" i="1"/>
  <c r="AA377" i="1" s="1"/>
  <c r="Z381" i="1"/>
  <c r="AA381" i="1" s="1"/>
  <c r="Z41" i="1"/>
  <c r="AA41" i="1" s="1"/>
  <c r="Z45" i="1"/>
  <c r="AA45" i="1" s="1"/>
  <c r="Z101" i="1"/>
  <c r="AA101" i="1" s="1"/>
  <c r="Z159" i="1"/>
  <c r="AA159" i="1" s="1"/>
  <c r="Z163" i="1"/>
  <c r="AA163" i="1" s="1"/>
  <c r="Z165" i="1"/>
  <c r="AA165" i="1" s="1"/>
  <c r="Z166" i="1"/>
  <c r="AA166" i="1" s="1"/>
  <c r="Z236" i="1"/>
  <c r="AA236" i="1" s="1"/>
  <c r="Z247" i="1"/>
  <c r="AA247" i="1" s="1"/>
  <c r="Z297" i="1"/>
  <c r="AA297" i="1" s="1"/>
  <c r="Z316" i="1"/>
  <c r="AA316" i="1" s="1"/>
  <c r="Z335" i="1"/>
  <c r="AA335" i="1" s="1"/>
  <c r="Z372" i="1"/>
  <c r="AA372" i="1" s="1"/>
  <c r="Z30" i="1"/>
  <c r="AA30" i="1" s="1"/>
  <c r="Z36" i="1"/>
  <c r="AA36" i="1" s="1"/>
  <c r="Z42" i="1"/>
  <c r="AA42" i="1" s="1"/>
  <c r="Z57" i="1"/>
  <c r="AA57" i="1" s="1"/>
  <c r="Z65" i="1"/>
  <c r="AA65" i="1" s="1"/>
  <c r="Z69" i="1"/>
  <c r="AA69" i="1" s="1"/>
  <c r="Z108" i="1"/>
  <c r="AA108" i="1" s="1"/>
  <c r="Z217" i="1"/>
  <c r="AA217" i="1" s="1"/>
  <c r="Z319" i="1"/>
  <c r="AA319" i="1" s="1"/>
  <c r="R25" i="9"/>
  <c r="AW31" i="1"/>
  <c r="AV31" i="1"/>
  <c r="AT31" i="1"/>
  <c r="AR31" i="1"/>
  <c r="AQ31" i="1"/>
  <c r="R31" i="9"/>
  <c r="AR37" i="1"/>
  <c r="AX37" i="1"/>
  <c r="AW37" i="1"/>
  <c r="AT48" i="1"/>
  <c r="AS48" i="1"/>
  <c r="R48" i="9"/>
  <c r="AX54" i="1"/>
  <c r="AW54" i="1"/>
  <c r="AT54" i="1"/>
  <c r="AS54" i="1"/>
  <c r="AR54" i="1"/>
  <c r="R60" i="9"/>
  <c r="AX66" i="1"/>
  <c r="AW66" i="1"/>
  <c r="AS66" i="1"/>
  <c r="AR66" i="1"/>
  <c r="AX78" i="1"/>
  <c r="AR78" i="1"/>
  <c r="AW78" i="1"/>
  <c r="AV78" i="1"/>
  <c r="AU78" i="1"/>
  <c r="AT78" i="1"/>
  <c r="AS78" i="1"/>
  <c r="AQ78" i="1"/>
  <c r="R115" i="9"/>
  <c r="AT121" i="1"/>
  <c r="AS121" i="1"/>
  <c r="AX19" i="1"/>
  <c r="AW19" i="1"/>
  <c r="AS19" i="1"/>
  <c r="AS25" i="1"/>
  <c r="AT25" i="1"/>
  <c r="AQ34" i="1"/>
  <c r="AV34" i="1"/>
  <c r="AT34" i="1"/>
  <c r="AX43" i="1"/>
  <c r="AW43" i="1"/>
  <c r="AV43" i="1"/>
  <c r="AU43" i="1"/>
  <c r="AT43" i="1"/>
  <c r="AS43" i="1"/>
  <c r="AV46" i="1"/>
  <c r="AU46" i="1"/>
  <c r="AT46" i="1"/>
  <c r="AS46" i="1"/>
  <c r="AQ46" i="1"/>
  <c r="AQ49" i="1"/>
  <c r="AU49" i="1"/>
  <c r="AT49" i="1"/>
  <c r="R54" i="9"/>
  <c r="AQ60" i="1"/>
  <c r="AV60" i="1"/>
  <c r="AT60" i="1"/>
  <c r="AS72" i="1"/>
  <c r="AT72" i="1"/>
  <c r="AT79" i="1"/>
  <c r="AT86" i="1"/>
  <c r="AS86" i="1"/>
  <c r="AW96" i="1"/>
  <c r="AS96" i="1"/>
  <c r="AQ96" i="1"/>
  <c r="AQ114" i="1"/>
  <c r="AU114" i="1"/>
  <c r="AT114" i="1"/>
  <c r="AS114" i="1"/>
  <c r="AV114" i="1"/>
  <c r="AS128" i="1"/>
  <c r="AT128" i="1"/>
  <c r="R20" i="9"/>
  <c r="AR26" i="1"/>
  <c r="AQ26" i="1"/>
  <c r="AW26" i="1"/>
  <c r="AV26" i="1"/>
  <c r="AU26" i="1"/>
  <c r="R23" i="9"/>
  <c r="AT29" i="1"/>
  <c r="AS29" i="1"/>
  <c r="AU38" i="1"/>
  <c r="AS38" i="1"/>
  <c r="AQ38" i="1"/>
  <c r="AX55" i="1"/>
  <c r="AW55" i="1"/>
  <c r="AV55" i="1"/>
  <c r="AU55" i="1"/>
  <c r="AT55" i="1"/>
  <c r="AS55" i="1"/>
  <c r="AR55" i="1"/>
  <c r="AQ55" i="1"/>
  <c r="AT61" i="1"/>
  <c r="AS61" i="1"/>
  <c r="AQ61" i="1"/>
  <c r="AU61" i="1"/>
  <c r="R61" i="9"/>
  <c r="AX67" i="1"/>
  <c r="AV67" i="1"/>
  <c r="AU67" i="1"/>
  <c r="AT67" i="1"/>
  <c r="AS67" i="1"/>
  <c r="AQ67" i="1"/>
  <c r="AT73" i="1"/>
  <c r="AV73" i="1"/>
  <c r="AU73" i="1"/>
  <c r="R74" i="9"/>
  <c r="AU80" i="1"/>
  <c r="AS80" i="1"/>
  <c r="AQ80" i="1"/>
  <c r="AS103" i="1"/>
  <c r="AT103" i="1"/>
  <c r="AS116" i="1"/>
  <c r="AQ126" i="1"/>
  <c r="AS126" i="1"/>
  <c r="AV126" i="1"/>
  <c r="AU126" i="1"/>
  <c r="AT126" i="1"/>
  <c r="R127" i="9"/>
  <c r="AT133" i="1"/>
  <c r="AS133" i="1"/>
  <c r="AX32" i="1"/>
  <c r="AW32" i="1"/>
  <c r="AV32" i="1"/>
  <c r="AU32" i="1"/>
  <c r="AS32" i="1"/>
  <c r="AR32" i="1"/>
  <c r="AQ32" i="1"/>
  <c r="R29" i="9"/>
  <c r="AT35" i="1"/>
  <c r="AS35" i="1"/>
  <c r="R44" i="9"/>
  <c r="AT50" i="1"/>
  <c r="AS50" i="1"/>
  <c r="AR50" i="1"/>
  <c r="AQ50" i="1"/>
  <c r="AX50" i="1"/>
  <c r="AV50" i="1"/>
  <c r="AU50" i="1"/>
  <c r="R45" i="9"/>
  <c r="AT51" i="1"/>
  <c r="AS51" i="1"/>
  <c r="AR51" i="1"/>
  <c r="AQ51" i="1"/>
  <c r="AX51" i="1"/>
  <c r="AV51" i="1"/>
  <c r="AT58" i="1"/>
  <c r="AU62" i="1"/>
  <c r="AT62" i="1"/>
  <c r="AS62" i="1"/>
  <c r="AR62" i="1"/>
  <c r="AQ62" i="1"/>
  <c r="AX62" i="1"/>
  <c r="AW62" i="1"/>
  <c r="AV62" i="1"/>
  <c r="AU63" i="1"/>
  <c r="AT63" i="1"/>
  <c r="AR63" i="1"/>
  <c r="AQ63" i="1"/>
  <c r="AX63" i="1"/>
  <c r="R64" i="9"/>
  <c r="AT70" i="1"/>
  <c r="AS70" i="1"/>
  <c r="AV74" i="1"/>
  <c r="AU74" i="1"/>
  <c r="AT74" i="1"/>
  <c r="AS74" i="1"/>
  <c r="AR74" i="1"/>
  <c r="AX74" i="1"/>
  <c r="AW74" i="1"/>
  <c r="R86" i="9"/>
  <c r="AS92" i="1"/>
  <c r="AT92" i="1"/>
  <c r="AV92" i="1"/>
  <c r="AQ92" i="1"/>
  <c r="AS104" i="1"/>
  <c r="AT104" i="1"/>
  <c r="AQ104" i="1"/>
  <c r="AX104" i="1"/>
  <c r="AW104" i="1"/>
  <c r="AV104" i="1"/>
  <c r="AU104" i="1"/>
  <c r="AR104" i="1"/>
  <c r="R104" i="9"/>
  <c r="AT110" i="1"/>
  <c r="AT117" i="1"/>
  <c r="AU117" i="1"/>
  <c r="AV117" i="1"/>
  <c r="AS117" i="1"/>
  <c r="R79" i="9"/>
  <c r="AS85" i="1"/>
  <c r="AT85" i="1"/>
  <c r="R87" i="9"/>
  <c r="AT93" i="1"/>
  <c r="AS93" i="1"/>
  <c r="AR93" i="1"/>
  <c r="AX93" i="1"/>
  <c r="AW93" i="1"/>
  <c r="R92" i="9"/>
  <c r="AT98" i="1"/>
  <c r="AS98" i="1"/>
  <c r="R103" i="9"/>
  <c r="AT109" i="1"/>
  <c r="AS109" i="1"/>
  <c r="AV109" i="1"/>
  <c r="AU109" i="1"/>
  <c r="AQ109" i="1"/>
  <c r="R109" i="9"/>
  <c r="AS115" i="1"/>
  <c r="AT115" i="1"/>
  <c r="R116" i="9"/>
  <c r="AT122" i="1"/>
  <c r="AS122" i="1"/>
  <c r="AX8" i="1"/>
  <c r="AW8" i="1"/>
  <c r="AV8" i="1"/>
  <c r="AT8" i="1"/>
  <c r="AU8" i="1"/>
  <c r="AS8" i="1"/>
  <c r="AR8" i="1"/>
  <c r="AQ8" i="1"/>
  <c r="R14" i="9"/>
  <c r="AX20" i="1"/>
  <c r="AW20" i="1"/>
  <c r="AU20" i="1"/>
  <c r="AV20" i="1"/>
  <c r="AT20" i="1"/>
  <c r="AS20" i="1"/>
  <c r="AR20" i="1"/>
  <c r="AQ20" i="1"/>
  <c r="AX44" i="1"/>
  <c r="AW44" i="1"/>
  <c r="AV44" i="1"/>
  <c r="AU44" i="1"/>
  <c r="AT44" i="1"/>
  <c r="AS44" i="1"/>
  <c r="AR44" i="1"/>
  <c r="AQ44" i="1"/>
  <c r="AS12" i="1"/>
  <c r="AT12" i="1"/>
  <c r="AT24" i="1"/>
  <c r="AS24" i="1"/>
  <c r="R53" i="9"/>
  <c r="AQ59" i="1"/>
  <c r="AV59" i="1"/>
  <c r="AU59" i="1"/>
  <c r="AT59" i="1"/>
  <c r="AS59" i="1"/>
  <c r="AV71" i="1"/>
  <c r="AU71" i="1"/>
  <c r="AT71" i="1"/>
  <c r="AS71" i="1"/>
  <c r="R34" i="9"/>
  <c r="T34" i="9" s="1"/>
  <c r="AT40" i="1"/>
  <c r="AS40" i="1"/>
  <c r="AW84" i="1"/>
  <c r="AX84" i="1"/>
  <c r="AV84" i="1"/>
  <c r="AT84" i="1"/>
  <c r="AS84" i="1"/>
  <c r="AQ84" i="1"/>
  <c r="R83" i="9"/>
  <c r="AX89" i="1"/>
  <c r="AW89" i="1"/>
  <c r="AQ89" i="1"/>
  <c r="AV89" i="1"/>
  <c r="AU89" i="1"/>
  <c r="AT89" i="1"/>
  <c r="AS89" i="1"/>
  <c r="AR89" i="1"/>
  <c r="AT127" i="1"/>
  <c r="AS127" i="1"/>
  <c r="AV127" i="1"/>
  <c r="AU127" i="1"/>
  <c r="AQ127" i="1"/>
  <c r="AT134" i="1"/>
  <c r="AS134" i="1"/>
  <c r="AU11" i="1"/>
  <c r="AV11" i="1"/>
  <c r="AT11" i="1"/>
  <c r="AS11" i="1"/>
  <c r="AQ11" i="1"/>
  <c r="R17" i="9"/>
  <c r="AT23" i="1"/>
  <c r="AS23" i="1"/>
  <c r="AQ47" i="1"/>
  <c r="AV47" i="1"/>
  <c r="AU47" i="1"/>
  <c r="AT47" i="1"/>
  <c r="AS47" i="1"/>
  <c r="R10" i="9"/>
  <c r="AU16" i="1"/>
  <c r="AT16" i="1"/>
  <c r="AS16" i="1"/>
  <c r="AQ16" i="1"/>
  <c r="AV16" i="1"/>
  <c r="AX56" i="1"/>
  <c r="AW56" i="1"/>
  <c r="AV56" i="1"/>
  <c r="AU56" i="1"/>
  <c r="AT56" i="1"/>
  <c r="AS56" i="1"/>
  <c r="AR56" i="1"/>
  <c r="AQ56" i="1"/>
  <c r="R62" i="9"/>
  <c r="AX68" i="1"/>
  <c r="AW68" i="1"/>
  <c r="AV68" i="1"/>
  <c r="AU68" i="1"/>
  <c r="AT68" i="1"/>
  <c r="AS68" i="1"/>
  <c r="AR68" i="1"/>
  <c r="AQ68" i="1"/>
  <c r="AU75" i="1"/>
  <c r="AX75" i="1"/>
  <c r="AW75" i="1"/>
  <c r="AV75" i="1"/>
  <c r="AS75" i="1"/>
  <c r="AR75" i="1"/>
  <c r="AQ75" i="1"/>
  <c r="AT105" i="1"/>
  <c r="AS105" i="1"/>
  <c r="AS15" i="1"/>
  <c r="AR15" i="1"/>
  <c r="AQ15" i="1"/>
  <c r="AT15" i="1"/>
  <c r="AX15" i="1"/>
  <c r="AV15" i="1"/>
  <c r="AW15" i="1"/>
  <c r="R22" i="9"/>
  <c r="AT28" i="1"/>
  <c r="AS28" i="1"/>
  <c r="R3" i="9"/>
  <c r="AX9" i="1"/>
  <c r="AS9" i="1"/>
  <c r="AW9" i="1"/>
  <c r="AT9" i="1"/>
  <c r="AV9" i="1"/>
  <c r="AU9" i="1"/>
  <c r="AR9" i="1"/>
  <c r="AQ9" i="1"/>
  <c r="AX21" i="1"/>
  <c r="AV21" i="1"/>
  <c r="AW21" i="1"/>
  <c r="AU21" i="1"/>
  <c r="AT21" i="1"/>
  <c r="AS21" i="1"/>
  <c r="AR21" i="1"/>
  <c r="AQ21" i="1"/>
  <c r="AU27" i="1"/>
  <c r="AT27" i="1"/>
  <c r="AS27" i="1"/>
  <c r="AR27" i="1"/>
  <c r="AQ27" i="1"/>
  <c r="AX27" i="1"/>
  <c r="AW27" i="1"/>
  <c r="AV27" i="1"/>
  <c r="R27" i="9"/>
  <c r="AX33" i="1"/>
  <c r="AW33" i="1"/>
  <c r="AV33" i="1"/>
  <c r="AU33" i="1"/>
  <c r="AT33" i="1"/>
  <c r="AS33" i="1"/>
  <c r="AR33" i="1"/>
  <c r="AQ33" i="1"/>
  <c r="R33" i="9"/>
  <c r="AV39" i="1"/>
  <c r="AU39" i="1"/>
  <c r="AT39" i="1"/>
  <c r="AS39" i="1"/>
  <c r="AR39" i="1"/>
  <c r="AQ39" i="1"/>
  <c r="AX39" i="1"/>
  <c r="AW39" i="1"/>
  <c r="R46" i="9"/>
  <c r="AT52" i="1"/>
  <c r="AS52" i="1"/>
  <c r="R58" i="9"/>
  <c r="AV64" i="1"/>
  <c r="AU64" i="1"/>
  <c r="AT64" i="1"/>
  <c r="AS64" i="1"/>
  <c r="AQ64" i="1"/>
  <c r="R75" i="9"/>
  <c r="AU81" i="1"/>
  <c r="AQ81" i="1"/>
  <c r="AV81" i="1"/>
  <c r="AT81" i="1"/>
  <c r="AS81" i="1"/>
  <c r="AT97" i="1"/>
  <c r="AS97" i="1"/>
  <c r="AV135" i="1"/>
  <c r="AU135" i="1"/>
  <c r="AT135" i="1"/>
  <c r="AS135" i="1"/>
  <c r="AQ135" i="1"/>
  <c r="AW77" i="1"/>
  <c r="AQ77" i="1"/>
  <c r="AX77" i="1"/>
  <c r="AV77" i="1"/>
  <c r="AU77" i="1"/>
  <c r="AT77" i="1"/>
  <c r="AS77" i="1"/>
  <c r="AR77" i="1"/>
  <c r="AV83" i="1"/>
  <c r="AQ83" i="1"/>
  <c r="AW83" i="1"/>
  <c r="AX83" i="1"/>
  <c r="AU83" i="1"/>
  <c r="AT83" i="1"/>
  <c r="AS83" i="1"/>
  <c r="AR83" i="1"/>
  <c r="AQ102" i="1"/>
  <c r="AW102" i="1"/>
  <c r="AV102" i="1"/>
  <c r="AU102" i="1"/>
  <c r="AT102" i="1"/>
  <c r="AS102" i="1"/>
  <c r="R7" i="9"/>
  <c r="AT13" i="1"/>
  <c r="AS13" i="1"/>
  <c r="AV41" i="1"/>
  <c r="AU41" i="1"/>
  <c r="AT41" i="1"/>
  <c r="AS41" i="1"/>
  <c r="AQ41" i="1"/>
  <c r="AX101" i="1"/>
  <c r="AW101" i="1"/>
  <c r="AQ101" i="1"/>
  <c r="AV101" i="1"/>
  <c r="AU101" i="1"/>
  <c r="AT101" i="1"/>
  <c r="AS101" i="1"/>
  <c r="AR101" i="1"/>
  <c r="R8" i="9"/>
  <c r="T8" i="9" s="1"/>
  <c r="AT14" i="1"/>
  <c r="AR14" i="1"/>
  <c r="AQ14" i="1"/>
  <c r="AX14" i="1"/>
  <c r="AW14" i="1"/>
  <c r="AU14" i="1"/>
  <c r="AV14" i="1"/>
  <c r="AS14" i="1"/>
  <c r="R11" i="9"/>
  <c r="AT17" i="1"/>
  <c r="AR17" i="1"/>
  <c r="AS17" i="1"/>
  <c r="AX45" i="1"/>
  <c r="AW45" i="1"/>
  <c r="AV45" i="1"/>
  <c r="AU45" i="1"/>
  <c r="AT45" i="1"/>
  <c r="AS45" i="1"/>
  <c r="AR45" i="1"/>
  <c r="AQ45" i="1"/>
  <c r="R84" i="9"/>
  <c r="AT90" i="1"/>
  <c r="AS90" i="1"/>
  <c r="AU10" i="1"/>
  <c r="AV10" i="1"/>
  <c r="AT10" i="1"/>
  <c r="AS10" i="1"/>
  <c r="AQ10" i="1"/>
  <c r="R16" i="9"/>
  <c r="V16" i="9" s="1"/>
  <c r="AV22" i="1"/>
  <c r="AU22" i="1"/>
  <c r="AT22" i="1"/>
  <c r="AS22" i="1"/>
  <c r="AQ22" i="1"/>
  <c r="AV30" i="1"/>
  <c r="AU30" i="1"/>
  <c r="AT30" i="1"/>
  <c r="AS30" i="1"/>
  <c r="AQ30" i="1"/>
  <c r="AS36" i="1"/>
  <c r="AT36" i="1"/>
  <c r="AX42" i="1"/>
  <c r="AW42" i="1"/>
  <c r="AV42" i="1"/>
  <c r="AU42" i="1"/>
  <c r="AT42" i="1"/>
  <c r="AS42" i="1"/>
  <c r="AR42" i="1"/>
  <c r="AQ42" i="1"/>
  <c r="R47" i="9"/>
  <c r="AT53" i="1"/>
  <c r="AS53" i="1"/>
  <c r="AX57" i="1"/>
  <c r="AW57" i="1"/>
  <c r="AV57" i="1"/>
  <c r="AU57" i="1"/>
  <c r="AT57" i="1"/>
  <c r="AS57" i="1"/>
  <c r="AR57" i="1"/>
  <c r="AQ57" i="1"/>
  <c r="R59" i="9"/>
  <c r="AW65" i="1"/>
  <c r="AV65" i="1"/>
  <c r="AU65" i="1"/>
  <c r="AT65" i="1"/>
  <c r="AS65" i="1"/>
  <c r="AQ65" i="1"/>
  <c r="AX69" i="1"/>
  <c r="AW69" i="1"/>
  <c r="AV69" i="1"/>
  <c r="AU69" i="1"/>
  <c r="AT69" i="1"/>
  <c r="AS69" i="1"/>
  <c r="AR69" i="1"/>
  <c r="AQ69" i="1"/>
  <c r="AW108" i="1"/>
  <c r="AS108" i="1"/>
  <c r="AR108" i="1"/>
  <c r="AQ108" i="1"/>
  <c r="AX108" i="1"/>
  <c r="AV108" i="1"/>
  <c r="AU108" i="1"/>
  <c r="AT108" i="1"/>
  <c r="AW144" i="1"/>
  <c r="AT144" i="1"/>
  <c r="AS144" i="1"/>
  <c r="AR144" i="1"/>
  <c r="AQ144" i="1"/>
  <c r="AX144" i="1"/>
  <c r="AV144" i="1"/>
  <c r="AU144" i="1"/>
  <c r="V23" i="9"/>
  <c r="T23" i="9"/>
  <c r="S23" i="9" s="1"/>
  <c r="AL18" i="1"/>
  <c r="AW18" i="1" s="1"/>
  <c r="AL30" i="1"/>
  <c r="AX30" i="1" s="1"/>
  <c r="V34" i="9"/>
  <c r="U34" i="9" s="1"/>
  <c r="AL17" i="1"/>
  <c r="AX17" i="1" s="1"/>
  <c r="AM18" i="1"/>
  <c r="AV18" i="1" s="1"/>
  <c r="AL29" i="1"/>
  <c r="AX29" i="1" s="1"/>
  <c r="AL41" i="1"/>
  <c r="AW41" i="1" s="1"/>
  <c r="AL53" i="1"/>
  <c r="AR53" i="1" s="1"/>
  <c r="AM54" i="1"/>
  <c r="AQ54" i="1" s="1"/>
  <c r="AL65" i="1"/>
  <c r="AX65" i="1" s="1"/>
  <c r="AM66" i="1"/>
  <c r="AQ66" i="1" s="1"/>
  <c r="AL80" i="1"/>
  <c r="AW80" i="1" s="1"/>
  <c r="AL86" i="1"/>
  <c r="AW86" i="1" s="1"/>
  <c r="AM86" i="1"/>
  <c r="AV86" i="1" s="1"/>
  <c r="AL92" i="1"/>
  <c r="AX92" i="1" s="1"/>
  <c r="Z95" i="1"/>
  <c r="AA95" i="1" s="1"/>
  <c r="Z99" i="1"/>
  <c r="AA99" i="1" s="1"/>
  <c r="AL99" i="1"/>
  <c r="AL102" i="1"/>
  <c r="AX102" i="1" s="1"/>
  <c r="AL105" i="1"/>
  <c r="AX105" i="1" s="1"/>
  <c r="Z111" i="1"/>
  <c r="AA111" i="1" s="1"/>
  <c r="AL111" i="1"/>
  <c r="AL117" i="1"/>
  <c r="AX117" i="1" s="1"/>
  <c r="R140" i="9"/>
  <c r="AT146" i="1"/>
  <c r="AS146" i="1"/>
  <c r="R158" i="9"/>
  <c r="AS164" i="1"/>
  <c r="AQ164" i="1"/>
  <c r="AV164" i="1"/>
  <c r="AU164" i="1"/>
  <c r="AT164" i="1"/>
  <c r="AV167" i="1"/>
  <c r="AU167" i="1"/>
  <c r="AT167" i="1"/>
  <c r="AS167" i="1"/>
  <c r="AR167" i="1"/>
  <c r="AQ167" i="1"/>
  <c r="AX167" i="1"/>
  <c r="AW167" i="1"/>
  <c r="R162" i="9"/>
  <c r="AW168" i="1"/>
  <c r="AV168" i="1"/>
  <c r="AU168" i="1"/>
  <c r="AT168" i="1"/>
  <c r="AS168" i="1"/>
  <c r="AR168" i="1"/>
  <c r="AQ168" i="1"/>
  <c r="AX168" i="1"/>
  <c r="AX172" i="1"/>
  <c r="AW172" i="1"/>
  <c r="AV172" i="1"/>
  <c r="AU172" i="1"/>
  <c r="AT172" i="1"/>
  <c r="AS172" i="1"/>
  <c r="AR172" i="1"/>
  <c r="AQ172" i="1"/>
  <c r="AQ175" i="1"/>
  <c r="AV175" i="1"/>
  <c r="AU175" i="1"/>
  <c r="AT175" i="1"/>
  <c r="AS175" i="1"/>
  <c r="R171" i="9"/>
  <c r="AT177" i="1"/>
  <c r="AS177" i="1"/>
  <c r="AU178" i="1"/>
  <c r="AT178" i="1"/>
  <c r="AS178" i="1"/>
  <c r="AQ178" i="1"/>
  <c r="AV178" i="1"/>
  <c r="AQ210" i="1"/>
  <c r="AX210" i="1"/>
  <c r="AW210" i="1"/>
  <c r="AV210" i="1"/>
  <c r="AU210" i="1"/>
  <c r="AT210" i="1"/>
  <c r="AS210" i="1"/>
  <c r="AR210" i="1"/>
  <c r="AT235" i="1"/>
  <c r="AV235" i="1"/>
  <c r="AU235" i="1"/>
  <c r="AS235" i="1"/>
  <c r="AQ235" i="1"/>
  <c r="AV271" i="1"/>
  <c r="AT271" i="1"/>
  <c r="AS271" i="1"/>
  <c r="AQ271" i="1"/>
  <c r="AU271" i="1"/>
  <c r="V8" i="9"/>
  <c r="U8" i="9" s="1"/>
  <c r="AL16" i="1"/>
  <c r="AX16" i="1" s="1"/>
  <c r="AM17" i="1"/>
  <c r="AV17" i="1" s="1"/>
  <c r="V20" i="9"/>
  <c r="U20" i="9" s="1"/>
  <c r="T20" i="9"/>
  <c r="AL28" i="1"/>
  <c r="AR28" i="1" s="1"/>
  <c r="AM29" i="1"/>
  <c r="AV29" i="1" s="1"/>
  <c r="AL40" i="1"/>
  <c r="AR40" i="1" s="1"/>
  <c r="V44" i="9"/>
  <c r="T44" i="9"/>
  <c r="S44" i="9" s="1"/>
  <c r="AL52" i="1"/>
  <c r="AR52" i="1" s="1"/>
  <c r="AM53" i="1"/>
  <c r="AQ53" i="1" s="1"/>
  <c r="V56" i="9"/>
  <c r="U56" i="9" s="1"/>
  <c r="AL64" i="1"/>
  <c r="AX64" i="1" s="1"/>
  <c r="AM105" i="1"/>
  <c r="AQ105" i="1" s="1"/>
  <c r="R114" i="9"/>
  <c r="AW120" i="1"/>
  <c r="AS120" i="1"/>
  <c r="AR120" i="1"/>
  <c r="AQ120" i="1"/>
  <c r="AX120" i="1"/>
  <c r="AL122" i="1"/>
  <c r="AX122" i="1" s="1"/>
  <c r="AM122" i="1"/>
  <c r="AV122" i="1" s="1"/>
  <c r="AL146" i="1"/>
  <c r="AW146" i="1" s="1"/>
  <c r="AM146" i="1"/>
  <c r="AU146" i="1" s="1"/>
  <c r="Z153" i="1"/>
  <c r="AA153" i="1" s="1"/>
  <c r="AV183" i="1"/>
  <c r="AU183" i="1"/>
  <c r="AT183" i="1"/>
  <c r="AS183" i="1"/>
  <c r="AQ183" i="1"/>
  <c r="R183" i="9"/>
  <c r="AT189" i="1"/>
  <c r="AS189" i="1"/>
  <c r="R188" i="9"/>
  <c r="AV194" i="1"/>
  <c r="AU194" i="1"/>
  <c r="AT194" i="1"/>
  <c r="AS194" i="1"/>
  <c r="AQ194" i="1"/>
  <c r="AR199" i="1"/>
  <c r="AX199" i="1"/>
  <c r="AW199" i="1"/>
  <c r="AV199" i="1"/>
  <c r="AU199" i="1"/>
  <c r="AT199" i="1"/>
  <c r="AS199" i="1"/>
  <c r="AQ199" i="1"/>
  <c r="R213" i="9"/>
  <c r="AT219" i="1"/>
  <c r="AX219" i="1"/>
  <c r="AW219" i="1"/>
  <c r="AS219" i="1"/>
  <c r="AR219" i="1"/>
  <c r="AW226" i="1"/>
  <c r="AU226" i="1"/>
  <c r="AQ226" i="1"/>
  <c r="AR226" i="1"/>
  <c r="AX226" i="1"/>
  <c r="AV226" i="1"/>
  <c r="AT226" i="1"/>
  <c r="AS226" i="1"/>
  <c r="AS242" i="1"/>
  <c r="AT242" i="1"/>
  <c r="V7" i="9"/>
  <c r="U7" i="9" s="1"/>
  <c r="T7" i="9"/>
  <c r="AM28" i="1"/>
  <c r="AV28" i="1" s="1"/>
  <c r="V31" i="9"/>
  <c r="U31" i="9" s="1"/>
  <c r="T31" i="9"/>
  <c r="AM40" i="1"/>
  <c r="AQ40" i="1" s="1"/>
  <c r="AM52" i="1"/>
  <c r="AQ52" i="1" s="1"/>
  <c r="Z82" i="1"/>
  <c r="AA82" i="1" s="1"/>
  <c r="V87" i="9"/>
  <c r="U87" i="9" s="1"/>
  <c r="T87" i="9"/>
  <c r="Z112" i="1"/>
  <c r="AA112" i="1" s="1"/>
  <c r="Z118" i="1"/>
  <c r="AA118" i="1" s="1"/>
  <c r="AM121" i="1"/>
  <c r="AV121" i="1" s="1"/>
  <c r="AL121" i="1"/>
  <c r="AR121" i="1" s="1"/>
  <c r="Z123" i="1"/>
  <c r="AA123" i="1" s="1"/>
  <c r="AL123" i="1"/>
  <c r="Z137" i="1"/>
  <c r="AA137" i="1" s="1"/>
  <c r="Z142" i="1"/>
  <c r="AA142" i="1" s="1"/>
  <c r="Z149" i="1"/>
  <c r="AA149" i="1" s="1"/>
  <c r="Z152" i="1"/>
  <c r="AA152" i="1" s="1"/>
  <c r="R170" i="9"/>
  <c r="AS176" i="1"/>
  <c r="AQ176" i="1"/>
  <c r="AV176" i="1"/>
  <c r="AU176" i="1"/>
  <c r="AT176" i="1"/>
  <c r="R173" i="9"/>
  <c r="AV179" i="1"/>
  <c r="AU179" i="1"/>
  <c r="AT179" i="1"/>
  <c r="AS179" i="1"/>
  <c r="AR179" i="1"/>
  <c r="AQ179" i="1"/>
  <c r="AX179" i="1"/>
  <c r="AW179" i="1"/>
  <c r="R174" i="9"/>
  <c r="AW180" i="1"/>
  <c r="AV180" i="1"/>
  <c r="AU180" i="1"/>
  <c r="AT180" i="1"/>
  <c r="AS180" i="1"/>
  <c r="AR180" i="1"/>
  <c r="AQ180" i="1"/>
  <c r="AX180" i="1"/>
  <c r="R178" i="9"/>
  <c r="AX184" i="1"/>
  <c r="AW184" i="1"/>
  <c r="AV184" i="1"/>
  <c r="AU184" i="1"/>
  <c r="AT184" i="1"/>
  <c r="AS184" i="1"/>
  <c r="AR184" i="1"/>
  <c r="AQ184" i="1"/>
  <c r="AQ187" i="1"/>
  <c r="AV187" i="1"/>
  <c r="AU187" i="1"/>
  <c r="AT187" i="1"/>
  <c r="AS187" i="1"/>
  <c r="R184" i="9"/>
  <c r="AU190" i="1"/>
  <c r="AT190" i="1"/>
  <c r="AS190" i="1"/>
  <c r="AR190" i="1"/>
  <c r="AQ190" i="1"/>
  <c r="AX190" i="1"/>
  <c r="AW190" i="1"/>
  <c r="AV190" i="1"/>
  <c r="R203" i="9"/>
  <c r="AU209" i="1"/>
  <c r="AT209" i="1"/>
  <c r="AS209" i="1"/>
  <c r="AQ209" i="1"/>
  <c r="AV209" i="1"/>
  <c r="AW238" i="1"/>
  <c r="AU238" i="1"/>
  <c r="AQ238" i="1"/>
  <c r="AV238" i="1"/>
  <c r="AT238" i="1"/>
  <c r="AS238" i="1"/>
  <c r="AR238" i="1"/>
  <c r="AX238" i="1"/>
  <c r="V30" i="9"/>
  <c r="U30" i="9" s="1"/>
  <c r="T66" i="9"/>
  <c r="S66" i="9" s="1"/>
  <c r="AL79" i="1"/>
  <c r="AR79" i="1" s="1"/>
  <c r="AM103" i="1"/>
  <c r="AV103" i="1" s="1"/>
  <c r="AL103" i="1"/>
  <c r="AR103" i="1" s="1"/>
  <c r="Z119" i="1"/>
  <c r="AA119" i="1" s="1"/>
  <c r="Z124" i="1"/>
  <c r="AA124" i="1" s="1"/>
  <c r="Z131" i="1"/>
  <c r="AA131" i="1" s="1"/>
  <c r="AT132" i="1"/>
  <c r="Q128" i="9"/>
  <c r="AL134" i="1"/>
  <c r="AX134" i="1" s="1"/>
  <c r="AM134" i="1"/>
  <c r="AV134" i="1" s="1"/>
  <c r="Z139" i="1"/>
  <c r="AA139" i="1" s="1"/>
  <c r="R155" i="9"/>
  <c r="AX161" i="1"/>
  <c r="AW161" i="1"/>
  <c r="AV161" i="1"/>
  <c r="AU161" i="1"/>
  <c r="AT161" i="1"/>
  <c r="AS161" i="1"/>
  <c r="AR161" i="1"/>
  <c r="AQ161" i="1"/>
  <c r="AX173" i="1"/>
  <c r="AW173" i="1"/>
  <c r="AV173" i="1"/>
  <c r="AU173" i="1"/>
  <c r="AT173" i="1"/>
  <c r="AS173" i="1"/>
  <c r="AR173" i="1"/>
  <c r="AQ173" i="1"/>
  <c r="AW197" i="1"/>
  <c r="AV197" i="1"/>
  <c r="AU197" i="1"/>
  <c r="AT197" i="1"/>
  <c r="AS197" i="1"/>
  <c r="AR197" i="1"/>
  <c r="AQ197" i="1"/>
  <c r="AX197" i="1"/>
  <c r="R250" i="9"/>
  <c r="AQ256" i="1"/>
  <c r="AW256" i="1"/>
  <c r="AU256" i="1"/>
  <c r="AX256" i="1"/>
  <c r="AV256" i="1"/>
  <c r="AT256" i="1"/>
  <c r="AS256" i="1"/>
  <c r="AR256" i="1"/>
  <c r="R325" i="9"/>
  <c r="AT331" i="1"/>
  <c r="AS331" i="1"/>
  <c r="V29" i="9"/>
  <c r="U29" i="9" s="1"/>
  <c r="T29" i="9"/>
  <c r="AL49" i="1"/>
  <c r="AR49" i="1" s="1"/>
  <c r="AL61" i="1"/>
  <c r="AW61" i="1" s="1"/>
  <c r="AL73" i="1"/>
  <c r="AR73" i="1" s="1"/>
  <c r="Z87" i="1"/>
  <c r="AA87" i="1" s="1"/>
  <c r="AL87" i="1"/>
  <c r="AL90" i="1"/>
  <c r="AX90" i="1" s="1"/>
  <c r="Z100" i="1"/>
  <c r="AA100" i="1" s="1"/>
  <c r="Z106" i="1"/>
  <c r="AA106" i="1" s="1"/>
  <c r="AL106" i="1"/>
  <c r="AU132" i="1"/>
  <c r="Z154" i="1"/>
  <c r="AA154" i="1" s="1"/>
  <c r="R151" i="9"/>
  <c r="AX157" i="1"/>
  <c r="AT157" i="1"/>
  <c r="AS157" i="1"/>
  <c r="R163" i="9"/>
  <c r="AT169" i="1"/>
  <c r="AS169" i="1"/>
  <c r="AS188" i="1"/>
  <c r="AQ188" i="1"/>
  <c r="AV188" i="1"/>
  <c r="AU188" i="1"/>
  <c r="AT188" i="1"/>
  <c r="AU196" i="1"/>
  <c r="AT196" i="1"/>
  <c r="AS196" i="1"/>
  <c r="AR196" i="1"/>
  <c r="AQ196" i="1"/>
  <c r="AX196" i="1"/>
  <c r="AW196" i="1"/>
  <c r="AV196" i="1"/>
  <c r="R209" i="9"/>
  <c r="AV215" i="1"/>
  <c r="AX215" i="1"/>
  <c r="AW215" i="1"/>
  <c r="AU215" i="1"/>
  <c r="AT215" i="1"/>
  <c r="AS215" i="1"/>
  <c r="AR215" i="1"/>
  <c r="AQ215" i="1"/>
  <c r="R214" i="9"/>
  <c r="AT220" i="1"/>
  <c r="AS220" i="1"/>
  <c r="AR220" i="1"/>
  <c r="AQ220" i="1"/>
  <c r="AX220" i="1"/>
  <c r="AW220" i="1"/>
  <c r="R235" i="9"/>
  <c r="AT241" i="1"/>
  <c r="AS241" i="1"/>
  <c r="AQ241" i="1"/>
  <c r="R337" i="9"/>
  <c r="AT343" i="1"/>
  <c r="AS343" i="1"/>
  <c r="V17" i="9"/>
  <c r="U17" i="9" s="1"/>
  <c r="T17" i="9"/>
  <c r="T16" i="9"/>
  <c r="S16" i="9" s="1"/>
  <c r="AM37" i="1"/>
  <c r="AQ37" i="1" s="1"/>
  <c r="AL48" i="1"/>
  <c r="AR48" i="1" s="1"/>
  <c r="V52" i="9"/>
  <c r="U52" i="9" s="1"/>
  <c r="AL60" i="1"/>
  <c r="AX60" i="1" s="1"/>
  <c r="V64" i="9"/>
  <c r="U64" i="9" s="1"/>
  <c r="T64" i="9"/>
  <c r="AL72" i="1"/>
  <c r="AR72" i="1" s="1"/>
  <c r="AM79" i="1"/>
  <c r="AU79" i="1" s="1"/>
  <c r="V75" i="9"/>
  <c r="U75" i="9" s="1"/>
  <c r="T75" i="9"/>
  <c r="AM90" i="1"/>
  <c r="AV90" i="1" s="1"/>
  <c r="AM93" i="1"/>
  <c r="AQ93" i="1" s="1"/>
  <c r="AL97" i="1"/>
  <c r="AR97" i="1" s="1"/>
  <c r="Z125" i="1"/>
  <c r="AA125" i="1" s="1"/>
  <c r="R141" i="9"/>
  <c r="AW147" i="1"/>
  <c r="AV147" i="1"/>
  <c r="AU147" i="1"/>
  <c r="AT147" i="1"/>
  <c r="AS147" i="1"/>
  <c r="AR147" i="1"/>
  <c r="AQ147" i="1"/>
  <c r="R179" i="9"/>
  <c r="AX185" i="1"/>
  <c r="AW185" i="1"/>
  <c r="AV185" i="1"/>
  <c r="AU185" i="1"/>
  <c r="AT185" i="1"/>
  <c r="AS185" i="1"/>
  <c r="AR185" i="1"/>
  <c r="AQ185" i="1"/>
  <c r="AV191" i="1"/>
  <c r="AU191" i="1"/>
  <c r="AT191" i="1"/>
  <c r="AS191" i="1"/>
  <c r="AR191" i="1"/>
  <c r="AQ191" i="1"/>
  <c r="AX191" i="1"/>
  <c r="AW191" i="1"/>
  <c r="R186" i="9"/>
  <c r="AW192" i="1"/>
  <c r="AV192" i="1"/>
  <c r="AU192" i="1"/>
  <c r="AT192" i="1"/>
  <c r="AS192" i="1"/>
  <c r="AR192" i="1"/>
  <c r="AQ192" i="1"/>
  <c r="AX192" i="1"/>
  <c r="R195" i="9"/>
  <c r="AT201" i="1"/>
  <c r="AW201" i="1"/>
  <c r="AV201" i="1"/>
  <c r="AU201" i="1"/>
  <c r="AS201" i="1"/>
  <c r="AR201" i="1"/>
  <c r="AQ201" i="1"/>
  <c r="AX201" i="1"/>
  <c r="R202" i="9"/>
  <c r="AS208" i="1"/>
  <c r="AQ208" i="1"/>
  <c r="AV208" i="1"/>
  <c r="AU208" i="1"/>
  <c r="AT208" i="1"/>
  <c r="R226" i="9"/>
  <c r="AQ232" i="1"/>
  <c r="AW232" i="1"/>
  <c r="AU232" i="1"/>
  <c r="AS232" i="1"/>
  <c r="AR232" i="1"/>
  <c r="AX232" i="1"/>
  <c r="AV232" i="1"/>
  <c r="AT232" i="1"/>
  <c r="AQ244" i="1"/>
  <c r="AW244" i="1"/>
  <c r="AU244" i="1"/>
  <c r="AS244" i="1"/>
  <c r="AR244" i="1"/>
  <c r="AX244" i="1"/>
  <c r="AV244" i="1"/>
  <c r="AT244" i="1"/>
  <c r="AX264" i="1"/>
  <c r="AW264" i="1"/>
  <c r="AU264" i="1"/>
  <c r="AS264" i="1"/>
  <c r="AQ264" i="1"/>
  <c r="AV264" i="1"/>
  <c r="AT264" i="1"/>
  <c r="AR264" i="1"/>
  <c r="AU270" i="1"/>
  <c r="AS270" i="1"/>
  <c r="AQ270" i="1"/>
  <c r="AV270" i="1"/>
  <c r="AT270" i="1"/>
  <c r="AL25" i="1"/>
  <c r="AR25" i="1" s="1"/>
  <c r="AL24" i="1"/>
  <c r="AR24" i="1" s="1"/>
  <c r="AM25" i="1"/>
  <c r="AQ25" i="1" s="1"/>
  <c r="AL36" i="1"/>
  <c r="AR36" i="1" s="1"/>
  <c r="AL11" i="1"/>
  <c r="AW11" i="1" s="1"/>
  <c r="AM12" i="1"/>
  <c r="AV12" i="1" s="1"/>
  <c r="AL23" i="1"/>
  <c r="AR23" i="1" s="1"/>
  <c r="AM24" i="1"/>
  <c r="AQ24" i="1" s="1"/>
  <c r="AL35" i="1"/>
  <c r="AW35" i="1" s="1"/>
  <c r="AM36" i="1"/>
  <c r="AQ36" i="1" s="1"/>
  <c r="AL47" i="1"/>
  <c r="AR47" i="1" s="1"/>
  <c r="AL59" i="1"/>
  <c r="AR59" i="1" s="1"/>
  <c r="AL71" i="1"/>
  <c r="AX71" i="1" s="1"/>
  <c r="AM72" i="1"/>
  <c r="AQ72" i="1" s="1"/>
  <c r="Z76" i="1"/>
  <c r="AA76" i="1" s="1"/>
  <c r="AL76" i="1"/>
  <c r="AM97" i="1"/>
  <c r="AU97" i="1" s="1"/>
  <c r="Z113" i="1"/>
  <c r="AA113" i="1" s="1"/>
  <c r="AT120" i="1"/>
  <c r="Z130" i="1"/>
  <c r="AA130" i="1" s="1"/>
  <c r="Z136" i="1"/>
  <c r="AA136" i="1" s="1"/>
  <c r="AV181" i="1"/>
  <c r="AU181" i="1"/>
  <c r="AT181" i="1"/>
  <c r="AS181" i="1"/>
  <c r="AR181" i="1"/>
  <c r="AQ181" i="1"/>
  <c r="AS195" i="1"/>
  <c r="AT195" i="1"/>
  <c r="AW204" i="1"/>
  <c r="AT204" i="1"/>
  <c r="AS204" i="1"/>
  <c r="AR204" i="1"/>
  <c r="AQ204" i="1"/>
  <c r="AX204" i="1"/>
  <c r="AV204" i="1"/>
  <c r="AU204" i="1"/>
  <c r="AX205" i="1"/>
  <c r="AW205" i="1"/>
  <c r="AV205" i="1"/>
  <c r="AU205" i="1"/>
  <c r="AT205" i="1"/>
  <c r="AS205" i="1"/>
  <c r="AR205" i="1"/>
  <c r="AQ205" i="1"/>
  <c r="AL13" i="1"/>
  <c r="AR13" i="1" s="1"/>
  <c r="AL12" i="1"/>
  <c r="AR12" i="1" s="1"/>
  <c r="AM13" i="1"/>
  <c r="AQ13" i="1" s="1"/>
  <c r="AL10" i="1"/>
  <c r="AR10" i="1" s="1"/>
  <c r="V14" i="9"/>
  <c r="U14" i="9" s="1"/>
  <c r="T14" i="9"/>
  <c r="AL22" i="1"/>
  <c r="AR22" i="1" s="1"/>
  <c r="AM23" i="1"/>
  <c r="AQ23" i="1" s="1"/>
  <c r="AL34" i="1"/>
  <c r="AX34" i="1" s="1"/>
  <c r="AM35" i="1"/>
  <c r="AV35" i="1" s="1"/>
  <c r="AL46" i="1"/>
  <c r="AX46" i="1" s="1"/>
  <c r="AL58" i="1"/>
  <c r="AX58" i="1" s="1"/>
  <c r="AL70" i="1"/>
  <c r="AX70" i="1" s="1"/>
  <c r="AL81" i="1"/>
  <c r="AX81" i="1" s="1"/>
  <c r="AM91" i="1"/>
  <c r="AU91" i="1" s="1"/>
  <c r="AL91" i="1"/>
  <c r="AR91" i="1" s="1"/>
  <c r="Z107" i="1"/>
  <c r="AA107" i="1" s="1"/>
  <c r="AM115" i="1"/>
  <c r="AQ115" i="1" s="1"/>
  <c r="AL115" i="1"/>
  <c r="AR115" i="1" s="1"/>
  <c r="AU120" i="1"/>
  <c r="R144" i="9"/>
  <c r="AQ150" i="1"/>
  <c r="AV150" i="1"/>
  <c r="AU150" i="1"/>
  <c r="AT150" i="1"/>
  <c r="AS150" i="1"/>
  <c r="AQ162" i="1"/>
  <c r="AV162" i="1"/>
  <c r="AU162" i="1"/>
  <c r="AT162" i="1"/>
  <c r="AS162" i="1"/>
  <c r="AX170" i="1"/>
  <c r="R205" i="9"/>
  <c r="AT211" i="1"/>
  <c r="AS211" i="1"/>
  <c r="AQ211" i="1"/>
  <c r="R228" i="9"/>
  <c r="AS234" i="1"/>
  <c r="AQ234" i="1"/>
  <c r="AV234" i="1"/>
  <c r="AU234" i="1"/>
  <c r="AT234" i="1"/>
  <c r="R239" i="9"/>
  <c r="AQ245" i="1"/>
  <c r="AV245" i="1"/>
  <c r="AT245" i="1"/>
  <c r="AS245" i="1"/>
  <c r="AU245" i="1"/>
  <c r="R240" i="9"/>
  <c r="AS246" i="1"/>
  <c r="AQ246" i="1"/>
  <c r="AW246" i="1"/>
  <c r="AT246" i="1"/>
  <c r="AV246" i="1"/>
  <c r="AU246" i="1"/>
  <c r="R248" i="9"/>
  <c r="AU254" i="1"/>
  <c r="AS254" i="1"/>
  <c r="AT254" i="1"/>
  <c r="AQ254" i="1"/>
  <c r="AX254" i="1"/>
  <c r="AV254" i="1"/>
  <c r="R254" i="9"/>
  <c r="AT260" i="1"/>
  <c r="AS260" i="1"/>
  <c r="V25" i="9"/>
  <c r="U25" i="9" s="1"/>
  <c r="T25" i="9"/>
  <c r="AM58" i="1"/>
  <c r="AQ58" i="1" s="1"/>
  <c r="AM70" i="1"/>
  <c r="AQ70" i="1" s="1"/>
  <c r="AL85" i="1"/>
  <c r="AW85" i="1" s="1"/>
  <c r="Z88" i="1"/>
  <c r="AA88" i="1" s="1"/>
  <c r="Z94" i="1"/>
  <c r="AA94" i="1" s="1"/>
  <c r="Q92" i="9"/>
  <c r="AL98" i="1"/>
  <c r="AX98" i="1" s="1"/>
  <c r="AM98" i="1"/>
  <c r="AQ98" i="1" s="1"/>
  <c r="AM116" i="1"/>
  <c r="AV116" i="1" s="1"/>
  <c r="AL116" i="1"/>
  <c r="AX116" i="1" s="1"/>
  <c r="AV120" i="1"/>
  <c r="AM129" i="1"/>
  <c r="AL129" i="1"/>
  <c r="Q127" i="9"/>
  <c r="AM133" i="1"/>
  <c r="AQ133" i="1" s="1"/>
  <c r="AL133" i="1"/>
  <c r="AX133" i="1" s="1"/>
  <c r="Z140" i="1"/>
  <c r="AA140" i="1" s="1"/>
  <c r="Z155" i="1"/>
  <c r="AA155" i="1" s="1"/>
  <c r="AQ174" i="1"/>
  <c r="AX174" i="1"/>
  <c r="AW174" i="1"/>
  <c r="AV174" i="1"/>
  <c r="AU174" i="1"/>
  <c r="AT174" i="1"/>
  <c r="AS174" i="1"/>
  <c r="AR174" i="1"/>
  <c r="R194" i="9"/>
  <c r="T194" i="9" s="1"/>
  <c r="AS200" i="1"/>
  <c r="AT200" i="1"/>
  <c r="R212" i="9"/>
  <c r="AV218" i="1"/>
  <c r="AU218" i="1"/>
  <c r="AT218" i="1"/>
  <c r="AS218" i="1"/>
  <c r="AQ218" i="1"/>
  <c r="R216" i="9"/>
  <c r="AS222" i="1"/>
  <c r="AQ222" i="1"/>
  <c r="AV222" i="1"/>
  <c r="AU222" i="1"/>
  <c r="AT222" i="1"/>
  <c r="AU224" i="1"/>
  <c r="AS224" i="1"/>
  <c r="AV224" i="1"/>
  <c r="AT224" i="1"/>
  <c r="AQ224" i="1"/>
  <c r="AT295" i="1"/>
  <c r="AS295" i="1"/>
  <c r="AR295" i="1"/>
  <c r="AX295" i="1"/>
  <c r="AW295" i="1"/>
  <c r="V48" i="9"/>
  <c r="U48" i="9" s="1"/>
  <c r="T48" i="9"/>
  <c r="V60" i="9"/>
  <c r="U60" i="9" s="1"/>
  <c r="T60" i="9"/>
  <c r="AM85" i="1"/>
  <c r="AV85" i="1" s="1"/>
  <c r="Q103" i="9"/>
  <c r="AL109" i="1"/>
  <c r="AX109" i="1" s="1"/>
  <c r="Z129" i="1"/>
  <c r="AA129" i="1" s="1"/>
  <c r="Z138" i="1"/>
  <c r="AA138" i="1" s="1"/>
  <c r="R135" i="9"/>
  <c r="T135" i="9" s="1"/>
  <c r="AT141" i="1"/>
  <c r="AW141" i="1"/>
  <c r="AV143" i="1"/>
  <c r="AS143" i="1"/>
  <c r="AR143" i="1"/>
  <c r="AQ143" i="1"/>
  <c r="AX143" i="1"/>
  <c r="AW143" i="1"/>
  <c r="R139" i="9"/>
  <c r="T139" i="9" s="1"/>
  <c r="AX145" i="1"/>
  <c r="AT145" i="1"/>
  <c r="AS145" i="1"/>
  <c r="Z148" i="1"/>
  <c r="AA148" i="1" s="1"/>
  <c r="R152" i="9"/>
  <c r="AV158" i="1"/>
  <c r="AU158" i="1"/>
  <c r="AT158" i="1"/>
  <c r="AS158" i="1"/>
  <c r="R187" i="9"/>
  <c r="AT193" i="1"/>
  <c r="AS193" i="1"/>
  <c r="AW198" i="1"/>
  <c r="R210" i="9"/>
  <c r="AW216" i="1"/>
  <c r="AR216" i="1"/>
  <c r="AQ216" i="1"/>
  <c r="AX216" i="1"/>
  <c r="AV216" i="1"/>
  <c r="AU216" i="1"/>
  <c r="AT216" i="1"/>
  <c r="AS216" i="1"/>
  <c r="AT223" i="1"/>
  <c r="AR223" i="1"/>
  <c r="AX223" i="1"/>
  <c r="AQ223" i="1"/>
  <c r="AW223" i="1"/>
  <c r="AV223" i="1"/>
  <c r="AU223" i="1"/>
  <c r="AS223" i="1"/>
  <c r="AX229" i="1"/>
  <c r="AT229" i="1"/>
  <c r="AR229" i="1"/>
  <c r="AS229" i="1"/>
  <c r="AQ229" i="1"/>
  <c r="AW229" i="1"/>
  <c r="AV229" i="1"/>
  <c r="AU229" i="1"/>
  <c r="AW259" i="1"/>
  <c r="AU266" i="1"/>
  <c r="AS266" i="1"/>
  <c r="AV266" i="1"/>
  <c r="AT266" i="1"/>
  <c r="AQ266" i="1"/>
  <c r="AT307" i="1"/>
  <c r="AS307" i="1"/>
  <c r="V11" i="9"/>
  <c r="U11" i="9" s="1"/>
  <c r="T11" i="9"/>
  <c r="V47" i="9"/>
  <c r="U47" i="9" s="1"/>
  <c r="T47" i="9"/>
  <c r="Q104" i="9"/>
  <c r="AL110" i="1"/>
  <c r="AX110" i="1" s="1"/>
  <c r="AM110" i="1"/>
  <c r="AU110" i="1" s="1"/>
  <c r="AW132" i="1"/>
  <c r="AS132" i="1"/>
  <c r="AR132" i="1"/>
  <c r="AQ132" i="1"/>
  <c r="AX132" i="1"/>
  <c r="V139" i="9"/>
  <c r="U139" i="9" s="1"/>
  <c r="R150" i="9"/>
  <c r="T150" i="9" s="1"/>
  <c r="AW156" i="1"/>
  <c r="AV156" i="1"/>
  <c r="AT156" i="1"/>
  <c r="AS156" i="1"/>
  <c r="AR156" i="1"/>
  <c r="AQ156" i="1"/>
  <c r="AX156" i="1"/>
  <c r="AV159" i="1"/>
  <c r="AU159" i="1"/>
  <c r="AT159" i="1"/>
  <c r="AS159" i="1"/>
  <c r="AQ159" i="1"/>
  <c r="AQ163" i="1"/>
  <c r="AV163" i="1"/>
  <c r="AU163" i="1"/>
  <c r="AT163" i="1"/>
  <c r="AS163" i="1"/>
  <c r="AT165" i="1"/>
  <c r="AS165" i="1"/>
  <c r="AQ165" i="1"/>
  <c r="AV165" i="1"/>
  <c r="AU165" i="1"/>
  <c r="AU166" i="1"/>
  <c r="AT166" i="1"/>
  <c r="AS166" i="1"/>
  <c r="AQ166" i="1"/>
  <c r="AX166" i="1"/>
  <c r="AV166" i="1"/>
  <c r="AQ186" i="1"/>
  <c r="AX186" i="1"/>
  <c r="AW186" i="1"/>
  <c r="AV186" i="1"/>
  <c r="AU186" i="1"/>
  <c r="AT186" i="1"/>
  <c r="AS186" i="1"/>
  <c r="AR186" i="1"/>
  <c r="AS212" i="1"/>
  <c r="AQ212" i="1"/>
  <c r="AX212" i="1"/>
  <c r="AW212" i="1"/>
  <c r="AV212" i="1"/>
  <c r="AU212" i="1"/>
  <c r="AT212" i="1"/>
  <c r="AR212" i="1"/>
  <c r="R208" i="9"/>
  <c r="AU214" i="1"/>
  <c r="AX214" i="1"/>
  <c r="AW214" i="1"/>
  <c r="AV214" i="1"/>
  <c r="AT214" i="1"/>
  <c r="AS214" i="1"/>
  <c r="AR214" i="1"/>
  <c r="AQ214" i="1"/>
  <c r="R230" i="9"/>
  <c r="AU236" i="1"/>
  <c r="AS236" i="1"/>
  <c r="AV236" i="1"/>
  <c r="AT236" i="1"/>
  <c r="AQ236" i="1"/>
  <c r="AT247" i="1"/>
  <c r="AS247" i="1"/>
  <c r="AR247" i="1"/>
  <c r="AX247" i="1"/>
  <c r="AQ247" i="1"/>
  <c r="AW247" i="1"/>
  <c r="AV247" i="1"/>
  <c r="AU247" i="1"/>
  <c r="AX272" i="1"/>
  <c r="V10" i="9"/>
  <c r="U10" i="9" s="1"/>
  <c r="T10" i="9"/>
  <c r="V22" i="9"/>
  <c r="U22" i="9" s="1"/>
  <c r="T22" i="9"/>
  <c r="T46" i="9"/>
  <c r="V46" i="9"/>
  <c r="U46" i="9" s="1"/>
  <c r="AM128" i="1"/>
  <c r="AU128" i="1" s="1"/>
  <c r="AL128" i="1"/>
  <c r="AW128" i="1" s="1"/>
  <c r="AL135" i="1"/>
  <c r="AX135" i="1" s="1"/>
  <c r="AT143" i="1"/>
  <c r="Z151" i="1"/>
  <c r="AA151" i="1" s="1"/>
  <c r="AX160" i="1"/>
  <c r="AW160" i="1"/>
  <c r="AV160" i="1"/>
  <c r="AU160" i="1"/>
  <c r="AT160" i="1"/>
  <c r="AS160" i="1"/>
  <c r="AR160" i="1"/>
  <c r="AQ160" i="1"/>
  <c r="R165" i="9"/>
  <c r="AW171" i="1"/>
  <c r="AV171" i="1"/>
  <c r="AU171" i="1"/>
  <c r="AT171" i="1"/>
  <c r="AS171" i="1"/>
  <c r="AQ171" i="1"/>
  <c r="AX207" i="1"/>
  <c r="AW207" i="1"/>
  <c r="AU207" i="1"/>
  <c r="AT207" i="1"/>
  <c r="AS207" i="1"/>
  <c r="AR207" i="1"/>
  <c r="AT213" i="1"/>
  <c r="AU213" i="1"/>
  <c r="AS213" i="1"/>
  <c r="AQ213" i="1"/>
  <c r="AV213" i="1"/>
  <c r="R211" i="9"/>
  <c r="AU217" i="1"/>
  <c r="AT217" i="1"/>
  <c r="AS217" i="1"/>
  <c r="AQ217" i="1"/>
  <c r="AV217" i="1"/>
  <c r="AW228" i="1"/>
  <c r="AS228" i="1"/>
  <c r="AQ228" i="1"/>
  <c r="AX228" i="1"/>
  <c r="AV228" i="1"/>
  <c r="AU228" i="1"/>
  <c r="AT228" i="1"/>
  <c r="AR228" i="1"/>
  <c r="R242" i="9"/>
  <c r="AU248" i="1"/>
  <c r="AT248" i="1"/>
  <c r="AS248" i="1"/>
  <c r="AQ248" i="1"/>
  <c r="AX248" i="1"/>
  <c r="AV248" i="1"/>
  <c r="R246" i="9"/>
  <c r="AX252" i="1"/>
  <c r="AW252" i="1"/>
  <c r="AU252" i="1"/>
  <c r="AS252" i="1"/>
  <c r="AQ252" i="1"/>
  <c r="AR252" i="1"/>
  <c r="AV252" i="1"/>
  <c r="AT252" i="1"/>
  <c r="AQ268" i="1"/>
  <c r="AX268" i="1"/>
  <c r="AW268" i="1"/>
  <c r="AU268" i="1"/>
  <c r="AV268" i="1"/>
  <c r="AT268" i="1"/>
  <c r="AS268" i="1"/>
  <c r="AR268" i="1"/>
  <c r="AL145" i="1"/>
  <c r="AW145" i="1" s="1"/>
  <c r="AL157" i="1"/>
  <c r="AW157" i="1" s="1"/>
  <c r="AM158" i="1"/>
  <c r="AQ158" i="1" s="1"/>
  <c r="AL169" i="1"/>
  <c r="AX169" i="1" s="1"/>
  <c r="AM170" i="1"/>
  <c r="AQ170" i="1" s="1"/>
  <c r="AL181" i="1"/>
  <c r="AW181" i="1" s="1"/>
  <c r="AM182" i="1"/>
  <c r="T185" i="9"/>
  <c r="S185" i="9" s="1"/>
  <c r="AM193" i="1"/>
  <c r="AV193" i="1" s="1"/>
  <c r="AM198" i="1"/>
  <c r="AM202" i="1"/>
  <c r="Z237" i="1"/>
  <c r="AA237" i="1" s="1"/>
  <c r="AM242" i="1"/>
  <c r="AQ242" i="1" s="1"/>
  <c r="AL242" i="1"/>
  <c r="AX242" i="1" s="1"/>
  <c r="AQ263" i="1"/>
  <c r="Z279" i="1"/>
  <c r="AA279" i="1" s="1"/>
  <c r="Q289" i="9"/>
  <c r="AM295" i="1"/>
  <c r="AV295" i="1" s="1"/>
  <c r="AL295" i="1"/>
  <c r="AV308" i="1"/>
  <c r="AU308" i="1"/>
  <c r="AT308" i="1"/>
  <c r="AS308" i="1"/>
  <c r="AQ308" i="1"/>
  <c r="Z321" i="1"/>
  <c r="AA321" i="1" s="1"/>
  <c r="Q325" i="9"/>
  <c r="AM331" i="1"/>
  <c r="AV331" i="1" s="1"/>
  <c r="AL331" i="1"/>
  <c r="AR331" i="1" s="1"/>
  <c r="R338" i="9"/>
  <c r="V338" i="9" s="1"/>
  <c r="AV344" i="1"/>
  <c r="AU344" i="1"/>
  <c r="AT344" i="1"/>
  <c r="AS344" i="1"/>
  <c r="AQ344" i="1"/>
  <c r="Z351" i="1"/>
  <c r="AA351" i="1" s="1"/>
  <c r="R353" i="9"/>
  <c r="T353" i="9" s="1"/>
  <c r="AT359" i="1"/>
  <c r="AS359" i="1"/>
  <c r="T112" i="9"/>
  <c r="S112" i="9" s="1"/>
  <c r="AM145" i="1"/>
  <c r="AQ145" i="1" s="1"/>
  <c r="AM157" i="1"/>
  <c r="AV157" i="1" s="1"/>
  <c r="AM169" i="1"/>
  <c r="AV169" i="1" s="1"/>
  <c r="V172" i="9"/>
  <c r="U172" i="9" s="1"/>
  <c r="T184" i="9"/>
  <c r="V184" i="9"/>
  <c r="U184" i="9" s="1"/>
  <c r="AR240" i="1"/>
  <c r="AT258" i="1"/>
  <c r="AQ261" i="1"/>
  <c r="AS263" i="1"/>
  <c r="Z265" i="1"/>
  <c r="AA265" i="1" s="1"/>
  <c r="Z269" i="1"/>
  <c r="AA269" i="1" s="1"/>
  <c r="AV272" i="1"/>
  <c r="Z281" i="1"/>
  <c r="AA281" i="1" s="1"/>
  <c r="Z286" i="1"/>
  <c r="AA286" i="1" s="1"/>
  <c r="Z315" i="1"/>
  <c r="AA315" i="1" s="1"/>
  <c r="AS316" i="1"/>
  <c r="AR316" i="1"/>
  <c r="AQ316" i="1"/>
  <c r="AX316" i="1"/>
  <c r="AW316" i="1"/>
  <c r="AV316" i="1"/>
  <c r="AU316" i="1"/>
  <c r="AM348" i="1"/>
  <c r="AL348" i="1"/>
  <c r="Z354" i="1"/>
  <c r="AA354" i="1" s="1"/>
  <c r="AT363" i="1"/>
  <c r="AS363" i="1"/>
  <c r="AU448" i="1"/>
  <c r="AV448" i="1"/>
  <c r="AQ448" i="1"/>
  <c r="V135" i="9"/>
  <c r="U135" i="9" s="1"/>
  <c r="T171" i="9"/>
  <c r="V171" i="9"/>
  <c r="U171" i="9" s="1"/>
  <c r="T183" i="9"/>
  <c r="V183" i="9"/>
  <c r="U183" i="9" s="1"/>
  <c r="AQ206" i="1"/>
  <c r="T214" i="9"/>
  <c r="V214" i="9"/>
  <c r="U214" i="9" s="1"/>
  <c r="Z231" i="1"/>
  <c r="AA231" i="1" s="1"/>
  <c r="AT240" i="1"/>
  <c r="AU258" i="1"/>
  <c r="AS261" i="1"/>
  <c r="AL271" i="1"/>
  <c r="AR271" i="1" s="1"/>
  <c r="R269" i="9"/>
  <c r="T269" i="9" s="1"/>
  <c r="AX275" i="1"/>
  <c r="AW275" i="1"/>
  <c r="AV275" i="1"/>
  <c r="AU275" i="1"/>
  <c r="AT275" i="1"/>
  <c r="AS275" i="1"/>
  <c r="AR275" i="1"/>
  <c r="Z288" i="1"/>
  <c r="AA288" i="1" s="1"/>
  <c r="Z301" i="1"/>
  <c r="AA301" i="1" s="1"/>
  <c r="R331" i="9"/>
  <c r="AX337" i="1"/>
  <c r="AV337" i="1"/>
  <c r="AU337" i="1"/>
  <c r="AT337" i="1"/>
  <c r="AS337" i="1"/>
  <c r="Z338" i="1"/>
  <c r="AA338" i="1" s="1"/>
  <c r="R362" i="9"/>
  <c r="AW368" i="1"/>
  <c r="AT368" i="1"/>
  <c r="AS368" i="1"/>
  <c r="AS369" i="1"/>
  <c r="AV369" i="1"/>
  <c r="AU369" i="1"/>
  <c r="AT369" i="1"/>
  <c r="AQ369" i="1"/>
  <c r="V134" i="9"/>
  <c r="U134" i="9" s="1"/>
  <c r="V146" i="9"/>
  <c r="U146" i="9" s="1"/>
  <c r="AL154" i="1"/>
  <c r="AL166" i="1"/>
  <c r="AR166" i="1" s="1"/>
  <c r="AL178" i="1"/>
  <c r="AR178" i="1" s="1"/>
  <c r="AQ182" i="1"/>
  <c r="AR198" i="1"/>
  <c r="V194" i="9"/>
  <c r="U194" i="9" s="1"/>
  <c r="AQ202" i="1"/>
  <c r="AL209" i="1"/>
  <c r="AR209" i="1" s="1"/>
  <c r="AL217" i="1"/>
  <c r="AR217" i="1" s="1"/>
  <c r="Z225" i="1"/>
  <c r="AA225" i="1" s="1"/>
  <c r="AL225" i="1"/>
  <c r="AU240" i="1"/>
  <c r="Z243" i="1"/>
  <c r="AA243" i="1" s="1"/>
  <c r="AL243" i="1"/>
  <c r="AS280" i="1"/>
  <c r="AR280" i="1"/>
  <c r="AQ280" i="1"/>
  <c r="AX280" i="1"/>
  <c r="AW280" i="1"/>
  <c r="AU280" i="1"/>
  <c r="AU282" i="1"/>
  <c r="AT282" i="1"/>
  <c r="AS282" i="1"/>
  <c r="AQ282" i="1"/>
  <c r="AX299" i="1"/>
  <c r="AW299" i="1"/>
  <c r="AV299" i="1"/>
  <c r="AU299" i="1"/>
  <c r="AT299" i="1"/>
  <c r="AS299" i="1"/>
  <c r="AR299" i="1"/>
  <c r="AQ299" i="1"/>
  <c r="R299" i="9"/>
  <c r="V299" i="9" s="1"/>
  <c r="AT305" i="1"/>
  <c r="AS305" i="1"/>
  <c r="R300" i="9"/>
  <c r="AU306" i="1"/>
  <c r="AT306" i="1"/>
  <c r="AS306" i="1"/>
  <c r="AQ306" i="1"/>
  <c r="R313" i="9"/>
  <c r="AU319" i="1"/>
  <c r="AT319" i="1"/>
  <c r="AS319" i="1"/>
  <c r="AQ319" i="1"/>
  <c r="AX322" i="1"/>
  <c r="AW322" i="1"/>
  <c r="AV322" i="1"/>
  <c r="AU322" i="1"/>
  <c r="AT322" i="1"/>
  <c r="AS322" i="1"/>
  <c r="AR322" i="1"/>
  <c r="AQ322" i="1"/>
  <c r="R318" i="9"/>
  <c r="AX324" i="1"/>
  <c r="AW324" i="1"/>
  <c r="AV324" i="1"/>
  <c r="AU324" i="1"/>
  <c r="AT324" i="1"/>
  <c r="AS324" i="1"/>
  <c r="AR324" i="1"/>
  <c r="AQ324" i="1"/>
  <c r="R329" i="9"/>
  <c r="AX335" i="1"/>
  <c r="AW335" i="1"/>
  <c r="AV335" i="1"/>
  <c r="AU335" i="1"/>
  <c r="AT335" i="1"/>
  <c r="AS335" i="1"/>
  <c r="AR335" i="1"/>
  <c r="AQ335" i="1"/>
  <c r="AT341" i="1"/>
  <c r="AS341" i="1"/>
  <c r="AW341" i="1"/>
  <c r="AU342" i="1"/>
  <c r="AT342" i="1"/>
  <c r="AS342" i="1"/>
  <c r="AQ342" i="1"/>
  <c r="AU352" i="1"/>
  <c r="AS352" i="1"/>
  <c r="AR352" i="1"/>
  <c r="AQ352" i="1"/>
  <c r="AX352" i="1"/>
  <c r="AW352" i="1"/>
  <c r="AV352" i="1"/>
  <c r="R361" i="9"/>
  <c r="AS367" i="1"/>
  <c r="AU367" i="1"/>
  <c r="AX377" i="1"/>
  <c r="AW377" i="1"/>
  <c r="AV377" i="1"/>
  <c r="AR377" i="1"/>
  <c r="AU377" i="1"/>
  <c r="AT377" i="1"/>
  <c r="AS377" i="1"/>
  <c r="AQ377" i="1"/>
  <c r="AL141" i="1"/>
  <c r="AX141" i="1" s="1"/>
  <c r="AL153" i="1"/>
  <c r="AL165" i="1"/>
  <c r="AR165" i="1" s="1"/>
  <c r="AL177" i="1"/>
  <c r="AR177" i="1" s="1"/>
  <c r="AL189" i="1"/>
  <c r="AX189" i="1" s="1"/>
  <c r="Q189" i="9"/>
  <c r="AM195" i="1"/>
  <c r="AV195" i="1" s="1"/>
  <c r="AS198" i="1"/>
  <c r="AS206" i="1"/>
  <c r="AL213" i="1"/>
  <c r="AR213" i="1" s="1"/>
  <c r="AT230" i="1"/>
  <c r="T267" i="9"/>
  <c r="S267" i="9" s="1"/>
  <c r="AW284" i="1"/>
  <c r="AV284" i="1"/>
  <c r="AU284" i="1"/>
  <c r="AT284" i="1"/>
  <c r="AS284" i="1"/>
  <c r="AQ284" i="1"/>
  <c r="R290" i="9"/>
  <c r="V290" i="9" s="1"/>
  <c r="AV296" i="1"/>
  <c r="AU296" i="1"/>
  <c r="AT296" i="1"/>
  <c r="AS296" i="1"/>
  <c r="AQ296" i="1"/>
  <c r="AX309" i="1"/>
  <c r="AW309" i="1"/>
  <c r="AT309" i="1"/>
  <c r="AS309" i="1"/>
  <c r="AR309" i="1"/>
  <c r="Q313" i="9"/>
  <c r="AM319" i="1"/>
  <c r="AV319" i="1" s="1"/>
  <c r="AL319" i="1"/>
  <c r="AR319" i="1" s="1"/>
  <c r="R326" i="9"/>
  <c r="T326" i="9" s="1"/>
  <c r="AV332" i="1"/>
  <c r="AU332" i="1"/>
  <c r="AT332" i="1"/>
  <c r="AS332" i="1"/>
  <c r="AQ332" i="1"/>
  <c r="AX345" i="1"/>
  <c r="AW345" i="1"/>
  <c r="AV345" i="1"/>
  <c r="AU345" i="1"/>
  <c r="AT345" i="1"/>
  <c r="AS345" i="1"/>
  <c r="AR345" i="1"/>
  <c r="AQ345" i="1"/>
  <c r="R350" i="9"/>
  <c r="AX356" i="1"/>
  <c r="AT356" i="1"/>
  <c r="AS356" i="1"/>
  <c r="AW384" i="1"/>
  <c r="AQ384" i="1"/>
  <c r="AV384" i="1"/>
  <c r="AU384" i="1"/>
  <c r="AS384" i="1"/>
  <c r="AR384" i="1"/>
  <c r="AX384" i="1"/>
  <c r="AT384" i="1"/>
  <c r="T120" i="9"/>
  <c r="S120" i="9" s="1"/>
  <c r="AL140" i="1"/>
  <c r="AM141" i="1"/>
  <c r="AQ141" i="1" s="1"/>
  <c r="T144" i="9"/>
  <c r="V144" i="9"/>
  <c r="U144" i="9" s="1"/>
  <c r="AL152" i="1"/>
  <c r="T156" i="9"/>
  <c r="S156" i="9" s="1"/>
  <c r="AL164" i="1"/>
  <c r="AR164" i="1" s="1"/>
  <c r="AS170" i="1"/>
  <c r="T168" i="9"/>
  <c r="S168" i="9" s="1"/>
  <c r="AL176" i="1"/>
  <c r="AR176" i="1" s="1"/>
  <c r="AM177" i="1"/>
  <c r="AQ177" i="1" s="1"/>
  <c r="AS182" i="1"/>
  <c r="V180" i="9"/>
  <c r="U180" i="9" s="1"/>
  <c r="AL188" i="1"/>
  <c r="AX188" i="1" s="1"/>
  <c r="AM189" i="1"/>
  <c r="AV189" i="1" s="1"/>
  <c r="AT198" i="1"/>
  <c r="AL200" i="1"/>
  <c r="AW200" i="1" s="1"/>
  <c r="AS202" i="1"/>
  <c r="AT206" i="1"/>
  <c r="AL208" i="1"/>
  <c r="AR208" i="1" s="1"/>
  <c r="V206" i="9"/>
  <c r="U206" i="9" s="1"/>
  <c r="AM220" i="1"/>
  <c r="AU220" i="1" s="1"/>
  <c r="AV230" i="1"/>
  <c r="AL235" i="1"/>
  <c r="AR235" i="1" s="1"/>
  <c r="Z267" i="1"/>
  <c r="AA267" i="1" s="1"/>
  <c r="Z273" i="1"/>
  <c r="AA273" i="1" s="1"/>
  <c r="Z277" i="1"/>
  <c r="AA277" i="1" s="1"/>
  <c r="R297" i="9"/>
  <c r="T297" i="9" s="1"/>
  <c r="AR303" i="1"/>
  <c r="AX303" i="1"/>
  <c r="AW303" i="1"/>
  <c r="AT303" i="1"/>
  <c r="AS304" i="1"/>
  <c r="AR304" i="1"/>
  <c r="AQ304" i="1"/>
  <c r="AX304" i="1"/>
  <c r="AW304" i="1"/>
  <c r="AV304" i="1"/>
  <c r="AU304" i="1"/>
  <c r="R306" i="9"/>
  <c r="AX312" i="1"/>
  <c r="AW312" i="1"/>
  <c r="AV312" i="1"/>
  <c r="AU312" i="1"/>
  <c r="AT312" i="1"/>
  <c r="AS312" i="1"/>
  <c r="AR312" i="1"/>
  <c r="AQ312" i="1"/>
  <c r="AR339" i="1"/>
  <c r="AQ339" i="1"/>
  <c r="AX339" i="1"/>
  <c r="AW339" i="1"/>
  <c r="AV339" i="1"/>
  <c r="AT339" i="1"/>
  <c r="AS340" i="1"/>
  <c r="AR340" i="1"/>
  <c r="AQ340" i="1"/>
  <c r="AX340" i="1"/>
  <c r="AW340" i="1"/>
  <c r="AV340" i="1"/>
  <c r="AU340" i="1"/>
  <c r="R349" i="9"/>
  <c r="AT355" i="1"/>
  <c r="AS355" i="1"/>
  <c r="AX366" i="1"/>
  <c r="AW366" i="1"/>
  <c r="AV366" i="1"/>
  <c r="AU366" i="1"/>
  <c r="AT366" i="1"/>
  <c r="AS366" i="1"/>
  <c r="AR366" i="1"/>
  <c r="AQ366" i="1"/>
  <c r="T83" i="9"/>
  <c r="V83" i="9"/>
  <c r="U83" i="9" s="1"/>
  <c r="V119" i="9"/>
  <c r="U119" i="9" s="1"/>
  <c r="AL127" i="1"/>
  <c r="AX127" i="1" s="1"/>
  <c r="AL139" i="1"/>
  <c r="AM140" i="1"/>
  <c r="V143" i="9"/>
  <c r="U143" i="9" s="1"/>
  <c r="AL151" i="1"/>
  <c r="AM152" i="1"/>
  <c r="T155" i="9"/>
  <c r="V155" i="9"/>
  <c r="U155" i="9" s="1"/>
  <c r="AL163" i="1"/>
  <c r="AW163" i="1" s="1"/>
  <c r="AT170" i="1"/>
  <c r="AL175" i="1"/>
  <c r="AR175" i="1" s="1"/>
  <c r="AT182" i="1"/>
  <c r="T179" i="9"/>
  <c r="V179" i="9"/>
  <c r="U179" i="9" s="1"/>
  <c r="AL187" i="1"/>
  <c r="AR187" i="1" s="1"/>
  <c r="AL195" i="1"/>
  <c r="AR195" i="1" s="1"/>
  <c r="AU198" i="1"/>
  <c r="V193" i="9"/>
  <c r="U193" i="9" s="1"/>
  <c r="AM200" i="1"/>
  <c r="AV200" i="1" s="1"/>
  <c r="AT202" i="1"/>
  <c r="AU206" i="1"/>
  <c r="Q201" i="9"/>
  <c r="AM207" i="1"/>
  <c r="AQ207" i="1" s="1"/>
  <c r="AL255" i="1"/>
  <c r="AX284" i="1"/>
  <c r="Z287" i="1"/>
  <c r="AA287" i="1" s="1"/>
  <c r="AX296" i="1"/>
  <c r="Z302" i="1"/>
  <c r="AA302" i="1" s="1"/>
  <c r="AS303" i="1"/>
  <c r="Z325" i="1"/>
  <c r="AA325" i="1" s="1"/>
  <c r="Z326" i="1"/>
  <c r="AA326" i="1" s="1"/>
  <c r="AS339" i="1"/>
  <c r="AW353" i="1"/>
  <c r="AV353" i="1"/>
  <c r="AX353" i="1"/>
  <c r="AU353" i="1"/>
  <c r="AT353" i="1"/>
  <c r="AS353" i="1"/>
  <c r="AR353" i="1"/>
  <c r="AQ353" i="1"/>
  <c r="AS357" i="1"/>
  <c r="AT357" i="1"/>
  <c r="AQ357" i="1"/>
  <c r="AV357" i="1"/>
  <c r="AU357" i="1"/>
  <c r="V82" i="9"/>
  <c r="U82" i="9" s="1"/>
  <c r="V94" i="9"/>
  <c r="U94" i="9" s="1"/>
  <c r="AL114" i="1"/>
  <c r="AX114" i="1" s="1"/>
  <c r="AL126" i="1"/>
  <c r="AX126" i="1" s="1"/>
  <c r="AL138" i="1"/>
  <c r="AL150" i="1"/>
  <c r="AX150" i="1" s="1"/>
  <c r="AL162" i="1"/>
  <c r="AR162" i="1" s="1"/>
  <c r="AU170" i="1"/>
  <c r="AU182" i="1"/>
  <c r="Q188" i="9"/>
  <c r="AL194" i="1"/>
  <c r="AX194" i="1" s="1"/>
  <c r="AV198" i="1"/>
  <c r="AV202" i="1"/>
  <c r="Z203" i="1"/>
  <c r="AA203" i="1" s="1"/>
  <c r="Q213" i="9"/>
  <c r="AM219" i="1"/>
  <c r="AV219" i="1" s="1"/>
  <c r="Q230" i="9"/>
  <c r="AL236" i="1"/>
  <c r="AX236" i="1" s="1"/>
  <c r="V233" i="9"/>
  <c r="U233" i="9" s="1"/>
  <c r="AL245" i="1"/>
  <c r="AW245" i="1" s="1"/>
  <c r="Q242" i="9"/>
  <c r="AL248" i="1"/>
  <c r="AW248" i="1" s="1"/>
  <c r="Q243" i="9"/>
  <c r="AM249" i="1"/>
  <c r="Q247" i="9"/>
  <c r="AM253" i="1"/>
  <c r="AL253" i="1"/>
  <c r="Z255" i="1"/>
  <c r="AA255" i="1" s="1"/>
  <c r="Z289" i="1"/>
  <c r="AA289" i="1" s="1"/>
  <c r="Z293" i="1"/>
  <c r="AA293" i="1" s="1"/>
  <c r="AU294" i="1"/>
  <c r="AT294" i="1"/>
  <c r="AS294" i="1"/>
  <c r="AQ294" i="1"/>
  <c r="AV306" i="1"/>
  <c r="Z310" i="1"/>
  <c r="AA310" i="1" s="1"/>
  <c r="AT316" i="1"/>
  <c r="Z323" i="1"/>
  <c r="AA323" i="1" s="1"/>
  <c r="Z329" i="1"/>
  <c r="AA329" i="1" s="1"/>
  <c r="AU330" i="1"/>
  <c r="AT330" i="1"/>
  <c r="AS330" i="1"/>
  <c r="AQ330" i="1"/>
  <c r="AV342" i="1"/>
  <c r="Z346" i="1"/>
  <c r="AA346" i="1" s="1"/>
  <c r="Z370" i="1"/>
  <c r="AA370" i="1" s="1"/>
  <c r="AU382" i="1"/>
  <c r="AS382" i="1"/>
  <c r="AQ382" i="1"/>
  <c r="AX382" i="1"/>
  <c r="AV382" i="1"/>
  <c r="AT382" i="1"/>
  <c r="AW382" i="1"/>
  <c r="AV170" i="1"/>
  <c r="AV182" i="1"/>
  <c r="AW206" i="1"/>
  <c r="T205" i="9"/>
  <c r="V205" i="9"/>
  <c r="U205" i="9" s="1"/>
  <c r="Z239" i="1"/>
  <c r="AA239" i="1" s="1"/>
  <c r="AX240" i="1"/>
  <c r="AW240" i="1"/>
  <c r="AS240" i="1"/>
  <c r="AQ240" i="1"/>
  <c r="Z249" i="1"/>
  <c r="AA249" i="1" s="1"/>
  <c r="Z250" i="1"/>
  <c r="AA250" i="1" s="1"/>
  <c r="Z251" i="1"/>
  <c r="AA251" i="1" s="1"/>
  <c r="AS258" i="1"/>
  <c r="AQ258" i="1"/>
  <c r="R255" i="9"/>
  <c r="AV261" i="1"/>
  <c r="AU261" i="1"/>
  <c r="AT261" i="1"/>
  <c r="R266" i="9"/>
  <c r="AW272" i="1"/>
  <c r="AU272" i="1"/>
  <c r="AT272" i="1"/>
  <c r="AS272" i="1"/>
  <c r="AQ272" i="1"/>
  <c r="R291" i="9"/>
  <c r="T291" i="9" s="1"/>
  <c r="AX297" i="1"/>
  <c r="AW297" i="1"/>
  <c r="AT297" i="1"/>
  <c r="AS297" i="1"/>
  <c r="AR297" i="1"/>
  <c r="Q301" i="9"/>
  <c r="AM307" i="1"/>
  <c r="AV307" i="1" s="1"/>
  <c r="AL307" i="1"/>
  <c r="AR307" i="1" s="1"/>
  <c r="R314" i="9"/>
  <c r="V314" i="9" s="1"/>
  <c r="AV320" i="1"/>
  <c r="AU320" i="1"/>
  <c r="AT320" i="1"/>
  <c r="AS320" i="1"/>
  <c r="AQ320" i="1"/>
  <c r="AX333" i="1"/>
  <c r="AW333" i="1"/>
  <c r="AV333" i="1"/>
  <c r="AT333" i="1"/>
  <c r="AS333" i="1"/>
  <c r="AR333" i="1"/>
  <c r="Q337" i="9"/>
  <c r="AM343" i="1"/>
  <c r="AQ343" i="1" s="1"/>
  <c r="AL343" i="1"/>
  <c r="AR343" i="1" s="1"/>
  <c r="AS358" i="1"/>
  <c r="AT358" i="1"/>
  <c r="AX358" i="1"/>
  <c r="AW358" i="1"/>
  <c r="AV358" i="1"/>
  <c r="AU358" i="1"/>
  <c r="AR358" i="1"/>
  <c r="AQ358" i="1"/>
  <c r="R356" i="9"/>
  <c r="V356" i="9" s="1"/>
  <c r="AW362" i="1"/>
  <c r="AT362" i="1"/>
  <c r="AS362" i="1"/>
  <c r="AX362" i="1"/>
  <c r="AV362" i="1"/>
  <c r="AU362" i="1"/>
  <c r="AR362" i="1"/>
  <c r="AQ362" i="1"/>
  <c r="AU375" i="1"/>
  <c r="AT375" i="1"/>
  <c r="AV375" i="1"/>
  <c r="AS375" i="1"/>
  <c r="AR375" i="1"/>
  <c r="AQ375" i="1"/>
  <c r="AW378" i="1"/>
  <c r="AT378" i="1"/>
  <c r="AR378" i="1"/>
  <c r="AQ378" i="1"/>
  <c r="AX378" i="1"/>
  <c r="AV378" i="1"/>
  <c r="AU378" i="1"/>
  <c r="AS378" i="1"/>
  <c r="V152" i="9"/>
  <c r="U152" i="9" s="1"/>
  <c r="T152" i="9"/>
  <c r="AW182" i="1"/>
  <c r="AQ198" i="1"/>
  <c r="AX198" i="1"/>
  <c r="T196" i="9"/>
  <c r="S196" i="9" s="1"/>
  <c r="R196" i="9"/>
  <c r="V196" i="9" s="1"/>
  <c r="AU202" i="1"/>
  <c r="AL206" i="1"/>
  <c r="AX206" i="1" s="1"/>
  <c r="AL230" i="1"/>
  <c r="AW230" i="1" s="1"/>
  <c r="R224" i="9"/>
  <c r="AU230" i="1"/>
  <c r="AS230" i="1"/>
  <c r="V227" i="9"/>
  <c r="U227" i="9" s="1"/>
  <c r="AL233" i="1"/>
  <c r="Q251" i="9"/>
  <c r="AM257" i="1"/>
  <c r="AL257" i="1"/>
  <c r="Q253" i="9"/>
  <c r="AM259" i="1"/>
  <c r="AU259" i="1" s="1"/>
  <c r="R253" i="9"/>
  <c r="AT259" i="1"/>
  <c r="AS259" i="1"/>
  <c r="AR259" i="1"/>
  <c r="Q254" i="9"/>
  <c r="AL260" i="1"/>
  <c r="AX260" i="1" s="1"/>
  <c r="Q255" i="9"/>
  <c r="AM261" i="1"/>
  <c r="AX274" i="1"/>
  <c r="AW274" i="1"/>
  <c r="AV274" i="1"/>
  <c r="AU274" i="1"/>
  <c r="AT274" i="1"/>
  <c r="AS274" i="1"/>
  <c r="AR274" i="1"/>
  <c r="AQ274" i="1"/>
  <c r="AV280" i="1"/>
  <c r="AX282" i="1"/>
  <c r="AV283" i="1"/>
  <c r="AU283" i="1"/>
  <c r="AT283" i="1"/>
  <c r="AS283" i="1"/>
  <c r="AR283" i="1"/>
  <c r="AQ283" i="1"/>
  <c r="AX283" i="1"/>
  <c r="AX285" i="1"/>
  <c r="AW285" i="1"/>
  <c r="AV285" i="1"/>
  <c r="AU285" i="1"/>
  <c r="AT285" i="1"/>
  <c r="AS285" i="1"/>
  <c r="AR285" i="1"/>
  <c r="AQ285" i="1"/>
  <c r="R286" i="9"/>
  <c r="T286" i="9" s="1"/>
  <c r="AS292" i="1"/>
  <c r="AR292" i="1"/>
  <c r="AQ292" i="1"/>
  <c r="AX292" i="1"/>
  <c r="AW292" i="1"/>
  <c r="AV292" i="1"/>
  <c r="AU292" i="1"/>
  <c r="AX300" i="1"/>
  <c r="AW300" i="1"/>
  <c r="AV300" i="1"/>
  <c r="AU300" i="1"/>
  <c r="AT300" i="1"/>
  <c r="AS300" i="1"/>
  <c r="AR300" i="1"/>
  <c r="AQ300" i="1"/>
  <c r="AR327" i="1"/>
  <c r="AX327" i="1"/>
  <c r="AW327" i="1"/>
  <c r="AV327" i="1"/>
  <c r="AT327" i="1"/>
  <c r="AS328" i="1"/>
  <c r="AR328" i="1"/>
  <c r="AQ328" i="1"/>
  <c r="AX328" i="1"/>
  <c r="AW328" i="1"/>
  <c r="AV328" i="1"/>
  <c r="AU328" i="1"/>
  <c r="AR349" i="1"/>
  <c r="AW349" i="1"/>
  <c r="AX349" i="1"/>
  <c r="AV349" i="1"/>
  <c r="AU349" i="1"/>
  <c r="AT349" i="1"/>
  <c r="AS349" i="1"/>
  <c r="R365" i="9"/>
  <c r="T365" i="9" s="1"/>
  <c r="AT371" i="1"/>
  <c r="AQ371" i="1"/>
  <c r="AX371" i="1"/>
  <c r="AU371" i="1"/>
  <c r="AW371" i="1"/>
  <c r="AS371" i="1"/>
  <c r="AR371" i="1"/>
  <c r="T151" i="9"/>
  <c r="V151" i="9"/>
  <c r="U151" i="9" s="1"/>
  <c r="AL159" i="1"/>
  <c r="AX159" i="1" s="1"/>
  <c r="T163" i="9"/>
  <c r="V163" i="9"/>
  <c r="U163" i="9" s="1"/>
  <c r="AL171" i="1"/>
  <c r="AX171" i="1" s="1"/>
  <c r="AL183" i="1"/>
  <c r="AW183" i="1" s="1"/>
  <c r="V187" i="9"/>
  <c r="T187" i="9"/>
  <c r="S187" i="9" s="1"/>
  <c r="AL211" i="1"/>
  <c r="AX211" i="1" s="1"/>
  <c r="T215" i="9"/>
  <c r="S215" i="9" s="1"/>
  <c r="AL221" i="1"/>
  <c r="AL224" i="1"/>
  <c r="AW224" i="1" s="1"/>
  <c r="AL227" i="1"/>
  <c r="AM233" i="1"/>
  <c r="AL259" i="1"/>
  <c r="AX259" i="1" s="1"/>
  <c r="AL261" i="1"/>
  <c r="AX261" i="1" s="1"/>
  <c r="Z262" i="1"/>
  <c r="AA262" i="1" s="1"/>
  <c r="AX263" i="1"/>
  <c r="AW263" i="1"/>
  <c r="AV263" i="1"/>
  <c r="AT263" i="1"/>
  <c r="AR263" i="1"/>
  <c r="AX276" i="1"/>
  <c r="AW276" i="1"/>
  <c r="AV276" i="1"/>
  <c r="AU276" i="1"/>
  <c r="AT276" i="1"/>
  <c r="AS276" i="1"/>
  <c r="AQ276" i="1"/>
  <c r="AR276" i="1"/>
  <c r="AL283" i="1"/>
  <c r="AW283" i="1" s="1"/>
  <c r="R285" i="9"/>
  <c r="T285" i="9" s="1"/>
  <c r="AR291" i="1"/>
  <c r="AU291" i="1"/>
  <c r="AT291" i="1"/>
  <c r="AS291" i="1"/>
  <c r="AV313" i="1"/>
  <c r="AU313" i="1"/>
  <c r="AT313" i="1"/>
  <c r="AS313" i="1"/>
  <c r="Z314" i="1"/>
  <c r="AA314" i="1" s="1"/>
  <c r="AS327" i="1"/>
  <c r="T90" i="9"/>
  <c r="S90" i="9" s="1"/>
  <c r="T102" i="9"/>
  <c r="S102" i="9" s="1"/>
  <c r="T114" i="9"/>
  <c r="V114" i="9"/>
  <c r="U114" i="9" s="1"/>
  <c r="V126" i="9"/>
  <c r="U126" i="9" s="1"/>
  <c r="V150" i="9"/>
  <c r="U150" i="9" s="1"/>
  <c r="AL158" i="1"/>
  <c r="AX158" i="1" s="1"/>
  <c r="AL170" i="1"/>
  <c r="AW170" i="1" s="1"/>
  <c r="AL182" i="1"/>
  <c r="AX182" i="1" s="1"/>
  <c r="T186" i="9"/>
  <c r="V186" i="9"/>
  <c r="U186" i="9" s="1"/>
  <c r="AL193" i="1"/>
  <c r="AX193" i="1" s="1"/>
  <c r="V191" i="9"/>
  <c r="U191" i="9" s="1"/>
  <c r="AL202" i="1"/>
  <c r="AX202" i="1" s="1"/>
  <c r="AM206" i="1"/>
  <c r="AV206" i="1" s="1"/>
  <c r="AM211" i="1"/>
  <c r="AV211" i="1" s="1"/>
  <c r="AL218" i="1"/>
  <c r="AX218" i="1" s="1"/>
  <c r="Z221" i="1"/>
  <c r="AA221" i="1" s="1"/>
  <c r="AM221" i="1"/>
  <c r="Z227" i="1"/>
  <c r="AA227" i="1" s="1"/>
  <c r="AM230" i="1"/>
  <c r="AQ230" i="1" s="1"/>
  <c r="Z233" i="1"/>
  <c r="AA233" i="1" s="1"/>
  <c r="Q231" i="9"/>
  <c r="AM237" i="1"/>
  <c r="Q235" i="9"/>
  <c r="AM241" i="1"/>
  <c r="AV241" i="1" s="1"/>
  <c r="AL241" i="1"/>
  <c r="AR241" i="1" s="1"/>
  <c r="Z253" i="1"/>
  <c r="AA253" i="1" s="1"/>
  <c r="Z257" i="1"/>
  <c r="AA257" i="1" s="1"/>
  <c r="AM260" i="1"/>
  <c r="AQ260" i="1" s="1"/>
  <c r="Q263" i="9"/>
  <c r="AM269" i="1"/>
  <c r="AL269" i="1"/>
  <c r="Z278" i="1"/>
  <c r="AA278" i="1" s="1"/>
  <c r="Q275" i="9"/>
  <c r="AM281" i="1"/>
  <c r="AL281" i="1"/>
  <c r="Z290" i="1"/>
  <c r="AA290" i="1" s="1"/>
  <c r="Z298" i="1"/>
  <c r="AA298" i="1" s="1"/>
  <c r="AT304" i="1"/>
  <c r="Z311" i="1"/>
  <c r="AA311" i="1" s="1"/>
  <c r="Z317" i="1"/>
  <c r="AA317" i="1" s="1"/>
  <c r="AU318" i="1"/>
  <c r="AT318" i="1"/>
  <c r="AS318" i="1"/>
  <c r="AQ318" i="1"/>
  <c r="AX318" i="1"/>
  <c r="AW318" i="1"/>
  <c r="Z334" i="1"/>
  <c r="AA334" i="1" s="1"/>
  <c r="R330" i="9"/>
  <c r="AX336" i="1"/>
  <c r="AW336" i="1"/>
  <c r="AV336" i="1"/>
  <c r="AU336" i="1"/>
  <c r="AT336" i="1"/>
  <c r="AS336" i="1"/>
  <c r="AR336" i="1"/>
  <c r="AQ336" i="1"/>
  <c r="AQ337" i="1"/>
  <c r="AT340" i="1"/>
  <c r="Z347" i="1"/>
  <c r="AA347" i="1" s="1"/>
  <c r="AS350" i="1"/>
  <c r="AV350" i="1"/>
  <c r="AU350" i="1"/>
  <c r="AT350" i="1"/>
  <c r="R368" i="9"/>
  <c r="T368" i="9" s="1"/>
  <c r="AW374" i="1"/>
  <c r="AT374" i="1"/>
  <c r="AS374" i="1"/>
  <c r="AX374" i="1"/>
  <c r="AV374" i="1"/>
  <c r="AU374" i="1"/>
  <c r="AR374" i="1"/>
  <c r="AQ374" i="1"/>
  <c r="AW438" i="1"/>
  <c r="AR438" i="1"/>
  <c r="AX438" i="1"/>
  <c r="AV461" i="1"/>
  <c r="AU461" i="1"/>
  <c r="AX33" i="2"/>
  <c r="AW33" i="2"/>
  <c r="AV33" i="2"/>
  <c r="AU33" i="2"/>
  <c r="AT33" i="2"/>
  <c r="AS33" i="2"/>
  <c r="AR33" i="2"/>
  <c r="AQ33" i="2"/>
  <c r="AT74" i="2"/>
  <c r="AX74" i="2"/>
  <c r="AS74" i="2"/>
  <c r="AR74" i="2"/>
  <c r="V264" i="9"/>
  <c r="U264" i="9" s="1"/>
  <c r="AL272" i="1"/>
  <c r="AR272" i="1" s="1"/>
  <c r="AM273" i="1"/>
  <c r="V276" i="9"/>
  <c r="U276" i="9" s="1"/>
  <c r="AL284" i="1"/>
  <c r="AR284" i="1" s="1"/>
  <c r="AL296" i="1"/>
  <c r="AR296" i="1" s="1"/>
  <c r="AM297" i="1"/>
  <c r="AQ297" i="1" s="1"/>
  <c r="AL308" i="1"/>
  <c r="AX308" i="1" s="1"/>
  <c r="AM309" i="1"/>
  <c r="AQ309" i="1" s="1"/>
  <c r="V312" i="9"/>
  <c r="U312" i="9" s="1"/>
  <c r="AL320" i="1"/>
  <c r="AR320" i="1" s="1"/>
  <c r="AM321" i="1"/>
  <c r="AL332" i="1"/>
  <c r="AR332" i="1" s="1"/>
  <c r="AM333" i="1"/>
  <c r="AU333" i="1" s="1"/>
  <c r="AL344" i="1"/>
  <c r="AX344" i="1" s="1"/>
  <c r="Z348" i="1"/>
  <c r="AA348" i="1" s="1"/>
  <c r="AR365" i="1"/>
  <c r="AM371" i="1"/>
  <c r="AV371" i="1" s="1"/>
  <c r="Z373" i="1"/>
  <c r="AA373" i="1" s="1"/>
  <c r="Q369" i="9"/>
  <c r="AM375" i="1"/>
  <c r="AL375" i="1"/>
  <c r="AW375" i="1" s="1"/>
  <c r="Z385" i="1"/>
  <c r="AA385" i="1" s="1"/>
  <c r="AV391" i="1"/>
  <c r="AU400" i="1"/>
  <c r="AV400" i="1"/>
  <c r="AU445" i="1"/>
  <c r="AS445" i="1"/>
  <c r="AQ467" i="1"/>
  <c r="AV467" i="1"/>
  <c r="AU467" i="1"/>
  <c r="AR48" i="2"/>
  <c r="AT48" i="2"/>
  <c r="AS48" i="2"/>
  <c r="V287" i="9"/>
  <c r="U287" i="9" s="1"/>
  <c r="T299" i="9"/>
  <c r="S299" i="9" s="1"/>
  <c r="V311" i="9"/>
  <c r="U311" i="9" s="1"/>
  <c r="V323" i="9"/>
  <c r="U323" i="9" s="1"/>
  <c r="V335" i="9"/>
  <c r="U335" i="9" s="1"/>
  <c r="T344" i="9"/>
  <c r="S344" i="9" s="1"/>
  <c r="Q350" i="9"/>
  <c r="AM356" i="1"/>
  <c r="AQ356" i="1" s="1"/>
  <c r="AL356" i="1"/>
  <c r="AR356" i="1" s="1"/>
  <c r="V353" i="9"/>
  <c r="U353" i="9" s="1"/>
  <c r="AS365" i="1"/>
  <c r="AU372" i="1"/>
  <c r="AR372" i="1"/>
  <c r="AQ372" i="1"/>
  <c r="AV372" i="1"/>
  <c r="R370" i="9"/>
  <c r="AT381" i="1"/>
  <c r="AX381" i="1"/>
  <c r="AU381" i="1"/>
  <c r="AS381" i="1"/>
  <c r="AQ381" i="1"/>
  <c r="AU397" i="1"/>
  <c r="AS397" i="1"/>
  <c r="AX421" i="1"/>
  <c r="AW421" i="1"/>
  <c r="AR421" i="1"/>
  <c r="AR431" i="1"/>
  <c r="AX431" i="1"/>
  <c r="AW431" i="1"/>
  <c r="AU441" i="1"/>
  <c r="AQ441" i="1"/>
  <c r="AV441" i="1"/>
  <c r="AM16" i="2"/>
  <c r="AU16" i="2" s="1"/>
  <c r="AL16" i="2"/>
  <c r="AM61" i="2"/>
  <c r="AU61" i="2" s="1"/>
  <c r="AL61" i="2"/>
  <c r="AR61" i="2" s="1"/>
  <c r="AL222" i="1"/>
  <c r="AW222" i="1" s="1"/>
  <c r="V226" i="9"/>
  <c r="T226" i="9"/>
  <c r="S226" i="9" s="1"/>
  <c r="AL234" i="1"/>
  <c r="AR234" i="1" s="1"/>
  <c r="V238" i="9"/>
  <c r="U238" i="9" s="1"/>
  <c r="AL246" i="1"/>
  <c r="AR246" i="1" s="1"/>
  <c r="V250" i="9"/>
  <c r="U250" i="9" s="1"/>
  <c r="T250" i="9"/>
  <c r="AL258" i="1"/>
  <c r="AX258" i="1" s="1"/>
  <c r="AL270" i="1"/>
  <c r="AX270" i="1" s="1"/>
  <c r="AL282" i="1"/>
  <c r="AR282" i="1" s="1"/>
  <c r="V286" i="9"/>
  <c r="U286" i="9" s="1"/>
  <c r="AL294" i="1"/>
  <c r="AR294" i="1" s="1"/>
  <c r="AL306" i="1"/>
  <c r="AR306" i="1" s="1"/>
  <c r="AL318" i="1"/>
  <c r="AR318" i="1" s="1"/>
  <c r="AL330" i="1"/>
  <c r="AR330" i="1" s="1"/>
  <c r="AL342" i="1"/>
  <c r="AX342" i="1" s="1"/>
  <c r="AL350" i="1"/>
  <c r="AW350" i="1" s="1"/>
  <c r="Q357" i="9"/>
  <c r="AL363" i="1"/>
  <c r="AX363" i="1" s="1"/>
  <c r="AT365" i="1"/>
  <c r="AL369" i="1"/>
  <c r="AX369" i="1" s="1"/>
  <c r="AR376" i="1"/>
  <c r="AR381" i="1"/>
  <c r="AW387" i="1"/>
  <c r="AW407" i="1"/>
  <c r="AS407" i="1"/>
  <c r="AW440" i="1"/>
  <c r="AQ461" i="1"/>
  <c r="AM40" i="2"/>
  <c r="AL40" i="2"/>
  <c r="T273" i="9"/>
  <c r="S273" i="9" s="1"/>
  <c r="V285" i="9"/>
  <c r="U285" i="9" s="1"/>
  <c r="AL293" i="1"/>
  <c r="V297" i="9"/>
  <c r="U297" i="9" s="1"/>
  <c r="AL305" i="1"/>
  <c r="AX305" i="1" s="1"/>
  <c r="T309" i="9"/>
  <c r="S309" i="9" s="1"/>
  <c r="AL317" i="1"/>
  <c r="T321" i="9"/>
  <c r="S321" i="9" s="1"/>
  <c r="AL329" i="1"/>
  <c r="T333" i="9"/>
  <c r="S333" i="9" s="1"/>
  <c r="AL341" i="1"/>
  <c r="AR341" i="1" s="1"/>
  <c r="V341" i="9"/>
  <c r="U341" i="9" s="1"/>
  <c r="AM350" i="1"/>
  <c r="AQ350" i="1" s="1"/>
  <c r="AL359" i="1"/>
  <c r="AR359" i="1" s="1"/>
  <c r="AM363" i="1"/>
  <c r="AU363" i="1" s="1"/>
  <c r="AS372" i="1"/>
  <c r="AS376" i="1"/>
  <c r="AV381" i="1"/>
  <c r="AV387" i="1"/>
  <c r="AV413" i="1"/>
  <c r="AR426" i="1"/>
  <c r="AX426" i="1"/>
  <c r="AW80" i="2"/>
  <c r="AR80" i="2"/>
  <c r="AQ80" i="2"/>
  <c r="AX80" i="2"/>
  <c r="AV80" i="2"/>
  <c r="AU80" i="2"/>
  <c r="AT80" i="2"/>
  <c r="AS80" i="2"/>
  <c r="AM293" i="1"/>
  <c r="AM305" i="1"/>
  <c r="AQ305" i="1" s="1"/>
  <c r="AM317" i="1"/>
  <c r="AM329" i="1"/>
  <c r="V332" i="9"/>
  <c r="U332" i="9" s="1"/>
  <c r="AM341" i="1"/>
  <c r="AQ341" i="1" s="1"/>
  <c r="AM359" i="1"/>
  <c r="AQ359" i="1" s="1"/>
  <c r="AX365" i="1"/>
  <c r="AT372" i="1"/>
  <c r="AT376" i="1"/>
  <c r="AW381" i="1"/>
  <c r="AV393" i="1"/>
  <c r="AR416" i="1"/>
  <c r="AX416" i="1"/>
  <c r="AQ451" i="1"/>
  <c r="AV451" i="1"/>
  <c r="AU451" i="1"/>
  <c r="V259" i="9"/>
  <c r="U259" i="9" s="1"/>
  <c r="AL267" i="1"/>
  <c r="AL279" i="1"/>
  <c r="AL291" i="1"/>
  <c r="AX291" i="1" s="1"/>
  <c r="AL364" i="1"/>
  <c r="AM364" i="1"/>
  <c r="AL367" i="1"/>
  <c r="AX367" i="1" s="1"/>
  <c r="AX372" i="1"/>
  <c r="Z380" i="1"/>
  <c r="AA380" i="1" s="1"/>
  <c r="AU387" i="1"/>
  <c r="AS387" i="1"/>
  <c r="AQ403" i="1"/>
  <c r="AV403" i="1"/>
  <c r="AU403" i="1"/>
  <c r="AX10" i="2"/>
  <c r="AT10" i="2"/>
  <c r="AS10" i="2"/>
  <c r="AV16" i="2"/>
  <c r="AT16" i="2"/>
  <c r="AS16" i="2"/>
  <c r="AR16" i="2"/>
  <c r="AX16" i="2"/>
  <c r="AW16" i="2"/>
  <c r="AQ16" i="2"/>
  <c r="AS61" i="2"/>
  <c r="AW61" i="2"/>
  <c r="AV61" i="2"/>
  <c r="AT61" i="2"/>
  <c r="AQ61" i="2"/>
  <c r="AX61" i="2"/>
  <c r="V210" i="9"/>
  <c r="T210" i="9"/>
  <c r="S210" i="9" s="1"/>
  <c r="T222" i="9"/>
  <c r="S222" i="9" s="1"/>
  <c r="V246" i="9"/>
  <c r="T246" i="9"/>
  <c r="S246" i="9" s="1"/>
  <c r="AL254" i="1"/>
  <c r="AW254" i="1" s="1"/>
  <c r="AL266" i="1"/>
  <c r="AR266" i="1" s="1"/>
  <c r="T270" i="9"/>
  <c r="S270" i="9" s="1"/>
  <c r="AL278" i="1"/>
  <c r="AM279" i="1"/>
  <c r="T282" i="9"/>
  <c r="S282" i="9" s="1"/>
  <c r="AL290" i="1"/>
  <c r="AM291" i="1"/>
  <c r="AQ291" i="1" s="1"/>
  <c r="AL302" i="1"/>
  <c r="AM303" i="1"/>
  <c r="AV303" i="1" s="1"/>
  <c r="AL314" i="1"/>
  <c r="AM315" i="1"/>
  <c r="AL326" i="1"/>
  <c r="AM327" i="1"/>
  <c r="AQ327" i="1" s="1"/>
  <c r="AL338" i="1"/>
  <c r="AM339" i="1"/>
  <c r="AU339" i="1" s="1"/>
  <c r="AM347" i="1"/>
  <c r="AL357" i="1"/>
  <c r="AX357" i="1" s="1"/>
  <c r="Z360" i="1"/>
  <c r="AA360" i="1" s="1"/>
  <c r="AL360" i="1"/>
  <c r="Z364" i="1"/>
  <c r="AA364" i="1" s="1"/>
  <c r="AM367" i="1"/>
  <c r="AQ367" i="1" s="1"/>
  <c r="AL370" i="1"/>
  <c r="AX433" i="1"/>
  <c r="AW433" i="1"/>
  <c r="AR433" i="1"/>
  <c r="AR443" i="1"/>
  <c r="AX443" i="1"/>
  <c r="AW443" i="1"/>
  <c r="AV457" i="1"/>
  <c r="AT457" i="1"/>
  <c r="Z9" i="2"/>
  <c r="AA9" i="2" s="1"/>
  <c r="AX21" i="2"/>
  <c r="AW21" i="2"/>
  <c r="AU21" i="2"/>
  <c r="AT21" i="2"/>
  <c r="AS21" i="2"/>
  <c r="AR21" i="2"/>
  <c r="AQ21" i="2"/>
  <c r="AV21" i="2"/>
  <c r="AV40" i="2"/>
  <c r="AU40" i="2"/>
  <c r="AT40" i="2"/>
  <c r="AS40" i="2"/>
  <c r="AR40" i="2"/>
  <c r="AQ40" i="2"/>
  <c r="AX40" i="2"/>
  <c r="AW40" i="2"/>
  <c r="AU66" i="2"/>
  <c r="AV66" i="2"/>
  <c r="AT66" i="2"/>
  <c r="AS66" i="2"/>
  <c r="AR66" i="2"/>
  <c r="AQ66" i="2"/>
  <c r="AL265" i="1"/>
  <c r="V269" i="9"/>
  <c r="U269" i="9" s="1"/>
  <c r="AL277" i="1"/>
  <c r="V281" i="9"/>
  <c r="U281" i="9" s="1"/>
  <c r="AL289" i="1"/>
  <c r="T293" i="9"/>
  <c r="S293" i="9" s="1"/>
  <c r="AL301" i="1"/>
  <c r="V305" i="9"/>
  <c r="U305" i="9" s="1"/>
  <c r="AL313" i="1"/>
  <c r="AX313" i="1" s="1"/>
  <c r="V317" i="9"/>
  <c r="U317" i="9" s="1"/>
  <c r="AL325" i="1"/>
  <c r="V329" i="9"/>
  <c r="U329" i="9" s="1"/>
  <c r="T329" i="9"/>
  <c r="AL337" i="1"/>
  <c r="AR337" i="1" s="1"/>
  <c r="AM338" i="1"/>
  <c r="AR395" i="1"/>
  <c r="AX395" i="1"/>
  <c r="AW395" i="1"/>
  <c r="AV423" i="1"/>
  <c r="AT423" i="1"/>
  <c r="AV453" i="1"/>
  <c r="AU453" i="1"/>
  <c r="AM265" i="1"/>
  <c r="V268" i="9"/>
  <c r="U268" i="9" s="1"/>
  <c r="V292" i="9"/>
  <c r="U292" i="9" s="1"/>
  <c r="T304" i="9"/>
  <c r="S304" i="9" s="1"/>
  <c r="Q345" i="9"/>
  <c r="AL351" i="1"/>
  <c r="AV389" i="1"/>
  <c r="AV405" i="1"/>
  <c r="AU405" i="1"/>
  <c r="AU436" i="1"/>
  <c r="AQ436" i="1"/>
  <c r="AV436" i="1"/>
  <c r="V291" i="9"/>
  <c r="U291" i="9" s="1"/>
  <c r="V303" i="9"/>
  <c r="U303" i="9" s="1"/>
  <c r="T315" i="9"/>
  <c r="S315" i="9" s="1"/>
  <c r="T327" i="9"/>
  <c r="S327" i="9" s="1"/>
  <c r="Q349" i="9"/>
  <c r="AL355" i="1"/>
  <c r="AR355" i="1" s="1"/>
  <c r="Z361" i="1"/>
  <c r="AA361" i="1" s="1"/>
  <c r="AW365" i="1"/>
  <c r="Q362" i="9"/>
  <c r="AM368" i="1"/>
  <c r="AQ368" i="1" s="1"/>
  <c r="AL368" i="1"/>
  <c r="AR368" i="1" s="1"/>
  <c r="V365" i="9"/>
  <c r="U365" i="9" s="1"/>
  <c r="AQ415" i="1"/>
  <c r="AV415" i="1"/>
  <c r="AU415" i="1"/>
  <c r="AW428" i="1"/>
  <c r="AR428" i="1"/>
  <c r="AX428" i="1"/>
  <c r="AU433" i="1"/>
  <c r="AS433" i="1"/>
  <c r="AR458" i="1"/>
  <c r="AX458" i="1"/>
  <c r="AT11" i="2"/>
  <c r="AS11" i="2"/>
  <c r="AU27" i="2"/>
  <c r="AT27" i="2"/>
  <c r="AS27" i="2"/>
  <c r="AR27" i="2"/>
  <c r="AQ27" i="2"/>
  <c r="AX27" i="2"/>
  <c r="AW27" i="2"/>
  <c r="AV27" i="2"/>
  <c r="AV29" i="2"/>
  <c r="AU29" i="2"/>
  <c r="AT29" i="2"/>
  <c r="AS29" i="2"/>
  <c r="AQ29" i="2"/>
  <c r="T266" i="9"/>
  <c r="S266" i="9" s="1"/>
  <c r="V266" i="9"/>
  <c r="T290" i="9"/>
  <c r="S290" i="9" s="1"/>
  <c r="T314" i="9"/>
  <c r="S314" i="9" s="1"/>
  <c r="V326" i="9"/>
  <c r="U326" i="9" s="1"/>
  <c r="T338" i="9"/>
  <c r="S338" i="9" s="1"/>
  <c r="T347" i="9"/>
  <c r="S347" i="9" s="1"/>
  <c r="AM355" i="1"/>
  <c r="AQ355" i="1" s="1"/>
  <c r="R373" i="9"/>
  <c r="AX379" i="1"/>
  <c r="AS379" i="1"/>
  <c r="AQ379" i="1"/>
  <c r="AW379" i="1"/>
  <c r="AU379" i="1"/>
  <c r="AT379" i="1"/>
  <c r="AM385" i="1"/>
  <c r="AL385" i="1"/>
  <c r="AW416" i="1"/>
  <c r="AR84" i="2"/>
  <c r="AW84" i="2"/>
  <c r="AV84" i="2"/>
  <c r="AU84" i="2"/>
  <c r="AT84" i="2"/>
  <c r="AS84" i="2"/>
  <c r="AX84" i="2"/>
  <c r="AM376" i="1"/>
  <c r="AV376" i="1" s="1"/>
  <c r="Z383" i="1"/>
  <c r="AA383" i="1" s="1"/>
  <c r="AU402" i="1"/>
  <c r="AQ404" i="1"/>
  <c r="AW408" i="1"/>
  <c r="AQ409" i="1"/>
  <c r="AW418" i="1"/>
  <c r="AU421" i="1"/>
  <c r="AX425" i="1"/>
  <c r="AW425" i="1"/>
  <c r="AR425" i="1"/>
  <c r="AV431" i="1"/>
  <c r="AR435" i="1"/>
  <c r="AX435" i="1"/>
  <c r="AU440" i="1"/>
  <c r="AU450" i="1"/>
  <c r="AQ452" i="1"/>
  <c r="AW462" i="1"/>
  <c r="AU463" i="1"/>
  <c r="AM11" i="2"/>
  <c r="AV11" i="2" s="1"/>
  <c r="AL11" i="2"/>
  <c r="AX11" i="2" s="1"/>
  <c r="Z26" i="2"/>
  <c r="AA26" i="2" s="1"/>
  <c r="Z42" i="2"/>
  <c r="AA42" i="2" s="1"/>
  <c r="AQ54" i="2"/>
  <c r="AV54" i="2"/>
  <c r="AU54" i="2"/>
  <c r="AT54" i="2"/>
  <c r="AS54" i="2"/>
  <c r="AQ59" i="2"/>
  <c r="AX59" i="2"/>
  <c r="AW59" i="2"/>
  <c r="AV59" i="2"/>
  <c r="AU59" i="2"/>
  <c r="AT59" i="2"/>
  <c r="AS59" i="2"/>
  <c r="AR59" i="2"/>
  <c r="AM66" i="2"/>
  <c r="AL66" i="2"/>
  <c r="AW66" i="2" s="1"/>
  <c r="AS73" i="2"/>
  <c r="AR73" i="2"/>
  <c r="AQ73" i="2"/>
  <c r="AX73" i="2"/>
  <c r="AW73" i="2"/>
  <c r="AV73" i="2"/>
  <c r="AU73" i="2"/>
  <c r="AM84" i="2"/>
  <c r="AQ84" i="2" s="1"/>
  <c r="AL84" i="2"/>
  <c r="AL91" i="2"/>
  <c r="AM91" i="2"/>
  <c r="AU160" i="2"/>
  <c r="AT160" i="2"/>
  <c r="AS160" i="2"/>
  <c r="AR160" i="2"/>
  <c r="AQ160" i="2"/>
  <c r="AX165" i="2"/>
  <c r="AW165" i="2"/>
  <c r="AV165" i="2"/>
  <c r="AU165" i="2"/>
  <c r="AT165" i="2"/>
  <c r="AS165" i="2"/>
  <c r="AR165" i="2"/>
  <c r="AQ165" i="2"/>
  <c r="AV172" i="2"/>
  <c r="AT172" i="2"/>
  <c r="AS172" i="2"/>
  <c r="AS202" i="2"/>
  <c r="AV202" i="2"/>
  <c r="AU202" i="2"/>
  <c r="AT202" i="2"/>
  <c r="AQ202" i="2"/>
  <c r="AW243" i="2"/>
  <c r="AR243" i="2"/>
  <c r="AV243" i="2"/>
  <c r="AU243" i="2"/>
  <c r="AT243" i="2"/>
  <c r="AX243" i="2"/>
  <c r="AS243" i="2"/>
  <c r="AQ243" i="2"/>
  <c r="Q374" i="9"/>
  <c r="AL380" i="1"/>
  <c r="AQ386" i="1"/>
  <c r="AQ388" i="1"/>
  <c r="AQ390" i="1"/>
  <c r="AQ392" i="1"/>
  <c r="AU401" i="1"/>
  <c r="AX405" i="1"/>
  <c r="AW405" i="1"/>
  <c r="AR405" i="1"/>
  <c r="AX408" i="1"/>
  <c r="AR415" i="1"/>
  <c r="AX415" i="1"/>
  <c r="AV416" i="1"/>
  <c r="AX418" i="1"/>
  <c r="AU420" i="1"/>
  <c r="AV421" i="1"/>
  <c r="AS424" i="1"/>
  <c r="AT429" i="1"/>
  <c r="AU430" i="1"/>
  <c r="AQ432" i="1"/>
  <c r="AS434" i="1"/>
  <c r="AQ437" i="1"/>
  <c r="AU439" i="1"/>
  <c r="AU449" i="1"/>
  <c r="AX453" i="1"/>
  <c r="AW453" i="1"/>
  <c r="AR453" i="1"/>
  <c r="AV456" i="1"/>
  <c r="AU456" i="1"/>
  <c r="AV463" i="1"/>
  <c r="AU22" i="2"/>
  <c r="AT22" i="2"/>
  <c r="AS22" i="2"/>
  <c r="Z24" i="2"/>
  <c r="AA24" i="2" s="1"/>
  <c r="Z49" i="2"/>
  <c r="AA49" i="2" s="1"/>
  <c r="Z56" i="2"/>
  <c r="AA56" i="2" s="1"/>
  <c r="Z63" i="2"/>
  <c r="AA63" i="2" s="1"/>
  <c r="AV70" i="2"/>
  <c r="AT70" i="2"/>
  <c r="AS70" i="2"/>
  <c r="AT95" i="2"/>
  <c r="AS95" i="2"/>
  <c r="AX99" i="2"/>
  <c r="AX102" i="2"/>
  <c r="AU102" i="2"/>
  <c r="AT102" i="2"/>
  <c r="AW102" i="2"/>
  <c r="AV102" i="2"/>
  <c r="AS102" i="2"/>
  <c r="AR102" i="2"/>
  <c r="AQ102" i="2"/>
  <c r="AV123" i="2"/>
  <c r="AX126" i="2"/>
  <c r="AW126" i="2"/>
  <c r="AU126" i="2"/>
  <c r="AT126" i="2"/>
  <c r="AS126" i="2"/>
  <c r="AR126" i="2"/>
  <c r="AV126" i="2"/>
  <c r="AQ126" i="2"/>
  <c r="AM22" i="2"/>
  <c r="AQ22" i="2" s="1"/>
  <c r="AL22" i="2"/>
  <c r="AW22" i="2" s="1"/>
  <c r="AQ71" i="2"/>
  <c r="AW71" i="2"/>
  <c r="AV71" i="2"/>
  <c r="AU71" i="2"/>
  <c r="AT71" i="2"/>
  <c r="AS71" i="2"/>
  <c r="AR71" i="2"/>
  <c r="AM74" i="2"/>
  <c r="AV74" i="2" s="1"/>
  <c r="AL74" i="2"/>
  <c r="AW74" i="2" s="1"/>
  <c r="AW77" i="2"/>
  <c r="AT77" i="2"/>
  <c r="AX77" i="2"/>
  <c r="AV77" i="2"/>
  <c r="AU77" i="2"/>
  <c r="AS77" i="2"/>
  <c r="AR77" i="2"/>
  <c r="AQ77" i="2"/>
  <c r="AX81" i="2"/>
  <c r="AV81" i="2"/>
  <c r="AU81" i="2"/>
  <c r="AT81" i="2"/>
  <c r="AS81" i="2"/>
  <c r="AR81" i="2"/>
  <c r="AQ81" i="2"/>
  <c r="AX90" i="2"/>
  <c r="AU90" i="2"/>
  <c r="AT90" i="2"/>
  <c r="AW90" i="2"/>
  <c r="AV90" i="2"/>
  <c r="AS90" i="2"/>
  <c r="AR90" i="2"/>
  <c r="AL372" i="1"/>
  <c r="AW372" i="1" s="1"/>
  <c r="AR387" i="1"/>
  <c r="AX387" i="1"/>
  <c r="AX389" i="1"/>
  <c r="AR389" i="1"/>
  <c r="AR391" i="1"/>
  <c r="AX391" i="1"/>
  <c r="AX393" i="1"/>
  <c r="AR393" i="1"/>
  <c r="AW396" i="1"/>
  <c r="AU399" i="1"/>
  <c r="AW406" i="1"/>
  <c r="AU409" i="1"/>
  <c r="AR412" i="1"/>
  <c r="AX413" i="1"/>
  <c r="AW413" i="1"/>
  <c r="AR413" i="1"/>
  <c r="AV419" i="1"/>
  <c r="AR422" i="1"/>
  <c r="AR423" i="1"/>
  <c r="AX423" i="1"/>
  <c r="AU428" i="1"/>
  <c r="AU438" i="1"/>
  <c r="AW439" i="1"/>
  <c r="AW444" i="1"/>
  <c r="AU447" i="1"/>
  <c r="AW454" i="1"/>
  <c r="AU455" i="1"/>
  <c r="AX457" i="1"/>
  <c r="AV459" i="1"/>
  <c r="AR460" i="1"/>
  <c r="AU465" i="1"/>
  <c r="AR466" i="1"/>
  <c r="AM10" i="2"/>
  <c r="AU10" i="2" s="1"/>
  <c r="AL10" i="2"/>
  <c r="AR10" i="2" s="1"/>
  <c r="Z20" i="2"/>
  <c r="AA20" i="2" s="1"/>
  <c r="Z28" i="2"/>
  <c r="AA28" i="2" s="1"/>
  <c r="Z31" i="2"/>
  <c r="AA31" i="2" s="1"/>
  <c r="AS37" i="2"/>
  <c r="AR37" i="2"/>
  <c r="AQ37" i="2"/>
  <c r="AX37" i="2"/>
  <c r="AW37" i="2"/>
  <c r="AV37" i="2"/>
  <c r="AU37" i="2"/>
  <c r="Z43" i="2"/>
  <c r="AA43" i="2" s="1"/>
  <c r="AX45" i="2"/>
  <c r="AW45" i="2"/>
  <c r="AV45" i="2"/>
  <c r="AU45" i="2"/>
  <c r="AT45" i="2"/>
  <c r="AS45" i="2"/>
  <c r="AR45" i="2"/>
  <c r="AQ45" i="2"/>
  <c r="Z46" i="2"/>
  <c r="AA46" i="2" s="1"/>
  <c r="Z53" i="2"/>
  <c r="AA53" i="2" s="1"/>
  <c r="Z60" i="2"/>
  <c r="AA60" i="2" s="1"/>
  <c r="AW89" i="2"/>
  <c r="AT89" i="2"/>
  <c r="AX89" i="2"/>
  <c r="AV89" i="2"/>
  <c r="AU89" i="2"/>
  <c r="AS89" i="2"/>
  <c r="AR89" i="2"/>
  <c r="AQ89" i="2"/>
  <c r="AR96" i="2"/>
  <c r="AU96" i="2"/>
  <c r="AT96" i="2"/>
  <c r="AS96" i="2"/>
  <c r="AQ96" i="2"/>
  <c r="AX96" i="2"/>
  <c r="AW96" i="2"/>
  <c r="AV103" i="2"/>
  <c r="AS103" i="2"/>
  <c r="AT103" i="2"/>
  <c r="AV112" i="2"/>
  <c r="AS112" i="2"/>
  <c r="AX112" i="2"/>
  <c r="AT112" i="2"/>
  <c r="AX396" i="1"/>
  <c r="AV399" i="1"/>
  <c r="AR403" i="1"/>
  <c r="AX403" i="1"/>
  <c r="AV404" i="1"/>
  <c r="AX406" i="1"/>
  <c r="AU408" i="1"/>
  <c r="AU418" i="1"/>
  <c r="AX441" i="1"/>
  <c r="AW441" i="1"/>
  <c r="AR441" i="1"/>
  <c r="AX444" i="1"/>
  <c r="AV447" i="1"/>
  <c r="AR451" i="1"/>
  <c r="AX451" i="1"/>
  <c r="AV452" i="1"/>
  <c r="AX454" i="1"/>
  <c r="Z14" i="2"/>
  <c r="AA14" i="2" s="1"/>
  <c r="Z18" i="2"/>
  <c r="AA18" i="2" s="1"/>
  <c r="AS85" i="2"/>
  <c r="AX85" i="2"/>
  <c r="AW85" i="2"/>
  <c r="AV85" i="2"/>
  <c r="AU85" i="2"/>
  <c r="AT85" i="2"/>
  <c r="AR85" i="2"/>
  <c r="AQ85" i="2"/>
  <c r="AV96" i="2"/>
  <c r="AR108" i="2"/>
  <c r="AT108" i="2"/>
  <c r="AS108" i="2"/>
  <c r="AT94" i="2"/>
  <c r="AS94" i="2"/>
  <c r="AQ94" i="2"/>
  <c r="AS109" i="2"/>
  <c r="AW109" i="2"/>
  <c r="AU109" i="2"/>
  <c r="AX109" i="2"/>
  <c r="AV109" i="2"/>
  <c r="AT109" i="2"/>
  <c r="AR109" i="2"/>
  <c r="AQ109" i="2"/>
  <c r="AX178" i="2"/>
  <c r="AV178" i="2"/>
  <c r="AU178" i="2"/>
  <c r="AT178" i="2"/>
  <c r="AS178" i="2"/>
  <c r="AQ178" i="2"/>
  <c r="AX401" i="1"/>
  <c r="AW401" i="1"/>
  <c r="AR401" i="1"/>
  <c r="AR411" i="1"/>
  <c r="AX411" i="1"/>
  <c r="AX449" i="1"/>
  <c r="AW449" i="1"/>
  <c r="AR449" i="1"/>
  <c r="AW460" i="1"/>
  <c r="Z25" i="2"/>
  <c r="AA25" i="2" s="1"/>
  <c r="Z47" i="2"/>
  <c r="AA47" i="2" s="1"/>
  <c r="AV58" i="2"/>
  <c r="AU58" i="2"/>
  <c r="AT58" i="2"/>
  <c r="AS58" i="2"/>
  <c r="AQ58" i="2"/>
  <c r="AX71" i="2"/>
  <c r="AW81" i="2"/>
  <c r="AS97" i="2"/>
  <c r="AW97" i="2"/>
  <c r="AX97" i="2"/>
  <c r="AV97" i="2"/>
  <c r="AU97" i="2"/>
  <c r="AT97" i="2"/>
  <c r="AR97" i="2"/>
  <c r="AQ97" i="2"/>
  <c r="AQ107" i="2"/>
  <c r="AU107" i="2"/>
  <c r="AS107" i="2"/>
  <c r="AV107" i="2"/>
  <c r="AT107" i="2"/>
  <c r="V360" i="9"/>
  <c r="U360" i="9" s="1"/>
  <c r="V372" i="9"/>
  <c r="U372" i="9" s="1"/>
  <c r="AQ387" i="1"/>
  <c r="AQ389" i="1"/>
  <c r="AQ391" i="1"/>
  <c r="AQ393" i="1"/>
  <c r="AU396" i="1"/>
  <c r="AU406" i="1"/>
  <c r="AQ408" i="1"/>
  <c r="AW412" i="1"/>
  <c r="AQ413" i="1"/>
  <c r="AW422" i="1"/>
  <c r="AS423" i="1"/>
  <c r="AU425" i="1"/>
  <c r="AX429" i="1"/>
  <c r="AW429" i="1"/>
  <c r="AR429" i="1"/>
  <c r="AV435" i="1"/>
  <c r="AR439" i="1"/>
  <c r="AX439" i="1"/>
  <c r="AV440" i="1"/>
  <c r="AU444" i="1"/>
  <c r="AW466" i="1"/>
  <c r="Z8" i="2"/>
  <c r="AA8" i="2" s="1"/>
  <c r="Z13" i="2"/>
  <c r="AA13" i="2" s="1"/>
  <c r="Z44" i="2"/>
  <c r="AA44" i="2" s="1"/>
  <c r="Z68" i="2"/>
  <c r="AA68" i="2" s="1"/>
  <c r="Z78" i="2"/>
  <c r="AA78" i="2" s="1"/>
  <c r="AU159" i="2"/>
  <c r="AT159" i="2"/>
  <c r="AS159" i="2"/>
  <c r="AQ159" i="2"/>
  <c r="AW159" i="2"/>
  <c r="AV159" i="2"/>
  <c r="V359" i="9"/>
  <c r="U359" i="9" s="1"/>
  <c r="T371" i="9"/>
  <c r="S371" i="9" s="1"/>
  <c r="AS389" i="1"/>
  <c r="AS391" i="1"/>
  <c r="AS393" i="1"/>
  <c r="AU395" i="1"/>
  <c r="AX409" i="1"/>
  <c r="AW409" i="1"/>
  <c r="AR409" i="1"/>
  <c r="AR419" i="1"/>
  <c r="AX419" i="1"/>
  <c r="AV420" i="1"/>
  <c r="AU424" i="1"/>
  <c r="AU434" i="1"/>
  <c r="AW435" i="1"/>
  <c r="AU443" i="1"/>
  <c r="Z23" i="2"/>
  <c r="AA23" i="2" s="1"/>
  <c r="Z35" i="2"/>
  <c r="AA35" i="2" s="1"/>
  <c r="Z38" i="2"/>
  <c r="AA38" i="2" s="1"/>
  <c r="Z51" i="2"/>
  <c r="AA51" i="2" s="1"/>
  <c r="AR72" i="2"/>
  <c r="AX72" i="2"/>
  <c r="AW72" i="2"/>
  <c r="AV72" i="2"/>
  <c r="AU72" i="2"/>
  <c r="AT72" i="2"/>
  <c r="AS72" i="2"/>
  <c r="AQ72" i="2"/>
  <c r="Z82" i="2"/>
  <c r="AA82" i="2" s="1"/>
  <c r="Z86" i="2"/>
  <c r="AA86" i="2" s="1"/>
  <c r="AX93" i="2"/>
  <c r="AW93" i="2"/>
  <c r="AV93" i="2"/>
  <c r="AU93" i="2"/>
  <c r="AT93" i="2"/>
  <c r="AS93" i="2"/>
  <c r="AR93" i="2"/>
  <c r="AQ93" i="2"/>
  <c r="AW113" i="2"/>
  <c r="AT113" i="2"/>
  <c r="AS113" i="2"/>
  <c r="AR113" i="2"/>
  <c r="AQ113" i="2"/>
  <c r="AX113" i="2"/>
  <c r="AV113" i="2"/>
  <c r="AU113" i="2"/>
  <c r="AQ131" i="2"/>
  <c r="AU131" i="2"/>
  <c r="AT131" i="2"/>
  <c r="AS131" i="2"/>
  <c r="AV131" i="2"/>
  <c r="AV175" i="2"/>
  <c r="AU175" i="2"/>
  <c r="AT175" i="2"/>
  <c r="AS175" i="2"/>
  <c r="AR175" i="2"/>
  <c r="AQ175" i="2"/>
  <c r="AR399" i="1"/>
  <c r="AX399" i="1"/>
  <c r="AQ416" i="1"/>
  <c r="AX437" i="1"/>
  <c r="AW437" i="1"/>
  <c r="AR437" i="1"/>
  <c r="AR447" i="1"/>
  <c r="AX447" i="1"/>
  <c r="AU457" i="1"/>
  <c r="AU15" i="2"/>
  <c r="AT15" i="2"/>
  <c r="AS15" i="2"/>
  <c r="AR15" i="2"/>
  <c r="AQ15" i="2"/>
  <c r="AX15" i="2"/>
  <c r="AW15" i="2"/>
  <c r="Z19" i="2"/>
  <c r="AA19" i="2" s="1"/>
  <c r="AX32" i="2"/>
  <c r="AW32" i="2"/>
  <c r="AV32" i="2"/>
  <c r="AU32" i="2"/>
  <c r="AT32" i="2"/>
  <c r="AS32" i="2"/>
  <c r="AR32" i="2"/>
  <c r="AQ32" i="2"/>
  <c r="AV41" i="2"/>
  <c r="AU41" i="2"/>
  <c r="AT41" i="2"/>
  <c r="AS41" i="2"/>
  <c r="AQ41" i="2"/>
  <c r="AM48" i="2"/>
  <c r="AV48" i="2" s="1"/>
  <c r="AL48" i="2"/>
  <c r="AW48" i="2" s="1"/>
  <c r="AT62" i="2"/>
  <c r="AQ62" i="2"/>
  <c r="AX62" i="2"/>
  <c r="AW62" i="2"/>
  <c r="AV62" i="2"/>
  <c r="AU62" i="2"/>
  <c r="AS62" i="2"/>
  <c r="AR62" i="2"/>
  <c r="AW65" i="2"/>
  <c r="AT65" i="2"/>
  <c r="AR65" i="2"/>
  <c r="AQ65" i="2"/>
  <c r="AX65" i="2"/>
  <c r="AV65" i="2"/>
  <c r="AU65" i="2"/>
  <c r="AV79" i="2"/>
  <c r="AU79" i="2"/>
  <c r="AT79" i="2"/>
  <c r="AS79" i="2"/>
  <c r="AQ79" i="2"/>
  <c r="AX105" i="2"/>
  <c r="AW105" i="2"/>
  <c r="AU105" i="2"/>
  <c r="AS105" i="2"/>
  <c r="AQ105" i="2"/>
  <c r="AV105" i="2"/>
  <c r="AT105" i="2"/>
  <c r="AR105" i="2"/>
  <c r="AT110" i="2"/>
  <c r="AQ110" i="2"/>
  <c r="AX110" i="2"/>
  <c r="AW110" i="2"/>
  <c r="AV110" i="2"/>
  <c r="AU110" i="2"/>
  <c r="AS110" i="2"/>
  <c r="AR110" i="2"/>
  <c r="AX114" i="2"/>
  <c r="AW114" i="2"/>
  <c r="AU114" i="2"/>
  <c r="AT114" i="2"/>
  <c r="AS114" i="2"/>
  <c r="AR114" i="2"/>
  <c r="AV114" i="2"/>
  <c r="AQ114" i="2"/>
  <c r="AX417" i="1"/>
  <c r="AW417" i="1"/>
  <c r="AR417" i="1"/>
  <c r="AR427" i="1"/>
  <c r="AX427" i="1"/>
  <c r="AR455" i="1"/>
  <c r="AX455" i="1"/>
  <c r="Z12" i="2"/>
  <c r="AA12" i="2" s="1"/>
  <c r="Z30" i="2"/>
  <c r="AA30" i="2" s="1"/>
  <c r="AX34" i="2"/>
  <c r="AV34" i="2"/>
  <c r="AU34" i="2"/>
  <c r="AT34" i="2"/>
  <c r="AS34" i="2"/>
  <c r="AT50" i="2"/>
  <c r="AX50" i="2"/>
  <c r="AV50" i="2"/>
  <c r="AU50" i="2"/>
  <c r="AS50" i="2"/>
  <c r="AX57" i="2"/>
  <c r="AR57" i="2"/>
  <c r="AQ57" i="2"/>
  <c r="AW57" i="2"/>
  <c r="AV57" i="2"/>
  <c r="AU57" i="2"/>
  <c r="AT57" i="2"/>
  <c r="AU75" i="2"/>
  <c r="AR75" i="2"/>
  <c r="AX75" i="2"/>
  <c r="AW75" i="2"/>
  <c r="AV75" i="2"/>
  <c r="AT75" i="2"/>
  <c r="AS75" i="2"/>
  <c r="AQ75" i="2"/>
  <c r="AQ119" i="2"/>
  <c r="AU119" i="2"/>
  <c r="AT119" i="2"/>
  <c r="AS119" i="2"/>
  <c r="AR119" i="2"/>
  <c r="AT136" i="2"/>
  <c r="AS136" i="2"/>
  <c r="AW136" i="2"/>
  <c r="AX141" i="2"/>
  <c r="AW141" i="2"/>
  <c r="AV141" i="2"/>
  <c r="AU141" i="2"/>
  <c r="AT141" i="2"/>
  <c r="AS141" i="2"/>
  <c r="AR141" i="2"/>
  <c r="AQ141" i="2"/>
  <c r="AV148" i="2"/>
  <c r="AT148" i="2"/>
  <c r="AS148" i="2"/>
  <c r="AR148" i="2"/>
  <c r="AQ148" i="2"/>
  <c r="AX148" i="2"/>
  <c r="AT182" i="2"/>
  <c r="AS182" i="2"/>
  <c r="AR182" i="2"/>
  <c r="AQ182" i="2"/>
  <c r="AX182" i="2"/>
  <c r="AW182" i="2"/>
  <c r="AV182" i="2"/>
  <c r="AU182" i="2"/>
  <c r="T356" i="9"/>
  <c r="S356" i="9" s="1"/>
  <c r="AM365" i="1"/>
  <c r="AQ365" i="1" s="1"/>
  <c r="V368" i="9"/>
  <c r="U368" i="9" s="1"/>
  <c r="AL376" i="1"/>
  <c r="AW376" i="1" s="1"/>
  <c r="V377" i="9"/>
  <c r="U377" i="9" s="1"/>
  <c r="AX397" i="1"/>
  <c r="AW397" i="1"/>
  <c r="AR397" i="1"/>
  <c r="AR407" i="1"/>
  <c r="AX407" i="1"/>
  <c r="AV408" i="1"/>
  <c r="AU412" i="1"/>
  <c r="AU422" i="1"/>
  <c r="AW423" i="1"/>
  <c r="AU431" i="1"/>
  <c r="AX445" i="1"/>
  <c r="AW445" i="1"/>
  <c r="AR445" i="1"/>
  <c r="AV460" i="1"/>
  <c r="AU460" i="1"/>
  <c r="Z17" i="2"/>
  <c r="AA17" i="2" s="1"/>
  <c r="AM28" i="2"/>
  <c r="AL28" i="2"/>
  <c r="Z36" i="2"/>
  <c r="AA36" i="2" s="1"/>
  <c r="AU39" i="2"/>
  <c r="AT39" i="2"/>
  <c r="AS39" i="2"/>
  <c r="AR39" i="2"/>
  <c r="AQ39" i="2"/>
  <c r="AX39" i="2"/>
  <c r="AW39" i="2"/>
  <c r="AM52" i="2"/>
  <c r="AL52" i="2"/>
  <c r="AS65" i="2"/>
  <c r="Z69" i="2"/>
  <c r="AA69" i="2" s="1"/>
  <c r="Z83" i="2"/>
  <c r="AA83" i="2" s="1"/>
  <c r="AR87" i="2"/>
  <c r="AW87" i="2"/>
  <c r="AT87" i="2"/>
  <c r="AS87" i="2"/>
  <c r="AQ87" i="2"/>
  <c r="AQ90" i="2"/>
  <c r="Z98" i="2"/>
  <c r="AA98" i="2" s="1"/>
  <c r="AW101" i="2"/>
  <c r="AT101" i="2"/>
  <c r="AS101" i="2"/>
  <c r="AX101" i="2"/>
  <c r="AV101" i="2"/>
  <c r="AU101" i="2"/>
  <c r="AR101" i="2"/>
  <c r="AQ101" i="2"/>
  <c r="AW467" i="1"/>
  <c r="AL17" i="2"/>
  <c r="AL29" i="2"/>
  <c r="AW29" i="2" s="1"/>
  <c r="AL41" i="2"/>
  <c r="AX41" i="2" s="1"/>
  <c r="Z52" i="2"/>
  <c r="AA52" i="2" s="1"/>
  <c r="AL58" i="2"/>
  <c r="AW58" i="2" s="1"/>
  <c r="AL87" i="2"/>
  <c r="AX87" i="2" s="1"/>
  <c r="Z91" i="2"/>
  <c r="AA91" i="2" s="1"/>
  <c r="AV99" i="2"/>
  <c r="Z116" i="2"/>
  <c r="AA116" i="2" s="1"/>
  <c r="Z133" i="2"/>
  <c r="AA133" i="2" s="1"/>
  <c r="AQ143" i="2"/>
  <c r="AV143" i="2"/>
  <c r="AU143" i="2"/>
  <c r="AT143" i="2"/>
  <c r="AS143" i="2"/>
  <c r="Z145" i="2"/>
  <c r="AA145" i="2" s="1"/>
  <c r="AQ167" i="2"/>
  <c r="AV167" i="2"/>
  <c r="AU167" i="2"/>
  <c r="AT167" i="2"/>
  <c r="AS167" i="2"/>
  <c r="Z169" i="2"/>
  <c r="AA169" i="2" s="1"/>
  <c r="AU183" i="2"/>
  <c r="AT183" i="2"/>
  <c r="AS183" i="2"/>
  <c r="AQ183" i="2"/>
  <c r="AX183" i="2"/>
  <c r="AW183" i="2"/>
  <c r="AU204" i="2"/>
  <c r="AV204" i="2"/>
  <c r="AT204" i="2"/>
  <c r="AS204" i="2"/>
  <c r="AR204" i="2"/>
  <c r="AQ204" i="2"/>
  <c r="AX204" i="2"/>
  <c r="AW204" i="2"/>
  <c r="AS247" i="2"/>
  <c r="AW247" i="2"/>
  <c r="AX247" i="2"/>
  <c r="AV247" i="2"/>
  <c r="AU247" i="2"/>
  <c r="AQ247" i="2"/>
  <c r="AT247" i="2"/>
  <c r="AR247" i="2"/>
  <c r="AR457" i="1"/>
  <c r="AX459" i="1"/>
  <c r="AR461" i="1"/>
  <c r="AX463" i="1"/>
  <c r="AR465" i="1"/>
  <c r="AX467" i="1"/>
  <c r="AM87" i="2"/>
  <c r="AV87" i="2" s="1"/>
  <c r="Z125" i="2"/>
  <c r="AA125" i="2" s="1"/>
  <c r="Z144" i="2"/>
  <c r="AA144" i="2" s="1"/>
  <c r="Z152" i="2"/>
  <c r="AA152" i="2" s="1"/>
  <c r="Z168" i="2"/>
  <c r="AA168" i="2" s="1"/>
  <c r="Z189" i="2"/>
  <c r="AA189" i="2" s="1"/>
  <c r="Z192" i="2"/>
  <c r="AA192" i="2" s="1"/>
  <c r="AX195" i="2"/>
  <c r="AW195" i="2"/>
  <c r="AV195" i="2"/>
  <c r="AU195" i="2"/>
  <c r="AT195" i="2"/>
  <c r="AS195" i="2"/>
  <c r="AR195" i="2"/>
  <c r="AQ195" i="2"/>
  <c r="AT229" i="2"/>
  <c r="AS229" i="2"/>
  <c r="AU237" i="2"/>
  <c r="AQ237" i="2"/>
  <c r="AT237" i="2"/>
  <c r="AS237" i="2"/>
  <c r="AL55" i="2"/>
  <c r="Z76" i="2"/>
  <c r="AA76" i="2" s="1"/>
  <c r="AM120" i="2"/>
  <c r="AL120" i="2"/>
  <c r="AS123" i="2"/>
  <c r="AM136" i="2"/>
  <c r="AQ136" i="2" s="1"/>
  <c r="AL136" i="2"/>
  <c r="AX136" i="2" s="1"/>
  <c r="AX138" i="2"/>
  <c r="AW138" i="2"/>
  <c r="AV138" i="2"/>
  <c r="AU138" i="2"/>
  <c r="AT138" i="2"/>
  <c r="AS138" i="2"/>
  <c r="AR138" i="2"/>
  <c r="AQ138" i="2"/>
  <c r="AW149" i="2"/>
  <c r="AV149" i="2"/>
  <c r="AU149" i="2"/>
  <c r="AT149" i="2"/>
  <c r="AS149" i="2"/>
  <c r="AR149" i="2"/>
  <c r="AQ149" i="2"/>
  <c r="AX162" i="2"/>
  <c r="AW162" i="2"/>
  <c r="AV162" i="2"/>
  <c r="AU162" i="2"/>
  <c r="AT162" i="2"/>
  <c r="AS162" i="2"/>
  <c r="AR162" i="2"/>
  <c r="AQ162" i="2"/>
  <c r="AW173" i="2"/>
  <c r="AV173" i="2"/>
  <c r="AU173" i="2"/>
  <c r="AT173" i="2"/>
  <c r="AS173" i="2"/>
  <c r="AR173" i="2"/>
  <c r="AQ173" i="2"/>
  <c r="Z176" i="2"/>
  <c r="AA176" i="2" s="1"/>
  <c r="AS190" i="2"/>
  <c r="AV190" i="2"/>
  <c r="AU190" i="2"/>
  <c r="AT190" i="2"/>
  <c r="AR190" i="2"/>
  <c r="AQ190" i="2"/>
  <c r="AX190" i="2"/>
  <c r="AW199" i="2"/>
  <c r="AV199" i="2"/>
  <c r="AU199" i="2"/>
  <c r="AT199" i="2"/>
  <c r="AS199" i="2"/>
  <c r="AR199" i="2"/>
  <c r="AQ199" i="2"/>
  <c r="AS208" i="2"/>
  <c r="AV208" i="2"/>
  <c r="AU208" i="2"/>
  <c r="AT208" i="2"/>
  <c r="AQ208" i="2"/>
  <c r="AU225" i="2"/>
  <c r="AQ225" i="2"/>
  <c r="AT225" i="2"/>
  <c r="AS225" i="2"/>
  <c r="AR225" i="2"/>
  <c r="AX225" i="2"/>
  <c r="AW225" i="2"/>
  <c r="AV225" i="2"/>
  <c r="AT260" i="2"/>
  <c r="AX260" i="2"/>
  <c r="AW260" i="2"/>
  <c r="AS260" i="2"/>
  <c r="Z55" i="2"/>
  <c r="AA55" i="2" s="1"/>
  <c r="AL94" i="2"/>
  <c r="AX94" i="2" s="1"/>
  <c r="AL103" i="2"/>
  <c r="AR103" i="2" s="1"/>
  <c r="AM112" i="2"/>
  <c r="AQ112" i="2" s="1"/>
  <c r="AL112" i="2"/>
  <c r="AR112" i="2" s="1"/>
  <c r="Z129" i="2"/>
  <c r="AA129" i="2" s="1"/>
  <c r="AX186" i="2"/>
  <c r="AW186" i="2"/>
  <c r="AV186" i="2"/>
  <c r="AU186" i="2"/>
  <c r="AT186" i="2"/>
  <c r="AS186" i="2"/>
  <c r="AR186" i="2"/>
  <c r="AQ186" i="2"/>
  <c r="AT220" i="2"/>
  <c r="AV220" i="2"/>
  <c r="AU220" i="2"/>
  <c r="AS220" i="2"/>
  <c r="AQ220" i="2"/>
  <c r="AW231" i="2"/>
  <c r="AT231" i="2"/>
  <c r="AS231" i="2"/>
  <c r="AR231" i="2"/>
  <c r="AQ231" i="2"/>
  <c r="AX231" i="2"/>
  <c r="AV231" i="2"/>
  <c r="AU231" i="2"/>
  <c r="AS235" i="2"/>
  <c r="AX235" i="2"/>
  <c r="AT235" i="2"/>
  <c r="AR235" i="2"/>
  <c r="AQ235" i="2"/>
  <c r="AW235" i="2"/>
  <c r="AV235" i="2"/>
  <c r="AU235" i="2"/>
  <c r="AL70" i="2"/>
  <c r="AR70" i="2" s="1"/>
  <c r="AM94" i="2"/>
  <c r="AV94" i="2" s="1"/>
  <c r="AM103" i="2"/>
  <c r="AU103" i="2" s="1"/>
  <c r="Z104" i="2"/>
  <c r="AA104" i="2" s="1"/>
  <c r="AL115" i="2"/>
  <c r="AM115" i="2"/>
  <c r="Z118" i="2"/>
  <c r="AA118" i="2" s="1"/>
  <c r="Z120" i="2"/>
  <c r="AA120" i="2" s="1"/>
  <c r="Z127" i="2"/>
  <c r="AA127" i="2" s="1"/>
  <c r="AV139" i="2"/>
  <c r="AU139" i="2"/>
  <c r="AT139" i="2"/>
  <c r="AS139" i="2"/>
  <c r="AQ139" i="2"/>
  <c r="AW142" i="2"/>
  <c r="AV142" i="2"/>
  <c r="AU142" i="2"/>
  <c r="AT142" i="2"/>
  <c r="AS142" i="2"/>
  <c r="AT146" i="2"/>
  <c r="AS146" i="2"/>
  <c r="AR146" i="2"/>
  <c r="AQ146" i="2"/>
  <c r="AX146" i="2"/>
  <c r="AW146" i="2"/>
  <c r="AV146" i="2"/>
  <c r="AU146" i="2"/>
  <c r="AM160" i="2"/>
  <c r="AV160" i="2" s="1"/>
  <c r="AL160" i="2"/>
  <c r="AX160" i="2" s="1"/>
  <c r="AX163" i="2"/>
  <c r="AW163" i="2"/>
  <c r="AV163" i="2"/>
  <c r="AU163" i="2"/>
  <c r="AT163" i="2"/>
  <c r="AS163" i="2"/>
  <c r="AR163" i="2"/>
  <c r="AQ163" i="2"/>
  <c r="AX166" i="2"/>
  <c r="AV166" i="2"/>
  <c r="AU166" i="2"/>
  <c r="AT166" i="2"/>
  <c r="AS166" i="2"/>
  <c r="AR166" i="2"/>
  <c r="AT170" i="2"/>
  <c r="AS170" i="2"/>
  <c r="AR170" i="2"/>
  <c r="AQ170" i="2"/>
  <c r="AX170" i="2"/>
  <c r="AW170" i="2"/>
  <c r="AV170" i="2"/>
  <c r="AU170" i="2"/>
  <c r="AV184" i="2"/>
  <c r="AU184" i="2"/>
  <c r="AT184" i="2"/>
  <c r="AS184" i="2"/>
  <c r="AR184" i="2"/>
  <c r="AX184" i="2"/>
  <c r="AS211" i="2"/>
  <c r="AT211" i="2"/>
  <c r="AX211" i="2"/>
  <c r="AW211" i="2"/>
  <c r="AV211" i="2"/>
  <c r="AU211" i="2"/>
  <c r="AR211" i="2"/>
  <c r="AQ211" i="2"/>
  <c r="AW215" i="2"/>
  <c r="AS215" i="2"/>
  <c r="AU215" i="2"/>
  <c r="AQ215" i="2"/>
  <c r="AX215" i="2"/>
  <c r="AV215" i="2"/>
  <c r="AT215" i="2"/>
  <c r="AR215" i="2"/>
  <c r="AW219" i="2"/>
  <c r="AV219" i="2"/>
  <c r="AS219" i="2"/>
  <c r="AR219" i="2"/>
  <c r="AQ219" i="2"/>
  <c r="AX219" i="2"/>
  <c r="AU219" i="2"/>
  <c r="AT219" i="2"/>
  <c r="Z92" i="2"/>
  <c r="AA92" i="2" s="1"/>
  <c r="AL99" i="2"/>
  <c r="AW99" i="2" s="1"/>
  <c r="AU99" i="2"/>
  <c r="AQ99" i="2"/>
  <c r="AU111" i="2"/>
  <c r="AR111" i="2"/>
  <c r="AQ111" i="2"/>
  <c r="AX111" i="2"/>
  <c r="Z115" i="2"/>
  <c r="AA115" i="2" s="1"/>
  <c r="AU147" i="2"/>
  <c r="AT147" i="2"/>
  <c r="AS147" i="2"/>
  <c r="AQ147" i="2"/>
  <c r="AX153" i="2"/>
  <c r="AW153" i="2"/>
  <c r="AV153" i="2"/>
  <c r="AU153" i="2"/>
  <c r="AT153" i="2"/>
  <c r="AS153" i="2"/>
  <c r="AR153" i="2"/>
  <c r="AQ153" i="2"/>
  <c r="AU171" i="2"/>
  <c r="AT171" i="2"/>
  <c r="AS171" i="2"/>
  <c r="AR171" i="2"/>
  <c r="AQ171" i="2"/>
  <c r="AX171" i="2"/>
  <c r="AM184" i="2"/>
  <c r="AQ184" i="2" s="1"/>
  <c r="AL184" i="2"/>
  <c r="AW184" i="2" s="1"/>
  <c r="AW194" i="2"/>
  <c r="AV194" i="2"/>
  <c r="AU194" i="2"/>
  <c r="AT194" i="2"/>
  <c r="AS194" i="2"/>
  <c r="AR194" i="2"/>
  <c r="AQ194" i="2"/>
  <c r="AT233" i="2"/>
  <c r="AS233" i="2"/>
  <c r="AW239" i="2"/>
  <c r="AS239" i="2"/>
  <c r="AX239" i="2"/>
  <c r="AU239" i="2"/>
  <c r="AT239" i="2"/>
  <c r="AR239" i="2"/>
  <c r="AV239" i="2"/>
  <c r="AQ239" i="2"/>
  <c r="AW457" i="1"/>
  <c r="AW461" i="1"/>
  <c r="AW465" i="1"/>
  <c r="AL23" i="2"/>
  <c r="AL35" i="2"/>
  <c r="AL46" i="2"/>
  <c r="AL54" i="2"/>
  <c r="AX54" i="2" s="1"/>
  <c r="AL67" i="2"/>
  <c r="AM70" i="2"/>
  <c r="AQ70" i="2" s="1"/>
  <c r="AL83" i="2"/>
  <c r="Z88" i="2"/>
  <c r="AA88" i="2" s="1"/>
  <c r="AL88" i="2"/>
  <c r="Z106" i="2"/>
  <c r="AA106" i="2" s="1"/>
  <c r="Z122" i="2"/>
  <c r="AA122" i="2" s="1"/>
  <c r="AM124" i="2"/>
  <c r="AL124" i="2"/>
  <c r="AM132" i="2"/>
  <c r="AL132" i="2"/>
  <c r="Z134" i="2"/>
  <c r="AA134" i="2" s="1"/>
  <c r="AQ155" i="2"/>
  <c r="AV155" i="2"/>
  <c r="AU155" i="2"/>
  <c r="AT155" i="2"/>
  <c r="AS155" i="2"/>
  <c r="Z157" i="2"/>
  <c r="AA157" i="2" s="1"/>
  <c r="AR167" i="2"/>
  <c r="Z177" i="2"/>
  <c r="AA177" i="2" s="1"/>
  <c r="Z187" i="2"/>
  <c r="AA187" i="2" s="1"/>
  <c r="AW190" i="2"/>
  <c r="AT203" i="2"/>
  <c r="AQ203" i="2"/>
  <c r="AV203" i="2"/>
  <c r="AU203" i="2"/>
  <c r="AS203" i="2"/>
  <c r="AT212" i="2"/>
  <c r="AX212" i="2"/>
  <c r="AQ212" i="2"/>
  <c r="AU212" i="2"/>
  <c r="AS212" i="2"/>
  <c r="AR212" i="2"/>
  <c r="AW212" i="2"/>
  <c r="AV212" i="2"/>
  <c r="AX216" i="2"/>
  <c r="AT216" i="2"/>
  <c r="AV216" i="2"/>
  <c r="AS216" i="2"/>
  <c r="AW216" i="2"/>
  <c r="AR216" i="2"/>
  <c r="AU464" i="1"/>
  <c r="AL34" i="2"/>
  <c r="AR34" i="2" s="1"/>
  <c r="AL50" i="2"/>
  <c r="AW50" i="2" s="1"/>
  <c r="Z67" i="2"/>
  <c r="AA67" i="2" s="1"/>
  <c r="AM67" i="2"/>
  <c r="AM99" i="2"/>
  <c r="Z124" i="2"/>
  <c r="AA124" i="2" s="1"/>
  <c r="Z137" i="2"/>
  <c r="AA137" i="2" s="1"/>
  <c r="Z140" i="2"/>
  <c r="AA140" i="2" s="1"/>
  <c r="Z156" i="2"/>
  <c r="AA156" i="2" s="1"/>
  <c r="Z164" i="2"/>
  <c r="AA164" i="2" s="1"/>
  <c r="AQ179" i="2"/>
  <c r="AV179" i="2"/>
  <c r="AU179" i="2"/>
  <c r="AT179" i="2"/>
  <c r="AS179" i="2"/>
  <c r="Z181" i="2"/>
  <c r="AA181" i="2" s="1"/>
  <c r="AX196" i="2"/>
  <c r="AW196" i="2"/>
  <c r="AV196" i="2"/>
  <c r="AU196" i="2"/>
  <c r="AT196" i="2"/>
  <c r="AS196" i="2"/>
  <c r="Z200" i="2"/>
  <c r="AA200" i="2" s="1"/>
  <c r="AL82" i="2"/>
  <c r="Z117" i="2"/>
  <c r="AA117" i="2" s="1"/>
  <c r="Z132" i="2"/>
  <c r="AA132" i="2" s="1"/>
  <c r="AU135" i="2"/>
  <c r="AT135" i="2"/>
  <c r="AS135" i="2"/>
  <c r="AQ135" i="2"/>
  <c r="AW135" i="2"/>
  <c r="AX150" i="2"/>
  <c r="AW150" i="2"/>
  <c r="AV150" i="2"/>
  <c r="AU150" i="2"/>
  <c r="AT150" i="2"/>
  <c r="AS150" i="2"/>
  <c r="AR150" i="2"/>
  <c r="AQ150" i="2"/>
  <c r="AW161" i="2"/>
  <c r="AV161" i="2"/>
  <c r="AU161" i="2"/>
  <c r="AT161" i="2"/>
  <c r="AS161" i="2"/>
  <c r="AR161" i="2"/>
  <c r="AQ161" i="2"/>
  <c r="AX174" i="2"/>
  <c r="AW174" i="2"/>
  <c r="AV174" i="2"/>
  <c r="AU174" i="2"/>
  <c r="AT174" i="2"/>
  <c r="AS174" i="2"/>
  <c r="AR174" i="2"/>
  <c r="AQ174" i="2"/>
  <c r="Z180" i="2"/>
  <c r="AA180" i="2" s="1"/>
  <c r="AS197" i="2"/>
  <c r="AQ197" i="2"/>
  <c r="AX197" i="2"/>
  <c r="AV197" i="2"/>
  <c r="AU197" i="2"/>
  <c r="AU198" i="2"/>
  <c r="AT198" i="2"/>
  <c r="AS198" i="2"/>
  <c r="AQ198" i="2"/>
  <c r="AR210" i="2"/>
  <c r="AV210" i="2"/>
  <c r="AQ210" i="2"/>
  <c r="AX210" i="2"/>
  <c r="AW210" i="2"/>
  <c r="AU210" i="2"/>
  <c r="AT210" i="2"/>
  <c r="AS210" i="2"/>
  <c r="AM95" i="2"/>
  <c r="AV95" i="2" s="1"/>
  <c r="AL95" i="2"/>
  <c r="AW95" i="2" s="1"/>
  <c r="Z100" i="2"/>
  <c r="AA100" i="2" s="1"/>
  <c r="AL100" i="2"/>
  <c r="AS111" i="2"/>
  <c r="Z121" i="2"/>
  <c r="AA121" i="2" s="1"/>
  <c r="Z128" i="2"/>
  <c r="AA128" i="2" s="1"/>
  <c r="AV147" i="2"/>
  <c r="AV171" i="2"/>
  <c r="AW185" i="2"/>
  <c r="AV185" i="2"/>
  <c r="AU185" i="2"/>
  <c r="AT185" i="2"/>
  <c r="AS185" i="2"/>
  <c r="AR185" i="2"/>
  <c r="AQ185" i="2"/>
  <c r="AT191" i="2"/>
  <c r="AX191" i="2"/>
  <c r="AW191" i="2"/>
  <c r="AV191" i="2"/>
  <c r="AU191" i="2"/>
  <c r="AS191" i="2"/>
  <c r="AR191" i="2"/>
  <c r="AQ191" i="2"/>
  <c r="AQ206" i="2"/>
  <c r="AW206" i="2"/>
  <c r="AS206" i="2"/>
  <c r="AR206" i="2"/>
  <c r="AX206" i="2"/>
  <c r="AV206" i="2"/>
  <c r="AU206" i="2"/>
  <c r="AT206" i="2"/>
  <c r="AU213" i="2"/>
  <c r="AQ213" i="2"/>
  <c r="AW213" i="2"/>
  <c r="AX213" i="2"/>
  <c r="AV213" i="2"/>
  <c r="AT213" i="2"/>
  <c r="AS213" i="2"/>
  <c r="AR213" i="2"/>
  <c r="AT224" i="2"/>
  <c r="AS224" i="2"/>
  <c r="Z64" i="2"/>
  <c r="AA64" i="2" s="1"/>
  <c r="AL79" i="2"/>
  <c r="AR79" i="2" s="1"/>
  <c r="AS99" i="2"/>
  <c r="AM108" i="2"/>
  <c r="AQ108" i="2" s="1"/>
  <c r="AL108" i="2"/>
  <c r="AX108" i="2" s="1"/>
  <c r="AT111" i="2"/>
  <c r="AU123" i="2"/>
  <c r="AT123" i="2"/>
  <c r="AR123" i="2"/>
  <c r="AQ123" i="2"/>
  <c r="Z130" i="2"/>
  <c r="AA130" i="2" s="1"/>
  <c r="AM148" i="2"/>
  <c r="AU148" i="2" s="1"/>
  <c r="AL148" i="2"/>
  <c r="AW148" i="2" s="1"/>
  <c r="AV151" i="2"/>
  <c r="AU151" i="2"/>
  <c r="AT151" i="2"/>
  <c r="AS151" i="2"/>
  <c r="AQ151" i="2"/>
  <c r="AX154" i="2"/>
  <c r="AV154" i="2"/>
  <c r="AU154" i="2"/>
  <c r="AT154" i="2"/>
  <c r="AS154" i="2"/>
  <c r="AT158" i="2"/>
  <c r="AS158" i="2"/>
  <c r="AR158" i="2"/>
  <c r="AQ158" i="2"/>
  <c r="AX158" i="2"/>
  <c r="AW158" i="2"/>
  <c r="AV158" i="2"/>
  <c r="AU158" i="2"/>
  <c r="AM172" i="2"/>
  <c r="AU172" i="2" s="1"/>
  <c r="AL172" i="2"/>
  <c r="AX172" i="2" s="1"/>
  <c r="AQ188" i="2"/>
  <c r="AX188" i="2"/>
  <c r="AW188" i="2"/>
  <c r="AV188" i="2"/>
  <c r="AU188" i="2"/>
  <c r="AT188" i="2"/>
  <c r="AS188" i="2"/>
  <c r="AR188" i="2"/>
  <c r="AX194" i="2"/>
  <c r="Z201" i="2"/>
  <c r="AA201" i="2" s="1"/>
  <c r="AU207" i="2"/>
  <c r="AT207" i="2"/>
  <c r="AS207" i="2"/>
  <c r="AQ209" i="2"/>
  <c r="AX209" i="2"/>
  <c r="AV209" i="2"/>
  <c r="AU209" i="2"/>
  <c r="AT209" i="2"/>
  <c r="AS209" i="2"/>
  <c r="AV234" i="2"/>
  <c r="AU234" i="2"/>
  <c r="AT234" i="2"/>
  <c r="AS234" i="2"/>
  <c r="AQ234" i="2"/>
  <c r="AX244" i="2"/>
  <c r="AV244" i="2"/>
  <c r="AT244" i="2"/>
  <c r="AS244" i="2"/>
  <c r="AR244" i="2"/>
  <c r="AW244" i="2"/>
  <c r="AU244" i="2"/>
  <c r="AQ244" i="2"/>
  <c r="AU253" i="2"/>
  <c r="AQ253" i="2"/>
  <c r="AV253" i="2"/>
  <c r="AT253" i="2"/>
  <c r="AS253" i="2"/>
  <c r="AU217" i="2"/>
  <c r="AR217" i="2"/>
  <c r="AQ221" i="2"/>
  <c r="AU221" i="2"/>
  <c r="AS221" i="2"/>
  <c r="AW227" i="2"/>
  <c r="AS227" i="2"/>
  <c r="AX227" i="2"/>
  <c r="AR227" i="2"/>
  <c r="AQ227" i="2"/>
  <c r="AU241" i="2"/>
  <c r="AT241" i="2"/>
  <c r="AQ241" i="2"/>
  <c r="AT298" i="2"/>
  <c r="AS298" i="2"/>
  <c r="AW298" i="2"/>
  <c r="AT334" i="2"/>
  <c r="AS334" i="2"/>
  <c r="AW334" i="2"/>
  <c r="AV388" i="2"/>
  <c r="AT388" i="2"/>
  <c r="AL207" i="2"/>
  <c r="AR207" i="2" s="1"/>
  <c r="AL209" i="2"/>
  <c r="AR209" i="2" s="1"/>
  <c r="Z249" i="2"/>
  <c r="AA249" i="2" s="1"/>
  <c r="AT256" i="2"/>
  <c r="AV256" i="2"/>
  <c r="AU256" i="2"/>
  <c r="AS256" i="2"/>
  <c r="AQ256" i="2"/>
  <c r="AU261" i="2"/>
  <c r="AS261" i="2"/>
  <c r="AQ261" i="2"/>
  <c r="AV261" i="2"/>
  <c r="AT261" i="2"/>
  <c r="AX267" i="2"/>
  <c r="AW267" i="2"/>
  <c r="AT267" i="2"/>
  <c r="AS267" i="2"/>
  <c r="AU267" i="2"/>
  <c r="AR267" i="2"/>
  <c r="AQ267" i="2"/>
  <c r="Z272" i="2"/>
  <c r="AA272" i="2" s="1"/>
  <c r="AX291" i="2"/>
  <c r="AW291" i="2"/>
  <c r="AU291" i="2"/>
  <c r="AT291" i="2"/>
  <c r="AS291" i="2"/>
  <c r="AR291" i="2"/>
  <c r="AV291" i="2"/>
  <c r="AQ291" i="2"/>
  <c r="AM207" i="2"/>
  <c r="AV207" i="2" s="1"/>
  <c r="Z214" i="2"/>
  <c r="AA214" i="2" s="1"/>
  <c r="AT227" i="2"/>
  <c r="Z236" i="2"/>
  <c r="AA236" i="2" s="1"/>
  <c r="AS241" i="2"/>
  <c r="Z245" i="2"/>
  <c r="AA245" i="2" s="1"/>
  <c r="AQ257" i="2"/>
  <c r="AU257" i="2"/>
  <c r="AW257" i="2"/>
  <c r="AV257" i="2"/>
  <c r="AT257" i="2"/>
  <c r="AS257" i="2"/>
  <c r="Z268" i="2"/>
  <c r="AA268" i="2" s="1"/>
  <c r="AT274" i="2"/>
  <c r="AS274" i="2"/>
  <c r="AW309" i="2"/>
  <c r="AX327" i="2"/>
  <c r="AW327" i="2"/>
  <c r="AV327" i="2"/>
  <c r="AU327" i="2"/>
  <c r="AT327" i="2"/>
  <c r="AS327" i="2"/>
  <c r="AR327" i="2"/>
  <c r="AQ327" i="2"/>
  <c r="AX37" i="3"/>
  <c r="AR37" i="3"/>
  <c r="AW37" i="3"/>
  <c r="AV37" i="3"/>
  <c r="AU37" i="3"/>
  <c r="AT37" i="3"/>
  <c r="AS37" i="3"/>
  <c r="AQ37" i="3"/>
  <c r="AL111" i="2"/>
  <c r="AW111" i="2" s="1"/>
  <c r="AL123" i="2"/>
  <c r="AX123" i="2" s="1"/>
  <c r="AL135" i="2"/>
  <c r="AR135" i="2" s="1"/>
  <c r="AL147" i="2"/>
  <c r="AR147" i="2" s="1"/>
  <c r="AL159" i="2"/>
  <c r="AR159" i="2" s="1"/>
  <c r="AL171" i="2"/>
  <c r="AW171" i="2" s="1"/>
  <c r="AL183" i="2"/>
  <c r="AR183" i="2" s="1"/>
  <c r="AL198" i="2"/>
  <c r="AW198" i="2" s="1"/>
  <c r="AM218" i="2"/>
  <c r="AL218" i="2"/>
  <c r="Z223" i="2"/>
  <c r="AA223" i="2" s="1"/>
  <c r="AL223" i="2"/>
  <c r="AM224" i="2"/>
  <c r="AQ224" i="2" s="1"/>
  <c r="AL224" i="2"/>
  <c r="AX224" i="2" s="1"/>
  <c r="AU227" i="2"/>
  <c r="AV241" i="2"/>
  <c r="AW275" i="2"/>
  <c r="AU275" i="2"/>
  <c r="AT275" i="2"/>
  <c r="AS275" i="2"/>
  <c r="AX275" i="2"/>
  <c r="AV275" i="2"/>
  <c r="AR275" i="2"/>
  <c r="AQ275" i="2"/>
  <c r="AR294" i="2"/>
  <c r="AQ294" i="2"/>
  <c r="AX294" i="2"/>
  <c r="AW294" i="2"/>
  <c r="AV294" i="2"/>
  <c r="AU294" i="2"/>
  <c r="AT294" i="2"/>
  <c r="AS294" i="2"/>
  <c r="AT320" i="2"/>
  <c r="AS320" i="2"/>
  <c r="AQ320" i="2"/>
  <c r="AU320" i="2"/>
  <c r="AU346" i="2"/>
  <c r="AT346" i="2"/>
  <c r="AS346" i="2"/>
  <c r="AR346" i="2"/>
  <c r="AQ346" i="2"/>
  <c r="AW346" i="2"/>
  <c r="AT356" i="2"/>
  <c r="AS356" i="2"/>
  <c r="AQ356" i="2"/>
  <c r="AW356" i="2"/>
  <c r="AV356" i="2"/>
  <c r="AU356" i="2"/>
  <c r="Z218" i="2"/>
  <c r="AA218" i="2" s="1"/>
  <c r="Z222" i="2"/>
  <c r="AA222" i="2" s="1"/>
  <c r="AV227" i="2"/>
  <c r="AL233" i="2"/>
  <c r="AX233" i="2" s="1"/>
  <c r="AM233" i="2"/>
  <c r="AQ233" i="2" s="1"/>
  <c r="AM234" i="2"/>
  <c r="AL234" i="2"/>
  <c r="AR234" i="2" s="1"/>
  <c r="AT248" i="2"/>
  <c r="AR248" i="2"/>
  <c r="AX248" i="2"/>
  <c r="AS248" i="2"/>
  <c r="AW248" i="2"/>
  <c r="AV248" i="2"/>
  <c r="AV262" i="2"/>
  <c r="AT262" i="2"/>
  <c r="AS262" i="2"/>
  <c r="AR262" i="2"/>
  <c r="AX262" i="2"/>
  <c r="AW262" i="2"/>
  <c r="AU262" i="2"/>
  <c r="AQ262" i="2"/>
  <c r="AU273" i="2"/>
  <c r="AS273" i="2"/>
  <c r="AT273" i="2"/>
  <c r="AX314" i="2"/>
  <c r="AW314" i="2"/>
  <c r="AV314" i="2"/>
  <c r="AU314" i="2"/>
  <c r="AT314" i="2"/>
  <c r="AS314" i="2"/>
  <c r="AR314" i="2"/>
  <c r="AQ314" i="2"/>
  <c r="AR330" i="2"/>
  <c r="AQ330" i="2"/>
  <c r="AX330" i="2"/>
  <c r="AW330" i="2"/>
  <c r="AV330" i="2"/>
  <c r="AU330" i="2"/>
  <c r="AT330" i="2"/>
  <c r="AS330" i="2"/>
  <c r="AM367" i="2"/>
  <c r="AL367" i="2"/>
  <c r="AR367" i="2" s="1"/>
  <c r="AV367" i="2"/>
  <c r="AU367" i="2"/>
  <c r="AT367" i="2"/>
  <c r="AS367" i="2"/>
  <c r="AQ367" i="2"/>
  <c r="AX367" i="2"/>
  <c r="AW367" i="2"/>
  <c r="AL121" i="2"/>
  <c r="AL133" i="2"/>
  <c r="AL145" i="2"/>
  <c r="AL157" i="2"/>
  <c r="AL169" i="2"/>
  <c r="AL181" i="2"/>
  <c r="Z193" i="2"/>
  <c r="AA193" i="2" s="1"/>
  <c r="AL193" i="2"/>
  <c r="AL201" i="2"/>
  <c r="AQ217" i="2"/>
  <c r="AM250" i="2"/>
  <c r="AL250" i="2"/>
  <c r="AT296" i="2"/>
  <c r="AS296" i="2"/>
  <c r="AQ296" i="2"/>
  <c r="AV296" i="2"/>
  <c r="AU296" i="2"/>
  <c r="AX300" i="2"/>
  <c r="AW300" i="2"/>
  <c r="AV300" i="2"/>
  <c r="AU300" i="2"/>
  <c r="AT300" i="2"/>
  <c r="AS300" i="2"/>
  <c r="AR300" i="2"/>
  <c r="AQ300" i="2"/>
  <c r="AT357" i="2"/>
  <c r="AS357" i="2"/>
  <c r="AQ357" i="2"/>
  <c r="P23" i="3"/>
  <c r="Z23" i="3" s="1"/>
  <c r="AA23" i="3" s="1"/>
  <c r="N23" i="3"/>
  <c r="AL144" i="2"/>
  <c r="AL156" i="2"/>
  <c r="AL168" i="2"/>
  <c r="AL180" i="2"/>
  <c r="AL189" i="2"/>
  <c r="AL197" i="2"/>
  <c r="AR197" i="2" s="1"/>
  <c r="AS217" i="2"/>
  <c r="AT221" i="2"/>
  <c r="Z240" i="2"/>
  <c r="AA240" i="2" s="1"/>
  <c r="AT310" i="2"/>
  <c r="AS310" i="2"/>
  <c r="AR310" i="2"/>
  <c r="AX310" i="2"/>
  <c r="AW310" i="2"/>
  <c r="AV325" i="2"/>
  <c r="AU325" i="2"/>
  <c r="AT325" i="2"/>
  <c r="AS325" i="2"/>
  <c r="AQ325" i="2"/>
  <c r="AT332" i="2"/>
  <c r="AS332" i="2"/>
  <c r="AR332" i="2"/>
  <c r="AQ332" i="2"/>
  <c r="AV332" i="2"/>
  <c r="AU332" i="2"/>
  <c r="AL107" i="2"/>
  <c r="AR107" i="2" s="1"/>
  <c r="AL119" i="2"/>
  <c r="AX119" i="2" s="1"/>
  <c r="AL131" i="2"/>
  <c r="AX131" i="2" s="1"/>
  <c r="AL143" i="2"/>
  <c r="AX143" i="2" s="1"/>
  <c r="AL155" i="2"/>
  <c r="AX155" i="2" s="1"/>
  <c r="AL167" i="2"/>
  <c r="AX167" i="2" s="1"/>
  <c r="AL179" i="2"/>
  <c r="AR179" i="2" s="1"/>
  <c r="AL196" i="2"/>
  <c r="AR196" i="2" s="1"/>
  <c r="AL208" i="2"/>
  <c r="AX208" i="2" s="1"/>
  <c r="AT217" i="2"/>
  <c r="AV221" i="2"/>
  <c r="AL229" i="2"/>
  <c r="AX229" i="2" s="1"/>
  <c r="AM229" i="2"/>
  <c r="AQ229" i="2" s="1"/>
  <c r="AM230" i="2"/>
  <c r="AL230" i="2"/>
  <c r="AM242" i="2"/>
  <c r="AL242" i="2"/>
  <c r="Z259" i="2"/>
  <c r="AA259" i="2" s="1"/>
  <c r="AW263" i="2"/>
  <c r="AU263" i="2"/>
  <c r="AT263" i="2"/>
  <c r="AS263" i="2"/>
  <c r="AV263" i="2"/>
  <c r="AR263" i="2"/>
  <c r="AQ263" i="2"/>
  <c r="AX279" i="2"/>
  <c r="AW279" i="2"/>
  <c r="AT279" i="2"/>
  <c r="AS279" i="2"/>
  <c r="AR279" i="2"/>
  <c r="AV279" i="2"/>
  <c r="AU279" i="2"/>
  <c r="AQ279" i="2"/>
  <c r="AV320" i="2"/>
  <c r="AU321" i="2"/>
  <c r="AT321" i="2"/>
  <c r="AS321" i="2"/>
  <c r="AQ321" i="2"/>
  <c r="AL106" i="2"/>
  <c r="AL118" i="2"/>
  <c r="AL130" i="2"/>
  <c r="AL142" i="2"/>
  <c r="AX142" i="2" s="1"/>
  <c r="AL154" i="2"/>
  <c r="AR154" i="2" s="1"/>
  <c r="AL166" i="2"/>
  <c r="AW166" i="2" s="1"/>
  <c r="AL178" i="2"/>
  <c r="AR178" i="2" s="1"/>
  <c r="AL203" i="2"/>
  <c r="AR203" i="2" s="1"/>
  <c r="AL210" i="2"/>
  <c r="AV217" i="2"/>
  <c r="AL228" i="2"/>
  <c r="Z232" i="2"/>
  <c r="AA232" i="2" s="1"/>
  <c r="AQ248" i="2"/>
  <c r="AU297" i="2"/>
  <c r="AT297" i="2"/>
  <c r="AS297" i="2"/>
  <c r="AQ297" i="2"/>
  <c r="AT333" i="2"/>
  <c r="AS333" i="2"/>
  <c r="AQ333" i="2"/>
  <c r="AW333" i="2"/>
  <c r="AW384" i="2"/>
  <c r="AW217" i="2"/>
  <c r="AM238" i="2"/>
  <c r="AL238" i="2"/>
  <c r="AU248" i="2"/>
  <c r="AM260" i="2"/>
  <c r="AV260" i="2" s="1"/>
  <c r="AL260" i="2"/>
  <c r="AR260" i="2" s="1"/>
  <c r="AV267" i="2"/>
  <c r="AW287" i="2"/>
  <c r="AV287" i="2"/>
  <c r="AU287" i="2"/>
  <c r="AT287" i="2"/>
  <c r="AS287" i="2"/>
  <c r="AQ287" i="2"/>
  <c r="AX287" i="2"/>
  <c r="AR287" i="2"/>
  <c r="AT344" i="2"/>
  <c r="AS344" i="2"/>
  <c r="AR344" i="2"/>
  <c r="AQ344" i="2"/>
  <c r="AX344" i="2"/>
  <c r="AV344" i="2"/>
  <c r="AU344" i="2"/>
  <c r="AV358" i="2"/>
  <c r="AU358" i="2"/>
  <c r="AT358" i="2"/>
  <c r="AS358" i="2"/>
  <c r="AR358" i="2"/>
  <c r="AX358" i="2"/>
  <c r="AW358" i="2"/>
  <c r="AL200" i="2"/>
  <c r="Z205" i="2"/>
  <c r="AA205" i="2" s="1"/>
  <c r="AL205" i="2"/>
  <c r="AX217" i="2"/>
  <c r="AL220" i="2"/>
  <c r="AX220" i="2" s="1"/>
  <c r="Z228" i="2"/>
  <c r="AA228" i="2" s="1"/>
  <c r="Z246" i="2"/>
  <c r="AA246" i="2" s="1"/>
  <c r="AL246" i="2"/>
  <c r="AL127" i="2"/>
  <c r="AL139" i="2"/>
  <c r="AR139" i="2" s="1"/>
  <c r="AL151" i="2"/>
  <c r="AR151" i="2" s="1"/>
  <c r="AL163" i="2"/>
  <c r="AL175" i="2"/>
  <c r="AX175" i="2" s="1"/>
  <c r="AL187" i="2"/>
  <c r="AL202" i="2"/>
  <c r="AX202" i="2" s="1"/>
  <c r="AM216" i="2"/>
  <c r="AU216" i="2" s="1"/>
  <c r="Z251" i="2"/>
  <c r="AA251" i="2" s="1"/>
  <c r="Z255" i="2"/>
  <c r="AA255" i="2" s="1"/>
  <c r="AU280" i="2"/>
  <c r="AT280" i="2"/>
  <c r="AS280" i="2"/>
  <c r="AV280" i="2"/>
  <c r="AT285" i="2"/>
  <c r="AS285" i="2"/>
  <c r="AX285" i="2"/>
  <c r="AW285" i="2"/>
  <c r="AT322" i="2"/>
  <c r="AS322" i="2"/>
  <c r="AR322" i="2"/>
  <c r="AX322" i="2"/>
  <c r="AL221" i="2"/>
  <c r="AR221" i="2" s="1"/>
  <c r="AL237" i="2"/>
  <c r="AW237" i="2" s="1"/>
  <c r="Z250" i="2"/>
  <c r="AA250" i="2" s="1"/>
  <c r="Z282" i="2"/>
  <c r="AA282" i="2" s="1"/>
  <c r="AW323" i="2"/>
  <c r="AV323" i="2"/>
  <c r="AU323" i="2"/>
  <c r="AT323" i="2"/>
  <c r="AS323" i="2"/>
  <c r="AR323" i="2"/>
  <c r="AQ323" i="2"/>
  <c r="AM346" i="2"/>
  <c r="AV346" i="2" s="1"/>
  <c r="AL346" i="2"/>
  <c r="AX346" i="2" s="1"/>
  <c r="Z352" i="2"/>
  <c r="AA352" i="2" s="1"/>
  <c r="Z353" i="2"/>
  <c r="AA353" i="2" s="1"/>
  <c r="AX359" i="2"/>
  <c r="Z362" i="2"/>
  <c r="AA362" i="2" s="1"/>
  <c r="Z364" i="2"/>
  <c r="AA364" i="2" s="1"/>
  <c r="AT383" i="2"/>
  <c r="AS383" i="2"/>
  <c r="AQ383" i="2"/>
  <c r="AS388" i="2"/>
  <c r="AU388" i="2"/>
  <c r="Z14" i="3"/>
  <c r="AA14" i="3" s="1"/>
  <c r="AU118" i="3"/>
  <c r="AT118" i="3"/>
  <c r="AS118" i="3"/>
  <c r="AR118" i="3"/>
  <c r="AQ118" i="3"/>
  <c r="AX118" i="3"/>
  <c r="AW118" i="3"/>
  <c r="AV118" i="3"/>
  <c r="AM237" i="2"/>
  <c r="AV237" i="2" s="1"/>
  <c r="AL254" i="2"/>
  <c r="AL257" i="2"/>
  <c r="AR257" i="2" s="1"/>
  <c r="AL261" i="2"/>
  <c r="AR261" i="2" s="1"/>
  <c r="AM273" i="2"/>
  <c r="AV273" i="2" s="1"/>
  <c r="AL273" i="2"/>
  <c r="AR273" i="2" s="1"/>
  <c r="AT284" i="2"/>
  <c r="AS284" i="2"/>
  <c r="AQ284" i="2"/>
  <c r="AX284" i="2"/>
  <c r="AW284" i="2"/>
  <c r="AM321" i="2"/>
  <c r="AV321" i="2" s="1"/>
  <c r="AL321" i="2"/>
  <c r="AR321" i="2" s="1"/>
  <c r="Z348" i="2"/>
  <c r="AA348" i="2" s="1"/>
  <c r="Z355" i="2"/>
  <c r="AA355" i="2" s="1"/>
  <c r="Z366" i="2"/>
  <c r="AA366" i="2" s="1"/>
  <c r="AU379" i="2"/>
  <c r="AT379" i="2"/>
  <c r="AV379" i="2"/>
  <c r="AS379" i="2"/>
  <c r="AR379" i="2"/>
  <c r="AQ379" i="2"/>
  <c r="AV22" i="3"/>
  <c r="AU22" i="3"/>
  <c r="AT22" i="3"/>
  <c r="AS22" i="3"/>
  <c r="AR22" i="3"/>
  <c r="AQ22" i="3"/>
  <c r="AX22" i="3"/>
  <c r="AW22" i="3"/>
  <c r="AX104" i="3"/>
  <c r="AW104" i="3"/>
  <c r="AU104" i="3"/>
  <c r="AT104" i="3"/>
  <c r="AS104" i="3"/>
  <c r="AR104" i="3"/>
  <c r="AV104" i="3"/>
  <c r="AQ104" i="3"/>
  <c r="Z226" i="2"/>
  <c r="AA226" i="2" s="1"/>
  <c r="AL241" i="2"/>
  <c r="AR241" i="2" s="1"/>
  <c r="Z254" i="2"/>
  <c r="AA254" i="2" s="1"/>
  <c r="Z278" i="2"/>
  <c r="AA278" i="2" s="1"/>
  <c r="Z289" i="2"/>
  <c r="AA289" i="2" s="1"/>
  <c r="AT308" i="2"/>
  <c r="AS308" i="2"/>
  <c r="AQ308" i="2"/>
  <c r="AM310" i="2"/>
  <c r="AV310" i="2" s="1"/>
  <c r="AL310" i="2"/>
  <c r="Z316" i="2"/>
  <c r="AA316" i="2" s="1"/>
  <c r="Z317" i="2"/>
  <c r="AA317" i="2" s="1"/>
  <c r="Z319" i="2"/>
  <c r="AA319" i="2" s="1"/>
  <c r="Z337" i="2"/>
  <c r="AA337" i="2" s="1"/>
  <c r="Z339" i="2"/>
  <c r="AA339" i="2" s="1"/>
  <c r="Z342" i="2"/>
  <c r="AA342" i="2" s="1"/>
  <c r="AU373" i="2"/>
  <c r="AT373" i="2"/>
  <c r="AX373" i="2"/>
  <c r="AW373" i="2"/>
  <c r="AV373" i="2"/>
  <c r="AS373" i="2"/>
  <c r="AR373" i="2"/>
  <c r="AQ373" i="2"/>
  <c r="AX391" i="2"/>
  <c r="AW391" i="2"/>
  <c r="AR391" i="2"/>
  <c r="AV398" i="2"/>
  <c r="AT398" i="2"/>
  <c r="AS21" i="3"/>
  <c r="AR21" i="3"/>
  <c r="AQ21" i="3"/>
  <c r="AX21" i="3"/>
  <c r="AW21" i="3"/>
  <c r="AV21" i="3"/>
  <c r="AU21" i="3"/>
  <c r="AT21" i="3"/>
  <c r="AX71" i="3"/>
  <c r="AV71" i="3"/>
  <c r="AU71" i="3"/>
  <c r="AT71" i="3"/>
  <c r="AS71" i="3"/>
  <c r="AR71" i="3"/>
  <c r="AQ71" i="3"/>
  <c r="AW71" i="3"/>
  <c r="AM286" i="2"/>
  <c r="AL286" i="2"/>
  <c r="Z292" i="2"/>
  <c r="AA292" i="2" s="1"/>
  <c r="AV301" i="2"/>
  <c r="AU301" i="2"/>
  <c r="AT301" i="2"/>
  <c r="AS301" i="2"/>
  <c r="AQ301" i="2"/>
  <c r="Z303" i="2"/>
  <c r="AA303" i="2" s="1"/>
  <c r="Z306" i="2"/>
  <c r="AA306" i="2" s="1"/>
  <c r="Z312" i="2"/>
  <c r="AA312" i="2" s="1"/>
  <c r="AX326" i="2"/>
  <c r="AW326" i="2"/>
  <c r="AV326" i="2"/>
  <c r="AU326" i="2"/>
  <c r="AT326" i="2"/>
  <c r="AS326" i="2"/>
  <c r="AR326" i="2"/>
  <c r="AQ326" i="2"/>
  <c r="AW335" i="2"/>
  <c r="AV335" i="2"/>
  <c r="AU335" i="2"/>
  <c r="AT335" i="2"/>
  <c r="AS335" i="2"/>
  <c r="AR335" i="2"/>
  <c r="AQ335" i="2"/>
  <c r="AM358" i="2"/>
  <c r="AQ358" i="2" s="1"/>
  <c r="AL358" i="2"/>
  <c r="AQ369" i="2"/>
  <c r="AW369" i="2"/>
  <c r="AR369" i="2"/>
  <c r="AX369" i="2"/>
  <c r="AV369" i="2"/>
  <c r="AU369" i="2"/>
  <c r="AR370" i="2"/>
  <c r="AQ370" i="2"/>
  <c r="AX370" i="2"/>
  <c r="AW370" i="2"/>
  <c r="AV370" i="2"/>
  <c r="AU370" i="2"/>
  <c r="AT370" i="2"/>
  <c r="AS370" i="2"/>
  <c r="AM374" i="2"/>
  <c r="AL374" i="2"/>
  <c r="AS377" i="2"/>
  <c r="AW377" i="2"/>
  <c r="AU377" i="2"/>
  <c r="AT377" i="2"/>
  <c r="AQ377" i="2"/>
  <c r="AS398" i="2"/>
  <c r="AU398" i="2"/>
  <c r="Z286" i="2"/>
  <c r="AA286" i="2" s="1"/>
  <c r="AW299" i="2"/>
  <c r="AV299" i="2"/>
  <c r="AU299" i="2"/>
  <c r="AT299" i="2"/>
  <c r="AS299" i="2"/>
  <c r="AR299" i="2"/>
  <c r="AQ299" i="2"/>
  <c r="AM333" i="2"/>
  <c r="AV333" i="2" s="1"/>
  <c r="AL333" i="2"/>
  <c r="AR333" i="2" s="1"/>
  <c r="AX360" i="2"/>
  <c r="AW360" i="2"/>
  <c r="AV360" i="2"/>
  <c r="AU360" i="2"/>
  <c r="AT360" i="2"/>
  <c r="AS360" i="2"/>
  <c r="AR360" i="2"/>
  <c r="AQ360" i="2"/>
  <c r="AT372" i="2"/>
  <c r="AS372" i="2"/>
  <c r="AQ372" i="2"/>
  <c r="AX376" i="2"/>
  <c r="AW376" i="2"/>
  <c r="AR376" i="2"/>
  <c r="AQ376" i="2"/>
  <c r="AV376" i="2"/>
  <c r="AU376" i="2"/>
  <c r="AT376" i="2"/>
  <c r="AS376" i="2"/>
  <c r="AM377" i="2"/>
  <c r="AV377" i="2" s="1"/>
  <c r="AL377" i="2"/>
  <c r="AR377" i="2" s="1"/>
  <c r="AT384" i="2"/>
  <c r="AS384" i="2"/>
  <c r="AX384" i="2"/>
  <c r="AL264" i="2"/>
  <c r="AM268" i="2"/>
  <c r="AL268" i="2"/>
  <c r="AM269" i="2"/>
  <c r="AL269" i="2"/>
  <c r="Z281" i="2"/>
  <c r="AA281" i="2" s="1"/>
  <c r="Z293" i="2"/>
  <c r="AA293" i="2" s="1"/>
  <c r="AM297" i="2"/>
  <c r="AV297" i="2" s="1"/>
  <c r="AL297" i="2"/>
  <c r="AR297" i="2" s="1"/>
  <c r="AV349" i="2"/>
  <c r="AU349" i="2"/>
  <c r="AT349" i="2"/>
  <c r="AS349" i="2"/>
  <c r="AQ349" i="2"/>
  <c r="AX351" i="2"/>
  <c r="AW351" i="2"/>
  <c r="AV351" i="2"/>
  <c r="AU351" i="2"/>
  <c r="AT351" i="2"/>
  <c r="AS351" i="2"/>
  <c r="AR351" i="2"/>
  <c r="AR354" i="2"/>
  <c r="AQ354" i="2"/>
  <c r="AX354" i="2"/>
  <c r="AW354" i="2"/>
  <c r="AV354" i="2"/>
  <c r="AU354" i="2"/>
  <c r="AV368" i="2"/>
  <c r="AU368" i="2"/>
  <c r="AT368" i="2"/>
  <c r="AS368" i="2"/>
  <c r="AQ368" i="2"/>
  <c r="AS51" i="3"/>
  <c r="AR51" i="3"/>
  <c r="AQ51" i="3"/>
  <c r="AX51" i="3"/>
  <c r="AW51" i="3"/>
  <c r="AT51" i="3"/>
  <c r="AV51" i="3"/>
  <c r="AU51" i="3"/>
  <c r="AL217" i="2"/>
  <c r="Z230" i="2"/>
  <c r="AA230" i="2" s="1"/>
  <c r="Z238" i="2"/>
  <c r="AA238" i="2" s="1"/>
  <c r="Z258" i="2"/>
  <c r="AA258" i="2" s="1"/>
  <c r="AL258" i="2"/>
  <c r="Z266" i="2"/>
  <c r="AA266" i="2" s="1"/>
  <c r="Z269" i="2"/>
  <c r="AA269" i="2" s="1"/>
  <c r="Z270" i="2"/>
  <c r="AA270" i="2" s="1"/>
  <c r="Z271" i="2"/>
  <c r="AA271" i="2" s="1"/>
  <c r="Z277" i="2"/>
  <c r="AA277" i="2" s="1"/>
  <c r="AV284" i="2"/>
  <c r="Z295" i="2"/>
  <c r="AA295" i="2" s="1"/>
  <c r="AU308" i="2"/>
  <c r="AM322" i="2"/>
  <c r="AQ322" i="2" s="1"/>
  <c r="AL322" i="2"/>
  <c r="AW322" i="2" s="1"/>
  <c r="Z328" i="2"/>
  <c r="AA328" i="2" s="1"/>
  <c r="Z329" i="2"/>
  <c r="AA329" i="2" s="1"/>
  <c r="Z331" i="2"/>
  <c r="AA331" i="2" s="1"/>
  <c r="AX335" i="2"/>
  <c r="Z338" i="2"/>
  <c r="AA338" i="2" s="1"/>
  <c r="Z347" i="2"/>
  <c r="AA347" i="2" s="1"/>
  <c r="AS354" i="2"/>
  <c r="AU408" i="2"/>
  <c r="AQ408" i="2"/>
  <c r="AV408" i="2"/>
  <c r="AU30" i="3"/>
  <c r="AV30" i="3"/>
  <c r="AT30" i="3"/>
  <c r="AS30" i="3"/>
  <c r="AR30" i="3"/>
  <c r="AQ30" i="3"/>
  <c r="AX30" i="3"/>
  <c r="AW30" i="3"/>
  <c r="Z264" i="2"/>
  <c r="AA264" i="2" s="1"/>
  <c r="Z265" i="2"/>
  <c r="AA265" i="2" s="1"/>
  <c r="AM280" i="2"/>
  <c r="AQ280" i="2" s="1"/>
  <c r="AL280" i="2"/>
  <c r="AR280" i="2" s="1"/>
  <c r="AX299" i="2"/>
  <c r="Z302" i="2"/>
  <c r="AA302" i="2" s="1"/>
  <c r="Z313" i="2"/>
  <c r="AA313" i="2" s="1"/>
  <c r="AX315" i="2"/>
  <c r="AW315" i="2"/>
  <c r="AV315" i="2"/>
  <c r="AU315" i="2"/>
  <c r="AT315" i="2"/>
  <c r="AS315" i="2"/>
  <c r="AR315" i="2"/>
  <c r="Z318" i="2"/>
  <c r="AA318" i="2" s="1"/>
  <c r="AX324" i="2"/>
  <c r="AW324" i="2"/>
  <c r="AV324" i="2"/>
  <c r="AU324" i="2"/>
  <c r="AT324" i="2"/>
  <c r="AS324" i="2"/>
  <c r="AR324" i="2"/>
  <c r="AQ324" i="2"/>
  <c r="AM345" i="2"/>
  <c r="AV345" i="2" s="1"/>
  <c r="AL345" i="2"/>
  <c r="AW345" i="2" s="1"/>
  <c r="AU345" i="2"/>
  <c r="AT345" i="2"/>
  <c r="AS345" i="2"/>
  <c r="AQ345" i="2"/>
  <c r="AM378" i="2"/>
  <c r="AU378" i="2" s="1"/>
  <c r="AL378" i="2"/>
  <c r="AW378" i="2" s="1"/>
  <c r="AT378" i="2"/>
  <c r="AS378" i="2"/>
  <c r="AX378" i="2"/>
  <c r="AV378" i="2"/>
  <c r="AR378" i="2"/>
  <c r="AQ378" i="2"/>
  <c r="AS382" i="2"/>
  <c r="AR382" i="2"/>
  <c r="AQ382" i="2"/>
  <c r="AX382" i="2"/>
  <c r="AW382" i="2"/>
  <c r="AT382" i="2"/>
  <c r="AL245" i="2"/>
  <c r="AL249" i="2"/>
  <c r="Z252" i="2"/>
  <c r="AA252" i="2" s="1"/>
  <c r="Z283" i="2"/>
  <c r="AA283" i="2" s="1"/>
  <c r="Z288" i="2"/>
  <c r="AA288" i="2" s="1"/>
  <c r="Z290" i="2"/>
  <c r="AA290" i="2" s="1"/>
  <c r="Z311" i="2"/>
  <c r="AA311" i="2" s="1"/>
  <c r="Z361" i="2"/>
  <c r="AA361" i="2" s="1"/>
  <c r="Z363" i="2"/>
  <c r="AA363" i="2" s="1"/>
  <c r="AX401" i="2"/>
  <c r="AW401" i="2"/>
  <c r="AR401" i="2"/>
  <c r="AM285" i="2"/>
  <c r="AU285" i="2" s="1"/>
  <c r="AL285" i="2"/>
  <c r="AR285" i="2" s="1"/>
  <c r="AM292" i="2"/>
  <c r="AL292" i="2"/>
  <c r="AM309" i="2"/>
  <c r="AV309" i="2" s="1"/>
  <c r="AL309" i="2"/>
  <c r="AU309" i="2"/>
  <c r="AT309" i="2"/>
  <c r="AS309" i="2"/>
  <c r="AR309" i="2"/>
  <c r="AQ309" i="2"/>
  <c r="AX309" i="2"/>
  <c r="AM334" i="2"/>
  <c r="AQ334" i="2" s="1"/>
  <c r="AL334" i="2"/>
  <c r="AX334" i="2" s="1"/>
  <c r="Z340" i="2"/>
  <c r="AA340" i="2" s="1"/>
  <c r="Z341" i="2"/>
  <c r="AA341" i="2" s="1"/>
  <c r="Z343" i="2"/>
  <c r="AA343" i="2" s="1"/>
  <c r="AX350" i="2"/>
  <c r="AW350" i="2"/>
  <c r="AV350" i="2"/>
  <c r="AU350" i="2"/>
  <c r="AT350" i="2"/>
  <c r="AS350" i="2"/>
  <c r="AR350" i="2"/>
  <c r="AQ350" i="2"/>
  <c r="AW359" i="2"/>
  <c r="AV359" i="2"/>
  <c r="AU359" i="2"/>
  <c r="AT359" i="2"/>
  <c r="AS359" i="2"/>
  <c r="AR359" i="2"/>
  <c r="AQ359" i="2"/>
  <c r="AX365" i="2"/>
  <c r="AV365" i="2"/>
  <c r="AU365" i="2"/>
  <c r="AT365" i="2"/>
  <c r="AS365" i="2"/>
  <c r="AQ365" i="2"/>
  <c r="Z371" i="2"/>
  <c r="AA371" i="2" s="1"/>
  <c r="Z242" i="2"/>
  <c r="AA242" i="2" s="1"/>
  <c r="AL256" i="2"/>
  <c r="AW256" i="2" s="1"/>
  <c r="AM274" i="2"/>
  <c r="AV274" i="2" s="1"/>
  <c r="AL274" i="2"/>
  <c r="AR274" i="2" s="1"/>
  <c r="Z276" i="2"/>
  <c r="AA276" i="2" s="1"/>
  <c r="AM298" i="2"/>
  <c r="AU298" i="2" s="1"/>
  <c r="AL298" i="2"/>
  <c r="AR298" i="2" s="1"/>
  <c r="Z304" i="2"/>
  <c r="AA304" i="2" s="1"/>
  <c r="Z305" i="2"/>
  <c r="AA305" i="2" s="1"/>
  <c r="AS307" i="2"/>
  <c r="AR307" i="2"/>
  <c r="AQ307" i="2"/>
  <c r="AX307" i="2"/>
  <c r="AW307" i="2"/>
  <c r="AV307" i="2"/>
  <c r="Z336" i="2"/>
  <c r="AA336" i="2" s="1"/>
  <c r="AM357" i="2"/>
  <c r="AV357" i="2" s="1"/>
  <c r="AL357" i="2"/>
  <c r="AR357" i="2" s="1"/>
  <c r="AQ390" i="2"/>
  <c r="AV390" i="2"/>
  <c r="AU390" i="2"/>
  <c r="AX12" i="3"/>
  <c r="AW12" i="3"/>
  <c r="AT12" i="3"/>
  <c r="AS12" i="3"/>
  <c r="AR12" i="3"/>
  <c r="AV12" i="3"/>
  <c r="AU12" i="3"/>
  <c r="AQ12" i="3"/>
  <c r="P15" i="3"/>
  <c r="Z15" i="3" s="1"/>
  <c r="AA15" i="3" s="1"/>
  <c r="N15" i="3"/>
  <c r="P33" i="3"/>
  <c r="Z33" i="3" s="1"/>
  <c r="AA33" i="3" s="1"/>
  <c r="N33" i="3"/>
  <c r="Z374" i="2"/>
  <c r="AA374" i="2" s="1"/>
  <c r="AW395" i="2"/>
  <c r="AW405" i="2"/>
  <c r="Z9" i="3"/>
  <c r="AA9" i="3" s="1"/>
  <c r="Z36" i="3"/>
  <c r="AA36" i="3" s="1"/>
  <c r="Z39" i="3"/>
  <c r="AA39" i="3" s="1"/>
  <c r="AL371" i="2"/>
  <c r="AR389" i="2"/>
  <c r="AR399" i="2"/>
  <c r="AX402" i="2"/>
  <c r="AX405" i="2"/>
  <c r="AT55" i="3"/>
  <c r="AS55" i="3"/>
  <c r="AR55" i="3"/>
  <c r="AQ55" i="3"/>
  <c r="AX55" i="3"/>
  <c r="AW55" i="3"/>
  <c r="AV55" i="3"/>
  <c r="AU55" i="3"/>
  <c r="AX65" i="3"/>
  <c r="AW65" i="3"/>
  <c r="AV65" i="3"/>
  <c r="AU65" i="3"/>
  <c r="AT65" i="3"/>
  <c r="AS65" i="3"/>
  <c r="AR65" i="3"/>
  <c r="AQ65" i="3"/>
  <c r="AL272" i="2"/>
  <c r="AL284" i="2"/>
  <c r="AR284" i="2" s="1"/>
  <c r="AL296" i="2"/>
  <c r="AR296" i="2" s="1"/>
  <c r="AL308" i="2"/>
  <c r="AR308" i="2" s="1"/>
  <c r="AL320" i="2"/>
  <c r="AR320" i="2" s="1"/>
  <c r="AL332" i="2"/>
  <c r="AX332" i="2" s="1"/>
  <c r="AL344" i="2"/>
  <c r="AW344" i="2" s="1"/>
  <c r="AL356" i="2"/>
  <c r="AX356" i="2" s="1"/>
  <c r="AU412" i="2"/>
  <c r="AQ412" i="2"/>
  <c r="Z20" i="3"/>
  <c r="AA20" i="3" s="1"/>
  <c r="Z26" i="3"/>
  <c r="AA26" i="3" s="1"/>
  <c r="AU59" i="3"/>
  <c r="AT59" i="3"/>
  <c r="AS59" i="3"/>
  <c r="AR59" i="3"/>
  <c r="AQ59" i="3"/>
  <c r="AX59" i="3"/>
  <c r="AW59" i="3"/>
  <c r="AV59" i="3"/>
  <c r="Z31" i="3"/>
  <c r="AA31" i="3" s="1"/>
  <c r="AS43" i="3"/>
  <c r="AR43" i="3"/>
  <c r="AX43" i="3"/>
  <c r="AW43" i="3"/>
  <c r="AV43" i="3"/>
  <c r="AU43" i="3"/>
  <c r="AT43" i="3"/>
  <c r="AQ43" i="3"/>
  <c r="AM366" i="2"/>
  <c r="AL366" i="2"/>
  <c r="AM372" i="2"/>
  <c r="AU372" i="2" s="1"/>
  <c r="AL372" i="2"/>
  <c r="AR372" i="2" s="1"/>
  <c r="AM384" i="2"/>
  <c r="AV384" i="2" s="1"/>
  <c r="AL384" i="2"/>
  <c r="AR384" i="2" s="1"/>
  <c r="AX8" i="3"/>
  <c r="AW8" i="3"/>
  <c r="AT8" i="3"/>
  <c r="AS8" i="3"/>
  <c r="AR8" i="3"/>
  <c r="Z10" i="3"/>
  <c r="AA10" i="3" s="1"/>
  <c r="Z17" i="3"/>
  <c r="AA17" i="3" s="1"/>
  <c r="Z25" i="3"/>
  <c r="AA25" i="3" s="1"/>
  <c r="AU32" i="3"/>
  <c r="AT32" i="3"/>
  <c r="AS32" i="3"/>
  <c r="AR32" i="3"/>
  <c r="AQ32" i="3"/>
  <c r="AX32" i="3"/>
  <c r="AW32" i="3"/>
  <c r="T38" i="3"/>
  <c r="N38" i="3"/>
  <c r="AL281" i="2"/>
  <c r="AL293" i="2"/>
  <c r="AL305" i="2"/>
  <c r="AL317" i="2"/>
  <c r="AL329" i="2"/>
  <c r="AL341" i="2"/>
  <c r="AL353" i="2"/>
  <c r="Z375" i="2"/>
  <c r="AA375" i="2" s="1"/>
  <c r="Z380" i="2"/>
  <c r="AA380" i="2" s="1"/>
  <c r="AM383" i="2"/>
  <c r="AV383" i="2" s="1"/>
  <c r="AL383" i="2"/>
  <c r="AW383" i="2" s="1"/>
  <c r="Z385" i="2"/>
  <c r="AA385" i="2" s="1"/>
  <c r="AL385" i="2"/>
  <c r="AX386" i="2"/>
  <c r="AW399" i="2"/>
  <c r="AV400" i="2"/>
  <c r="AV412" i="2"/>
  <c r="Z18" i="3"/>
  <c r="AA18" i="3" s="1"/>
  <c r="P19" i="3"/>
  <c r="Z19" i="3" s="1"/>
  <c r="AA19" i="3" s="1"/>
  <c r="N19" i="3"/>
  <c r="AW28" i="3"/>
  <c r="AV28" i="3"/>
  <c r="AU28" i="3"/>
  <c r="AT28" i="3"/>
  <c r="AS28" i="3"/>
  <c r="AR28" i="3"/>
  <c r="AQ28" i="3"/>
  <c r="Z34" i="3"/>
  <c r="AA34" i="3" s="1"/>
  <c r="AL304" i="2"/>
  <c r="AL316" i="2"/>
  <c r="AL328" i="2"/>
  <c r="AL340" i="2"/>
  <c r="AL352" i="2"/>
  <c r="Z381" i="2"/>
  <c r="AA381" i="2" s="1"/>
  <c r="AU392" i="2"/>
  <c r="AU402" i="2"/>
  <c r="AX406" i="2"/>
  <c r="AX409" i="2"/>
  <c r="AW409" i="2"/>
  <c r="P11" i="3"/>
  <c r="Z11" i="3" s="1"/>
  <c r="AA11" i="3" s="1"/>
  <c r="N11" i="3"/>
  <c r="Z27" i="3"/>
  <c r="AA27" i="3" s="1"/>
  <c r="Z29" i="3"/>
  <c r="AA29" i="3" s="1"/>
  <c r="Z35" i="3"/>
  <c r="AA35" i="3" s="1"/>
  <c r="AV392" i="2"/>
  <c r="AV402" i="2"/>
  <c r="Z13" i="3"/>
  <c r="AA13" i="3" s="1"/>
  <c r="Z41" i="3"/>
  <c r="AA41" i="3" s="1"/>
  <c r="Z47" i="3"/>
  <c r="AA47" i="3" s="1"/>
  <c r="AU67" i="3"/>
  <c r="AT67" i="3"/>
  <c r="AS67" i="3"/>
  <c r="AR67" i="3"/>
  <c r="AQ67" i="3"/>
  <c r="AX67" i="3"/>
  <c r="AW67" i="3"/>
  <c r="AV67" i="3"/>
  <c r="AU394" i="2"/>
  <c r="AX398" i="2"/>
  <c r="AX413" i="2"/>
  <c r="AW413" i="2"/>
  <c r="Z16" i="3"/>
  <c r="AA16" i="3" s="1"/>
  <c r="Z24" i="3"/>
  <c r="AA24" i="3" s="1"/>
  <c r="AL253" i="2"/>
  <c r="AX253" i="2" s="1"/>
  <c r="AL265" i="2"/>
  <c r="AL277" i="2"/>
  <c r="AL289" i="2"/>
  <c r="AL301" i="2"/>
  <c r="AR301" i="2" s="1"/>
  <c r="AL313" i="2"/>
  <c r="AL325" i="2"/>
  <c r="AR325" i="2" s="1"/>
  <c r="AL337" i="2"/>
  <c r="AL349" i="2"/>
  <c r="AR349" i="2" s="1"/>
  <c r="AL361" i="2"/>
  <c r="AL365" i="2"/>
  <c r="AR365" i="2" s="1"/>
  <c r="AL368" i="2"/>
  <c r="AR368" i="2" s="1"/>
  <c r="AL373" i="2"/>
  <c r="AV394" i="2"/>
  <c r="AU404" i="2"/>
  <c r="AQ8" i="3"/>
  <c r="AV32" i="3"/>
  <c r="Z38" i="3"/>
  <c r="AA38" i="3" s="1"/>
  <c r="AW388" i="2"/>
  <c r="AW392" i="2"/>
  <c r="AW396" i="2"/>
  <c r="AW400" i="2"/>
  <c r="AW404" i="2"/>
  <c r="AW408" i="2"/>
  <c r="AQ410" i="2"/>
  <c r="AW412" i="2"/>
  <c r="N32" i="3"/>
  <c r="N48" i="3"/>
  <c r="Z70" i="3"/>
  <c r="AA70" i="3" s="1"/>
  <c r="Z72" i="3"/>
  <c r="AA72" i="3" s="1"/>
  <c r="Z77" i="3"/>
  <c r="AA77" i="3" s="1"/>
  <c r="AX92" i="3"/>
  <c r="AW92" i="3"/>
  <c r="AS92" i="3"/>
  <c r="AV92" i="3"/>
  <c r="AU92" i="3"/>
  <c r="AT92" i="3"/>
  <c r="AR92" i="3"/>
  <c r="AQ92" i="3"/>
  <c r="P95" i="3"/>
  <c r="Z95" i="3" s="1"/>
  <c r="AA95" i="3" s="1"/>
  <c r="N95" i="3"/>
  <c r="AU106" i="3"/>
  <c r="AT106" i="3"/>
  <c r="AS106" i="3"/>
  <c r="AR106" i="3"/>
  <c r="AQ106" i="3"/>
  <c r="AX106" i="3"/>
  <c r="AW106" i="3"/>
  <c r="AV106" i="3"/>
  <c r="AR386" i="2"/>
  <c r="AX388" i="2"/>
  <c r="AR390" i="2"/>
  <c r="AX392" i="2"/>
  <c r="AR394" i="2"/>
  <c r="AX396" i="2"/>
  <c r="AR398" i="2"/>
  <c r="AX400" i="2"/>
  <c r="AR402" i="2"/>
  <c r="AX404" i="2"/>
  <c r="AR406" i="2"/>
  <c r="AX408" i="2"/>
  <c r="AR410" i="2"/>
  <c r="AX412" i="2"/>
  <c r="AU90" i="3"/>
  <c r="AS90" i="3"/>
  <c r="AR90" i="3"/>
  <c r="AQ90" i="3"/>
  <c r="AT90" i="3"/>
  <c r="AX90" i="3"/>
  <c r="AW90" i="3"/>
  <c r="AU114" i="3"/>
  <c r="AT114" i="3"/>
  <c r="AS114" i="3"/>
  <c r="AR114" i="3"/>
  <c r="AQ114" i="3"/>
  <c r="AX114" i="3"/>
  <c r="AW114" i="3"/>
  <c r="AV114" i="3"/>
  <c r="AX136" i="3"/>
  <c r="AS136" i="3"/>
  <c r="AR136" i="3"/>
  <c r="AW136" i="3"/>
  <c r="AV136" i="3"/>
  <c r="AU136" i="3"/>
  <c r="AT136" i="3"/>
  <c r="AQ136" i="3"/>
  <c r="T36" i="3"/>
  <c r="Z52" i="3"/>
  <c r="AA52" i="3" s="1"/>
  <c r="Z56" i="3"/>
  <c r="AA56" i="3" s="1"/>
  <c r="Z60" i="3"/>
  <c r="AA60" i="3" s="1"/>
  <c r="Z82" i="3"/>
  <c r="AA82" i="3" s="1"/>
  <c r="Z100" i="3"/>
  <c r="AA100" i="3" s="1"/>
  <c r="AS129" i="3"/>
  <c r="AU129" i="3"/>
  <c r="AT129" i="3"/>
  <c r="AR129" i="3"/>
  <c r="AQ129" i="3"/>
  <c r="AX129" i="3"/>
  <c r="AV129" i="3"/>
  <c r="Z42" i="3"/>
  <c r="AA42" i="3" s="1"/>
  <c r="Z50" i="3"/>
  <c r="AA50" i="3" s="1"/>
  <c r="Z58" i="3"/>
  <c r="AA58" i="3" s="1"/>
  <c r="AX88" i="3"/>
  <c r="AS88" i="3"/>
  <c r="AR88" i="3"/>
  <c r="AQ88" i="3"/>
  <c r="AW88" i="3"/>
  <c r="AV88" i="3"/>
  <c r="AU88" i="3"/>
  <c r="AS172" i="3"/>
  <c r="AX172" i="3"/>
  <c r="AW172" i="3"/>
  <c r="AV172" i="3"/>
  <c r="AU172" i="3"/>
  <c r="AT172" i="3"/>
  <c r="AR172" i="3"/>
  <c r="AQ172" i="3"/>
  <c r="Z61" i="3"/>
  <c r="AA61" i="3" s="1"/>
  <c r="Z68" i="3"/>
  <c r="AA68" i="3" s="1"/>
  <c r="AU98" i="3"/>
  <c r="AS98" i="3"/>
  <c r="AR98" i="3"/>
  <c r="AQ98" i="3"/>
  <c r="AX98" i="3"/>
  <c r="AW98" i="3"/>
  <c r="AV98" i="3"/>
  <c r="AT98" i="3"/>
  <c r="AU110" i="3"/>
  <c r="AT110" i="3"/>
  <c r="AS110" i="3"/>
  <c r="AR110" i="3"/>
  <c r="AQ110" i="3"/>
  <c r="AX110" i="3"/>
  <c r="AW110" i="3"/>
  <c r="AV110" i="3"/>
  <c r="AX132" i="3"/>
  <c r="AS132" i="3"/>
  <c r="AR132" i="3"/>
  <c r="AW132" i="3"/>
  <c r="AV132" i="3"/>
  <c r="AU132" i="3"/>
  <c r="AT132" i="3"/>
  <c r="AQ132" i="3"/>
  <c r="N29" i="3"/>
  <c r="P49" i="3"/>
  <c r="Z49" i="3" s="1"/>
  <c r="AA49" i="3" s="1"/>
  <c r="N49" i="3"/>
  <c r="N52" i="3"/>
  <c r="N56" i="3"/>
  <c r="AU63" i="3"/>
  <c r="AT63" i="3"/>
  <c r="AS63" i="3"/>
  <c r="AR63" i="3"/>
  <c r="AQ63" i="3"/>
  <c r="AX63" i="3"/>
  <c r="AW63" i="3"/>
  <c r="Z66" i="3"/>
  <c r="AA66" i="3" s="1"/>
  <c r="Z75" i="3"/>
  <c r="AA75" i="3" s="1"/>
  <c r="AX80" i="3"/>
  <c r="AS80" i="3"/>
  <c r="AR80" i="3"/>
  <c r="AQ80" i="3"/>
  <c r="AW80" i="3"/>
  <c r="AV80" i="3"/>
  <c r="AU80" i="3"/>
  <c r="AW386" i="2"/>
  <c r="AW390" i="2"/>
  <c r="AW394" i="2"/>
  <c r="AW398" i="2"/>
  <c r="AW402" i="2"/>
  <c r="AW406" i="2"/>
  <c r="AW410" i="2"/>
  <c r="N31" i="3"/>
  <c r="N35" i="3"/>
  <c r="N39" i="3"/>
  <c r="N41" i="3"/>
  <c r="N42" i="3"/>
  <c r="N50" i="3"/>
  <c r="Z69" i="3"/>
  <c r="AA69" i="3" s="1"/>
  <c r="Z73" i="3"/>
  <c r="AA73" i="3" s="1"/>
  <c r="AR113" i="3"/>
  <c r="AQ113" i="3"/>
  <c r="AX113" i="3"/>
  <c r="AW113" i="3"/>
  <c r="AV113" i="3"/>
  <c r="AU113" i="3"/>
  <c r="AS113" i="3"/>
  <c r="Z57" i="3"/>
  <c r="AA57" i="3" s="1"/>
  <c r="Z86" i="3"/>
  <c r="AA86" i="3" s="1"/>
  <c r="AX108" i="3"/>
  <c r="AW108" i="3"/>
  <c r="AV108" i="3"/>
  <c r="AU108" i="3"/>
  <c r="AT108" i="3"/>
  <c r="AS108" i="3"/>
  <c r="AR108" i="3"/>
  <c r="AQ108" i="3"/>
  <c r="Z40" i="3"/>
  <c r="AA40" i="3" s="1"/>
  <c r="Z44" i="3"/>
  <c r="AA44" i="3" s="1"/>
  <c r="P45" i="3"/>
  <c r="Z45" i="3" s="1"/>
  <c r="AA45" i="3" s="1"/>
  <c r="N45" i="3"/>
  <c r="Z46" i="3"/>
  <c r="AA46" i="3" s="1"/>
  <c r="Z54" i="3"/>
  <c r="AA54" i="3" s="1"/>
  <c r="P74" i="3"/>
  <c r="Z74" i="3" s="1"/>
  <c r="AA74" i="3" s="1"/>
  <c r="N74" i="3"/>
  <c r="P138" i="3"/>
  <c r="Z138" i="3" s="1"/>
  <c r="AA138" i="3" s="1"/>
  <c r="N138" i="3"/>
  <c r="AQ153" i="3"/>
  <c r="AX153" i="3"/>
  <c r="AW153" i="3"/>
  <c r="AV153" i="3"/>
  <c r="AU153" i="3"/>
  <c r="AS153" i="3"/>
  <c r="AR153" i="3"/>
  <c r="AT153" i="3"/>
  <c r="Z48" i="3"/>
  <c r="AA48" i="3" s="1"/>
  <c r="Z64" i="3"/>
  <c r="AA64" i="3" s="1"/>
  <c r="AU78" i="3"/>
  <c r="AR78" i="3"/>
  <c r="AX78" i="3"/>
  <c r="AW78" i="3"/>
  <c r="AV78" i="3"/>
  <c r="AT78" i="3"/>
  <c r="AS78" i="3"/>
  <c r="AQ78" i="3"/>
  <c r="P53" i="3"/>
  <c r="Z53" i="3" s="1"/>
  <c r="AA53" i="3" s="1"/>
  <c r="N53" i="3"/>
  <c r="Z62" i="3"/>
  <c r="AA62" i="3" s="1"/>
  <c r="AV63" i="3"/>
  <c r="Z79" i="3"/>
  <c r="AA79" i="3" s="1"/>
  <c r="Z84" i="3"/>
  <c r="AA84" i="3" s="1"/>
  <c r="AX96" i="3"/>
  <c r="AW96" i="3"/>
  <c r="AU96" i="3"/>
  <c r="AS96" i="3"/>
  <c r="AV96" i="3"/>
  <c r="AT96" i="3"/>
  <c r="AR96" i="3"/>
  <c r="AQ96" i="3"/>
  <c r="AU102" i="3"/>
  <c r="AS102" i="3"/>
  <c r="AR102" i="3"/>
  <c r="AQ102" i="3"/>
  <c r="AX102" i="3"/>
  <c r="AW102" i="3"/>
  <c r="AV102" i="3"/>
  <c r="AT102" i="3"/>
  <c r="T124" i="3"/>
  <c r="Z124" i="3" s="1"/>
  <c r="AA124" i="3" s="1"/>
  <c r="N124" i="3"/>
  <c r="N92" i="3"/>
  <c r="Z93" i="3"/>
  <c r="AA93" i="3" s="1"/>
  <c r="P94" i="3"/>
  <c r="Z94" i="3" s="1"/>
  <c r="AA94" i="3" s="1"/>
  <c r="Z97" i="3"/>
  <c r="AA97" i="3" s="1"/>
  <c r="N100" i="3"/>
  <c r="T76" i="3"/>
  <c r="Z76" i="3" s="1"/>
  <c r="AA76" i="3" s="1"/>
  <c r="N79" i="3"/>
  <c r="P107" i="3"/>
  <c r="Z107" i="3" s="1"/>
  <c r="AA107" i="3" s="1"/>
  <c r="N107" i="3"/>
  <c r="Z112" i="3"/>
  <c r="AA112" i="3" s="1"/>
  <c r="Z117" i="3"/>
  <c r="AA117" i="3" s="1"/>
  <c r="T139" i="3"/>
  <c r="Z139" i="3" s="1"/>
  <c r="AA139" i="3" s="1"/>
  <c r="N139" i="3"/>
  <c r="AR169" i="3"/>
  <c r="AT169" i="3"/>
  <c r="AS169" i="3"/>
  <c r="AQ169" i="3"/>
  <c r="AX169" i="3"/>
  <c r="AV169" i="3"/>
  <c r="AU169" i="3"/>
  <c r="AW169" i="3"/>
  <c r="N75" i="3"/>
  <c r="P103" i="3"/>
  <c r="Z103" i="3" s="1"/>
  <c r="AA103" i="3" s="1"/>
  <c r="N103" i="3"/>
  <c r="AS211" i="3"/>
  <c r="AR211" i="3"/>
  <c r="AQ211" i="3"/>
  <c r="AX211" i="3"/>
  <c r="AW211" i="3"/>
  <c r="AU211" i="3"/>
  <c r="AT211" i="3"/>
  <c r="AV211" i="3"/>
  <c r="N77" i="3"/>
  <c r="P111" i="3"/>
  <c r="Z111" i="3" s="1"/>
  <c r="AA111" i="3" s="1"/>
  <c r="N111" i="3"/>
  <c r="Z116" i="3"/>
  <c r="AA116" i="3" s="1"/>
  <c r="Z121" i="3"/>
  <c r="AA121" i="3" s="1"/>
  <c r="P125" i="3"/>
  <c r="Z125" i="3" s="1"/>
  <c r="AA125" i="3" s="1"/>
  <c r="N125" i="3"/>
  <c r="Z128" i="3"/>
  <c r="AA128" i="3" s="1"/>
  <c r="N102" i="3"/>
  <c r="AU143" i="3"/>
  <c r="AT143" i="3"/>
  <c r="AR143" i="3"/>
  <c r="AX143" i="3"/>
  <c r="AW143" i="3"/>
  <c r="AV143" i="3"/>
  <c r="AS143" i="3"/>
  <c r="AQ143" i="3"/>
  <c r="N57" i="3"/>
  <c r="N61" i="3"/>
  <c r="N65" i="3"/>
  <c r="N69" i="3"/>
  <c r="N80" i="3"/>
  <c r="N84" i="3"/>
  <c r="N88" i="3"/>
  <c r="N90" i="3"/>
  <c r="Z105" i="3"/>
  <c r="AA105" i="3" s="1"/>
  <c r="P115" i="3"/>
  <c r="Z115" i="3" s="1"/>
  <c r="AA115" i="3" s="1"/>
  <c r="N115" i="3"/>
  <c r="Z120" i="3"/>
  <c r="AA120" i="3" s="1"/>
  <c r="Z123" i="3"/>
  <c r="AA123" i="3" s="1"/>
  <c r="AT158" i="3"/>
  <c r="AS158" i="3"/>
  <c r="AR158" i="3"/>
  <c r="AQ158" i="3"/>
  <c r="AX158" i="3"/>
  <c r="AV158" i="3"/>
  <c r="AU158" i="3"/>
  <c r="AW158" i="3"/>
  <c r="N72" i="3"/>
  <c r="N82" i="3"/>
  <c r="N86" i="3"/>
  <c r="N122" i="3"/>
  <c r="P122" i="3"/>
  <c r="Z122" i="3" s="1"/>
  <c r="AA122" i="3" s="1"/>
  <c r="AV133" i="3"/>
  <c r="AU133" i="3"/>
  <c r="AS133" i="3"/>
  <c r="AR133" i="3"/>
  <c r="AX133" i="3"/>
  <c r="AW133" i="3"/>
  <c r="AT133" i="3"/>
  <c r="AQ133" i="3"/>
  <c r="P81" i="3"/>
  <c r="Z81" i="3" s="1"/>
  <c r="AA81" i="3" s="1"/>
  <c r="P85" i="3"/>
  <c r="Z85" i="3" s="1"/>
  <c r="AA85" i="3" s="1"/>
  <c r="Z89" i="3"/>
  <c r="AA89" i="3" s="1"/>
  <c r="P91" i="3"/>
  <c r="Z91" i="3" s="1"/>
  <c r="AA91" i="3" s="1"/>
  <c r="N91" i="3"/>
  <c r="P119" i="3"/>
  <c r="Z119" i="3" s="1"/>
  <c r="AA119" i="3" s="1"/>
  <c r="N119" i="3"/>
  <c r="P134" i="3"/>
  <c r="Z134" i="3" s="1"/>
  <c r="AA134" i="3" s="1"/>
  <c r="N134" i="3"/>
  <c r="AX140" i="3"/>
  <c r="AW140" i="3"/>
  <c r="AU140" i="3"/>
  <c r="AS140" i="3"/>
  <c r="AR140" i="3"/>
  <c r="AV140" i="3"/>
  <c r="AT140" i="3"/>
  <c r="AQ140" i="3"/>
  <c r="T127" i="3"/>
  <c r="Z127" i="3" s="1"/>
  <c r="AA127" i="3" s="1"/>
  <c r="N127" i="3"/>
  <c r="P144" i="3"/>
  <c r="Z144" i="3" s="1"/>
  <c r="AA144" i="3" s="1"/>
  <c r="N144" i="3"/>
  <c r="Z171" i="3"/>
  <c r="AA171" i="3" s="1"/>
  <c r="AU222" i="3"/>
  <c r="AS222" i="3"/>
  <c r="AR222" i="3"/>
  <c r="AQ222" i="3"/>
  <c r="AX222" i="3"/>
  <c r="AV222" i="3"/>
  <c r="AT222" i="3"/>
  <c r="AW222" i="3"/>
  <c r="P99" i="3"/>
  <c r="Z99" i="3" s="1"/>
  <c r="AA99" i="3" s="1"/>
  <c r="N99" i="3"/>
  <c r="Z109" i="3"/>
  <c r="AA109" i="3" s="1"/>
  <c r="Z131" i="3"/>
  <c r="AA131" i="3" s="1"/>
  <c r="T135" i="3"/>
  <c r="Z135" i="3" s="1"/>
  <c r="AA135" i="3" s="1"/>
  <c r="N135" i="3"/>
  <c r="P83" i="3"/>
  <c r="Z83" i="3" s="1"/>
  <c r="AA83" i="3" s="1"/>
  <c r="N83" i="3"/>
  <c r="P87" i="3"/>
  <c r="Z87" i="3" s="1"/>
  <c r="AA87" i="3" s="1"/>
  <c r="N87" i="3"/>
  <c r="Z101" i="3"/>
  <c r="AA101" i="3" s="1"/>
  <c r="AV137" i="3"/>
  <c r="AU137" i="3"/>
  <c r="AS137" i="3"/>
  <c r="AR137" i="3"/>
  <c r="AX137" i="3"/>
  <c r="AW137" i="3"/>
  <c r="AT137" i="3"/>
  <c r="AQ137" i="3"/>
  <c r="N163" i="3"/>
  <c r="P163" i="3"/>
  <c r="Z163" i="3" s="1"/>
  <c r="AA163" i="3" s="1"/>
  <c r="AT166" i="3"/>
  <c r="AS166" i="3"/>
  <c r="AR166" i="3"/>
  <c r="AQ166" i="3"/>
  <c r="AX166" i="3"/>
  <c r="AV166" i="3"/>
  <c r="AU166" i="3"/>
  <c r="AV173" i="3"/>
  <c r="AR173" i="3"/>
  <c r="AX173" i="3"/>
  <c r="AW173" i="3"/>
  <c r="AU173" i="3"/>
  <c r="AT173" i="3"/>
  <c r="AS173" i="3"/>
  <c r="AQ173" i="3"/>
  <c r="N129" i="3"/>
  <c r="Z152" i="3"/>
  <c r="AA152" i="3" s="1"/>
  <c r="AQ157" i="3"/>
  <c r="AX157" i="3"/>
  <c r="AW157" i="3"/>
  <c r="AV157" i="3"/>
  <c r="AU157" i="3"/>
  <c r="AS157" i="3"/>
  <c r="AR157" i="3"/>
  <c r="N167" i="3"/>
  <c r="P167" i="3"/>
  <c r="Z167" i="3" s="1"/>
  <c r="AA167" i="3" s="1"/>
  <c r="AU174" i="3"/>
  <c r="AR174" i="3"/>
  <c r="AQ174" i="3"/>
  <c r="AX174" i="3"/>
  <c r="AW174" i="3"/>
  <c r="AT174" i="3"/>
  <c r="AS174" i="3"/>
  <c r="AU182" i="3"/>
  <c r="AR182" i="3"/>
  <c r="AX182" i="3"/>
  <c r="AW182" i="3"/>
  <c r="AV182" i="3"/>
  <c r="AT182" i="3"/>
  <c r="AS182" i="3"/>
  <c r="AQ182" i="3"/>
  <c r="AA183" i="3"/>
  <c r="AS409" i="3"/>
  <c r="AR409" i="3"/>
  <c r="AQ409" i="3"/>
  <c r="AX409" i="3"/>
  <c r="AW409" i="3"/>
  <c r="AV409" i="3"/>
  <c r="AU409" i="3"/>
  <c r="AT409" i="3"/>
  <c r="P126" i="3"/>
  <c r="Z126" i="3" s="1"/>
  <c r="AA126" i="3" s="1"/>
  <c r="N136" i="3"/>
  <c r="Z162" i="3"/>
  <c r="AA162" i="3" s="1"/>
  <c r="Z178" i="3"/>
  <c r="AA178" i="3" s="1"/>
  <c r="N189" i="3"/>
  <c r="P189" i="3"/>
  <c r="Z189" i="3" s="1"/>
  <c r="AA189" i="3" s="1"/>
  <c r="AU194" i="3"/>
  <c r="AT194" i="3"/>
  <c r="AR194" i="3"/>
  <c r="AQ194" i="3"/>
  <c r="AX194" i="3"/>
  <c r="AW194" i="3"/>
  <c r="AV194" i="3"/>
  <c r="AS194" i="3"/>
  <c r="P142" i="3"/>
  <c r="Z142" i="3" s="1"/>
  <c r="AA142" i="3" s="1"/>
  <c r="N142" i="3"/>
  <c r="Z145" i="3"/>
  <c r="AA145" i="3" s="1"/>
  <c r="Z156" i="3"/>
  <c r="AA156" i="3" s="1"/>
  <c r="Z161" i="3"/>
  <c r="AA161" i="3" s="1"/>
  <c r="Z170" i="3"/>
  <c r="AA170" i="3" s="1"/>
  <c r="Z179" i="3"/>
  <c r="AA179" i="3" s="1"/>
  <c r="AS195" i="3"/>
  <c r="AR195" i="3"/>
  <c r="AQ195" i="3"/>
  <c r="AX195" i="3"/>
  <c r="AW195" i="3"/>
  <c r="AU195" i="3"/>
  <c r="AT195" i="3"/>
  <c r="AV195" i="3"/>
  <c r="AS257" i="3"/>
  <c r="AR257" i="3"/>
  <c r="AQ257" i="3"/>
  <c r="AX257" i="3"/>
  <c r="AW257" i="3"/>
  <c r="AU257" i="3"/>
  <c r="AT257" i="3"/>
  <c r="AV257" i="3"/>
  <c r="AU190" i="3"/>
  <c r="AT190" i="3"/>
  <c r="AR190" i="3"/>
  <c r="AQ190" i="3"/>
  <c r="AV190" i="3"/>
  <c r="AS190" i="3"/>
  <c r="AX190" i="3"/>
  <c r="AW190" i="3"/>
  <c r="AS199" i="3"/>
  <c r="AR199" i="3"/>
  <c r="AQ199" i="3"/>
  <c r="AX199" i="3"/>
  <c r="AW199" i="3"/>
  <c r="AU199" i="3"/>
  <c r="AT199" i="3"/>
  <c r="AV199" i="3"/>
  <c r="AS203" i="3"/>
  <c r="AR203" i="3"/>
  <c r="AQ203" i="3"/>
  <c r="AX203" i="3"/>
  <c r="AW203" i="3"/>
  <c r="AU203" i="3"/>
  <c r="AT203" i="3"/>
  <c r="AV203" i="3"/>
  <c r="AR217" i="3"/>
  <c r="AX217" i="3"/>
  <c r="AW217" i="3"/>
  <c r="AV217" i="3"/>
  <c r="AU217" i="3"/>
  <c r="AS217" i="3"/>
  <c r="AQ217" i="3"/>
  <c r="AT217" i="3"/>
  <c r="N151" i="3"/>
  <c r="P151" i="3"/>
  <c r="Z151" i="3" s="1"/>
  <c r="AA151" i="3" s="1"/>
  <c r="Z160" i="3"/>
  <c r="AA160" i="3" s="1"/>
  <c r="Z165" i="3"/>
  <c r="AA165" i="3" s="1"/>
  <c r="Z188" i="3"/>
  <c r="AA188" i="3" s="1"/>
  <c r="AS207" i="3"/>
  <c r="AR207" i="3"/>
  <c r="AQ207" i="3"/>
  <c r="AX207" i="3"/>
  <c r="AW207" i="3"/>
  <c r="AU207" i="3"/>
  <c r="AT207" i="3"/>
  <c r="AV207" i="3"/>
  <c r="AU234" i="3"/>
  <c r="AX234" i="3"/>
  <c r="AQ234" i="3"/>
  <c r="AW234" i="3"/>
  <c r="AV234" i="3"/>
  <c r="AS234" i="3"/>
  <c r="AR234" i="3"/>
  <c r="AT234" i="3"/>
  <c r="Z141" i="3"/>
  <c r="AA141" i="3" s="1"/>
  <c r="P146" i="3"/>
  <c r="Z146" i="3" s="1"/>
  <c r="AA146" i="3" s="1"/>
  <c r="N146" i="3"/>
  <c r="N147" i="3"/>
  <c r="P147" i="3"/>
  <c r="Z147" i="3" s="1"/>
  <c r="AA147" i="3" s="1"/>
  <c r="P148" i="3"/>
  <c r="Z148" i="3" s="1"/>
  <c r="AA148" i="3" s="1"/>
  <c r="N148" i="3"/>
  <c r="Z176" i="3"/>
  <c r="AA176" i="3" s="1"/>
  <c r="Z186" i="3"/>
  <c r="AA186" i="3" s="1"/>
  <c r="AR233" i="3"/>
  <c r="AU233" i="3"/>
  <c r="AS233" i="3"/>
  <c r="AQ233" i="3"/>
  <c r="AX233" i="3"/>
  <c r="AV233" i="3"/>
  <c r="AT233" i="3"/>
  <c r="AW233" i="3"/>
  <c r="P130" i="3"/>
  <c r="Z130" i="3" s="1"/>
  <c r="AA130" i="3" s="1"/>
  <c r="Z149" i="3"/>
  <c r="AA149" i="3" s="1"/>
  <c r="N155" i="3"/>
  <c r="P155" i="3"/>
  <c r="Z155" i="3" s="1"/>
  <c r="AA155" i="3" s="1"/>
  <c r="Z164" i="3"/>
  <c r="AA164" i="3" s="1"/>
  <c r="AV174" i="3"/>
  <c r="AX205" i="3"/>
  <c r="AW205" i="3"/>
  <c r="AV205" i="3"/>
  <c r="AU205" i="3"/>
  <c r="AT205" i="3"/>
  <c r="AS205" i="3"/>
  <c r="AR205" i="3"/>
  <c r="AQ205" i="3"/>
  <c r="Z150" i="3"/>
  <c r="AA150" i="3" s="1"/>
  <c r="Z187" i="3"/>
  <c r="AA187" i="3" s="1"/>
  <c r="AR221" i="3"/>
  <c r="AX221" i="3"/>
  <c r="AW221" i="3"/>
  <c r="AV221" i="3"/>
  <c r="AU221" i="3"/>
  <c r="AT221" i="3"/>
  <c r="AS221" i="3"/>
  <c r="AQ221" i="3"/>
  <c r="AX239" i="3"/>
  <c r="AS239" i="3"/>
  <c r="AU239" i="3"/>
  <c r="AT239" i="3"/>
  <c r="AR239" i="3"/>
  <c r="AQ239" i="3"/>
  <c r="AW239" i="3"/>
  <c r="AV239" i="3"/>
  <c r="N128" i="3"/>
  <c r="AT157" i="3"/>
  <c r="N159" i="3"/>
  <c r="P159" i="3"/>
  <c r="Z159" i="3" s="1"/>
  <c r="AA159" i="3" s="1"/>
  <c r="Z168" i="3"/>
  <c r="AA168" i="3" s="1"/>
  <c r="AS215" i="3"/>
  <c r="AR215" i="3"/>
  <c r="AQ215" i="3"/>
  <c r="AX215" i="3"/>
  <c r="AW215" i="3"/>
  <c r="AU215" i="3"/>
  <c r="AT215" i="3"/>
  <c r="Z154" i="3"/>
  <c r="AA154" i="3" s="1"/>
  <c r="Z175" i="3"/>
  <c r="AA175" i="3" s="1"/>
  <c r="Z184" i="3"/>
  <c r="AA184" i="3" s="1"/>
  <c r="Z191" i="3"/>
  <c r="AA191" i="3" s="1"/>
  <c r="AU242" i="3"/>
  <c r="AT242" i="3"/>
  <c r="AR242" i="3"/>
  <c r="AX242" i="3"/>
  <c r="AW242" i="3"/>
  <c r="AV242" i="3"/>
  <c r="AS242" i="3"/>
  <c r="AQ242" i="3"/>
  <c r="P181" i="3"/>
  <c r="Z181" i="3" s="1"/>
  <c r="AA181" i="3" s="1"/>
  <c r="AX219" i="3"/>
  <c r="AW219" i="3"/>
  <c r="AV219" i="3"/>
  <c r="AU219" i="3"/>
  <c r="AT219" i="3"/>
  <c r="AR219" i="3"/>
  <c r="AQ219" i="3"/>
  <c r="AU220" i="3"/>
  <c r="AT220" i="3"/>
  <c r="AS220" i="3"/>
  <c r="AR220" i="3"/>
  <c r="AQ220" i="3"/>
  <c r="AW220" i="3"/>
  <c r="AV220" i="3"/>
  <c r="N229" i="3"/>
  <c r="P229" i="3"/>
  <c r="Z229" i="3" s="1"/>
  <c r="AA229" i="3" s="1"/>
  <c r="N150" i="3"/>
  <c r="N154" i="3"/>
  <c r="N158" i="3"/>
  <c r="N162" i="3"/>
  <c r="N166" i="3"/>
  <c r="N176" i="3"/>
  <c r="T180" i="3"/>
  <c r="Z180" i="3" s="1"/>
  <c r="AA180" i="3" s="1"/>
  <c r="T192" i="3"/>
  <c r="Z192" i="3" s="1"/>
  <c r="AA192" i="3" s="1"/>
  <c r="Z206" i="3"/>
  <c r="AA206" i="3" s="1"/>
  <c r="Z226" i="3"/>
  <c r="AA226" i="3" s="1"/>
  <c r="Z227" i="3"/>
  <c r="AA227" i="3" s="1"/>
  <c r="AR241" i="3"/>
  <c r="AQ241" i="3"/>
  <c r="AX241" i="3"/>
  <c r="AW241" i="3"/>
  <c r="AU241" i="3"/>
  <c r="AT241" i="3"/>
  <c r="AV241" i="3"/>
  <c r="T188" i="3"/>
  <c r="Z214" i="3"/>
  <c r="AA214" i="3" s="1"/>
  <c r="Z235" i="3"/>
  <c r="AA235" i="3" s="1"/>
  <c r="AS273" i="3"/>
  <c r="AR273" i="3"/>
  <c r="AQ273" i="3"/>
  <c r="AX273" i="3"/>
  <c r="AW273" i="3"/>
  <c r="AU273" i="3"/>
  <c r="AT273" i="3"/>
  <c r="AV273" i="3"/>
  <c r="N145" i="3"/>
  <c r="N149" i="3"/>
  <c r="N153" i="3"/>
  <c r="N157" i="3"/>
  <c r="N161" i="3"/>
  <c r="N165" i="3"/>
  <c r="N171" i="3"/>
  <c r="N174" i="3"/>
  <c r="Z213" i="3"/>
  <c r="AA213" i="3" s="1"/>
  <c r="Z216" i="3"/>
  <c r="AA216" i="3" s="1"/>
  <c r="AV224" i="3"/>
  <c r="AX224" i="3"/>
  <c r="AW224" i="3"/>
  <c r="AU224" i="3"/>
  <c r="AT224" i="3"/>
  <c r="AS224" i="3"/>
  <c r="AR224" i="3"/>
  <c r="AQ224" i="3"/>
  <c r="AR225" i="3"/>
  <c r="AS225" i="3"/>
  <c r="AQ225" i="3"/>
  <c r="AX225" i="3"/>
  <c r="AW225" i="3"/>
  <c r="AU225" i="3"/>
  <c r="AT225" i="3"/>
  <c r="AS265" i="3"/>
  <c r="AR265" i="3"/>
  <c r="AQ265" i="3"/>
  <c r="AX265" i="3"/>
  <c r="AW265" i="3"/>
  <c r="AU265" i="3"/>
  <c r="AT265" i="3"/>
  <c r="AV265" i="3"/>
  <c r="Z177" i="3"/>
  <c r="AA177" i="3" s="1"/>
  <c r="N196" i="3"/>
  <c r="T196" i="3"/>
  <c r="Z196" i="3" s="1"/>
  <c r="AA196" i="3" s="1"/>
  <c r="Z237" i="3"/>
  <c r="AA237" i="3" s="1"/>
  <c r="AX251" i="3"/>
  <c r="AW251" i="3"/>
  <c r="AU251" i="3"/>
  <c r="AS251" i="3"/>
  <c r="AR251" i="3"/>
  <c r="AQ251" i="3"/>
  <c r="AV251" i="3"/>
  <c r="AT251" i="3"/>
  <c r="AX318" i="3"/>
  <c r="AW318" i="3"/>
  <c r="AV318" i="3"/>
  <c r="AU318" i="3"/>
  <c r="AT318" i="3"/>
  <c r="AS318" i="3"/>
  <c r="AQ318" i="3"/>
  <c r="AR318" i="3"/>
  <c r="Z202" i="3"/>
  <c r="AA202" i="3" s="1"/>
  <c r="AV240" i="3"/>
  <c r="AU240" i="3"/>
  <c r="AR240" i="3"/>
  <c r="AQ240" i="3"/>
  <c r="AX240" i="3"/>
  <c r="AW240" i="3"/>
  <c r="AT240" i="3"/>
  <c r="AS240" i="3"/>
  <c r="N152" i="3"/>
  <c r="N156" i="3"/>
  <c r="N160" i="3"/>
  <c r="N164" i="3"/>
  <c r="N168" i="3"/>
  <c r="N179" i="3"/>
  <c r="Z193" i="3"/>
  <c r="AA193" i="3" s="1"/>
  <c r="Z201" i="3"/>
  <c r="AA201" i="3" s="1"/>
  <c r="AU230" i="3"/>
  <c r="AX230" i="3"/>
  <c r="AW230" i="3"/>
  <c r="AV230" i="3"/>
  <c r="AT230" i="3"/>
  <c r="AS230" i="3"/>
  <c r="AR230" i="3"/>
  <c r="AQ230" i="3"/>
  <c r="AX231" i="3"/>
  <c r="AS231" i="3"/>
  <c r="AW231" i="3"/>
  <c r="AV231" i="3"/>
  <c r="AU231" i="3"/>
  <c r="AT231" i="3"/>
  <c r="AR231" i="3"/>
  <c r="AQ231" i="3"/>
  <c r="AU238" i="3"/>
  <c r="AX238" i="3"/>
  <c r="AW238" i="3"/>
  <c r="AV238" i="3"/>
  <c r="AT238" i="3"/>
  <c r="AS238" i="3"/>
  <c r="AR238" i="3"/>
  <c r="AQ238" i="3"/>
  <c r="Z185" i="3"/>
  <c r="AA185" i="3" s="1"/>
  <c r="Z210" i="3"/>
  <c r="AA210" i="3" s="1"/>
  <c r="AS249" i="3"/>
  <c r="AR249" i="3"/>
  <c r="AQ249" i="3"/>
  <c r="AX249" i="3"/>
  <c r="AW249" i="3"/>
  <c r="AU249" i="3"/>
  <c r="AT249" i="3"/>
  <c r="AS280" i="3"/>
  <c r="AR280" i="3"/>
  <c r="AQ280" i="3"/>
  <c r="AX280" i="3"/>
  <c r="AW280" i="3"/>
  <c r="AU280" i="3"/>
  <c r="AT280" i="3"/>
  <c r="AV280" i="3"/>
  <c r="N175" i="3"/>
  <c r="Z209" i="3"/>
  <c r="AA209" i="3" s="1"/>
  <c r="Z212" i="3"/>
  <c r="AA212" i="3" s="1"/>
  <c r="AS219" i="3"/>
  <c r="AX220" i="3"/>
  <c r="Z223" i="3"/>
  <c r="AA223" i="3" s="1"/>
  <c r="AS241" i="3"/>
  <c r="AX243" i="3"/>
  <c r="AW243" i="3"/>
  <c r="AU243" i="3"/>
  <c r="AS243" i="3"/>
  <c r="AR243" i="3"/>
  <c r="AQ243" i="3"/>
  <c r="AV243" i="3"/>
  <c r="AT243" i="3"/>
  <c r="Z253" i="3"/>
  <c r="AA253" i="3" s="1"/>
  <c r="AS278" i="3"/>
  <c r="AT278" i="3"/>
  <c r="AR278" i="3"/>
  <c r="AQ278" i="3"/>
  <c r="AX278" i="3"/>
  <c r="AV278" i="3"/>
  <c r="AU278" i="3"/>
  <c r="AW278" i="3"/>
  <c r="AX197" i="3"/>
  <c r="AW197" i="3"/>
  <c r="AV197" i="3"/>
  <c r="AT197" i="3"/>
  <c r="AS197" i="3"/>
  <c r="AR197" i="3"/>
  <c r="AQ197" i="3"/>
  <c r="AU218" i="3"/>
  <c r="AV218" i="3"/>
  <c r="AT218" i="3"/>
  <c r="AS218" i="3"/>
  <c r="AR218" i="3"/>
  <c r="AQ218" i="3"/>
  <c r="AX218" i="3"/>
  <c r="AW218" i="3"/>
  <c r="AS245" i="3"/>
  <c r="AR245" i="3"/>
  <c r="AQ245" i="3"/>
  <c r="AX245" i="3"/>
  <c r="AW245" i="3"/>
  <c r="AU245" i="3"/>
  <c r="AT245" i="3"/>
  <c r="AV245" i="3"/>
  <c r="N183" i="3"/>
  <c r="Z198" i="3"/>
  <c r="AA198" i="3" s="1"/>
  <c r="AX247" i="3"/>
  <c r="AW247" i="3"/>
  <c r="AU247" i="3"/>
  <c r="AS247" i="3"/>
  <c r="AR247" i="3"/>
  <c r="AQ247" i="3"/>
  <c r="AV247" i="3"/>
  <c r="AT247" i="3"/>
  <c r="Z236" i="3"/>
  <c r="AA236" i="3" s="1"/>
  <c r="Z248" i="3"/>
  <c r="AA248" i="3" s="1"/>
  <c r="AV276" i="3"/>
  <c r="AU276" i="3"/>
  <c r="AT276" i="3"/>
  <c r="AS276" i="3"/>
  <c r="AR276" i="3"/>
  <c r="AQ276" i="3"/>
  <c r="AX276" i="3"/>
  <c r="AW276" i="3"/>
  <c r="N220" i="3"/>
  <c r="Z260" i="3"/>
  <c r="AA260" i="3" s="1"/>
  <c r="Z268" i="3"/>
  <c r="AA268" i="3" s="1"/>
  <c r="Z277" i="3"/>
  <c r="AA277" i="3" s="1"/>
  <c r="AU333" i="3"/>
  <c r="AQ333" i="3"/>
  <c r="AX333" i="3"/>
  <c r="AW333" i="3"/>
  <c r="AV333" i="3"/>
  <c r="AS333" i="3"/>
  <c r="AR333" i="3"/>
  <c r="AT333" i="3"/>
  <c r="Z244" i="3"/>
  <c r="AA244" i="3" s="1"/>
  <c r="Z302" i="3"/>
  <c r="AA302" i="3" s="1"/>
  <c r="AX317" i="3"/>
  <c r="AW317" i="3"/>
  <c r="AV317" i="3"/>
  <c r="AU317" i="3"/>
  <c r="AT317" i="3"/>
  <c r="AS317" i="3"/>
  <c r="AR317" i="3"/>
  <c r="AQ317" i="3"/>
  <c r="T216" i="3"/>
  <c r="N239" i="3"/>
  <c r="AX310" i="3"/>
  <c r="AW310" i="3"/>
  <c r="AV310" i="3"/>
  <c r="AU310" i="3"/>
  <c r="AT310" i="3"/>
  <c r="AS310" i="3"/>
  <c r="AQ310" i="3"/>
  <c r="AR310" i="3"/>
  <c r="AS331" i="3"/>
  <c r="AR331" i="3"/>
  <c r="AQ331" i="3"/>
  <c r="AX331" i="3"/>
  <c r="AW331" i="3"/>
  <c r="AU331" i="3"/>
  <c r="AT331" i="3"/>
  <c r="AV331" i="3"/>
  <c r="T200" i="3"/>
  <c r="Z200" i="3" s="1"/>
  <c r="AA200" i="3" s="1"/>
  <c r="T204" i="3"/>
  <c r="Z204" i="3" s="1"/>
  <c r="AA204" i="3" s="1"/>
  <c r="T208" i="3"/>
  <c r="Z208" i="3" s="1"/>
  <c r="AA208" i="3" s="1"/>
  <c r="T212" i="3"/>
  <c r="Z232" i="3"/>
  <c r="AA232" i="3" s="1"/>
  <c r="Z259" i="3"/>
  <c r="AA259" i="3" s="1"/>
  <c r="Z267" i="3"/>
  <c r="AA267" i="3" s="1"/>
  <c r="Z290" i="3"/>
  <c r="AA290" i="3" s="1"/>
  <c r="AX309" i="3"/>
  <c r="AW309" i="3"/>
  <c r="AV309" i="3"/>
  <c r="AU309" i="3"/>
  <c r="AT309" i="3"/>
  <c r="AS309" i="3"/>
  <c r="AR309" i="3"/>
  <c r="AQ309" i="3"/>
  <c r="N217" i="3"/>
  <c r="N281" i="3"/>
  <c r="P281" i="3"/>
  <c r="Z281" i="3" s="1"/>
  <c r="AA281" i="3" s="1"/>
  <c r="AX294" i="3"/>
  <c r="AS294" i="3"/>
  <c r="AR294" i="3"/>
  <c r="AQ294" i="3"/>
  <c r="AW294" i="3"/>
  <c r="AU294" i="3"/>
  <c r="AT294" i="3"/>
  <c r="AS379" i="3"/>
  <c r="AR379" i="3"/>
  <c r="AQ379" i="3"/>
  <c r="AX379" i="3"/>
  <c r="AW379" i="3"/>
  <c r="AU379" i="3"/>
  <c r="AT379" i="3"/>
  <c r="AV379" i="3"/>
  <c r="Z228" i="3"/>
  <c r="AA228" i="3" s="1"/>
  <c r="AX256" i="3"/>
  <c r="AW256" i="3"/>
  <c r="AV256" i="3"/>
  <c r="AU256" i="3"/>
  <c r="AT256" i="3"/>
  <c r="AR256" i="3"/>
  <c r="AQ256" i="3"/>
  <c r="AS261" i="3"/>
  <c r="AR261" i="3"/>
  <c r="AQ261" i="3"/>
  <c r="AX261" i="3"/>
  <c r="AW261" i="3"/>
  <c r="AU261" i="3"/>
  <c r="AT261" i="3"/>
  <c r="AX264" i="3"/>
  <c r="AW264" i="3"/>
  <c r="AV264" i="3"/>
  <c r="AU264" i="3"/>
  <c r="AT264" i="3"/>
  <c r="AR264" i="3"/>
  <c r="AQ264" i="3"/>
  <c r="AS269" i="3"/>
  <c r="AR269" i="3"/>
  <c r="AQ269" i="3"/>
  <c r="AX269" i="3"/>
  <c r="AW269" i="3"/>
  <c r="AU269" i="3"/>
  <c r="AT269" i="3"/>
  <c r="AX272" i="3"/>
  <c r="AW272" i="3"/>
  <c r="AV272" i="3"/>
  <c r="AU272" i="3"/>
  <c r="AT272" i="3"/>
  <c r="AR272" i="3"/>
  <c r="AQ272" i="3"/>
  <c r="Z252" i="3"/>
  <c r="AA252" i="3" s="1"/>
  <c r="AS284" i="3"/>
  <c r="AR284" i="3"/>
  <c r="AW284" i="3"/>
  <c r="AV284" i="3"/>
  <c r="AU284" i="3"/>
  <c r="AT284" i="3"/>
  <c r="AQ284" i="3"/>
  <c r="AX284" i="3"/>
  <c r="AS363" i="3"/>
  <c r="AR363" i="3"/>
  <c r="AQ363" i="3"/>
  <c r="AX363" i="3"/>
  <c r="AW363" i="3"/>
  <c r="AU363" i="3"/>
  <c r="AT363" i="3"/>
  <c r="AV363" i="3"/>
  <c r="N223" i="3"/>
  <c r="N235" i="3"/>
  <c r="Z246" i="3"/>
  <c r="AA246" i="3" s="1"/>
  <c r="N253" i="3"/>
  <c r="AX298" i="3"/>
  <c r="AT298" i="3"/>
  <c r="AS298" i="3"/>
  <c r="AQ298" i="3"/>
  <c r="AW298" i="3"/>
  <c r="AV298" i="3"/>
  <c r="AU298" i="3"/>
  <c r="N228" i="3"/>
  <c r="T286" i="3"/>
  <c r="Z286" i="3" s="1"/>
  <c r="AA286" i="3" s="1"/>
  <c r="N286" i="3"/>
  <c r="Z255" i="3"/>
  <c r="AA255" i="3" s="1"/>
  <c r="Z263" i="3"/>
  <c r="AA263" i="3" s="1"/>
  <c r="Z271" i="3"/>
  <c r="AA271" i="3" s="1"/>
  <c r="Z282" i="3"/>
  <c r="AA282" i="3" s="1"/>
  <c r="N283" i="3"/>
  <c r="P283" i="3"/>
  <c r="Z283" i="3" s="1"/>
  <c r="AA283" i="3" s="1"/>
  <c r="AX349" i="3"/>
  <c r="AV349" i="3"/>
  <c r="AU349" i="3"/>
  <c r="AS349" i="3"/>
  <c r="AR349" i="3"/>
  <c r="AW349" i="3"/>
  <c r="AT349" i="3"/>
  <c r="AQ349" i="3"/>
  <c r="N287" i="3"/>
  <c r="N302" i="3"/>
  <c r="Z328" i="3"/>
  <c r="AA328" i="3" s="1"/>
  <c r="AX342" i="3"/>
  <c r="AR342" i="3"/>
  <c r="AW342" i="3"/>
  <c r="AV342" i="3"/>
  <c r="AU342" i="3"/>
  <c r="AT342" i="3"/>
  <c r="AS342" i="3"/>
  <c r="AS355" i="3"/>
  <c r="AR355" i="3"/>
  <c r="AX355" i="3"/>
  <c r="AW355" i="3"/>
  <c r="AU355" i="3"/>
  <c r="AT355" i="3"/>
  <c r="AV355" i="3"/>
  <c r="AQ355" i="3"/>
  <c r="AT395" i="3"/>
  <c r="AS395" i="3"/>
  <c r="AR395" i="3"/>
  <c r="AQ395" i="3"/>
  <c r="AX395" i="3"/>
  <c r="AV395" i="3"/>
  <c r="AU395" i="3"/>
  <c r="P250" i="3"/>
  <c r="Z250" i="3" s="1"/>
  <c r="AA250" i="3" s="1"/>
  <c r="P254" i="3"/>
  <c r="Z254" i="3" s="1"/>
  <c r="AA254" i="3" s="1"/>
  <c r="P258" i="3"/>
  <c r="Z258" i="3" s="1"/>
  <c r="AA258" i="3" s="1"/>
  <c r="P262" i="3"/>
  <c r="Z262" i="3" s="1"/>
  <c r="AA262" i="3" s="1"/>
  <c r="P266" i="3"/>
  <c r="Z266" i="3" s="1"/>
  <c r="AA266" i="3" s="1"/>
  <c r="P270" i="3"/>
  <c r="Z270" i="3" s="1"/>
  <c r="AA270" i="3" s="1"/>
  <c r="P274" i="3"/>
  <c r="Z274" i="3" s="1"/>
  <c r="AA274" i="3" s="1"/>
  <c r="Z308" i="3"/>
  <c r="AA308" i="3" s="1"/>
  <c r="AR311" i="3"/>
  <c r="AQ311" i="3"/>
  <c r="AX311" i="3"/>
  <c r="AW311" i="3"/>
  <c r="AV311" i="3"/>
  <c r="AT311" i="3"/>
  <c r="AS311" i="3"/>
  <c r="AR319" i="3"/>
  <c r="AQ319" i="3"/>
  <c r="AX319" i="3"/>
  <c r="AW319" i="3"/>
  <c r="AV319" i="3"/>
  <c r="AT319" i="3"/>
  <c r="AS319" i="3"/>
  <c r="Z335" i="3"/>
  <c r="AA335" i="3" s="1"/>
  <c r="Z346" i="3"/>
  <c r="AA346" i="3" s="1"/>
  <c r="AS347" i="3"/>
  <c r="AX347" i="3"/>
  <c r="AU347" i="3"/>
  <c r="AT347" i="3"/>
  <c r="AW347" i="3"/>
  <c r="AV347" i="3"/>
  <c r="AR347" i="3"/>
  <c r="AQ347" i="3"/>
  <c r="N280" i="3"/>
  <c r="Z306" i="3"/>
  <c r="AA306" i="3" s="1"/>
  <c r="Z316" i="3"/>
  <c r="AA316" i="3" s="1"/>
  <c r="Z327" i="3"/>
  <c r="AA327" i="3" s="1"/>
  <c r="N330" i="3"/>
  <c r="T330" i="3"/>
  <c r="AX382" i="3"/>
  <c r="AW382" i="3"/>
  <c r="AV382" i="3"/>
  <c r="AU382" i="3"/>
  <c r="AT382" i="3"/>
  <c r="AR382" i="3"/>
  <c r="AQ382" i="3"/>
  <c r="AS382" i="3"/>
  <c r="Z297" i="3"/>
  <c r="AA297" i="3" s="1"/>
  <c r="Z300" i="3"/>
  <c r="AA300" i="3" s="1"/>
  <c r="P307" i="3"/>
  <c r="Z307" i="3" s="1"/>
  <c r="AA307" i="3" s="1"/>
  <c r="N307" i="3"/>
  <c r="Z325" i="3"/>
  <c r="AA325" i="3" s="1"/>
  <c r="Z326" i="3"/>
  <c r="AA326" i="3" s="1"/>
  <c r="Z334" i="3"/>
  <c r="AA334" i="3" s="1"/>
  <c r="AX390" i="3"/>
  <c r="AW390" i="3"/>
  <c r="AV390" i="3"/>
  <c r="AU390" i="3"/>
  <c r="AT390" i="3"/>
  <c r="AR390" i="3"/>
  <c r="AQ390" i="3"/>
  <c r="AS390" i="3"/>
  <c r="N282" i="3"/>
  <c r="P285" i="3"/>
  <c r="Z285" i="3" s="1"/>
  <c r="AA285" i="3" s="1"/>
  <c r="Z324" i="3"/>
  <c r="AA324" i="3" s="1"/>
  <c r="N345" i="3"/>
  <c r="P345" i="3"/>
  <c r="Z345" i="3" s="1"/>
  <c r="AA345" i="3" s="1"/>
  <c r="Z296" i="3"/>
  <c r="AA296" i="3" s="1"/>
  <c r="AS339" i="3"/>
  <c r="AU339" i="3"/>
  <c r="AX339" i="3"/>
  <c r="AW339" i="3"/>
  <c r="AV339" i="3"/>
  <c r="AT339" i="3"/>
  <c r="AR339" i="3"/>
  <c r="AQ339" i="3"/>
  <c r="Z343" i="3"/>
  <c r="AA343" i="3" s="1"/>
  <c r="Z275" i="3"/>
  <c r="AA275" i="3" s="1"/>
  <c r="N294" i="3"/>
  <c r="AR315" i="3"/>
  <c r="AQ315" i="3"/>
  <c r="AX315" i="3"/>
  <c r="AW315" i="3"/>
  <c r="AV315" i="3"/>
  <c r="AT315" i="3"/>
  <c r="AS315" i="3"/>
  <c r="N348" i="3"/>
  <c r="P348" i="3"/>
  <c r="Z348" i="3" s="1"/>
  <c r="AA348" i="3" s="1"/>
  <c r="Z293" i="3"/>
  <c r="AA293" i="3" s="1"/>
  <c r="Z295" i="3"/>
  <c r="AA295" i="3" s="1"/>
  <c r="Z299" i="3"/>
  <c r="AA299" i="3" s="1"/>
  <c r="Z304" i="3"/>
  <c r="AA304" i="3" s="1"/>
  <c r="AX313" i="3"/>
  <c r="AW313" i="3"/>
  <c r="AV313" i="3"/>
  <c r="AU313" i="3"/>
  <c r="AT313" i="3"/>
  <c r="AS313" i="3"/>
  <c r="AR313" i="3"/>
  <c r="AQ313" i="3"/>
  <c r="AX314" i="3"/>
  <c r="AW314" i="3"/>
  <c r="AV314" i="3"/>
  <c r="AU314" i="3"/>
  <c r="AT314" i="3"/>
  <c r="AS314" i="3"/>
  <c r="AQ314" i="3"/>
  <c r="AR323" i="3"/>
  <c r="AQ323" i="3"/>
  <c r="AX323" i="3"/>
  <c r="AW323" i="3"/>
  <c r="AV323" i="3"/>
  <c r="AT323" i="3"/>
  <c r="AS323" i="3"/>
  <c r="N326" i="3"/>
  <c r="T326" i="3"/>
  <c r="N332" i="3"/>
  <c r="P332" i="3"/>
  <c r="Z332" i="3" s="1"/>
  <c r="AA332" i="3" s="1"/>
  <c r="AX338" i="3"/>
  <c r="AR338" i="3"/>
  <c r="AW338" i="3"/>
  <c r="AV338" i="3"/>
  <c r="AU338" i="3"/>
  <c r="AT338" i="3"/>
  <c r="AS338" i="3"/>
  <c r="AQ338" i="3"/>
  <c r="AW395" i="3"/>
  <c r="AS396" i="3"/>
  <c r="AR396" i="3"/>
  <c r="AX396" i="3"/>
  <c r="AW396" i="3"/>
  <c r="AV396" i="3"/>
  <c r="AU396" i="3"/>
  <c r="AT396" i="3"/>
  <c r="AQ396" i="3"/>
  <c r="P287" i="3"/>
  <c r="Z287" i="3" s="1"/>
  <c r="AA287" i="3" s="1"/>
  <c r="P289" i="3"/>
  <c r="Z289" i="3" s="1"/>
  <c r="AA289" i="3" s="1"/>
  <c r="P291" i="3"/>
  <c r="Z291" i="3" s="1"/>
  <c r="AA291" i="3" s="1"/>
  <c r="P292" i="3"/>
  <c r="Z292" i="3" s="1"/>
  <c r="AA292" i="3" s="1"/>
  <c r="P303" i="3"/>
  <c r="Z303" i="3" s="1"/>
  <c r="AA303" i="3" s="1"/>
  <c r="N303" i="3"/>
  <c r="AU311" i="3"/>
  <c r="Z312" i="3"/>
  <c r="AA312" i="3" s="1"/>
  <c r="AU319" i="3"/>
  <c r="Z321" i="3"/>
  <c r="AA321" i="3" s="1"/>
  <c r="Z322" i="3"/>
  <c r="AA322" i="3" s="1"/>
  <c r="AS371" i="3"/>
  <c r="AR371" i="3"/>
  <c r="AQ371" i="3"/>
  <c r="AX371" i="3"/>
  <c r="AW371" i="3"/>
  <c r="AU371" i="3"/>
  <c r="AT371" i="3"/>
  <c r="AV371" i="3"/>
  <c r="N275" i="3"/>
  <c r="P279" i="3"/>
  <c r="Z279" i="3" s="1"/>
  <c r="AA279" i="3" s="1"/>
  <c r="P288" i="3"/>
  <c r="Z288" i="3" s="1"/>
  <c r="AA288" i="3" s="1"/>
  <c r="Z301" i="3"/>
  <c r="AA301" i="3" s="1"/>
  <c r="Z320" i="3"/>
  <c r="AA320" i="3" s="1"/>
  <c r="Z351" i="3"/>
  <c r="AA351" i="3" s="1"/>
  <c r="AS367" i="3"/>
  <c r="AR367" i="3"/>
  <c r="AQ367" i="3"/>
  <c r="AX367" i="3"/>
  <c r="AW367" i="3"/>
  <c r="AU367" i="3"/>
  <c r="AT367" i="3"/>
  <c r="AV367" i="3"/>
  <c r="N293" i="3"/>
  <c r="N295" i="3"/>
  <c r="N298" i="3"/>
  <c r="N299" i="3"/>
  <c r="Z305" i="3"/>
  <c r="AA305" i="3" s="1"/>
  <c r="Z329" i="3"/>
  <c r="AA329" i="3" s="1"/>
  <c r="Z330" i="3"/>
  <c r="AA330" i="3" s="1"/>
  <c r="AS359" i="3"/>
  <c r="AR359" i="3"/>
  <c r="AX359" i="3"/>
  <c r="AW359" i="3"/>
  <c r="AU359" i="3"/>
  <c r="AT359" i="3"/>
  <c r="AQ359" i="3"/>
  <c r="AV359" i="3"/>
  <c r="AS375" i="3"/>
  <c r="AR375" i="3"/>
  <c r="AQ375" i="3"/>
  <c r="AX375" i="3"/>
  <c r="AW375" i="3"/>
  <c r="AU375" i="3"/>
  <c r="AT375" i="3"/>
  <c r="AV375" i="3"/>
  <c r="AS383" i="3"/>
  <c r="AR383" i="3"/>
  <c r="AQ383" i="3"/>
  <c r="AX383" i="3"/>
  <c r="AW383" i="3"/>
  <c r="AU383" i="3"/>
  <c r="AT383" i="3"/>
  <c r="AV383" i="3"/>
  <c r="AS387" i="3"/>
  <c r="AR387" i="3"/>
  <c r="AQ387" i="3"/>
  <c r="AX387" i="3"/>
  <c r="AW387" i="3"/>
  <c r="AU387" i="3"/>
  <c r="AT387" i="3"/>
  <c r="AV387" i="3"/>
  <c r="Z391" i="3"/>
  <c r="AA391" i="3" s="1"/>
  <c r="AX389" i="3"/>
  <c r="AW389" i="3"/>
  <c r="AV389" i="3"/>
  <c r="AU389" i="3"/>
  <c r="AT389" i="3"/>
  <c r="AS389" i="3"/>
  <c r="AR389" i="3"/>
  <c r="AQ389" i="3"/>
  <c r="P401" i="3"/>
  <c r="Z401" i="3" s="1"/>
  <c r="AA401" i="3" s="1"/>
  <c r="N401" i="3"/>
  <c r="N339" i="3"/>
  <c r="Z341" i="3"/>
  <c r="AA341" i="3" s="1"/>
  <c r="Z353" i="3"/>
  <c r="AA353" i="3" s="1"/>
  <c r="P358" i="3"/>
  <c r="Z358" i="3" s="1"/>
  <c r="AA358" i="3" s="1"/>
  <c r="N358" i="3"/>
  <c r="AX373" i="3"/>
  <c r="AW373" i="3"/>
  <c r="AV373" i="3"/>
  <c r="AU373" i="3"/>
  <c r="AT373" i="3"/>
  <c r="AS373" i="3"/>
  <c r="AR373" i="3"/>
  <c r="AQ373" i="3"/>
  <c r="Z381" i="3"/>
  <c r="AA381" i="3" s="1"/>
  <c r="N311" i="3"/>
  <c r="N315" i="3"/>
  <c r="N319" i="3"/>
  <c r="N323" i="3"/>
  <c r="N327" i="3"/>
  <c r="N331" i="3"/>
  <c r="T334" i="3"/>
  <c r="N335" i="3"/>
  <c r="P337" i="3"/>
  <c r="Z337" i="3" s="1"/>
  <c r="AA337" i="3" s="1"/>
  <c r="N347" i="3"/>
  <c r="Z365" i="3"/>
  <c r="AA365" i="3" s="1"/>
  <c r="Z374" i="3"/>
  <c r="AA374" i="3" s="1"/>
  <c r="N344" i="3"/>
  <c r="P344" i="3"/>
  <c r="Z344" i="3" s="1"/>
  <c r="AA344" i="3" s="1"/>
  <c r="Z366" i="3"/>
  <c r="AA366" i="3" s="1"/>
  <c r="AU400" i="3"/>
  <c r="AS400" i="3"/>
  <c r="AR400" i="3"/>
  <c r="AX400" i="3"/>
  <c r="AW400" i="3"/>
  <c r="AV400" i="3"/>
  <c r="AT400" i="3"/>
  <c r="AQ400" i="3"/>
  <c r="Z393" i="3"/>
  <c r="AA393" i="3" s="1"/>
  <c r="N306" i="3"/>
  <c r="N310" i="3"/>
  <c r="N314" i="3"/>
  <c r="N318" i="3"/>
  <c r="N322" i="3"/>
  <c r="N340" i="3"/>
  <c r="P340" i="3"/>
  <c r="Z340" i="3" s="1"/>
  <c r="AA340" i="3" s="1"/>
  <c r="P354" i="3"/>
  <c r="Z354" i="3" s="1"/>
  <c r="AA354" i="3" s="1"/>
  <c r="N354" i="3"/>
  <c r="Z385" i="3"/>
  <c r="AA385" i="3" s="1"/>
  <c r="Z394" i="3"/>
  <c r="AA394" i="3" s="1"/>
  <c r="N336" i="3"/>
  <c r="P336" i="3"/>
  <c r="Z336" i="3" s="1"/>
  <c r="AA336" i="3" s="1"/>
  <c r="Z357" i="3"/>
  <c r="AA357" i="3" s="1"/>
  <c r="Z369" i="3"/>
  <c r="AA369" i="3" s="1"/>
  <c r="Z377" i="3"/>
  <c r="AA377" i="3" s="1"/>
  <c r="Z386" i="3"/>
  <c r="AA386" i="3" s="1"/>
  <c r="N346" i="3"/>
  <c r="P350" i="3"/>
  <c r="Z350" i="3" s="1"/>
  <c r="AA350" i="3" s="1"/>
  <c r="N350" i="3"/>
  <c r="Z370" i="3"/>
  <c r="AA370" i="3" s="1"/>
  <c r="Z378" i="3"/>
  <c r="AA378" i="3" s="1"/>
  <c r="Z361" i="3"/>
  <c r="AA361" i="3" s="1"/>
  <c r="N343" i="3"/>
  <c r="Z362" i="3"/>
  <c r="AA362" i="3" s="1"/>
  <c r="Z398" i="3"/>
  <c r="AA398" i="3" s="1"/>
  <c r="P352" i="3"/>
  <c r="Z352" i="3" s="1"/>
  <c r="AA352" i="3" s="1"/>
  <c r="P356" i="3"/>
  <c r="Z356" i="3" s="1"/>
  <c r="AA356" i="3" s="1"/>
  <c r="P360" i="3"/>
  <c r="Z360" i="3" s="1"/>
  <c r="AA360" i="3" s="1"/>
  <c r="P364" i="3"/>
  <c r="Z364" i="3" s="1"/>
  <c r="AA364" i="3" s="1"/>
  <c r="P368" i="3"/>
  <c r="Z368" i="3" s="1"/>
  <c r="AA368" i="3" s="1"/>
  <c r="P372" i="3"/>
  <c r="Z372" i="3" s="1"/>
  <c r="AA372" i="3" s="1"/>
  <c r="P376" i="3"/>
  <c r="Z376" i="3" s="1"/>
  <c r="AA376" i="3" s="1"/>
  <c r="P380" i="3"/>
  <c r="Z380" i="3" s="1"/>
  <c r="AA380" i="3" s="1"/>
  <c r="P384" i="3"/>
  <c r="Z384" i="3" s="1"/>
  <c r="AA384" i="3" s="1"/>
  <c r="P388" i="3"/>
  <c r="Z388" i="3" s="1"/>
  <c r="AA388" i="3" s="1"/>
  <c r="P392" i="3"/>
  <c r="Z392" i="3" s="1"/>
  <c r="AA392" i="3" s="1"/>
  <c r="P397" i="3"/>
  <c r="Z397" i="3" s="1"/>
  <c r="AA397" i="3" s="1"/>
  <c r="N397" i="3"/>
  <c r="N402" i="3"/>
  <c r="P402" i="3"/>
  <c r="Z402" i="3" s="1"/>
  <c r="AA402" i="3" s="1"/>
  <c r="P403" i="3"/>
  <c r="Z403" i="3" s="1"/>
  <c r="AA403" i="3" s="1"/>
  <c r="N403" i="3"/>
  <c r="Z411" i="3"/>
  <c r="AA411" i="3" s="1"/>
  <c r="Z404" i="3"/>
  <c r="AA404" i="3" s="1"/>
  <c r="N362" i="3"/>
  <c r="N366" i="3"/>
  <c r="N370" i="3"/>
  <c r="N374" i="3"/>
  <c r="N378" i="3"/>
  <c r="N382" i="3"/>
  <c r="N386" i="3"/>
  <c r="N390" i="3"/>
  <c r="N394" i="3"/>
  <c r="Z405" i="3"/>
  <c r="AA405" i="3" s="1"/>
  <c r="Z408" i="3"/>
  <c r="AA408" i="3" s="1"/>
  <c r="N398" i="3"/>
  <c r="P399" i="3"/>
  <c r="Z399" i="3" s="1"/>
  <c r="AA399" i="3" s="1"/>
  <c r="N399" i="3"/>
  <c r="Z407" i="3"/>
  <c r="AA407" i="3" s="1"/>
  <c r="Z412" i="3"/>
  <c r="AA412" i="3" s="1"/>
  <c r="P406" i="3"/>
  <c r="Z406" i="3" s="1"/>
  <c r="AA406" i="3" s="1"/>
  <c r="P410" i="3"/>
  <c r="Z410" i="3" s="1"/>
  <c r="AA410" i="3" s="1"/>
  <c r="AH44" i="5"/>
  <c r="AI44" i="5" s="1"/>
  <c r="AH46" i="5"/>
  <c r="AI46" i="5" s="1"/>
  <c r="AH52" i="5"/>
  <c r="AI52" i="5" s="1"/>
  <c r="AH82" i="5"/>
  <c r="AI82" i="5" s="1"/>
  <c r="AH87" i="5"/>
  <c r="AI87" i="5" s="1"/>
  <c r="AH90" i="5"/>
  <c r="AI90" i="5" s="1"/>
  <c r="AH118" i="5"/>
  <c r="AI118" i="5" s="1"/>
  <c r="AH123" i="5"/>
  <c r="AI123" i="5" s="1"/>
  <c r="AH126" i="5"/>
  <c r="AI126" i="5" s="1"/>
  <c r="AH154" i="5"/>
  <c r="AI154" i="5" s="1"/>
  <c r="AH162" i="5"/>
  <c r="AI162" i="5" s="1"/>
  <c r="AH190" i="5"/>
  <c r="AI190" i="5" s="1"/>
  <c r="AH198" i="5"/>
  <c r="AI198" i="5" s="1"/>
  <c r="AH226" i="5"/>
  <c r="AI226" i="5" s="1"/>
  <c r="AH234" i="5"/>
  <c r="AI234" i="5" s="1"/>
  <c r="AH284" i="5"/>
  <c r="AI284" i="5" s="1"/>
  <c r="N405" i="3"/>
  <c r="N409" i="3"/>
  <c r="AH35" i="5"/>
  <c r="AI35" i="5" s="1"/>
  <c r="AH37" i="5"/>
  <c r="AI37" i="5" s="1"/>
  <c r="AH43" i="5"/>
  <c r="AI43" i="5" s="1"/>
  <c r="AH53" i="5"/>
  <c r="AI53" i="5" s="1"/>
  <c r="AH262" i="5"/>
  <c r="AI262" i="5" s="1"/>
  <c r="AH277" i="5"/>
  <c r="AI277" i="5" s="1"/>
  <c r="AH286" i="5"/>
  <c r="AI286" i="5" s="1"/>
  <c r="AH334" i="5"/>
  <c r="AI334" i="5" s="1"/>
  <c r="AH367" i="5"/>
  <c r="AI367" i="5" s="1"/>
  <c r="AH53" i="6"/>
  <c r="AI53" i="6" s="1"/>
  <c r="AH32" i="5"/>
  <c r="AI32" i="5" s="1"/>
  <c r="AH34" i="5"/>
  <c r="AI34" i="5" s="1"/>
  <c r="AH40" i="5"/>
  <c r="AI40" i="5" s="1"/>
  <c r="AH80" i="5"/>
  <c r="AI80" i="5" s="1"/>
  <c r="AH116" i="5"/>
  <c r="AI116" i="5" s="1"/>
  <c r="AH152" i="5"/>
  <c r="AI152" i="5" s="1"/>
  <c r="AH188" i="5"/>
  <c r="AI188" i="5" s="1"/>
  <c r="AH219" i="5"/>
  <c r="AI219" i="5" s="1"/>
  <c r="AH224" i="5"/>
  <c r="AI224" i="5" s="1"/>
  <c r="AH225" i="5"/>
  <c r="AI225" i="5" s="1"/>
  <c r="AH255" i="5"/>
  <c r="AI255" i="5" s="1"/>
  <c r="AH260" i="5"/>
  <c r="AI260" i="5" s="1"/>
  <c r="AH283" i="5"/>
  <c r="AI283" i="5" s="1"/>
  <c r="AH23" i="5"/>
  <c r="AI23" i="5" s="1"/>
  <c r="AH25" i="5"/>
  <c r="AI25" i="5" s="1"/>
  <c r="AH31" i="5"/>
  <c r="AI31" i="5" s="1"/>
  <c r="AH41" i="5"/>
  <c r="AI41" i="5" s="1"/>
  <c r="AH71" i="5"/>
  <c r="AI71" i="5" s="1"/>
  <c r="AH73" i="5"/>
  <c r="AI73" i="5" s="1"/>
  <c r="AH79" i="5"/>
  <c r="AI79" i="5" s="1"/>
  <c r="AH95" i="5"/>
  <c r="AI95" i="5" s="1"/>
  <c r="AH97" i="5"/>
  <c r="AI97" i="5" s="1"/>
  <c r="AH101" i="5"/>
  <c r="AI101" i="5" s="1"/>
  <c r="AH115" i="5"/>
  <c r="AI115" i="5" s="1"/>
  <c r="AH131" i="5"/>
  <c r="AI131" i="5" s="1"/>
  <c r="AH133" i="5"/>
  <c r="AI133" i="5" s="1"/>
  <c r="AH137" i="5"/>
  <c r="AI137" i="5" s="1"/>
  <c r="AH151" i="5"/>
  <c r="AI151" i="5" s="1"/>
  <c r="AH167" i="5"/>
  <c r="AI167" i="5" s="1"/>
  <c r="AH169" i="5"/>
  <c r="AI169" i="5" s="1"/>
  <c r="AH173" i="5"/>
  <c r="AI173" i="5" s="1"/>
  <c r="AH187" i="5"/>
  <c r="AI187" i="5" s="1"/>
  <c r="AH203" i="5"/>
  <c r="AI203" i="5" s="1"/>
  <c r="AH205" i="5"/>
  <c r="AI205" i="5" s="1"/>
  <c r="AH209" i="5"/>
  <c r="AI209" i="5" s="1"/>
  <c r="AH223" i="5"/>
  <c r="AI223" i="5" s="1"/>
  <c r="AH239" i="5"/>
  <c r="AI239" i="5" s="1"/>
  <c r="AH245" i="5"/>
  <c r="AI245" i="5" s="1"/>
  <c r="AH259" i="5"/>
  <c r="AI259" i="5" s="1"/>
  <c r="AH275" i="5"/>
  <c r="AI275" i="5" s="1"/>
  <c r="AH276" i="5"/>
  <c r="AI276" i="5" s="1"/>
  <c r="AH291" i="5"/>
  <c r="AI291" i="5" s="1"/>
  <c r="AH308" i="5"/>
  <c r="AI308" i="5" s="1"/>
  <c r="AH332" i="5"/>
  <c r="AI332" i="5" s="1"/>
  <c r="AH351" i="5"/>
  <c r="AI351" i="5" s="1"/>
  <c r="AH366" i="5"/>
  <c r="AI366" i="5" s="1"/>
  <c r="AH9" i="6"/>
  <c r="AI9" i="6" s="1"/>
  <c r="AH116" i="6"/>
  <c r="AI116" i="6" s="1"/>
  <c r="N408" i="3"/>
  <c r="AH11" i="5"/>
  <c r="AI11" i="5" s="1"/>
  <c r="AH13" i="5"/>
  <c r="AI13" i="5" s="1"/>
  <c r="AH20" i="5"/>
  <c r="AI20" i="5" s="1"/>
  <c r="AH22" i="5"/>
  <c r="AI22" i="5" s="1"/>
  <c r="AH28" i="5"/>
  <c r="AI28" i="5" s="1"/>
  <c r="AH70" i="5"/>
  <c r="AI70" i="5" s="1"/>
  <c r="AH94" i="5"/>
  <c r="AI94" i="5" s="1"/>
  <c r="AH102" i="5"/>
  <c r="AI102" i="5" s="1"/>
  <c r="AH130" i="5"/>
  <c r="AI130" i="5" s="1"/>
  <c r="AH138" i="5"/>
  <c r="AI138" i="5" s="1"/>
  <c r="AH166" i="5"/>
  <c r="AI166" i="5" s="1"/>
  <c r="AH174" i="5"/>
  <c r="AI174" i="5" s="1"/>
  <c r="AH202" i="5"/>
  <c r="AI202" i="5" s="1"/>
  <c r="AH210" i="5"/>
  <c r="AI210" i="5" s="1"/>
  <c r="AH307" i="5"/>
  <c r="AI307" i="5" s="1"/>
  <c r="AH8" i="5"/>
  <c r="AI8" i="5" s="1"/>
  <c r="AH10" i="5"/>
  <c r="AI10" i="5" s="1"/>
  <c r="AH16" i="5"/>
  <c r="AI16" i="5" s="1"/>
  <c r="AH19" i="5"/>
  <c r="AI19" i="5" s="1"/>
  <c r="AH29" i="5"/>
  <c r="AI29" i="5" s="1"/>
  <c r="AH77" i="5"/>
  <c r="AI77" i="5" s="1"/>
  <c r="AH7" i="5"/>
  <c r="AI7" i="5" s="1"/>
  <c r="AH68" i="5"/>
  <c r="AI68" i="5" s="1"/>
  <c r="AH272" i="5"/>
  <c r="AI272" i="5" s="1"/>
  <c r="N407" i="3"/>
  <c r="N411" i="3"/>
  <c r="AH17" i="5"/>
  <c r="AI17" i="5" s="1"/>
  <c r="AH59" i="5"/>
  <c r="AI59" i="5" s="1"/>
  <c r="AH61" i="5"/>
  <c r="AI61" i="5" s="1"/>
  <c r="AH67" i="5"/>
  <c r="AI67" i="5" s="1"/>
  <c r="AH91" i="5"/>
  <c r="AI91" i="5" s="1"/>
  <c r="AH107" i="5"/>
  <c r="AI107" i="5" s="1"/>
  <c r="AH109" i="5"/>
  <c r="AI109" i="5" s="1"/>
  <c r="AH113" i="5"/>
  <c r="AI113" i="5" s="1"/>
  <c r="AH127" i="5"/>
  <c r="AI127" i="5" s="1"/>
  <c r="AH143" i="5"/>
  <c r="AI143" i="5" s="1"/>
  <c r="AH145" i="5"/>
  <c r="AI145" i="5" s="1"/>
  <c r="AH149" i="5"/>
  <c r="AI149" i="5" s="1"/>
  <c r="AH163" i="5"/>
  <c r="AI163" i="5" s="1"/>
  <c r="AH179" i="5"/>
  <c r="AI179" i="5" s="1"/>
  <c r="AH181" i="5"/>
  <c r="AI181" i="5" s="1"/>
  <c r="AH185" i="5"/>
  <c r="AI185" i="5" s="1"/>
  <c r="AH199" i="5"/>
  <c r="AI199" i="5" s="1"/>
  <c r="AH215" i="5"/>
  <c r="AI215" i="5" s="1"/>
  <c r="AH217" i="5"/>
  <c r="AI217" i="5" s="1"/>
  <c r="AH221" i="5"/>
  <c r="AI221" i="5" s="1"/>
  <c r="AH235" i="5"/>
  <c r="AI235" i="5" s="1"/>
  <c r="AH253" i="5"/>
  <c r="AI253" i="5" s="1"/>
  <c r="AH257" i="5"/>
  <c r="AI257" i="5" s="1"/>
  <c r="AH288" i="5"/>
  <c r="AI288" i="5" s="1"/>
  <c r="AH303" i="5"/>
  <c r="AI303" i="5" s="1"/>
  <c r="AH58" i="5"/>
  <c r="AI58" i="5" s="1"/>
  <c r="AH64" i="5"/>
  <c r="AI64" i="5" s="1"/>
  <c r="AH106" i="5"/>
  <c r="AI106" i="5" s="1"/>
  <c r="AH111" i="5"/>
  <c r="AI111" i="5" s="1"/>
  <c r="AH114" i="5"/>
  <c r="AI114" i="5" s="1"/>
  <c r="AH142" i="5"/>
  <c r="AI142" i="5" s="1"/>
  <c r="AH147" i="5"/>
  <c r="AI147" i="5" s="1"/>
  <c r="AH150" i="5"/>
  <c r="AI150" i="5" s="1"/>
  <c r="AH178" i="5"/>
  <c r="AI178" i="5" s="1"/>
  <c r="AH186" i="5"/>
  <c r="AI186" i="5" s="1"/>
  <c r="AH222" i="5"/>
  <c r="AI222" i="5" s="1"/>
  <c r="AH364" i="5"/>
  <c r="AI364" i="5" s="1"/>
  <c r="AH65" i="5"/>
  <c r="AI65" i="5" s="1"/>
  <c r="AH269" i="5"/>
  <c r="AI269" i="5" s="1"/>
  <c r="AH301" i="5"/>
  <c r="AI301" i="5" s="1"/>
  <c r="AH305" i="5"/>
  <c r="AI305" i="5" s="1"/>
  <c r="AH370" i="5"/>
  <c r="AI370" i="5" s="1"/>
  <c r="AH377" i="5"/>
  <c r="AI377" i="5" s="1"/>
  <c r="AH62" i="6"/>
  <c r="AI62" i="6" s="1"/>
  <c r="AH56" i="5"/>
  <c r="AI56" i="5" s="1"/>
  <c r="AH57" i="5"/>
  <c r="AI57" i="5" s="1"/>
  <c r="AH88" i="5"/>
  <c r="AI88" i="5" s="1"/>
  <c r="AH104" i="5"/>
  <c r="AI104" i="5" s="1"/>
  <c r="AH124" i="5"/>
  <c r="AI124" i="5" s="1"/>
  <c r="AH140" i="5"/>
  <c r="AI140" i="5" s="1"/>
  <c r="AH160" i="5"/>
  <c r="AI160" i="5" s="1"/>
  <c r="AH176" i="5"/>
  <c r="AI176" i="5" s="1"/>
  <c r="AH196" i="5"/>
  <c r="AI196" i="5" s="1"/>
  <c r="AH207" i="5"/>
  <c r="AI207" i="5" s="1"/>
  <c r="AH212" i="5"/>
  <c r="AI212" i="5" s="1"/>
  <c r="AH213" i="5"/>
  <c r="AI213" i="5" s="1"/>
  <c r="AH232" i="5"/>
  <c r="AI232" i="5" s="1"/>
  <c r="AH243" i="5"/>
  <c r="AI243" i="5" s="1"/>
  <c r="AH248" i="5"/>
  <c r="AI248" i="5" s="1"/>
  <c r="AH249" i="5"/>
  <c r="AI249" i="5" s="1"/>
  <c r="AH264" i="5"/>
  <c r="AI264" i="5" s="1"/>
  <c r="AH266" i="5"/>
  <c r="AI266" i="5" s="1"/>
  <c r="AH270" i="5"/>
  <c r="AI270" i="5" s="1"/>
  <c r="AH27" i="6"/>
  <c r="AI27" i="6" s="1"/>
  <c r="AH290" i="5"/>
  <c r="AI290" i="5" s="1"/>
  <c r="AH314" i="5"/>
  <c r="AI314" i="5" s="1"/>
  <c r="AH350" i="5"/>
  <c r="AI350" i="5" s="1"/>
  <c r="AH50" i="6"/>
  <c r="AI50" i="6" s="1"/>
  <c r="AH291" i="6"/>
  <c r="AI291" i="6" s="1"/>
  <c r="AH261" i="5"/>
  <c r="AI261" i="5" s="1"/>
  <c r="AH309" i="5"/>
  <c r="AI309" i="5" s="1"/>
  <c r="AH313" i="5"/>
  <c r="AI313" i="5" s="1"/>
  <c r="AH345" i="5"/>
  <c r="AI345" i="5" s="1"/>
  <c r="AH349" i="5"/>
  <c r="AI349" i="5" s="1"/>
  <c r="AH49" i="6"/>
  <c r="AI49" i="6" s="1"/>
  <c r="AH58" i="6"/>
  <c r="AI58" i="6" s="1"/>
  <c r="AH83" i="6"/>
  <c r="AI83" i="6" s="1"/>
  <c r="AH113" i="6"/>
  <c r="AI113" i="6" s="1"/>
  <c r="AH137" i="6"/>
  <c r="AI137" i="6" s="1"/>
  <c r="AH172" i="6"/>
  <c r="AI172" i="6" s="1"/>
  <c r="AH181" i="6"/>
  <c r="AI181" i="6" s="1"/>
  <c r="AH209" i="6"/>
  <c r="AI209" i="6" s="1"/>
  <c r="AJ7" i="7"/>
  <c r="AH258" i="6"/>
  <c r="AI258" i="6" s="1"/>
  <c r="AH303" i="6"/>
  <c r="AI303" i="6" s="1"/>
  <c r="AH312" i="5"/>
  <c r="AI312" i="5" s="1"/>
  <c r="AH348" i="5"/>
  <c r="AI348" i="5" s="1"/>
  <c r="AH33" i="6"/>
  <c r="AI33" i="6" s="1"/>
  <c r="AH43" i="6"/>
  <c r="AI43" i="6" s="1"/>
  <c r="AH47" i="6"/>
  <c r="AI47" i="6" s="1"/>
  <c r="AH79" i="6"/>
  <c r="AI79" i="6" s="1"/>
  <c r="AH82" i="6"/>
  <c r="AI82" i="6" s="1"/>
  <c r="AH103" i="6"/>
  <c r="AI103" i="6" s="1"/>
  <c r="AH133" i="6"/>
  <c r="AI133" i="6" s="1"/>
  <c r="AH136" i="6"/>
  <c r="AI136" i="6" s="1"/>
  <c r="AH157" i="6"/>
  <c r="AI157" i="6" s="1"/>
  <c r="AH179" i="6"/>
  <c r="AI179" i="6" s="1"/>
  <c r="AH208" i="6"/>
  <c r="AI208" i="6" s="1"/>
  <c r="AH219" i="6"/>
  <c r="AI219" i="6" s="1"/>
  <c r="AH245" i="6"/>
  <c r="AI245" i="6" s="1"/>
  <c r="AH297" i="5"/>
  <c r="AI297" i="5" s="1"/>
  <c r="AH321" i="5"/>
  <c r="AI321" i="5" s="1"/>
  <c r="AH357" i="5"/>
  <c r="AI357" i="5" s="1"/>
  <c r="AH41" i="6"/>
  <c r="AI41" i="6" s="1"/>
  <c r="AH14" i="6"/>
  <c r="AI14" i="6" s="1"/>
  <c r="AH68" i="6"/>
  <c r="AI68" i="6" s="1"/>
  <c r="AH72" i="6"/>
  <c r="AI72" i="6" s="1"/>
  <c r="AH74" i="6"/>
  <c r="AI74" i="6" s="1"/>
  <c r="AH81" i="6"/>
  <c r="AI81" i="6" s="1"/>
  <c r="AH122" i="6"/>
  <c r="AI122" i="6" s="1"/>
  <c r="AH126" i="6"/>
  <c r="AI126" i="6" s="1"/>
  <c r="AH128" i="6"/>
  <c r="AI128" i="6" s="1"/>
  <c r="AH135" i="6"/>
  <c r="AI135" i="6" s="1"/>
  <c r="AH327" i="6"/>
  <c r="AI327" i="6" s="1"/>
  <c r="AH324" i="5"/>
  <c r="AI324" i="5" s="1"/>
  <c r="AH360" i="5"/>
  <c r="AI360" i="5" s="1"/>
  <c r="AH13" i="6"/>
  <c r="AI13" i="6" s="1"/>
  <c r="AH25" i="6"/>
  <c r="AI25" i="6" s="1"/>
  <c r="AH29" i="6"/>
  <c r="AI29" i="6" s="1"/>
  <c r="AH67" i="6"/>
  <c r="AI67" i="6" s="1"/>
  <c r="AH97" i="6"/>
  <c r="AI97" i="6" s="1"/>
  <c r="AH100" i="6"/>
  <c r="AI100" i="6" s="1"/>
  <c r="AH121" i="6"/>
  <c r="AI121" i="6" s="1"/>
  <c r="AH130" i="6"/>
  <c r="AI130" i="6" s="1"/>
  <c r="AH151" i="6"/>
  <c r="AI151" i="6" s="1"/>
  <c r="AH154" i="6"/>
  <c r="AI154" i="6" s="1"/>
  <c r="AH201" i="6"/>
  <c r="AI201" i="6" s="1"/>
  <c r="AH215" i="6"/>
  <c r="AI215" i="6" s="1"/>
  <c r="AH253" i="6"/>
  <c r="AI253" i="6" s="1"/>
  <c r="AH302" i="5"/>
  <c r="AI302" i="5" s="1"/>
  <c r="AH338" i="5"/>
  <c r="AI338" i="5" s="1"/>
  <c r="AH12" i="6"/>
  <c r="AI12" i="6" s="1"/>
  <c r="AH18" i="6"/>
  <c r="AI18" i="6" s="1"/>
  <c r="AH20" i="6"/>
  <c r="AI20" i="6" s="1"/>
  <c r="AH24" i="6"/>
  <c r="AI24" i="6" s="1"/>
  <c r="AH285" i="5"/>
  <c r="AI285" i="5" s="1"/>
  <c r="AH333" i="5"/>
  <c r="AI333" i="5" s="1"/>
  <c r="AH337" i="5"/>
  <c r="AI337" i="5" s="1"/>
  <c r="AH369" i="5"/>
  <c r="AI369" i="5" s="1"/>
  <c r="AH375" i="5"/>
  <c r="AI375" i="5" s="1"/>
  <c r="AH7" i="6"/>
  <c r="AI7" i="6" s="1"/>
  <c r="AH11" i="6"/>
  <c r="AI11" i="6" s="1"/>
  <c r="AH23" i="6"/>
  <c r="AI23" i="6" s="1"/>
  <c r="AH28" i="6"/>
  <c r="AI28" i="6" s="1"/>
  <c r="AH61" i="6"/>
  <c r="AI61" i="6" s="1"/>
  <c r="AH65" i="6"/>
  <c r="AI65" i="6" s="1"/>
  <c r="AH87" i="6"/>
  <c r="AI87" i="6" s="1"/>
  <c r="AH95" i="6"/>
  <c r="AI95" i="6" s="1"/>
  <c r="AH119" i="6"/>
  <c r="AI119" i="6" s="1"/>
  <c r="AH141" i="6"/>
  <c r="AI141" i="6" s="1"/>
  <c r="AH149" i="6"/>
  <c r="AI149" i="6" s="1"/>
  <c r="AH207" i="6"/>
  <c r="AI207" i="6" s="1"/>
  <c r="AH214" i="6"/>
  <c r="AI214" i="6" s="1"/>
  <c r="AH239" i="6"/>
  <c r="AI239" i="6" s="1"/>
  <c r="AH251" i="6"/>
  <c r="AI251" i="6" s="1"/>
  <c r="AH263" i="6"/>
  <c r="AI263" i="6" s="1"/>
  <c r="AH9" i="7"/>
  <c r="AI9" i="7" s="1"/>
  <c r="AH380" i="5"/>
  <c r="AI380" i="5" s="1"/>
  <c r="AH384" i="5"/>
  <c r="AI384" i="5" s="1"/>
  <c r="AH60" i="6"/>
  <c r="AI60" i="6" s="1"/>
  <c r="AH86" i="6"/>
  <c r="AI86" i="6" s="1"/>
  <c r="AH90" i="6"/>
  <c r="AI90" i="6" s="1"/>
  <c r="AH92" i="6"/>
  <c r="AI92" i="6" s="1"/>
  <c r="AH99" i="6"/>
  <c r="AI99" i="6" s="1"/>
  <c r="AH140" i="6"/>
  <c r="AI140" i="6" s="1"/>
  <c r="AH144" i="6"/>
  <c r="AI144" i="6" s="1"/>
  <c r="AH146" i="6"/>
  <c r="AI146" i="6" s="1"/>
  <c r="AH153" i="6"/>
  <c r="AI153" i="6" s="1"/>
  <c r="AH170" i="6"/>
  <c r="AI170" i="6" s="1"/>
  <c r="AH199" i="6"/>
  <c r="AI199" i="6" s="1"/>
  <c r="AH279" i="6"/>
  <c r="AI279" i="6" s="1"/>
  <c r="AH351" i="6"/>
  <c r="AI351" i="6" s="1"/>
  <c r="AH273" i="5"/>
  <c r="AI273" i="5" s="1"/>
  <c r="AH336" i="5"/>
  <c r="AI336" i="5" s="1"/>
  <c r="AH374" i="5"/>
  <c r="AI374" i="5" s="1"/>
  <c r="AH383" i="5"/>
  <c r="AI383" i="5" s="1"/>
  <c r="AH10" i="6"/>
  <c r="AI10" i="6" s="1"/>
  <c r="AH51" i="6"/>
  <c r="AI51" i="6" s="1"/>
  <c r="AH59" i="6"/>
  <c r="AI59" i="6" s="1"/>
  <c r="AH64" i="6"/>
  <c r="AI64" i="6" s="1"/>
  <c r="AH85" i="6"/>
  <c r="AI85" i="6" s="1"/>
  <c r="AH94" i="6"/>
  <c r="AI94" i="6" s="1"/>
  <c r="AH115" i="6"/>
  <c r="AI115" i="6" s="1"/>
  <c r="AH118" i="6"/>
  <c r="AI118" i="6" s="1"/>
  <c r="AH139" i="6"/>
  <c r="AI139" i="6" s="1"/>
  <c r="AH148" i="6"/>
  <c r="AI148" i="6" s="1"/>
  <c r="AH169" i="6"/>
  <c r="AI169" i="6" s="1"/>
  <c r="AH173" i="6"/>
  <c r="AI173" i="6" s="1"/>
  <c r="AH183" i="6"/>
  <c r="AI183" i="6" s="1"/>
  <c r="AH197" i="6"/>
  <c r="AI197" i="6" s="1"/>
  <c r="AH232" i="6"/>
  <c r="AI232" i="6" s="1"/>
  <c r="AH250" i="6"/>
  <c r="AI250" i="6" s="1"/>
  <c r="AH262" i="6"/>
  <c r="AI262" i="6" s="1"/>
  <c r="AH363" i="6"/>
  <c r="AI363" i="6" s="1"/>
  <c r="AH375" i="6"/>
  <c r="AI375" i="6" s="1"/>
  <c r="AH30" i="6"/>
  <c r="AI30" i="6" s="1"/>
  <c r="AH48" i="6"/>
  <c r="AI48" i="6" s="1"/>
  <c r="AH66" i="6"/>
  <c r="AI66" i="6" s="1"/>
  <c r="AH84" i="6"/>
  <c r="AI84" i="6" s="1"/>
  <c r="AH102" i="6"/>
  <c r="AI102" i="6" s="1"/>
  <c r="AH120" i="6"/>
  <c r="AI120" i="6" s="1"/>
  <c r="AH138" i="6"/>
  <c r="AI138" i="6" s="1"/>
  <c r="AH156" i="6"/>
  <c r="AI156" i="6" s="1"/>
  <c r="AH180" i="6"/>
  <c r="AI180" i="6" s="1"/>
  <c r="AH210" i="6"/>
  <c r="AI210" i="6" s="1"/>
  <c r="AH212" i="6"/>
  <c r="AI212" i="6" s="1"/>
  <c r="AH216" i="6"/>
  <c r="AI216" i="6" s="1"/>
  <c r="AH246" i="6"/>
  <c r="AI246" i="6" s="1"/>
  <c r="AH248" i="6"/>
  <c r="AI248" i="6" s="1"/>
  <c r="AH252" i="6"/>
  <c r="AI252" i="6" s="1"/>
  <c r="AH254" i="6"/>
  <c r="AI254" i="6" s="1"/>
  <c r="AJ8" i="7"/>
  <c r="AJ51" i="7"/>
  <c r="AJ60" i="7"/>
  <c r="AH88" i="7"/>
  <c r="AI88" i="7" s="1"/>
  <c r="AH95" i="7"/>
  <c r="AI95" i="7" s="1"/>
  <c r="AJ108" i="7"/>
  <c r="AH12" i="7"/>
  <c r="AI12" i="7" s="1"/>
  <c r="AH22" i="7"/>
  <c r="AI22" i="7" s="1"/>
  <c r="AH34" i="7"/>
  <c r="AI34" i="7" s="1"/>
  <c r="AH57" i="7"/>
  <c r="AI57" i="7" s="1"/>
  <c r="AH374" i="6"/>
  <c r="AI374" i="6" s="1"/>
  <c r="AJ20" i="7"/>
  <c r="AJ32" i="7"/>
  <c r="AJ44" i="7"/>
  <c r="AH50" i="7"/>
  <c r="AI50" i="7" s="1"/>
  <c r="AJ62" i="7"/>
  <c r="AH68" i="7"/>
  <c r="AI68" i="7" s="1"/>
  <c r="AH73" i="7"/>
  <c r="AI73" i="7" s="1"/>
  <c r="AH92" i="7"/>
  <c r="AI92" i="7" s="1"/>
  <c r="AH189" i="6"/>
  <c r="AI189" i="6" s="1"/>
  <c r="AH225" i="6"/>
  <c r="AI225" i="6" s="1"/>
  <c r="AH273" i="6"/>
  <c r="AI273" i="6" s="1"/>
  <c r="AH277" i="6"/>
  <c r="AI277" i="6" s="1"/>
  <c r="AH285" i="6"/>
  <c r="AI285" i="6" s="1"/>
  <c r="AH289" i="6"/>
  <c r="AI289" i="6" s="1"/>
  <c r="AH297" i="6"/>
  <c r="AI297" i="6" s="1"/>
  <c r="AH301" i="6"/>
  <c r="AI301" i="6" s="1"/>
  <c r="AH309" i="6"/>
  <c r="AI309" i="6" s="1"/>
  <c r="AH313" i="6"/>
  <c r="AI313" i="6" s="1"/>
  <c r="AH321" i="6"/>
  <c r="AI321" i="6" s="1"/>
  <c r="AH325" i="6"/>
  <c r="AI325" i="6" s="1"/>
  <c r="AH333" i="6"/>
  <c r="AI333" i="6" s="1"/>
  <c r="AH337" i="6"/>
  <c r="AI337" i="6" s="1"/>
  <c r="AH345" i="6"/>
  <c r="AI345" i="6" s="1"/>
  <c r="AH349" i="6"/>
  <c r="AI349" i="6" s="1"/>
  <c r="AH357" i="6"/>
  <c r="AI357" i="6" s="1"/>
  <c r="AH361" i="6"/>
  <c r="AI361" i="6" s="1"/>
  <c r="AH369" i="6"/>
  <c r="AI369" i="6" s="1"/>
  <c r="AH373" i="6"/>
  <c r="AI373" i="6" s="1"/>
  <c r="AH381" i="6"/>
  <c r="AI381" i="6" s="1"/>
  <c r="AJ15" i="7"/>
  <c r="AH19" i="7"/>
  <c r="AI19" i="7" s="1"/>
  <c r="AJ27" i="7"/>
  <c r="AH31" i="7"/>
  <c r="AI31" i="7" s="1"/>
  <c r="AJ39" i="7"/>
  <c r="AJ55" i="7"/>
  <c r="AH59" i="7"/>
  <c r="AI59" i="7" s="1"/>
  <c r="AH61" i="7"/>
  <c r="AI61" i="7" s="1"/>
  <c r="AJ73" i="7"/>
  <c r="AJ97" i="7"/>
  <c r="AJ118" i="7"/>
  <c r="AH164" i="6"/>
  <c r="AI164" i="6" s="1"/>
  <c r="AH11" i="7"/>
  <c r="AI11" i="7" s="1"/>
  <c r="AH14" i="7"/>
  <c r="AI14" i="7" s="1"/>
  <c r="AH16" i="7"/>
  <c r="AI16" i="7" s="1"/>
  <c r="AH26" i="7"/>
  <c r="AI26" i="7" s="1"/>
  <c r="AH28" i="7"/>
  <c r="AI28" i="7" s="1"/>
  <c r="AH47" i="7"/>
  <c r="AI47" i="7" s="1"/>
  <c r="AJ12" i="7"/>
  <c r="AJ24" i="7"/>
  <c r="AJ36" i="7"/>
  <c r="AJ43" i="7"/>
  <c r="AH89" i="7"/>
  <c r="AI89" i="7" s="1"/>
  <c r="AH100" i="7"/>
  <c r="AI100" i="7" s="1"/>
  <c r="AH237" i="6"/>
  <c r="AI237" i="6" s="1"/>
  <c r="AH8" i="7"/>
  <c r="AI8" i="7" s="1"/>
  <c r="AH23" i="7"/>
  <c r="AI23" i="7" s="1"/>
  <c r="AH35" i="7"/>
  <c r="AI35" i="7" s="1"/>
  <c r="AH65" i="7"/>
  <c r="AI65" i="7" s="1"/>
  <c r="AH76" i="7"/>
  <c r="AI76" i="7" s="1"/>
  <c r="AH78" i="6"/>
  <c r="AI78" i="6" s="1"/>
  <c r="AH96" i="6"/>
  <c r="AI96" i="6" s="1"/>
  <c r="AH114" i="6"/>
  <c r="AI114" i="6" s="1"/>
  <c r="AH132" i="6"/>
  <c r="AI132" i="6" s="1"/>
  <c r="AH150" i="6"/>
  <c r="AI150" i="6" s="1"/>
  <c r="AH198" i="6"/>
  <c r="AI198" i="6" s="1"/>
  <c r="AH200" i="6"/>
  <c r="AI200" i="6" s="1"/>
  <c r="AH204" i="6"/>
  <c r="AI204" i="6" s="1"/>
  <c r="AH234" i="6"/>
  <c r="AI234" i="6" s="1"/>
  <c r="AH236" i="6"/>
  <c r="AI236" i="6" s="1"/>
  <c r="AH240" i="6"/>
  <c r="AI240" i="6" s="1"/>
  <c r="AH42" i="7"/>
  <c r="AI42" i="7" s="1"/>
  <c r="AH44" i="7"/>
  <c r="AI44" i="7" s="1"/>
  <c r="AH51" i="7"/>
  <c r="AI51" i="7" s="1"/>
  <c r="AJ52" i="7"/>
  <c r="AJ57" i="7"/>
  <c r="AH67" i="7"/>
  <c r="AI67" i="7" s="1"/>
  <c r="AJ68" i="7"/>
  <c r="AH93" i="7"/>
  <c r="AI93" i="7" s="1"/>
  <c r="AJ105" i="7"/>
  <c r="AH18" i="7"/>
  <c r="AI18" i="7" s="1"/>
  <c r="AH20" i="7"/>
  <c r="AI20" i="7" s="1"/>
  <c r="AH30" i="7"/>
  <c r="AI30" i="7" s="1"/>
  <c r="AH32" i="7"/>
  <c r="AI32" i="7" s="1"/>
  <c r="AJ47" i="7"/>
  <c r="AH60" i="7"/>
  <c r="AI60" i="7" s="1"/>
  <c r="AH82" i="7"/>
  <c r="AI82" i="7" s="1"/>
  <c r="AH91" i="7"/>
  <c r="AI91" i="7" s="1"/>
  <c r="AJ96" i="7"/>
  <c r="AH108" i="7"/>
  <c r="AI108" i="7" s="1"/>
  <c r="AH372" i="5"/>
  <c r="AI372" i="5" s="1"/>
  <c r="AJ14" i="7"/>
  <c r="AJ16" i="7"/>
  <c r="AJ28" i="7"/>
  <c r="AJ40" i="7"/>
  <c r="AH58" i="7"/>
  <c r="AI58" i="7" s="1"/>
  <c r="AJ74" i="7"/>
  <c r="AJ85" i="7"/>
  <c r="AJ94" i="7"/>
  <c r="AH114" i="7"/>
  <c r="AI114" i="7" s="1"/>
  <c r="AH174" i="6"/>
  <c r="AI174" i="6" s="1"/>
  <c r="AH176" i="6"/>
  <c r="AI176" i="6" s="1"/>
  <c r="AH177" i="6"/>
  <c r="AI177" i="6" s="1"/>
  <c r="AH213" i="6"/>
  <c r="AI213" i="6" s="1"/>
  <c r="AH249" i="6"/>
  <c r="AI249" i="6" s="1"/>
  <c r="AH7" i="7"/>
  <c r="AI7" i="7" s="1"/>
  <c r="AH10" i="7"/>
  <c r="AI10" i="7" s="1"/>
  <c r="AH15" i="7"/>
  <c r="AI15" i="7" s="1"/>
  <c r="AJ23" i="7"/>
  <c r="AH27" i="7"/>
  <c r="AI27" i="7" s="1"/>
  <c r="AJ35" i="7"/>
  <c r="AH39" i="7"/>
  <c r="AI39" i="7" s="1"/>
  <c r="AH46" i="7"/>
  <c r="AI46" i="7" s="1"/>
  <c r="AH48" i="7"/>
  <c r="AI48" i="7" s="1"/>
  <c r="AH55" i="7"/>
  <c r="AI55" i="7" s="1"/>
  <c r="AH69" i="7"/>
  <c r="AI69" i="7" s="1"/>
  <c r="AH80" i="7"/>
  <c r="AI80" i="7" s="1"/>
  <c r="AJ100" i="7"/>
  <c r="AJ99" i="7"/>
  <c r="AJ126" i="7"/>
  <c r="AJ134" i="7"/>
  <c r="AJ150" i="7"/>
  <c r="AH164" i="7"/>
  <c r="AI164" i="7" s="1"/>
  <c r="AJ190" i="7"/>
  <c r="AJ192" i="7"/>
  <c r="AH204" i="7"/>
  <c r="AI204" i="7" s="1"/>
  <c r="AJ213" i="7"/>
  <c r="AH217" i="7"/>
  <c r="AI217" i="7" s="1"/>
  <c r="AJ234" i="7"/>
  <c r="AH252" i="7"/>
  <c r="AI252" i="7" s="1"/>
  <c r="AJ261" i="7"/>
  <c r="AH265" i="7"/>
  <c r="AI265" i="7" s="1"/>
  <c r="AJ278" i="7"/>
  <c r="AJ309" i="7"/>
  <c r="AJ95" i="7"/>
  <c r="AJ142" i="7"/>
  <c r="AJ147" i="7"/>
  <c r="AJ167" i="7"/>
  <c r="AJ174" i="7"/>
  <c r="AJ183" i="7"/>
  <c r="Q3" i="9"/>
  <c r="R40" i="9"/>
  <c r="Q76" i="9"/>
  <c r="AJ91" i="7"/>
  <c r="AH156" i="7"/>
  <c r="AI156" i="7" s="1"/>
  <c r="AJ169" i="7"/>
  <c r="AH169" i="7"/>
  <c r="AI169" i="7" s="1"/>
  <c r="AJ185" i="7"/>
  <c r="AH185" i="7"/>
  <c r="AI185" i="7" s="1"/>
  <c r="AJ194" i="7"/>
  <c r="AH212" i="7"/>
  <c r="AI212" i="7" s="1"/>
  <c r="AJ221" i="7"/>
  <c r="AH225" i="7"/>
  <c r="AI225" i="7" s="1"/>
  <c r="AJ242" i="7"/>
  <c r="AH260" i="7"/>
  <c r="AI260" i="7" s="1"/>
  <c r="AJ269" i="7"/>
  <c r="AH304" i="7"/>
  <c r="AI304" i="7" s="1"/>
  <c r="AH306" i="7"/>
  <c r="AI306" i="7" s="1"/>
  <c r="AJ83" i="7"/>
  <c r="AH124" i="7"/>
  <c r="AI124" i="7" s="1"/>
  <c r="AJ125" i="7"/>
  <c r="AH132" i="7"/>
  <c r="AI132" i="7" s="1"/>
  <c r="AJ133" i="7"/>
  <c r="AH140" i="7"/>
  <c r="AI140" i="7" s="1"/>
  <c r="AJ141" i="7"/>
  <c r="AH148" i="7"/>
  <c r="AI148" i="7" s="1"/>
  <c r="AJ159" i="7"/>
  <c r="AJ164" i="7"/>
  <c r="AH168" i="7"/>
  <c r="AI168" i="7" s="1"/>
  <c r="AJ171" i="7"/>
  <c r="AJ189" i="7"/>
  <c r="AH189" i="7"/>
  <c r="AI189" i="7" s="1"/>
  <c r="AJ229" i="7"/>
  <c r="AJ277" i="7"/>
  <c r="AJ79" i="7"/>
  <c r="AJ119" i="7"/>
  <c r="AJ75" i="7"/>
  <c r="AJ122" i="7"/>
  <c r="AJ130" i="7"/>
  <c r="AJ151" i="7"/>
  <c r="AJ156" i="7"/>
  <c r="AJ161" i="7"/>
  <c r="AH188" i="7"/>
  <c r="AI188" i="7" s="1"/>
  <c r="AJ191" i="7"/>
  <c r="AJ193" i="7"/>
  <c r="AH193" i="7"/>
  <c r="AI193" i="7" s="1"/>
  <c r="AJ210" i="7"/>
  <c r="AJ237" i="7"/>
  <c r="AJ285" i="7"/>
  <c r="AH301" i="7"/>
  <c r="AI301" i="7" s="1"/>
  <c r="AJ71" i="7"/>
  <c r="AJ127" i="7"/>
  <c r="AJ135" i="7"/>
  <c r="AJ143" i="7"/>
  <c r="AH160" i="7"/>
  <c r="AI160" i="7" s="1"/>
  <c r="AH172" i="7"/>
  <c r="AI172" i="7" s="1"/>
  <c r="AJ175" i="7"/>
  <c r="AH232" i="7"/>
  <c r="AI232" i="7" s="1"/>
  <c r="AJ258" i="7"/>
  <c r="AH280" i="7"/>
  <c r="AI280" i="7" s="1"/>
  <c r="AH293" i="7"/>
  <c r="AI293" i="7" s="1"/>
  <c r="AJ67" i="7"/>
  <c r="AJ115" i="7"/>
  <c r="AJ148" i="7"/>
  <c r="AJ153" i="7"/>
  <c r="AJ177" i="7"/>
  <c r="AH177" i="7"/>
  <c r="AI177" i="7" s="1"/>
  <c r="AJ184" i="7"/>
  <c r="AH192" i="7"/>
  <c r="AI192" i="7" s="1"/>
  <c r="AJ197" i="7"/>
  <c r="AH197" i="7"/>
  <c r="AI197" i="7" s="1"/>
  <c r="AJ218" i="7"/>
  <c r="AJ245" i="7"/>
  <c r="AH245" i="7"/>
  <c r="AI245" i="7" s="1"/>
  <c r="AH249" i="7"/>
  <c r="AI249" i="7" s="1"/>
  <c r="AJ262" i="7"/>
  <c r="AH284" i="7"/>
  <c r="AI284" i="7" s="1"/>
  <c r="AJ63" i="7"/>
  <c r="AJ111" i="7"/>
  <c r="AH152" i="7"/>
  <c r="AI152" i="7" s="1"/>
  <c r="AJ163" i="7"/>
  <c r="AH240" i="7"/>
  <c r="AI240" i="7" s="1"/>
  <c r="AH253" i="7"/>
  <c r="AI253" i="7" s="1"/>
  <c r="AJ266" i="7"/>
  <c r="AH288" i="7"/>
  <c r="AI288" i="7" s="1"/>
  <c r="AJ297" i="7"/>
  <c r="AH297" i="7"/>
  <c r="AI297" i="7" s="1"/>
  <c r="AJ59" i="7"/>
  <c r="AJ107" i="7"/>
  <c r="AH128" i="7"/>
  <c r="AI128" i="7" s="1"/>
  <c r="AJ129" i="7"/>
  <c r="AH136" i="7"/>
  <c r="AI136" i="7" s="1"/>
  <c r="AJ137" i="7"/>
  <c r="AH144" i="7"/>
  <c r="AI144" i="7" s="1"/>
  <c r="AJ145" i="7"/>
  <c r="AJ158" i="7"/>
  <c r="AJ165" i="7"/>
  <c r="AJ170" i="7"/>
  <c r="AH176" i="7"/>
  <c r="AI176" i="7" s="1"/>
  <c r="AJ179" i="7"/>
  <c r="AJ186" i="7"/>
  <c r="AJ205" i="7"/>
  <c r="AH205" i="7"/>
  <c r="AI205" i="7" s="1"/>
  <c r="AJ226" i="7"/>
  <c r="AJ253" i="7"/>
  <c r="AH292" i="7"/>
  <c r="AI292" i="7" s="1"/>
  <c r="AJ293" i="7"/>
  <c r="AJ304" i="7"/>
  <c r="AJ332" i="7"/>
  <c r="R38" i="9"/>
  <c r="R50" i="9"/>
  <c r="Q62" i="9"/>
  <c r="AJ300" i="7"/>
  <c r="AJ318" i="7"/>
  <c r="AJ321" i="7"/>
  <c r="AJ324" i="7"/>
  <c r="AH326" i="7"/>
  <c r="AI326" i="7" s="1"/>
  <c r="AJ329" i="7"/>
  <c r="AJ341" i="7"/>
  <c r="AH341" i="7"/>
  <c r="AI341" i="7" s="1"/>
  <c r="AJ343" i="7"/>
  <c r="AJ354" i="7"/>
  <c r="AJ365" i="7"/>
  <c r="AH365" i="7"/>
  <c r="AI365" i="7" s="1"/>
  <c r="R12" i="9"/>
  <c r="R18" i="9"/>
  <c r="R24" i="9"/>
  <c r="R30" i="9"/>
  <c r="T30" i="9" s="1"/>
  <c r="R51" i="9"/>
  <c r="R63" i="9"/>
  <c r="AJ345" i="7"/>
  <c r="AH345" i="7"/>
  <c r="AI345" i="7" s="1"/>
  <c r="AJ347" i="7"/>
  <c r="AJ358" i="7"/>
  <c r="AJ369" i="7"/>
  <c r="AH369" i="7"/>
  <c r="AI369" i="7" s="1"/>
  <c r="AJ371" i="7"/>
  <c r="R13" i="9"/>
  <c r="R19" i="9"/>
  <c r="AH328" i="7"/>
  <c r="AI328" i="7" s="1"/>
  <c r="AJ331" i="7"/>
  <c r="AH340" i="7"/>
  <c r="AI340" i="7" s="1"/>
  <c r="AH364" i="7"/>
  <c r="AI364" i="7" s="1"/>
  <c r="Q54" i="9"/>
  <c r="R66" i="9"/>
  <c r="V66" i="9" s="1"/>
  <c r="R90" i="9"/>
  <c r="V90" i="9" s="1"/>
  <c r="AJ375" i="7"/>
  <c r="R4" i="9"/>
  <c r="R26" i="9"/>
  <c r="R43" i="9"/>
  <c r="R67" i="9"/>
  <c r="Q79" i="9"/>
  <c r="AH344" i="7"/>
  <c r="AI344" i="7" s="1"/>
  <c r="AH370" i="7"/>
  <c r="AI370" i="7" s="1"/>
  <c r="R56" i="9"/>
  <c r="T56" i="9" s="1"/>
  <c r="R80" i="9"/>
  <c r="AJ328" i="7"/>
  <c r="AJ355" i="7"/>
  <c r="AJ366" i="7"/>
  <c r="AJ379" i="7"/>
  <c r="R9" i="9"/>
  <c r="R15" i="9"/>
  <c r="R21" i="9"/>
  <c r="AJ325" i="7"/>
  <c r="AH348" i="7"/>
  <c r="AI348" i="7" s="1"/>
  <c r="AH350" i="7"/>
  <c r="AI350" i="7" s="1"/>
  <c r="AH372" i="7"/>
  <c r="AI372" i="7" s="1"/>
  <c r="AH374" i="7"/>
  <c r="AI374" i="7" s="1"/>
  <c r="R5" i="9"/>
  <c r="R70" i="9"/>
  <c r="AJ316" i="7"/>
  <c r="AJ319" i="7"/>
  <c r="AJ322" i="7"/>
  <c r="AJ330" i="7"/>
  <c r="AJ346" i="7"/>
  <c r="AJ359" i="7"/>
  <c r="AJ370" i="7"/>
  <c r="R35" i="9"/>
  <c r="Q59" i="9"/>
  <c r="AJ312" i="7"/>
  <c r="AH354" i="7"/>
  <c r="AI354" i="7" s="1"/>
  <c r="AH378" i="7"/>
  <c r="AI378" i="7" s="1"/>
  <c r="R36" i="9"/>
  <c r="AJ308" i="7"/>
  <c r="AJ327" i="7"/>
  <c r="AH334" i="7"/>
  <c r="AI334" i="7" s="1"/>
  <c r="AJ337" i="7"/>
  <c r="AH337" i="7"/>
  <c r="AI337" i="7" s="1"/>
  <c r="AJ339" i="7"/>
  <c r="AJ350" i="7"/>
  <c r="AJ361" i="7"/>
  <c r="AH361" i="7"/>
  <c r="AI361" i="7" s="1"/>
  <c r="AJ363" i="7"/>
  <c r="AJ374" i="7"/>
  <c r="AH380" i="7"/>
  <c r="AI380" i="7" s="1"/>
  <c r="R2" i="9"/>
  <c r="R6" i="9"/>
  <c r="R37" i="9"/>
  <c r="Q2" i="9"/>
  <c r="Q27" i="9"/>
  <c r="R102" i="9"/>
  <c r="V102" i="9" s="1"/>
  <c r="R128" i="9"/>
  <c r="Q107" i="9"/>
  <c r="R120" i="9"/>
  <c r="V120" i="9" s="1"/>
  <c r="R124" i="9"/>
  <c r="Q124" i="9"/>
  <c r="Q133" i="9"/>
  <c r="R133" i="9"/>
  <c r="R147" i="9"/>
  <c r="R164" i="9"/>
  <c r="Q164" i="9"/>
  <c r="R39" i="9"/>
  <c r="Q39" i="9"/>
  <c r="Q49" i="9"/>
  <c r="R68" i="9"/>
  <c r="Q140" i="9"/>
  <c r="Q9" i="9"/>
  <c r="Q15" i="9"/>
  <c r="Q21" i="9"/>
  <c r="Q26" i="9"/>
  <c r="Q41" i="9"/>
  <c r="R49" i="9"/>
  <c r="Q51" i="9"/>
  <c r="Q68" i="9"/>
  <c r="Q70" i="9"/>
  <c r="Q72" i="9"/>
  <c r="Q95" i="9"/>
  <c r="Q100" i="9"/>
  <c r="Q117" i="9"/>
  <c r="R117" i="9"/>
  <c r="Q36" i="9"/>
  <c r="R41" i="9"/>
  <c r="Q58" i="9"/>
  <c r="Q63" i="9"/>
  <c r="R72" i="9"/>
  <c r="Q74" i="9"/>
  <c r="Q80" i="9"/>
  <c r="Q84" i="9"/>
  <c r="R88" i="9"/>
  <c r="Q88" i="9"/>
  <c r="R95" i="9"/>
  <c r="R100" i="9"/>
  <c r="Q105" i="9"/>
  <c r="R167" i="9"/>
  <c r="Q167" i="9"/>
  <c r="Q33" i="9"/>
  <c r="Q53" i="9"/>
  <c r="R78" i="9"/>
  <c r="Q78" i="9"/>
  <c r="Q86" i="9"/>
  <c r="R98" i="9"/>
  <c r="Q108" i="9"/>
  <c r="R111" i="9"/>
  <c r="Q111" i="9"/>
  <c r="R118" i="9"/>
  <c r="Q136" i="9"/>
  <c r="Q6" i="9"/>
  <c r="Q13" i="9"/>
  <c r="Q19" i="9"/>
  <c r="Q38" i="9"/>
  <c r="Q43" i="9"/>
  <c r="R55" i="9"/>
  <c r="Q55" i="9"/>
  <c r="Q65" i="9"/>
  <c r="R91" i="9"/>
  <c r="Q98" i="9"/>
  <c r="Q101" i="9"/>
  <c r="R108" i="9"/>
  <c r="Q130" i="9"/>
  <c r="Q5" i="9"/>
  <c r="Q32" i="9"/>
  <c r="Q35" i="9"/>
  <c r="Q57" i="9"/>
  <c r="R65" i="9"/>
  <c r="Q67" i="9"/>
  <c r="Q91" i="9"/>
  <c r="R96" i="9"/>
  <c r="R101" i="9"/>
  <c r="Q106" i="9"/>
  <c r="Q115" i="9"/>
  <c r="R122" i="9"/>
  <c r="Q122" i="9"/>
  <c r="Q4" i="9"/>
  <c r="Q12" i="9"/>
  <c r="Q18" i="9"/>
  <c r="Q24" i="9"/>
  <c r="R28" i="9"/>
  <c r="R32" i="9"/>
  <c r="Q40" i="9"/>
  <c r="Q50" i="9"/>
  <c r="R57" i="9"/>
  <c r="Q69" i="9"/>
  <c r="R69" i="9"/>
  <c r="R71" i="9"/>
  <c r="Q71" i="9"/>
  <c r="Q73" i="9"/>
  <c r="Q89" i="9"/>
  <c r="R89" i="9"/>
  <c r="R106" i="9"/>
  <c r="Q131" i="9"/>
  <c r="Q28" i="9"/>
  <c r="R52" i="9"/>
  <c r="T52" i="9" s="1"/>
  <c r="R73" i="9"/>
  <c r="Q81" i="9"/>
  <c r="R81" i="9"/>
  <c r="Q123" i="9"/>
  <c r="Q138" i="9"/>
  <c r="R138" i="9"/>
  <c r="Q37" i="9"/>
  <c r="Q42" i="9"/>
  <c r="Q77" i="9"/>
  <c r="R77" i="9"/>
  <c r="R94" i="9"/>
  <c r="T94" i="9" s="1"/>
  <c r="R99" i="9"/>
  <c r="Q99" i="9"/>
  <c r="Q148" i="9"/>
  <c r="Q161" i="9"/>
  <c r="R176" i="9"/>
  <c r="Q176" i="9"/>
  <c r="Q125" i="9"/>
  <c r="R148" i="9"/>
  <c r="R156" i="9"/>
  <c r="V156" i="9" s="1"/>
  <c r="R190" i="9"/>
  <c r="Q190" i="9"/>
  <c r="Q154" i="9"/>
  <c r="Q159" i="9"/>
  <c r="Q181" i="9"/>
  <c r="R181" i="9"/>
  <c r="R217" i="9"/>
  <c r="Q217" i="9"/>
  <c r="Q97" i="9"/>
  <c r="R97" i="9"/>
  <c r="Q116" i="9"/>
  <c r="R154" i="9"/>
  <c r="R159" i="9"/>
  <c r="Q173" i="9"/>
  <c r="R192" i="9"/>
  <c r="Q192" i="9"/>
  <c r="Q145" i="9"/>
  <c r="R145" i="9"/>
  <c r="R200" i="9"/>
  <c r="R259" i="9"/>
  <c r="T259" i="9" s="1"/>
  <c r="Q113" i="9"/>
  <c r="R113" i="9"/>
  <c r="Q132" i="9"/>
  <c r="Q147" i="9"/>
  <c r="Q157" i="9"/>
  <c r="Q165" i="9"/>
  <c r="Q182" i="9"/>
  <c r="R182" i="9"/>
  <c r="R110" i="9"/>
  <c r="Q121" i="9"/>
  <c r="R132" i="9"/>
  <c r="Q137" i="9"/>
  <c r="R142" i="9"/>
  <c r="R157" i="9"/>
  <c r="Q85" i="9"/>
  <c r="Q96" i="9"/>
  <c r="Q110" i="9"/>
  <c r="Q118" i="9"/>
  <c r="R121" i="9"/>
  <c r="Q129" i="9"/>
  <c r="R129" i="9"/>
  <c r="R137" i="9"/>
  <c r="Q142" i="9"/>
  <c r="R160" i="9"/>
  <c r="Q160" i="9"/>
  <c r="Q45" i="9"/>
  <c r="Q61" i="9"/>
  <c r="R85" i="9"/>
  <c r="Q93" i="9"/>
  <c r="R126" i="9"/>
  <c r="T126" i="9" s="1"/>
  <c r="Q153" i="9"/>
  <c r="R175" i="9"/>
  <c r="Q175" i="9"/>
  <c r="Q109" i="9"/>
  <c r="R153" i="9"/>
  <c r="Q158" i="9"/>
  <c r="Q166" i="9"/>
  <c r="R166" i="9"/>
  <c r="R189" i="9"/>
  <c r="Q174" i="9"/>
  <c r="R260" i="9"/>
  <c r="Q169" i="9"/>
  <c r="Q207" i="9"/>
  <c r="Q218" i="9"/>
  <c r="Q221" i="9"/>
  <c r="R221" i="9"/>
  <c r="Q149" i="9"/>
  <c r="Q162" i="9"/>
  <c r="R169" i="9"/>
  <c r="Q178" i="9"/>
  <c r="R207" i="9"/>
  <c r="R218" i="9"/>
  <c r="R249" i="9"/>
  <c r="Q249" i="9"/>
  <c r="R262" i="9"/>
  <c r="R272" i="9"/>
  <c r="Q272" i="9"/>
  <c r="R180" i="9"/>
  <c r="T180" i="9" s="1"/>
  <c r="Q195" i="9"/>
  <c r="R197" i="9"/>
  <c r="Q197" i="9"/>
  <c r="Q202" i="9"/>
  <c r="R191" i="9"/>
  <c r="T191" i="9" s="1"/>
  <c r="Q245" i="9"/>
  <c r="Q219" i="9"/>
  <c r="R168" i="9"/>
  <c r="V168" i="9" s="1"/>
  <c r="Q200" i="9"/>
  <c r="Q203" i="9"/>
  <c r="R219" i="9"/>
  <c r="Q241" i="9"/>
  <c r="R241" i="9"/>
  <c r="Q257" i="9"/>
  <c r="R257" i="9"/>
  <c r="R265" i="9"/>
  <c r="Q265" i="9"/>
  <c r="Q177" i="9"/>
  <c r="Q198" i="9"/>
  <c r="R229" i="9"/>
  <c r="Q229" i="9"/>
  <c r="Q141" i="9"/>
  <c r="R161" i="9"/>
  <c r="Q170" i="9"/>
  <c r="R177" i="9"/>
  <c r="R198" i="9"/>
  <c r="Q211" i="9"/>
  <c r="Q223" i="9"/>
  <c r="R223" i="9"/>
  <c r="R252" i="9"/>
  <c r="Q252" i="9"/>
  <c r="Q277" i="9"/>
  <c r="R277" i="9"/>
  <c r="Q288" i="9"/>
  <c r="R172" i="9"/>
  <c r="T172" i="9" s="1"/>
  <c r="R193" i="9"/>
  <c r="T193" i="9" s="1"/>
  <c r="R201" i="9"/>
  <c r="Q208" i="9"/>
  <c r="R280" i="9"/>
  <c r="Q280" i="9"/>
  <c r="R295" i="9"/>
  <c r="Q220" i="9"/>
  <c r="R220" i="9"/>
  <c r="R222" i="9"/>
  <c r="V222" i="9" s="1"/>
  <c r="R270" i="9"/>
  <c r="V270" i="9" s="1"/>
  <c r="Q295" i="9"/>
  <c r="R233" i="9"/>
  <c r="T233" i="9" s="1"/>
  <c r="R283" i="9"/>
  <c r="Q283" i="9"/>
  <c r="R289" i="9"/>
  <c r="R320" i="9"/>
  <c r="Q237" i="9"/>
  <c r="Q239" i="9"/>
  <c r="R278" i="9"/>
  <c r="Q278" i="9"/>
  <c r="R292" i="9"/>
  <c r="T292" i="9" s="1"/>
  <c r="Q248" i="9"/>
  <c r="Q262" i="9"/>
  <c r="R301" i="9"/>
  <c r="R185" i="9"/>
  <c r="V185" i="9" s="1"/>
  <c r="Q209" i="9"/>
  <c r="R258" i="9"/>
  <c r="Q258" i="9"/>
  <c r="Q260" i="9"/>
  <c r="R271" i="9"/>
  <c r="Q271" i="9"/>
  <c r="R284" i="9"/>
  <c r="Q284" i="9"/>
  <c r="R293" i="9"/>
  <c r="V293" i="9" s="1"/>
  <c r="R256" i="9"/>
  <c r="Q256" i="9"/>
  <c r="R274" i="9"/>
  <c r="R279" i="9"/>
  <c r="Q279" i="9"/>
  <c r="Q199" i="9"/>
  <c r="Q204" i="9"/>
  <c r="R204" i="9"/>
  <c r="Q232" i="9"/>
  <c r="R234" i="9"/>
  <c r="Q274" i="9"/>
  <c r="R199" i="9"/>
  <c r="R206" i="9"/>
  <c r="T206" i="9" s="1"/>
  <c r="Q216" i="9"/>
  <c r="Q225" i="9"/>
  <c r="R232" i="9"/>
  <c r="Q234" i="9"/>
  <c r="Q236" i="9"/>
  <c r="R236" i="9"/>
  <c r="R238" i="9"/>
  <c r="T238" i="9" s="1"/>
  <c r="R288" i="9"/>
  <c r="R294" i="9"/>
  <c r="Q294" i="9"/>
  <c r="Q296" i="9"/>
  <c r="R298" i="9"/>
  <c r="Q298" i="9"/>
  <c r="R302" i="9"/>
  <c r="Q302" i="9"/>
  <c r="R312" i="9"/>
  <c r="T312" i="9" s="1"/>
  <c r="R321" i="9"/>
  <c r="V321" i="9" s="1"/>
  <c r="R315" i="9"/>
  <c r="V315" i="9" s="1"/>
  <c r="Q318" i="9"/>
  <c r="Q334" i="9"/>
  <c r="R334" i="9"/>
  <c r="Q307" i="9"/>
  <c r="R268" i="9"/>
  <c r="T268" i="9" s="1"/>
  <c r="R276" i="9"/>
  <c r="T276" i="9" s="1"/>
  <c r="R305" i="9"/>
  <c r="T305" i="9" s="1"/>
  <c r="R307" i="9"/>
  <c r="Q310" i="9"/>
  <c r="R310" i="9"/>
  <c r="Q322" i="9"/>
  <c r="R322" i="9"/>
  <c r="R335" i="9"/>
  <c r="T335" i="9" s="1"/>
  <c r="Q343" i="9"/>
  <c r="R343" i="9"/>
  <c r="Q319" i="9"/>
  <c r="R319" i="9"/>
  <c r="R344" i="9"/>
  <c r="V344" i="9" s="1"/>
  <c r="R303" i="9"/>
  <c r="T303" i="9" s="1"/>
  <c r="Q316" i="9"/>
  <c r="R316" i="9"/>
  <c r="Q331" i="9"/>
  <c r="Q308" i="9"/>
  <c r="R323" i="9"/>
  <c r="T323" i="9" s="1"/>
  <c r="Q212" i="9"/>
  <c r="Q228" i="9"/>
  <c r="Q244" i="9"/>
  <c r="R308" i="9"/>
  <c r="Q320" i="9"/>
  <c r="Q346" i="9"/>
  <c r="R346" i="9"/>
  <c r="Q261" i="9"/>
  <c r="R324" i="9"/>
  <c r="Q224" i="9"/>
  <c r="Q240" i="9"/>
  <c r="Q324" i="9"/>
  <c r="Q405" i="9"/>
  <c r="R405" i="9"/>
  <c r="Q381" i="9"/>
  <c r="R381" i="9"/>
  <c r="R445" i="9"/>
  <c r="Q445" i="9"/>
  <c r="R490" i="9"/>
  <c r="Q490" i="9"/>
  <c r="R347" i="9"/>
  <c r="V347" i="9" s="1"/>
  <c r="R354" i="9"/>
  <c r="Q354" i="9"/>
  <c r="Q376" i="9"/>
  <c r="Q477" i="9"/>
  <c r="R477" i="9"/>
  <c r="R351" i="9"/>
  <c r="Q351" i="9"/>
  <c r="R336" i="9"/>
  <c r="R348" i="9"/>
  <c r="R372" i="9"/>
  <c r="T372" i="9" s="1"/>
  <c r="R409" i="9"/>
  <c r="Q409" i="9"/>
  <c r="R327" i="9"/>
  <c r="V327" i="9" s="1"/>
  <c r="Q336" i="9"/>
  <c r="R339" i="9"/>
  <c r="Q348" i="9"/>
  <c r="Q330" i="9"/>
  <c r="Q339" i="9"/>
  <c r="Q342" i="9"/>
  <c r="Q355" i="9"/>
  <c r="R355" i="9"/>
  <c r="R378" i="9"/>
  <c r="Q378" i="9"/>
  <c r="R385" i="9"/>
  <c r="Q385" i="9"/>
  <c r="R391" i="9"/>
  <c r="Q391" i="9"/>
  <c r="Q441" i="9"/>
  <c r="R441" i="9"/>
  <c r="Q352" i="9"/>
  <c r="R264" i="9"/>
  <c r="T264" i="9" s="1"/>
  <c r="R311" i="9"/>
  <c r="T311" i="9" s="1"/>
  <c r="R352" i="9"/>
  <c r="Q364" i="9"/>
  <c r="R364" i="9"/>
  <c r="R360" i="9"/>
  <c r="T360" i="9" s="1"/>
  <c r="R359" i="9"/>
  <c r="T359" i="9" s="1"/>
  <c r="Q367" i="9"/>
  <c r="R375" i="9"/>
  <c r="Q427" i="9"/>
  <c r="Q463" i="9"/>
  <c r="Q306" i="9"/>
  <c r="R367" i="9"/>
  <c r="Q370" i="9"/>
  <c r="Q375" i="9"/>
  <c r="R384" i="9"/>
  <c r="R402" i="9"/>
  <c r="R406" i="9"/>
  <c r="Q406" i="9"/>
  <c r="R420" i="9"/>
  <c r="R438" i="9"/>
  <c r="R442" i="9"/>
  <c r="Q442" i="9"/>
  <c r="R456" i="9"/>
  <c r="R474" i="9"/>
  <c r="R478" i="9"/>
  <c r="Q478" i="9"/>
  <c r="R486" i="9"/>
  <c r="R357" i="9"/>
  <c r="Q373" i="9"/>
  <c r="R417" i="9"/>
  <c r="Q421" i="9"/>
  <c r="R453" i="9"/>
  <c r="Q457" i="9"/>
  <c r="R487" i="9"/>
  <c r="Q487" i="9"/>
  <c r="R382" i="9"/>
  <c r="Q382" i="9"/>
  <c r="R418" i="9"/>
  <c r="Q418" i="9"/>
  <c r="R454" i="9"/>
  <c r="Q454" i="9"/>
  <c r="R363" i="9"/>
  <c r="R371" i="9"/>
  <c r="V371" i="9" s="1"/>
  <c r="R376" i="9"/>
  <c r="Q379" i="9"/>
  <c r="Q400" i="9"/>
  <c r="Q436" i="9"/>
  <c r="Q472" i="9"/>
  <c r="Q328" i="9"/>
  <c r="R333" i="9"/>
  <c r="V333" i="9" s="1"/>
  <c r="Q340" i="9"/>
  <c r="R345" i="9"/>
  <c r="Q358" i="9"/>
  <c r="Q363" i="9"/>
  <c r="R379" i="9"/>
  <c r="R393" i="9"/>
  <c r="Q397" i="9"/>
  <c r="R429" i="9"/>
  <c r="Q433" i="9"/>
  <c r="R465" i="9"/>
  <c r="Q469" i="9"/>
  <c r="R366" i="9"/>
  <c r="Q366" i="9"/>
  <c r="Q300" i="9"/>
  <c r="Q361" i="9"/>
  <c r="R369" i="9"/>
  <c r="R390" i="9"/>
  <c r="R394" i="9"/>
  <c r="Q394" i="9"/>
  <c r="R408" i="9"/>
  <c r="R426" i="9"/>
  <c r="R430" i="9"/>
  <c r="Q430" i="9"/>
  <c r="R444" i="9"/>
  <c r="R462" i="9"/>
  <c r="R466" i="9"/>
  <c r="Q466" i="9"/>
  <c r="R489" i="9"/>
  <c r="Q483" i="9"/>
  <c r="AV80" i="1" l="1"/>
  <c r="AX38" i="1"/>
  <c r="AS26" i="1"/>
  <c r="AS49" i="1"/>
  <c r="AR84" i="1"/>
  <c r="AU51" i="1"/>
  <c r="AW38" i="1"/>
  <c r="AX26" i="1"/>
  <c r="AS60" i="1"/>
  <c r="AU19" i="1"/>
  <c r="AT38" i="1"/>
  <c r="AQ48" i="1"/>
  <c r="AT18" i="1"/>
  <c r="R42" i="9"/>
  <c r="AX31" i="1"/>
  <c r="AS63" i="1"/>
  <c r="AQ73" i="1"/>
  <c r="AU96" i="1"/>
  <c r="AQ43" i="1"/>
  <c r="AS37" i="1"/>
  <c r="AV96" i="1"/>
  <c r="AQ19" i="1"/>
  <c r="AV63" i="1"/>
  <c r="AV38" i="1"/>
  <c r="AR19" i="1"/>
  <c r="AR67" i="1"/>
  <c r="AT96" i="1"/>
  <c r="AU34" i="1"/>
  <c r="AU48" i="1"/>
  <c r="AS31" i="1"/>
  <c r="AT91" i="1"/>
  <c r="AT19" i="1"/>
  <c r="AV379" i="1"/>
  <c r="AR379" i="1"/>
  <c r="AX96" i="1"/>
  <c r="AX286" i="3"/>
  <c r="AS286" i="3"/>
  <c r="AR286" i="3"/>
  <c r="AQ286" i="3"/>
  <c r="AW286" i="3"/>
  <c r="AU286" i="3"/>
  <c r="AT286" i="3"/>
  <c r="AV286" i="3"/>
  <c r="AV208" i="3"/>
  <c r="AU208" i="3"/>
  <c r="AT208" i="3"/>
  <c r="AS208" i="3"/>
  <c r="AR208" i="3"/>
  <c r="AQ208" i="3"/>
  <c r="AX208" i="3"/>
  <c r="AW208" i="3"/>
  <c r="AV204" i="3"/>
  <c r="AU204" i="3"/>
  <c r="AT204" i="3"/>
  <c r="AS204" i="3"/>
  <c r="AR204" i="3"/>
  <c r="AQ204" i="3"/>
  <c r="AX204" i="3"/>
  <c r="AW204" i="3"/>
  <c r="AV200" i="3"/>
  <c r="AU200" i="3"/>
  <c r="AT200" i="3"/>
  <c r="AS200" i="3"/>
  <c r="AR200" i="3"/>
  <c r="AQ200" i="3"/>
  <c r="AX200" i="3"/>
  <c r="AW200" i="3"/>
  <c r="AX124" i="3"/>
  <c r="AS124" i="3"/>
  <c r="AR124" i="3"/>
  <c r="AQ124" i="3"/>
  <c r="AW124" i="3"/>
  <c r="AV124" i="3"/>
  <c r="AU124" i="3"/>
  <c r="AT124" i="3"/>
  <c r="AV196" i="3"/>
  <c r="AU196" i="3"/>
  <c r="AT196" i="3"/>
  <c r="AS196" i="3"/>
  <c r="AQ196" i="3"/>
  <c r="AX196" i="3"/>
  <c r="AW196" i="3"/>
  <c r="AR196" i="3"/>
  <c r="AX76" i="3"/>
  <c r="AW76" i="3"/>
  <c r="AV76" i="3"/>
  <c r="AU76" i="3"/>
  <c r="AT76" i="3"/>
  <c r="AS76" i="3"/>
  <c r="AR76" i="3"/>
  <c r="AQ76" i="3"/>
  <c r="AU127" i="3"/>
  <c r="AQ127" i="3"/>
  <c r="AX127" i="3"/>
  <c r="AW127" i="3"/>
  <c r="AV127" i="3"/>
  <c r="AT127" i="3"/>
  <c r="AS127" i="3"/>
  <c r="AR127" i="3"/>
  <c r="V261" i="9"/>
  <c r="U261" i="9" s="1"/>
  <c r="AV356" i="3"/>
  <c r="AU356" i="3"/>
  <c r="AS356" i="3"/>
  <c r="AR356" i="3"/>
  <c r="AX356" i="3"/>
  <c r="AW356" i="3"/>
  <c r="AT356" i="3"/>
  <c r="AQ356" i="3"/>
  <c r="AR229" i="3"/>
  <c r="AU229" i="3"/>
  <c r="AX229" i="3"/>
  <c r="AW229" i="3"/>
  <c r="AV229" i="3"/>
  <c r="AT229" i="3"/>
  <c r="AS229" i="3"/>
  <c r="AQ229" i="3"/>
  <c r="V284" i="9"/>
  <c r="U284" i="9" s="1"/>
  <c r="T284" i="9"/>
  <c r="T352" i="9"/>
  <c r="V352" i="9"/>
  <c r="U352" i="9" s="1"/>
  <c r="V244" i="9"/>
  <c r="U244" i="9" s="1"/>
  <c r="T252" i="9"/>
  <c r="V252" i="9"/>
  <c r="U252" i="9" s="1"/>
  <c r="T348" i="9"/>
  <c r="V348" i="9"/>
  <c r="U348" i="9" s="1"/>
  <c r="V212" i="9"/>
  <c r="U212" i="9" s="1"/>
  <c r="T212" i="9"/>
  <c r="V318" i="9"/>
  <c r="U318" i="9" s="1"/>
  <c r="T318" i="9"/>
  <c r="V239" i="9"/>
  <c r="U239" i="9" s="1"/>
  <c r="T239" i="9"/>
  <c r="T265" i="9"/>
  <c r="V265" i="9"/>
  <c r="U265" i="9" s="1"/>
  <c r="V61" i="9"/>
  <c r="U61" i="9" s="1"/>
  <c r="T61" i="9"/>
  <c r="V85" i="9"/>
  <c r="T85" i="9"/>
  <c r="S85" i="9" s="1"/>
  <c r="V132" i="9"/>
  <c r="T132" i="9"/>
  <c r="S132" i="9" s="1"/>
  <c r="V116" i="9"/>
  <c r="T116" i="9"/>
  <c r="S116" i="9" s="1"/>
  <c r="V37" i="9"/>
  <c r="U37" i="9" s="1"/>
  <c r="T37" i="9"/>
  <c r="V89" i="9"/>
  <c r="U89" i="9" s="1"/>
  <c r="T89" i="9"/>
  <c r="V18" i="9"/>
  <c r="U18" i="9" s="1"/>
  <c r="T18" i="9"/>
  <c r="T57" i="9"/>
  <c r="S57" i="9" s="1"/>
  <c r="V57" i="9"/>
  <c r="T43" i="9"/>
  <c r="V43" i="9"/>
  <c r="U43" i="9" s="1"/>
  <c r="T78" i="9"/>
  <c r="V78" i="9"/>
  <c r="U78" i="9" s="1"/>
  <c r="T80" i="9"/>
  <c r="V80" i="9"/>
  <c r="U80" i="9" s="1"/>
  <c r="T70" i="9"/>
  <c r="V70" i="9"/>
  <c r="U70" i="9" s="1"/>
  <c r="V39" i="9"/>
  <c r="U39" i="9" s="1"/>
  <c r="T39" i="9"/>
  <c r="AX404" i="3"/>
  <c r="AW404" i="3"/>
  <c r="AV404" i="3"/>
  <c r="AU404" i="3"/>
  <c r="AS404" i="3"/>
  <c r="AR404" i="3"/>
  <c r="AT404" i="3"/>
  <c r="AQ404" i="3"/>
  <c r="AV376" i="3"/>
  <c r="AU376" i="3"/>
  <c r="AT376" i="3"/>
  <c r="AS376" i="3"/>
  <c r="AR376" i="3"/>
  <c r="AQ376" i="3"/>
  <c r="AX376" i="3"/>
  <c r="AW376" i="3"/>
  <c r="AX370" i="3"/>
  <c r="AW370" i="3"/>
  <c r="AV370" i="3"/>
  <c r="AU370" i="3"/>
  <c r="AT370" i="3"/>
  <c r="AR370" i="3"/>
  <c r="AQ370" i="3"/>
  <c r="AS370" i="3"/>
  <c r="AS391" i="3"/>
  <c r="AR391" i="3"/>
  <c r="AQ391" i="3"/>
  <c r="AX391" i="3"/>
  <c r="AW391" i="3"/>
  <c r="AU391" i="3"/>
  <c r="AT391" i="3"/>
  <c r="AV391" i="3"/>
  <c r="AU324" i="3"/>
  <c r="AT324" i="3"/>
  <c r="AS324" i="3"/>
  <c r="AR324" i="3"/>
  <c r="AQ324" i="3"/>
  <c r="AW324" i="3"/>
  <c r="AV324" i="3"/>
  <c r="AX324" i="3"/>
  <c r="AX334" i="3"/>
  <c r="AW334" i="3"/>
  <c r="AV334" i="3"/>
  <c r="AU334" i="3"/>
  <c r="AT334" i="3"/>
  <c r="AS334" i="3"/>
  <c r="AR334" i="3"/>
  <c r="AQ334" i="3"/>
  <c r="AS282" i="3"/>
  <c r="AQ282" i="3"/>
  <c r="AX282" i="3"/>
  <c r="AW282" i="3"/>
  <c r="AV282" i="3"/>
  <c r="AT282" i="3"/>
  <c r="AR282" i="3"/>
  <c r="AU282" i="3"/>
  <c r="AX281" i="3"/>
  <c r="AW281" i="3"/>
  <c r="AV281" i="3"/>
  <c r="AU281" i="3"/>
  <c r="AT281" i="3"/>
  <c r="AS281" i="3"/>
  <c r="AR281" i="3"/>
  <c r="AQ281" i="3"/>
  <c r="AX290" i="3"/>
  <c r="AS290" i="3"/>
  <c r="AQ290" i="3"/>
  <c r="AW290" i="3"/>
  <c r="AV290" i="3"/>
  <c r="AT290" i="3"/>
  <c r="AR290" i="3"/>
  <c r="AU290" i="3"/>
  <c r="AX223" i="3"/>
  <c r="AS223" i="3"/>
  <c r="AW223" i="3"/>
  <c r="AV223" i="3"/>
  <c r="AU223" i="3"/>
  <c r="AT223" i="3"/>
  <c r="AR223" i="3"/>
  <c r="AQ223" i="3"/>
  <c r="AW185" i="3"/>
  <c r="AV185" i="3"/>
  <c r="AR185" i="3"/>
  <c r="AQ185" i="3"/>
  <c r="AX185" i="3"/>
  <c r="AU185" i="3"/>
  <c r="AT185" i="3"/>
  <c r="AS185" i="3"/>
  <c r="AX213" i="3"/>
  <c r="AW213" i="3"/>
  <c r="AV213" i="3"/>
  <c r="AU213" i="3"/>
  <c r="AT213" i="3"/>
  <c r="AS213" i="3"/>
  <c r="AR213" i="3"/>
  <c r="AQ213" i="3"/>
  <c r="AW181" i="3"/>
  <c r="AV181" i="3"/>
  <c r="AR181" i="3"/>
  <c r="AX181" i="3"/>
  <c r="AU181" i="3"/>
  <c r="AT181" i="3"/>
  <c r="AQ181" i="3"/>
  <c r="AS181" i="3"/>
  <c r="AX175" i="3"/>
  <c r="AW175" i="3"/>
  <c r="AV175" i="3"/>
  <c r="AU175" i="3"/>
  <c r="AT175" i="3"/>
  <c r="AS175" i="3"/>
  <c r="AQ175" i="3"/>
  <c r="AR175" i="3"/>
  <c r="AQ149" i="3"/>
  <c r="AX149" i="3"/>
  <c r="AV149" i="3"/>
  <c r="AU149" i="3"/>
  <c r="AS149" i="3"/>
  <c r="AR149" i="3"/>
  <c r="AW149" i="3"/>
  <c r="AT149" i="3"/>
  <c r="AS176" i="3"/>
  <c r="AX176" i="3"/>
  <c r="AW176" i="3"/>
  <c r="AV176" i="3"/>
  <c r="AU176" i="3"/>
  <c r="AT176" i="3"/>
  <c r="AR176" i="3"/>
  <c r="AQ176" i="3"/>
  <c r="AR89" i="3"/>
  <c r="AV89" i="3"/>
  <c r="AS89" i="3"/>
  <c r="AQ89" i="3"/>
  <c r="AX89" i="3"/>
  <c r="AW89" i="3"/>
  <c r="AU89" i="3"/>
  <c r="AT89" i="3"/>
  <c r="AR122" i="3"/>
  <c r="AV122" i="3"/>
  <c r="AX122" i="3"/>
  <c r="AW122" i="3"/>
  <c r="AU122" i="3"/>
  <c r="AT122" i="3"/>
  <c r="AS122" i="3"/>
  <c r="AQ122" i="3"/>
  <c r="AX107" i="3"/>
  <c r="AW107" i="3"/>
  <c r="AV107" i="3"/>
  <c r="AU107" i="3"/>
  <c r="AT107" i="3"/>
  <c r="AS107" i="3"/>
  <c r="AR107" i="3"/>
  <c r="AQ107" i="3"/>
  <c r="AX69" i="3"/>
  <c r="AW69" i="3"/>
  <c r="AV69" i="3"/>
  <c r="AU69" i="3"/>
  <c r="AT69" i="3"/>
  <c r="AS69" i="3"/>
  <c r="AR69" i="3"/>
  <c r="AQ69" i="3"/>
  <c r="AW50" i="3"/>
  <c r="AV50" i="3"/>
  <c r="AU50" i="3"/>
  <c r="AT50" i="3"/>
  <c r="AX50" i="3"/>
  <c r="AS50" i="3"/>
  <c r="AR50" i="3"/>
  <c r="AQ50" i="3"/>
  <c r="AX60" i="3"/>
  <c r="AW60" i="3"/>
  <c r="AV60" i="3"/>
  <c r="AU60" i="3"/>
  <c r="AT60" i="3"/>
  <c r="AS60" i="3"/>
  <c r="AR60" i="3"/>
  <c r="AQ60" i="3"/>
  <c r="AX24" i="3"/>
  <c r="AW24" i="3"/>
  <c r="AV24" i="3"/>
  <c r="AU24" i="3"/>
  <c r="AT24" i="3"/>
  <c r="AS24" i="3"/>
  <c r="AR24" i="3"/>
  <c r="AQ24" i="3"/>
  <c r="AV385" i="2"/>
  <c r="AU385" i="2"/>
  <c r="AT385" i="2"/>
  <c r="AR385" i="2"/>
  <c r="AQ385" i="2"/>
  <c r="AX385" i="2"/>
  <c r="AW385" i="2"/>
  <c r="AS385" i="2"/>
  <c r="AU36" i="3"/>
  <c r="AX36" i="3"/>
  <c r="AW36" i="3"/>
  <c r="AV36" i="3"/>
  <c r="AT36" i="3"/>
  <c r="AS36" i="3"/>
  <c r="AR36" i="3"/>
  <c r="AQ36" i="3"/>
  <c r="AX336" i="2"/>
  <c r="AW336" i="2"/>
  <c r="AV336" i="2"/>
  <c r="AU336" i="2"/>
  <c r="AT336" i="2"/>
  <c r="AS336" i="2"/>
  <c r="AR336" i="2"/>
  <c r="AQ336" i="2"/>
  <c r="AX340" i="2"/>
  <c r="AW340" i="2"/>
  <c r="AV340" i="2"/>
  <c r="AU340" i="2"/>
  <c r="AT340" i="2"/>
  <c r="AS340" i="2"/>
  <c r="AR340" i="2"/>
  <c r="AQ340" i="2"/>
  <c r="AS271" i="2"/>
  <c r="AQ271" i="2"/>
  <c r="AX271" i="2"/>
  <c r="AW271" i="2"/>
  <c r="AV271" i="2"/>
  <c r="AU271" i="2"/>
  <c r="AT271" i="2"/>
  <c r="AR271" i="2"/>
  <c r="AW372" i="2"/>
  <c r="AX377" i="2"/>
  <c r="AX362" i="2"/>
  <c r="AW362" i="2"/>
  <c r="AV362" i="2"/>
  <c r="AU362" i="2"/>
  <c r="AT362" i="2"/>
  <c r="AS362" i="2"/>
  <c r="AR362" i="2"/>
  <c r="AQ362" i="2"/>
  <c r="AX240" i="2"/>
  <c r="AT240" i="2"/>
  <c r="AS240" i="2"/>
  <c r="AR240" i="2"/>
  <c r="AQ240" i="2"/>
  <c r="AW240" i="2"/>
  <c r="AV240" i="2"/>
  <c r="AU240" i="2"/>
  <c r="AW273" i="2"/>
  <c r="AR356" i="2"/>
  <c r="AW320" i="2"/>
  <c r="AX257" i="2"/>
  <c r="AX268" i="2"/>
  <c r="AU268" i="2"/>
  <c r="AT268" i="2"/>
  <c r="AS268" i="2"/>
  <c r="AR268" i="2"/>
  <c r="AQ268" i="2"/>
  <c r="AW268" i="2"/>
  <c r="AV268" i="2"/>
  <c r="AW261" i="2"/>
  <c r="AR334" i="2"/>
  <c r="AV298" i="2"/>
  <c r="AX201" i="2"/>
  <c r="AR201" i="2"/>
  <c r="AT201" i="2"/>
  <c r="AS201" i="2"/>
  <c r="AQ201" i="2"/>
  <c r="AW201" i="2"/>
  <c r="AV201" i="2"/>
  <c r="AU201" i="2"/>
  <c r="AW151" i="2"/>
  <c r="AX198" i="2"/>
  <c r="AR132" i="2"/>
  <c r="AQ132" i="2"/>
  <c r="AX132" i="2"/>
  <c r="AV132" i="2"/>
  <c r="AU132" i="2"/>
  <c r="AT132" i="2"/>
  <c r="AW132" i="2"/>
  <c r="AS132" i="2"/>
  <c r="AU233" i="2"/>
  <c r="AX176" i="2"/>
  <c r="AW176" i="2"/>
  <c r="AV176" i="2"/>
  <c r="AU176" i="2"/>
  <c r="AT176" i="2"/>
  <c r="AS176" i="2"/>
  <c r="AR176" i="2"/>
  <c r="AQ176" i="2"/>
  <c r="AR237" i="2"/>
  <c r="AU192" i="2"/>
  <c r="AX192" i="2"/>
  <c r="AW192" i="2"/>
  <c r="AV192" i="2"/>
  <c r="AT192" i="2"/>
  <c r="AS192" i="2"/>
  <c r="AR192" i="2"/>
  <c r="AQ192" i="2"/>
  <c r="AW167" i="2"/>
  <c r="AS133" i="2"/>
  <c r="AR133" i="2"/>
  <c r="AQ133" i="2"/>
  <c r="AW133" i="2"/>
  <c r="AV133" i="2"/>
  <c r="AU133" i="2"/>
  <c r="AX133" i="2"/>
  <c r="AT133" i="2"/>
  <c r="AU87" i="2"/>
  <c r="AR136" i="2"/>
  <c r="AW79" i="2"/>
  <c r="AS25" i="2"/>
  <c r="AR25" i="2"/>
  <c r="AQ25" i="2"/>
  <c r="AX25" i="2"/>
  <c r="AW25" i="2"/>
  <c r="AV25" i="2"/>
  <c r="AU25" i="2"/>
  <c r="AT25" i="2"/>
  <c r="AU108" i="2"/>
  <c r="AW103" i="2"/>
  <c r="AX95" i="2"/>
  <c r="AS49" i="2"/>
  <c r="AX49" i="2"/>
  <c r="AW49" i="2"/>
  <c r="AV49" i="2"/>
  <c r="AU49" i="2"/>
  <c r="AT49" i="2"/>
  <c r="AR49" i="2"/>
  <c r="AQ49" i="2"/>
  <c r="AQ172" i="2"/>
  <c r="AX66" i="2"/>
  <c r="AV10" i="2"/>
  <c r="AX376" i="1"/>
  <c r="AV373" i="1"/>
  <c r="AS373" i="1"/>
  <c r="AR373" i="1"/>
  <c r="AX373" i="1"/>
  <c r="AW373" i="1"/>
  <c r="AU373" i="1"/>
  <c r="AT373" i="1"/>
  <c r="AQ373" i="1"/>
  <c r="AQ74" i="2"/>
  <c r="T254" i="9"/>
  <c r="S254" i="9" s="1"/>
  <c r="V254" i="9"/>
  <c r="AQ333" i="1"/>
  <c r="R244" i="9"/>
  <c r="T244" i="9" s="1"/>
  <c r="AW250" i="1"/>
  <c r="AV250" i="1"/>
  <c r="AU250" i="1"/>
  <c r="AS250" i="1"/>
  <c r="AQ250" i="1"/>
  <c r="AR250" i="1"/>
  <c r="AX250" i="1"/>
  <c r="AT250" i="1"/>
  <c r="AR357" i="1"/>
  <c r="AQ326" i="1"/>
  <c r="AX326" i="1"/>
  <c r="AW326" i="1"/>
  <c r="AV326" i="1"/>
  <c r="AU326" i="1"/>
  <c r="AT326" i="1"/>
  <c r="AS326" i="1"/>
  <c r="AR326" i="1"/>
  <c r="AU355" i="1"/>
  <c r="AQ303" i="1"/>
  <c r="AR342" i="1"/>
  <c r="AW306" i="1"/>
  <c r="AR305" i="1"/>
  <c r="AR369" i="1"/>
  <c r="R225" i="9"/>
  <c r="V225" i="9" s="1"/>
  <c r="AV231" i="1"/>
  <c r="AT231" i="1"/>
  <c r="AX231" i="1"/>
  <c r="AW231" i="1"/>
  <c r="AU231" i="1"/>
  <c r="AS231" i="1"/>
  <c r="AR231" i="1"/>
  <c r="AQ231" i="1"/>
  <c r="AX286" i="1"/>
  <c r="AW286" i="1"/>
  <c r="AV286" i="1"/>
  <c r="AU286" i="1"/>
  <c r="AT286" i="1"/>
  <c r="AS286" i="1"/>
  <c r="AR286" i="1"/>
  <c r="AQ286" i="1"/>
  <c r="AV359" i="1"/>
  <c r="AR171" i="1"/>
  <c r="AX163" i="1"/>
  <c r="AR145" i="1"/>
  <c r="AX224" i="1"/>
  <c r="AX200" i="1"/>
  <c r="AX234" i="1"/>
  <c r="AW162" i="1"/>
  <c r="AW195" i="1"/>
  <c r="AX181" i="1"/>
  <c r="AW270" i="1"/>
  <c r="AX241" i="1"/>
  <c r="AR188" i="1"/>
  <c r="AR157" i="1"/>
  <c r="AW100" i="1"/>
  <c r="AV100" i="1"/>
  <c r="AU100" i="1"/>
  <c r="AT100" i="1"/>
  <c r="AS100" i="1"/>
  <c r="AR100" i="1"/>
  <c r="AQ100" i="1"/>
  <c r="AX100" i="1"/>
  <c r="AW331" i="1"/>
  <c r="R146" i="9"/>
  <c r="T146" i="9" s="1"/>
  <c r="AS152" i="1"/>
  <c r="AR152" i="1"/>
  <c r="AX152" i="1"/>
  <c r="AW152" i="1"/>
  <c r="AV152" i="1"/>
  <c r="AU152" i="1"/>
  <c r="AT152" i="1"/>
  <c r="AQ152" i="1"/>
  <c r="AR242" i="1"/>
  <c r="AR194" i="1"/>
  <c r="AQ189" i="1"/>
  <c r="AX183" i="1"/>
  <c r="AW261" i="1"/>
  <c r="AV146" i="1"/>
  <c r="AQ90" i="1"/>
  <c r="AQ17" i="1"/>
  <c r="AU13" i="1"/>
  <c r="AW28" i="1"/>
  <c r="AR105" i="1"/>
  <c r="AQ134" i="1"/>
  <c r="AR127" i="1"/>
  <c r="AW12" i="1"/>
  <c r="AR98" i="1"/>
  <c r="AX85" i="1"/>
  <c r="AQ110" i="1"/>
  <c r="AR70" i="1"/>
  <c r="AX35" i="1"/>
  <c r="AV91" i="1"/>
  <c r="AX80" i="1"/>
  <c r="AX61" i="1"/>
  <c r="AR29" i="1"/>
  <c r="AX128" i="1"/>
  <c r="AX86" i="1"/>
  <c r="AU72" i="1"/>
  <c r="AW48" i="1"/>
  <c r="T316" i="9"/>
  <c r="S316" i="9" s="1"/>
  <c r="V316" i="9"/>
  <c r="V136" i="9"/>
  <c r="U136" i="9" s="1"/>
  <c r="AX377" i="3"/>
  <c r="AW377" i="3"/>
  <c r="AV377" i="3"/>
  <c r="AU377" i="3"/>
  <c r="AT377" i="3"/>
  <c r="AS377" i="3"/>
  <c r="AR377" i="3"/>
  <c r="AQ377" i="3"/>
  <c r="AS351" i="3"/>
  <c r="AR351" i="3"/>
  <c r="AX351" i="3"/>
  <c r="AW351" i="3"/>
  <c r="AU351" i="3"/>
  <c r="AT351" i="3"/>
  <c r="AV351" i="3"/>
  <c r="AQ351" i="3"/>
  <c r="AX145" i="3"/>
  <c r="AV145" i="3"/>
  <c r="AU145" i="3"/>
  <c r="AS145" i="3"/>
  <c r="AR145" i="3"/>
  <c r="AW145" i="3"/>
  <c r="AT145" i="3"/>
  <c r="AQ145" i="3"/>
  <c r="AX19" i="3"/>
  <c r="AW19" i="3"/>
  <c r="AV19" i="3"/>
  <c r="AU19" i="3"/>
  <c r="AT19" i="3"/>
  <c r="AS19" i="3"/>
  <c r="AR19" i="3"/>
  <c r="AQ19" i="3"/>
  <c r="T342" i="9"/>
  <c r="S342" i="9" s="1"/>
  <c r="T294" i="9"/>
  <c r="V294" i="9"/>
  <c r="U294" i="9" s="1"/>
  <c r="V198" i="9"/>
  <c r="U198" i="9" s="1"/>
  <c r="T198" i="9"/>
  <c r="T379" i="9"/>
  <c r="S379" i="9" s="1"/>
  <c r="V379" i="9"/>
  <c r="T376" i="9"/>
  <c r="S376" i="9" s="1"/>
  <c r="V376" i="9"/>
  <c r="T324" i="9"/>
  <c r="V324" i="9"/>
  <c r="U324" i="9" s="1"/>
  <c r="V204" i="9"/>
  <c r="U204" i="9" s="1"/>
  <c r="T204" i="9"/>
  <c r="V260" i="9"/>
  <c r="T260" i="9"/>
  <c r="S260" i="9" s="1"/>
  <c r="V237" i="9"/>
  <c r="U237" i="9" s="1"/>
  <c r="V280" i="9"/>
  <c r="U280" i="9" s="1"/>
  <c r="T280" i="9"/>
  <c r="V223" i="9"/>
  <c r="U223" i="9" s="1"/>
  <c r="T223" i="9"/>
  <c r="V202" i="9"/>
  <c r="T202" i="9"/>
  <c r="S202" i="9" s="1"/>
  <c r="T178" i="9"/>
  <c r="V178" i="9"/>
  <c r="U178" i="9" s="1"/>
  <c r="T45" i="9"/>
  <c r="S45" i="9" s="1"/>
  <c r="V45" i="9"/>
  <c r="V125" i="9"/>
  <c r="U125" i="9" s="1"/>
  <c r="V73" i="9"/>
  <c r="U73" i="9" s="1"/>
  <c r="T73" i="9"/>
  <c r="V12" i="9"/>
  <c r="U12" i="9" s="1"/>
  <c r="T12" i="9"/>
  <c r="T35" i="9"/>
  <c r="V35" i="9"/>
  <c r="U35" i="9" s="1"/>
  <c r="T38" i="9"/>
  <c r="V38" i="9"/>
  <c r="U38" i="9" s="1"/>
  <c r="T74" i="9"/>
  <c r="S74" i="9" s="1"/>
  <c r="V74" i="9"/>
  <c r="V68" i="9"/>
  <c r="U68" i="9" s="1"/>
  <c r="T68" i="9"/>
  <c r="V27" i="9"/>
  <c r="U27" i="9" s="1"/>
  <c r="T27" i="9"/>
  <c r="V79" i="9"/>
  <c r="U79" i="9" s="1"/>
  <c r="T79" i="9"/>
  <c r="AX408" i="3"/>
  <c r="AW408" i="3"/>
  <c r="AV408" i="3"/>
  <c r="AU408" i="3"/>
  <c r="AT408" i="3"/>
  <c r="AS408" i="3"/>
  <c r="AR408" i="3"/>
  <c r="AQ408" i="3"/>
  <c r="AX411" i="3"/>
  <c r="AW411" i="3"/>
  <c r="AV411" i="3"/>
  <c r="AU411" i="3"/>
  <c r="AT411" i="3"/>
  <c r="AS411" i="3"/>
  <c r="AR411" i="3"/>
  <c r="AQ411" i="3"/>
  <c r="AV372" i="3"/>
  <c r="AU372" i="3"/>
  <c r="AT372" i="3"/>
  <c r="AS372" i="3"/>
  <c r="AR372" i="3"/>
  <c r="AQ372" i="3"/>
  <c r="AX372" i="3"/>
  <c r="AW372" i="3"/>
  <c r="AX354" i="3"/>
  <c r="AV354" i="3"/>
  <c r="AU354" i="3"/>
  <c r="AT354" i="3"/>
  <c r="AR354" i="3"/>
  <c r="AQ354" i="3"/>
  <c r="AS354" i="3"/>
  <c r="AW354" i="3"/>
  <c r="AV337" i="3"/>
  <c r="AU337" i="3"/>
  <c r="AX337" i="3"/>
  <c r="AW337" i="3"/>
  <c r="AT337" i="3"/>
  <c r="AS337" i="3"/>
  <c r="AR337" i="3"/>
  <c r="AQ337" i="3"/>
  <c r="AX330" i="3"/>
  <c r="AW330" i="3"/>
  <c r="AV330" i="3"/>
  <c r="AU330" i="3"/>
  <c r="AT330" i="3"/>
  <c r="AS330" i="3"/>
  <c r="AQ330" i="3"/>
  <c r="AR330" i="3"/>
  <c r="AV285" i="3"/>
  <c r="AU285" i="3"/>
  <c r="AT285" i="3"/>
  <c r="AS285" i="3"/>
  <c r="AR285" i="3"/>
  <c r="AQ285" i="3"/>
  <c r="AX285" i="3"/>
  <c r="AW285" i="3"/>
  <c r="AX326" i="3"/>
  <c r="AW326" i="3"/>
  <c r="AV326" i="3"/>
  <c r="AU326" i="3"/>
  <c r="AT326" i="3"/>
  <c r="AS326" i="3"/>
  <c r="AQ326" i="3"/>
  <c r="AR326" i="3"/>
  <c r="AU308" i="3"/>
  <c r="AT308" i="3"/>
  <c r="AS308" i="3"/>
  <c r="AR308" i="3"/>
  <c r="AW308" i="3"/>
  <c r="AV308" i="3"/>
  <c r="AQ308" i="3"/>
  <c r="AX308" i="3"/>
  <c r="AX271" i="3"/>
  <c r="AW271" i="3"/>
  <c r="AV271" i="3"/>
  <c r="AU271" i="3"/>
  <c r="AT271" i="3"/>
  <c r="AS271" i="3"/>
  <c r="AR271" i="3"/>
  <c r="AQ271" i="3"/>
  <c r="AX252" i="3"/>
  <c r="AV252" i="3"/>
  <c r="AU252" i="3"/>
  <c r="AT252" i="3"/>
  <c r="AR252" i="3"/>
  <c r="AQ252" i="3"/>
  <c r="AW252" i="3"/>
  <c r="AS252" i="3"/>
  <c r="AX267" i="3"/>
  <c r="AW267" i="3"/>
  <c r="AV267" i="3"/>
  <c r="AU267" i="3"/>
  <c r="AT267" i="3"/>
  <c r="AS267" i="3"/>
  <c r="AR267" i="3"/>
  <c r="AQ267" i="3"/>
  <c r="AX302" i="3"/>
  <c r="AU302" i="3"/>
  <c r="AT302" i="3"/>
  <c r="AS302" i="3"/>
  <c r="AQ302" i="3"/>
  <c r="AW302" i="3"/>
  <c r="AV302" i="3"/>
  <c r="AR302" i="3"/>
  <c r="AX277" i="3"/>
  <c r="AW277" i="3"/>
  <c r="AV277" i="3"/>
  <c r="AU277" i="3"/>
  <c r="AT277" i="3"/>
  <c r="AS277" i="3"/>
  <c r="AQ277" i="3"/>
  <c r="AR277" i="3"/>
  <c r="AX198" i="3"/>
  <c r="AW198" i="3"/>
  <c r="AV198" i="3"/>
  <c r="AU198" i="3"/>
  <c r="AT198" i="3"/>
  <c r="AR198" i="3"/>
  <c r="AQ198" i="3"/>
  <c r="AS198" i="3"/>
  <c r="AT154" i="3"/>
  <c r="AS154" i="3"/>
  <c r="AR154" i="3"/>
  <c r="AQ154" i="3"/>
  <c r="AX154" i="3"/>
  <c r="AV154" i="3"/>
  <c r="AU154" i="3"/>
  <c r="AW154" i="3"/>
  <c r="AR130" i="3"/>
  <c r="AV130" i="3"/>
  <c r="AQ130" i="3"/>
  <c r="AX130" i="3"/>
  <c r="AW130" i="3"/>
  <c r="AU130" i="3"/>
  <c r="AT130" i="3"/>
  <c r="AS130" i="3"/>
  <c r="AX179" i="3"/>
  <c r="AU179" i="3"/>
  <c r="AQ179" i="3"/>
  <c r="AW179" i="3"/>
  <c r="AV179" i="3"/>
  <c r="AS179" i="3"/>
  <c r="AR179" i="3"/>
  <c r="AT179" i="3"/>
  <c r="AX152" i="3"/>
  <c r="AW152" i="3"/>
  <c r="AV152" i="3"/>
  <c r="AU152" i="3"/>
  <c r="AT152" i="3"/>
  <c r="AS152" i="3"/>
  <c r="AR152" i="3"/>
  <c r="AQ152" i="3"/>
  <c r="AU135" i="3"/>
  <c r="AX135" i="3"/>
  <c r="AV135" i="3"/>
  <c r="AT135" i="3"/>
  <c r="AS135" i="3"/>
  <c r="AR135" i="3"/>
  <c r="AQ135" i="3"/>
  <c r="AW135" i="3"/>
  <c r="AR85" i="3"/>
  <c r="AV85" i="3"/>
  <c r="AS85" i="3"/>
  <c r="AQ85" i="3"/>
  <c r="AX85" i="3"/>
  <c r="AW85" i="3"/>
  <c r="AU85" i="3"/>
  <c r="AT85" i="3"/>
  <c r="AX45" i="3"/>
  <c r="AW45" i="3"/>
  <c r="AV45" i="3"/>
  <c r="AS45" i="3"/>
  <c r="AR45" i="3"/>
  <c r="AQ45" i="3"/>
  <c r="AU45" i="3"/>
  <c r="AT45" i="3"/>
  <c r="AU86" i="3"/>
  <c r="AS86" i="3"/>
  <c r="AR86" i="3"/>
  <c r="AX86" i="3"/>
  <c r="AW86" i="3"/>
  <c r="AV86" i="3"/>
  <c r="AT86" i="3"/>
  <c r="AQ86" i="3"/>
  <c r="AV42" i="3"/>
  <c r="AU42" i="3"/>
  <c r="AT42" i="3"/>
  <c r="AX42" i="3"/>
  <c r="AW42" i="3"/>
  <c r="AS42" i="3"/>
  <c r="AR42" i="3"/>
  <c r="AQ42" i="3"/>
  <c r="AX56" i="3"/>
  <c r="AW56" i="3"/>
  <c r="AV56" i="3"/>
  <c r="AU56" i="3"/>
  <c r="AT56" i="3"/>
  <c r="AS56" i="3"/>
  <c r="AQ56" i="3"/>
  <c r="AR56" i="3"/>
  <c r="AX16" i="3"/>
  <c r="AW16" i="3"/>
  <c r="AV16" i="3"/>
  <c r="AU16" i="3"/>
  <c r="AT16" i="3"/>
  <c r="AS16" i="3"/>
  <c r="AR16" i="3"/>
  <c r="AQ16" i="3"/>
  <c r="AX11" i="3"/>
  <c r="AW11" i="3"/>
  <c r="AV11" i="3"/>
  <c r="AU11" i="3"/>
  <c r="AT11" i="3"/>
  <c r="AQ11" i="3"/>
  <c r="AS11" i="3"/>
  <c r="AR11" i="3"/>
  <c r="AS9" i="3"/>
  <c r="AR9" i="3"/>
  <c r="AQ9" i="3"/>
  <c r="AW9" i="3"/>
  <c r="AV9" i="3"/>
  <c r="AU9" i="3"/>
  <c r="AX9" i="3"/>
  <c r="AT9" i="3"/>
  <c r="AW311" i="2"/>
  <c r="AV311" i="2"/>
  <c r="AU311" i="2"/>
  <c r="AT311" i="2"/>
  <c r="AS311" i="2"/>
  <c r="AR311" i="2"/>
  <c r="AQ311" i="2"/>
  <c r="AX311" i="2"/>
  <c r="AR318" i="2"/>
  <c r="AQ318" i="2"/>
  <c r="AX318" i="2"/>
  <c r="AW318" i="2"/>
  <c r="AV318" i="2"/>
  <c r="AU318" i="2"/>
  <c r="AT318" i="2"/>
  <c r="AS318" i="2"/>
  <c r="AS331" i="2"/>
  <c r="AR331" i="2"/>
  <c r="AQ331" i="2"/>
  <c r="AX331" i="2"/>
  <c r="AW331" i="2"/>
  <c r="AV331" i="2"/>
  <c r="AU331" i="2"/>
  <c r="AT331" i="2"/>
  <c r="AR270" i="2"/>
  <c r="AW270" i="2"/>
  <c r="AV270" i="2"/>
  <c r="AU270" i="2"/>
  <c r="AT270" i="2"/>
  <c r="AS270" i="2"/>
  <c r="AQ270" i="2"/>
  <c r="AX270" i="2"/>
  <c r="AX372" i="2"/>
  <c r="AW301" i="2"/>
  <c r="AW308" i="2"/>
  <c r="AW280" i="2"/>
  <c r="AU333" i="2"/>
  <c r="AU357" i="2"/>
  <c r="AW296" i="2"/>
  <c r="AX273" i="2"/>
  <c r="AX320" i="2"/>
  <c r="AV214" i="2"/>
  <c r="AR214" i="2"/>
  <c r="AW214" i="2"/>
  <c r="AX214" i="2"/>
  <c r="AU214" i="2"/>
  <c r="AT214" i="2"/>
  <c r="AS214" i="2"/>
  <c r="AQ214" i="2"/>
  <c r="AT272" i="2"/>
  <c r="AR272" i="2"/>
  <c r="AQ272" i="2"/>
  <c r="AX272" i="2"/>
  <c r="AW272" i="2"/>
  <c r="AV272" i="2"/>
  <c r="AU272" i="2"/>
  <c r="AS272" i="2"/>
  <c r="AX261" i="2"/>
  <c r="AX256" i="2"/>
  <c r="AW241" i="2"/>
  <c r="AW234" i="2"/>
  <c r="AX151" i="2"/>
  <c r="AU224" i="2"/>
  <c r="AX164" i="2"/>
  <c r="AW164" i="2"/>
  <c r="AV164" i="2"/>
  <c r="AU164" i="2"/>
  <c r="AT164" i="2"/>
  <c r="AS164" i="2"/>
  <c r="AR164" i="2"/>
  <c r="AQ164" i="2"/>
  <c r="AW203" i="2"/>
  <c r="AV233" i="2"/>
  <c r="AV229" i="2"/>
  <c r="AR189" i="2"/>
  <c r="AS189" i="2"/>
  <c r="AQ189" i="2"/>
  <c r="AX189" i="2"/>
  <c r="AW189" i="2"/>
  <c r="AV189" i="2"/>
  <c r="AU189" i="2"/>
  <c r="AT189" i="2"/>
  <c r="AW116" i="2"/>
  <c r="AV116" i="2"/>
  <c r="AU116" i="2"/>
  <c r="AT116" i="2"/>
  <c r="AR116" i="2"/>
  <c r="AQ116" i="2"/>
  <c r="AX116" i="2"/>
  <c r="AS116" i="2"/>
  <c r="AQ83" i="2"/>
  <c r="AS83" i="2"/>
  <c r="AR83" i="2"/>
  <c r="AX83" i="2"/>
  <c r="AW83" i="2"/>
  <c r="AV83" i="2"/>
  <c r="AU83" i="2"/>
  <c r="AT83" i="2"/>
  <c r="AX79" i="2"/>
  <c r="AW108" i="2"/>
  <c r="AX103" i="2"/>
  <c r="AQ95" i="2"/>
  <c r="AR24" i="2"/>
  <c r="AQ24" i="2"/>
  <c r="AX24" i="2"/>
  <c r="AW24" i="2"/>
  <c r="AV24" i="2"/>
  <c r="AU24" i="2"/>
  <c r="AT24" i="2"/>
  <c r="AS24" i="2"/>
  <c r="AR172" i="2"/>
  <c r="T349" i="9"/>
  <c r="V349" i="9"/>
  <c r="U349" i="9" s="1"/>
  <c r="AW10" i="2"/>
  <c r="V350" i="9"/>
  <c r="U350" i="9" s="1"/>
  <c r="T350" i="9"/>
  <c r="AX320" i="1"/>
  <c r="AV291" i="1"/>
  <c r="AX375" i="1"/>
  <c r="AU297" i="1"/>
  <c r="R243" i="9"/>
  <c r="AV249" i="1"/>
  <c r="AU249" i="1"/>
  <c r="AT249" i="1"/>
  <c r="AR249" i="1"/>
  <c r="AQ249" i="1"/>
  <c r="AX249" i="1"/>
  <c r="AW249" i="1"/>
  <c r="AS249" i="1"/>
  <c r="AW330" i="1"/>
  <c r="AW294" i="1"/>
  <c r="AX325" i="1"/>
  <c r="AW325" i="1"/>
  <c r="AV325" i="1"/>
  <c r="AU325" i="1"/>
  <c r="AT325" i="1"/>
  <c r="AS325" i="1"/>
  <c r="AR325" i="1"/>
  <c r="AQ325" i="1"/>
  <c r="T201" i="9"/>
  <c r="V201" i="9"/>
  <c r="U201" i="9" s="1"/>
  <c r="AV355" i="1"/>
  <c r="AW296" i="1"/>
  <c r="AR170" i="1"/>
  <c r="AX306" i="1"/>
  <c r="R275" i="9"/>
  <c r="AT281" i="1"/>
  <c r="AS281" i="1"/>
  <c r="AR281" i="1"/>
  <c r="AQ281" i="1"/>
  <c r="AX281" i="1"/>
  <c r="AV281" i="1"/>
  <c r="AW281" i="1"/>
  <c r="AU281" i="1"/>
  <c r="AW359" i="1"/>
  <c r="AW344" i="1"/>
  <c r="R231" i="9"/>
  <c r="T231" i="9" s="1"/>
  <c r="AV237" i="1"/>
  <c r="AT237" i="1"/>
  <c r="AX237" i="1"/>
  <c r="AW237" i="1"/>
  <c r="AU237" i="1"/>
  <c r="AS237" i="1"/>
  <c r="AR237" i="1"/>
  <c r="AQ237" i="1"/>
  <c r="AW165" i="1"/>
  <c r="AW307" i="1"/>
  <c r="AQ193" i="1"/>
  <c r="AQ295" i="1"/>
  <c r="AR218" i="1"/>
  <c r="AW234" i="1"/>
  <c r="AR211" i="1"/>
  <c r="AX162" i="1"/>
  <c r="AX195" i="1"/>
  <c r="AW208" i="1"/>
  <c r="AX331" i="1"/>
  <c r="R143" i="9"/>
  <c r="T143" i="9" s="1"/>
  <c r="AX149" i="1"/>
  <c r="AW149" i="1"/>
  <c r="AV149" i="1"/>
  <c r="AU149" i="1"/>
  <c r="AT149" i="1"/>
  <c r="AS149" i="1"/>
  <c r="AR149" i="1"/>
  <c r="AQ149" i="1"/>
  <c r="AR189" i="1"/>
  <c r="AT153" i="1"/>
  <c r="AS153" i="1"/>
  <c r="AQ153" i="1"/>
  <c r="AX153" i="1"/>
  <c r="AW153" i="1"/>
  <c r="AV153" i="1"/>
  <c r="AU153" i="1"/>
  <c r="AR153" i="1"/>
  <c r="AW235" i="1"/>
  <c r="AU177" i="1"/>
  <c r="AW164" i="1"/>
  <c r="AX146" i="1"/>
  <c r="AR30" i="1"/>
  <c r="AR102" i="1"/>
  <c r="AR135" i="1"/>
  <c r="AX97" i="1"/>
  <c r="AR64" i="1"/>
  <c r="AU52" i="1"/>
  <c r="AR16" i="1"/>
  <c r="AW47" i="1"/>
  <c r="AR134" i="1"/>
  <c r="AR71" i="1"/>
  <c r="AU24" i="1"/>
  <c r="AX12" i="1"/>
  <c r="AV93" i="1"/>
  <c r="AR110" i="1"/>
  <c r="AQ35" i="1"/>
  <c r="AV133" i="1"/>
  <c r="AR126" i="1"/>
  <c r="AW91" i="1"/>
  <c r="AQ29" i="1"/>
  <c r="AV72" i="1"/>
  <c r="AR60" i="1"/>
  <c r="AR46" i="1"/>
  <c r="AX121" i="1"/>
  <c r="AU54" i="1"/>
  <c r="AX48" i="1"/>
  <c r="V121" i="9"/>
  <c r="U121" i="9" s="1"/>
  <c r="T121" i="9"/>
  <c r="T81" i="9"/>
  <c r="S81" i="9" s="1"/>
  <c r="V81" i="9"/>
  <c r="AX99" i="3"/>
  <c r="AV99" i="3"/>
  <c r="AU99" i="3"/>
  <c r="AT99" i="3"/>
  <c r="AR99" i="3"/>
  <c r="AW99" i="3"/>
  <c r="AS99" i="3"/>
  <c r="AQ99" i="3"/>
  <c r="AS121" i="3"/>
  <c r="AR121" i="3"/>
  <c r="AQ121" i="3"/>
  <c r="AX121" i="3"/>
  <c r="AW121" i="3"/>
  <c r="AV121" i="3"/>
  <c r="AU121" i="3"/>
  <c r="AT121" i="3"/>
  <c r="AX61" i="3"/>
  <c r="AW61" i="3"/>
  <c r="AV61" i="3"/>
  <c r="AU61" i="3"/>
  <c r="AT61" i="3"/>
  <c r="AS61" i="3"/>
  <c r="AR61" i="3"/>
  <c r="AQ61" i="3"/>
  <c r="AX72" i="3"/>
  <c r="AW72" i="3"/>
  <c r="AV72" i="3"/>
  <c r="AU72" i="3"/>
  <c r="AT72" i="3"/>
  <c r="AS72" i="3"/>
  <c r="AR72" i="3"/>
  <c r="AQ72" i="3"/>
  <c r="AX41" i="3"/>
  <c r="AS41" i="3"/>
  <c r="AR41" i="3"/>
  <c r="AQ41" i="3"/>
  <c r="AV41" i="3"/>
  <c r="AU41" i="3"/>
  <c r="AT41" i="3"/>
  <c r="AW41" i="3"/>
  <c r="AW375" i="2"/>
  <c r="AV375" i="2"/>
  <c r="AQ375" i="2"/>
  <c r="AS375" i="2"/>
  <c r="AR375" i="2"/>
  <c r="AX375" i="2"/>
  <c r="AU375" i="2"/>
  <c r="AT375" i="2"/>
  <c r="AX339" i="2"/>
  <c r="AW339" i="2"/>
  <c r="AV339" i="2"/>
  <c r="AU339" i="2"/>
  <c r="AT339" i="2"/>
  <c r="AS339" i="2"/>
  <c r="AR339" i="2"/>
  <c r="AQ339" i="2"/>
  <c r="V307" i="9"/>
  <c r="T307" i="9"/>
  <c r="S307" i="9" s="1"/>
  <c r="T339" i="9"/>
  <c r="V339" i="9"/>
  <c r="U339" i="9" s="1"/>
  <c r="T367" i="9"/>
  <c r="V367" i="9"/>
  <c r="U367" i="9" s="1"/>
  <c r="T336" i="9"/>
  <c r="S336" i="9" s="1"/>
  <c r="V336" i="9"/>
  <c r="V354" i="9"/>
  <c r="T354" i="9"/>
  <c r="S354" i="9" s="1"/>
  <c r="V240" i="9"/>
  <c r="U240" i="9" s="1"/>
  <c r="T240" i="9"/>
  <c r="V308" i="9"/>
  <c r="T308" i="9"/>
  <c r="S308" i="9" s="1"/>
  <c r="T322" i="9"/>
  <c r="S322" i="9" s="1"/>
  <c r="V322" i="9"/>
  <c r="V236" i="9"/>
  <c r="T236" i="9"/>
  <c r="S236" i="9" s="1"/>
  <c r="V199" i="9"/>
  <c r="U199" i="9" s="1"/>
  <c r="T199" i="9"/>
  <c r="V258" i="9"/>
  <c r="U258" i="9" s="1"/>
  <c r="T258" i="9"/>
  <c r="T211" i="9"/>
  <c r="V211" i="9"/>
  <c r="U211" i="9" s="1"/>
  <c r="V197" i="9"/>
  <c r="U197" i="9" s="1"/>
  <c r="T197" i="9"/>
  <c r="T166" i="9"/>
  <c r="S166" i="9" s="1"/>
  <c r="V166" i="9"/>
  <c r="V160" i="9"/>
  <c r="U160" i="9" s="1"/>
  <c r="T160" i="9"/>
  <c r="T113" i="9"/>
  <c r="V113" i="9"/>
  <c r="U113" i="9" s="1"/>
  <c r="V97" i="9"/>
  <c r="T97" i="9"/>
  <c r="S97" i="9" s="1"/>
  <c r="T176" i="9"/>
  <c r="S176" i="9" s="1"/>
  <c r="V176" i="9"/>
  <c r="T138" i="9"/>
  <c r="V138" i="9"/>
  <c r="U138" i="9" s="1"/>
  <c r="T71" i="9"/>
  <c r="V71" i="9"/>
  <c r="U71" i="9" s="1"/>
  <c r="V4" i="9"/>
  <c r="U4" i="9" s="1"/>
  <c r="T4" i="9"/>
  <c r="T32" i="9"/>
  <c r="V32" i="9"/>
  <c r="U32" i="9" s="1"/>
  <c r="T19" i="9"/>
  <c r="V19" i="9"/>
  <c r="U19" i="9" s="1"/>
  <c r="V53" i="9"/>
  <c r="U53" i="9" s="1"/>
  <c r="T53" i="9"/>
  <c r="V51" i="9"/>
  <c r="U51" i="9" s="1"/>
  <c r="T51" i="9"/>
  <c r="V164" i="9"/>
  <c r="T164" i="9"/>
  <c r="S164" i="9" s="1"/>
  <c r="V2" i="9"/>
  <c r="T2" i="9"/>
  <c r="AS405" i="3"/>
  <c r="AR405" i="3"/>
  <c r="AQ405" i="3"/>
  <c r="AX405" i="3"/>
  <c r="AW405" i="3"/>
  <c r="AV405" i="3"/>
  <c r="AU405" i="3"/>
  <c r="AT405" i="3"/>
  <c r="AV368" i="3"/>
  <c r="AU368" i="3"/>
  <c r="AT368" i="3"/>
  <c r="AS368" i="3"/>
  <c r="AR368" i="3"/>
  <c r="AQ368" i="3"/>
  <c r="AX368" i="3"/>
  <c r="AW368" i="3"/>
  <c r="AX350" i="3"/>
  <c r="AV350" i="3"/>
  <c r="AU350" i="3"/>
  <c r="AR350" i="3"/>
  <c r="AQ350" i="3"/>
  <c r="AW350" i="3"/>
  <c r="AT350" i="3"/>
  <c r="AS350" i="3"/>
  <c r="AV340" i="3"/>
  <c r="AS340" i="3"/>
  <c r="AR340" i="3"/>
  <c r="AX340" i="3"/>
  <c r="AW340" i="3"/>
  <c r="AU340" i="3"/>
  <c r="AT340" i="3"/>
  <c r="AQ340" i="3"/>
  <c r="AS401" i="3"/>
  <c r="AR401" i="3"/>
  <c r="AQ401" i="3"/>
  <c r="AX401" i="3"/>
  <c r="AV401" i="3"/>
  <c r="AU401" i="3"/>
  <c r="AW401" i="3"/>
  <c r="AT401" i="3"/>
  <c r="AX329" i="3"/>
  <c r="AW329" i="3"/>
  <c r="AV329" i="3"/>
  <c r="AU329" i="3"/>
  <c r="AT329" i="3"/>
  <c r="AS329" i="3"/>
  <c r="AR329" i="3"/>
  <c r="AQ329" i="3"/>
  <c r="AR303" i="3"/>
  <c r="AX303" i="3"/>
  <c r="AW303" i="3"/>
  <c r="AV303" i="3"/>
  <c r="AT303" i="3"/>
  <c r="AS303" i="3"/>
  <c r="AU303" i="3"/>
  <c r="AQ303" i="3"/>
  <c r="AR332" i="3"/>
  <c r="AX332" i="3"/>
  <c r="AW332" i="3"/>
  <c r="AV332" i="3"/>
  <c r="AU332" i="3"/>
  <c r="AT332" i="3"/>
  <c r="AS332" i="3"/>
  <c r="AQ332" i="3"/>
  <c r="AX325" i="3"/>
  <c r="AW325" i="3"/>
  <c r="AV325" i="3"/>
  <c r="AU325" i="3"/>
  <c r="AT325" i="3"/>
  <c r="AS325" i="3"/>
  <c r="AR325" i="3"/>
  <c r="AQ325" i="3"/>
  <c r="AS274" i="3"/>
  <c r="AW274" i="3"/>
  <c r="AV274" i="3"/>
  <c r="AU274" i="3"/>
  <c r="AT274" i="3"/>
  <c r="AR274" i="3"/>
  <c r="AQ274" i="3"/>
  <c r="AX274" i="3"/>
  <c r="AX263" i="3"/>
  <c r="AW263" i="3"/>
  <c r="AV263" i="3"/>
  <c r="AU263" i="3"/>
  <c r="AT263" i="3"/>
  <c r="AS263" i="3"/>
  <c r="AR263" i="3"/>
  <c r="AQ263" i="3"/>
  <c r="AX259" i="3"/>
  <c r="AW259" i="3"/>
  <c r="AV259" i="3"/>
  <c r="AU259" i="3"/>
  <c r="AT259" i="3"/>
  <c r="AS259" i="3"/>
  <c r="AR259" i="3"/>
  <c r="AQ259" i="3"/>
  <c r="AX268" i="3"/>
  <c r="AW268" i="3"/>
  <c r="AV268" i="3"/>
  <c r="AU268" i="3"/>
  <c r="AT268" i="3"/>
  <c r="AR268" i="3"/>
  <c r="AQ268" i="3"/>
  <c r="AS268" i="3"/>
  <c r="AX248" i="3"/>
  <c r="AV248" i="3"/>
  <c r="AU248" i="3"/>
  <c r="AT248" i="3"/>
  <c r="AR248" i="3"/>
  <c r="AQ248" i="3"/>
  <c r="AW248" i="3"/>
  <c r="AS248" i="3"/>
  <c r="AS253" i="3"/>
  <c r="AR253" i="3"/>
  <c r="AQ253" i="3"/>
  <c r="AX253" i="3"/>
  <c r="AW253" i="3"/>
  <c r="AU253" i="3"/>
  <c r="AT253" i="3"/>
  <c r="AV253" i="3"/>
  <c r="AX148" i="3"/>
  <c r="AW148" i="3"/>
  <c r="AV148" i="3"/>
  <c r="AU148" i="3"/>
  <c r="AS148" i="3"/>
  <c r="AR148" i="3"/>
  <c r="AT148" i="3"/>
  <c r="AQ148" i="3"/>
  <c r="AT188" i="3"/>
  <c r="AS188" i="3"/>
  <c r="AX188" i="3"/>
  <c r="AW188" i="3"/>
  <c r="AV188" i="3"/>
  <c r="AU188" i="3"/>
  <c r="AR188" i="3"/>
  <c r="AQ188" i="3"/>
  <c r="AU170" i="3"/>
  <c r="AX170" i="3"/>
  <c r="AW170" i="3"/>
  <c r="AV170" i="3"/>
  <c r="AT170" i="3"/>
  <c r="AS170" i="3"/>
  <c r="AR170" i="3"/>
  <c r="AQ170" i="3"/>
  <c r="AU131" i="3"/>
  <c r="AX131" i="3"/>
  <c r="AW131" i="3"/>
  <c r="AV131" i="3"/>
  <c r="AT131" i="3"/>
  <c r="AS131" i="3"/>
  <c r="AR131" i="3"/>
  <c r="AQ131" i="3"/>
  <c r="AR81" i="3"/>
  <c r="AV81" i="3"/>
  <c r="AS81" i="3"/>
  <c r="AQ81" i="3"/>
  <c r="AX81" i="3"/>
  <c r="AW81" i="3"/>
  <c r="AU81" i="3"/>
  <c r="AT81" i="3"/>
  <c r="AX128" i="3"/>
  <c r="AW128" i="3"/>
  <c r="AV128" i="3"/>
  <c r="AU128" i="3"/>
  <c r="AT128" i="3"/>
  <c r="AS128" i="3"/>
  <c r="AR128" i="3"/>
  <c r="AQ128" i="3"/>
  <c r="AV44" i="3"/>
  <c r="AU44" i="3"/>
  <c r="AS44" i="3"/>
  <c r="AQ44" i="3"/>
  <c r="AX44" i="3"/>
  <c r="AW44" i="3"/>
  <c r="AT44" i="3"/>
  <c r="AR44" i="3"/>
  <c r="AX57" i="3"/>
  <c r="AW57" i="3"/>
  <c r="AV57" i="3"/>
  <c r="AT57" i="3"/>
  <c r="AS57" i="3"/>
  <c r="AR57" i="3"/>
  <c r="AQ57" i="3"/>
  <c r="AU57" i="3"/>
  <c r="AV52" i="3"/>
  <c r="AU52" i="3"/>
  <c r="AT52" i="3"/>
  <c r="AS52" i="3"/>
  <c r="AQ52" i="3"/>
  <c r="AX52" i="3"/>
  <c r="AW52" i="3"/>
  <c r="AR52" i="3"/>
  <c r="AX276" i="2"/>
  <c r="AW276" i="2"/>
  <c r="AV276" i="2"/>
  <c r="AU276" i="2"/>
  <c r="AT276" i="2"/>
  <c r="AQ276" i="2"/>
  <c r="AS276" i="2"/>
  <c r="AR276" i="2"/>
  <c r="AQ329" i="2"/>
  <c r="AX329" i="2"/>
  <c r="AW329" i="2"/>
  <c r="AV329" i="2"/>
  <c r="AU329" i="2"/>
  <c r="AT329" i="2"/>
  <c r="AS329" i="2"/>
  <c r="AR329" i="2"/>
  <c r="AQ269" i="2"/>
  <c r="AV269" i="2"/>
  <c r="AU269" i="2"/>
  <c r="AT269" i="2"/>
  <c r="AS269" i="2"/>
  <c r="AR269" i="2"/>
  <c r="AX269" i="2"/>
  <c r="AW269" i="2"/>
  <c r="AV286" i="2"/>
  <c r="AU286" i="2"/>
  <c r="AT286" i="2"/>
  <c r="AS286" i="2"/>
  <c r="AR286" i="2"/>
  <c r="AX286" i="2"/>
  <c r="AW286" i="2"/>
  <c r="AQ286" i="2"/>
  <c r="AX301" i="2"/>
  <c r="AX308" i="2"/>
  <c r="AV14" i="3"/>
  <c r="AU14" i="3"/>
  <c r="AT14" i="3"/>
  <c r="AS14" i="3"/>
  <c r="AR14" i="3"/>
  <c r="AQ14" i="3"/>
  <c r="AX14" i="3"/>
  <c r="AW14" i="3"/>
  <c r="AQ353" i="2"/>
  <c r="AX353" i="2"/>
  <c r="AW353" i="2"/>
  <c r="AV353" i="2"/>
  <c r="AU353" i="2"/>
  <c r="AT353" i="2"/>
  <c r="AS353" i="2"/>
  <c r="AR353" i="2"/>
  <c r="AU322" i="2"/>
  <c r="AX221" i="2"/>
  <c r="AW221" i="2"/>
  <c r="AW332" i="2"/>
  <c r="AW325" i="2"/>
  <c r="AX296" i="2"/>
  <c r="AQ273" i="2"/>
  <c r="AU249" i="2"/>
  <c r="AS249" i="2"/>
  <c r="AQ249" i="2"/>
  <c r="AX249" i="2"/>
  <c r="AW249" i="2"/>
  <c r="AT249" i="2"/>
  <c r="AR249" i="2"/>
  <c r="AV249" i="2"/>
  <c r="AX241" i="2"/>
  <c r="AW253" i="2"/>
  <c r="AX234" i="2"/>
  <c r="AW209" i="2"/>
  <c r="AV224" i="2"/>
  <c r="AR198" i="2"/>
  <c r="AR180" i="2"/>
  <c r="AQ180" i="2"/>
  <c r="AX180" i="2"/>
  <c r="AW180" i="2"/>
  <c r="AV180" i="2"/>
  <c r="AU180" i="2"/>
  <c r="AT180" i="2"/>
  <c r="AS180" i="2"/>
  <c r="AX117" i="2"/>
  <c r="AW117" i="2"/>
  <c r="AV117" i="2"/>
  <c r="AU117" i="2"/>
  <c r="AS117" i="2"/>
  <c r="AR117" i="2"/>
  <c r="AQ117" i="2"/>
  <c r="AT117" i="2"/>
  <c r="AR156" i="2"/>
  <c r="AQ156" i="2"/>
  <c r="AX156" i="2"/>
  <c r="AW156" i="2"/>
  <c r="AV156" i="2"/>
  <c r="AU156" i="2"/>
  <c r="AT156" i="2"/>
  <c r="AS156" i="2"/>
  <c r="AX203" i="2"/>
  <c r="AW233" i="2"/>
  <c r="AW92" i="2"/>
  <c r="AV92" i="2"/>
  <c r="AT92" i="2"/>
  <c r="AS92" i="2"/>
  <c r="AR92" i="2"/>
  <c r="AQ92" i="2"/>
  <c r="AX92" i="2"/>
  <c r="AU92" i="2"/>
  <c r="AR142" i="2"/>
  <c r="AQ260" i="2"/>
  <c r="AR208" i="2"/>
  <c r="AX237" i="2"/>
  <c r="AW229" i="2"/>
  <c r="AT98" i="2"/>
  <c r="AQ98" i="2"/>
  <c r="AX98" i="2"/>
  <c r="AW98" i="2"/>
  <c r="AV98" i="2"/>
  <c r="AU98" i="2"/>
  <c r="AS98" i="2"/>
  <c r="AR98" i="2"/>
  <c r="AX69" i="2"/>
  <c r="AW69" i="2"/>
  <c r="AV69" i="2"/>
  <c r="AU69" i="2"/>
  <c r="AT69" i="2"/>
  <c r="AS69" i="2"/>
  <c r="AR69" i="2"/>
  <c r="AQ69" i="2"/>
  <c r="AR36" i="2"/>
  <c r="AQ36" i="2"/>
  <c r="AX36" i="2"/>
  <c r="AW36" i="2"/>
  <c r="AV36" i="2"/>
  <c r="AU36" i="2"/>
  <c r="AT36" i="2"/>
  <c r="AS36" i="2"/>
  <c r="AX19" i="2"/>
  <c r="AW19" i="2"/>
  <c r="AV19" i="2"/>
  <c r="AU19" i="2"/>
  <c r="AS19" i="2"/>
  <c r="AR19" i="2"/>
  <c r="AQ19" i="2"/>
  <c r="AT19" i="2"/>
  <c r="AW175" i="2"/>
  <c r="AX78" i="2"/>
  <c r="AU78" i="2"/>
  <c r="AS78" i="2"/>
  <c r="AR78" i="2"/>
  <c r="AQ78" i="2"/>
  <c r="AW78" i="2"/>
  <c r="AV78" i="2"/>
  <c r="AT78" i="2"/>
  <c r="AW107" i="2"/>
  <c r="AQ103" i="2"/>
  <c r="AR22" i="2"/>
  <c r="AR202" i="2"/>
  <c r="AU11" i="2"/>
  <c r="AU365" i="1"/>
  <c r="AX48" i="2"/>
  <c r="AQ314" i="1"/>
  <c r="AX314" i="1"/>
  <c r="AW314" i="1"/>
  <c r="AV314" i="1"/>
  <c r="AU314" i="1"/>
  <c r="AT314" i="1"/>
  <c r="AS314" i="1"/>
  <c r="AR314" i="1"/>
  <c r="AW291" i="1"/>
  <c r="AV297" i="1"/>
  <c r="AR261" i="1"/>
  <c r="AX330" i="1"/>
  <c r="AX294" i="1"/>
  <c r="V188" i="9"/>
  <c r="U188" i="9" s="1"/>
  <c r="T188" i="9"/>
  <c r="AW319" i="1"/>
  <c r="AW355" i="1"/>
  <c r="AU309" i="1"/>
  <c r="AW282" i="1"/>
  <c r="AR206" i="1"/>
  <c r="AU359" i="1"/>
  <c r="AW308" i="1"/>
  <c r="AR248" i="1"/>
  <c r="AX165" i="1"/>
  <c r="AR163" i="1"/>
  <c r="AX307" i="1"/>
  <c r="AR193" i="1"/>
  <c r="AR158" i="1"/>
  <c r="AR141" i="1"/>
  <c r="AQ200" i="1"/>
  <c r="AU260" i="1"/>
  <c r="AQ195" i="1"/>
  <c r="R130" i="9"/>
  <c r="T130" i="9" s="1"/>
  <c r="AW136" i="1"/>
  <c r="AV136" i="1"/>
  <c r="AU136" i="1"/>
  <c r="AT136" i="1"/>
  <c r="AS136" i="1"/>
  <c r="AR136" i="1"/>
  <c r="AQ136" i="1"/>
  <c r="AX136" i="1"/>
  <c r="AR270" i="1"/>
  <c r="AX208" i="1"/>
  <c r="AU343" i="1"/>
  <c r="AV220" i="1"/>
  <c r="AQ169" i="1"/>
  <c r="AQ331" i="1"/>
  <c r="AR139" i="1"/>
  <c r="AX139" i="1"/>
  <c r="AW139" i="1"/>
  <c r="AV139" i="1"/>
  <c r="AU139" i="1"/>
  <c r="AT139" i="1"/>
  <c r="AS139" i="1"/>
  <c r="AQ139" i="1"/>
  <c r="R136" i="9"/>
  <c r="T136" i="9" s="1"/>
  <c r="AU142" i="1"/>
  <c r="AR142" i="1"/>
  <c r="AQ142" i="1"/>
  <c r="AX142" i="1"/>
  <c r="AW142" i="1"/>
  <c r="AV142" i="1"/>
  <c r="AT142" i="1"/>
  <c r="AS142" i="1"/>
  <c r="R76" i="9"/>
  <c r="T76" i="9" s="1"/>
  <c r="AV82" i="1"/>
  <c r="AW82" i="1"/>
  <c r="AU82" i="1"/>
  <c r="AT82" i="1"/>
  <c r="AS82" i="1"/>
  <c r="AR82" i="1"/>
  <c r="AQ82" i="1"/>
  <c r="AX82" i="1"/>
  <c r="AV242" i="1"/>
  <c r="AV177" i="1"/>
  <c r="AW175" i="1"/>
  <c r="AX164" i="1"/>
  <c r="AU53" i="1"/>
  <c r="AX22" i="1"/>
  <c r="AW10" i="1"/>
  <c r="AV13" i="1"/>
  <c r="AR81" i="1"/>
  <c r="AV52" i="1"/>
  <c r="AV105" i="1"/>
  <c r="AX47" i="1"/>
  <c r="AU40" i="1"/>
  <c r="AV24" i="1"/>
  <c r="AQ12" i="1"/>
  <c r="AU122" i="1"/>
  <c r="AV98" i="1"/>
  <c r="AU93" i="1"/>
  <c r="AV110" i="1"/>
  <c r="AR35" i="1"/>
  <c r="AW133" i="1"/>
  <c r="AX103" i="1"/>
  <c r="AX91" i="1"/>
  <c r="AR61" i="1"/>
  <c r="AU86" i="1"/>
  <c r="AW72" i="1"/>
  <c r="AU25" i="1"/>
  <c r="AV54" i="1"/>
  <c r="AX18" i="1"/>
  <c r="T225" i="9"/>
  <c r="S225" i="9" s="1"/>
  <c r="T62" i="9"/>
  <c r="V62" i="9"/>
  <c r="U62" i="9" s="1"/>
  <c r="T274" i="9"/>
  <c r="S274" i="9" s="1"/>
  <c r="V274" i="9"/>
  <c r="V224" i="9"/>
  <c r="U224" i="9" s="1"/>
  <c r="T224" i="9"/>
  <c r="T331" i="9"/>
  <c r="V331" i="9"/>
  <c r="U331" i="9" s="1"/>
  <c r="V234" i="9"/>
  <c r="T234" i="9"/>
  <c r="S234" i="9" s="1"/>
  <c r="T279" i="9"/>
  <c r="S279" i="9" s="1"/>
  <c r="V279" i="9"/>
  <c r="V208" i="9"/>
  <c r="T208" i="9"/>
  <c r="S208" i="9" s="1"/>
  <c r="V257" i="9"/>
  <c r="T257" i="9"/>
  <c r="S257" i="9" s="1"/>
  <c r="T162" i="9"/>
  <c r="V162" i="9"/>
  <c r="U162" i="9" s="1"/>
  <c r="T158" i="9"/>
  <c r="V158" i="9"/>
  <c r="U158" i="9" s="1"/>
  <c r="T137" i="9"/>
  <c r="V137" i="9"/>
  <c r="U137" i="9" s="1"/>
  <c r="T217" i="9"/>
  <c r="S217" i="9" s="1"/>
  <c r="V217" i="9"/>
  <c r="V123" i="9"/>
  <c r="U123" i="9" s="1"/>
  <c r="T122" i="9"/>
  <c r="V122" i="9"/>
  <c r="U122" i="9" s="1"/>
  <c r="T5" i="9"/>
  <c r="V5" i="9"/>
  <c r="U5" i="9" s="1"/>
  <c r="T13" i="9"/>
  <c r="S13" i="9" s="1"/>
  <c r="V13" i="9"/>
  <c r="T33" i="9"/>
  <c r="V33" i="9"/>
  <c r="U33" i="9" s="1"/>
  <c r="V63" i="9"/>
  <c r="U63" i="9" s="1"/>
  <c r="T63" i="9"/>
  <c r="AX403" i="3"/>
  <c r="AW403" i="3"/>
  <c r="AV403" i="3"/>
  <c r="AU403" i="3"/>
  <c r="AS403" i="3"/>
  <c r="AR403" i="3"/>
  <c r="AT403" i="3"/>
  <c r="AQ403" i="3"/>
  <c r="AV364" i="3"/>
  <c r="AU364" i="3"/>
  <c r="AT364" i="3"/>
  <c r="AS364" i="3"/>
  <c r="AR364" i="3"/>
  <c r="AQ364" i="3"/>
  <c r="AX364" i="3"/>
  <c r="AW364" i="3"/>
  <c r="AX305" i="3"/>
  <c r="AV305" i="3"/>
  <c r="AU305" i="3"/>
  <c r="AS305" i="3"/>
  <c r="AR305" i="3"/>
  <c r="AQ305" i="3"/>
  <c r="AW305" i="3"/>
  <c r="AT305" i="3"/>
  <c r="AS292" i="3"/>
  <c r="AR292" i="3"/>
  <c r="AV292" i="3"/>
  <c r="AQ292" i="3"/>
  <c r="AX292" i="3"/>
  <c r="AU292" i="3"/>
  <c r="AT292" i="3"/>
  <c r="AW292" i="3"/>
  <c r="AV270" i="3"/>
  <c r="AU270" i="3"/>
  <c r="AT270" i="3"/>
  <c r="AS270" i="3"/>
  <c r="AR270" i="3"/>
  <c r="AQ270" i="3"/>
  <c r="AX270" i="3"/>
  <c r="AW270" i="3"/>
  <c r="AX255" i="3"/>
  <c r="AW255" i="3"/>
  <c r="AV255" i="3"/>
  <c r="AU255" i="3"/>
  <c r="AT255" i="3"/>
  <c r="AS255" i="3"/>
  <c r="AR255" i="3"/>
  <c r="AQ255" i="3"/>
  <c r="AV232" i="3"/>
  <c r="AR232" i="3"/>
  <c r="AW232" i="3"/>
  <c r="AU232" i="3"/>
  <c r="AT232" i="3"/>
  <c r="AS232" i="3"/>
  <c r="AQ232" i="3"/>
  <c r="AX232" i="3"/>
  <c r="AX244" i="3"/>
  <c r="AV244" i="3"/>
  <c r="AU244" i="3"/>
  <c r="AT244" i="3"/>
  <c r="AR244" i="3"/>
  <c r="AQ244" i="3"/>
  <c r="AW244" i="3"/>
  <c r="AS244" i="3"/>
  <c r="AX260" i="3"/>
  <c r="AW260" i="3"/>
  <c r="AV260" i="3"/>
  <c r="AU260" i="3"/>
  <c r="AT260" i="3"/>
  <c r="AR260" i="3"/>
  <c r="AQ260" i="3"/>
  <c r="AS260" i="3"/>
  <c r="AV236" i="3"/>
  <c r="AR236" i="3"/>
  <c r="AX236" i="3"/>
  <c r="AW236" i="3"/>
  <c r="AU236" i="3"/>
  <c r="AT236" i="3"/>
  <c r="AS236" i="3"/>
  <c r="AQ236" i="3"/>
  <c r="AV212" i="3"/>
  <c r="AU212" i="3"/>
  <c r="AT212" i="3"/>
  <c r="AS212" i="3"/>
  <c r="AR212" i="3"/>
  <c r="AQ212" i="3"/>
  <c r="AX212" i="3"/>
  <c r="AW212" i="3"/>
  <c r="AV147" i="3"/>
  <c r="AU147" i="3"/>
  <c r="AT147" i="3"/>
  <c r="AS147" i="3"/>
  <c r="AR147" i="3"/>
  <c r="AX147" i="3"/>
  <c r="AW147" i="3"/>
  <c r="AQ147" i="3"/>
  <c r="AQ165" i="3"/>
  <c r="AX165" i="3"/>
  <c r="AW165" i="3"/>
  <c r="AV165" i="3"/>
  <c r="AU165" i="3"/>
  <c r="AS165" i="3"/>
  <c r="AR165" i="3"/>
  <c r="AT165" i="3"/>
  <c r="AQ161" i="3"/>
  <c r="AX161" i="3"/>
  <c r="AW161" i="3"/>
  <c r="AV161" i="3"/>
  <c r="AU161" i="3"/>
  <c r="AS161" i="3"/>
  <c r="AR161" i="3"/>
  <c r="AT161" i="3"/>
  <c r="AW167" i="3"/>
  <c r="AV167" i="3"/>
  <c r="AU167" i="3"/>
  <c r="AT167" i="3"/>
  <c r="AS167" i="3"/>
  <c r="AR167" i="3"/>
  <c r="AQ167" i="3"/>
  <c r="AX167" i="3"/>
  <c r="AR109" i="3"/>
  <c r="AQ109" i="3"/>
  <c r="AX109" i="3"/>
  <c r="AW109" i="3"/>
  <c r="AV109" i="3"/>
  <c r="AU109" i="3"/>
  <c r="AT109" i="3"/>
  <c r="AS109" i="3"/>
  <c r="AX171" i="3"/>
  <c r="AT171" i="3"/>
  <c r="AS171" i="3"/>
  <c r="AR171" i="3"/>
  <c r="AQ171" i="3"/>
  <c r="AV171" i="3"/>
  <c r="AU171" i="3"/>
  <c r="AW171" i="3"/>
  <c r="AU123" i="3"/>
  <c r="AW123" i="3"/>
  <c r="AV123" i="3"/>
  <c r="AT123" i="3"/>
  <c r="AS123" i="3"/>
  <c r="AR123" i="3"/>
  <c r="AQ123" i="3"/>
  <c r="AX123" i="3"/>
  <c r="AV40" i="3"/>
  <c r="AU40" i="3"/>
  <c r="AQ40" i="3"/>
  <c r="AX40" i="3"/>
  <c r="AW40" i="3"/>
  <c r="AT40" i="3"/>
  <c r="AS40" i="3"/>
  <c r="AR40" i="3"/>
  <c r="AX290" i="2"/>
  <c r="AW290" i="2"/>
  <c r="AV290" i="2"/>
  <c r="AT290" i="2"/>
  <c r="AS290" i="2"/>
  <c r="AR290" i="2"/>
  <c r="AQ290" i="2"/>
  <c r="AU290" i="2"/>
  <c r="AX328" i="2"/>
  <c r="AW328" i="2"/>
  <c r="AV328" i="2"/>
  <c r="AU328" i="2"/>
  <c r="AT328" i="2"/>
  <c r="AS328" i="2"/>
  <c r="AR328" i="2"/>
  <c r="AQ328" i="2"/>
  <c r="AX266" i="2"/>
  <c r="AW266" i="2"/>
  <c r="AV266" i="2"/>
  <c r="AS266" i="2"/>
  <c r="AR266" i="2"/>
  <c r="AU266" i="2"/>
  <c r="AT266" i="2"/>
  <c r="AQ266" i="2"/>
  <c r="AW368" i="2"/>
  <c r="AW349" i="2"/>
  <c r="AX312" i="2"/>
  <c r="AW312" i="2"/>
  <c r="AV312" i="2"/>
  <c r="AU312" i="2"/>
  <c r="AT312" i="2"/>
  <c r="AS312" i="2"/>
  <c r="AR312" i="2"/>
  <c r="AQ312" i="2"/>
  <c r="AX292" i="2"/>
  <c r="AV292" i="2"/>
  <c r="AU292" i="2"/>
  <c r="AT292" i="2"/>
  <c r="AS292" i="2"/>
  <c r="AW292" i="2"/>
  <c r="AR292" i="2"/>
  <c r="AQ292" i="2"/>
  <c r="AV226" i="2"/>
  <c r="AR226" i="2"/>
  <c r="AT226" i="2"/>
  <c r="AS226" i="2"/>
  <c r="AQ226" i="2"/>
  <c r="AX226" i="2"/>
  <c r="AW226" i="2"/>
  <c r="AU226" i="2"/>
  <c r="AX352" i="2"/>
  <c r="AW352" i="2"/>
  <c r="AV352" i="2"/>
  <c r="AU352" i="2"/>
  <c r="AT352" i="2"/>
  <c r="AS352" i="2"/>
  <c r="AR352" i="2"/>
  <c r="AQ352" i="2"/>
  <c r="AR282" i="2"/>
  <c r="AQ282" i="2"/>
  <c r="AX282" i="2"/>
  <c r="AW282" i="2"/>
  <c r="AV282" i="2"/>
  <c r="AU282" i="2"/>
  <c r="AT282" i="2"/>
  <c r="AS282" i="2"/>
  <c r="AV322" i="2"/>
  <c r="AV205" i="2"/>
  <c r="AX205" i="2"/>
  <c r="AW205" i="2"/>
  <c r="AU205" i="2"/>
  <c r="AT205" i="2"/>
  <c r="AS205" i="2"/>
  <c r="AR205" i="2"/>
  <c r="AQ205" i="2"/>
  <c r="AW297" i="2"/>
  <c r="AW321" i="2"/>
  <c r="AX325" i="2"/>
  <c r="AU334" i="2"/>
  <c r="AW155" i="2"/>
  <c r="AT122" i="2"/>
  <c r="AS122" i="2"/>
  <c r="AQ122" i="2"/>
  <c r="AX122" i="2"/>
  <c r="AW122" i="2"/>
  <c r="AV122" i="2"/>
  <c r="AU122" i="2"/>
  <c r="AR122" i="2"/>
  <c r="AX115" i="2"/>
  <c r="AV115" i="2"/>
  <c r="AU115" i="2"/>
  <c r="AT115" i="2"/>
  <c r="AS115" i="2"/>
  <c r="AQ115" i="2"/>
  <c r="AW115" i="2"/>
  <c r="AR115" i="2"/>
  <c r="AW139" i="2"/>
  <c r="AU229" i="2"/>
  <c r="AR168" i="2"/>
  <c r="AQ168" i="2"/>
  <c r="AX168" i="2"/>
  <c r="AW168" i="2"/>
  <c r="AV168" i="2"/>
  <c r="AU168" i="2"/>
  <c r="AT168" i="2"/>
  <c r="AS168" i="2"/>
  <c r="AV91" i="2"/>
  <c r="AU91" i="2"/>
  <c r="AX91" i="2"/>
  <c r="AW91" i="2"/>
  <c r="AT91" i="2"/>
  <c r="AS91" i="2"/>
  <c r="AR91" i="2"/>
  <c r="AQ91" i="2"/>
  <c r="AU94" i="2"/>
  <c r="AU136" i="2"/>
  <c r="AR155" i="2"/>
  <c r="AW68" i="2"/>
  <c r="AV68" i="2"/>
  <c r="AU68" i="2"/>
  <c r="AT68" i="2"/>
  <c r="AS68" i="2"/>
  <c r="AR68" i="2"/>
  <c r="AQ68" i="2"/>
  <c r="AX68" i="2"/>
  <c r="AX107" i="2"/>
  <c r="AV108" i="2"/>
  <c r="AU112" i="2"/>
  <c r="T374" i="9"/>
  <c r="S374" i="9" s="1"/>
  <c r="AW160" i="2"/>
  <c r="AR29" i="2"/>
  <c r="AQ11" i="2"/>
  <c r="AQ48" i="2"/>
  <c r="AR350" i="1"/>
  <c r="V275" i="9"/>
  <c r="T275" i="9"/>
  <c r="S275" i="9" s="1"/>
  <c r="V235" i="9"/>
  <c r="U235" i="9" s="1"/>
  <c r="T235" i="9"/>
  <c r="AR313" i="1"/>
  <c r="AW320" i="1"/>
  <c r="T247" i="9"/>
  <c r="S247" i="9" s="1"/>
  <c r="T230" i="9"/>
  <c r="V230" i="9"/>
  <c r="U230" i="9" s="1"/>
  <c r="AX277" i="1"/>
  <c r="AW277" i="1"/>
  <c r="AV277" i="1"/>
  <c r="AU277" i="1"/>
  <c r="AT277" i="1"/>
  <c r="AR277" i="1"/>
  <c r="AS277" i="1"/>
  <c r="AQ277" i="1"/>
  <c r="AV309" i="1"/>
  <c r="AV259" i="1"/>
  <c r="AU368" i="1"/>
  <c r="AQ363" i="1"/>
  <c r="R263" i="9"/>
  <c r="AT269" i="1"/>
  <c r="AR269" i="1"/>
  <c r="AQ269" i="1"/>
  <c r="AX269" i="1"/>
  <c r="AV269" i="1"/>
  <c r="AW269" i="1"/>
  <c r="AU269" i="1"/>
  <c r="AS269" i="1"/>
  <c r="AX217" i="1"/>
  <c r="AQ307" i="1"/>
  <c r="AW266" i="1"/>
  <c r="AU145" i="1"/>
  <c r="AU141" i="1"/>
  <c r="V103" i="9"/>
  <c r="U103" i="9" s="1"/>
  <c r="T103" i="9"/>
  <c r="AX222" i="1"/>
  <c r="AR200" i="1"/>
  <c r="AX246" i="1"/>
  <c r="AR150" i="1"/>
  <c r="AU130" i="1"/>
  <c r="AQ130" i="1"/>
  <c r="AX130" i="1"/>
  <c r="AW130" i="1"/>
  <c r="AV130" i="1"/>
  <c r="AT130" i="1"/>
  <c r="AS130" i="1"/>
  <c r="AR130" i="1"/>
  <c r="AV343" i="1"/>
  <c r="AR169" i="1"/>
  <c r="AU157" i="1"/>
  <c r="R131" i="9"/>
  <c r="T131" i="9" s="1"/>
  <c r="AX137" i="1"/>
  <c r="AW137" i="1"/>
  <c r="AV137" i="1"/>
  <c r="AU137" i="1"/>
  <c r="AT137" i="1"/>
  <c r="AS137" i="1"/>
  <c r="AR137" i="1"/>
  <c r="AQ137" i="1"/>
  <c r="AW242" i="1"/>
  <c r="AU341" i="1"/>
  <c r="AW177" i="1"/>
  <c r="AX175" i="1"/>
  <c r="AV53" i="1"/>
  <c r="AX10" i="1"/>
  <c r="AX41" i="1"/>
  <c r="AW13" i="1"/>
  <c r="AW52" i="1"/>
  <c r="AW105" i="1"/>
  <c r="AR11" i="1"/>
  <c r="AV40" i="1"/>
  <c r="AW24" i="1"/>
  <c r="AW98" i="1"/>
  <c r="AV145" i="1"/>
  <c r="AW110" i="1"/>
  <c r="AU70" i="1"/>
  <c r="AR58" i="1"/>
  <c r="AU133" i="1"/>
  <c r="AW126" i="1"/>
  <c r="AQ103" i="1"/>
  <c r="AQ91" i="1"/>
  <c r="AV79" i="1"/>
  <c r="AX72" i="1"/>
  <c r="AV25" i="1"/>
  <c r="AU66" i="1"/>
  <c r="AQ18" i="1"/>
  <c r="T319" i="9"/>
  <c r="S319" i="9" s="1"/>
  <c r="V319" i="9"/>
  <c r="T363" i="9"/>
  <c r="V363" i="9"/>
  <c r="U363" i="9" s="1"/>
  <c r="T361" i="9"/>
  <c r="V361" i="9"/>
  <c r="U361" i="9" s="1"/>
  <c r="T358" i="9"/>
  <c r="S358" i="9" s="1"/>
  <c r="T373" i="9"/>
  <c r="S373" i="9" s="1"/>
  <c r="V373" i="9"/>
  <c r="T310" i="9"/>
  <c r="S310" i="9" s="1"/>
  <c r="V310" i="9"/>
  <c r="V302" i="9"/>
  <c r="U302" i="9" s="1"/>
  <c r="T302" i="9"/>
  <c r="T209" i="9"/>
  <c r="S209" i="9" s="1"/>
  <c r="V209" i="9"/>
  <c r="V283" i="9"/>
  <c r="U283" i="9" s="1"/>
  <c r="T283" i="9"/>
  <c r="V195" i="9"/>
  <c r="U195" i="9" s="1"/>
  <c r="T195" i="9"/>
  <c r="V149" i="9"/>
  <c r="U149" i="9" s="1"/>
  <c r="T142" i="9"/>
  <c r="S142" i="9" s="1"/>
  <c r="V142" i="9"/>
  <c r="V161" i="9"/>
  <c r="U161" i="9" s="1"/>
  <c r="T161" i="9"/>
  <c r="V130" i="9"/>
  <c r="U130" i="9" s="1"/>
  <c r="T6" i="9"/>
  <c r="V6" i="9"/>
  <c r="U6" i="9" s="1"/>
  <c r="T167" i="9"/>
  <c r="V167" i="9"/>
  <c r="U167" i="9" s="1"/>
  <c r="T58" i="9"/>
  <c r="V58" i="9"/>
  <c r="U58" i="9" s="1"/>
  <c r="V41" i="9"/>
  <c r="U41" i="9" s="1"/>
  <c r="T41" i="9"/>
  <c r="AV402" i="3"/>
  <c r="AU402" i="3"/>
  <c r="AT402" i="3"/>
  <c r="AS402" i="3"/>
  <c r="AR402" i="3"/>
  <c r="AX402" i="3"/>
  <c r="AW402" i="3"/>
  <c r="AQ402" i="3"/>
  <c r="AV360" i="3"/>
  <c r="AU360" i="3"/>
  <c r="AT360" i="3"/>
  <c r="AS360" i="3"/>
  <c r="AR360" i="3"/>
  <c r="AQ360" i="3"/>
  <c r="AX360" i="3"/>
  <c r="AW360" i="3"/>
  <c r="AX386" i="3"/>
  <c r="AW386" i="3"/>
  <c r="AV386" i="3"/>
  <c r="AU386" i="3"/>
  <c r="AT386" i="3"/>
  <c r="AR386" i="3"/>
  <c r="AQ386" i="3"/>
  <c r="AS386" i="3"/>
  <c r="AV291" i="3"/>
  <c r="AS291" i="3"/>
  <c r="AQ291" i="3"/>
  <c r="AX291" i="3"/>
  <c r="AW291" i="3"/>
  <c r="AT291" i="3"/>
  <c r="AR291" i="3"/>
  <c r="AU291" i="3"/>
  <c r="AR307" i="3"/>
  <c r="AQ307" i="3"/>
  <c r="AX307" i="3"/>
  <c r="AW307" i="3"/>
  <c r="AV307" i="3"/>
  <c r="AT307" i="3"/>
  <c r="AS307" i="3"/>
  <c r="AU307" i="3"/>
  <c r="AV266" i="3"/>
  <c r="AU266" i="3"/>
  <c r="AT266" i="3"/>
  <c r="AS266" i="3"/>
  <c r="AR266" i="3"/>
  <c r="AQ266" i="3"/>
  <c r="AX266" i="3"/>
  <c r="AW266" i="3"/>
  <c r="AV246" i="3"/>
  <c r="AU246" i="3"/>
  <c r="AT246" i="3"/>
  <c r="AR246" i="3"/>
  <c r="AX246" i="3"/>
  <c r="AW246" i="3"/>
  <c r="AS246" i="3"/>
  <c r="AQ246" i="3"/>
  <c r="AX209" i="3"/>
  <c r="AW209" i="3"/>
  <c r="AV209" i="3"/>
  <c r="AU209" i="3"/>
  <c r="AT209" i="3"/>
  <c r="AS209" i="3"/>
  <c r="AR209" i="3"/>
  <c r="AQ209" i="3"/>
  <c r="AX160" i="3"/>
  <c r="AW160" i="3"/>
  <c r="AV160" i="3"/>
  <c r="AU160" i="3"/>
  <c r="AT160" i="3"/>
  <c r="AS160" i="3"/>
  <c r="AR160" i="3"/>
  <c r="AQ160" i="3"/>
  <c r="AX156" i="3"/>
  <c r="AW156" i="3"/>
  <c r="AV156" i="3"/>
  <c r="AU156" i="3"/>
  <c r="AT156" i="3"/>
  <c r="AS156" i="3"/>
  <c r="AR156" i="3"/>
  <c r="AQ156" i="3"/>
  <c r="AX120" i="3"/>
  <c r="AW120" i="3"/>
  <c r="AV120" i="3"/>
  <c r="AU120" i="3"/>
  <c r="AT120" i="3"/>
  <c r="AS120" i="3"/>
  <c r="AR120" i="3"/>
  <c r="AQ120" i="3"/>
  <c r="AS125" i="3"/>
  <c r="AX125" i="3"/>
  <c r="AW125" i="3"/>
  <c r="AV125" i="3"/>
  <c r="AU125" i="3"/>
  <c r="AT125" i="3"/>
  <c r="AR125" i="3"/>
  <c r="AQ125" i="3"/>
  <c r="AR97" i="3"/>
  <c r="AX97" i="3"/>
  <c r="AV97" i="3"/>
  <c r="AW97" i="3"/>
  <c r="AU97" i="3"/>
  <c r="AT97" i="3"/>
  <c r="AS97" i="3"/>
  <c r="AQ97" i="3"/>
  <c r="AX84" i="3"/>
  <c r="AS84" i="3"/>
  <c r="AR84" i="3"/>
  <c r="AQ84" i="3"/>
  <c r="AW84" i="3"/>
  <c r="AV84" i="3"/>
  <c r="AU84" i="3"/>
  <c r="AT84" i="3"/>
  <c r="AX68" i="3"/>
  <c r="AW68" i="3"/>
  <c r="AV68" i="3"/>
  <c r="AU68" i="3"/>
  <c r="AT68" i="3"/>
  <c r="AS68" i="3"/>
  <c r="AR68" i="3"/>
  <c r="AQ68" i="3"/>
  <c r="AR77" i="3"/>
  <c r="AS77" i="3"/>
  <c r="AQ77" i="3"/>
  <c r="AX77" i="3"/>
  <c r="AW77" i="3"/>
  <c r="AV77" i="3"/>
  <c r="AU77" i="3"/>
  <c r="AT77" i="3"/>
  <c r="AS47" i="3"/>
  <c r="AR47" i="3"/>
  <c r="AQ47" i="3"/>
  <c r="AX47" i="3"/>
  <c r="AW47" i="3"/>
  <c r="AV47" i="3"/>
  <c r="AU47" i="3"/>
  <c r="AT47" i="3"/>
  <c r="AQ380" i="2"/>
  <c r="AW380" i="2"/>
  <c r="AV380" i="2"/>
  <c r="AU380" i="2"/>
  <c r="AS380" i="2"/>
  <c r="AR380" i="2"/>
  <c r="AX380" i="2"/>
  <c r="AT380" i="2"/>
  <c r="AV374" i="2"/>
  <c r="AU374" i="2"/>
  <c r="AX374" i="2"/>
  <c r="AW374" i="2"/>
  <c r="AT374" i="2"/>
  <c r="AS374" i="2"/>
  <c r="AR374" i="2"/>
  <c r="AQ374" i="2"/>
  <c r="AW365" i="2"/>
  <c r="AX288" i="2"/>
  <c r="AW288" i="2"/>
  <c r="AV288" i="2"/>
  <c r="AU288" i="2"/>
  <c r="AT288" i="2"/>
  <c r="AR288" i="2"/>
  <c r="AQ288" i="2"/>
  <c r="AS288" i="2"/>
  <c r="AW265" i="2"/>
  <c r="AV265" i="2"/>
  <c r="AU265" i="2"/>
  <c r="AR265" i="2"/>
  <c r="AQ265" i="2"/>
  <c r="AT265" i="2"/>
  <c r="AS265" i="2"/>
  <c r="AX265" i="2"/>
  <c r="AX368" i="2"/>
  <c r="AX349" i="2"/>
  <c r="AR342" i="2"/>
  <c r="AQ342" i="2"/>
  <c r="AX342" i="2"/>
  <c r="AW342" i="2"/>
  <c r="AV342" i="2"/>
  <c r="AU342" i="2"/>
  <c r="AT342" i="2"/>
  <c r="AS342" i="2"/>
  <c r="AV250" i="2"/>
  <c r="AT250" i="2"/>
  <c r="AR250" i="2"/>
  <c r="AX250" i="2"/>
  <c r="AW250" i="2"/>
  <c r="AU250" i="2"/>
  <c r="AS250" i="2"/>
  <c r="AQ250" i="2"/>
  <c r="AV285" i="2"/>
  <c r="AX297" i="2"/>
  <c r="AX321" i="2"/>
  <c r="AV193" i="2"/>
  <c r="AS193" i="2"/>
  <c r="AR193" i="2"/>
  <c r="AQ193" i="2"/>
  <c r="AX193" i="2"/>
  <c r="AW193" i="2"/>
  <c r="AU193" i="2"/>
  <c r="AT193" i="2"/>
  <c r="AR222" i="2"/>
  <c r="AX222" i="2"/>
  <c r="AQ222" i="2"/>
  <c r="AW222" i="2"/>
  <c r="AV222" i="2"/>
  <c r="AU222" i="2"/>
  <c r="AT222" i="2"/>
  <c r="AS222" i="2"/>
  <c r="AQ274" i="2"/>
  <c r="AV334" i="2"/>
  <c r="AQ207" i="2"/>
  <c r="AW154" i="2"/>
  <c r="AX140" i="2"/>
  <c r="AW140" i="2"/>
  <c r="AV140" i="2"/>
  <c r="AU140" i="2"/>
  <c r="AT140" i="2"/>
  <c r="AS140" i="2"/>
  <c r="AR140" i="2"/>
  <c r="AQ140" i="2"/>
  <c r="AQ216" i="2"/>
  <c r="AX139" i="2"/>
  <c r="AR220" i="2"/>
  <c r="AS145" i="2"/>
  <c r="AR145" i="2"/>
  <c r="AQ145" i="2"/>
  <c r="AX145" i="2"/>
  <c r="AW145" i="2"/>
  <c r="AV145" i="2"/>
  <c r="AU145" i="2"/>
  <c r="AT145" i="2"/>
  <c r="AV136" i="2"/>
  <c r="AR50" i="2"/>
  <c r="AW34" i="2"/>
  <c r="AW41" i="2"/>
  <c r="AR131" i="2"/>
  <c r="AR54" i="2"/>
  <c r="AX58" i="2"/>
  <c r="AW178" i="2"/>
  <c r="AW94" i="2"/>
  <c r="AW112" i="2"/>
  <c r="AU70" i="2"/>
  <c r="AW54" i="2"/>
  <c r="AX29" i="2"/>
  <c r="AQ278" i="1"/>
  <c r="AX278" i="1"/>
  <c r="AW278" i="1"/>
  <c r="AV278" i="1"/>
  <c r="AU278" i="1"/>
  <c r="AS278" i="1"/>
  <c r="AT278" i="1"/>
  <c r="AR278" i="1"/>
  <c r="AU327" i="1"/>
  <c r="R296" i="9"/>
  <c r="T296" i="9" s="1"/>
  <c r="AQ302" i="1"/>
  <c r="AX302" i="1"/>
  <c r="AW302" i="1"/>
  <c r="AV302" i="1"/>
  <c r="AU302" i="1"/>
  <c r="AT302" i="1"/>
  <c r="AS302" i="1"/>
  <c r="AR302" i="1"/>
  <c r="AX355" i="1"/>
  <c r="R267" i="9"/>
  <c r="V267" i="9" s="1"/>
  <c r="AX273" i="1"/>
  <c r="AW273" i="1"/>
  <c r="AV273" i="1"/>
  <c r="AU273" i="1"/>
  <c r="AT273" i="1"/>
  <c r="AS273" i="1"/>
  <c r="AR273" i="1"/>
  <c r="AQ273" i="1"/>
  <c r="AW332" i="1"/>
  <c r="AR202" i="1"/>
  <c r="AV341" i="1"/>
  <c r="AX319" i="1"/>
  <c r="AV368" i="1"/>
  <c r="AW337" i="1"/>
  <c r="AR363" i="1"/>
  <c r="AX265" i="1"/>
  <c r="AW265" i="1"/>
  <c r="AV265" i="1"/>
  <c r="AT265" i="1"/>
  <c r="AR265" i="1"/>
  <c r="AS265" i="1"/>
  <c r="AQ265" i="1"/>
  <c r="AU265" i="1"/>
  <c r="AR236" i="1"/>
  <c r="AW166" i="1"/>
  <c r="AR159" i="1"/>
  <c r="AX266" i="1"/>
  <c r="AV141" i="1"/>
  <c r="AR222" i="1"/>
  <c r="R149" i="9"/>
  <c r="T149" i="9" s="1"/>
  <c r="AV155" i="1"/>
  <c r="AU155" i="1"/>
  <c r="AS155" i="1"/>
  <c r="AR155" i="1"/>
  <c r="AQ155" i="1"/>
  <c r="AX155" i="1"/>
  <c r="AW155" i="1"/>
  <c r="AT155" i="1"/>
  <c r="AX245" i="1"/>
  <c r="AW202" i="1"/>
  <c r="AV107" i="1"/>
  <c r="AR107" i="1"/>
  <c r="AQ107" i="1"/>
  <c r="AW107" i="1"/>
  <c r="AT107" i="1"/>
  <c r="AS107" i="1"/>
  <c r="AX107" i="1"/>
  <c r="AU107" i="1"/>
  <c r="AV87" i="1"/>
  <c r="AU87" i="1"/>
  <c r="AW87" i="1"/>
  <c r="AT87" i="1"/>
  <c r="AS87" i="1"/>
  <c r="AR87" i="1"/>
  <c r="AQ87" i="1"/>
  <c r="AX87" i="1"/>
  <c r="AQ219" i="1"/>
  <c r="AX177" i="1"/>
  <c r="AW53" i="1"/>
  <c r="AW22" i="1"/>
  <c r="AU17" i="1"/>
  <c r="AX13" i="1"/>
  <c r="AU134" i="1"/>
  <c r="AX24" i="1"/>
  <c r="AU115" i="1"/>
  <c r="AW109" i="1"/>
  <c r="AV70" i="1"/>
  <c r="AU29" i="1"/>
  <c r="AW79" i="1"/>
  <c r="AW25" i="1"/>
  <c r="AV66" i="1"/>
  <c r="AR18" i="1"/>
  <c r="V148" i="9"/>
  <c r="T148" i="9"/>
  <c r="S148" i="9" s="1"/>
  <c r="AU300" i="3"/>
  <c r="AS300" i="3"/>
  <c r="AR300" i="3"/>
  <c r="AW300" i="3"/>
  <c r="AV300" i="3"/>
  <c r="AX300" i="3"/>
  <c r="AT300" i="3"/>
  <c r="AQ300" i="3"/>
  <c r="AU94" i="3"/>
  <c r="AS94" i="3"/>
  <c r="AR94" i="3"/>
  <c r="AQ94" i="3"/>
  <c r="AX94" i="3"/>
  <c r="AW94" i="3"/>
  <c r="AV94" i="3"/>
  <c r="AT94" i="3"/>
  <c r="AS283" i="2"/>
  <c r="AR283" i="2"/>
  <c r="AQ283" i="2"/>
  <c r="AX283" i="2"/>
  <c r="AW283" i="2"/>
  <c r="AV283" i="2"/>
  <c r="AU283" i="2"/>
  <c r="AT283" i="2"/>
  <c r="AX23" i="3"/>
  <c r="AW23" i="3"/>
  <c r="AV23" i="3"/>
  <c r="AU23" i="3"/>
  <c r="AT23" i="3"/>
  <c r="AS23" i="3"/>
  <c r="AR23" i="3"/>
  <c r="AQ23" i="3"/>
  <c r="AX130" i="2"/>
  <c r="AW130" i="2"/>
  <c r="AV130" i="2"/>
  <c r="AT130" i="2"/>
  <c r="AS130" i="2"/>
  <c r="AR130" i="2"/>
  <c r="AU130" i="2"/>
  <c r="AQ130" i="2"/>
  <c r="AS181" i="2"/>
  <c r="AR181" i="2"/>
  <c r="AQ181" i="2"/>
  <c r="AX181" i="2"/>
  <c r="AW181" i="2"/>
  <c r="AV181" i="2"/>
  <c r="AU181" i="2"/>
  <c r="AT181" i="2"/>
  <c r="AX127" i="2"/>
  <c r="AW127" i="2"/>
  <c r="AV127" i="2"/>
  <c r="AU127" i="2"/>
  <c r="AT127" i="2"/>
  <c r="AS127" i="2"/>
  <c r="AQ127" i="2"/>
  <c r="AR127" i="2"/>
  <c r="AX152" i="2"/>
  <c r="AW152" i="2"/>
  <c r="AV152" i="2"/>
  <c r="AU152" i="2"/>
  <c r="AT152" i="2"/>
  <c r="AS152" i="2"/>
  <c r="AR152" i="2"/>
  <c r="AQ152" i="2"/>
  <c r="AX44" i="2"/>
  <c r="AW44" i="2"/>
  <c r="AV44" i="2"/>
  <c r="AU44" i="2"/>
  <c r="AT44" i="2"/>
  <c r="AS44" i="2"/>
  <c r="AR44" i="2"/>
  <c r="AQ44" i="2"/>
  <c r="R377" i="9"/>
  <c r="T377" i="9" s="1"/>
  <c r="AV383" i="1"/>
  <c r="AW383" i="1"/>
  <c r="AU383" i="1"/>
  <c r="AT383" i="1"/>
  <c r="AQ383" i="1"/>
  <c r="AX383" i="1"/>
  <c r="AS383" i="1"/>
  <c r="AR383" i="1"/>
  <c r="R358" i="9"/>
  <c r="V358" i="9" s="1"/>
  <c r="AV364" i="1"/>
  <c r="AU364" i="1"/>
  <c r="AS364" i="1"/>
  <c r="AR364" i="1"/>
  <c r="AQ364" i="1"/>
  <c r="AX364" i="1"/>
  <c r="AW364" i="1"/>
  <c r="AT364" i="1"/>
  <c r="V231" i="9"/>
  <c r="U231" i="9" s="1"/>
  <c r="T243" i="9"/>
  <c r="V243" i="9"/>
  <c r="U243" i="9" s="1"/>
  <c r="R261" i="9"/>
  <c r="T261" i="9" s="1"/>
  <c r="AX267" i="1"/>
  <c r="AW267" i="1"/>
  <c r="AV267" i="1"/>
  <c r="AT267" i="1"/>
  <c r="AU267" i="1"/>
  <c r="AS267" i="1"/>
  <c r="AR267" i="1"/>
  <c r="AQ267" i="1"/>
  <c r="R237" i="9"/>
  <c r="T237" i="9" s="1"/>
  <c r="AV243" i="1"/>
  <c r="AT243" i="1"/>
  <c r="AX243" i="1"/>
  <c r="AW243" i="1"/>
  <c r="AU243" i="1"/>
  <c r="AS243" i="1"/>
  <c r="AR243" i="1"/>
  <c r="AQ243" i="1"/>
  <c r="AR151" i="1"/>
  <c r="AQ151" i="1"/>
  <c r="AX151" i="1"/>
  <c r="AW151" i="1"/>
  <c r="AV151" i="1"/>
  <c r="AU151" i="1"/>
  <c r="AT151" i="1"/>
  <c r="AS151" i="1"/>
  <c r="AU193" i="1"/>
  <c r="AU295" i="1"/>
  <c r="R134" i="9"/>
  <c r="T134" i="9" s="1"/>
  <c r="AS140" i="1"/>
  <c r="AX140" i="1"/>
  <c r="AW140" i="1"/>
  <c r="AV140" i="1"/>
  <c r="AU140" i="1"/>
  <c r="AT140" i="1"/>
  <c r="AR140" i="1"/>
  <c r="AQ140" i="1"/>
  <c r="AW187" i="1"/>
  <c r="AV123" i="1"/>
  <c r="AU123" i="1"/>
  <c r="AT123" i="1"/>
  <c r="AX123" i="1"/>
  <c r="AW123" i="1"/>
  <c r="AS123" i="1"/>
  <c r="AR123" i="1"/>
  <c r="AQ123" i="1"/>
  <c r="AW194" i="1"/>
  <c r="AW271" i="1"/>
  <c r="R105" i="9"/>
  <c r="T105" i="9" s="1"/>
  <c r="AV111" i="1"/>
  <c r="AU111" i="1"/>
  <c r="AT111" i="1"/>
  <c r="AX111" i="1"/>
  <c r="AW111" i="1"/>
  <c r="AS111" i="1"/>
  <c r="AR111" i="1"/>
  <c r="AQ111" i="1"/>
  <c r="AR65" i="1"/>
  <c r="AX53" i="1"/>
  <c r="AU36" i="1"/>
  <c r="AW90" i="1"/>
  <c r="AR41" i="1"/>
  <c r="AX28" i="1"/>
  <c r="AU105" i="1"/>
  <c r="AV115" i="1"/>
  <c r="AR109" i="1"/>
  <c r="AQ85" i="1"/>
  <c r="AR117" i="1"/>
  <c r="AW70" i="1"/>
  <c r="AR133" i="1"/>
  <c r="AU103" i="1"/>
  <c r="AW73" i="1"/>
  <c r="AX79" i="1"/>
  <c r="AR34" i="1"/>
  <c r="AX25" i="1"/>
  <c r="AU37" i="1"/>
  <c r="V378" i="9"/>
  <c r="T378" i="9"/>
  <c r="S378" i="9" s="1"/>
  <c r="T241" i="9"/>
  <c r="V241" i="9"/>
  <c r="U241" i="9" s="1"/>
  <c r="AX79" i="3"/>
  <c r="AU79" i="3"/>
  <c r="AV79" i="3"/>
  <c r="AT79" i="3"/>
  <c r="AS79" i="3"/>
  <c r="AR79" i="3"/>
  <c r="AQ79" i="3"/>
  <c r="AW79" i="3"/>
  <c r="AX264" i="2"/>
  <c r="AV264" i="2"/>
  <c r="AU264" i="2"/>
  <c r="AT264" i="2"/>
  <c r="AR264" i="2"/>
  <c r="AQ264" i="2"/>
  <c r="AW264" i="2"/>
  <c r="AS264" i="2"/>
  <c r="V366" i="9"/>
  <c r="U366" i="9" s="1"/>
  <c r="T366" i="9"/>
  <c r="T364" i="9"/>
  <c r="S364" i="9" s="1"/>
  <c r="V364" i="9"/>
  <c r="T298" i="9"/>
  <c r="S298" i="9" s="1"/>
  <c r="V298" i="9"/>
  <c r="T216" i="9"/>
  <c r="V216" i="9"/>
  <c r="U216" i="9" s="1"/>
  <c r="T256" i="9"/>
  <c r="S256" i="9" s="1"/>
  <c r="V256" i="9"/>
  <c r="V272" i="9"/>
  <c r="U272" i="9" s="1"/>
  <c r="T272" i="9"/>
  <c r="T221" i="9"/>
  <c r="V221" i="9"/>
  <c r="U221" i="9" s="1"/>
  <c r="T175" i="9"/>
  <c r="V175" i="9"/>
  <c r="U175" i="9" s="1"/>
  <c r="T145" i="9"/>
  <c r="V145" i="9"/>
  <c r="U145" i="9" s="1"/>
  <c r="V181" i="9"/>
  <c r="U181" i="9" s="1"/>
  <c r="T181" i="9"/>
  <c r="V99" i="9"/>
  <c r="T99" i="9"/>
  <c r="S99" i="9" s="1"/>
  <c r="T106" i="9"/>
  <c r="V106" i="9"/>
  <c r="U106" i="9" s="1"/>
  <c r="T101" i="9"/>
  <c r="V101" i="9"/>
  <c r="U101" i="9" s="1"/>
  <c r="V105" i="9"/>
  <c r="U105" i="9" s="1"/>
  <c r="V36" i="9"/>
  <c r="U36" i="9" s="1"/>
  <c r="T36" i="9"/>
  <c r="V21" i="9"/>
  <c r="U21" i="9" s="1"/>
  <c r="T21" i="9"/>
  <c r="V133" i="9"/>
  <c r="U133" i="9" s="1"/>
  <c r="T133" i="9"/>
  <c r="V76" i="9"/>
  <c r="U76" i="9" s="1"/>
  <c r="AV406" i="3"/>
  <c r="AU406" i="3"/>
  <c r="AT406" i="3"/>
  <c r="AS406" i="3"/>
  <c r="AR406" i="3"/>
  <c r="AQ406" i="3"/>
  <c r="AX406" i="3"/>
  <c r="AW406" i="3"/>
  <c r="AV352" i="3"/>
  <c r="AU352" i="3"/>
  <c r="AS352" i="3"/>
  <c r="AR352" i="3"/>
  <c r="AX352" i="3"/>
  <c r="AW352" i="3"/>
  <c r="AT352" i="3"/>
  <c r="AQ352" i="3"/>
  <c r="AX369" i="3"/>
  <c r="AW369" i="3"/>
  <c r="AV369" i="3"/>
  <c r="AU369" i="3"/>
  <c r="AT369" i="3"/>
  <c r="AS369" i="3"/>
  <c r="AR369" i="3"/>
  <c r="AQ369" i="3"/>
  <c r="AU320" i="3"/>
  <c r="AT320" i="3"/>
  <c r="AS320" i="3"/>
  <c r="AR320" i="3"/>
  <c r="AQ320" i="3"/>
  <c r="AW320" i="3"/>
  <c r="AV320" i="3"/>
  <c r="AX320" i="3"/>
  <c r="AV287" i="3"/>
  <c r="AQ287" i="3"/>
  <c r="AX287" i="3"/>
  <c r="AW287" i="3"/>
  <c r="AU287" i="3"/>
  <c r="AS287" i="3"/>
  <c r="AR287" i="3"/>
  <c r="AT287" i="3"/>
  <c r="AV297" i="3"/>
  <c r="AU297" i="3"/>
  <c r="AQ297" i="3"/>
  <c r="AX297" i="3"/>
  <c r="AW297" i="3"/>
  <c r="AT297" i="3"/>
  <c r="AS297" i="3"/>
  <c r="AR297" i="3"/>
  <c r="AR327" i="3"/>
  <c r="AQ327" i="3"/>
  <c r="AX327" i="3"/>
  <c r="AW327" i="3"/>
  <c r="AV327" i="3"/>
  <c r="AT327" i="3"/>
  <c r="AS327" i="3"/>
  <c r="AU327" i="3"/>
  <c r="AV258" i="3"/>
  <c r="AU258" i="3"/>
  <c r="AT258" i="3"/>
  <c r="AS258" i="3"/>
  <c r="AR258" i="3"/>
  <c r="AQ258" i="3"/>
  <c r="AX258" i="3"/>
  <c r="AW258" i="3"/>
  <c r="AV228" i="3"/>
  <c r="AR228" i="3"/>
  <c r="AQ228" i="3"/>
  <c r="AX228" i="3"/>
  <c r="AW228" i="3"/>
  <c r="AT228" i="3"/>
  <c r="AS228" i="3"/>
  <c r="AU228" i="3"/>
  <c r="AW193" i="3"/>
  <c r="AV193" i="3"/>
  <c r="AR193" i="3"/>
  <c r="AQ193" i="3"/>
  <c r="AX193" i="3"/>
  <c r="AU193" i="3"/>
  <c r="AT193" i="3"/>
  <c r="AS193" i="3"/>
  <c r="AX235" i="3"/>
  <c r="AS235" i="3"/>
  <c r="AW235" i="3"/>
  <c r="AV235" i="3"/>
  <c r="AU235" i="3"/>
  <c r="AT235" i="3"/>
  <c r="AQ235" i="3"/>
  <c r="AR235" i="3"/>
  <c r="AU226" i="3"/>
  <c r="AX226" i="3"/>
  <c r="AW226" i="3"/>
  <c r="AV226" i="3"/>
  <c r="AT226" i="3"/>
  <c r="AS226" i="3"/>
  <c r="AR226" i="3"/>
  <c r="AQ226" i="3"/>
  <c r="AS146" i="3"/>
  <c r="AR146" i="3"/>
  <c r="AQ146" i="3"/>
  <c r="AX146" i="3"/>
  <c r="AV146" i="3"/>
  <c r="AU146" i="3"/>
  <c r="AW146" i="3"/>
  <c r="AT146" i="3"/>
  <c r="AW189" i="3"/>
  <c r="AV189" i="3"/>
  <c r="AR189" i="3"/>
  <c r="AQ189" i="3"/>
  <c r="AS189" i="3"/>
  <c r="AU189" i="3"/>
  <c r="AT189" i="3"/>
  <c r="AX189" i="3"/>
  <c r="AX115" i="3"/>
  <c r="AW115" i="3"/>
  <c r="AV115" i="3"/>
  <c r="AU115" i="3"/>
  <c r="AT115" i="3"/>
  <c r="AS115" i="3"/>
  <c r="AR115" i="3"/>
  <c r="AQ115" i="3"/>
  <c r="AX116" i="3"/>
  <c r="AW116" i="3"/>
  <c r="AV116" i="3"/>
  <c r="AU116" i="3"/>
  <c r="AT116" i="3"/>
  <c r="AS116" i="3"/>
  <c r="AR116" i="3"/>
  <c r="AQ116" i="3"/>
  <c r="AR93" i="3"/>
  <c r="AV93" i="3"/>
  <c r="AX93" i="3"/>
  <c r="AW93" i="3"/>
  <c r="AU93" i="3"/>
  <c r="AT93" i="3"/>
  <c r="AS93" i="3"/>
  <c r="AQ93" i="3"/>
  <c r="AX95" i="3"/>
  <c r="AV95" i="3"/>
  <c r="AU95" i="3"/>
  <c r="AT95" i="3"/>
  <c r="AR95" i="3"/>
  <c r="AS95" i="3"/>
  <c r="AQ95" i="3"/>
  <c r="AW95" i="3"/>
  <c r="AR70" i="3"/>
  <c r="AQ70" i="3"/>
  <c r="AX70" i="3"/>
  <c r="AW70" i="3"/>
  <c r="AV70" i="3"/>
  <c r="AU70" i="3"/>
  <c r="AT70" i="3"/>
  <c r="AS70" i="3"/>
  <c r="AS13" i="3"/>
  <c r="AR13" i="3"/>
  <c r="AQ13" i="3"/>
  <c r="AW13" i="3"/>
  <c r="AV13" i="3"/>
  <c r="AU13" i="3"/>
  <c r="AX13" i="3"/>
  <c r="AT13" i="3"/>
  <c r="AV18" i="3"/>
  <c r="AU18" i="3"/>
  <c r="AT18" i="3"/>
  <c r="AS18" i="3"/>
  <c r="AR18" i="3"/>
  <c r="AQ18" i="3"/>
  <c r="AX18" i="3"/>
  <c r="AW18" i="3"/>
  <c r="AS25" i="3"/>
  <c r="AR25" i="3"/>
  <c r="AQ25" i="3"/>
  <c r="AX25" i="3"/>
  <c r="AW25" i="3"/>
  <c r="AV25" i="3"/>
  <c r="AU25" i="3"/>
  <c r="AT25" i="3"/>
  <c r="AR33" i="3"/>
  <c r="AX33" i="3"/>
  <c r="AW33" i="3"/>
  <c r="AV33" i="3"/>
  <c r="AU33" i="3"/>
  <c r="AT33" i="3"/>
  <c r="AS33" i="3"/>
  <c r="AQ33" i="3"/>
  <c r="AX252" i="2"/>
  <c r="AV252" i="2"/>
  <c r="AT252" i="2"/>
  <c r="AQ252" i="2"/>
  <c r="AW252" i="2"/>
  <c r="AU252" i="2"/>
  <c r="AS252" i="2"/>
  <c r="AR252" i="2"/>
  <c r="AX345" i="2"/>
  <c r="AR258" i="2"/>
  <c r="AV258" i="2"/>
  <c r="AS258" i="2"/>
  <c r="AQ258" i="2"/>
  <c r="AX258" i="2"/>
  <c r="AW258" i="2"/>
  <c r="AU258" i="2"/>
  <c r="AT258" i="2"/>
  <c r="AX303" i="2"/>
  <c r="AW303" i="2"/>
  <c r="AV303" i="2"/>
  <c r="AU303" i="2"/>
  <c r="AT303" i="2"/>
  <c r="AS303" i="2"/>
  <c r="AR303" i="2"/>
  <c r="AQ303" i="2"/>
  <c r="AX337" i="2"/>
  <c r="AW337" i="2"/>
  <c r="AV337" i="2"/>
  <c r="AU337" i="2"/>
  <c r="AT337" i="2"/>
  <c r="AS337" i="2"/>
  <c r="AR337" i="2"/>
  <c r="AQ337" i="2"/>
  <c r="AS355" i="2"/>
  <c r="AR355" i="2"/>
  <c r="AQ355" i="2"/>
  <c r="AX355" i="2"/>
  <c r="AW355" i="2"/>
  <c r="AV355" i="2"/>
  <c r="AU355" i="2"/>
  <c r="AT355" i="2"/>
  <c r="AU383" i="2"/>
  <c r="AX280" i="2"/>
  <c r="AQ310" i="2"/>
  <c r="AW274" i="2"/>
  <c r="AX298" i="2"/>
  <c r="AW123" i="2"/>
  <c r="AX128" i="2"/>
  <c r="AW128" i="2"/>
  <c r="AV128" i="2"/>
  <c r="AU128" i="2"/>
  <c r="AT128" i="2"/>
  <c r="AR128" i="2"/>
  <c r="AQ128" i="2"/>
  <c r="AS128" i="2"/>
  <c r="AX135" i="2"/>
  <c r="AX187" i="2"/>
  <c r="AW187" i="2"/>
  <c r="AV187" i="2"/>
  <c r="AU187" i="2"/>
  <c r="AT187" i="2"/>
  <c r="AS187" i="2"/>
  <c r="AR187" i="2"/>
  <c r="AQ187" i="2"/>
  <c r="AR120" i="2"/>
  <c r="AQ120" i="2"/>
  <c r="AX120" i="2"/>
  <c r="AV120" i="2"/>
  <c r="AU120" i="2"/>
  <c r="AT120" i="2"/>
  <c r="AW120" i="2"/>
  <c r="AS120" i="2"/>
  <c r="AW208" i="2"/>
  <c r="AR144" i="2"/>
  <c r="AQ144" i="2"/>
  <c r="AX144" i="2"/>
  <c r="AW144" i="2"/>
  <c r="AV144" i="2"/>
  <c r="AU144" i="2"/>
  <c r="AT144" i="2"/>
  <c r="AS144" i="2"/>
  <c r="AW17" i="2"/>
  <c r="AV17" i="2"/>
  <c r="AU17" i="2"/>
  <c r="AT17" i="2"/>
  <c r="AS17" i="2"/>
  <c r="AQ17" i="2"/>
  <c r="AX17" i="2"/>
  <c r="AR17" i="2"/>
  <c r="AX30" i="2"/>
  <c r="AW30" i="2"/>
  <c r="AV30" i="2"/>
  <c r="AU30" i="2"/>
  <c r="AT30" i="2"/>
  <c r="AR30" i="2"/>
  <c r="AQ30" i="2"/>
  <c r="AS30" i="2"/>
  <c r="AS13" i="2"/>
  <c r="AR13" i="2"/>
  <c r="AQ13" i="2"/>
  <c r="AW13" i="2"/>
  <c r="AV13" i="2"/>
  <c r="AU13" i="2"/>
  <c r="AX13" i="2"/>
  <c r="AT13" i="2"/>
  <c r="AR58" i="2"/>
  <c r="AR94" i="2"/>
  <c r="AX18" i="2"/>
  <c r="AW18" i="2"/>
  <c r="AV18" i="2"/>
  <c r="AU18" i="2"/>
  <c r="AT18" i="2"/>
  <c r="AR18" i="2"/>
  <c r="AQ18" i="2"/>
  <c r="AS18" i="2"/>
  <c r="AX31" i="2"/>
  <c r="AW31" i="2"/>
  <c r="AV31" i="2"/>
  <c r="AU31" i="2"/>
  <c r="AS31" i="2"/>
  <c r="AR31" i="2"/>
  <c r="AQ31" i="2"/>
  <c r="AT31" i="2"/>
  <c r="AR95" i="2"/>
  <c r="AW70" i="2"/>
  <c r="AV22" i="2"/>
  <c r="AW202" i="2"/>
  <c r="AX9" i="2"/>
  <c r="AW9" i="2"/>
  <c r="AS9" i="2"/>
  <c r="AR9" i="2"/>
  <c r="AQ9" i="2"/>
  <c r="AV9" i="2"/>
  <c r="AU9" i="2"/>
  <c r="AT9" i="2"/>
  <c r="AU48" i="2"/>
  <c r="AX385" i="1"/>
  <c r="AR385" i="1"/>
  <c r="AV385" i="1"/>
  <c r="AT385" i="1"/>
  <c r="AS385" i="1"/>
  <c r="AQ385" i="1"/>
  <c r="AW385" i="1"/>
  <c r="AU385" i="1"/>
  <c r="R342" i="9"/>
  <c r="V342" i="9" s="1"/>
  <c r="AQ348" i="1"/>
  <c r="AV348" i="1"/>
  <c r="AX348" i="1"/>
  <c r="AW348" i="1"/>
  <c r="AU348" i="1"/>
  <c r="AT348" i="1"/>
  <c r="AS348" i="1"/>
  <c r="AR348" i="1"/>
  <c r="AT317" i="1"/>
  <c r="AS317" i="1"/>
  <c r="AR317" i="1"/>
  <c r="AQ317" i="1"/>
  <c r="AX317" i="1"/>
  <c r="AW317" i="1"/>
  <c r="AV317" i="1"/>
  <c r="AU317" i="1"/>
  <c r="R227" i="9"/>
  <c r="T227" i="9" s="1"/>
  <c r="AR233" i="1"/>
  <c r="AX233" i="1"/>
  <c r="AV233" i="1"/>
  <c r="AW233" i="1"/>
  <c r="AU233" i="1"/>
  <c r="AT233" i="1"/>
  <c r="AS233" i="1"/>
  <c r="AQ233" i="1"/>
  <c r="R281" i="9"/>
  <c r="T281" i="9" s="1"/>
  <c r="AX287" i="1"/>
  <c r="AW287" i="1"/>
  <c r="AV287" i="1"/>
  <c r="AU287" i="1"/>
  <c r="AT287" i="1"/>
  <c r="AS287" i="1"/>
  <c r="AR287" i="1"/>
  <c r="AQ287" i="1"/>
  <c r="AU356" i="1"/>
  <c r="AV367" i="1"/>
  <c r="AX341" i="1"/>
  <c r="AX368" i="1"/>
  <c r="AV363" i="1"/>
  <c r="AT351" i="1"/>
  <c r="AX351" i="1"/>
  <c r="AW351" i="1"/>
  <c r="AV351" i="1"/>
  <c r="AU351" i="1"/>
  <c r="AS351" i="1"/>
  <c r="AR351" i="1"/>
  <c r="AQ351" i="1"/>
  <c r="T325" i="9"/>
  <c r="V325" i="9"/>
  <c r="U325" i="9" s="1"/>
  <c r="T289" i="9"/>
  <c r="S289" i="9" s="1"/>
  <c r="V289" i="9"/>
  <c r="AV207" i="1"/>
  <c r="AW218" i="1"/>
  <c r="AR245" i="1"/>
  <c r="R107" i="9"/>
  <c r="V107" i="9" s="1"/>
  <c r="AX113" i="1"/>
  <c r="AW113" i="1"/>
  <c r="AV113" i="1"/>
  <c r="AQ113" i="1"/>
  <c r="AU113" i="1"/>
  <c r="AT113" i="1"/>
  <c r="AS113" i="1"/>
  <c r="AR113" i="1"/>
  <c r="AU169" i="1"/>
  <c r="AU331" i="1"/>
  <c r="T128" i="9"/>
  <c r="V128" i="9"/>
  <c r="U128" i="9" s="1"/>
  <c r="AX187" i="1"/>
  <c r="AW176" i="1"/>
  <c r="AU242" i="1"/>
  <c r="AR183" i="1"/>
  <c r="AX271" i="1"/>
  <c r="AX235" i="1"/>
  <c r="AW178" i="1"/>
  <c r="AV36" i="1"/>
  <c r="AW30" i="1"/>
  <c r="AW17" i="1"/>
  <c r="AV97" i="1"/>
  <c r="AW81" i="1"/>
  <c r="AW64" i="1"/>
  <c r="AQ28" i="1"/>
  <c r="AW16" i="1"/>
  <c r="AU23" i="1"/>
  <c r="AW59" i="1"/>
  <c r="AW115" i="1"/>
  <c r="AU98" i="1"/>
  <c r="AR85" i="1"/>
  <c r="AU58" i="1"/>
  <c r="AQ116" i="1"/>
  <c r="AX73" i="1"/>
  <c r="AW29" i="1"/>
  <c r="AQ128" i="1"/>
  <c r="AR114" i="1"/>
  <c r="AQ79" i="1"/>
  <c r="AW46" i="1"/>
  <c r="AQ121" i="1"/>
  <c r="AV37" i="1"/>
  <c r="V26" i="9"/>
  <c r="U26" i="9" s="1"/>
  <c r="T26" i="9"/>
  <c r="AX227" i="3"/>
  <c r="AS227" i="3"/>
  <c r="AV227" i="3"/>
  <c r="AU227" i="3"/>
  <c r="AT227" i="3"/>
  <c r="AR227" i="3"/>
  <c r="AQ227" i="3"/>
  <c r="AW227" i="3"/>
  <c r="V375" i="9"/>
  <c r="U375" i="9" s="1"/>
  <c r="T375" i="9"/>
  <c r="T346" i="9"/>
  <c r="S346" i="9" s="1"/>
  <c r="V346" i="9"/>
  <c r="V262" i="9"/>
  <c r="U262" i="9" s="1"/>
  <c r="T262" i="9"/>
  <c r="T295" i="9"/>
  <c r="S295" i="9" s="1"/>
  <c r="V295" i="9"/>
  <c r="V288" i="9"/>
  <c r="U288" i="9" s="1"/>
  <c r="T288" i="9"/>
  <c r="V141" i="9"/>
  <c r="U141" i="9" s="1"/>
  <c r="T141" i="9"/>
  <c r="T203" i="9"/>
  <c r="V203" i="9"/>
  <c r="U203" i="9" s="1"/>
  <c r="V218" i="9"/>
  <c r="U218" i="9" s="1"/>
  <c r="T218" i="9"/>
  <c r="T129" i="9"/>
  <c r="V129" i="9"/>
  <c r="U129" i="9" s="1"/>
  <c r="T192" i="9"/>
  <c r="V192" i="9"/>
  <c r="U192" i="9" s="1"/>
  <c r="T159" i="9"/>
  <c r="V159" i="9"/>
  <c r="U159" i="9" s="1"/>
  <c r="T50" i="9"/>
  <c r="V50" i="9"/>
  <c r="U50" i="9" s="1"/>
  <c r="T98" i="9"/>
  <c r="S98" i="9" s="1"/>
  <c r="V98" i="9"/>
  <c r="V111" i="9"/>
  <c r="U111" i="9" s="1"/>
  <c r="T111" i="9"/>
  <c r="V15" i="9"/>
  <c r="U15" i="9" s="1"/>
  <c r="T15" i="9"/>
  <c r="V124" i="9"/>
  <c r="U124" i="9" s="1"/>
  <c r="T124" i="9"/>
  <c r="AQ412" i="3"/>
  <c r="AX412" i="3"/>
  <c r="AW412" i="3"/>
  <c r="AV412" i="3"/>
  <c r="AU412" i="3"/>
  <c r="AT412" i="3"/>
  <c r="AS412" i="3"/>
  <c r="AR412" i="3"/>
  <c r="AR397" i="3"/>
  <c r="AX397" i="3"/>
  <c r="AV397" i="3"/>
  <c r="AU397" i="3"/>
  <c r="AW397" i="3"/>
  <c r="AS397" i="3"/>
  <c r="AQ397" i="3"/>
  <c r="AT397" i="3"/>
  <c r="AU398" i="3"/>
  <c r="AS398" i="3"/>
  <c r="AX398" i="3"/>
  <c r="AR398" i="3"/>
  <c r="AQ398" i="3"/>
  <c r="AV398" i="3"/>
  <c r="AT398" i="3"/>
  <c r="AW398" i="3"/>
  <c r="AX357" i="3"/>
  <c r="AV357" i="3"/>
  <c r="AU357" i="3"/>
  <c r="AS357" i="3"/>
  <c r="AR357" i="3"/>
  <c r="AQ357" i="3"/>
  <c r="AW357" i="3"/>
  <c r="AT357" i="3"/>
  <c r="AX366" i="3"/>
  <c r="AW366" i="3"/>
  <c r="AV366" i="3"/>
  <c r="AU366" i="3"/>
  <c r="AT366" i="3"/>
  <c r="AR366" i="3"/>
  <c r="AQ366" i="3"/>
  <c r="AS366" i="3"/>
  <c r="AX301" i="3"/>
  <c r="AV301" i="3"/>
  <c r="AU301" i="3"/>
  <c r="AR301" i="3"/>
  <c r="AQ301" i="3"/>
  <c r="AW301" i="3"/>
  <c r="AT301" i="3"/>
  <c r="AS301" i="3"/>
  <c r="AU304" i="3"/>
  <c r="AS304" i="3"/>
  <c r="AR304" i="3"/>
  <c r="AW304" i="3"/>
  <c r="AV304" i="3"/>
  <c r="AX304" i="3"/>
  <c r="AT304" i="3"/>
  <c r="AQ304" i="3"/>
  <c r="AU316" i="3"/>
  <c r="AT316" i="3"/>
  <c r="AS316" i="3"/>
  <c r="AR316" i="3"/>
  <c r="AQ316" i="3"/>
  <c r="AW316" i="3"/>
  <c r="AV316" i="3"/>
  <c r="AX316" i="3"/>
  <c r="AX346" i="3"/>
  <c r="AU346" i="3"/>
  <c r="AR346" i="3"/>
  <c r="AQ346" i="3"/>
  <c r="AT346" i="3"/>
  <c r="AS346" i="3"/>
  <c r="AW346" i="3"/>
  <c r="AV346" i="3"/>
  <c r="AV254" i="3"/>
  <c r="AU254" i="3"/>
  <c r="AT254" i="3"/>
  <c r="AS254" i="3"/>
  <c r="AR254" i="3"/>
  <c r="AQ254" i="3"/>
  <c r="AX254" i="3"/>
  <c r="AW254" i="3"/>
  <c r="AX214" i="3"/>
  <c r="AW214" i="3"/>
  <c r="AV214" i="3"/>
  <c r="AU214" i="3"/>
  <c r="AT214" i="3"/>
  <c r="AR214" i="3"/>
  <c r="AQ214" i="3"/>
  <c r="AS214" i="3"/>
  <c r="AX206" i="3"/>
  <c r="AW206" i="3"/>
  <c r="AV206" i="3"/>
  <c r="AU206" i="3"/>
  <c r="AT206" i="3"/>
  <c r="AR206" i="3"/>
  <c r="AQ206" i="3"/>
  <c r="AS206" i="3"/>
  <c r="AX141" i="3"/>
  <c r="AV141" i="3"/>
  <c r="AU141" i="3"/>
  <c r="AS141" i="3"/>
  <c r="AR141" i="3"/>
  <c r="AW141" i="3"/>
  <c r="AT141" i="3"/>
  <c r="AQ141" i="3"/>
  <c r="AR142" i="3"/>
  <c r="AQ142" i="3"/>
  <c r="AX142" i="3"/>
  <c r="AV142" i="3"/>
  <c r="AU142" i="3"/>
  <c r="AS142" i="3"/>
  <c r="AT142" i="3"/>
  <c r="AW142" i="3"/>
  <c r="AR101" i="3"/>
  <c r="AX101" i="3"/>
  <c r="AV101" i="3"/>
  <c r="AU101" i="3"/>
  <c r="AW101" i="3"/>
  <c r="AT101" i="3"/>
  <c r="AS101" i="3"/>
  <c r="AQ101" i="3"/>
  <c r="AR134" i="3"/>
  <c r="AX134" i="3"/>
  <c r="AV134" i="3"/>
  <c r="AU134" i="3"/>
  <c r="AS134" i="3"/>
  <c r="AQ134" i="3"/>
  <c r="AW134" i="3"/>
  <c r="AT134" i="3"/>
  <c r="AR105" i="3"/>
  <c r="AQ105" i="3"/>
  <c r="AX105" i="3"/>
  <c r="AW105" i="3"/>
  <c r="AV105" i="3"/>
  <c r="AU105" i="3"/>
  <c r="AT105" i="3"/>
  <c r="AS105" i="3"/>
  <c r="AR62" i="3"/>
  <c r="AQ62" i="3"/>
  <c r="AX62" i="3"/>
  <c r="AW62" i="3"/>
  <c r="AV62" i="3"/>
  <c r="AU62" i="3"/>
  <c r="AT62" i="3"/>
  <c r="AS62" i="3"/>
  <c r="AX64" i="3"/>
  <c r="AW64" i="3"/>
  <c r="AV64" i="3"/>
  <c r="AU64" i="3"/>
  <c r="AT64" i="3"/>
  <c r="AS64" i="3"/>
  <c r="AR64" i="3"/>
  <c r="AQ64" i="3"/>
  <c r="AR138" i="3"/>
  <c r="AX138" i="3"/>
  <c r="AV138" i="3"/>
  <c r="AU138" i="3"/>
  <c r="AS138" i="3"/>
  <c r="AQ138" i="3"/>
  <c r="AW138" i="3"/>
  <c r="AT138" i="3"/>
  <c r="AR381" i="2"/>
  <c r="AQ381" i="2"/>
  <c r="AX381" i="2"/>
  <c r="AW381" i="2"/>
  <c r="AV381" i="2"/>
  <c r="AT381" i="2"/>
  <c r="AS381" i="2"/>
  <c r="AU381" i="2"/>
  <c r="AU34" i="3"/>
  <c r="AT34" i="3"/>
  <c r="AS34" i="3"/>
  <c r="AR34" i="3"/>
  <c r="AQ34" i="3"/>
  <c r="AX34" i="3"/>
  <c r="AW34" i="3"/>
  <c r="AV34" i="3"/>
  <c r="AS17" i="3"/>
  <c r="AR17" i="3"/>
  <c r="AQ17" i="3"/>
  <c r="AX17" i="3"/>
  <c r="AW17" i="3"/>
  <c r="AV17" i="3"/>
  <c r="AU17" i="3"/>
  <c r="AT17" i="3"/>
  <c r="AU26" i="3"/>
  <c r="AX26" i="3"/>
  <c r="AW26" i="3"/>
  <c r="AV26" i="3"/>
  <c r="AT26" i="3"/>
  <c r="AS26" i="3"/>
  <c r="AR26" i="3"/>
  <c r="AQ26" i="3"/>
  <c r="AQ384" i="2"/>
  <c r="AS319" i="2"/>
  <c r="AR319" i="2"/>
  <c r="AQ319" i="2"/>
  <c r="AX319" i="2"/>
  <c r="AW319" i="2"/>
  <c r="AV319" i="2"/>
  <c r="AU319" i="2"/>
  <c r="AT319" i="2"/>
  <c r="AX348" i="2"/>
  <c r="AW348" i="2"/>
  <c r="AV348" i="2"/>
  <c r="AU348" i="2"/>
  <c r="AT348" i="2"/>
  <c r="AS348" i="2"/>
  <c r="AR348" i="2"/>
  <c r="AQ348" i="2"/>
  <c r="AX383" i="2"/>
  <c r="AQ285" i="2"/>
  <c r="AW255" i="2"/>
  <c r="AS255" i="2"/>
  <c r="AR255" i="2"/>
  <c r="AX255" i="2"/>
  <c r="AV255" i="2"/>
  <c r="AU255" i="2"/>
  <c r="AT255" i="2"/>
  <c r="AQ255" i="2"/>
  <c r="AW357" i="2"/>
  <c r="AX274" i="2"/>
  <c r="AR256" i="2"/>
  <c r="AQ298" i="2"/>
  <c r="AV64" i="2"/>
  <c r="AS64" i="2"/>
  <c r="AX64" i="2"/>
  <c r="AW64" i="2"/>
  <c r="AU64" i="2"/>
  <c r="AT64" i="2"/>
  <c r="AR64" i="2"/>
  <c r="AQ64" i="2"/>
  <c r="AS121" i="2"/>
  <c r="AR121" i="2"/>
  <c r="AW121" i="2"/>
  <c r="AV121" i="2"/>
  <c r="AU121" i="2"/>
  <c r="AX121" i="2"/>
  <c r="AT121" i="2"/>
  <c r="AQ121" i="2"/>
  <c r="AW200" i="2"/>
  <c r="AQ200" i="2"/>
  <c r="AX200" i="2"/>
  <c r="AV200" i="2"/>
  <c r="AU200" i="2"/>
  <c r="AT200" i="2"/>
  <c r="AS200" i="2"/>
  <c r="AR200" i="2"/>
  <c r="AV124" i="2"/>
  <c r="AU124" i="2"/>
  <c r="AS124" i="2"/>
  <c r="AR124" i="2"/>
  <c r="AQ124" i="2"/>
  <c r="AX124" i="2"/>
  <c r="AW124" i="2"/>
  <c r="AT124" i="2"/>
  <c r="AX177" i="2"/>
  <c r="AW177" i="2"/>
  <c r="AV177" i="2"/>
  <c r="AU177" i="2"/>
  <c r="AT177" i="2"/>
  <c r="AS177" i="2"/>
  <c r="AR177" i="2"/>
  <c r="AQ177" i="2"/>
  <c r="AR143" i="2"/>
  <c r="AV88" i="2"/>
  <c r="AS88" i="2"/>
  <c r="AQ88" i="2"/>
  <c r="AX88" i="2"/>
  <c r="AW88" i="2"/>
  <c r="AU88" i="2"/>
  <c r="AT88" i="2"/>
  <c r="AR88" i="2"/>
  <c r="AX118" i="2"/>
  <c r="AW118" i="2"/>
  <c r="AV118" i="2"/>
  <c r="AT118" i="2"/>
  <c r="AS118" i="2"/>
  <c r="AR118" i="2"/>
  <c r="AU118" i="2"/>
  <c r="AQ118" i="2"/>
  <c r="AS169" i="2"/>
  <c r="AR169" i="2"/>
  <c r="AQ169" i="2"/>
  <c r="AX169" i="2"/>
  <c r="AW169" i="2"/>
  <c r="AV169" i="2"/>
  <c r="AU169" i="2"/>
  <c r="AT169" i="2"/>
  <c r="AR12" i="2"/>
  <c r="AQ12" i="2"/>
  <c r="AV12" i="2"/>
  <c r="AU12" i="2"/>
  <c r="AT12" i="2"/>
  <c r="AX12" i="2"/>
  <c r="AW12" i="2"/>
  <c r="AS12" i="2"/>
  <c r="AT86" i="2"/>
  <c r="AQ86" i="2"/>
  <c r="AS86" i="2"/>
  <c r="AR86" i="2"/>
  <c r="AX86" i="2"/>
  <c r="AW86" i="2"/>
  <c r="AV86" i="2"/>
  <c r="AU86" i="2"/>
  <c r="AU51" i="2"/>
  <c r="AS51" i="2"/>
  <c r="AR51" i="2"/>
  <c r="AQ51" i="2"/>
  <c r="AX51" i="2"/>
  <c r="AW51" i="2"/>
  <c r="AV51" i="2"/>
  <c r="AT51" i="2"/>
  <c r="AX8" i="2"/>
  <c r="AW8" i="2"/>
  <c r="AV8" i="2"/>
  <c r="AR8" i="2"/>
  <c r="AQ8" i="2"/>
  <c r="AU8" i="2"/>
  <c r="AT8" i="2"/>
  <c r="AS8" i="2"/>
  <c r="AT14" i="2"/>
  <c r="AS14" i="2"/>
  <c r="AR14" i="2"/>
  <c r="AQ14" i="2"/>
  <c r="AX14" i="2"/>
  <c r="AW14" i="2"/>
  <c r="AV14" i="2"/>
  <c r="AU14" i="2"/>
  <c r="AV28" i="2"/>
  <c r="AU28" i="2"/>
  <c r="AT28" i="2"/>
  <c r="AS28" i="2"/>
  <c r="AR28" i="2"/>
  <c r="AX28" i="2"/>
  <c r="AW28" i="2"/>
  <c r="AQ28" i="2"/>
  <c r="AX70" i="2"/>
  <c r="AX22" i="2"/>
  <c r="AX42" i="2"/>
  <c r="AW42" i="2"/>
  <c r="AV42" i="2"/>
  <c r="AU42" i="2"/>
  <c r="AT42" i="2"/>
  <c r="AS42" i="2"/>
  <c r="AR42" i="2"/>
  <c r="AQ42" i="2"/>
  <c r="V362" i="9"/>
  <c r="T362" i="9"/>
  <c r="S362" i="9" s="1"/>
  <c r="AU360" i="1"/>
  <c r="AR360" i="1"/>
  <c r="AQ360" i="1"/>
  <c r="AV360" i="1"/>
  <c r="AS360" i="1"/>
  <c r="AX360" i="1"/>
  <c r="AW360" i="1"/>
  <c r="AT360" i="1"/>
  <c r="AX350" i="1"/>
  <c r="AX311" i="1"/>
  <c r="AW311" i="1"/>
  <c r="AV311" i="1"/>
  <c r="AU311" i="1"/>
  <c r="AT311" i="1"/>
  <c r="AS311" i="1"/>
  <c r="AR311" i="1"/>
  <c r="AQ311" i="1"/>
  <c r="V253" i="9"/>
  <c r="U253" i="9" s="1"/>
  <c r="T253" i="9"/>
  <c r="AW258" i="1"/>
  <c r="AX239" i="1"/>
  <c r="AW239" i="1"/>
  <c r="AV239" i="1"/>
  <c r="AR239" i="1"/>
  <c r="AS239" i="1"/>
  <c r="AQ239" i="1"/>
  <c r="AU239" i="1"/>
  <c r="AT239" i="1"/>
  <c r="T213" i="9"/>
  <c r="S213" i="9" s="1"/>
  <c r="V213" i="9"/>
  <c r="AW357" i="1"/>
  <c r="AU303" i="1"/>
  <c r="AV356" i="1"/>
  <c r="T189" i="9"/>
  <c r="V189" i="9"/>
  <c r="U189" i="9" s="1"/>
  <c r="AW367" i="1"/>
  <c r="AR230" i="1"/>
  <c r="AX301" i="1"/>
  <c r="AW301" i="1"/>
  <c r="AV301" i="1"/>
  <c r="AU301" i="1"/>
  <c r="AT301" i="1"/>
  <c r="AS301" i="1"/>
  <c r="AR301" i="1"/>
  <c r="AQ301" i="1"/>
  <c r="AW363" i="1"/>
  <c r="AQ259" i="1"/>
  <c r="AX321" i="1"/>
  <c r="AW321" i="1"/>
  <c r="AV321" i="1"/>
  <c r="AU321" i="1"/>
  <c r="AT321" i="1"/>
  <c r="AS321" i="1"/>
  <c r="AR321" i="1"/>
  <c r="AQ321" i="1"/>
  <c r="R273" i="9"/>
  <c r="V273" i="9" s="1"/>
  <c r="AR279" i="1"/>
  <c r="AQ279" i="1"/>
  <c r="AX279" i="1"/>
  <c r="AW279" i="1"/>
  <c r="AV279" i="1"/>
  <c r="AT279" i="1"/>
  <c r="AU279" i="1"/>
  <c r="AS279" i="1"/>
  <c r="AW213" i="1"/>
  <c r="AW236" i="1"/>
  <c r="T104" i="9"/>
  <c r="S104" i="9" s="1"/>
  <c r="V104" i="9"/>
  <c r="AU307" i="1"/>
  <c r="AX230" i="1"/>
  <c r="AW193" i="1"/>
  <c r="AW158" i="1"/>
  <c r="AR260" i="1"/>
  <c r="AR254" i="1"/>
  <c r="R119" i="9"/>
  <c r="T119" i="9" s="1"/>
  <c r="AX125" i="1"/>
  <c r="AW125" i="1"/>
  <c r="AV125" i="1"/>
  <c r="AR125" i="1"/>
  <c r="AQ125" i="1"/>
  <c r="AU125" i="1"/>
  <c r="AT125" i="1"/>
  <c r="AS125" i="1"/>
  <c r="AU241" i="1"/>
  <c r="AU154" i="1"/>
  <c r="AT154" i="1"/>
  <c r="AR154" i="1"/>
  <c r="AQ154" i="1"/>
  <c r="AX154" i="1"/>
  <c r="AW154" i="1"/>
  <c r="AV154" i="1"/>
  <c r="AS154" i="1"/>
  <c r="AW209" i="1"/>
  <c r="AX176" i="1"/>
  <c r="AU219" i="1"/>
  <c r="AX178" i="1"/>
  <c r="AQ146" i="1"/>
  <c r="AW36" i="1"/>
  <c r="AW97" i="1"/>
  <c r="AW23" i="1"/>
  <c r="AX11" i="1"/>
  <c r="AX59" i="1"/>
  <c r="AQ122" i="1"/>
  <c r="AR92" i="1"/>
  <c r="AV58" i="1"/>
  <c r="AR116" i="1"/>
  <c r="AW103" i="1"/>
  <c r="AR80" i="1"/>
  <c r="AR128" i="1"/>
  <c r="AW114" i="1"/>
  <c r="AQ86" i="1"/>
  <c r="AW49" i="1"/>
  <c r="AU121" i="1"/>
  <c r="AU18" i="1"/>
  <c r="V109" i="9"/>
  <c r="U109" i="9" s="1"/>
  <c r="T109" i="9"/>
  <c r="V115" i="9"/>
  <c r="U115" i="9" s="1"/>
  <c r="T115" i="9"/>
  <c r="AV262" i="3"/>
  <c r="AU262" i="3"/>
  <c r="AT262" i="3"/>
  <c r="AS262" i="3"/>
  <c r="AR262" i="3"/>
  <c r="AQ262" i="3"/>
  <c r="AX262" i="3"/>
  <c r="AW262" i="3"/>
  <c r="AX144" i="3"/>
  <c r="AW144" i="3"/>
  <c r="AU144" i="3"/>
  <c r="AS144" i="3"/>
  <c r="AR144" i="3"/>
  <c r="AV144" i="3"/>
  <c r="AT144" i="3"/>
  <c r="AQ144" i="3"/>
  <c r="AU38" i="3"/>
  <c r="AS38" i="3"/>
  <c r="AR38" i="3"/>
  <c r="AQ38" i="3"/>
  <c r="AX38" i="3"/>
  <c r="AW38" i="3"/>
  <c r="AV38" i="3"/>
  <c r="AT38" i="3"/>
  <c r="AR306" i="2"/>
  <c r="AQ306" i="2"/>
  <c r="AX306" i="2"/>
  <c r="AW306" i="2"/>
  <c r="AV306" i="2"/>
  <c r="AU306" i="2"/>
  <c r="AT306" i="2"/>
  <c r="AS306" i="2"/>
  <c r="AR366" i="2"/>
  <c r="AQ366" i="2"/>
  <c r="AX366" i="2"/>
  <c r="AW366" i="2"/>
  <c r="AV366" i="2"/>
  <c r="AU366" i="2"/>
  <c r="AT366" i="2"/>
  <c r="AS366" i="2"/>
  <c r="AS259" i="2"/>
  <c r="AQ259" i="2"/>
  <c r="AW259" i="2"/>
  <c r="AX259" i="2"/>
  <c r="AV259" i="2"/>
  <c r="AU259" i="2"/>
  <c r="AT259" i="2"/>
  <c r="AR259" i="2"/>
  <c r="AV218" i="2"/>
  <c r="AT218" i="2"/>
  <c r="AR218" i="2"/>
  <c r="AX218" i="2"/>
  <c r="AW218" i="2"/>
  <c r="AU218" i="2"/>
  <c r="AS218" i="2"/>
  <c r="AQ218" i="2"/>
  <c r="AU274" i="2"/>
  <c r="AW137" i="2"/>
  <c r="AV137" i="2"/>
  <c r="AU137" i="2"/>
  <c r="AT137" i="2"/>
  <c r="AS137" i="2"/>
  <c r="AR137" i="2"/>
  <c r="AQ137" i="2"/>
  <c r="AX137" i="2"/>
  <c r="AX106" i="2"/>
  <c r="AW106" i="2"/>
  <c r="AV106" i="2"/>
  <c r="AT106" i="2"/>
  <c r="AR106" i="2"/>
  <c r="AU106" i="2"/>
  <c r="AS106" i="2"/>
  <c r="AQ106" i="2"/>
  <c r="V340" i="9"/>
  <c r="U340" i="9" s="1"/>
  <c r="T328" i="9"/>
  <c r="S328" i="9" s="1"/>
  <c r="T370" i="9"/>
  <c r="V370" i="9"/>
  <c r="U370" i="9" s="1"/>
  <c r="T355" i="9"/>
  <c r="V355" i="9"/>
  <c r="U355" i="9" s="1"/>
  <c r="V320" i="9"/>
  <c r="T320" i="9"/>
  <c r="S320" i="9" s="1"/>
  <c r="V296" i="9"/>
  <c r="U296" i="9" s="1"/>
  <c r="T248" i="9"/>
  <c r="V248" i="9"/>
  <c r="U248" i="9" s="1"/>
  <c r="T229" i="9"/>
  <c r="V229" i="9"/>
  <c r="U229" i="9" s="1"/>
  <c r="T200" i="9"/>
  <c r="V200" i="9"/>
  <c r="U200" i="9" s="1"/>
  <c r="V207" i="9"/>
  <c r="T207" i="9"/>
  <c r="S207" i="9" s="1"/>
  <c r="T153" i="9"/>
  <c r="V153" i="9"/>
  <c r="U153" i="9" s="1"/>
  <c r="T182" i="9"/>
  <c r="S182" i="9" s="1"/>
  <c r="V182" i="9"/>
  <c r="T154" i="9"/>
  <c r="V154" i="9"/>
  <c r="U154" i="9" s="1"/>
  <c r="T28" i="9"/>
  <c r="S28" i="9" s="1"/>
  <c r="V28" i="9"/>
  <c r="V40" i="9"/>
  <c r="U40" i="9" s="1"/>
  <c r="T40" i="9"/>
  <c r="V117" i="9"/>
  <c r="U117" i="9" s="1"/>
  <c r="T117" i="9"/>
  <c r="V9" i="9"/>
  <c r="U9" i="9" s="1"/>
  <c r="T9" i="9"/>
  <c r="V3" i="9"/>
  <c r="U3" i="9" s="1"/>
  <c r="T3" i="9"/>
  <c r="AX407" i="3"/>
  <c r="AW407" i="3"/>
  <c r="AV407" i="3"/>
  <c r="AU407" i="3"/>
  <c r="AT407" i="3"/>
  <c r="AS407" i="3"/>
  <c r="AR407" i="3"/>
  <c r="AQ407" i="3"/>
  <c r="AV392" i="3"/>
  <c r="AU392" i="3"/>
  <c r="AT392" i="3"/>
  <c r="AS392" i="3"/>
  <c r="AR392" i="3"/>
  <c r="AQ392" i="3"/>
  <c r="AX392" i="3"/>
  <c r="AW392" i="3"/>
  <c r="AX362" i="3"/>
  <c r="AW362" i="3"/>
  <c r="AV362" i="3"/>
  <c r="AU362" i="3"/>
  <c r="AT362" i="3"/>
  <c r="AR362" i="3"/>
  <c r="AQ362" i="3"/>
  <c r="AS362" i="3"/>
  <c r="AV336" i="3"/>
  <c r="AS336" i="3"/>
  <c r="AR336" i="3"/>
  <c r="AX336" i="3"/>
  <c r="AW336" i="3"/>
  <c r="AU336" i="3"/>
  <c r="AT336" i="3"/>
  <c r="AQ336" i="3"/>
  <c r="AV344" i="3"/>
  <c r="AS344" i="3"/>
  <c r="AR344" i="3"/>
  <c r="AX344" i="3"/>
  <c r="AW344" i="3"/>
  <c r="AU344" i="3"/>
  <c r="AT344" i="3"/>
  <c r="AQ344" i="3"/>
  <c r="AS288" i="3"/>
  <c r="AR288" i="3"/>
  <c r="AV288" i="3"/>
  <c r="AX288" i="3"/>
  <c r="AW288" i="3"/>
  <c r="AT288" i="3"/>
  <c r="AQ288" i="3"/>
  <c r="AU288" i="3"/>
  <c r="AX322" i="3"/>
  <c r="AW322" i="3"/>
  <c r="AV322" i="3"/>
  <c r="AU322" i="3"/>
  <c r="AT322" i="3"/>
  <c r="AS322" i="3"/>
  <c r="AQ322" i="3"/>
  <c r="AR322" i="3"/>
  <c r="AW299" i="3"/>
  <c r="AV299" i="3"/>
  <c r="AT299" i="3"/>
  <c r="AS299" i="3"/>
  <c r="AU299" i="3"/>
  <c r="AR299" i="3"/>
  <c r="AQ299" i="3"/>
  <c r="AX299" i="3"/>
  <c r="AX306" i="3"/>
  <c r="AV306" i="3"/>
  <c r="AU306" i="3"/>
  <c r="AT306" i="3"/>
  <c r="AS306" i="3"/>
  <c r="AQ306" i="3"/>
  <c r="AW306" i="3"/>
  <c r="AR306" i="3"/>
  <c r="AS335" i="3"/>
  <c r="AU335" i="3"/>
  <c r="AV335" i="3"/>
  <c r="AT335" i="3"/>
  <c r="AR335" i="3"/>
  <c r="AQ335" i="3"/>
  <c r="AX335" i="3"/>
  <c r="AW335" i="3"/>
  <c r="AV250" i="3"/>
  <c r="AU250" i="3"/>
  <c r="AT250" i="3"/>
  <c r="AR250" i="3"/>
  <c r="AX250" i="3"/>
  <c r="AW250" i="3"/>
  <c r="AS250" i="3"/>
  <c r="AQ250" i="3"/>
  <c r="AV177" i="3"/>
  <c r="AR177" i="3"/>
  <c r="AW177" i="3"/>
  <c r="AU177" i="3"/>
  <c r="AT177" i="3"/>
  <c r="AS177" i="3"/>
  <c r="AQ177" i="3"/>
  <c r="AX177" i="3"/>
  <c r="AU178" i="3"/>
  <c r="AR178" i="3"/>
  <c r="AS178" i="3"/>
  <c r="AQ178" i="3"/>
  <c r="AX178" i="3"/>
  <c r="AV178" i="3"/>
  <c r="AT178" i="3"/>
  <c r="AW178" i="3"/>
  <c r="AW163" i="3"/>
  <c r="AV163" i="3"/>
  <c r="AU163" i="3"/>
  <c r="AT163" i="3"/>
  <c r="AS163" i="3"/>
  <c r="AR163" i="3"/>
  <c r="AQ163" i="3"/>
  <c r="AX163" i="3"/>
  <c r="AX111" i="3"/>
  <c r="AW111" i="3"/>
  <c r="AV111" i="3"/>
  <c r="AU111" i="3"/>
  <c r="AT111" i="3"/>
  <c r="AS111" i="3"/>
  <c r="AR111" i="3"/>
  <c r="AQ111" i="3"/>
  <c r="AX103" i="3"/>
  <c r="AW103" i="3"/>
  <c r="AV103" i="3"/>
  <c r="AU103" i="3"/>
  <c r="AT103" i="3"/>
  <c r="AR103" i="3"/>
  <c r="AQ103" i="3"/>
  <c r="AS103" i="3"/>
  <c r="AU139" i="3"/>
  <c r="AT139" i="3"/>
  <c r="AX139" i="3"/>
  <c r="AW139" i="3"/>
  <c r="AV139" i="3"/>
  <c r="AS139" i="3"/>
  <c r="AR139" i="3"/>
  <c r="AQ139" i="3"/>
  <c r="AV48" i="3"/>
  <c r="AU48" i="3"/>
  <c r="AT48" i="3"/>
  <c r="AS48" i="3"/>
  <c r="AQ48" i="3"/>
  <c r="AX48" i="3"/>
  <c r="AW48" i="3"/>
  <c r="AR48" i="3"/>
  <c r="AV10" i="3"/>
  <c r="AU10" i="3"/>
  <c r="AT10" i="3"/>
  <c r="AS10" i="3"/>
  <c r="AR10" i="3"/>
  <c r="AQ10" i="3"/>
  <c r="AX10" i="3"/>
  <c r="AW10" i="3"/>
  <c r="AX20" i="3"/>
  <c r="AW20" i="3"/>
  <c r="AV20" i="3"/>
  <c r="AU20" i="3"/>
  <c r="AT20" i="3"/>
  <c r="AS20" i="3"/>
  <c r="AR20" i="3"/>
  <c r="AQ20" i="3"/>
  <c r="AX15" i="3"/>
  <c r="AW15" i="3"/>
  <c r="AV15" i="3"/>
  <c r="AU15" i="3"/>
  <c r="AT15" i="3"/>
  <c r="AS15" i="3"/>
  <c r="AR15" i="3"/>
  <c r="AQ15" i="3"/>
  <c r="AV242" i="2"/>
  <c r="AX242" i="2"/>
  <c r="AW242" i="2"/>
  <c r="AR242" i="2"/>
  <c r="AQ242" i="2"/>
  <c r="AU242" i="2"/>
  <c r="AT242" i="2"/>
  <c r="AS242" i="2"/>
  <c r="AR345" i="2"/>
  <c r="AV238" i="2"/>
  <c r="AR238" i="2"/>
  <c r="AQ238" i="2"/>
  <c r="AW238" i="2"/>
  <c r="AU238" i="2"/>
  <c r="AT238" i="2"/>
  <c r="AX238" i="2"/>
  <c r="AS238" i="2"/>
  <c r="AQ293" i="2"/>
  <c r="AX293" i="2"/>
  <c r="AW293" i="2"/>
  <c r="AV293" i="2"/>
  <c r="AU293" i="2"/>
  <c r="AT293" i="2"/>
  <c r="AS293" i="2"/>
  <c r="AR293" i="2"/>
  <c r="AQ317" i="2"/>
  <c r="AX317" i="2"/>
  <c r="AW317" i="2"/>
  <c r="AV317" i="2"/>
  <c r="AU317" i="2"/>
  <c r="AT317" i="2"/>
  <c r="AS317" i="2"/>
  <c r="AR317" i="2"/>
  <c r="AX289" i="2"/>
  <c r="AW289" i="2"/>
  <c r="AV289" i="2"/>
  <c r="AU289" i="2"/>
  <c r="AS289" i="2"/>
  <c r="AR289" i="2"/>
  <c r="AQ289" i="2"/>
  <c r="AT289" i="2"/>
  <c r="AR383" i="2"/>
  <c r="AW251" i="2"/>
  <c r="AU251" i="2"/>
  <c r="AS251" i="2"/>
  <c r="AV251" i="2"/>
  <c r="AR251" i="2"/>
  <c r="AQ251" i="2"/>
  <c r="AX251" i="2"/>
  <c r="AT251" i="2"/>
  <c r="AX333" i="2"/>
  <c r="AX357" i="2"/>
  <c r="AS223" i="2"/>
  <c r="AQ223" i="2"/>
  <c r="AW223" i="2"/>
  <c r="AV223" i="2"/>
  <c r="AX223" i="2"/>
  <c r="AU223" i="2"/>
  <c r="AT223" i="2"/>
  <c r="AR223" i="2"/>
  <c r="AQ245" i="2"/>
  <c r="AX245" i="2"/>
  <c r="AW245" i="2"/>
  <c r="AS245" i="2"/>
  <c r="AR245" i="2"/>
  <c r="AV245" i="2"/>
  <c r="AU245" i="2"/>
  <c r="AT245" i="2"/>
  <c r="AV372" i="2"/>
  <c r="AR253" i="2"/>
  <c r="AW197" i="2"/>
  <c r="AT134" i="2"/>
  <c r="AS134" i="2"/>
  <c r="AR134" i="2"/>
  <c r="AQ134" i="2"/>
  <c r="AX134" i="2"/>
  <c r="AW134" i="2"/>
  <c r="AV134" i="2"/>
  <c r="AU134" i="2"/>
  <c r="AR233" i="2"/>
  <c r="AW147" i="2"/>
  <c r="AW220" i="2"/>
  <c r="AV55" i="2"/>
  <c r="AU55" i="2"/>
  <c r="AT55" i="2"/>
  <c r="AS55" i="2"/>
  <c r="AR55" i="2"/>
  <c r="AQ55" i="2"/>
  <c r="AX55" i="2"/>
  <c r="AW55" i="2"/>
  <c r="AV76" i="2"/>
  <c r="AS76" i="2"/>
  <c r="AW76" i="2"/>
  <c r="AU76" i="2"/>
  <c r="AT76" i="2"/>
  <c r="AR76" i="2"/>
  <c r="AQ76" i="2"/>
  <c r="AX76" i="2"/>
  <c r="AR229" i="2"/>
  <c r="AW125" i="2"/>
  <c r="AV125" i="2"/>
  <c r="AT125" i="2"/>
  <c r="AS125" i="2"/>
  <c r="AR125" i="2"/>
  <c r="AQ125" i="2"/>
  <c r="AX125" i="2"/>
  <c r="AU125" i="2"/>
  <c r="AX82" i="2"/>
  <c r="AW82" i="2"/>
  <c r="AV82" i="2"/>
  <c r="AU82" i="2"/>
  <c r="AT82" i="2"/>
  <c r="AS82" i="2"/>
  <c r="AR82" i="2"/>
  <c r="AQ82" i="2"/>
  <c r="AT38" i="2"/>
  <c r="AS38" i="2"/>
  <c r="AR38" i="2"/>
  <c r="AQ38" i="2"/>
  <c r="AX38" i="2"/>
  <c r="AW38" i="2"/>
  <c r="AV38" i="2"/>
  <c r="AU38" i="2"/>
  <c r="AX159" i="2"/>
  <c r="AX20" i="2"/>
  <c r="AW20" i="2"/>
  <c r="AV20" i="2"/>
  <c r="AT20" i="2"/>
  <c r="AS20" i="2"/>
  <c r="AR20" i="2"/>
  <c r="AQ20" i="2"/>
  <c r="AU20" i="2"/>
  <c r="AT26" i="2"/>
  <c r="AS26" i="2"/>
  <c r="AR26" i="2"/>
  <c r="AQ26" i="2"/>
  <c r="AX26" i="2"/>
  <c r="AW26" i="2"/>
  <c r="AV26" i="2"/>
  <c r="AU26" i="2"/>
  <c r="AV365" i="1"/>
  <c r="AU74" i="2"/>
  <c r="T263" i="9"/>
  <c r="S263" i="9" s="1"/>
  <c r="V263" i="9"/>
  <c r="AW313" i="1"/>
  <c r="T301" i="9"/>
  <c r="S301" i="9" s="1"/>
  <c r="V301" i="9"/>
  <c r="AT329" i="1"/>
  <c r="AS329" i="1"/>
  <c r="AR329" i="1"/>
  <c r="AQ329" i="1"/>
  <c r="AX329" i="1"/>
  <c r="AW329" i="1"/>
  <c r="AV329" i="1"/>
  <c r="AU329" i="1"/>
  <c r="R287" i="9"/>
  <c r="T287" i="9" s="1"/>
  <c r="AT293" i="1"/>
  <c r="AS293" i="1"/>
  <c r="AR293" i="1"/>
  <c r="AQ293" i="1"/>
  <c r="AX293" i="1"/>
  <c r="AW293" i="1"/>
  <c r="AV293" i="1"/>
  <c r="AU293" i="1"/>
  <c r="V242" i="9"/>
  <c r="U242" i="9" s="1"/>
  <c r="T242" i="9"/>
  <c r="AW356" i="1"/>
  <c r="AR367" i="1"/>
  <c r="AV305" i="1"/>
  <c r="R282" i="9"/>
  <c r="V282" i="9" s="1"/>
  <c r="AX288" i="1"/>
  <c r="AW288" i="1"/>
  <c r="AV288" i="1"/>
  <c r="AU288" i="1"/>
  <c r="AT288" i="1"/>
  <c r="AS288" i="1"/>
  <c r="AR288" i="1"/>
  <c r="AQ288" i="1"/>
  <c r="AR344" i="1"/>
  <c r="AX213" i="1"/>
  <c r="AR224" i="1"/>
  <c r="AV260" i="1"/>
  <c r="AU211" i="1"/>
  <c r="AW150" i="1"/>
  <c r="AU305" i="1"/>
  <c r="AW343" i="1"/>
  <c r="AW169" i="1"/>
  <c r="R125" i="9"/>
  <c r="T125" i="9" s="1"/>
  <c r="AV131" i="1"/>
  <c r="AR131" i="1"/>
  <c r="AQ131" i="1"/>
  <c r="AX131" i="1"/>
  <c r="AW131" i="1"/>
  <c r="AU131" i="1"/>
  <c r="AT131" i="1"/>
  <c r="AS131" i="1"/>
  <c r="AX209" i="1"/>
  <c r="AU189" i="1"/>
  <c r="AR146" i="1"/>
  <c r="AX36" i="1"/>
  <c r="AU90" i="1"/>
  <c r="AQ97" i="1"/>
  <c r="AX52" i="1"/>
  <c r="AV23" i="1"/>
  <c r="AW40" i="1"/>
  <c r="AR122" i="1"/>
  <c r="AU85" i="1"/>
  <c r="AW117" i="1"/>
  <c r="AW58" i="1"/>
  <c r="AU116" i="1"/>
  <c r="AV128" i="1"/>
  <c r="AR86" i="1"/>
  <c r="AX49" i="1"/>
  <c r="V300" i="9"/>
  <c r="U300" i="9" s="1"/>
  <c r="T300" i="9"/>
  <c r="T170" i="9"/>
  <c r="S170" i="9" s="1"/>
  <c r="V170" i="9"/>
  <c r="V69" i="9"/>
  <c r="U69" i="9" s="1"/>
  <c r="T69" i="9"/>
  <c r="AV410" i="3"/>
  <c r="AU410" i="3"/>
  <c r="AT410" i="3"/>
  <c r="AS410" i="3"/>
  <c r="AR410" i="3"/>
  <c r="AQ410" i="3"/>
  <c r="AX410" i="3"/>
  <c r="AW410" i="3"/>
  <c r="AV289" i="3"/>
  <c r="AU289" i="3"/>
  <c r="AQ289" i="3"/>
  <c r="AX289" i="3"/>
  <c r="AW289" i="3"/>
  <c r="AS289" i="3"/>
  <c r="AR289" i="3"/>
  <c r="AT289" i="3"/>
  <c r="AX201" i="3"/>
  <c r="AW201" i="3"/>
  <c r="AV201" i="3"/>
  <c r="AU201" i="3"/>
  <c r="AT201" i="3"/>
  <c r="AS201" i="3"/>
  <c r="AR201" i="3"/>
  <c r="AQ201" i="3"/>
  <c r="AW151" i="3"/>
  <c r="AV151" i="3"/>
  <c r="AU151" i="3"/>
  <c r="AT151" i="3"/>
  <c r="AS151" i="3"/>
  <c r="AR151" i="3"/>
  <c r="AQ151" i="3"/>
  <c r="AX151" i="3"/>
  <c r="V277" i="9"/>
  <c r="U277" i="9" s="1"/>
  <c r="T277" i="9"/>
  <c r="T249" i="9"/>
  <c r="V249" i="9"/>
  <c r="U249" i="9" s="1"/>
  <c r="V169" i="9"/>
  <c r="U169" i="9" s="1"/>
  <c r="T169" i="9"/>
  <c r="T118" i="9"/>
  <c r="S118" i="9" s="1"/>
  <c r="V118" i="9"/>
  <c r="V165" i="9"/>
  <c r="U165" i="9" s="1"/>
  <c r="T165" i="9"/>
  <c r="V173" i="9"/>
  <c r="U173" i="9" s="1"/>
  <c r="T173" i="9"/>
  <c r="V190" i="9"/>
  <c r="T190" i="9"/>
  <c r="S190" i="9" s="1"/>
  <c r="V131" i="9"/>
  <c r="U131" i="9" s="1"/>
  <c r="T91" i="9"/>
  <c r="V91" i="9"/>
  <c r="U91" i="9" s="1"/>
  <c r="T65" i="9"/>
  <c r="V65" i="9"/>
  <c r="U65" i="9" s="1"/>
  <c r="V108" i="9"/>
  <c r="U108" i="9" s="1"/>
  <c r="T108" i="9"/>
  <c r="T88" i="9"/>
  <c r="S88" i="9" s="1"/>
  <c r="V88" i="9"/>
  <c r="V100" i="9"/>
  <c r="U100" i="9" s="1"/>
  <c r="T100" i="9"/>
  <c r="V140" i="9"/>
  <c r="U140" i="9" s="1"/>
  <c r="T140" i="9"/>
  <c r="T54" i="9"/>
  <c r="V54" i="9"/>
  <c r="U54" i="9" s="1"/>
  <c r="AV388" i="3"/>
  <c r="AU388" i="3"/>
  <c r="AT388" i="3"/>
  <c r="AS388" i="3"/>
  <c r="AR388" i="3"/>
  <c r="AQ388" i="3"/>
  <c r="AX388" i="3"/>
  <c r="AW388" i="3"/>
  <c r="AX393" i="3"/>
  <c r="AW393" i="3"/>
  <c r="AV393" i="3"/>
  <c r="AU393" i="3"/>
  <c r="AT393" i="3"/>
  <c r="AS393" i="3"/>
  <c r="AR393" i="3"/>
  <c r="AQ393" i="3"/>
  <c r="AX358" i="3"/>
  <c r="AV358" i="3"/>
  <c r="AU358" i="3"/>
  <c r="AT358" i="3"/>
  <c r="AR358" i="3"/>
  <c r="AQ358" i="3"/>
  <c r="AW358" i="3"/>
  <c r="AS358" i="3"/>
  <c r="AV279" i="3"/>
  <c r="AX279" i="3"/>
  <c r="AW279" i="3"/>
  <c r="AU279" i="3"/>
  <c r="AT279" i="3"/>
  <c r="AS279" i="3"/>
  <c r="AR279" i="3"/>
  <c r="AQ279" i="3"/>
  <c r="AX321" i="3"/>
  <c r="AW321" i="3"/>
  <c r="AV321" i="3"/>
  <c r="AU321" i="3"/>
  <c r="AT321" i="3"/>
  <c r="AS321" i="3"/>
  <c r="AR321" i="3"/>
  <c r="AQ321" i="3"/>
  <c r="AW295" i="3"/>
  <c r="AV295" i="3"/>
  <c r="AS295" i="3"/>
  <c r="AT295" i="3"/>
  <c r="AR295" i="3"/>
  <c r="AQ295" i="3"/>
  <c r="AX295" i="3"/>
  <c r="AU295" i="3"/>
  <c r="AS296" i="3"/>
  <c r="AR296" i="3"/>
  <c r="AV296" i="3"/>
  <c r="AW296" i="3"/>
  <c r="AU296" i="3"/>
  <c r="AT296" i="3"/>
  <c r="AQ296" i="3"/>
  <c r="AX296" i="3"/>
  <c r="AT192" i="3"/>
  <c r="AS192" i="3"/>
  <c r="AX192" i="3"/>
  <c r="AW192" i="3"/>
  <c r="AV192" i="3"/>
  <c r="AR192" i="3"/>
  <c r="AQ192" i="3"/>
  <c r="AU192" i="3"/>
  <c r="AQ187" i="3"/>
  <c r="AX187" i="3"/>
  <c r="AW187" i="3"/>
  <c r="AU187" i="3"/>
  <c r="AV187" i="3"/>
  <c r="AT187" i="3"/>
  <c r="AS187" i="3"/>
  <c r="AR187" i="3"/>
  <c r="AX164" i="3"/>
  <c r="AW164" i="3"/>
  <c r="AV164" i="3"/>
  <c r="AU164" i="3"/>
  <c r="AT164" i="3"/>
  <c r="AS164" i="3"/>
  <c r="AR164" i="3"/>
  <c r="AQ164" i="3"/>
  <c r="AT162" i="3"/>
  <c r="AS162" i="3"/>
  <c r="AR162" i="3"/>
  <c r="AQ162" i="3"/>
  <c r="AX162" i="3"/>
  <c r="AV162" i="3"/>
  <c r="AU162" i="3"/>
  <c r="AW162" i="3"/>
  <c r="AQ183" i="3"/>
  <c r="AX183" i="3"/>
  <c r="AW183" i="3"/>
  <c r="AU183" i="3"/>
  <c r="AV183" i="3"/>
  <c r="AT183" i="3"/>
  <c r="AR183" i="3"/>
  <c r="AS183" i="3"/>
  <c r="AX87" i="3"/>
  <c r="AV87" i="3"/>
  <c r="AU87" i="3"/>
  <c r="AS87" i="3"/>
  <c r="AR87" i="3"/>
  <c r="AQ87" i="3"/>
  <c r="AW87" i="3"/>
  <c r="AT87" i="3"/>
  <c r="AX119" i="3"/>
  <c r="AW119" i="3"/>
  <c r="AV119" i="3"/>
  <c r="AU119" i="3"/>
  <c r="AT119" i="3"/>
  <c r="AS119" i="3"/>
  <c r="AR119" i="3"/>
  <c r="AQ119" i="3"/>
  <c r="AR117" i="3"/>
  <c r="AQ117" i="3"/>
  <c r="AX117" i="3"/>
  <c r="AW117" i="3"/>
  <c r="AV117" i="3"/>
  <c r="AU117" i="3"/>
  <c r="AT117" i="3"/>
  <c r="AS117" i="3"/>
  <c r="AX53" i="3"/>
  <c r="AW53" i="3"/>
  <c r="AV53" i="3"/>
  <c r="AT53" i="3"/>
  <c r="AS53" i="3"/>
  <c r="AR53" i="3"/>
  <c r="AQ53" i="3"/>
  <c r="AU53" i="3"/>
  <c r="AU74" i="3"/>
  <c r="AX74" i="3"/>
  <c r="AW74" i="3"/>
  <c r="AV74" i="3"/>
  <c r="AT74" i="3"/>
  <c r="AS74" i="3"/>
  <c r="AR74" i="3"/>
  <c r="AQ74" i="3"/>
  <c r="AR35" i="3"/>
  <c r="AX35" i="3"/>
  <c r="AQ35" i="3"/>
  <c r="AW35" i="3"/>
  <c r="AV35" i="3"/>
  <c r="AU35" i="3"/>
  <c r="AT35" i="3"/>
  <c r="AS35" i="3"/>
  <c r="AX31" i="3"/>
  <c r="AW31" i="3"/>
  <c r="AV31" i="3"/>
  <c r="AU31" i="3"/>
  <c r="AT31" i="3"/>
  <c r="AS31" i="3"/>
  <c r="AR31" i="3"/>
  <c r="AQ31" i="3"/>
  <c r="AQ305" i="2"/>
  <c r="AX305" i="2"/>
  <c r="AW305" i="2"/>
  <c r="AV305" i="2"/>
  <c r="AU305" i="2"/>
  <c r="AT305" i="2"/>
  <c r="AR305" i="2"/>
  <c r="AS305" i="2"/>
  <c r="AS371" i="2"/>
  <c r="AR371" i="2"/>
  <c r="AX371" i="2"/>
  <c r="AW371" i="2"/>
  <c r="AV371" i="2"/>
  <c r="AU371" i="2"/>
  <c r="AT371" i="2"/>
  <c r="AQ371" i="2"/>
  <c r="AS295" i="2"/>
  <c r="AR295" i="2"/>
  <c r="AQ295" i="2"/>
  <c r="AX295" i="2"/>
  <c r="AW295" i="2"/>
  <c r="AV295" i="2"/>
  <c r="AU295" i="2"/>
  <c r="AT295" i="2"/>
  <c r="AV230" i="2"/>
  <c r="AW230" i="2"/>
  <c r="AU230" i="2"/>
  <c r="AT230" i="2"/>
  <c r="AR230" i="2"/>
  <c r="AQ230" i="2"/>
  <c r="AX230" i="2"/>
  <c r="AS230" i="2"/>
  <c r="AQ281" i="2"/>
  <c r="AW281" i="2"/>
  <c r="AV281" i="2"/>
  <c r="AU281" i="2"/>
  <c r="AT281" i="2"/>
  <c r="AX281" i="2"/>
  <c r="AS281" i="2"/>
  <c r="AR281" i="2"/>
  <c r="AX316" i="2"/>
  <c r="AW316" i="2"/>
  <c r="AV316" i="2"/>
  <c r="AU316" i="2"/>
  <c r="AT316" i="2"/>
  <c r="AS316" i="2"/>
  <c r="AR316" i="2"/>
  <c r="AQ316" i="2"/>
  <c r="AW207" i="2"/>
  <c r="AR224" i="2"/>
  <c r="AX147" i="2"/>
  <c r="AX129" i="2"/>
  <c r="AW129" i="2"/>
  <c r="AV129" i="2"/>
  <c r="AU129" i="2"/>
  <c r="AS129" i="2"/>
  <c r="AR129" i="2"/>
  <c r="AQ129" i="2"/>
  <c r="AT129" i="2"/>
  <c r="AW143" i="2"/>
  <c r="AV52" i="2"/>
  <c r="AX52" i="2"/>
  <c r="AW52" i="2"/>
  <c r="AU52" i="2"/>
  <c r="AT52" i="2"/>
  <c r="AS52" i="2"/>
  <c r="AR52" i="2"/>
  <c r="AQ52" i="2"/>
  <c r="AW119" i="2"/>
  <c r="AW131" i="2"/>
  <c r="AQ35" i="2"/>
  <c r="AX35" i="2"/>
  <c r="AW35" i="2"/>
  <c r="AV35" i="2"/>
  <c r="AU35" i="2"/>
  <c r="AT35" i="2"/>
  <c r="AS35" i="2"/>
  <c r="AR35" i="2"/>
  <c r="AR60" i="2"/>
  <c r="AS60" i="2"/>
  <c r="AQ60" i="2"/>
  <c r="AX60" i="2"/>
  <c r="AW60" i="2"/>
  <c r="AV60" i="2"/>
  <c r="AU60" i="2"/>
  <c r="AT60" i="2"/>
  <c r="AX43" i="2"/>
  <c r="AW43" i="2"/>
  <c r="AV43" i="2"/>
  <c r="AU43" i="2"/>
  <c r="AT43" i="2"/>
  <c r="AS43" i="2"/>
  <c r="AR43" i="2"/>
  <c r="AQ43" i="2"/>
  <c r="AU95" i="2"/>
  <c r="AR11" i="2"/>
  <c r="T345" i="9"/>
  <c r="V345" i="9"/>
  <c r="U345" i="9" s="1"/>
  <c r="AQ376" i="1"/>
  <c r="R341" i="9"/>
  <c r="T341" i="9" s="1"/>
  <c r="AU347" i="1"/>
  <c r="AR347" i="1"/>
  <c r="AQ347" i="1"/>
  <c r="AX347" i="1"/>
  <c r="AW347" i="1"/>
  <c r="AV347" i="1"/>
  <c r="AT347" i="1"/>
  <c r="AS347" i="1"/>
  <c r="AX227" i="1"/>
  <c r="AV227" i="1"/>
  <c r="AR227" i="1"/>
  <c r="AW227" i="1"/>
  <c r="AU227" i="1"/>
  <c r="AT227" i="1"/>
  <c r="AS227" i="1"/>
  <c r="AQ227" i="1"/>
  <c r="V255" i="9"/>
  <c r="U255" i="9" s="1"/>
  <c r="T255" i="9"/>
  <c r="AR258" i="1"/>
  <c r="AS370" i="1"/>
  <c r="AT370" i="1"/>
  <c r="AQ370" i="1"/>
  <c r="AX370" i="1"/>
  <c r="AW370" i="1"/>
  <c r="AV370" i="1"/>
  <c r="AU370" i="1"/>
  <c r="AR370" i="1"/>
  <c r="R317" i="9"/>
  <c r="T317" i="9" s="1"/>
  <c r="AX323" i="1"/>
  <c r="AW323" i="1"/>
  <c r="AV323" i="1"/>
  <c r="AU323" i="1"/>
  <c r="AT323" i="1"/>
  <c r="AS323" i="1"/>
  <c r="AR323" i="1"/>
  <c r="AQ323" i="1"/>
  <c r="AX289" i="1"/>
  <c r="AW289" i="1"/>
  <c r="AV289" i="1"/>
  <c r="AU289" i="1"/>
  <c r="AT289" i="1"/>
  <c r="AS289" i="1"/>
  <c r="AR289" i="1"/>
  <c r="AQ289" i="1"/>
  <c r="AV203" i="1"/>
  <c r="AQ203" i="1"/>
  <c r="AX203" i="1"/>
  <c r="AW203" i="1"/>
  <c r="AU203" i="1"/>
  <c r="AT203" i="1"/>
  <c r="AS203" i="1"/>
  <c r="AR203" i="1"/>
  <c r="T313" i="9"/>
  <c r="V313" i="9"/>
  <c r="U313" i="9" s="1"/>
  <c r="AW342" i="1"/>
  <c r="AW305" i="1"/>
  <c r="AV225" i="1"/>
  <c r="AT225" i="1"/>
  <c r="AX225" i="1"/>
  <c r="AW225" i="1"/>
  <c r="AU225" i="1"/>
  <c r="AS225" i="1"/>
  <c r="AR225" i="1"/>
  <c r="AQ225" i="1"/>
  <c r="AW369" i="1"/>
  <c r="AX359" i="1"/>
  <c r="AR308" i="1"/>
  <c r="AW217" i="1"/>
  <c r="AW159" i="1"/>
  <c r="AU200" i="1"/>
  <c r="V127" i="9"/>
  <c r="U127" i="9" s="1"/>
  <c r="T127" i="9"/>
  <c r="V92" i="9"/>
  <c r="T92" i="9"/>
  <c r="S92" i="9" s="1"/>
  <c r="AW260" i="1"/>
  <c r="AX343" i="1"/>
  <c r="AW241" i="1"/>
  <c r="AW188" i="1"/>
  <c r="AW124" i="1"/>
  <c r="AV124" i="1"/>
  <c r="AU124" i="1"/>
  <c r="AQ124" i="1"/>
  <c r="AX124" i="1"/>
  <c r="AT124" i="1"/>
  <c r="AS124" i="1"/>
  <c r="AR124" i="1"/>
  <c r="R112" i="9"/>
  <c r="V112" i="9" s="1"/>
  <c r="AU118" i="1"/>
  <c r="AQ118" i="1"/>
  <c r="AW118" i="1"/>
  <c r="AV118" i="1"/>
  <c r="AX118" i="1"/>
  <c r="AT118" i="1"/>
  <c r="AS118" i="1"/>
  <c r="AR118" i="1"/>
  <c r="AX23" i="1"/>
  <c r="AX40" i="1"/>
  <c r="AU35" i="1"/>
  <c r="AW121" i="1"/>
  <c r="T219" i="9"/>
  <c r="S219" i="9" s="1"/>
  <c r="V219" i="9"/>
  <c r="V93" i="9"/>
  <c r="U93" i="9" s="1"/>
  <c r="T110" i="9"/>
  <c r="V110" i="9"/>
  <c r="U110" i="9" s="1"/>
  <c r="V157" i="9"/>
  <c r="U157" i="9" s="1"/>
  <c r="T157" i="9"/>
  <c r="V77" i="9"/>
  <c r="U77" i="9" s="1"/>
  <c r="T77" i="9"/>
  <c r="V67" i="9"/>
  <c r="U67" i="9" s="1"/>
  <c r="T67" i="9"/>
  <c r="V55" i="9"/>
  <c r="U55" i="9" s="1"/>
  <c r="T55" i="9"/>
  <c r="V95" i="9"/>
  <c r="U95" i="9" s="1"/>
  <c r="T95" i="9"/>
  <c r="T107" i="9"/>
  <c r="S107" i="9" s="1"/>
  <c r="T59" i="9"/>
  <c r="V59" i="9"/>
  <c r="U59" i="9" s="1"/>
  <c r="AV384" i="3"/>
  <c r="AU384" i="3"/>
  <c r="AT384" i="3"/>
  <c r="AS384" i="3"/>
  <c r="AR384" i="3"/>
  <c r="AQ384" i="3"/>
  <c r="AX384" i="3"/>
  <c r="AW384" i="3"/>
  <c r="AX361" i="3"/>
  <c r="AW361" i="3"/>
  <c r="AV361" i="3"/>
  <c r="AU361" i="3"/>
  <c r="AT361" i="3"/>
  <c r="AS361" i="3"/>
  <c r="AR361" i="3"/>
  <c r="AQ361" i="3"/>
  <c r="AX394" i="3"/>
  <c r="AW394" i="3"/>
  <c r="AV394" i="3"/>
  <c r="AU394" i="3"/>
  <c r="AT394" i="3"/>
  <c r="AR394" i="3"/>
  <c r="AQ394" i="3"/>
  <c r="AS394" i="3"/>
  <c r="AX374" i="3"/>
  <c r="AW374" i="3"/>
  <c r="AV374" i="3"/>
  <c r="AU374" i="3"/>
  <c r="AT374" i="3"/>
  <c r="AR374" i="3"/>
  <c r="AQ374" i="3"/>
  <c r="AS374" i="3"/>
  <c r="AX381" i="3"/>
  <c r="AW381" i="3"/>
  <c r="AV381" i="3"/>
  <c r="AU381" i="3"/>
  <c r="AT381" i="3"/>
  <c r="AS381" i="3"/>
  <c r="AR381" i="3"/>
  <c r="AQ381" i="3"/>
  <c r="AX353" i="3"/>
  <c r="AV353" i="3"/>
  <c r="AU353" i="3"/>
  <c r="AS353" i="3"/>
  <c r="AR353" i="3"/>
  <c r="AQ353" i="3"/>
  <c r="AT353" i="3"/>
  <c r="AW353" i="3"/>
  <c r="AV293" i="3"/>
  <c r="AU293" i="3"/>
  <c r="AR293" i="3"/>
  <c r="AQ293" i="3"/>
  <c r="AX293" i="3"/>
  <c r="AT293" i="3"/>
  <c r="AS293" i="3"/>
  <c r="AW293" i="3"/>
  <c r="AV275" i="3"/>
  <c r="AQ275" i="3"/>
  <c r="AX275" i="3"/>
  <c r="AW275" i="3"/>
  <c r="AU275" i="3"/>
  <c r="AS275" i="3"/>
  <c r="AR275" i="3"/>
  <c r="AT275" i="3"/>
  <c r="AV345" i="3"/>
  <c r="AU345" i="3"/>
  <c r="AX345" i="3"/>
  <c r="AW345" i="3"/>
  <c r="AT345" i="3"/>
  <c r="AS345" i="3"/>
  <c r="AQ345" i="3"/>
  <c r="AR345" i="3"/>
  <c r="AU328" i="3"/>
  <c r="AT328" i="3"/>
  <c r="AS328" i="3"/>
  <c r="AR328" i="3"/>
  <c r="AQ328" i="3"/>
  <c r="AW328" i="3"/>
  <c r="AV328" i="3"/>
  <c r="AX328" i="3"/>
  <c r="AV283" i="3"/>
  <c r="AX283" i="3"/>
  <c r="AW283" i="3"/>
  <c r="AU283" i="3"/>
  <c r="AT283" i="3"/>
  <c r="AS283" i="3"/>
  <c r="AR283" i="3"/>
  <c r="AQ283" i="3"/>
  <c r="AX202" i="3"/>
  <c r="AW202" i="3"/>
  <c r="AV202" i="3"/>
  <c r="AU202" i="3"/>
  <c r="AT202" i="3"/>
  <c r="AR202" i="3"/>
  <c r="AQ202" i="3"/>
  <c r="AS202" i="3"/>
  <c r="AS180" i="3"/>
  <c r="AX180" i="3"/>
  <c r="AW180" i="3"/>
  <c r="AV180" i="3"/>
  <c r="AU180" i="3"/>
  <c r="AT180" i="3"/>
  <c r="AQ180" i="3"/>
  <c r="AR180" i="3"/>
  <c r="AQ191" i="3"/>
  <c r="AX191" i="3"/>
  <c r="AW191" i="3"/>
  <c r="AU191" i="3"/>
  <c r="AT191" i="3"/>
  <c r="AV191" i="3"/>
  <c r="AS191" i="3"/>
  <c r="AR191" i="3"/>
  <c r="AX168" i="3"/>
  <c r="AW168" i="3"/>
  <c r="AV168" i="3"/>
  <c r="AU168" i="3"/>
  <c r="AT168" i="3"/>
  <c r="AS168" i="3"/>
  <c r="AR168" i="3"/>
  <c r="AQ168" i="3"/>
  <c r="AT150" i="3"/>
  <c r="AS150" i="3"/>
  <c r="AR150" i="3"/>
  <c r="AQ150" i="3"/>
  <c r="AX150" i="3"/>
  <c r="AV150" i="3"/>
  <c r="AU150" i="3"/>
  <c r="AW150" i="3"/>
  <c r="AW155" i="3"/>
  <c r="AV155" i="3"/>
  <c r="AU155" i="3"/>
  <c r="AT155" i="3"/>
  <c r="AS155" i="3"/>
  <c r="AR155" i="3"/>
  <c r="AQ155" i="3"/>
  <c r="AX155" i="3"/>
  <c r="AX112" i="3"/>
  <c r="AW112" i="3"/>
  <c r="AV112" i="3"/>
  <c r="AU112" i="3"/>
  <c r="AT112" i="3"/>
  <c r="AS112" i="3"/>
  <c r="AR112" i="3"/>
  <c r="AQ112" i="3"/>
  <c r="AQ54" i="3"/>
  <c r="AW54" i="3"/>
  <c r="AV54" i="3"/>
  <c r="AU54" i="3"/>
  <c r="AT54" i="3"/>
  <c r="AX54" i="3"/>
  <c r="AS54" i="3"/>
  <c r="AR54" i="3"/>
  <c r="AX75" i="3"/>
  <c r="AT75" i="3"/>
  <c r="AS75" i="3"/>
  <c r="AR75" i="3"/>
  <c r="AQ75" i="3"/>
  <c r="AW75" i="3"/>
  <c r="AV75" i="3"/>
  <c r="AU75" i="3"/>
  <c r="AX100" i="3"/>
  <c r="AW100" i="3"/>
  <c r="AU100" i="3"/>
  <c r="AS100" i="3"/>
  <c r="AV100" i="3"/>
  <c r="AT100" i="3"/>
  <c r="AR100" i="3"/>
  <c r="AQ100" i="3"/>
  <c r="AR29" i="3"/>
  <c r="AX29" i="3"/>
  <c r="AW29" i="3"/>
  <c r="AV29" i="3"/>
  <c r="AU29" i="3"/>
  <c r="AT29" i="3"/>
  <c r="AS29" i="3"/>
  <c r="AQ29" i="3"/>
  <c r="AX304" i="2"/>
  <c r="AW304" i="2"/>
  <c r="AV304" i="2"/>
  <c r="AU304" i="2"/>
  <c r="AT304" i="2"/>
  <c r="AS304" i="2"/>
  <c r="AR304" i="2"/>
  <c r="AQ304" i="2"/>
  <c r="AS343" i="2"/>
  <c r="AR343" i="2"/>
  <c r="AQ343" i="2"/>
  <c r="AX343" i="2"/>
  <c r="AW343" i="2"/>
  <c r="AV343" i="2"/>
  <c r="AT343" i="2"/>
  <c r="AU343" i="2"/>
  <c r="AW363" i="2"/>
  <c r="AX363" i="2"/>
  <c r="AV363" i="2"/>
  <c r="AU363" i="2"/>
  <c r="AT363" i="2"/>
  <c r="AS363" i="2"/>
  <c r="AR363" i="2"/>
  <c r="AQ363" i="2"/>
  <c r="AX313" i="2"/>
  <c r="AW313" i="2"/>
  <c r="AV313" i="2"/>
  <c r="AU313" i="2"/>
  <c r="AT313" i="2"/>
  <c r="AS313" i="2"/>
  <c r="AR313" i="2"/>
  <c r="AQ313" i="2"/>
  <c r="AW347" i="2"/>
  <c r="AV347" i="2"/>
  <c r="AU347" i="2"/>
  <c r="AT347" i="2"/>
  <c r="AS347" i="2"/>
  <c r="AR347" i="2"/>
  <c r="AQ347" i="2"/>
  <c r="AX347" i="2"/>
  <c r="AX278" i="2"/>
  <c r="AW278" i="2"/>
  <c r="AV278" i="2"/>
  <c r="AS278" i="2"/>
  <c r="AR278" i="2"/>
  <c r="AQ278" i="2"/>
  <c r="AU278" i="2"/>
  <c r="AT278" i="2"/>
  <c r="AR246" i="2"/>
  <c r="AT246" i="2"/>
  <c r="AQ246" i="2"/>
  <c r="AX246" i="2"/>
  <c r="AW246" i="2"/>
  <c r="AV246" i="2"/>
  <c r="AU246" i="2"/>
  <c r="AS246" i="2"/>
  <c r="AU310" i="2"/>
  <c r="AT236" i="2"/>
  <c r="AQ236" i="2"/>
  <c r="AX236" i="2"/>
  <c r="AW236" i="2"/>
  <c r="AV236" i="2"/>
  <c r="AU236" i="2"/>
  <c r="AS236" i="2"/>
  <c r="AR236" i="2"/>
  <c r="AX207" i="2"/>
  <c r="AW224" i="2"/>
  <c r="AV100" i="2"/>
  <c r="AS100" i="2"/>
  <c r="AR100" i="2"/>
  <c r="AX100" i="2"/>
  <c r="AW100" i="2"/>
  <c r="AU100" i="2"/>
  <c r="AT100" i="2"/>
  <c r="AQ100" i="2"/>
  <c r="AW179" i="2"/>
  <c r="AV67" i="2"/>
  <c r="AQ67" i="2"/>
  <c r="AX67" i="2"/>
  <c r="AW67" i="2"/>
  <c r="AU67" i="2"/>
  <c r="AT67" i="2"/>
  <c r="AS67" i="2"/>
  <c r="AR67" i="2"/>
  <c r="AS157" i="2"/>
  <c r="AR157" i="2"/>
  <c r="AQ157" i="2"/>
  <c r="AX157" i="2"/>
  <c r="AW157" i="2"/>
  <c r="AV157" i="2"/>
  <c r="AU157" i="2"/>
  <c r="AT157" i="2"/>
  <c r="AR99" i="2"/>
  <c r="AU260" i="2"/>
  <c r="AQ23" i="2"/>
  <c r="AW23" i="2"/>
  <c r="AV23" i="2"/>
  <c r="AU23" i="2"/>
  <c r="AT23" i="2"/>
  <c r="AS23" i="2"/>
  <c r="AX23" i="2"/>
  <c r="AR23" i="2"/>
  <c r="AW53" i="2"/>
  <c r="AX53" i="2"/>
  <c r="AV53" i="2"/>
  <c r="AU53" i="2"/>
  <c r="AT53" i="2"/>
  <c r="AS53" i="2"/>
  <c r="AR53" i="2"/>
  <c r="AQ53" i="2"/>
  <c r="AU63" i="2"/>
  <c r="AR63" i="2"/>
  <c r="AT63" i="2"/>
  <c r="AS63" i="2"/>
  <c r="AQ63" i="2"/>
  <c r="AX63" i="2"/>
  <c r="AW63" i="2"/>
  <c r="AV63" i="2"/>
  <c r="AW172" i="2"/>
  <c r="AW11" i="2"/>
  <c r="AV361" i="1"/>
  <c r="AS361" i="1"/>
  <c r="AR361" i="1"/>
  <c r="AW361" i="1"/>
  <c r="AX361" i="1"/>
  <c r="AU361" i="1"/>
  <c r="AT361" i="1"/>
  <c r="AQ361" i="1"/>
  <c r="AQ10" i="2"/>
  <c r="T357" i="9"/>
  <c r="V357" i="9"/>
  <c r="U357" i="9" s="1"/>
  <c r="AU376" i="1"/>
  <c r="R328" i="9"/>
  <c r="V328" i="9" s="1"/>
  <c r="AX334" i="1"/>
  <c r="AW334" i="1"/>
  <c r="AV334" i="1"/>
  <c r="AU334" i="1"/>
  <c r="AT334" i="1"/>
  <c r="AS334" i="1"/>
  <c r="AR334" i="1"/>
  <c r="AQ334" i="1"/>
  <c r="AX298" i="1"/>
  <c r="AW298" i="1"/>
  <c r="AV298" i="1"/>
  <c r="AU298" i="1"/>
  <c r="AT298" i="1"/>
  <c r="AS298" i="1"/>
  <c r="AR298" i="1"/>
  <c r="AQ298" i="1"/>
  <c r="R251" i="9"/>
  <c r="T251" i="9" s="1"/>
  <c r="AR257" i="1"/>
  <c r="AQ257" i="1"/>
  <c r="AX257" i="1"/>
  <c r="AV257" i="1"/>
  <c r="AW257" i="1"/>
  <c r="AU257" i="1"/>
  <c r="AT257" i="1"/>
  <c r="AS257" i="1"/>
  <c r="AR182" i="1"/>
  <c r="R332" i="9"/>
  <c r="T332" i="9" s="1"/>
  <c r="AQ338" i="1"/>
  <c r="AX338" i="1"/>
  <c r="AW338" i="1"/>
  <c r="AV338" i="1"/>
  <c r="AU338" i="1"/>
  <c r="AT338" i="1"/>
  <c r="AS338" i="1"/>
  <c r="AR338" i="1"/>
  <c r="AX148" i="1"/>
  <c r="AW148" i="1"/>
  <c r="AV148" i="1"/>
  <c r="AU148" i="1"/>
  <c r="AT148" i="1"/>
  <c r="AS148" i="1"/>
  <c r="AR148" i="1"/>
  <c r="AQ148" i="1"/>
  <c r="AQ138" i="1"/>
  <c r="AX138" i="1"/>
  <c r="AW138" i="1"/>
  <c r="AV138" i="1"/>
  <c r="AU138" i="1"/>
  <c r="AT138" i="1"/>
  <c r="AS138" i="1"/>
  <c r="AR138" i="1"/>
  <c r="AU94" i="1"/>
  <c r="AQ94" i="1"/>
  <c r="AV94" i="1"/>
  <c r="AX94" i="1"/>
  <c r="AW94" i="1"/>
  <c r="AT94" i="1"/>
  <c r="AS94" i="1"/>
  <c r="AR94" i="1"/>
  <c r="AW211" i="1"/>
  <c r="AU195" i="1"/>
  <c r="AV76" i="1"/>
  <c r="AR76" i="1"/>
  <c r="AQ76" i="1"/>
  <c r="AX76" i="1"/>
  <c r="AW76" i="1"/>
  <c r="AU76" i="1"/>
  <c r="AT76" i="1"/>
  <c r="AS76" i="1"/>
  <c r="AV119" i="1"/>
  <c r="AR119" i="1"/>
  <c r="AQ119" i="1"/>
  <c r="AX119" i="1"/>
  <c r="AW119" i="1"/>
  <c r="AU119" i="1"/>
  <c r="AT119" i="1"/>
  <c r="AS119" i="1"/>
  <c r="AW112" i="1"/>
  <c r="AV112" i="1"/>
  <c r="AU112" i="1"/>
  <c r="AX112" i="1"/>
  <c r="AT112" i="1"/>
  <c r="AS112" i="1"/>
  <c r="AR112" i="1"/>
  <c r="AQ112" i="1"/>
  <c r="AW189" i="1"/>
  <c r="R93" i="9"/>
  <c r="T93" i="9" s="1"/>
  <c r="AV99" i="1"/>
  <c r="AU99" i="1"/>
  <c r="AX99" i="1"/>
  <c r="AW99" i="1"/>
  <c r="AT99" i="1"/>
  <c r="AS99" i="1"/>
  <c r="AR99" i="1"/>
  <c r="AQ99" i="1"/>
  <c r="AR90" i="1"/>
  <c r="AW135" i="1"/>
  <c r="AU28" i="1"/>
  <c r="AW134" i="1"/>
  <c r="AW127" i="1"/>
  <c r="AW71" i="1"/>
  <c r="AU12" i="1"/>
  <c r="AW122" i="1"/>
  <c r="AX115" i="1"/>
  <c r="AW92" i="1"/>
  <c r="AW116" i="1"/>
  <c r="AW60" i="1"/>
  <c r="AW34" i="1"/>
  <c r="AR237" i="3"/>
  <c r="AU237" i="3"/>
  <c r="AX237" i="3"/>
  <c r="AW237" i="3"/>
  <c r="AV237" i="3"/>
  <c r="AT237" i="3"/>
  <c r="AS237" i="3"/>
  <c r="AQ237" i="3"/>
  <c r="V351" i="9"/>
  <c r="T351" i="9"/>
  <c r="S351" i="9" s="1"/>
  <c r="T306" i="9"/>
  <c r="V306" i="9"/>
  <c r="U306" i="9" s="1"/>
  <c r="T278" i="9"/>
  <c r="V278" i="9"/>
  <c r="U278" i="9" s="1"/>
  <c r="V330" i="9"/>
  <c r="U330" i="9" s="1"/>
  <c r="T330" i="9"/>
  <c r="T228" i="9"/>
  <c r="V228" i="9"/>
  <c r="U228" i="9" s="1"/>
  <c r="T343" i="9"/>
  <c r="V343" i="9"/>
  <c r="U343" i="9" s="1"/>
  <c r="T334" i="9"/>
  <c r="S334" i="9" s="1"/>
  <c r="V334" i="9"/>
  <c r="T232" i="9"/>
  <c r="V232" i="9"/>
  <c r="U232" i="9" s="1"/>
  <c r="V271" i="9"/>
  <c r="U271" i="9" s="1"/>
  <c r="T271" i="9"/>
  <c r="V220" i="9"/>
  <c r="U220" i="9" s="1"/>
  <c r="T220" i="9"/>
  <c r="V177" i="9"/>
  <c r="U177" i="9" s="1"/>
  <c r="T177" i="9"/>
  <c r="T245" i="9"/>
  <c r="S245" i="9" s="1"/>
  <c r="T174" i="9"/>
  <c r="V174" i="9"/>
  <c r="U174" i="9" s="1"/>
  <c r="V96" i="9"/>
  <c r="U96" i="9" s="1"/>
  <c r="T96" i="9"/>
  <c r="V147" i="9"/>
  <c r="U147" i="9" s="1"/>
  <c r="T147" i="9"/>
  <c r="T42" i="9"/>
  <c r="V42" i="9"/>
  <c r="U42" i="9" s="1"/>
  <c r="V24" i="9"/>
  <c r="U24" i="9" s="1"/>
  <c r="T24" i="9"/>
  <c r="T86" i="9"/>
  <c r="V86" i="9"/>
  <c r="U86" i="9" s="1"/>
  <c r="V84" i="9"/>
  <c r="U84" i="9" s="1"/>
  <c r="T84" i="9"/>
  <c r="V72" i="9"/>
  <c r="U72" i="9" s="1"/>
  <c r="T72" i="9"/>
  <c r="T49" i="9"/>
  <c r="V49" i="9"/>
  <c r="U49" i="9" s="1"/>
  <c r="AX399" i="3"/>
  <c r="AV399" i="3"/>
  <c r="AR399" i="3"/>
  <c r="AW399" i="3"/>
  <c r="AU399" i="3"/>
  <c r="AT399" i="3"/>
  <c r="AS399" i="3"/>
  <c r="AQ399" i="3"/>
  <c r="AV380" i="3"/>
  <c r="AU380" i="3"/>
  <c r="AT380" i="3"/>
  <c r="AS380" i="3"/>
  <c r="AR380" i="3"/>
  <c r="AQ380" i="3"/>
  <c r="AX380" i="3"/>
  <c r="AW380" i="3"/>
  <c r="AX378" i="3"/>
  <c r="AW378" i="3"/>
  <c r="AV378" i="3"/>
  <c r="AU378" i="3"/>
  <c r="AT378" i="3"/>
  <c r="AR378" i="3"/>
  <c r="AQ378" i="3"/>
  <c r="AS378" i="3"/>
  <c r="AX385" i="3"/>
  <c r="AW385" i="3"/>
  <c r="AV385" i="3"/>
  <c r="AU385" i="3"/>
  <c r="AT385" i="3"/>
  <c r="AS385" i="3"/>
  <c r="AR385" i="3"/>
  <c r="AQ385" i="3"/>
  <c r="AX365" i="3"/>
  <c r="AW365" i="3"/>
  <c r="AV365" i="3"/>
  <c r="AU365" i="3"/>
  <c r="AT365" i="3"/>
  <c r="AS365" i="3"/>
  <c r="AR365" i="3"/>
  <c r="AQ365" i="3"/>
  <c r="AV341" i="3"/>
  <c r="AU341" i="3"/>
  <c r="AX341" i="3"/>
  <c r="AW341" i="3"/>
  <c r="AT341" i="3"/>
  <c r="AS341" i="3"/>
  <c r="AR341" i="3"/>
  <c r="AQ341" i="3"/>
  <c r="AU312" i="3"/>
  <c r="AT312" i="3"/>
  <c r="AS312" i="3"/>
  <c r="AR312" i="3"/>
  <c r="AQ312" i="3"/>
  <c r="AW312" i="3"/>
  <c r="AV312" i="3"/>
  <c r="AX312" i="3"/>
  <c r="AV348" i="3"/>
  <c r="AU348" i="3"/>
  <c r="AS348" i="3"/>
  <c r="AR348" i="3"/>
  <c r="AX348" i="3"/>
  <c r="AW348" i="3"/>
  <c r="AT348" i="3"/>
  <c r="AQ348" i="3"/>
  <c r="AS343" i="3"/>
  <c r="AU343" i="3"/>
  <c r="AX343" i="3"/>
  <c r="AW343" i="3"/>
  <c r="AV343" i="3"/>
  <c r="AT343" i="3"/>
  <c r="AR343" i="3"/>
  <c r="AQ343" i="3"/>
  <c r="AX210" i="3"/>
  <c r="AW210" i="3"/>
  <c r="AV210" i="3"/>
  <c r="AU210" i="3"/>
  <c r="AT210" i="3"/>
  <c r="AR210" i="3"/>
  <c r="AQ210" i="3"/>
  <c r="AS210" i="3"/>
  <c r="AW216" i="3"/>
  <c r="AV216" i="3"/>
  <c r="AU216" i="3"/>
  <c r="AT216" i="3"/>
  <c r="AS216" i="3"/>
  <c r="AR216" i="3"/>
  <c r="AQ216" i="3"/>
  <c r="AX216" i="3"/>
  <c r="AT184" i="3"/>
  <c r="AS184" i="3"/>
  <c r="AX184" i="3"/>
  <c r="AW184" i="3"/>
  <c r="AV184" i="3"/>
  <c r="AR184" i="3"/>
  <c r="AQ184" i="3"/>
  <c r="AU184" i="3"/>
  <c r="AW159" i="3"/>
  <c r="AV159" i="3"/>
  <c r="AU159" i="3"/>
  <c r="AT159" i="3"/>
  <c r="AS159" i="3"/>
  <c r="AR159" i="3"/>
  <c r="AQ159" i="3"/>
  <c r="AX159" i="3"/>
  <c r="AU186" i="3"/>
  <c r="AT186" i="3"/>
  <c r="AR186" i="3"/>
  <c r="AW186" i="3"/>
  <c r="AV186" i="3"/>
  <c r="AS186" i="3"/>
  <c r="AQ186" i="3"/>
  <c r="AX186" i="3"/>
  <c r="AR126" i="3"/>
  <c r="AV126" i="3"/>
  <c r="AX126" i="3"/>
  <c r="AW126" i="3"/>
  <c r="AU126" i="3"/>
  <c r="AT126" i="3"/>
  <c r="AS126" i="3"/>
  <c r="AQ126" i="3"/>
  <c r="AX83" i="3"/>
  <c r="AV83" i="3"/>
  <c r="AU83" i="3"/>
  <c r="AS83" i="3"/>
  <c r="AR83" i="3"/>
  <c r="AQ83" i="3"/>
  <c r="AW83" i="3"/>
  <c r="AT83" i="3"/>
  <c r="AX91" i="3"/>
  <c r="AV91" i="3"/>
  <c r="AU91" i="3"/>
  <c r="AT91" i="3"/>
  <c r="AW91" i="3"/>
  <c r="AS91" i="3"/>
  <c r="AR91" i="3"/>
  <c r="AQ91" i="3"/>
  <c r="AV46" i="3"/>
  <c r="AU46" i="3"/>
  <c r="AT46" i="3"/>
  <c r="AQ46" i="3"/>
  <c r="AX46" i="3"/>
  <c r="AW46" i="3"/>
  <c r="AS46" i="3"/>
  <c r="AR46" i="3"/>
  <c r="AR73" i="3"/>
  <c r="AU73" i="3"/>
  <c r="AT73" i="3"/>
  <c r="AS73" i="3"/>
  <c r="AQ73" i="3"/>
  <c r="AX73" i="3"/>
  <c r="AW73" i="3"/>
  <c r="AV73" i="3"/>
  <c r="AR66" i="3"/>
  <c r="AQ66" i="3"/>
  <c r="AX66" i="3"/>
  <c r="AW66" i="3"/>
  <c r="AV66" i="3"/>
  <c r="AU66" i="3"/>
  <c r="AT66" i="3"/>
  <c r="AS66" i="3"/>
  <c r="AX49" i="3"/>
  <c r="AW49" i="3"/>
  <c r="AV49" i="3"/>
  <c r="AT49" i="3"/>
  <c r="AS49" i="3"/>
  <c r="AR49" i="3"/>
  <c r="AQ49" i="3"/>
  <c r="AU49" i="3"/>
  <c r="AR58" i="3"/>
  <c r="AQ58" i="3"/>
  <c r="AX58" i="3"/>
  <c r="AW58" i="3"/>
  <c r="AV58" i="3"/>
  <c r="AU58" i="3"/>
  <c r="AT58" i="3"/>
  <c r="AS58" i="3"/>
  <c r="AU82" i="3"/>
  <c r="AS82" i="3"/>
  <c r="AR82" i="3"/>
  <c r="AX82" i="3"/>
  <c r="AW82" i="3"/>
  <c r="AV82" i="3"/>
  <c r="AT82" i="3"/>
  <c r="AQ82" i="3"/>
  <c r="AX27" i="3"/>
  <c r="AR27" i="3"/>
  <c r="AQ27" i="3"/>
  <c r="AW27" i="3"/>
  <c r="AV27" i="3"/>
  <c r="AU27" i="3"/>
  <c r="AT27" i="3"/>
  <c r="AS27" i="3"/>
  <c r="AS39" i="3"/>
  <c r="AR39" i="3"/>
  <c r="AX39" i="3"/>
  <c r="AQ39" i="3"/>
  <c r="AW39" i="3"/>
  <c r="AV39" i="3"/>
  <c r="AU39" i="3"/>
  <c r="AT39" i="3"/>
  <c r="AQ341" i="2"/>
  <c r="AX341" i="2"/>
  <c r="AW341" i="2"/>
  <c r="AV341" i="2"/>
  <c r="AU341" i="2"/>
  <c r="AT341" i="2"/>
  <c r="AS341" i="2"/>
  <c r="AR341" i="2"/>
  <c r="AX361" i="2"/>
  <c r="AW361" i="2"/>
  <c r="AV361" i="2"/>
  <c r="AU361" i="2"/>
  <c r="AT361" i="2"/>
  <c r="AS361" i="2"/>
  <c r="AR361" i="2"/>
  <c r="AQ361" i="2"/>
  <c r="AX302" i="2"/>
  <c r="AW302" i="2"/>
  <c r="AV302" i="2"/>
  <c r="AU302" i="2"/>
  <c r="AT302" i="2"/>
  <c r="AS302" i="2"/>
  <c r="AR302" i="2"/>
  <c r="AQ302" i="2"/>
  <c r="AX338" i="2"/>
  <c r="AW338" i="2"/>
  <c r="AV338" i="2"/>
  <c r="AU338" i="2"/>
  <c r="AT338" i="2"/>
  <c r="AS338" i="2"/>
  <c r="AR338" i="2"/>
  <c r="AQ338" i="2"/>
  <c r="AX277" i="2"/>
  <c r="AW277" i="2"/>
  <c r="AV277" i="2"/>
  <c r="AU277" i="2"/>
  <c r="AR277" i="2"/>
  <c r="AQ277" i="2"/>
  <c r="AT277" i="2"/>
  <c r="AS277" i="2"/>
  <c r="AU384" i="2"/>
  <c r="AX254" i="2"/>
  <c r="AV254" i="2"/>
  <c r="AR254" i="2"/>
  <c r="AW254" i="2"/>
  <c r="AU254" i="2"/>
  <c r="AT254" i="2"/>
  <c r="AS254" i="2"/>
  <c r="AQ254" i="2"/>
  <c r="AX364" i="2"/>
  <c r="AW364" i="2"/>
  <c r="AT364" i="2"/>
  <c r="AS364" i="2"/>
  <c r="AR364" i="2"/>
  <c r="AQ364" i="2"/>
  <c r="AV364" i="2"/>
  <c r="AU364" i="2"/>
  <c r="AX228" i="2"/>
  <c r="AT228" i="2"/>
  <c r="AQ228" i="2"/>
  <c r="AW228" i="2"/>
  <c r="AV228" i="2"/>
  <c r="AU228" i="2"/>
  <c r="AS228" i="2"/>
  <c r="AR228" i="2"/>
  <c r="AX232" i="2"/>
  <c r="AW232" i="2"/>
  <c r="AV232" i="2"/>
  <c r="AR232" i="2"/>
  <c r="AQ232" i="2"/>
  <c r="AU232" i="2"/>
  <c r="AT232" i="2"/>
  <c r="AS232" i="2"/>
  <c r="AX179" i="2"/>
  <c r="AW104" i="2"/>
  <c r="AV104" i="2"/>
  <c r="AT104" i="2"/>
  <c r="AR104" i="2"/>
  <c r="AX104" i="2"/>
  <c r="AU104" i="2"/>
  <c r="AS104" i="2"/>
  <c r="AQ104" i="2"/>
  <c r="AR41" i="2"/>
  <c r="AQ47" i="2"/>
  <c r="AT47" i="2"/>
  <c r="AS47" i="2"/>
  <c r="AR47" i="2"/>
  <c r="AX47" i="2"/>
  <c r="AW47" i="2"/>
  <c r="AV47" i="2"/>
  <c r="AU47" i="2"/>
  <c r="AQ46" i="2"/>
  <c r="AX46" i="2"/>
  <c r="AW46" i="2"/>
  <c r="AV46" i="2"/>
  <c r="AU46" i="2"/>
  <c r="AT46" i="2"/>
  <c r="AS46" i="2"/>
  <c r="AR46" i="2"/>
  <c r="AW56" i="2"/>
  <c r="AX56" i="2"/>
  <c r="AV56" i="2"/>
  <c r="AU56" i="2"/>
  <c r="AT56" i="2"/>
  <c r="AS56" i="2"/>
  <c r="AR56" i="2"/>
  <c r="AQ56" i="2"/>
  <c r="R374" i="9"/>
  <c r="V374" i="9" s="1"/>
  <c r="AS380" i="1"/>
  <c r="AW380" i="1"/>
  <c r="AU380" i="1"/>
  <c r="AT380" i="1"/>
  <c r="AR380" i="1"/>
  <c r="AX380" i="1"/>
  <c r="AV380" i="1"/>
  <c r="AQ380" i="1"/>
  <c r="T369" i="9"/>
  <c r="V369" i="9"/>
  <c r="U369" i="9" s="1"/>
  <c r="AQ290" i="1"/>
  <c r="AX290" i="1"/>
  <c r="AW290" i="1"/>
  <c r="AV290" i="1"/>
  <c r="AU290" i="1"/>
  <c r="AT290" i="1"/>
  <c r="AS290" i="1"/>
  <c r="AR290" i="1"/>
  <c r="R247" i="9"/>
  <c r="V247" i="9" s="1"/>
  <c r="AX253" i="1"/>
  <c r="AV253" i="1"/>
  <c r="AT253" i="1"/>
  <c r="AR253" i="1"/>
  <c r="AU253" i="1"/>
  <c r="AS253" i="1"/>
  <c r="AQ253" i="1"/>
  <c r="AW253" i="1"/>
  <c r="R215" i="9"/>
  <c r="V215" i="9" s="1"/>
  <c r="AX221" i="1"/>
  <c r="AV221" i="1"/>
  <c r="AW221" i="1"/>
  <c r="AU221" i="1"/>
  <c r="AT221" i="1"/>
  <c r="AS221" i="1"/>
  <c r="AR221" i="1"/>
  <c r="AQ221" i="1"/>
  <c r="AW262" i="1"/>
  <c r="AV262" i="1"/>
  <c r="AU262" i="1"/>
  <c r="AS262" i="1"/>
  <c r="AQ262" i="1"/>
  <c r="AX262" i="1"/>
  <c r="AT262" i="1"/>
  <c r="AR262" i="1"/>
  <c r="V251" i="9"/>
  <c r="U251" i="9" s="1"/>
  <c r="T337" i="9"/>
  <c r="V337" i="9"/>
  <c r="U337" i="9" s="1"/>
  <c r="R245" i="9"/>
  <c r="V245" i="9" s="1"/>
  <c r="AX251" i="1"/>
  <c r="AW251" i="1"/>
  <c r="AV251" i="1"/>
  <c r="AT251" i="1"/>
  <c r="AR251" i="1"/>
  <c r="AS251" i="1"/>
  <c r="AQ251" i="1"/>
  <c r="AU251" i="1"/>
  <c r="R340" i="9"/>
  <c r="T340" i="9" s="1"/>
  <c r="AT346" i="1"/>
  <c r="AX346" i="1"/>
  <c r="AW346" i="1"/>
  <c r="AV346" i="1"/>
  <c r="AU346" i="1"/>
  <c r="AS346" i="1"/>
  <c r="AR346" i="1"/>
  <c r="AQ346" i="1"/>
  <c r="R304" i="9"/>
  <c r="V304" i="9" s="1"/>
  <c r="AX310" i="1"/>
  <c r="AW310" i="1"/>
  <c r="AV310" i="1"/>
  <c r="AU310" i="1"/>
  <c r="AT310" i="1"/>
  <c r="AS310" i="1"/>
  <c r="AR310" i="1"/>
  <c r="AQ310" i="1"/>
  <c r="AX255" i="1"/>
  <c r="AV255" i="1"/>
  <c r="AT255" i="1"/>
  <c r="AS255" i="1"/>
  <c r="AR255" i="1"/>
  <c r="AQ255" i="1"/>
  <c r="AW255" i="1"/>
  <c r="AU255" i="1"/>
  <c r="AX332" i="1"/>
  <c r="AX354" i="1"/>
  <c r="AW354" i="1"/>
  <c r="AS354" i="1"/>
  <c r="AR354" i="1"/>
  <c r="AQ354" i="1"/>
  <c r="AV354" i="1"/>
  <c r="AU354" i="1"/>
  <c r="AT354" i="1"/>
  <c r="R309" i="9"/>
  <c r="V309" i="9" s="1"/>
  <c r="AR315" i="1"/>
  <c r="AQ315" i="1"/>
  <c r="AX315" i="1"/>
  <c r="AW315" i="1"/>
  <c r="AV315" i="1"/>
  <c r="AU315" i="1"/>
  <c r="AT315" i="1"/>
  <c r="AS315" i="1"/>
  <c r="R123" i="9"/>
  <c r="T123" i="9" s="1"/>
  <c r="AT129" i="1"/>
  <c r="AX129" i="1"/>
  <c r="AV129" i="1"/>
  <c r="AU129" i="1"/>
  <c r="AR129" i="1"/>
  <c r="AQ129" i="1"/>
  <c r="AW129" i="1"/>
  <c r="AS129" i="1"/>
  <c r="R82" i="9"/>
  <c r="T82" i="9" s="1"/>
  <c r="AW88" i="1"/>
  <c r="AV88" i="1"/>
  <c r="AQ88" i="1"/>
  <c r="AX88" i="1"/>
  <c r="AU88" i="1"/>
  <c r="AT88" i="1"/>
  <c r="AS88" i="1"/>
  <c r="AR88" i="1"/>
  <c r="AQ157" i="1"/>
  <c r="AU106" i="1"/>
  <c r="AQ106" i="1"/>
  <c r="AV106" i="1"/>
  <c r="AW106" i="1"/>
  <c r="AT106" i="1"/>
  <c r="AS106" i="1"/>
  <c r="AR106" i="1"/>
  <c r="AX106" i="1"/>
  <c r="AV95" i="1"/>
  <c r="AR95" i="1"/>
  <c r="AQ95" i="1"/>
  <c r="AW95" i="1"/>
  <c r="AX95" i="1"/>
  <c r="AU95" i="1"/>
  <c r="AT95" i="1"/>
  <c r="AS95" i="1"/>
  <c r="S261" i="9" l="1"/>
  <c r="U358" i="9"/>
  <c r="S237" i="9"/>
  <c r="S11" i="9"/>
  <c r="S244" i="9"/>
  <c r="S31" i="9"/>
  <c r="S183" i="9"/>
  <c r="S93" i="9"/>
  <c r="S14" i="9"/>
  <c r="U374" i="9"/>
  <c r="U328" i="9"/>
  <c r="S125" i="9"/>
  <c r="U342" i="9"/>
  <c r="S359" i="9"/>
  <c r="S130" i="9"/>
  <c r="U156" i="9"/>
  <c r="S123" i="9"/>
  <c r="S340" i="9"/>
  <c r="S251" i="9"/>
  <c r="S136" i="9"/>
  <c r="U245" i="9"/>
  <c r="S110" i="9"/>
  <c r="S108" i="9"/>
  <c r="S165" i="9"/>
  <c r="S40" i="9"/>
  <c r="S253" i="9"/>
  <c r="U98" i="9"/>
  <c r="S375" i="9"/>
  <c r="S64" i="9"/>
  <c r="S101" i="9"/>
  <c r="S221" i="9"/>
  <c r="U210" i="9"/>
  <c r="S167" i="9"/>
  <c r="S103" i="9"/>
  <c r="S150" i="9"/>
  <c r="S224" i="9"/>
  <c r="S53" i="9"/>
  <c r="U176" i="9"/>
  <c r="S240" i="9"/>
  <c r="S8" i="9"/>
  <c r="S201" i="9"/>
  <c r="S68" i="9"/>
  <c r="S198" i="9"/>
  <c r="S252" i="9"/>
  <c r="S292" i="9"/>
  <c r="S285" i="9"/>
  <c r="S206" i="9"/>
  <c r="S55" i="9"/>
  <c r="S220" i="9"/>
  <c r="S200" i="9"/>
  <c r="S370" i="9"/>
  <c r="S203" i="9"/>
  <c r="S227" i="9"/>
  <c r="S76" i="9"/>
  <c r="S272" i="9"/>
  <c r="S134" i="9"/>
  <c r="S283" i="9"/>
  <c r="S235" i="9"/>
  <c r="S5" i="9"/>
  <c r="S162" i="9"/>
  <c r="U44" i="9"/>
  <c r="S211" i="9"/>
  <c r="S350" i="9"/>
  <c r="S75" i="9"/>
  <c r="S151" i="9"/>
  <c r="S89" i="9"/>
  <c r="S264" i="9"/>
  <c r="S276" i="9"/>
  <c r="S233" i="9"/>
  <c r="S231" i="9"/>
  <c r="U164" i="9"/>
  <c r="S369" i="9"/>
  <c r="S228" i="9"/>
  <c r="U219" i="9"/>
  <c r="U170" i="9"/>
  <c r="U299" i="9"/>
  <c r="S330" i="9"/>
  <c r="S42" i="9"/>
  <c r="S67" i="9"/>
  <c r="U118" i="9"/>
  <c r="S300" i="9"/>
  <c r="U28" i="9"/>
  <c r="S115" i="9"/>
  <c r="S60" i="9"/>
  <c r="S114" i="9"/>
  <c r="S141" i="9"/>
  <c r="U289" i="9"/>
  <c r="U338" i="9"/>
  <c r="S106" i="9"/>
  <c r="S6" i="9"/>
  <c r="S361" i="9"/>
  <c r="U274" i="9"/>
  <c r="S258" i="9"/>
  <c r="U74" i="9"/>
  <c r="U45" i="9"/>
  <c r="S87" i="9"/>
  <c r="S179" i="9"/>
  <c r="S70" i="9"/>
  <c r="S265" i="9"/>
  <c r="U196" i="9"/>
  <c r="U66" i="9"/>
  <c r="U344" i="9"/>
  <c r="U185" i="9"/>
  <c r="S259" i="9"/>
  <c r="U190" i="9"/>
  <c r="S71" i="9"/>
  <c r="S205" i="9"/>
  <c r="S147" i="9"/>
  <c r="S271" i="9"/>
  <c r="U112" i="9"/>
  <c r="S341" i="9"/>
  <c r="S65" i="9"/>
  <c r="U282" i="9"/>
  <c r="U301" i="9"/>
  <c r="S229" i="9"/>
  <c r="S50" i="9"/>
  <c r="S133" i="9"/>
  <c r="U256" i="9"/>
  <c r="U209" i="9"/>
  <c r="S122" i="9"/>
  <c r="U257" i="9"/>
  <c r="S188" i="9"/>
  <c r="S19" i="9"/>
  <c r="U97" i="9"/>
  <c r="U354" i="9"/>
  <c r="U81" i="9"/>
  <c r="S297" i="9"/>
  <c r="U260" i="9"/>
  <c r="S294" i="9"/>
  <c r="U290" i="9"/>
  <c r="S37" i="9"/>
  <c r="S239" i="9"/>
  <c r="S94" i="9"/>
  <c r="S172" i="9"/>
  <c r="U333" i="9"/>
  <c r="S312" i="9"/>
  <c r="S77" i="9"/>
  <c r="S169" i="9"/>
  <c r="S109" i="9"/>
  <c r="S288" i="9"/>
  <c r="S281" i="9"/>
  <c r="U99" i="9"/>
  <c r="U16" i="9"/>
  <c r="U148" i="9"/>
  <c r="S25" i="9"/>
  <c r="S363" i="9"/>
  <c r="U275" i="9"/>
  <c r="S199" i="9"/>
  <c r="U336" i="9"/>
  <c r="S204" i="9"/>
  <c r="S80" i="9"/>
  <c r="S352" i="9"/>
  <c r="U102" i="9"/>
  <c r="S56" i="9"/>
  <c r="U270" i="9"/>
  <c r="S303" i="9"/>
  <c r="U327" i="9"/>
  <c r="S82" i="9"/>
  <c r="S153" i="9"/>
  <c r="U364" i="9"/>
  <c r="S49" i="9"/>
  <c r="S278" i="9"/>
  <c r="U215" i="9"/>
  <c r="S72" i="9"/>
  <c r="S171" i="9"/>
  <c r="U226" i="9"/>
  <c r="S54" i="9"/>
  <c r="S91" i="9"/>
  <c r="S163" i="9"/>
  <c r="S154" i="9"/>
  <c r="S248" i="9"/>
  <c r="S159" i="9"/>
  <c r="S325" i="9"/>
  <c r="S21" i="9"/>
  <c r="S181" i="9"/>
  <c r="S161" i="9"/>
  <c r="S302" i="9"/>
  <c r="U319" i="9"/>
  <c r="U208" i="9"/>
  <c r="S62" i="9"/>
  <c r="S32" i="9"/>
  <c r="S113" i="9"/>
  <c r="S121" i="9"/>
  <c r="U246" i="9"/>
  <c r="S38" i="9"/>
  <c r="S178" i="9"/>
  <c r="S318" i="9"/>
  <c r="S284" i="9"/>
  <c r="S30" i="9"/>
  <c r="S335" i="9"/>
  <c r="S268" i="9"/>
  <c r="S372" i="9"/>
  <c r="S7" i="9"/>
  <c r="S129" i="9"/>
  <c r="U378" i="9"/>
  <c r="S96" i="9"/>
  <c r="U309" i="9"/>
  <c r="S232" i="9"/>
  <c r="S306" i="9"/>
  <c r="S157" i="9"/>
  <c r="U92" i="9"/>
  <c r="S313" i="9"/>
  <c r="S140" i="9"/>
  <c r="S131" i="9"/>
  <c r="S287" i="9"/>
  <c r="S3" i="9"/>
  <c r="U182" i="9"/>
  <c r="S296" i="9"/>
  <c r="S329" i="9"/>
  <c r="S124" i="9"/>
  <c r="U295" i="9"/>
  <c r="S216" i="9"/>
  <c r="S10" i="9"/>
  <c r="S214" i="9"/>
  <c r="S63" i="9"/>
  <c r="U217" i="9"/>
  <c r="U279" i="9"/>
  <c r="U225" i="9"/>
  <c r="S494" i="9"/>
  <c r="S482" i="9"/>
  <c r="S470" i="9"/>
  <c r="S458" i="9"/>
  <c r="S446" i="9"/>
  <c r="S434" i="9"/>
  <c r="S422" i="9"/>
  <c r="S410" i="9"/>
  <c r="S398" i="9"/>
  <c r="S386" i="9"/>
  <c r="S489" i="9"/>
  <c r="S491" i="9"/>
  <c r="S479" i="9"/>
  <c r="S467" i="9"/>
  <c r="S455" i="9"/>
  <c r="S443" i="9"/>
  <c r="S431" i="9"/>
  <c r="S419" i="9"/>
  <c r="S407" i="9"/>
  <c r="S395" i="9"/>
  <c r="S383" i="9"/>
  <c r="S493" i="9"/>
  <c r="S488" i="9"/>
  <c r="S476" i="9"/>
  <c r="S464" i="9"/>
  <c r="S452" i="9"/>
  <c r="S440" i="9"/>
  <c r="S428" i="9"/>
  <c r="S416" i="9"/>
  <c r="S404" i="9"/>
  <c r="S392" i="9"/>
  <c r="S380" i="9"/>
  <c r="S490" i="9"/>
  <c r="S478" i="9"/>
  <c r="S485" i="9"/>
  <c r="S473" i="9"/>
  <c r="S461" i="9"/>
  <c r="S449" i="9"/>
  <c r="S437" i="9"/>
  <c r="S425" i="9"/>
  <c r="S413" i="9"/>
  <c r="S401" i="9"/>
  <c r="S389" i="9"/>
  <c r="S492" i="9"/>
  <c r="S480" i="9"/>
  <c r="S468" i="9"/>
  <c r="S456" i="9"/>
  <c r="S444" i="9"/>
  <c r="S432" i="9"/>
  <c r="S420" i="9"/>
  <c r="S408" i="9"/>
  <c r="S396" i="9"/>
  <c r="S384" i="9"/>
  <c r="S484" i="9"/>
  <c r="S451" i="9"/>
  <c r="S415" i="9"/>
  <c r="S469" i="9"/>
  <c r="S465" i="9"/>
  <c r="S447" i="9"/>
  <c r="S433" i="9"/>
  <c r="S429" i="9"/>
  <c r="S411" i="9"/>
  <c r="S397" i="9"/>
  <c r="S393" i="9"/>
  <c r="S472" i="9"/>
  <c r="S436" i="9"/>
  <c r="S400" i="9"/>
  <c r="S483" i="9"/>
  <c r="S454" i="9"/>
  <c r="S450" i="9"/>
  <c r="S418" i="9"/>
  <c r="S414" i="9"/>
  <c r="S382" i="9"/>
  <c r="S475" i="9"/>
  <c r="S439" i="9"/>
  <c r="S403" i="9"/>
  <c r="S487" i="9"/>
  <c r="S471" i="9"/>
  <c r="S457" i="9"/>
  <c r="S453" i="9"/>
  <c r="S435" i="9"/>
  <c r="S421" i="9"/>
  <c r="S417" i="9"/>
  <c r="S399" i="9"/>
  <c r="S385" i="9"/>
  <c r="S381" i="9"/>
  <c r="S460" i="9"/>
  <c r="S424" i="9"/>
  <c r="S388" i="9"/>
  <c r="S486" i="9"/>
  <c r="S474" i="9"/>
  <c r="S442" i="9"/>
  <c r="S438" i="9"/>
  <c r="S406" i="9"/>
  <c r="S402" i="9"/>
  <c r="S463" i="9"/>
  <c r="S427" i="9"/>
  <c r="S391" i="9"/>
  <c r="S477" i="9"/>
  <c r="S459" i="9"/>
  <c r="S445" i="9"/>
  <c r="S441" i="9"/>
  <c r="S423" i="9"/>
  <c r="S409" i="9"/>
  <c r="S405" i="9"/>
  <c r="S387" i="9"/>
  <c r="S481" i="9"/>
  <c r="S448" i="9"/>
  <c r="S412" i="9"/>
  <c r="S430" i="9"/>
  <c r="S466" i="9"/>
  <c r="S390" i="9"/>
  <c r="S426" i="9"/>
  <c r="S394" i="9"/>
  <c r="S462" i="9"/>
  <c r="S2" i="9"/>
  <c r="S4" i="9"/>
  <c r="S160" i="9"/>
  <c r="S269" i="9"/>
  <c r="S78" i="9"/>
  <c r="U116" i="9"/>
  <c r="S323" i="9"/>
  <c r="S353" i="9"/>
  <c r="S311" i="9"/>
  <c r="S180" i="9"/>
  <c r="S135" i="9"/>
  <c r="U107" i="9"/>
  <c r="U356" i="9"/>
  <c r="U187" i="9"/>
  <c r="S84" i="9"/>
  <c r="U334" i="9"/>
  <c r="S357" i="9"/>
  <c r="U314" i="9"/>
  <c r="S59" i="9"/>
  <c r="S127" i="9"/>
  <c r="S255" i="9"/>
  <c r="S345" i="9"/>
  <c r="S249" i="9"/>
  <c r="S20" i="9"/>
  <c r="S155" i="9"/>
  <c r="U263" i="9"/>
  <c r="U104" i="9"/>
  <c r="U273" i="9"/>
  <c r="S189" i="9"/>
  <c r="S192" i="9"/>
  <c r="S36" i="9"/>
  <c r="U298" i="9"/>
  <c r="S241" i="9"/>
  <c r="S243" i="9"/>
  <c r="S41" i="9"/>
  <c r="U142" i="9"/>
  <c r="U310" i="9"/>
  <c r="S230" i="9"/>
  <c r="U494" i="9"/>
  <c r="U489" i="9"/>
  <c r="U477" i="9"/>
  <c r="U465" i="9"/>
  <c r="U453" i="9"/>
  <c r="U441" i="9"/>
  <c r="U429" i="9"/>
  <c r="U417" i="9"/>
  <c r="U405" i="9"/>
  <c r="U393" i="9"/>
  <c r="U381" i="9"/>
  <c r="U484" i="9"/>
  <c r="U486" i="9"/>
  <c r="U474" i="9"/>
  <c r="U462" i="9"/>
  <c r="U450" i="9"/>
  <c r="U438" i="9"/>
  <c r="U426" i="9"/>
  <c r="U414" i="9"/>
  <c r="U402" i="9"/>
  <c r="U390" i="9"/>
  <c r="U493" i="9"/>
  <c r="U483" i="9"/>
  <c r="U471" i="9"/>
  <c r="U459" i="9"/>
  <c r="U447" i="9"/>
  <c r="U435" i="9"/>
  <c r="U423" i="9"/>
  <c r="U411" i="9"/>
  <c r="U399" i="9"/>
  <c r="U387" i="9"/>
  <c r="U485" i="9"/>
  <c r="U492" i="9"/>
  <c r="U480" i="9"/>
  <c r="U468" i="9"/>
  <c r="U456" i="9"/>
  <c r="U444" i="9"/>
  <c r="U432" i="9"/>
  <c r="U420" i="9"/>
  <c r="U408" i="9"/>
  <c r="U396" i="9"/>
  <c r="U384" i="9"/>
  <c r="U487" i="9"/>
  <c r="U475" i="9"/>
  <c r="U463" i="9"/>
  <c r="U451" i="9"/>
  <c r="U439" i="9"/>
  <c r="U427" i="9"/>
  <c r="U415" i="9"/>
  <c r="U403" i="9"/>
  <c r="U391" i="9"/>
  <c r="U476" i="9"/>
  <c r="U469" i="9"/>
  <c r="U458" i="9"/>
  <c r="U440" i="9"/>
  <c r="U433" i="9"/>
  <c r="U422" i="9"/>
  <c r="U404" i="9"/>
  <c r="U397" i="9"/>
  <c r="U386" i="9"/>
  <c r="U472" i="9"/>
  <c r="U436" i="9"/>
  <c r="U400" i="9"/>
  <c r="U488" i="9"/>
  <c r="U461" i="9"/>
  <c r="U454" i="9"/>
  <c r="U443" i="9"/>
  <c r="U425" i="9"/>
  <c r="U418" i="9"/>
  <c r="U407" i="9"/>
  <c r="U389" i="9"/>
  <c r="U382" i="9"/>
  <c r="U479" i="9"/>
  <c r="U464" i="9"/>
  <c r="U457" i="9"/>
  <c r="U446" i="9"/>
  <c r="U428" i="9"/>
  <c r="U421" i="9"/>
  <c r="U410" i="9"/>
  <c r="U392" i="9"/>
  <c r="U385" i="9"/>
  <c r="U482" i="9"/>
  <c r="U460" i="9"/>
  <c r="U424" i="9"/>
  <c r="U388" i="9"/>
  <c r="U491" i="9"/>
  <c r="U467" i="9"/>
  <c r="U449" i="9"/>
  <c r="U442" i="9"/>
  <c r="U431" i="9"/>
  <c r="U413" i="9"/>
  <c r="U406" i="9"/>
  <c r="U395" i="9"/>
  <c r="U478" i="9"/>
  <c r="U470" i="9"/>
  <c r="U452" i="9"/>
  <c r="U445" i="9"/>
  <c r="U434" i="9"/>
  <c r="U416" i="9"/>
  <c r="U409" i="9"/>
  <c r="U398" i="9"/>
  <c r="U380" i="9"/>
  <c r="U481" i="9"/>
  <c r="U448" i="9"/>
  <c r="U412" i="9"/>
  <c r="U490" i="9"/>
  <c r="U473" i="9"/>
  <c r="U466" i="9"/>
  <c r="U455" i="9"/>
  <c r="U437" i="9"/>
  <c r="U430" i="9"/>
  <c r="U419" i="9"/>
  <c r="U401" i="9"/>
  <c r="U383" i="9"/>
  <c r="U394" i="9"/>
  <c r="U2" i="9"/>
  <c r="U236" i="9"/>
  <c r="S367" i="9"/>
  <c r="S143" i="9"/>
  <c r="S22" i="9"/>
  <c r="S35" i="9"/>
  <c r="U202" i="9"/>
  <c r="S324" i="9"/>
  <c r="U23" i="9"/>
  <c r="S212" i="9"/>
  <c r="S365" i="9"/>
  <c r="S305" i="9"/>
  <c r="S360" i="9"/>
  <c r="S337" i="9"/>
  <c r="S317" i="9"/>
  <c r="S149" i="9"/>
  <c r="S368" i="9"/>
  <c r="S174" i="9"/>
  <c r="U351" i="9"/>
  <c r="S332" i="9"/>
  <c r="S100" i="9"/>
  <c r="S277" i="9"/>
  <c r="S242" i="9"/>
  <c r="S9" i="9"/>
  <c r="S15" i="9"/>
  <c r="S262" i="9"/>
  <c r="S128" i="9"/>
  <c r="S145" i="9"/>
  <c r="S191" i="9"/>
  <c r="S377" i="9"/>
  <c r="S194" i="9"/>
  <c r="S250" i="9"/>
  <c r="U166" i="9"/>
  <c r="U322" i="9"/>
  <c r="S184" i="9"/>
  <c r="S349" i="9"/>
  <c r="S79" i="9"/>
  <c r="S12" i="9"/>
  <c r="S223" i="9"/>
  <c r="U376" i="9"/>
  <c r="U316" i="9"/>
  <c r="S43" i="9"/>
  <c r="U132" i="9"/>
  <c r="U120" i="9"/>
  <c r="S193" i="9"/>
  <c r="S144" i="9"/>
  <c r="U266" i="9"/>
  <c r="U57" i="9"/>
  <c r="S126" i="9"/>
  <c r="U347" i="9"/>
  <c r="U320" i="9"/>
  <c r="S173" i="9"/>
  <c r="S69" i="9"/>
  <c r="S117" i="9"/>
  <c r="U362" i="9"/>
  <c r="S111" i="9"/>
  <c r="S218" i="9"/>
  <c r="U346" i="9"/>
  <c r="S105" i="9"/>
  <c r="S175" i="9"/>
  <c r="U293" i="9"/>
  <c r="U267" i="9"/>
  <c r="S58" i="9"/>
  <c r="U13" i="9"/>
  <c r="S51" i="9"/>
  <c r="S197" i="9"/>
  <c r="S27" i="9"/>
  <c r="S73" i="9"/>
  <c r="S280" i="9"/>
  <c r="U379" i="9"/>
  <c r="U85" i="9"/>
  <c r="S348" i="9"/>
  <c r="S291" i="9"/>
  <c r="U168" i="9"/>
  <c r="S139" i="9"/>
  <c r="U90" i="9"/>
  <c r="U321" i="9"/>
  <c r="S186" i="9"/>
  <c r="U373" i="9"/>
  <c r="U247" i="9"/>
  <c r="S33" i="9"/>
  <c r="S137" i="9"/>
  <c r="U234" i="9"/>
  <c r="S339" i="9"/>
  <c r="S86" i="9"/>
  <c r="S343" i="9"/>
  <c r="S83" i="9"/>
  <c r="S95" i="9"/>
  <c r="S48" i="9"/>
  <c r="U88" i="9"/>
  <c r="U304" i="9"/>
  <c r="S24" i="9"/>
  <c r="S177" i="9"/>
  <c r="S29" i="9"/>
  <c r="S47" i="9"/>
  <c r="U207" i="9"/>
  <c r="S355" i="9"/>
  <c r="S34" i="9"/>
  <c r="S119" i="9"/>
  <c r="U213" i="9"/>
  <c r="S152" i="9"/>
  <c r="S26" i="9"/>
  <c r="S17" i="9"/>
  <c r="S366" i="9"/>
  <c r="S238" i="9"/>
  <c r="U315" i="9"/>
  <c r="S195" i="9"/>
  <c r="S158" i="9"/>
  <c r="S331" i="9"/>
  <c r="S138" i="9"/>
  <c r="U308" i="9"/>
  <c r="U307" i="9"/>
  <c r="S146" i="9"/>
  <c r="S46" i="9"/>
  <c r="U254" i="9"/>
  <c r="S39" i="9"/>
  <c r="S18" i="9"/>
  <c r="S61" i="9"/>
  <c r="S286" i="9"/>
  <c r="U222" i="9"/>
  <c r="S326" i="9"/>
  <c r="S52" i="9"/>
  <c r="U371" i="9"/>
  <c r="Z302" i="9" l="1"/>
  <c r="Z298" i="9"/>
  <c r="Z294" i="9"/>
  <c r="Z296" i="9"/>
  <c r="Z295" i="9"/>
  <c r="Z301" i="9"/>
  <c r="Z281" i="9"/>
  <c r="Z272" i="9"/>
  <c r="Z256" i="9"/>
  <c r="Z246" i="9"/>
  <c r="Z242" i="9"/>
  <c r="Z238" i="9"/>
  <c r="Z234" i="9"/>
  <c r="Z230" i="9"/>
  <c r="Z226" i="9"/>
  <c r="Z222" i="9"/>
  <c r="Z218" i="9"/>
  <c r="Z214" i="9"/>
  <c r="Z210" i="9"/>
  <c r="Z206" i="9"/>
  <c r="Z202" i="9"/>
  <c r="Z299" i="9"/>
  <c r="Z293" i="9"/>
  <c r="Z288" i="9"/>
  <c r="Z273" i="9"/>
  <c r="Z259" i="9"/>
  <c r="Z251" i="9"/>
  <c r="Z248" i="9"/>
  <c r="Z232" i="9"/>
  <c r="Z297" i="9"/>
  <c r="Z268" i="9"/>
  <c r="Z265" i="9"/>
  <c r="Z279" i="9"/>
  <c r="Z271" i="9"/>
  <c r="Z257" i="9"/>
  <c r="Z236" i="9"/>
  <c r="Z220" i="9"/>
  <c r="Z204" i="9"/>
  <c r="Z197" i="9"/>
  <c r="Z193" i="9"/>
  <c r="Z300" i="9"/>
  <c r="Z287" i="9"/>
  <c r="Z292" i="9"/>
  <c r="Z290" i="9"/>
  <c r="Z250" i="9"/>
  <c r="Z247" i="9"/>
  <c r="Z231" i="9"/>
  <c r="Z215" i="9"/>
  <c r="Z276" i="9"/>
  <c r="Z266" i="9"/>
  <c r="Z264" i="9"/>
  <c r="Z252" i="9"/>
  <c r="Z241" i="9"/>
  <c r="Z217" i="9"/>
  <c r="Z207" i="9"/>
  <c r="Z200" i="9"/>
  <c r="Z192" i="9"/>
  <c r="Z189" i="9"/>
  <c r="Z179" i="9"/>
  <c r="Z175" i="9"/>
  <c r="Z171" i="9"/>
  <c r="Z167" i="9"/>
  <c r="Z163" i="9"/>
  <c r="Z159" i="9"/>
  <c r="Z155" i="9"/>
  <c r="Z151" i="9"/>
  <c r="Z147" i="9"/>
  <c r="Z143" i="9"/>
  <c r="Z139" i="9"/>
  <c r="Z135" i="9"/>
  <c r="Z131" i="9"/>
  <c r="Z127" i="9"/>
  <c r="Z123" i="9"/>
  <c r="Z119" i="9"/>
  <c r="Z115" i="9"/>
  <c r="Z111" i="9"/>
  <c r="Z107" i="9"/>
  <c r="Z103" i="9"/>
  <c r="Z99" i="9"/>
  <c r="Z95" i="9"/>
  <c r="Z91" i="9"/>
  <c r="Z87" i="9"/>
  <c r="Z83" i="9"/>
  <c r="Z79" i="9"/>
  <c r="Z75" i="9"/>
  <c r="Z71" i="9"/>
  <c r="Z67" i="9"/>
  <c r="Z63" i="9"/>
  <c r="Z59" i="9"/>
  <c r="Z55" i="9"/>
  <c r="Z51" i="9"/>
  <c r="Z47" i="9"/>
  <c r="Z43" i="9"/>
  <c r="Z39" i="9"/>
  <c r="Z35" i="9"/>
  <c r="Z30" i="9"/>
  <c r="Z284" i="9"/>
  <c r="Z262" i="9"/>
  <c r="Z239" i="9"/>
  <c r="Z244" i="9"/>
  <c r="Z237" i="9"/>
  <c r="Z235" i="9"/>
  <c r="Z233" i="9"/>
  <c r="Z278" i="9"/>
  <c r="Z203" i="9"/>
  <c r="Z198" i="9"/>
  <c r="Z180" i="9"/>
  <c r="Z176" i="9"/>
  <c r="Z172" i="9"/>
  <c r="Z168" i="9"/>
  <c r="Z164" i="9"/>
  <c r="Z160" i="9"/>
  <c r="Z156" i="9"/>
  <c r="Z286" i="9"/>
  <c r="Z270" i="9"/>
  <c r="Z289" i="9"/>
  <c r="Z283" i="9"/>
  <c r="Z275" i="9"/>
  <c r="Z253" i="9"/>
  <c r="Z263" i="9"/>
  <c r="Z261" i="9"/>
  <c r="Z240" i="9"/>
  <c r="Z291" i="9"/>
  <c r="Z280" i="9"/>
  <c r="Z267" i="9"/>
  <c r="Z249" i="9"/>
  <c r="Z216" i="9"/>
  <c r="Z211" i="9"/>
  <c r="Z285" i="9"/>
  <c r="Z282" i="9"/>
  <c r="Z277" i="9"/>
  <c r="Z245" i="9"/>
  <c r="Z225" i="9"/>
  <c r="Z188" i="9"/>
  <c r="Z269" i="9"/>
  <c r="Z274" i="9"/>
  <c r="Z254" i="9"/>
  <c r="Z228" i="9"/>
  <c r="Z221" i="9"/>
  <c r="Z219" i="9"/>
  <c r="Z209" i="9"/>
  <c r="Z258" i="9"/>
  <c r="Z208" i="9"/>
  <c r="Z191" i="9"/>
  <c r="Z182" i="9"/>
  <c r="Z173" i="9"/>
  <c r="Z195" i="9"/>
  <c r="Z187" i="9"/>
  <c r="Z149" i="9"/>
  <c r="Z213" i="9"/>
  <c r="Z205" i="9"/>
  <c r="Z185" i="9"/>
  <c r="Z178" i="9"/>
  <c r="Z162" i="9"/>
  <c r="Z169" i="9"/>
  <c r="Z140" i="9"/>
  <c r="Z124" i="9"/>
  <c r="Z108" i="9"/>
  <c r="Z92" i="9"/>
  <c r="Z76" i="9"/>
  <c r="Z199" i="9"/>
  <c r="Z255" i="9"/>
  <c r="Z224" i="9"/>
  <c r="Z212" i="9"/>
  <c r="Z190" i="9"/>
  <c r="Z181" i="9"/>
  <c r="Z227" i="9"/>
  <c r="Z201" i="9"/>
  <c r="Z194" i="9"/>
  <c r="Z243" i="9"/>
  <c r="Z196" i="9"/>
  <c r="Z186" i="9"/>
  <c r="Z170" i="9"/>
  <c r="Z154" i="9"/>
  <c r="Z260" i="9"/>
  <c r="Z184" i="9"/>
  <c r="Z223" i="9"/>
  <c r="Z142" i="9"/>
  <c r="Z113" i="9"/>
  <c r="Z183" i="9"/>
  <c r="Z174" i="9"/>
  <c r="Z165" i="9"/>
  <c r="Z157" i="9"/>
  <c r="Z145" i="9"/>
  <c r="Z97" i="9"/>
  <c r="Z89" i="9"/>
  <c r="Z86" i="9"/>
  <c r="Z69" i="9"/>
  <c r="Z53" i="9"/>
  <c r="Z37" i="9"/>
  <c r="Z25" i="9"/>
  <c r="Z152" i="9"/>
  <c r="Z130" i="9"/>
  <c r="Z122" i="9"/>
  <c r="Z100" i="9"/>
  <c r="Z78" i="9"/>
  <c r="Z66" i="9"/>
  <c r="Z50" i="9"/>
  <c r="Z229" i="9"/>
  <c r="Z138" i="9"/>
  <c r="Z133" i="9"/>
  <c r="Z125" i="9"/>
  <c r="Z150" i="9"/>
  <c r="Z128" i="9"/>
  <c r="Z114" i="9"/>
  <c r="Z177" i="9"/>
  <c r="Z148" i="9"/>
  <c r="Z141" i="9"/>
  <c r="Z161" i="9"/>
  <c r="Z146" i="9"/>
  <c r="Z112" i="9"/>
  <c r="Z98" i="9"/>
  <c r="Z90" i="9"/>
  <c r="Z144" i="9"/>
  <c r="Z134" i="9"/>
  <c r="Z166" i="9"/>
  <c r="Z137" i="9"/>
  <c r="Z129" i="9"/>
  <c r="Z121" i="9"/>
  <c r="Z118" i="9"/>
  <c r="Z88" i="9"/>
  <c r="Z132" i="9"/>
  <c r="Z153" i="9"/>
  <c r="Z101" i="9"/>
  <c r="Z65" i="9"/>
  <c r="Z20" i="9"/>
  <c r="Z14" i="9"/>
  <c r="Z8" i="9"/>
  <c r="Z93" i="9"/>
  <c r="Z33" i="9"/>
  <c r="Z29" i="9"/>
  <c r="Z126" i="9"/>
  <c r="Z84" i="9"/>
  <c r="Z74" i="9"/>
  <c r="Z58" i="9"/>
  <c r="Z41" i="9"/>
  <c r="Z36" i="9"/>
  <c r="Z26" i="9"/>
  <c r="Z21" i="9"/>
  <c r="Z15" i="9"/>
  <c r="Z9" i="9"/>
  <c r="Z136" i="9"/>
  <c r="Z82" i="9"/>
  <c r="Z80" i="9"/>
  <c r="Z46" i="9"/>
  <c r="Z105" i="9"/>
  <c r="Z72" i="9"/>
  <c r="Z70" i="9"/>
  <c r="Z68" i="9"/>
  <c r="Z61" i="9"/>
  <c r="Z44" i="9"/>
  <c r="Z22" i="9"/>
  <c r="Z16" i="9"/>
  <c r="Z10" i="9"/>
  <c r="Z158" i="9"/>
  <c r="Z56" i="9"/>
  <c r="Z49" i="9"/>
  <c r="Z34" i="9"/>
  <c r="Z27" i="9"/>
  <c r="Z117" i="9"/>
  <c r="Z110" i="9"/>
  <c r="Z64" i="9"/>
  <c r="Z54" i="9"/>
  <c r="Z31" i="9"/>
  <c r="Z23" i="9"/>
  <c r="Z17" i="9"/>
  <c r="Z11" i="9"/>
  <c r="Z120" i="9"/>
  <c r="Z42" i="9"/>
  <c r="Z3" i="9"/>
  <c r="Z104" i="9"/>
  <c r="Z102" i="9"/>
  <c r="Z85" i="9"/>
  <c r="Z77" i="9"/>
  <c r="Z52" i="9"/>
  <c r="Z18" i="9"/>
  <c r="Z12" i="9"/>
  <c r="Z4" i="9"/>
  <c r="Z116" i="9"/>
  <c r="Z81" i="9"/>
  <c r="Z73" i="9"/>
  <c r="Z57" i="9"/>
  <c r="Z45" i="9"/>
  <c r="Z32" i="9"/>
  <c r="Z28" i="9"/>
  <c r="Z24" i="9"/>
  <c r="Z5" i="9"/>
  <c r="Z109" i="9"/>
  <c r="Z94" i="9"/>
  <c r="Z62" i="9"/>
  <c r="Z40" i="9"/>
  <c r="Z19" i="9"/>
  <c r="Z13" i="9"/>
  <c r="Z6" i="9"/>
  <c r="Z106" i="9"/>
  <c r="Z96" i="9"/>
  <c r="Z60" i="9"/>
  <c r="Z48" i="9"/>
  <c r="Z38" i="9"/>
  <c r="Z7" i="9"/>
  <c r="AA300" i="9"/>
  <c r="AA296" i="9"/>
  <c r="AA290" i="9"/>
  <c r="AA286" i="9"/>
  <c r="AA282" i="9"/>
  <c r="AA278" i="9"/>
  <c r="AA274" i="9"/>
  <c r="AA270" i="9"/>
  <c r="AA266" i="9"/>
  <c r="AA262" i="9"/>
  <c r="AA258" i="9"/>
  <c r="AA254" i="9"/>
  <c r="AA250" i="9"/>
  <c r="AA299" i="9"/>
  <c r="AA287" i="9"/>
  <c r="AA284" i="9"/>
  <c r="AA269" i="9"/>
  <c r="AA253" i="9"/>
  <c r="AA301" i="9"/>
  <c r="AA297" i="9"/>
  <c r="AA295" i="9"/>
  <c r="AA291" i="9"/>
  <c r="AA276" i="9"/>
  <c r="AA245" i="9"/>
  <c r="AA229" i="9"/>
  <c r="AA279" i="9"/>
  <c r="AA271" i="9"/>
  <c r="AA260" i="9"/>
  <c r="AA233" i="9"/>
  <c r="AA217" i="9"/>
  <c r="AA201" i="9"/>
  <c r="AA302" i="9"/>
  <c r="AA294" i="9"/>
  <c r="AA292" i="9"/>
  <c r="AA298" i="9"/>
  <c r="AA272" i="9"/>
  <c r="AA285" i="9"/>
  <c r="AA280" i="9"/>
  <c r="AA275" i="9"/>
  <c r="AA267" i="9"/>
  <c r="AA264" i="9"/>
  <c r="AA261" i="9"/>
  <c r="AA244" i="9"/>
  <c r="AA228" i="9"/>
  <c r="AA212" i="9"/>
  <c r="AA199" i="9"/>
  <c r="AA195" i="9"/>
  <c r="AA191" i="9"/>
  <c r="AA187" i="9"/>
  <c r="AA183" i="9"/>
  <c r="AA293" i="9"/>
  <c r="AA248" i="9"/>
  <c r="AA239" i="9"/>
  <c r="AA226" i="9"/>
  <c r="AA186" i="9"/>
  <c r="AA246" i="9"/>
  <c r="AA237" i="9"/>
  <c r="AA235" i="9"/>
  <c r="AA224" i="9"/>
  <c r="AA215" i="9"/>
  <c r="AA205" i="9"/>
  <c r="AA281" i="9"/>
  <c r="AA268" i="9"/>
  <c r="AA231" i="9"/>
  <c r="AA273" i="9"/>
  <c r="AA255" i="9"/>
  <c r="AA222" i="9"/>
  <c r="AA220" i="9"/>
  <c r="AA190" i="9"/>
  <c r="AA289" i="9"/>
  <c r="AA283" i="9"/>
  <c r="AA263" i="9"/>
  <c r="AA259" i="9"/>
  <c r="AA251" i="9"/>
  <c r="AA240" i="9"/>
  <c r="AA249" i="9"/>
  <c r="AA247" i="9"/>
  <c r="AA277" i="9"/>
  <c r="AA265" i="9"/>
  <c r="AA238" i="9"/>
  <c r="AA236" i="9"/>
  <c r="AA225" i="9"/>
  <c r="AA288" i="9"/>
  <c r="AA243" i="9"/>
  <c r="AA234" i="9"/>
  <c r="AA232" i="9"/>
  <c r="AA223" i="9"/>
  <c r="AA204" i="9"/>
  <c r="AA194" i="9"/>
  <c r="AA185" i="9"/>
  <c r="AA178" i="9"/>
  <c r="AA174" i="9"/>
  <c r="AA170" i="9"/>
  <c r="AA166" i="9"/>
  <c r="AA162" i="9"/>
  <c r="AA158" i="9"/>
  <c r="AA154" i="9"/>
  <c r="AA256" i="9"/>
  <c r="AA202" i="9"/>
  <c r="AA197" i="9"/>
  <c r="AA252" i="9"/>
  <c r="AA216" i="9"/>
  <c r="AA200" i="9"/>
  <c r="AA193" i="9"/>
  <c r="AA189" i="9"/>
  <c r="AA180" i="9"/>
  <c r="AA219" i="9"/>
  <c r="AA213" i="9"/>
  <c r="AA171" i="9"/>
  <c r="AA155" i="9"/>
  <c r="AA146" i="9"/>
  <c r="AA257" i="9"/>
  <c r="AA241" i="9"/>
  <c r="AA210" i="9"/>
  <c r="AA169" i="9"/>
  <c r="AA176" i="9"/>
  <c r="AA160" i="9"/>
  <c r="AA153" i="9"/>
  <c r="AA137" i="9"/>
  <c r="AA121" i="9"/>
  <c r="AA105" i="9"/>
  <c r="AA89" i="9"/>
  <c r="AA218" i="9"/>
  <c r="AA207" i="9"/>
  <c r="AA227" i="9"/>
  <c r="AA221" i="9"/>
  <c r="AA192" i="9"/>
  <c r="AA188" i="9"/>
  <c r="AA172" i="9"/>
  <c r="AA209" i="9"/>
  <c r="AA196" i="9"/>
  <c r="AA179" i="9"/>
  <c r="AA163" i="9"/>
  <c r="AA230" i="9"/>
  <c r="AA184" i="9"/>
  <c r="AA177" i="9"/>
  <c r="AA161" i="9"/>
  <c r="AA214" i="9"/>
  <c r="AA206" i="9"/>
  <c r="AA198" i="9"/>
  <c r="AA211" i="9"/>
  <c r="AA203" i="9"/>
  <c r="AA175" i="9"/>
  <c r="AA242" i="9"/>
  <c r="AA168" i="9"/>
  <c r="AA147" i="9"/>
  <c r="AA135" i="9"/>
  <c r="AA116" i="9"/>
  <c r="AA165" i="9"/>
  <c r="AA157" i="9"/>
  <c r="AA145" i="9"/>
  <c r="AA140" i="9"/>
  <c r="AA127" i="9"/>
  <c r="AA152" i="9"/>
  <c r="AA130" i="9"/>
  <c r="AA122" i="9"/>
  <c r="AA100" i="9"/>
  <c r="AA78" i="9"/>
  <c r="AA66" i="9"/>
  <c r="AA50" i="9"/>
  <c r="AA34" i="9"/>
  <c r="AA138" i="9"/>
  <c r="AA133" i="9"/>
  <c r="AA125" i="9"/>
  <c r="AA111" i="9"/>
  <c r="AA103" i="9"/>
  <c r="AA92" i="9"/>
  <c r="AA81" i="9"/>
  <c r="AA63" i="9"/>
  <c r="AA60" i="9"/>
  <c r="AA47" i="9"/>
  <c r="AA44" i="9"/>
  <c r="AA182" i="9"/>
  <c r="AA159" i="9"/>
  <c r="AA150" i="9"/>
  <c r="AA143" i="9"/>
  <c r="AA128" i="9"/>
  <c r="AA114" i="9"/>
  <c r="AA106" i="9"/>
  <c r="AA173" i="9"/>
  <c r="AA167" i="9"/>
  <c r="AA148" i="9"/>
  <c r="AA141" i="9"/>
  <c r="AA136" i="9"/>
  <c r="AA120" i="9"/>
  <c r="AA117" i="9"/>
  <c r="AA181" i="9"/>
  <c r="AA164" i="9"/>
  <c r="AA156" i="9"/>
  <c r="AA208" i="9"/>
  <c r="AA144" i="9"/>
  <c r="AA134" i="9"/>
  <c r="AA123" i="9"/>
  <c r="AA104" i="9"/>
  <c r="AA101" i="9"/>
  <c r="AA93" i="9"/>
  <c r="AA79" i="9"/>
  <c r="AA126" i="9"/>
  <c r="AA115" i="9"/>
  <c r="AA132" i="9"/>
  <c r="AA110" i="9"/>
  <c r="AA99" i="9"/>
  <c r="AA149" i="9"/>
  <c r="AA142" i="9"/>
  <c r="AA131" i="9"/>
  <c r="AA91" i="9"/>
  <c r="AA43" i="9"/>
  <c r="AA33" i="9"/>
  <c r="AA29" i="9"/>
  <c r="AA98" i="9"/>
  <c r="AA84" i="9"/>
  <c r="AA76" i="9"/>
  <c r="AA74" i="9"/>
  <c r="AA58" i="9"/>
  <c r="AA53" i="9"/>
  <c r="AA41" i="9"/>
  <c r="AA36" i="9"/>
  <c r="AA26" i="9"/>
  <c r="AA21" i="9"/>
  <c r="AA15" i="9"/>
  <c r="AA9" i="9"/>
  <c r="AA118" i="9"/>
  <c r="AA108" i="9"/>
  <c r="AA86" i="9"/>
  <c r="AA82" i="9"/>
  <c r="AA80" i="9"/>
  <c r="AA51" i="9"/>
  <c r="AA46" i="9"/>
  <c r="AA151" i="9"/>
  <c r="AA88" i="9"/>
  <c r="AA72" i="9"/>
  <c r="AA70" i="9"/>
  <c r="AA68" i="9"/>
  <c r="AA61" i="9"/>
  <c r="AA30" i="9"/>
  <c r="AA22" i="9"/>
  <c r="AA16" i="9"/>
  <c r="AA10" i="9"/>
  <c r="AA95" i="9"/>
  <c r="AA56" i="9"/>
  <c r="AA49" i="9"/>
  <c r="AA39" i="9"/>
  <c r="AA27" i="9"/>
  <c r="AA129" i="9"/>
  <c r="AA90" i="9"/>
  <c r="AA64" i="9"/>
  <c r="AA54" i="9"/>
  <c r="AA31" i="9"/>
  <c r="AA23" i="9"/>
  <c r="AA17" i="9"/>
  <c r="AA11" i="9"/>
  <c r="AA107" i="9"/>
  <c r="AA97" i="9"/>
  <c r="AA42" i="9"/>
  <c r="AA37" i="9"/>
  <c r="AA3" i="9"/>
  <c r="AA113" i="9"/>
  <c r="AA102" i="9"/>
  <c r="AA85" i="9"/>
  <c r="AA77" i="9"/>
  <c r="AA59" i="9"/>
  <c r="AA52" i="9"/>
  <c r="AA18" i="9"/>
  <c r="AA12" i="9"/>
  <c r="AA4" i="9"/>
  <c r="AA124" i="9"/>
  <c r="AA87" i="9"/>
  <c r="AA83" i="9"/>
  <c r="AA75" i="9"/>
  <c r="AA73" i="9"/>
  <c r="AA57" i="9"/>
  <c r="AA45" i="9"/>
  <c r="AA32" i="9"/>
  <c r="AA28" i="9"/>
  <c r="AA24" i="9"/>
  <c r="AA5" i="9"/>
  <c r="AA109" i="9"/>
  <c r="AA94" i="9"/>
  <c r="AA71" i="9"/>
  <c r="AA62" i="9"/>
  <c r="AA40" i="9"/>
  <c r="AA35" i="9"/>
  <c r="AA19" i="9"/>
  <c r="AA13" i="9"/>
  <c r="AA6" i="9"/>
  <c r="AA139" i="9"/>
  <c r="AA112" i="9"/>
  <c r="AA96" i="9"/>
  <c r="AA69" i="9"/>
  <c r="AA67" i="9"/>
  <c r="AA48" i="9"/>
  <c r="AA38" i="9"/>
  <c r="AA7" i="9"/>
  <c r="AA119" i="9"/>
  <c r="AA65" i="9"/>
  <c r="AA55" i="9"/>
  <c r="AA25" i="9"/>
  <c r="AA20" i="9"/>
  <c r="AA14" i="9"/>
  <c r="AA8" i="9"/>
  <c r="AE3" i="2" l="1"/>
  <c r="AE3" i="1"/>
  <c r="AE3" i="3"/>
  <c r="AD3" i="3"/>
  <c r="AD3" i="2"/>
  <c r="AD3" i="1"/>
  <c r="AY410" i="2" l="1"/>
  <c r="AY406" i="2"/>
  <c r="AY402" i="2"/>
  <c r="AY398" i="2"/>
  <c r="AY394" i="2"/>
  <c r="AY390" i="2"/>
  <c r="AY386" i="2"/>
  <c r="AY419" i="2"/>
  <c r="AY411" i="2"/>
  <c r="AY416" i="2"/>
  <c r="AY412" i="2"/>
  <c r="AY408" i="2"/>
  <c r="AY404" i="2"/>
  <c r="AY400" i="2"/>
  <c r="AY396" i="2"/>
  <c r="AY392" i="2"/>
  <c r="AY388" i="2"/>
  <c r="AY415" i="2"/>
  <c r="AY414" i="2"/>
  <c r="AY401" i="2"/>
  <c r="AY391" i="2"/>
  <c r="AY399" i="2"/>
  <c r="AY389" i="2"/>
  <c r="AY417" i="2"/>
  <c r="AY407" i="2"/>
  <c r="AY413" i="2"/>
  <c r="AY397" i="2"/>
  <c r="AY387" i="2"/>
  <c r="AY409" i="2"/>
  <c r="AY405" i="2"/>
  <c r="AY395" i="2"/>
  <c r="AY418" i="2"/>
  <c r="AY403" i="2"/>
  <c r="AY393" i="2"/>
  <c r="AY174" i="2"/>
  <c r="AY186" i="2"/>
  <c r="AY61" i="2"/>
  <c r="AY97" i="2"/>
  <c r="AY238" i="2"/>
  <c r="AY239" i="2"/>
  <c r="AY227" i="2"/>
  <c r="AY296" i="2"/>
  <c r="AY376" i="2"/>
  <c r="AY217" i="2"/>
  <c r="AY309" i="2"/>
  <c r="AY356" i="2"/>
  <c r="AY340" i="2"/>
  <c r="AY33" i="2"/>
  <c r="AY75" i="2"/>
  <c r="AY11" i="2"/>
  <c r="AY10" i="2"/>
  <c r="AY175" i="2"/>
  <c r="AY262" i="2"/>
  <c r="AY330" i="2"/>
  <c r="AY157" i="2"/>
  <c r="AY179" i="2"/>
  <c r="AY260" i="2"/>
  <c r="AY321" i="2"/>
  <c r="AY379" i="2"/>
  <c r="AY354" i="2"/>
  <c r="AY357" i="2"/>
  <c r="AY192" i="2"/>
  <c r="AY123" i="2"/>
  <c r="AY118" i="2"/>
  <c r="AY162" i="2"/>
  <c r="AY199" i="2"/>
  <c r="AY146" i="2"/>
  <c r="AY267" i="2"/>
  <c r="AY196" i="2"/>
  <c r="AY263" i="2"/>
  <c r="AY234" i="2"/>
  <c r="AY284" i="2"/>
  <c r="AY358" i="2"/>
  <c r="AY315" i="2"/>
  <c r="AY350" i="2"/>
  <c r="AY352" i="2"/>
  <c r="AY285" i="2"/>
  <c r="AY102" i="2"/>
  <c r="AY22" i="2"/>
  <c r="AY39" i="2"/>
  <c r="AY247" i="2"/>
  <c r="AY139" i="2"/>
  <c r="AY57" i="2"/>
  <c r="AY150" i="2"/>
  <c r="AY119" i="2"/>
  <c r="AY359" i="2"/>
  <c r="AY351" i="2"/>
  <c r="AY249" i="2"/>
  <c r="AY373" i="2"/>
  <c r="AY203" i="2"/>
  <c r="AY360" i="2"/>
  <c r="AY307" i="2"/>
  <c r="AY243" i="2"/>
  <c r="AY48" i="2"/>
  <c r="AY142" i="2"/>
  <c r="AY78" i="2"/>
  <c r="AY86" i="2"/>
  <c r="AY153" i="2"/>
  <c r="AY237" i="2"/>
  <c r="AY275" i="2"/>
  <c r="AY221" i="2"/>
  <c r="AY301" i="2"/>
  <c r="AY272" i="2"/>
  <c r="AY363" i="2"/>
  <c r="AY370" i="2"/>
  <c r="AY313" i="2"/>
  <c r="AY253" i="2"/>
  <c r="AY372" i="2"/>
  <c r="AY62" i="2"/>
  <c r="AY65" i="2"/>
  <c r="AY114" i="2"/>
  <c r="AY71" i="2"/>
  <c r="AY96" i="2"/>
  <c r="AY94" i="2"/>
  <c r="AY170" i="2"/>
  <c r="AY147" i="2"/>
  <c r="AY185" i="2"/>
  <c r="AY79" i="2"/>
  <c r="AY193" i="2"/>
  <c r="AY131" i="2"/>
  <c r="AY242" i="2"/>
  <c r="AY200" i="2"/>
  <c r="AY368" i="2"/>
  <c r="AY297" i="2"/>
  <c r="AY256" i="2"/>
  <c r="AY353" i="2"/>
  <c r="AY21" i="2"/>
  <c r="AY64" i="2"/>
  <c r="AY81" i="2"/>
  <c r="AY215" i="2"/>
  <c r="AY189" i="2"/>
  <c r="AY333" i="2"/>
  <c r="AY304" i="2"/>
  <c r="AY74" i="2"/>
  <c r="AY72" i="2"/>
  <c r="AY110" i="2"/>
  <c r="AY103" i="2"/>
  <c r="AY73" i="2"/>
  <c r="AY211" i="2"/>
  <c r="AY194" i="2"/>
  <c r="AY206" i="2"/>
  <c r="AY216" i="2"/>
  <c r="AY308" i="2"/>
  <c r="AY274" i="2"/>
  <c r="AY384" i="2"/>
  <c r="AY293" i="2"/>
  <c r="AY16" i="2"/>
  <c r="AY80" i="2"/>
  <c r="AY93" i="2"/>
  <c r="AY113" i="2"/>
  <c r="AY159" i="2"/>
  <c r="AY160" i="2"/>
  <c r="AY54" i="2"/>
  <c r="AY154" i="2"/>
  <c r="AY178" i="2"/>
  <c r="AY151" i="2"/>
  <c r="AY148" i="2"/>
  <c r="AY190" i="2"/>
  <c r="AY225" i="2"/>
  <c r="AY369" i="2"/>
  <c r="AY349" i="2"/>
  <c r="AY335" i="2"/>
  <c r="AY378" i="2"/>
  <c r="AY332" i="2"/>
  <c r="AY27" i="2"/>
  <c r="AY66" i="2"/>
  <c r="AY165" i="2"/>
  <c r="AY90" i="2"/>
  <c r="AY37" i="2"/>
  <c r="AY85" i="2"/>
  <c r="AY138" i="2"/>
  <c r="AY108" i="2"/>
  <c r="AY327" i="2"/>
  <c r="AY133" i="2"/>
  <c r="AY197" i="2"/>
  <c r="AY300" i="2"/>
  <c r="AY155" i="2"/>
  <c r="AY326" i="2"/>
  <c r="AY280" i="2"/>
  <c r="AY382" i="2"/>
  <c r="AY334" i="2"/>
  <c r="AY383" i="2"/>
  <c r="AY361" i="2"/>
  <c r="AY32" i="2"/>
  <c r="AY173" i="2"/>
  <c r="AY50" i="2"/>
  <c r="AY188" i="2"/>
  <c r="AY233" i="2"/>
  <c r="AY367" i="2"/>
  <c r="AY202" i="2"/>
  <c r="AY377" i="2"/>
  <c r="AY345" i="2"/>
  <c r="AY325" i="2"/>
  <c r="AY344" i="2"/>
  <c r="AY328" i="2"/>
  <c r="AY365" i="2"/>
  <c r="AY322" i="2"/>
  <c r="AY126" i="2"/>
  <c r="AY87" i="2"/>
  <c r="AY29" i="2"/>
  <c r="AY136" i="2"/>
  <c r="AY112" i="2"/>
  <c r="AY34" i="2"/>
  <c r="AY95" i="2"/>
  <c r="AY172" i="2"/>
  <c r="AY201" i="2"/>
  <c r="AY294" i="2"/>
  <c r="AY145" i="2"/>
  <c r="AY210" i="2"/>
  <c r="AY156" i="2"/>
  <c r="AY287" i="2"/>
  <c r="AY261" i="2"/>
  <c r="AY289" i="2"/>
  <c r="AY269" i="2"/>
  <c r="AY320" i="2"/>
  <c r="AY324" i="2"/>
  <c r="AY298" i="2"/>
  <c r="AY317" i="2"/>
  <c r="AY348" i="2"/>
  <c r="AY8" i="2"/>
  <c r="AY42" i="2"/>
  <c r="AY76" i="2"/>
  <c r="AY38" i="2"/>
  <c r="AY329" i="2"/>
  <c r="AY55" i="2"/>
  <c r="AY374" i="2"/>
  <c r="AY366" i="2"/>
  <c r="AY91" i="2"/>
  <c r="AY362" i="2"/>
  <c r="AY25" i="2"/>
  <c r="AY265" i="2"/>
  <c r="AY381" i="2"/>
  <c r="AY177" i="2"/>
  <c r="AY281" i="2"/>
  <c r="AY305" i="2"/>
  <c r="AY28" i="2"/>
  <c r="AY318" i="2"/>
  <c r="AY339" i="2"/>
  <c r="AY122" i="2"/>
  <c r="AY83" i="2"/>
  <c r="AY288" i="2"/>
  <c r="AY255" i="2"/>
  <c r="AY306" i="2"/>
  <c r="AY232" i="2"/>
  <c r="AY176" i="2"/>
  <c r="AY92" i="2"/>
  <c r="AY282" i="2"/>
  <c r="AY130" i="2"/>
  <c r="AY214" i="2"/>
  <c r="AY14" i="2"/>
  <c r="AY134" i="2"/>
  <c r="AY364" i="2"/>
  <c r="AY104" i="2"/>
  <c r="AY56" i="2"/>
  <c r="AY343" i="2"/>
  <c r="AY106" i="2"/>
  <c r="AY336" i="2"/>
  <c r="AY355" i="2"/>
  <c r="AY43" i="2"/>
  <c r="AY277" i="2"/>
  <c r="AY120" i="2"/>
  <c r="AY342" i="2"/>
  <c r="AY44" i="2"/>
  <c r="AY128" i="2"/>
  <c r="AY18" i="2"/>
  <c r="AY385" i="2"/>
  <c r="AY295" i="2"/>
  <c r="AY264" i="2"/>
  <c r="AY347" i="2"/>
  <c r="AY338" i="2"/>
  <c r="AY292" i="2"/>
  <c r="AY271" i="2"/>
  <c r="AY116" i="2"/>
  <c r="AY266" i="2"/>
  <c r="AY68" i="2"/>
  <c r="AY51" i="2"/>
  <c r="AY20" i="2"/>
  <c r="AY60" i="2"/>
  <c r="AY187" i="2"/>
  <c r="AY98" i="2"/>
  <c r="AY380" i="2"/>
  <c r="AY13" i="2"/>
  <c r="AY26" i="2"/>
  <c r="AY100" i="2"/>
  <c r="AY302" i="2"/>
  <c r="AY47" i="2"/>
  <c r="AY341" i="2"/>
  <c r="AY290" i="2"/>
  <c r="AY312" i="2"/>
  <c r="AY140" i="2"/>
  <c r="AY252" i="2"/>
  <c r="AY303" i="2"/>
  <c r="AY259" i="2"/>
  <c r="AY115" i="2"/>
  <c r="AY254" i="2"/>
  <c r="AY53" i="2"/>
  <c r="AY181" i="2"/>
  <c r="AY371" i="2"/>
  <c r="AY144" i="2"/>
  <c r="AY117" i="2"/>
  <c r="AY205" i="2"/>
  <c r="AY9" i="2"/>
  <c r="AY127" i="2"/>
  <c r="AY316" i="2"/>
  <c r="AY17" i="2"/>
  <c r="AY49" i="2"/>
  <c r="AY311" i="2"/>
  <c r="AY24" i="2"/>
  <c r="AY375" i="2"/>
  <c r="AY30" i="2"/>
  <c r="AY414" i="3"/>
  <c r="AY417" i="3"/>
  <c r="AY416" i="3"/>
  <c r="AY415" i="3"/>
  <c r="AY418" i="3"/>
  <c r="AY243" i="3"/>
  <c r="AY21" i="3"/>
  <c r="AY55" i="3"/>
  <c r="AY106" i="3"/>
  <c r="AY98" i="3"/>
  <c r="AY157" i="3"/>
  <c r="AY294" i="3"/>
  <c r="AY355" i="3"/>
  <c r="AY390" i="3"/>
  <c r="AY323" i="3"/>
  <c r="AY389" i="3"/>
  <c r="AY30" i="3"/>
  <c r="AY67" i="3"/>
  <c r="AY88" i="3"/>
  <c r="AY222" i="3"/>
  <c r="AY284" i="3"/>
  <c r="AY311" i="3"/>
  <c r="AY359" i="3"/>
  <c r="AY136" i="3"/>
  <c r="AY80" i="3"/>
  <c r="AY158" i="3"/>
  <c r="AY173" i="3"/>
  <c r="AY203" i="3"/>
  <c r="AY233" i="3"/>
  <c r="AY272" i="3"/>
  <c r="AY349" i="3"/>
  <c r="AY342" i="3"/>
  <c r="AY314" i="3"/>
  <c r="AY413" i="3"/>
  <c r="AY347" i="3"/>
  <c r="AY118" i="3"/>
  <c r="AY28" i="3"/>
  <c r="AY113" i="3"/>
  <c r="AY194" i="3"/>
  <c r="AY205" i="3"/>
  <c r="AY221" i="3"/>
  <c r="AY373" i="3"/>
  <c r="AY51" i="3"/>
  <c r="AY43" i="3"/>
  <c r="AY132" i="3"/>
  <c r="AY182" i="3"/>
  <c r="AY190" i="3"/>
  <c r="AY199" i="3"/>
  <c r="AY315" i="3"/>
  <c r="AY387" i="3"/>
  <c r="AY400" i="3"/>
  <c r="AY256" i="3"/>
  <c r="AY37" i="3"/>
  <c r="AY114" i="3"/>
  <c r="AY129" i="3"/>
  <c r="AY78" i="3"/>
  <c r="AY251" i="3"/>
  <c r="AY317" i="3"/>
  <c r="AY371" i="3"/>
  <c r="AY22" i="3"/>
  <c r="AY92" i="3"/>
  <c r="AY96" i="3"/>
  <c r="AY211" i="3"/>
  <c r="AY382" i="3"/>
  <c r="AY396" i="3"/>
  <c r="AY383" i="3"/>
  <c r="AY8" i="3"/>
  <c r="AY63" i="3"/>
  <c r="AY102" i="3"/>
  <c r="AY169" i="3"/>
  <c r="AY137" i="3"/>
  <c r="AY174" i="3"/>
  <c r="AY241" i="3"/>
  <c r="AY265" i="3"/>
  <c r="AY298" i="3"/>
  <c r="AY319" i="3"/>
  <c r="AY409" i="3"/>
  <c r="AY59" i="3"/>
  <c r="AY90" i="3"/>
  <c r="AY234" i="3"/>
  <c r="AY276" i="3"/>
  <c r="AY310" i="3"/>
  <c r="AY331" i="3"/>
  <c r="AY264" i="3"/>
  <c r="AY338" i="3"/>
  <c r="AY108" i="3"/>
  <c r="AY140" i="3"/>
  <c r="AY225" i="3"/>
  <c r="AY218" i="3"/>
  <c r="AY379" i="3"/>
  <c r="AY363" i="3"/>
  <c r="AY395" i="3"/>
  <c r="AY339" i="3"/>
  <c r="AY375" i="3"/>
  <c r="AY122" i="3"/>
  <c r="AY350" i="3"/>
  <c r="AY401" i="3"/>
  <c r="AY300" i="3"/>
  <c r="AY193" i="3"/>
  <c r="AY105" i="3"/>
  <c r="AY362" i="3"/>
  <c r="AY322" i="3"/>
  <c r="AY187" i="3"/>
  <c r="AY394" i="3"/>
  <c r="AY399" i="3"/>
  <c r="AY385" i="3"/>
  <c r="AY289" i="3"/>
  <c r="AY119" i="3"/>
  <c r="AY283" i="3"/>
  <c r="AY54" i="3"/>
  <c r="AY91" i="3"/>
  <c r="AY39" i="3"/>
  <c r="AY99" i="3"/>
  <c r="AY325" i="3"/>
  <c r="AY270" i="3"/>
  <c r="AY156" i="3"/>
  <c r="AY84" i="3"/>
  <c r="AY146" i="3"/>
  <c r="AY404" i="3"/>
  <c r="AY290" i="3"/>
  <c r="AY50" i="3"/>
  <c r="AY36" i="3"/>
  <c r="AY411" i="3"/>
  <c r="AY330" i="3"/>
  <c r="AY271" i="3"/>
  <c r="AY277" i="3"/>
  <c r="AY45" i="3"/>
  <c r="AY16" i="3"/>
  <c r="AY9" i="3"/>
  <c r="AY340" i="3"/>
  <c r="AY303" i="3"/>
  <c r="AY131" i="3"/>
  <c r="AY81" i="3"/>
  <c r="AY79" i="3"/>
  <c r="AY287" i="3"/>
  <c r="AY189" i="3"/>
  <c r="AY93" i="3"/>
  <c r="AY336" i="3"/>
  <c r="AY150" i="3"/>
  <c r="AY185" i="3"/>
  <c r="AY61" i="3"/>
  <c r="AY255" i="3"/>
  <c r="AY95" i="3"/>
  <c r="AY17" i="3"/>
  <c r="AY192" i="3"/>
  <c r="AY183" i="3"/>
  <c r="AY31" i="3"/>
  <c r="AY353" i="3"/>
  <c r="AY112" i="3"/>
  <c r="AY378" i="3"/>
  <c r="AY184" i="3"/>
  <c r="AY204" i="3"/>
  <c r="AY213" i="3"/>
  <c r="AY69" i="3"/>
  <c r="AY408" i="3"/>
  <c r="AY302" i="3"/>
  <c r="AY179" i="3"/>
  <c r="AY170" i="3"/>
  <c r="AY161" i="3"/>
  <c r="AY123" i="3"/>
  <c r="AY352" i="3"/>
  <c r="AY101" i="3"/>
  <c r="AY299" i="3"/>
  <c r="AY103" i="3"/>
  <c r="AY388" i="3"/>
  <c r="AY321" i="3"/>
  <c r="AY117" i="3"/>
  <c r="AY29" i="3"/>
  <c r="AY159" i="3"/>
  <c r="AY87" i="3"/>
  <c r="AY208" i="3"/>
  <c r="AY356" i="3"/>
  <c r="AY89" i="3"/>
  <c r="AY351" i="3"/>
  <c r="AY236" i="3"/>
  <c r="AY246" i="3"/>
  <c r="AY160" i="3"/>
  <c r="AY406" i="3"/>
  <c r="AY369" i="3"/>
  <c r="AY142" i="3"/>
  <c r="AY62" i="3"/>
  <c r="AY26" i="3"/>
  <c r="AY393" i="3"/>
  <c r="AY82" i="3"/>
  <c r="AY384" i="3"/>
  <c r="AY380" i="3"/>
  <c r="AY124" i="3"/>
  <c r="AY376" i="3"/>
  <c r="AY324" i="3"/>
  <c r="AY60" i="3"/>
  <c r="AY377" i="3"/>
  <c r="AY372" i="3"/>
  <c r="AY285" i="3"/>
  <c r="AY268" i="3"/>
  <c r="AY403" i="3"/>
  <c r="AY305" i="3"/>
  <c r="AY33" i="3"/>
  <c r="AY366" i="3"/>
  <c r="AY346" i="3"/>
  <c r="AY262" i="3"/>
  <c r="AY407" i="3"/>
  <c r="AY306" i="3"/>
  <c r="AY250" i="3"/>
  <c r="AY178" i="3"/>
  <c r="AY10" i="3"/>
  <c r="AY162" i="3"/>
  <c r="AY381" i="3"/>
  <c r="AY345" i="3"/>
  <c r="AY100" i="3"/>
  <c r="AY83" i="3"/>
  <c r="AY75" i="3"/>
  <c r="AY370" i="3"/>
  <c r="AY391" i="3"/>
  <c r="AY282" i="3"/>
  <c r="AY24" i="3"/>
  <c r="AY326" i="3"/>
  <c r="AY42" i="3"/>
  <c r="AY128" i="3"/>
  <c r="AY44" i="3"/>
  <c r="AY232" i="3"/>
  <c r="AY165" i="3"/>
  <c r="AY167" i="3"/>
  <c r="AY307" i="3"/>
  <c r="AY320" i="3"/>
  <c r="AY327" i="3"/>
  <c r="AY235" i="3"/>
  <c r="AY412" i="3"/>
  <c r="AY397" i="3"/>
  <c r="AY144" i="3"/>
  <c r="AY76" i="3"/>
  <c r="AY149" i="3"/>
  <c r="AY308" i="3"/>
  <c r="AY85" i="3"/>
  <c r="AY212" i="3"/>
  <c r="AY97" i="3"/>
  <c r="AY13" i="3"/>
  <c r="AY64" i="3"/>
  <c r="AY34" i="3"/>
  <c r="AY38" i="3"/>
  <c r="AY111" i="3"/>
  <c r="AY139" i="3"/>
  <c r="AY410" i="3"/>
  <c r="AY35" i="3"/>
  <c r="AY328" i="3"/>
  <c r="AY180" i="3"/>
  <c r="AY191" i="3"/>
  <c r="AY312" i="3"/>
  <c r="AY348" i="3"/>
  <c r="AY58" i="3"/>
  <c r="AY316" i="3"/>
  <c r="AY19" i="3"/>
  <c r="AY41" i="3"/>
  <c r="AY405" i="3"/>
  <c r="AY259" i="3"/>
  <c r="AY148" i="3"/>
  <c r="AY188" i="3"/>
  <c r="AY357" i="3"/>
  <c r="AY206" i="3"/>
  <c r="AY20" i="3"/>
  <c r="AY74" i="3"/>
  <c r="AY374" i="3"/>
  <c r="AY202" i="3"/>
  <c r="AY365" i="3"/>
  <c r="AY49" i="3"/>
  <c r="AY334" i="3"/>
  <c r="AY198" i="3"/>
  <c r="AY152" i="3"/>
  <c r="AY11" i="3"/>
  <c r="AY332" i="3"/>
  <c r="AY274" i="3"/>
  <c r="AY402" i="3"/>
  <c r="AY360" i="3"/>
  <c r="AY138" i="3"/>
  <c r="AY344" i="3"/>
  <c r="AY216" i="3"/>
  <c r="AY126" i="3"/>
  <c r="AY293" i="3"/>
  <c r="AY196" i="3"/>
  <c r="AY175" i="3"/>
  <c r="AY154" i="3"/>
  <c r="AY368" i="3"/>
  <c r="AY329" i="3"/>
  <c r="AY248" i="3"/>
  <c r="AY14" i="3"/>
  <c r="AY364" i="3"/>
  <c r="AY386" i="3"/>
  <c r="AY291" i="3"/>
  <c r="AY120" i="3"/>
  <c r="AY297" i="3"/>
  <c r="AY25" i="3"/>
  <c r="AY141" i="3"/>
  <c r="AY392" i="3"/>
  <c r="AY343" i="3"/>
  <c r="AY116" i="3"/>
  <c r="AY398" i="3"/>
  <c r="AY358" i="3"/>
  <c r="AY63" i="1"/>
  <c r="AY182" i="1"/>
  <c r="AY242" i="1"/>
  <c r="AY280" i="1"/>
  <c r="AY208" i="1"/>
  <c r="AY340" i="1"/>
  <c r="AY260" i="1"/>
  <c r="AY328" i="1"/>
  <c r="AY360" i="1"/>
  <c r="AY313" i="1"/>
  <c r="AY105" i="1"/>
  <c r="AY126" i="1"/>
  <c r="AY202" i="1"/>
  <c r="AY305" i="1"/>
  <c r="AY19" i="1"/>
  <c r="AY223" i="1"/>
  <c r="AY342" i="1"/>
  <c r="AY384" i="1"/>
  <c r="AY279" i="1"/>
  <c r="AY22" i="1"/>
  <c r="AY98" i="1"/>
  <c r="AY80" i="1"/>
  <c r="AY339" i="1"/>
  <c r="AY327" i="1"/>
  <c r="AY296" i="1"/>
  <c r="AY266" i="1"/>
  <c r="AY122" i="1"/>
  <c r="AY215" i="1"/>
  <c r="AY216" i="1"/>
  <c r="AY228" i="1"/>
  <c r="AY316" i="1"/>
  <c r="AY188" i="1"/>
  <c r="AY353" i="1"/>
  <c r="AY285" i="1"/>
  <c r="AY231" i="1"/>
  <c r="AY344" i="1"/>
  <c r="AY325" i="1"/>
  <c r="AY91" i="1"/>
  <c r="AY170" i="1"/>
  <c r="AY263" i="1"/>
  <c r="AY110" i="1"/>
  <c r="AY240" i="1"/>
  <c r="AY307" i="1"/>
  <c r="AY362" i="1"/>
  <c r="AY333" i="1"/>
  <c r="AY269" i="1"/>
  <c r="AY352" i="1"/>
  <c r="AY379" i="1"/>
  <c r="AY368" i="1"/>
  <c r="AY191" i="1"/>
  <c r="AY34" i="1"/>
  <c r="AY214" i="1"/>
  <c r="AY162" i="1"/>
  <c r="AY219" i="1"/>
  <c r="AY276" i="1"/>
  <c r="AY350" i="1"/>
  <c r="AY357" i="1"/>
  <c r="AY314" i="1"/>
  <c r="AY72" i="1"/>
  <c r="AY295" i="1"/>
  <c r="AY232" i="1"/>
  <c r="AY322" i="1"/>
  <c r="AY301" i="1"/>
  <c r="AY96" i="1"/>
  <c r="AY51" i="1"/>
  <c r="AY104" i="1"/>
  <c r="AY172" i="1"/>
  <c r="AY174" i="1"/>
  <c r="AY304" i="1"/>
  <c r="AY272" i="1"/>
  <c r="AY326" i="1"/>
  <c r="AY50" i="1"/>
  <c r="AY108" i="1"/>
  <c r="AY29" i="1"/>
  <c r="AY154" i="1"/>
  <c r="AY138" i="1"/>
  <c r="AY176" i="1"/>
  <c r="AY281" i="1"/>
  <c r="AY320" i="1"/>
  <c r="AY103" i="1"/>
  <c r="AY196" i="1"/>
  <c r="AY252" i="1"/>
  <c r="AY213" i="1"/>
  <c r="AY299" i="1"/>
  <c r="AY377" i="1"/>
  <c r="AY193" i="1"/>
  <c r="AY370" i="1"/>
  <c r="AY382" i="1"/>
  <c r="AY251" i="1"/>
  <c r="AY118" i="1"/>
  <c r="AY310" i="1"/>
  <c r="AY225" i="1"/>
  <c r="AY380" i="1"/>
  <c r="AY321" i="1"/>
  <c r="AY124" i="1"/>
  <c r="AY385" i="1"/>
  <c r="AY348" i="1"/>
  <c r="AY221" i="1"/>
  <c r="AY113" i="1"/>
  <c r="AY253" i="1"/>
  <c r="AY364" i="1"/>
  <c r="AY94" i="1"/>
  <c r="AY87" i="1"/>
  <c r="AY334" i="1"/>
  <c r="AY148" i="1"/>
  <c r="AY262" i="1"/>
  <c r="AY315" i="1"/>
  <c r="AY288" i="1"/>
  <c r="AY273" i="1"/>
  <c r="AY465" i="1"/>
  <c r="AY461" i="1"/>
  <c r="AY457" i="1"/>
  <c r="AY471" i="1"/>
  <c r="AY467" i="1"/>
  <c r="AY463" i="1"/>
  <c r="AY459" i="1"/>
  <c r="AY470" i="1"/>
  <c r="AY469" i="1"/>
  <c r="AY468" i="1"/>
  <c r="AY443" i="1"/>
  <c r="AY433" i="1"/>
  <c r="AY430" i="1"/>
  <c r="AY420" i="1"/>
  <c r="AY395" i="1"/>
  <c r="AY474" i="1"/>
  <c r="AY456" i="1"/>
  <c r="AY453" i="1"/>
  <c r="AY450" i="1"/>
  <c r="AY440" i="1"/>
  <c r="AY415" i="1"/>
  <c r="AY405" i="1"/>
  <c r="AY402" i="1"/>
  <c r="AY466" i="1"/>
  <c r="AY435" i="1"/>
  <c r="AY425" i="1"/>
  <c r="AY422" i="1"/>
  <c r="AY412" i="1"/>
  <c r="AY460" i="1"/>
  <c r="AY445" i="1"/>
  <c r="AY442" i="1"/>
  <c r="AY432" i="1"/>
  <c r="AY407" i="1"/>
  <c r="AY397" i="1"/>
  <c r="AY394" i="1"/>
  <c r="AY392" i="1"/>
  <c r="AY390" i="1"/>
  <c r="AY388" i="1"/>
  <c r="AY386" i="1"/>
  <c r="AY452" i="1"/>
  <c r="AY427" i="1"/>
  <c r="AY417" i="1"/>
  <c r="AY414" i="1"/>
  <c r="AY404" i="1"/>
  <c r="AY464" i="1"/>
  <c r="AY455" i="1"/>
  <c r="AY447" i="1"/>
  <c r="AY437" i="1"/>
  <c r="AY434" i="1"/>
  <c r="AY424" i="1"/>
  <c r="AY399" i="1"/>
  <c r="AY458" i="1"/>
  <c r="AY439" i="1"/>
  <c r="AY429" i="1"/>
  <c r="AY426" i="1"/>
  <c r="AY416" i="1"/>
  <c r="AY449" i="1"/>
  <c r="AY446" i="1"/>
  <c r="AY436" i="1"/>
  <c r="AY411" i="1"/>
  <c r="AY401" i="1"/>
  <c r="AY398" i="1"/>
  <c r="AY451" i="1"/>
  <c r="AY441" i="1"/>
  <c r="AY438" i="1"/>
  <c r="AY428" i="1"/>
  <c r="AY403" i="1"/>
  <c r="AY393" i="1"/>
  <c r="AY391" i="1"/>
  <c r="AY389" i="1"/>
  <c r="AY387" i="1"/>
  <c r="AY448" i="1"/>
  <c r="AY423" i="1"/>
  <c r="AY413" i="1"/>
  <c r="AY410" i="1"/>
  <c r="AY400" i="1"/>
  <c r="AY454" i="1"/>
  <c r="AY406" i="1"/>
  <c r="AY396" i="1"/>
  <c r="AY472" i="1"/>
  <c r="AY444" i="1"/>
  <c r="AY409" i="1"/>
  <c r="AY431" i="1"/>
  <c r="AY421" i="1"/>
  <c r="AY418" i="1"/>
  <c r="AY462" i="1"/>
  <c r="AY473" i="1"/>
  <c r="AY419" i="1"/>
  <c r="AY408" i="1"/>
  <c r="AY10" i="1"/>
  <c r="AY44" i="1"/>
  <c r="AY84" i="1"/>
  <c r="AY33" i="1"/>
  <c r="AY101" i="1"/>
  <c r="AY41" i="1"/>
  <c r="AY16" i="1"/>
  <c r="AY52" i="1"/>
  <c r="AY226" i="1"/>
  <c r="AY93" i="1"/>
  <c r="AY161" i="1"/>
  <c r="AY229" i="1"/>
  <c r="AY132" i="1"/>
  <c r="AY234" i="1"/>
  <c r="AY177" i="1"/>
  <c r="AY303" i="1"/>
  <c r="AY369" i="1"/>
  <c r="AY212" i="1"/>
  <c r="AY198" i="1"/>
  <c r="AY356" i="1"/>
  <c r="AY270" i="1"/>
  <c r="AY290" i="1"/>
  <c r="AY338" i="1"/>
  <c r="AY277" i="1"/>
  <c r="AY56" i="1"/>
  <c r="AY45" i="1"/>
  <c r="AY261" i="1"/>
  <c r="AY238" i="1"/>
  <c r="AY197" i="1"/>
  <c r="AY244" i="1"/>
  <c r="AY23" i="1"/>
  <c r="AY70" i="1"/>
  <c r="AY235" i="1"/>
  <c r="AY220" i="1"/>
  <c r="AY152" i="1"/>
  <c r="AY271" i="1"/>
  <c r="AY358" i="1"/>
  <c r="AY332" i="1"/>
  <c r="AY341" i="1"/>
  <c r="AY254" i="1"/>
  <c r="AY37" i="1"/>
  <c r="AY62" i="1"/>
  <c r="AY83" i="1"/>
  <c r="AY57" i="1"/>
  <c r="AY53" i="1"/>
  <c r="AY120" i="1"/>
  <c r="AY199" i="1"/>
  <c r="AY97" i="1"/>
  <c r="AY78" i="1"/>
  <c r="AY143" i="1"/>
  <c r="AY247" i="1"/>
  <c r="AY128" i="1"/>
  <c r="AY207" i="1"/>
  <c r="AY181" i="1"/>
  <c r="AY283" i="1"/>
  <c r="AY309" i="1"/>
  <c r="AY187" i="1"/>
  <c r="AY246" i="1"/>
  <c r="AY343" i="1"/>
  <c r="AY206" i="1"/>
  <c r="AY159" i="1"/>
  <c r="AY374" i="1"/>
  <c r="AY375" i="1"/>
  <c r="AY282" i="1"/>
  <c r="AY363" i="1"/>
  <c r="AY20" i="1"/>
  <c r="AY24" i="1"/>
  <c r="AY30" i="1"/>
  <c r="AY102" i="1"/>
  <c r="AY180" i="1"/>
  <c r="AY210" i="1"/>
  <c r="AY135" i="1"/>
  <c r="AY205" i="1"/>
  <c r="AY60" i="1"/>
  <c r="AY185" i="1"/>
  <c r="AY201" i="1"/>
  <c r="AY81" i="1"/>
  <c r="AY178" i="1"/>
  <c r="AY189" i="1"/>
  <c r="AY330" i="1"/>
  <c r="AY258" i="1"/>
  <c r="AY297" i="1"/>
  <c r="AY308" i="1"/>
  <c r="AY336" i="1"/>
  <c r="AY302" i="1"/>
  <c r="AY351" i="1"/>
  <c r="AY49" i="1"/>
  <c r="AY66" i="1"/>
  <c r="AY67" i="1"/>
  <c r="AY39" i="1"/>
  <c r="AY12" i="1"/>
  <c r="AY121" i="1"/>
  <c r="AY179" i="1"/>
  <c r="AY61" i="1"/>
  <c r="AY13" i="1"/>
  <c r="AY35" i="1"/>
  <c r="AY133" i="1"/>
  <c r="AY335" i="1"/>
  <c r="AY319" i="1"/>
  <c r="AY312" i="1"/>
  <c r="AY150" i="1"/>
  <c r="AY248" i="1"/>
  <c r="AY230" i="1"/>
  <c r="AY274" i="1"/>
  <c r="AY300" i="1"/>
  <c r="AY376" i="1"/>
  <c r="AY291" i="1"/>
  <c r="AY289" i="1"/>
  <c r="AY8" i="1"/>
  <c r="AY89" i="1"/>
  <c r="AY15" i="1"/>
  <c r="AY21" i="1"/>
  <c r="AY18" i="1"/>
  <c r="AY65" i="1"/>
  <c r="AY28" i="1"/>
  <c r="AY64" i="1"/>
  <c r="AY190" i="1"/>
  <c r="AY192" i="1"/>
  <c r="AY259" i="1"/>
  <c r="AY141" i="1"/>
  <c r="AY306" i="1"/>
  <c r="AY164" i="1"/>
  <c r="AY345" i="1"/>
  <c r="AY366" i="1"/>
  <c r="AY294" i="1"/>
  <c r="AY317" i="1"/>
  <c r="AY54" i="1"/>
  <c r="AY38" i="1"/>
  <c r="AY74" i="1"/>
  <c r="AY184" i="1"/>
  <c r="AY134" i="1"/>
  <c r="AY73" i="1"/>
  <c r="AY147" i="1"/>
  <c r="AY114" i="1"/>
  <c r="AY111" i="1"/>
  <c r="AY92" i="1"/>
  <c r="AY203" i="1"/>
  <c r="AY145" i="1"/>
  <c r="AY275" i="1"/>
  <c r="AY324" i="1"/>
  <c r="AY195" i="1"/>
  <c r="AY127" i="1"/>
  <c r="AY163" i="1"/>
  <c r="AY171" i="1"/>
  <c r="AY224" i="1"/>
  <c r="AY43" i="1"/>
  <c r="AY27" i="1"/>
  <c r="AY144" i="1"/>
  <c r="AY17" i="1"/>
  <c r="AY168" i="1"/>
  <c r="AY146" i="1"/>
  <c r="AY256" i="1"/>
  <c r="AY47" i="1"/>
  <c r="AY99" i="1"/>
  <c r="AY160" i="1"/>
  <c r="AY331" i="1"/>
  <c r="AY217" i="1"/>
  <c r="AY153" i="1"/>
  <c r="AY378" i="1"/>
  <c r="AY359" i="1"/>
  <c r="AY278" i="1"/>
  <c r="AY31" i="1"/>
  <c r="AY9" i="1"/>
  <c r="AY42" i="1"/>
  <c r="AY69" i="1"/>
  <c r="AY86" i="1"/>
  <c r="AY167" i="1"/>
  <c r="AY40" i="1"/>
  <c r="AY79" i="1"/>
  <c r="AY36" i="1"/>
  <c r="AY204" i="1"/>
  <c r="AY116" i="1"/>
  <c r="AY157" i="1"/>
  <c r="AY139" i="1"/>
  <c r="AY349" i="1"/>
  <c r="AY183" i="1"/>
  <c r="AY318" i="1"/>
  <c r="AY367" i="1"/>
  <c r="AY265" i="1"/>
  <c r="AY337" i="1"/>
  <c r="AY75" i="1"/>
  <c r="AY173" i="1"/>
  <c r="AY90" i="1"/>
  <c r="AY59" i="1"/>
  <c r="AY46" i="1"/>
  <c r="AY115" i="1"/>
  <c r="AY109" i="1"/>
  <c r="AY268" i="1"/>
  <c r="AY165" i="1"/>
  <c r="AY175" i="1"/>
  <c r="AY236" i="1"/>
  <c r="AY293" i="1"/>
  <c r="AY329" i="1"/>
  <c r="AY25" i="1"/>
  <c r="AY55" i="1"/>
  <c r="AY77" i="1"/>
  <c r="AY14" i="1"/>
  <c r="AY209" i="1"/>
  <c r="AY264" i="1"/>
  <c r="AY11" i="1"/>
  <c r="AY85" i="1"/>
  <c r="AY200" i="1"/>
  <c r="AY186" i="1"/>
  <c r="AY284" i="1"/>
  <c r="AY365" i="1"/>
  <c r="AY222" i="1"/>
  <c r="AY194" i="1"/>
  <c r="AY292" i="1"/>
  <c r="AY218" i="1"/>
  <c r="AY241" i="1"/>
  <c r="AY372" i="1"/>
  <c r="AY371" i="1"/>
  <c r="AY381" i="1"/>
  <c r="AY26" i="1"/>
  <c r="AY32" i="1"/>
  <c r="AY68" i="1"/>
  <c r="AY48" i="1"/>
  <c r="AY71" i="1"/>
  <c r="AY58" i="1"/>
  <c r="AY211" i="1"/>
  <c r="AY245" i="1"/>
  <c r="AY117" i="1"/>
  <c r="AY166" i="1"/>
  <c r="AY156" i="1"/>
  <c r="AY169" i="1"/>
  <c r="AY158" i="1"/>
  <c r="AY355" i="1"/>
  <c r="AY123" i="1"/>
  <c r="AY311" i="1"/>
  <c r="AY347" i="1"/>
  <c r="AY151" i="1"/>
  <c r="AY112" i="1"/>
  <c r="AY354" i="1"/>
  <c r="AY129" i="1"/>
  <c r="AY286" i="1"/>
  <c r="AY137" i="1"/>
  <c r="AY383" i="1"/>
  <c r="AY95" i="1"/>
  <c r="AY76" i="1"/>
  <c r="AY227" i="1"/>
  <c r="AY155" i="1"/>
  <c r="AY323" i="1"/>
  <c r="AY82" i="1"/>
  <c r="AY107" i="1"/>
  <c r="AY233" i="1"/>
  <c r="AY346" i="1"/>
  <c r="AY255" i="1"/>
  <c r="AY373" i="1"/>
  <c r="AY149" i="1"/>
  <c r="AY298" i="1"/>
  <c r="AY88" i="1"/>
  <c r="AY106" i="1"/>
  <c r="AY142" i="1"/>
  <c r="AY130" i="1"/>
  <c r="AY125" i="1"/>
  <c r="AY119" i="1"/>
  <c r="AY140" i="1"/>
  <c r="AY131" i="1"/>
  <c r="AY257" i="1"/>
  <c r="AY287" i="1"/>
  <c r="AY239" i="1"/>
  <c r="AY250" i="1"/>
  <c r="AY100" i="1"/>
  <c r="AY249" i="1"/>
  <c r="AY237" i="1"/>
  <c r="AY243" i="1"/>
  <c r="AY267" i="1"/>
  <c r="AY361" i="1"/>
  <c r="AY136" i="1"/>
  <c r="AY71" i="3"/>
  <c r="AY207" i="3"/>
  <c r="AY231" i="3"/>
  <c r="AY333" i="3"/>
  <c r="AY313" i="3"/>
  <c r="AY143" i="3"/>
  <c r="AY195" i="3"/>
  <c r="AY219" i="3"/>
  <c r="AY220" i="3"/>
  <c r="AY278" i="3"/>
  <c r="AY245" i="3"/>
  <c r="AY133" i="3"/>
  <c r="AY318" i="3"/>
  <c r="AY249" i="3"/>
  <c r="AY65" i="3"/>
  <c r="AY215" i="3"/>
  <c r="AY261" i="3"/>
  <c r="AY12" i="3"/>
  <c r="AY153" i="3"/>
  <c r="AY242" i="3"/>
  <c r="AY197" i="3"/>
  <c r="AY166" i="3"/>
  <c r="AY239" i="3"/>
  <c r="AY309" i="3"/>
  <c r="AY217" i="3"/>
  <c r="AY273" i="3"/>
  <c r="AY224" i="3"/>
  <c r="AY280" i="3"/>
  <c r="AY269" i="3"/>
  <c r="AY172" i="3"/>
  <c r="AY110" i="3"/>
  <c r="AY240" i="3"/>
  <c r="AY230" i="3"/>
  <c r="AY238" i="3"/>
  <c r="AY367" i="3"/>
  <c r="AY104" i="3"/>
  <c r="AY32" i="3"/>
  <c r="AY257" i="3"/>
  <c r="AY247" i="3"/>
  <c r="AY281" i="3"/>
  <c r="AY223" i="3"/>
  <c r="AY176" i="3"/>
  <c r="AY145" i="3"/>
  <c r="AY72" i="3"/>
  <c r="AY263" i="3"/>
  <c r="AY57" i="3"/>
  <c r="AY23" i="3"/>
  <c r="AY214" i="3"/>
  <c r="AY151" i="3"/>
  <c r="AY279" i="3"/>
  <c r="AY168" i="3"/>
  <c r="AY295" i="3"/>
  <c r="AY155" i="3"/>
  <c r="AY52" i="3"/>
  <c r="AY147" i="3"/>
  <c r="AY86" i="3"/>
  <c r="AY115" i="3"/>
  <c r="AY107" i="3"/>
  <c r="AY253" i="3"/>
  <c r="AY244" i="3"/>
  <c r="AY40" i="3"/>
  <c r="AY226" i="3"/>
  <c r="AY304" i="3"/>
  <c r="AY361" i="3"/>
  <c r="AY27" i="3"/>
  <c r="AY181" i="3"/>
  <c r="AY337" i="3"/>
  <c r="AY252" i="3"/>
  <c r="AY177" i="3"/>
  <c r="AY296" i="3"/>
  <c r="AY18" i="3"/>
  <c r="AY288" i="3"/>
  <c r="AY164" i="3"/>
  <c r="AY341" i="3"/>
  <c r="AY210" i="3"/>
  <c r="AY46" i="3"/>
  <c r="AY260" i="3"/>
  <c r="AY186" i="3"/>
  <c r="AY200" i="3"/>
  <c r="AY354" i="3"/>
  <c r="AY267" i="3"/>
  <c r="AY130" i="3"/>
  <c r="AY68" i="3"/>
  <c r="AY70" i="3"/>
  <c r="AY15" i="3"/>
  <c r="AY237" i="3"/>
  <c r="AY127" i="3"/>
  <c r="AY135" i="3"/>
  <c r="AY209" i="3"/>
  <c r="AY47" i="3"/>
  <c r="AY227" i="3"/>
  <c r="AY301" i="3"/>
  <c r="AY48" i="3"/>
  <c r="AY201" i="3"/>
  <c r="AY73" i="3"/>
  <c r="AY53" i="3"/>
  <c r="AY228" i="3"/>
  <c r="AY66" i="3"/>
  <c r="AY229" i="3"/>
  <c r="AY121" i="3"/>
  <c r="AY125" i="3"/>
  <c r="AY286" i="3"/>
  <c r="AY266" i="3"/>
  <c r="AY94" i="3"/>
  <c r="AY258" i="3"/>
  <c r="AY134" i="3"/>
  <c r="AY163" i="3"/>
  <c r="AY56" i="3"/>
  <c r="AY292" i="3"/>
  <c r="AY109" i="3"/>
  <c r="AY171" i="3"/>
  <c r="AY77" i="3"/>
  <c r="AY254" i="3"/>
  <c r="AY335" i="3"/>
  <c r="AY275" i="3"/>
  <c r="AY323" i="2"/>
  <c r="AY182" i="2"/>
  <c r="AY219" i="2"/>
  <c r="AY67" i="2"/>
  <c r="AY310" i="2"/>
  <c r="AY101" i="2"/>
  <c r="AY41" i="2"/>
  <c r="AY231" i="2"/>
  <c r="AY207" i="2"/>
  <c r="AY107" i="2"/>
  <c r="AY224" i="2"/>
  <c r="AY245" i="2"/>
  <c r="AY40" i="2"/>
  <c r="AY198" i="2"/>
  <c r="AY314" i="2"/>
  <c r="AY45" i="2"/>
  <c r="AY141" i="2"/>
  <c r="AY58" i="2"/>
  <c r="AY171" i="2"/>
  <c r="AY279" i="2"/>
  <c r="AY273" i="2"/>
  <c r="AY69" i="2"/>
  <c r="AY195" i="2"/>
  <c r="AY77" i="2"/>
  <c r="AY163" i="2"/>
  <c r="AY208" i="2"/>
  <c r="AY240" i="2"/>
  <c r="AY222" i="2"/>
  <c r="AY89" i="2"/>
  <c r="AY149" i="2"/>
  <c r="AY70" i="2"/>
  <c r="AY23" i="2"/>
  <c r="AY59" i="2"/>
  <c r="AY158" i="2"/>
  <c r="AY15" i="2"/>
  <c r="AY204" i="2"/>
  <c r="AY135" i="2"/>
  <c r="AY213" i="2"/>
  <c r="AY346" i="2"/>
  <c r="AY286" i="2"/>
  <c r="AY166" i="2"/>
  <c r="AY235" i="2"/>
  <c r="AY111" i="2"/>
  <c r="AY82" i="2"/>
  <c r="AY209" i="2"/>
  <c r="AY143" i="2"/>
  <c r="AY63" i="2"/>
  <c r="AY223" i="2"/>
  <c r="AY191" i="2"/>
  <c r="AY220" i="2"/>
  <c r="AY268" i="2"/>
  <c r="AY84" i="2"/>
  <c r="AY183" i="2"/>
  <c r="AY184" i="2"/>
  <c r="AY212" i="2"/>
  <c r="AY244" i="2"/>
  <c r="AY257" i="2"/>
  <c r="AY241" i="2"/>
  <c r="AY299" i="2"/>
  <c r="AY109" i="2"/>
  <c r="AY105" i="2"/>
  <c r="AY99" i="2"/>
  <c r="AY246" i="2"/>
  <c r="AY229" i="2"/>
  <c r="AY161" i="2"/>
  <c r="AY291" i="2"/>
  <c r="AY226" i="2"/>
  <c r="AY167" i="2"/>
  <c r="AY248" i="2"/>
  <c r="AY121" i="2"/>
  <c r="AY276" i="2"/>
  <c r="AY250" i="2"/>
  <c r="AY124" i="2"/>
  <c r="AY331" i="2"/>
  <c r="AY169" i="2"/>
  <c r="AY35" i="2"/>
  <c r="AY270" i="2"/>
  <c r="AY19" i="2"/>
  <c r="AY258" i="2"/>
  <c r="AY129" i="2"/>
  <c r="AY168" i="2"/>
  <c r="AY218" i="2"/>
  <c r="AY228" i="2"/>
  <c r="AY283" i="2"/>
  <c r="AY251" i="2"/>
  <c r="AY12" i="2"/>
  <c r="AY230" i="2"/>
  <c r="AY88" i="2"/>
  <c r="AY36" i="2"/>
  <c r="AY137" i="2"/>
  <c r="AY132" i="2"/>
  <c r="AY31" i="2"/>
  <c r="AY152" i="2"/>
  <c r="AY125" i="2"/>
  <c r="AY278" i="2"/>
  <c r="AY46" i="2"/>
  <c r="AY319" i="2"/>
  <c r="AY337" i="2"/>
  <c r="AY180" i="2"/>
  <c r="AY52" i="2"/>
  <c r="AY164" i="2"/>
  <c r="AY236" i="2"/>
  <c r="BB46" i="2" l="1"/>
  <c r="BD46" i="2"/>
  <c r="AB46" i="2" s="1"/>
  <c r="BC46" i="2"/>
  <c r="BA46" i="2"/>
  <c r="AZ46" i="2"/>
  <c r="BG46" i="2"/>
  <c r="BF46" i="2"/>
  <c r="BE46" i="2"/>
  <c r="BA204" i="2"/>
  <c r="BG204" i="2"/>
  <c r="BF204" i="2"/>
  <c r="BE204" i="2"/>
  <c r="BD204" i="2"/>
  <c r="AB204" i="2" s="1"/>
  <c r="BC204" i="2"/>
  <c r="BB204" i="2"/>
  <c r="AZ204" i="2"/>
  <c r="BE227" i="3"/>
  <c r="BG227" i="3"/>
  <c r="BF227" i="3"/>
  <c r="BD227" i="3"/>
  <c r="AB227" i="3" s="1"/>
  <c r="BC227" i="3"/>
  <c r="BB227" i="3"/>
  <c r="BA227" i="3"/>
  <c r="AZ227" i="3"/>
  <c r="BG110" i="3"/>
  <c r="BF110" i="3"/>
  <c r="BE110" i="3"/>
  <c r="BD110" i="3"/>
  <c r="AB110" i="3" s="1"/>
  <c r="BC110" i="3"/>
  <c r="BB110" i="3"/>
  <c r="BA110" i="3"/>
  <c r="AZ110" i="3"/>
  <c r="BG106" i="1"/>
  <c r="BC106" i="1"/>
  <c r="BB106" i="1"/>
  <c r="BA106" i="1"/>
  <c r="BF106" i="1"/>
  <c r="BE106" i="1"/>
  <c r="BD106" i="1"/>
  <c r="AB106" i="1" s="1"/>
  <c r="AZ106" i="1"/>
  <c r="BF293" i="1"/>
  <c r="BE293" i="1"/>
  <c r="BD293" i="1"/>
  <c r="AB293" i="1" s="1"/>
  <c r="BC293" i="1"/>
  <c r="BB293" i="1"/>
  <c r="BA293" i="1"/>
  <c r="AZ293" i="1"/>
  <c r="BG293" i="1"/>
  <c r="AZ171" i="1"/>
  <c r="BG171" i="1"/>
  <c r="BF171" i="1"/>
  <c r="BE171" i="1"/>
  <c r="BD171" i="1"/>
  <c r="AB171" i="1" s="1"/>
  <c r="BC171" i="1"/>
  <c r="BB171" i="1"/>
  <c r="BA171" i="1"/>
  <c r="BA336" i="1"/>
  <c r="AZ336" i="1"/>
  <c r="BG336" i="1"/>
  <c r="BF336" i="1"/>
  <c r="BE336" i="1"/>
  <c r="BD336" i="1"/>
  <c r="AB336" i="1" s="1"/>
  <c r="BC336" i="1"/>
  <c r="BB336" i="1"/>
  <c r="BF271" i="1"/>
  <c r="BE271" i="1"/>
  <c r="BD271" i="1"/>
  <c r="AB271" i="1" s="1"/>
  <c r="BC271" i="1"/>
  <c r="BB271" i="1"/>
  <c r="BA271" i="1"/>
  <c r="AZ271" i="1"/>
  <c r="BG271" i="1"/>
  <c r="BA438" i="1"/>
  <c r="AZ438" i="1"/>
  <c r="BG438" i="1"/>
  <c r="BF438" i="1"/>
  <c r="BD438" i="1"/>
  <c r="BC438" i="1"/>
  <c r="BE438" i="1"/>
  <c r="BB438" i="1"/>
  <c r="BG460" i="1"/>
  <c r="BF460" i="1"/>
  <c r="BB460" i="1"/>
  <c r="BA460" i="1"/>
  <c r="BD460" i="1"/>
  <c r="BC460" i="1"/>
  <c r="AZ460" i="1"/>
  <c r="BE460" i="1"/>
  <c r="BF281" i="1"/>
  <c r="BE281" i="1"/>
  <c r="BD281" i="1"/>
  <c r="AB281" i="1" s="1"/>
  <c r="BC281" i="1"/>
  <c r="BB281" i="1"/>
  <c r="BA281" i="1"/>
  <c r="AZ281" i="1"/>
  <c r="BG281" i="1"/>
  <c r="BE240" i="1"/>
  <c r="BC240" i="1"/>
  <c r="BG240" i="1"/>
  <c r="BF240" i="1"/>
  <c r="BD240" i="1"/>
  <c r="AB240" i="1" s="1"/>
  <c r="BB240" i="1"/>
  <c r="BA240" i="1"/>
  <c r="AZ240" i="1"/>
  <c r="BE340" i="1"/>
  <c r="BD340" i="1"/>
  <c r="AB340" i="1" s="1"/>
  <c r="BC340" i="1"/>
  <c r="BB340" i="1"/>
  <c r="BA340" i="1"/>
  <c r="AZ340" i="1"/>
  <c r="BG340" i="1"/>
  <c r="BF340" i="1"/>
  <c r="BG259" i="3"/>
  <c r="BF259" i="3"/>
  <c r="BE259" i="3"/>
  <c r="BD259" i="3"/>
  <c r="AB259" i="3" s="1"/>
  <c r="BC259" i="3"/>
  <c r="BA259" i="3"/>
  <c r="AZ259" i="3"/>
  <c r="BB259" i="3"/>
  <c r="BB128" i="3"/>
  <c r="BA128" i="3"/>
  <c r="AZ128" i="3"/>
  <c r="BG128" i="3"/>
  <c r="BF128" i="3"/>
  <c r="BE128" i="3"/>
  <c r="BD128" i="3"/>
  <c r="AB128" i="3" s="1"/>
  <c r="BC128" i="3"/>
  <c r="BB268" i="3"/>
  <c r="BA268" i="3"/>
  <c r="AZ268" i="3"/>
  <c r="BG268" i="3"/>
  <c r="BF268" i="3"/>
  <c r="BD268" i="3"/>
  <c r="AB268" i="3" s="1"/>
  <c r="BC268" i="3"/>
  <c r="BE268" i="3"/>
  <c r="BG87" i="3"/>
  <c r="BB87" i="3"/>
  <c r="BF87" i="3"/>
  <c r="BE87" i="3"/>
  <c r="BD87" i="3"/>
  <c r="AB87" i="3" s="1"/>
  <c r="BC87" i="3"/>
  <c r="BA87" i="3"/>
  <c r="AZ87" i="3"/>
  <c r="BG79" i="3"/>
  <c r="BF79" i="3"/>
  <c r="BE79" i="3"/>
  <c r="BD79" i="3"/>
  <c r="AB79" i="3" s="1"/>
  <c r="BC79" i="3"/>
  <c r="BB79" i="3"/>
  <c r="BA79" i="3"/>
  <c r="AZ79" i="3"/>
  <c r="BA108" i="3"/>
  <c r="AZ108" i="3"/>
  <c r="BG108" i="3"/>
  <c r="BF108" i="3"/>
  <c r="BE108" i="3"/>
  <c r="BD108" i="3"/>
  <c r="AB108" i="3" s="1"/>
  <c r="BC108" i="3"/>
  <c r="BB108" i="3"/>
  <c r="BA96" i="3"/>
  <c r="BG96" i="3"/>
  <c r="BE96" i="3"/>
  <c r="BB96" i="3"/>
  <c r="AZ96" i="3"/>
  <c r="BF96" i="3"/>
  <c r="BD96" i="3"/>
  <c r="AB96" i="3" s="1"/>
  <c r="BC96" i="3"/>
  <c r="BD113" i="3"/>
  <c r="AB113" i="3" s="1"/>
  <c r="BC113" i="3"/>
  <c r="BB113" i="3"/>
  <c r="BA113" i="3"/>
  <c r="AZ113" i="3"/>
  <c r="BG113" i="3"/>
  <c r="BF113" i="3"/>
  <c r="BE113" i="3"/>
  <c r="BB390" i="3"/>
  <c r="BA390" i="3"/>
  <c r="AZ390" i="3"/>
  <c r="BG390" i="3"/>
  <c r="BF390" i="3"/>
  <c r="BD390" i="3"/>
  <c r="AB390" i="3" s="1"/>
  <c r="BC390" i="3"/>
  <c r="BE390" i="3"/>
  <c r="BA117" i="2"/>
  <c r="AZ117" i="2"/>
  <c r="BG117" i="2"/>
  <c r="BE117" i="2"/>
  <c r="BD117" i="2"/>
  <c r="AB117" i="2" s="1"/>
  <c r="BC117" i="2"/>
  <c r="BF117" i="2"/>
  <c r="BB117" i="2"/>
  <c r="BG51" i="2"/>
  <c r="BF51" i="2"/>
  <c r="BE51" i="2"/>
  <c r="BD51" i="2"/>
  <c r="AB51" i="2" s="1"/>
  <c r="BC51" i="2"/>
  <c r="BB51" i="2"/>
  <c r="BA51" i="2"/>
  <c r="AZ51" i="2"/>
  <c r="BG364" i="2"/>
  <c r="BF364" i="2"/>
  <c r="BE364" i="2"/>
  <c r="BD364" i="2"/>
  <c r="AB364" i="2" s="1"/>
  <c r="BC364" i="2"/>
  <c r="BB364" i="2"/>
  <c r="BA364" i="2"/>
  <c r="AZ364" i="2"/>
  <c r="BG324" i="2"/>
  <c r="BF324" i="2"/>
  <c r="BE324" i="2"/>
  <c r="BD324" i="2"/>
  <c r="AB324" i="2" s="1"/>
  <c r="BC324" i="2"/>
  <c r="BB324" i="2"/>
  <c r="BA324" i="2"/>
  <c r="AZ324" i="2"/>
  <c r="BG333" i="2"/>
  <c r="BF333" i="2"/>
  <c r="BE333" i="2"/>
  <c r="BD333" i="2"/>
  <c r="AB333" i="2" s="1"/>
  <c r="BC333" i="2"/>
  <c r="BB333" i="2"/>
  <c r="BA333" i="2"/>
  <c r="AZ333" i="2"/>
  <c r="BF372" i="2"/>
  <c r="BE372" i="2"/>
  <c r="AZ372" i="2"/>
  <c r="BG372" i="2"/>
  <c r="BD372" i="2"/>
  <c r="AB372" i="2" s="1"/>
  <c r="BC372" i="2"/>
  <c r="BB372" i="2"/>
  <c r="BA372" i="2"/>
  <c r="BG150" i="2"/>
  <c r="BF150" i="2"/>
  <c r="BE150" i="2"/>
  <c r="BD150" i="2"/>
  <c r="AB150" i="2" s="1"/>
  <c r="BC150" i="2"/>
  <c r="BB150" i="2"/>
  <c r="BA150" i="2"/>
  <c r="AZ150" i="2"/>
  <c r="BG408" i="2"/>
  <c r="BE408" i="2"/>
  <c r="BD408" i="2"/>
  <c r="BC408" i="2"/>
  <c r="BB408" i="2"/>
  <c r="BF408" i="2"/>
  <c r="BA408" i="2"/>
  <c r="AZ408" i="2"/>
  <c r="AZ278" i="2"/>
  <c r="BE278" i="2"/>
  <c r="BD278" i="2"/>
  <c r="AB278" i="2" s="1"/>
  <c r="BC278" i="2"/>
  <c r="BG278" i="2"/>
  <c r="BF278" i="2"/>
  <c r="BB278" i="2"/>
  <c r="BA278" i="2"/>
  <c r="BF228" i="2"/>
  <c r="BE228" i="2"/>
  <c r="BD228" i="2"/>
  <c r="AB228" i="2" s="1"/>
  <c r="BC228" i="2"/>
  <c r="BG228" i="2"/>
  <c r="BB228" i="2"/>
  <c r="BA228" i="2"/>
  <c r="AZ228" i="2"/>
  <c r="BG276" i="2"/>
  <c r="BF276" i="2"/>
  <c r="BC276" i="2"/>
  <c r="BB276" i="2"/>
  <c r="BA276" i="2"/>
  <c r="BE276" i="2"/>
  <c r="BD276" i="2"/>
  <c r="AB276" i="2" s="1"/>
  <c r="AZ276" i="2"/>
  <c r="BG299" i="2"/>
  <c r="BF299" i="2"/>
  <c r="BE299" i="2"/>
  <c r="BD299" i="2"/>
  <c r="AB299" i="2" s="1"/>
  <c r="BC299" i="2"/>
  <c r="BB299" i="2"/>
  <c r="BA299" i="2"/>
  <c r="AZ299" i="2"/>
  <c r="BG63" i="2"/>
  <c r="BD63" i="2"/>
  <c r="AB63" i="2" s="1"/>
  <c r="BF63" i="2"/>
  <c r="BE63" i="2"/>
  <c r="BC63" i="2"/>
  <c r="BB63" i="2"/>
  <c r="BA63" i="2"/>
  <c r="AZ63" i="2"/>
  <c r="BG15" i="2"/>
  <c r="BF15" i="2"/>
  <c r="BE15" i="2"/>
  <c r="BD15" i="2"/>
  <c r="AB15" i="2" s="1"/>
  <c r="BC15" i="2"/>
  <c r="BA15" i="2"/>
  <c r="BB15" i="2"/>
  <c r="AZ15" i="2"/>
  <c r="AZ195" i="2"/>
  <c r="BG195" i="2"/>
  <c r="BF195" i="2"/>
  <c r="BE195" i="2"/>
  <c r="BD195" i="2"/>
  <c r="AB195" i="2" s="1"/>
  <c r="BC195" i="2"/>
  <c r="BB195" i="2"/>
  <c r="BA195" i="2"/>
  <c r="BF224" i="2"/>
  <c r="BB224" i="2"/>
  <c r="BA224" i="2"/>
  <c r="AZ224" i="2"/>
  <c r="BG224" i="2"/>
  <c r="BE224" i="2"/>
  <c r="BD224" i="2"/>
  <c r="AB224" i="2" s="1"/>
  <c r="BC224" i="2"/>
  <c r="BE335" i="3"/>
  <c r="BB335" i="3"/>
  <c r="BA335" i="3"/>
  <c r="BG335" i="3"/>
  <c r="BF335" i="3"/>
  <c r="BD335" i="3"/>
  <c r="AB335" i="3" s="1"/>
  <c r="BC335" i="3"/>
  <c r="AZ335" i="3"/>
  <c r="BE286" i="3"/>
  <c r="BG286" i="3"/>
  <c r="BF286" i="3"/>
  <c r="BD286" i="3"/>
  <c r="AB286" i="3" s="1"/>
  <c r="BC286" i="3"/>
  <c r="BB286" i="3"/>
  <c r="BA286" i="3"/>
  <c r="AZ286" i="3"/>
  <c r="BE47" i="3"/>
  <c r="BD47" i="3"/>
  <c r="AB47" i="3" s="1"/>
  <c r="BC47" i="3"/>
  <c r="BB47" i="3"/>
  <c r="AZ47" i="3"/>
  <c r="BG47" i="3"/>
  <c r="BF47" i="3"/>
  <c r="BA47" i="3"/>
  <c r="AZ186" i="3"/>
  <c r="BG186" i="3"/>
  <c r="BF186" i="3"/>
  <c r="BD186" i="3"/>
  <c r="AB186" i="3" s="1"/>
  <c r="BE186" i="3"/>
  <c r="BC186" i="3"/>
  <c r="BA186" i="3"/>
  <c r="BB186" i="3"/>
  <c r="BD181" i="3"/>
  <c r="AB181" i="3" s="1"/>
  <c r="BA181" i="3"/>
  <c r="BF181" i="3"/>
  <c r="BE181" i="3"/>
  <c r="BC181" i="3"/>
  <c r="BB181" i="3"/>
  <c r="AZ181" i="3"/>
  <c r="BG181" i="3"/>
  <c r="BG52" i="3"/>
  <c r="BF52" i="3"/>
  <c r="BE52" i="3"/>
  <c r="BC52" i="3"/>
  <c r="BB52" i="3"/>
  <c r="BA52" i="3"/>
  <c r="AZ52" i="3"/>
  <c r="BD52" i="3"/>
  <c r="AB52" i="3" s="1"/>
  <c r="BE176" i="3"/>
  <c r="BA176" i="3"/>
  <c r="BG176" i="3"/>
  <c r="BF176" i="3"/>
  <c r="BD176" i="3"/>
  <c r="AB176" i="3" s="1"/>
  <c r="BC176" i="3"/>
  <c r="AZ176" i="3"/>
  <c r="BB176" i="3"/>
  <c r="BE172" i="3"/>
  <c r="BA172" i="3"/>
  <c r="BB172" i="3"/>
  <c r="AZ172" i="3"/>
  <c r="BG172" i="3"/>
  <c r="BD172" i="3"/>
  <c r="AB172" i="3" s="1"/>
  <c r="BC172" i="3"/>
  <c r="BF172" i="3"/>
  <c r="BB12" i="3"/>
  <c r="BA12" i="3"/>
  <c r="AZ12" i="3"/>
  <c r="BF12" i="3"/>
  <c r="BE12" i="3"/>
  <c r="BD12" i="3"/>
  <c r="AB12" i="3" s="1"/>
  <c r="BG12" i="3"/>
  <c r="BC12" i="3"/>
  <c r="BG143" i="3"/>
  <c r="BF143" i="3"/>
  <c r="BD143" i="3"/>
  <c r="AB143" i="3" s="1"/>
  <c r="BB143" i="3"/>
  <c r="BA143" i="3"/>
  <c r="BE143" i="3"/>
  <c r="BC143" i="3"/>
  <c r="AZ143" i="3"/>
  <c r="BA100" i="1"/>
  <c r="BB100" i="1"/>
  <c r="BG100" i="1"/>
  <c r="BF100" i="1"/>
  <c r="BE100" i="1"/>
  <c r="BD100" i="1"/>
  <c r="AB100" i="1" s="1"/>
  <c r="BC100" i="1"/>
  <c r="AZ100" i="1"/>
  <c r="BA88" i="1"/>
  <c r="BB88" i="1"/>
  <c r="BG88" i="1"/>
  <c r="BF88" i="1"/>
  <c r="BE88" i="1"/>
  <c r="BD88" i="1"/>
  <c r="AB88" i="1" s="1"/>
  <c r="BC88" i="1"/>
  <c r="AZ88" i="1"/>
  <c r="BB76" i="1"/>
  <c r="BF76" i="1"/>
  <c r="BE76" i="1"/>
  <c r="BD76" i="1"/>
  <c r="AB76" i="1" s="1"/>
  <c r="BC76" i="1"/>
  <c r="BA76" i="1"/>
  <c r="AZ76" i="1"/>
  <c r="BG76" i="1"/>
  <c r="BB355" i="1"/>
  <c r="BC355" i="1"/>
  <c r="BE355" i="1"/>
  <c r="BD355" i="1"/>
  <c r="AB355" i="1" s="1"/>
  <c r="BA355" i="1"/>
  <c r="AZ355" i="1"/>
  <c r="BG355" i="1"/>
  <c r="BF355" i="1"/>
  <c r="AZ32" i="1"/>
  <c r="BG32" i="1"/>
  <c r="BF32" i="1"/>
  <c r="BE32" i="1"/>
  <c r="BD32" i="1"/>
  <c r="AB32" i="1" s="1"/>
  <c r="BC32" i="1"/>
  <c r="BB32" i="1"/>
  <c r="BA32" i="1"/>
  <c r="BC186" i="1"/>
  <c r="BB186" i="1"/>
  <c r="BA186" i="1"/>
  <c r="AZ186" i="1"/>
  <c r="BG186" i="1"/>
  <c r="BF186" i="1"/>
  <c r="BE186" i="1"/>
  <c r="BD186" i="1"/>
  <c r="AB186" i="1" s="1"/>
  <c r="BG236" i="1"/>
  <c r="BE236" i="1"/>
  <c r="BA236" i="1"/>
  <c r="BF236" i="1"/>
  <c r="BD236" i="1"/>
  <c r="AB236" i="1" s="1"/>
  <c r="BC236" i="1"/>
  <c r="BB236" i="1"/>
  <c r="AZ236" i="1"/>
  <c r="AZ265" i="1"/>
  <c r="BF265" i="1"/>
  <c r="BD265" i="1"/>
  <c r="AB265" i="1" s="1"/>
  <c r="BG265" i="1"/>
  <c r="BE265" i="1"/>
  <c r="BC265" i="1"/>
  <c r="BB265" i="1"/>
  <c r="BA265" i="1"/>
  <c r="BG167" i="1"/>
  <c r="BF167" i="1"/>
  <c r="BE167" i="1"/>
  <c r="BD167" i="1"/>
  <c r="AB167" i="1" s="1"/>
  <c r="BC167" i="1"/>
  <c r="BB167" i="1"/>
  <c r="BA167" i="1"/>
  <c r="AZ167" i="1"/>
  <c r="BA160" i="1"/>
  <c r="AZ160" i="1"/>
  <c r="BG160" i="1"/>
  <c r="BF160" i="1"/>
  <c r="BE160" i="1"/>
  <c r="BD160" i="1"/>
  <c r="AB160" i="1" s="1"/>
  <c r="BC160" i="1"/>
  <c r="BB160" i="1"/>
  <c r="BD163" i="1"/>
  <c r="AB163" i="1" s="1"/>
  <c r="BC163" i="1"/>
  <c r="BB163" i="1"/>
  <c r="BA163" i="1"/>
  <c r="AZ163" i="1"/>
  <c r="BG163" i="1"/>
  <c r="BF163" i="1"/>
  <c r="BE163" i="1"/>
  <c r="BG134" i="1"/>
  <c r="BF134" i="1"/>
  <c r="BE134" i="1"/>
  <c r="BD134" i="1"/>
  <c r="AB134" i="1" s="1"/>
  <c r="BC134" i="1"/>
  <c r="BB134" i="1"/>
  <c r="BA134" i="1"/>
  <c r="AZ134" i="1"/>
  <c r="BF259" i="1"/>
  <c r="BE259" i="1"/>
  <c r="BD259" i="1"/>
  <c r="AB259" i="1" s="1"/>
  <c r="BB259" i="1"/>
  <c r="AZ259" i="1"/>
  <c r="BG259" i="1"/>
  <c r="BC259" i="1"/>
  <c r="BA259" i="1"/>
  <c r="BD291" i="1"/>
  <c r="AB291" i="1" s="1"/>
  <c r="BC291" i="1"/>
  <c r="BB291" i="1"/>
  <c r="BA291" i="1"/>
  <c r="AZ291" i="1"/>
  <c r="BG291" i="1"/>
  <c r="BF291" i="1"/>
  <c r="BE291" i="1"/>
  <c r="BE13" i="1"/>
  <c r="BC13" i="1"/>
  <c r="BB13" i="1"/>
  <c r="AZ13" i="1"/>
  <c r="BA13" i="1"/>
  <c r="BF13" i="1"/>
  <c r="BD13" i="1"/>
  <c r="AB13" i="1" s="1"/>
  <c r="BG13" i="1"/>
  <c r="BG308" i="1"/>
  <c r="BF308" i="1"/>
  <c r="BE308" i="1"/>
  <c r="BD308" i="1"/>
  <c r="AB308" i="1" s="1"/>
  <c r="BC308" i="1"/>
  <c r="BB308" i="1"/>
  <c r="BA308" i="1"/>
  <c r="AZ308" i="1"/>
  <c r="BC210" i="1"/>
  <c r="BG210" i="1"/>
  <c r="BF210" i="1"/>
  <c r="BE210" i="1"/>
  <c r="BD210" i="1"/>
  <c r="AB210" i="1" s="1"/>
  <c r="BB210" i="1"/>
  <c r="BA210" i="1"/>
  <c r="AZ210" i="1"/>
  <c r="BG343" i="1"/>
  <c r="BF343" i="1"/>
  <c r="BE343" i="1"/>
  <c r="BD343" i="1"/>
  <c r="AB343" i="1" s="1"/>
  <c r="BC343" i="1"/>
  <c r="BB343" i="1"/>
  <c r="BA343" i="1"/>
  <c r="AZ343" i="1"/>
  <c r="BD199" i="1"/>
  <c r="AB199" i="1" s="1"/>
  <c r="BC199" i="1"/>
  <c r="BB199" i="1"/>
  <c r="BA199" i="1"/>
  <c r="AZ199" i="1"/>
  <c r="BG199" i="1"/>
  <c r="BF199" i="1"/>
  <c r="BE199" i="1"/>
  <c r="BE152" i="1"/>
  <c r="BD152" i="1"/>
  <c r="AB152" i="1" s="1"/>
  <c r="BB152" i="1"/>
  <c r="BA152" i="1"/>
  <c r="AZ152" i="1"/>
  <c r="BG152" i="1"/>
  <c r="BF152" i="1"/>
  <c r="BC152" i="1"/>
  <c r="BC338" i="1"/>
  <c r="BB338" i="1"/>
  <c r="BA338" i="1"/>
  <c r="AZ338" i="1"/>
  <c r="BG338" i="1"/>
  <c r="BF338" i="1"/>
  <c r="BE338" i="1"/>
  <c r="BD338" i="1"/>
  <c r="AB338" i="1" s="1"/>
  <c r="BB161" i="1"/>
  <c r="BA161" i="1"/>
  <c r="AZ161" i="1"/>
  <c r="BG161" i="1"/>
  <c r="BF161" i="1"/>
  <c r="BE161" i="1"/>
  <c r="BD161" i="1"/>
  <c r="AB161" i="1" s="1"/>
  <c r="BC161" i="1"/>
  <c r="BD419" i="1"/>
  <c r="BC419" i="1"/>
  <c r="BG419" i="1"/>
  <c r="BF419" i="1"/>
  <c r="BE419" i="1"/>
  <c r="BB419" i="1"/>
  <c r="BA419" i="1"/>
  <c r="AZ419" i="1"/>
  <c r="BG400" i="1"/>
  <c r="BF400" i="1"/>
  <c r="BA400" i="1"/>
  <c r="BD400" i="1"/>
  <c r="BC400" i="1"/>
  <c r="AZ400" i="1"/>
  <c r="BE400" i="1"/>
  <c r="BB400" i="1"/>
  <c r="BD441" i="1"/>
  <c r="BG441" i="1"/>
  <c r="BF441" i="1"/>
  <c r="BE441" i="1"/>
  <c r="BB441" i="1"/>
  <c r="BA441" i="1"/>
  <c r="BC441" i="1"/>
  <c r="AZ441" i="1"/>
  <c r="BB458" i="1"/>
  <c r="BA458" i="1"/>
  <c r="AZ458" i="1"/>
  <c r="BG458" i="1"/>
  <c r="BF458" i="1"/>
  <c r="BE458" i="1"/>
  <c r="BD458" i="1"/>
  <c r="BC458" i="1"/>
  <c r="BG452" i="1"/>
  <c r="BF452" i="1"/>
  <c r="BA452" i="1"/>
  <c r="BD452" i="1"/>
  <c r="BC452" i="1"/>
  <c r="BB452" i="1"/>
  <c r="AZ452" i="1"/>
  <c r="BE452" i="1"/>
  <c r="BG412" i="1"/>
  <c r="BF412" i="1"/>
  <c r="BA412" i="1"/>
  <c r="BB412" i="1"/>
  <c r="AZ412" i="1"/>
  <c r="BD412" i="1"/>
  <c r="BC412" i="1"/>
  <c r="BE412" i="1"/>
  <c r="BC474" i="1"/>
  <c r="BB474" i="1"/>
  <c r="BA474" i="1"/>
  <c r="AZ474" i="1"/>
  <c r="BG474" i="1"/>
  <c r="BF474" i="1"/>
  <c r="BD474" i="1"/>
  <c r="BE474" i="1"/>
  <c r="BF471" i="1"/>
  <c r="BE471" i="1"/>
  <c r="BD471" i="1"/>
  <c r="BC471" i="1"/>
  <c r="BB471" i="1"/>
  <c r="BA471" i="1"/>
  <c r="AZ471" i="1"/>
  <c r="BG471" i="1"/>
  <c r="BG364" i="1"/>
  <c r="AZ364" i="1"/>
  <c r="BF364" i="1"/>
  <c r="BE364" i="1"/>
  <c r="BD364" i="1"/>
  <c r="AB364" i="1" s="1"/>
  <c r="BC364" i="1"/>
  <c r="BB364" i="1"/>
  <c r="BA364" i="1"/>
  <c r="BF251" i="1"/>
  <c r="BD251" i="1"/>
  <c r="AB251" i="1" s="1"/>
  <c r="BB251" i="1"/>
  <c r="BG251" i="1"/>
  <c r="BE251" i="1"/>
  <c r="BC251" i="1"/>
  <c r="BA251" i="1"/>
  <c r="AZ251" i="1"/>
  <c r="BE176" i="1"/>
  <c r="BD176" i="1"/>
  <c r="AB176" i="1" s="1"/>
  <c r="BC176" i="1"/>
  <c r="BB176" i="1"/>
  <c r="BA176" i="1"/>
  <c r="AZ176" i="1"/>
  <c r="BG176" i="1"/>
  <c r="BF176" i="1"/>
  <c r="BG51" i="1"/>
  <c r="BF51" i="1"/>
  <c r="BE51" i="1"/>
  <c r="BD51" i="1"/>
  <c r="AB51" i="1" s="1"/>
  <c r="BC51" i="1"/>
  <c r="BB51" i="1"/>
  <c r="BA51" i="1"/>
  <c r="AZ51" i="1"/>
  <c r="BC162" i="1"/>
  <c r="BB162" i="1"/>
  <c r="BA162" i="1"/>
  <c r="AZ162" i="1"/>
  <c r="BG162" i="1"/>
  <c r="BF162" i="1"/>
  <c r="BE162" i="1"/>
  <c r="BD162" i="1"/>
  <c r="AB162" i="1" s="1"/>
  <c r="BG110" i="1"/>
  <c r="BF110" i="1"/>
  <c r="BE110" i="1"/>
  <c r="AZ110" i="1"/>
  <c r="BD110" i="1"/>
  <c r="AB110" i="1" s="1"/>
  <c r="BC110" i="1"/>
  <c r="BB110" i="1"/>
  <c r="BA110" i="1"/>
  <c r="BE216" i="1"/>
  <c r="BD216" i="1"/>
  <c r="AB216" i="1" s="1"/>
  <c r="BC216" i="1"/>
  <c r="BB216" i="1"/>
  <c r="BA216" i="1"/>
  <c r="AZ216" i="1"/>
  <c r="BG216" i="1"/>
  <c r="BF216" i="1"/>
  <c r="BG342" i="1"/>
  <c r="BF342" i="1"/>
  <c r="BE342" i="1"/>
  <c r="BD342" i="1"/>
  <c r="AB342" i="1" s="1"/>
  <c r="BC342" i="1"/>
  <c r="BB342" i="1"/>
  <c r="BA342" i="1"/>
  <c r="AZ342" i="1"/>
  <c r="BA208" i="1"/>
  <c r="BF208" i="1"/>
  <c r="BE208" i="1"/>
  <c r="BD208" i="1"/>
  <c r="AB208" i="1" s="1"/>
  <c r="BC208" i="1"/>
  <c r="BB208" i="1"/>
  <c r="AZ208" i="1"/>
  <c r="BG208" i="1"/>
  <c r="BG297" i="3"/>
  <c r="BC297" i="3"/>
  <c r="BB297" i="3"/>
  <c r="AZ297" i="3"/>
  <c r="BD297" i="3"/>
  <c r="AB297" i="3" s="1"/>
  <c r="BA297" i="3"/>
  <c r="BF297" i="3"/>
  <c r="BE297" i="3"/>
  <c r="BG293" i="3"/>
  <c r="BB293" i="3"/>
  <c r="BF293" i="3"/>
  <c r="BE293" i="3"/>
  <c r="BD293" i="3"/>
  <c r="AB293" i="3" s="1"/>
  <c r="BC293" i="3"/>
  <c r="BA293" i="3"/>
  <c r="AZ293" i="3"/>
  <c r="BA334" i="3"/>
  <c r="AZ334" i="3"/>
  <c r="BG334" i="3"/>
  <c r="BF334" i="3"/>
  <c r="BE334" i="3"/>
  <c r="BC334" i="3"/>
  <c r="BB334" i="3"/>
  <c r="BD334" i="3"/>
  <c r="AB334" i="3" s="1"/>
  <c r="BE405" i="3"/>
  <c r="BD405" i="3"/>
  <c r="AB405" i="3" s="1"/>
  <c r="BC405" i="3"/>
  <c r="BB405" i="3"/>
  <c r="BA405" i="3"/>
  <c r="AZ405" i="3"/>
  <c r="BG405" i="3"/>
  <c r="BF405" i="3"/>
  <c r="BG139" i="3"/>
  <c r="BF139" i="3"/>
  <c r="BB139" i="3"/>
  <c r="BA139" i="3"/>
  <c r="BE139" i="3"/>
  <c r="BD139" i="3"/>
  <c r="AB139" i="3" s="1"/>
  <c r="BC139" i="3"/>
  <c r="AZ139" i="3"/>
  <c r="BG144" i="3"/>
  <c r="BE144" i="3"/>
  <c r="BD144" i="3"/>
  <c r="AB144" i="3" s="1"/>
  <c r="BB144" i="3"/>
  <c r="BA144" i="3"/>
  <c r="BF144" i="3"/>
  <c r="BC144" i="3"/>
  <c r="AZ144" i="3"/>
  <c r="BB42" i="3"/>
  <c r="BA42" i="3"/>
  <c r="BG42" i="3"/>
  <c r="BF42" i="3"/>
  <c r="AZ42" i="3"/>
  <c r="BE42" i="3"/>
  <c r="BD42" i="3"/>
  <c r="AB42" i="3" s="1"/>
  <c r="BC42" i="3"/>
  <c r="BG10" i="3"/>
  <c r="BF10" i="3"/>
  <c r="BE10" i="3"/>
  <c r="BD10" i="3"/>
  <c r="AB10" i="3" s="1"/>
  <c r="BC10" i="3"/>
  <c r="AZ10" i="3"/>
  <c r="BB10" i="3"/>
  <c r="BA10" i="3"/>
  <c r="BG285" i="3"/>
  <c r="BB285" i="3"/>
  <c r="BF285" i="3"/>
  <c r="BE285" i="3"/>
  <c r="BD285" i="3"/>
  <c r="AB285" i="3" s="1"/>
  <c r="BC285" i="3"/>
  <c r="BA285" i="3"/>
  <c r="AZ285" i="3"/>
  <c r="BD62" i="3"/>
  <c r="AB62" i="3" s="1"/>
  <c r="BC62" i="3"/>
  <c r="BB62" i="3"/>
  <c r="BA62" i="3"/>
  <c r="AZ62" i="3"/>
  <c r="BG62" i="3"/>
  <c r="BF62" i="3"/>
  <c r="BE62" i="3"/>
  <c r="BG159" i="3"/>
  <c r="BF159" i="3"/>
  <c r="BE159" i="3"/>
  <c r="BD159" i="3"/>
  <c r="AB159" i="3" s="1"/>
  <c r="BC159" i="3"/>
  <c r="BB159" i="3"/>
  <c r="BA159" i="3"/>
  <c r="AZ159" i="3"/>
  <c r="BB179" i="3"/>
  <c r="BG179" i="3"/>
  <c r="BF179" i="3"/>
  <c r="BE179" i="3"/>
  <c r="BD179" i="3"/>
  <c r="AB179" i="3" s="1"/>
  <c r="BC179" i="3"/>
  <c r="BA179" i="3"/>
  <c r="AZ179" i="3"/>
  <c r="BF192" i="3"/>
  <c r="BE192" i="3"/>
  <c r="BA192" i="3"/>
  <c r="AZ192" i="3"/>
  <c r="BG192" i="3"/>
  <c r="BD192" i="3"/>
  <c r="AB192" i="3" s="1"/>
  <c r="BC192" i="3"/>
  <c r="BB192" i="3"/>
  <c r="BD81" i="3"/>
  <c r="AB81" i="3" s="1"/>
  <c r="BB81" i="3"/>
  <c r="BA81" i="3"/>
  <c r="BG81" i="3"/>
  <c r="BF81" i="3"/>
  <c r="BE81" i="3"/>
  <c r="BC81" i="3"/>
  <c r="AZ81" i="3"/>
  <c r="BB50" i="3"/>
  <c r="BA50" i="3"/>
  <c r="AZ50" i="3"/>
  <c r="BG50" i="3"/>
  <c r="BF50" i="3"/>
  <c r="BE50" i="3"/>
  <c r="BD50" i="3"/>
  <c r="AB50" i="3" s="1"/>
  <c r="BC50" i="3"/>
  <c r="BB283" i="3"/>
  <c r="BA283" i="3"/>
  <c r="AZ283" i="3"/>
  <c r="BG283" i="3"/>
  <c r="BF283" i="3"/>
  <c r="BD283" i="3"/>
  <c r="AB283" i="3" s="1"/>
  <c r="BC283" i="3"/>
  <c r="BE283" i="3"/>
  <c r="BE401" i="3"/>
  <c r="BD401" i="3"/>
  <c r="AB401" i="3" s="1"/>
  <c r="BC401" i="3"/>
  <c r="BB401" i="3"/>
  <c r="BA401" i="3"/>
  <c r="BG401" i="3"/>
  <c r="BF401" i="3"/>
  <c r="AZ401" i="3"/>
  <c r="BB338" i="3"/>
  <c r="BD338" i="3"/>
  <c r="AB338" i="3" s="1"/>
  <c r="BA338" i="3"/>
  <c r="AZ338" i="3"/>
  <c r="BG338" i="3"/>
  <c r="BE338" i="3"/>
  <c r="BC338" i="3"/>
  <c r="BF338" i="3"/>
  <c r="BD241" i="3"/>
  <c r="AB241" i="3" s="1"/>
  <c r="BC241" i="3"/>
  <c r="BG241" i="3"/>
  <c r="BF241" i="3"/>
  <c r="BE241" i="3"/>
  <c r="BB241" i="3"/>
  <c r="BA241" i="3"/>
  <c r="AZ241" i="3"/>
  <c r="BA92" i="3"/>
  <c r="BE92" i="3"/>
  <c r="BC92" i="3"/>
  <c r="BB92" i="3"/>
  <c r="AZ92" i="3"/>
  <c r="BG92" i="3"/>
  <c r="BF92" i="3"/>
  <c r="BD92" i="3"/>
  <c r="AB92" i="3" s="1"/>
  <c r="BD315" i="3"/>
  <c r="AB315" i="3" s="1"/>
  <c r="BC315" i="3"/>
  <c r="BB315" i="3"/>
  <c r="BA315" i="3"/>
  <c r="AZ315" i="3"/>
  <c r="BF315" i="3"/>
  <c r="BE315" i="3"/>
  <c r="BG315" i="3"/>
  <c r="BA28" i="3"/>
  <c r="BG28" i="3"/>
  <c r="BF28" i="3"/>
  <c r="BE28" i="3"/>
  <c r="BD28" i="3"/>
  <c r="AB28" i="3" s="1"/>
  <c r="BC28" i="3"/>
  <c r="BB28" i="3"/>
  <c r="AZ28" i="3"/>
  <c r="BA80" i="3"/>
  <c r="BE80" i="3"/>
  <c r="BG80" i="3"/>
  <c r="BF80" i="3"/>
  <c r="BD80" i="3"/>
  <c r="AB80" i="3" s="1"/>
  <c r="BC80" i="3"/>
  <c r="BB80" i="3"/>
  <c r="AZ80" i="3"/>
  <c r="BE355" i="3"/>
  <c r="BD355" i="3"/>
  <c r="AB355" i="3" s="1"/>
  <c r="BB355" i="3"/>
  <c r="BA355" i="3"/>
  <c r="BG355" i="3"/>
  <c r="BF355" i="3"/>
  <c r="BC355" i="3"/>
  <c r="AZ355" i="3"/>
  <c r="BG414" i="3"/>
  <c r="BD414" i="3"/>
  <c r="BB414" i="3"/>
  <c r="BF414" i="3"/>
  <c r="BE414" i="3"/>
  <c r="BC414" i="3"/>
  <c r="BA414" i="3"/>
  <c r="AZ414" i="3"/>
  <c r="BD144" i="2"/>
  <c r="AB144" i="2" s="1"/>
  <c r="BC144" i="2"/>
  <c r="BB144" i="2"/>
  <c r="BA144" i="2"/>
  <c r="AZ144" i="2"/>
  <c r="BG144" i="2"/>
  <c r="BF144" i="2"/>
  <c r="BE144" i="2"/>
  <c r="BC341" i="2"/>
  <c r="BB341" i="2"/>
  <c r="BA341" i="2"/>
  <c r="AZ341" i="2"/>
  <c r="BG341" i="2"/>
  <c r="BF341" i="2"/>
  <c r="BE341" i="2"/>
  <c r="BD341" i="2"/>
  <c r="AB341" i="2" s="1"/>
  <c r="AZ68" i="2"/>
  <c r="BG68" i="2"/>
  <c r="BF68" i="2"/>
  <c r="BE68" i="2"/>
  <c r="BD68" i="2"/>
  <c r="AB68" i="2" s="1"/>
  <c r="BC68" i="2"/>
  <c r="BB68" i="2"/>
  <c r="BA68" i="2"/>
  <c r="AZ44" i="2"/>
  <c r="BG44" i="2"/>
  <c r="BF44" i="2"/>
  <c r="BE44" i="2"/>
  <c r="BD44" i="2"/>
  <c r="AB44" i="2" s="1"/>
  <c r="BC44" i="2"/>
  <c r="BB44" i="2"/>
  <c r="BA44" i="2"/>
  <c r="BF134" i="2"/>
  <c r="BE134" i="2"/>
  <c r="BD134" i="2"/>
  <c r="AB134" i="2" s="1"/>
  <c r="BC134" i="2"/>
  <c r="BB134" i="2"/>
  <c r="BA134" i="2"/>
  <c r="AZ134" i="2"/>
  <c r="BG134" i="2"/>
  <c r="BF122" i="2"/>
  <c r="BE122" i="2"/>
  <c r="BC122" i="2"/>
  <c r="BB122" i="2"/>
  <c r="BA122" i="2"/>
  <c r="AZ122" i="2"/>
  <c r="BG122" i="2"/>
  <c r="BD122" i="2"/>
  <c r="AB122" i="2" s="1"/>
  <c r="AZ366" i="2"/>
  <c r="BF366" i="2"/>
  <c r="BE366" i="2"/>
  <c r="BD366" i="2"/>
  <c r="AB366" i="2" s="1"/>
  <c r="BC366" i="2"/>
  <c r="BB366" i="2"/>
  <c r="BA366" i="2"/>
  <c r="BG366" i="2"/>
  <c r="BF320" i="2"/>
  <c r="BE320" i="2"/>
  <c r="BD320" i="2"/>
  <c r="AB320" i="2" s="1"/>
  <c r="BC320" i="2"/>
  <c r="BB320" i="2"/>
  <c r="BA320" i="2"/>
  <c r="AZ320" i="2"/>
  <c r="BG320" i="2"/>
  <c r="BB34" i="2"/>
  <c r="BA34" i="2"/>
  <c r="AZ34" i="2"/>
  <c r="BG34" i="2"/>
  <c r="BF34" i="2"/>
  <c r="BE34" i="2"/>
  <c r="BD34" i="2"/>
  <c r="AB34" i="2" s="1"/>
  <c r="BC34" i="2"/>
  <c r="AZ377" i="2"/>
  <c r="BE377" i="2"/>
  <c r="BD377" i="2"/>
  <c r="AB377" i="2" s="1"/>
  <c r="BF377" i="2"/>
  <c r="BC377" i="2"/>
  <c r="BB377" i="2"/>
  <c r="BA377" i="2"/>
  <c r="BG377" i="2"/>
  <c r="BB280" i="2"/>
  <c r="BA280" i="2"/>
  <c r="AZ280" i="2"/>
  <c r="BG280" i="2"/>
  <c r="BF280" i="2"/>
  <c r="BE280" i="2"/>
  <c r="BD280" i="2"/>
  <c r="AB280" i="2" s="1"/>
  <c r="BC280" i="2"/>
  <c r="BA165" i="2"/>
  <c r="AZ165" i="2"/>
  <c r="BG165" i="2"/>
  <c r="BF165" i="2"/>
  <c r="BE165" i="2"/>
  <c r="BD165" i="2"/>
  <c r="AB165" i="2" s="1"/>
  <c r="BC165" i="2"/>
  <c r="BB165" i="2"/>
  <c r="BB178" i="2"/>
  <c r="BA178" i="2"/>
  <c r="AZ178" i="2"/>
  <c r="BG178" i="2"/>
  <c r="BF178" i="2"/>
  <c r="BE178" i="2"/>
  <c r="BD178" i="2"/>
  <c r="AB178" i="2" s="1"/>
  <c r="BC178" i="2"/>
  <c r="BF308" i="2"/>
  <c r="BE308" i="2"/>
  <c r="BD308" i="2"/>
  <c r="AB308" i="2" s="1"/>
  <c r="BC308" i="2"/>
  <c r="BB308" i="2"/>
  <c r="BA308" i="2"/>
  <c r="AZ308" i="2"/>
  <c r="BG308" i="2"/>
  <c r="BD189" i="2"/>
  <c r="AB189" i="2" s="1"/>
  <c r="BF189" i="2"/>
  <c r="BE189" i="2"/>
  <c r="BC189" i="2"/>
  <c r="BB189" i="2"/>
  <c r="BA189" i="2"/>
  <c r="AZ189" i="2"/>
  <c r="BG189" i="2"/>
  <c r="BF193" i="2"/>
  <c r="BE193" i="2"/>
  <c r="BD193" i="2"/>
  <c r="AB193" i="2" s="1"/>
  <c r="BC193" i="2"/>
  <c r="BB193" i="2"/>
  <c r="BA193" i="2"/>
  <c r="AZ193" i="2"/>
  <c r="BG193" i="2"/>
  <c r="BG253" i="2"/>
  <c r="BC253" i="2"/>
  <c r="BD253" i="2"/>
  <c r="AB253" i="2" s="1"/>
  <c r="BA253" i="2"/>
  <c r="AZ253" i="2"/>
  <c r="BF253" i="2"/>
  <c r="BE253" i="2"/>
  <c r="BB253" i="2"/>
  <c r="BB142" i="2"/>
  <c r="BA142" i="2"/>
  <c r="AZ142" i="2"/>
  <c r="BG142" i="2"/>
  <c r="BF142" i="2"/>
  <c r="BE142" i="2"/>
  <c r="BD142" i="2"/>
  <c r="AB142" i="2" s="1"/>
  <c r="BC142" i="2"/>
  <c r="BA57" i="2"/>
  <c r="BF57" i="2"/>
  <c r="BE57" i="2"/>
  <c r="BD57" i="2"/>
  <c r="AB57" i="2" s="1"/>
  <c r="BC57" i="2"/>
  <c r="BB57" i="2"/>
  <c r="AZ57" i="2"/>
  <c r="BG57" i="2"/>
  <c r="BD234" i="2"/>
  <c r="AB234" i="2" s="1"/>
  <c r="AZ234" i="2"/>
  <c r="BC234" i="2"/>
  <c r="BB234" i="2"/>
  <c r="BA234" i="2"/>
  <c r="BG234" i="2"/>
  <c r="BF234" i="2"/>
  <c r="BE234" i="2"/>
  <c r="BB379" i="2"/>
  <c r="BA379" i="2"/>
  <c r="AZ379" i="2"/>
  <c r="BG379" i="2"/>
  <c r="BF379" i="2"/>
  <c r="BE379" i="2"/>
  <c r="BD379" i="2"/>
  <c r="AB379" i="2" s="1"/>
  <c r="BC379" i="2"/>
  <c r="BB340" i="2"/>
  <c r="BA340" i="2"/>
  <c r="AZ340" i="2"/>
  <c r="BG340" i="2"/>
  <c r="BF340" i="2"/>
  <c r="BE340" i="2"/>
  <c r="BD340" i="2"/>
  <c r="AB340" i="2" s="1"/>
  <c r="BC340" i="2"/>
  <c r="BG174" i="2"/>
  <c r="BF174" i="2"/>
  <c r="BE174" i="2"/>
  <c r="BD174" i="2"/>
  <c r="AB174" i="2" s="1"/>
  <c r="BC174" i="2"/>
  <c r="BB174" i="2"/>
  <c r="BA174" i="2"/>
  <c r="AZ174" i="2"/>
  <c r="BG389" i="2"/>
  <c r="BF389" i="2"/>
  <c r="BB389" i="2"/>
  <c r="BA389" i="2"/>
  <c r="AZ389" i="2"/>
  <c r="BE389" i="2"/>
  <c r="BD389" i="2"/>
  <c r="BC389" i="2"/>
  <c r="BG412" i="2"/>
  <c r="BF412" i="2"/>
  <c r="BE412" i="2"/>
  <c r="BD412" i="2"/>
  <c r="BC412" i="2"/>
  <c r="BB412" i="2"/>
  <c r="BA412" i="2"/>
  <c r="AZ412" i="2"/>
  <c r="BF274" i="2"/>
  <c r="BE274" i="2"/>
  <c r="BD274" i="2"/>
  <c r="AB274" i="2" s="1"/>
  <c r="BA274" i="2"/>
  <c r="AZ274" i="2"/>
  <c r="BG274" i="2"/>
  <c r="BC274" i="2"/>
  <c r="BB274" i="2"/>
  <c r="BG209" i="3"/>
  <c r="BF209" i="3"/>
  <c r="BE209" i="3"/>
  <c r="BD209" i="3"/>
  <c r="AB209" i="3" s="1"/>
  <c r="BC209" i="3"/>
  <c r="BA209" i="3"/>
  <c r="AZ209" i="3"/>
  <c r="BB209" i="3"/>
  <c r="BE223" i="3"/>
  <c r="BB223" i="3"/>
  <c r="BA223" i="3"/>
  <c r="AZ223" i="3"/>
  <c r="BG223" i="3"/>
  <c r="BD223" i="3"/>
  <c r="AB223" i="3" s="1"/>
  <c r="BC223" i="3"/>
  <c r="BF223" i="3"/>
  <c r="BE269" i="3"/>
  <c r="BD269" i="3"/>
  <c r="AB269" i="3" s="1"/>
  <c r="BC269" i="3"/>
  <c r="BB269" i="3"/>
  <c r="BA269" i="3"/>
  <c r="AZ269" i="3"/>
  <c r="BG269" i="3"/>
  <c r="BF269" i="3"/>
  <c r="BE261" i="3"/>
  <c r="BD261" i="3"/>
  <c r="AB261" i="3" s="1"/>
  <c r="BC261" i="3"/>
  <c r="BB261" i="3"/>
  <c r="BA261" i="3"/>
  <c r="AZ261" i="3"/>
  <c r="BG261" i="3"/>
  <c r="BF261" i="3"/>
  <c r="BG313" i="3"/>
  <c r="BF313" i="3"/>
  <c r="BE313" i="3"/>
  <c r="BD313" i="3"/>
  <c r="AB313" i="3" s="1"/>
  <c r="BC313" i="3"/>
  <c r="BB313" i="3"/>
  <c r="AZ313" i="3"/>
  <c r="BA313" i="3"/>
  <c r="BG250" i="1"/>
  <c r="BE250" i="1"/>
  <c r="BC250" i="1"/>
  <c r="BA250" i="1"/>
  <c r="BF250" i="1"/>
  <c r="BD250" i="1"/>
  <c r="AB250" i="1" s="1"/>
  <c r="BB250" i="1"/>
  <c r="AZ250" i="1"/>
  <c r="BG298" i="1"/>
  <c r="BF298" i="1"/>
  <c r="BE298" i="1"/>
  <c r="BD298" i="1"/>
  <c r="AB298" i="1" s="1"/>
  <c r="BC298" i="1"/>
  <c r="BB298" i="1"/>
  <c r="BA298" i="1"/>
  <c r="AZ298" i="1"/>
  <c r="BD95" i="1"/>
  <c r="AB95" i="1" s="1"/>
  <c r="BC95" i="1"/>
  <c r="BE95" i="1"/>
  <c r="BB95" i="1"/>
  <c r="BA95" i="1"/>
  <c r="AZ95" i="1"/>
  <c r="BG95" i="1"/>
  <c r="BF95" i="1"/>
  <c r="BG158" i="1"/>
  <c r="BF158" i="1"/>
  <c r="BE158" i="1"/>
  <c r="BD158" i="1"/>
  <c r="AB158" i="1" s="1"/>
  <c r="BC158" i="1"/>
  <c r="BB158" i="1"/>
  <c r="BA158" i="1"/>
  <c r="AZ158" i="1"/>
  <c r="BF26" i="1"/>
  <c r="BE26" i="1"/>
  <c r="BD26" i="1"/>
  <c r="AB26" i="1" s="1"/>
  <c r="BC26" i="1"/>
  <c r="BB26" i="1"/>
  <c r="AZ26" i="1"/>
  <c r="BA26" i="1"/>
  <c r="BG26" i="1"/>
  <c r="BE200" i="1"/>
  <c r="BG200" i="1"/>
  <c r="BF200" i="1"/>
  <c r="BD200" i="1"/>
  <c r="AB200" i="1" s="1"/>
  <c r="BC200" i="1"/>
  <c r="BB200" i="1"/>
  <c r="BA200" i="1"/>
  <c r="AZ200" i="1"/>
  <c r="BD175" i="1"/>
  <c r="AB175" i="1" s="1"/>
  <c r="BC175" i="1"/>
  <c r="BB175" i="1"/>
  <c r="BA175" i="1"/>
  <c r="AZ175" i="1"/>
  <c r="BG175" i="1"/>
  <c r="BF175" i="1"/>
  <c r="BE175" i="1"/>
  <c r="BB367" i="1"/>
  <c r="BC367" i="1"/>
  <c r="BG367" i="1"/>
  <c r="BF367" i="1"/>
  <c r="BE367" i="1"/>
  <c r="BD367" i="1"/>
  <c r="AB367" i="1" s="1"/>
  <c r="BA367" i="1"/>
  <c r="AZ367" i="1"/>
  <c r="BG86" i="1"/>
  <c r="BF86" i="1"/>
  <c r="AZ86" i="1"/>
  <c r="BB86" i="1"/>
  <c r="BA86" i="1"/>
  <c r="BE86" i="1"/>
  <c r="BD86" i="1"/>
  <c r="AB86" i="1" s="1"/>
  <c r="BC86" i="1"/>
  <c r="AZ99" i="1"/>
  <c r="BG99" i="1"/>
  <c r="BA99" i="1"/>
  <c r="BC99" i="1"/>
  <c r="BB99" i="1"/>
  <c r="BF99" i="1"/>
  <c r="BE99" i="1"/>
  <c r="BD99" i="1"/>
  <c r="AB99" i="1" s="1"/>
  <c r="BD127" i="1"/>
  <c r="AB127" i="1" s="1"/>
  <c r="AZ127" i="1"/>
  <c r="BF127" i="1"/>
  <c r="BE127" i="1"/>
  <c r="BG127" i="1"/>
  <c r="BC127" i="1"/>
  <c r="BB127" i="1"/>
  <c r="BA127" i="1"/>
  <c r="BA184" i="1"/>
  <c r="AZ184" i="1"/>
  <c r="BG184" i="1"/>
  <c r="BF184" i="1"/>
  <c r="BE184" i="1"/>
  <c r="BD184" i="1"/>
  <c r="AB184" i="1" s="1"/>
  <c r="BC184" i="1"/>
  <c r="BB184" i="1"/>
  <c r="BG192" i="1"/>
  <c r="BF192" i="1"/>
  <c r="BE192" i="1"/>
  <c r="BD192" i="1"/>
  <c r="AB192" i="1" s="1"/>
  <c r="BC192" i="1"/>
  <c r="BB192" i="1"/>
  <c r="BA192" i="1"/>
  <c r="AZ192" i="1"/>
  <c r="BG376" i="1"/>
  <c r="BC376" i="1"/>
  <c r="BA376" i="1"/>
  <c r="AZ376" i="1"/>
  <c r="BF376" i="1"/>
  <c r="BE376" i="1"/>
  <c r="BD376" i="1"/>
  <c r="AB376" i="1" s="1"/>
  <c r="BB376" i="1"/>
  <c r="BF61" i="1"/>
  <c r="BE61" i="1"/>
  <c r="BD61" i="1"/>
  <c r="AB61" i="1" s="1"/>
  <c r="BC61" i="1"/>
  <c r="BB61" i="1"/>
  <c r="BA61" i="1"/>
  <c r="AZ61" i="1"/>
  <c r="BG61" i="1"/>
  <c r="BG297" i="1"/>
  <c r="BF297" i="1"/>
  <c r="BE297" i="1"/>
  <c r="BD297" i="1"/>
  <c r="AB297" i="1" s="1"/>
  <c r="BC297" i="1"/>
  <c r="BB297" i="1"/>
  <c r="BA297" i="1"/>
  <c r="AZ297" i="1"/>
  <c r="BG180" i="1"/>
  <c r="BF180" i="1"/>
  <c r="BE180" i="1"/>
  <c r="BD180" i="1"/>
  <c r="AB180" i="1" s="1"/>
  <c r="BC180" i="1"/>
  <c r="BB180" i="1"/>
  <c r="BA180" i="1"/>
  <c r="AZ180" i="1"/>
  <c r="BE246" i="1"/>
  <c r="BD246" i="1"/>
  <c r="AB246" i="1" s="1"/>
  <c r="BC246" i="1"/>
  <c r="BA246" i="1"/>
  <c r="BG246" i="1"/>
  <c r="BF246" i="1"/>
  <c r="BB246" i="1"/>
  <c r="AZ246" i="1"/>
  <c r="BE120" i="1"/>
  <c r="BD120" i="1"/>
  <c r="AB120" i="1" s="1"/>
  <c r="BC120" i="1"/>
  <c r="BB120" i="1"/>
  <c r="BA120" i="1"/>
  <c r="AZ120" i="1"/>
  <c r="BG120" i="1"/>
  <c r="BF120" i="1"/>
  <c r="BA220" i="1"/>
  <c r="BG220" i="1"/>
  <c r="BF220" i="1"/>
  <c r="BE220" i="1"/>
  <c r="BD220" i="1"/>
  <c r="AB220" i="1" s="1"/>
  <c r="BC220" i="1"/>
  <c r="BB220" i="1"/>
  <c r="AZ220" i="1"/>
  <c r="BC290" i="1"/>
  <c r="BB290" i="1"/>
  <c r="BA290" i="1"/>
  <c r="AZ290" i="1"/>
  <c r="BG290" i="1"/>
  <c r="BF290" i="1"/>
  <c r="BE290" i="1"/>
  <c r="BD290" i="1"/>
  <c r="AB290" i="1" s="1"/>
  <c r="BF93" i="1"/>
  <c r="BB93" i="1"/>
  <c r="BA93" i="1"/>
  <c r="BG93" i="1"/>
  <c r="BE93" i="1"/>
  <c r="BD93" i="1"/>
  <c r="AB93" i="1" s="1"/>
  <c r="BC93" i="1"/>
  <c r="AZ93" i="1"/>
  <c r="BD473" i="1"/>
  <c r="BC473" i="1"/>
  <c r="BB473" i="1"/>
  <c r="BA473" i="1"/>
  <c r="BG473" i="1"/>
  <c r="BE473" i="1"/>
  <c r="AZ473" i="1"/>
  <c r="BF473" i="1"/>
  <c r="BA410" i="1"/>
  <c r="AZ410" i="1"/>
  <c r="BG410" i="1"/>
  <c r="BE410" i="1"/>
  <c r="BD410" i="1"/>
  <c r="BB410" i="1"/>
  <c r="BF410" i="1"/>
  <c r="BC410" i="1"/>
  <c r="BD451" i="1"/>
  <c r="BC451" i="1"/>
  <c r="BG451" i="1"/>
  <c r="BF451" i="1"/>
  <c r="BB451" i="1"/>
  <c r="BA451" i="1"/>
  <c r="BE451" i="1"/>
  <c r="AZ451" i="1"/>
  <c r="BD399" i="1"/>
  <c r="BC399" i="1"/>
  <c r="BF399" i="1"/>
  <c r="BE399" i="1"/>
  <c r="BB399" i="1"/>
  <c r="BA399" i="1"/>
  <c r="AZ399" i="1"/>
  <c r="BG399" i="1"/>
  <c r="BA386" i="1"/>
  <c r="BG386" i="1"/>
  <c r="BC386" i="1"/>
  <c r="BB386" i="1"/>
  <c r="AZ386" i="1"/>
  <c r="BE386" i="1"/>
  <c r="BD386" i="1"/>
  <c r="BF386" i="1"/>
  <c r="BA422" i="1"/>
  <c r="AZ422" i="1"/>
  <c r="BG422" i="1"/>
  <c r="BC422" i="1"/>
  <c r="BB422" i="1"/>
  <c r="BE422" i="1"/>
  <c r="BD422" i="1"/>
  <c r="BF422" i="1"/>
  <c r="BD395" i="1"/>
  <c r="BC395" i="1"/>
  <c r="BF395" i="1"/>
  <c r="BE395" i="1"/>
  <c r="BA395" i="1"/>
  <c r="AZ395" i="1"/>
  <c r="BG395" i="1"/>
  <c r="BB395" i="1"/>
  <c r="BE457" i="1"/>
  <c r="BD457" i="1"/>
  <c r="AZ457" i="1"/>
  <c r="BG457" i="1"/>
  <c r="BF457" i="1"/>
  <c r="BB457" i="1"/>
  <c r="BA457" i="1"/>
  <c r="BC457" i="1"/>
  <c r="AZ253" i="1"/>
  <c r="BF253" i="1"/>
  <c r="BD253" i="1"/>
  <c r="AB253" i="1" s="1"/>
  <c r="BG253" i="1"/>
  <c r="BE253" i="1"/>
  <c r="BC253" i="1"/>
  <c r="BB253" i="1"/>
  <c r="BA253" i="1"/>
  <c r="BG382" i="1"/>
  <c r="BA382" i="1"/>
  <c r="BE382" i="1"/>
  <c r="BD382" i="1"/>
  <c r="AB382" i="1" s="1"/>
  <c r="BC382" i="1"/>
  <c r="BF382" i="1"/>
  <c r="BB382" i="1"/>
  <c r="AZ382" i="1"/>
  <c r="BC138" i="1"/>
  <c r="BG138" i="1"/>
  <c r="BF138" i="1"/>
  <c r="BE138" i="1"/>
  <c r="BD138" i="1"/>
  <c r="AB138" i="1" s="1"/>
  <c r="BB138" i="1"/>
  <c r="BA138" i="1"/>
  <c r="AZ138" i="1"/>
  <c r="BE96" i="1"/>
  <c r="BD96" i="1"/>
  <c r="AB96" i="1" s="1"/>
  <c r="AZ96" i="1"/>
  <c r="BG96" i="1"/>
  <c r="BF96" i="1"/>
  <c r="BC96" i="1"/>
  <c r="BB96" i="1"/>
  <c r="BA96" i="1"/>
  <c r="BG214" i="1"/>
  <c r="BF214" i="1"/>
  <c r="BE214" i="1"/>
  <c r="BD214" i="1"/>
  <c r="AB214" i="1" s="1"/>
  <c r="BC214" i="1"/>
  <c r="BB214" i="1"/>
  <c r="BA214" i="1"/>
  <c r="AZ214" i="1"/>
  <c r="BF263" i="1"/>
  <c r="BD263" i="1"/>
  <c r="AB263" i="1" s="1"/>
  <c r="BB263" i="1"/>
  <c r="BG263" i="1"/>
  <c r="BE263" i="1"/>
  <c r="BC263" i="1"/>
  <c r="BA263" i="1"/>
  <c r="AZ263" i="1"/>
  <c r="BB215" i="1"/>
  <c r="BA215" i="1"/>
  <c r="AZ215" i="1"/>
  <c r="BG215" i="1"/>
  <c r="BF215" i="1"/>
  <c r="BE215" i="1"/>
  <c r="BD215" i="1"/>
  <c r="AB215" i="1" s="1"/>
  <c r="BC215" i="1"/>
  <c r="BF223" i="1"/>
  <c r="BD223" i="1"/>
  <c r="AB223" i="1" s="1"/>
  <c r="AZ223" i="1"/>
  <c r="BG223" i="1"/>
  <c r="BE223" i="1"/>
  <c r="BC223" i="1"/>
  <c r="BB223" i="1"/>
  <c r="BA223" i="1"/>
  <c r="BE280" i="1"/>
  <c r="BD280" i="1"/>
  <c r="AB280" i="1" s="1"/>
  <c r="BC280" i="1"/>
  <c r="BB280" i="1"/>
  <c r="BA280" i="1"/>
  <c r="AZ280" i="1"/>
  <c r="BG280" i="1"/>
  <c r="BF280" i="1"/>
  <c r="BA120" i="3"/>
  <c r="AZ120" i="3"/>
  <c r="BG120" i="3"/>
  <c r="BF120" i="3"/>
  <c r="BE120" i="3"/>
  <c r="BD120" i="3"/>
  <c r="AB120" i="3" s="1"/>
  <c r="BC120" i="3"/>
  <c r="BB120" i="3"/>
  <c r="BD126" i="3"/>
  <c r="AB126" i="3" s="1"/>
  <c r="BG126" i="3"/>
  <c r="BF126" i="3"/>
  <c r="BE126" i="3"/>
  <c r="BC126" i="3"/>
  <c r="BB126" i="3"/>
  <c r="BA126" i="3"/>
  <c r="AZ126" i="3"/>
  <c r="BF49" i="3"/>
  <c r="BE49" i="3"/>
  <c r="BD49" i="3"/>
  <c r="AB49" i="3" s="1"/>
  <c r="BC49" i="3"/>
  <c r="BG49" i="3"/>
  <c r="BB49" i="3"/>
  <c r="BA49" i="3"/>
  <c r="AZ49" i="3"/>
  <c r="BE41" i="3"/>
  <c r="BD41" i="3"/>
  <c r="AB41" i="3" s="1"/>
  <c r="BC41" i="3"/>
  <c r="BG41" i="3"/>
  <c r="BF41" i="3"/>
  <c r="BB41" i="3"/>
  <c r="BA41" i="3"/>
  <c r="AZ41" i="3"/>
  <c r="BG111" i="3"/>
  <c r="BF111" i="3"/>
  <c r="BE111" i="3"/>
  <c r="BD111" i="3"/>
  <c r="AB111" i="3" s="1"/>
  <c r="BC111" i="3"/>
  <c r="BB111" i="3"/>
  <c r="BA111" i="3"/>
  <c r="AZ111" i="3"/>
  <c r="BD397" i="3"/>
  <c r="AB397" i="3" s="1"/>
  <c r="BB397" i="3"/>
  <c r="BG397" i="3"/>
  <c r="BF397" i="3"/>
  <c r="BE397" i="3"/>
  <c r="BC397" i="3"/>
  <c r="BA397" i="3"/>
  <c r="AZ397" i="3"/>
  <c r="BA326" i="3"/>
  <c r="AZ326" i="3"/>
  <c r="BG326" i="3"/>
  <c r="BF326" i="3"/>
  <c r="BE326" i="3"/>
  <c r="BC326" i="3"/>
  <c r="BB326" i="3"/>
  <c r="BD326" i="3"/>
  <c r="AB326" i="3" s="1"/>
  <c r="BG178" i="3"/>
  <c r="BD178" i="3"/>
  <c r="AB178" i="3" s="1"/>
  <c r="BF178" i="3"/>
  <c r="BE178" i="3"/>
  <c r="BC178" i="3"/>
  <c r="BB178" i="3"/>
  <c r="BA178" i="3"/>
  <c r="AZ178" i="3"/>
  <c r="BG372" i="3"/>
  <c r="BF372" i="3"/>
  <c r="BE372" i="3"/>
  <c r="BD372" i="3"/>
  <c r="AB372" i="3" s="1"/>
  <c r="BC372" i="3"/>
  <c r="BB372" i="3"/>
  <c r="BA372" i="3"/>
  <c r="AZ372" i="3"/>
  <c r="BD142" i="3"/>
  <c r="AB142" i="3" s="1"/>
  <c r="BC142" i="3"/>
  <c r="BA142" i="3"/>
  <c r="BG142" i="3"/>
  <c r="BF142" i="3"/>
  <c r="BE142" i="3"/>
  <c r="BB142" i="3"/>
  <c r="AZ142" i="3"/>
  <c r="BD29" i="3"/>
  <c r="AB29" i="3" s="1"/>
  <c r="BC29" i="3"/>
  <c r="BB29" i="3"/>
  <c r="BA29" i="3"/>
  <c r="AZ29" i="3"/>
  <c r="BG29" i="3"/>
  <c r="BF29" i="3"/>
  <c r="BE29" i="3"/>
  <c r="BA302" i="3"/>
  <c r="BG302" i="3"/>
  <c r="BF302" i="3"/>
  <c r="BE302" i="3"/>
  <c r="BC302" i="3"/>
  <c r="BB302" i="3"/>
  <c r="BD302" i="3"/>
  <c r="AB302" i="3" s="1"/>
  <c r="AZ302" i="3"/>
  <c r="BE17" i="3"/>
  <c r="BD17" i="3"/>
  <c r="AB17" i="3" s="1"/>
  <c r="BC17" i="3"/>
  <c r="BB17" i="3"/>
  <c r="BA17" i="3"/>
  <c r="AZ17" i="3"/>
  <c r="BG17" i="3"/>
  <c r="BF17" i="3"/>
  <c r="BG131" i="3"/>
  <c r="BA131" i="3"/>
  <c r="BB131" i="3"/>
  <c r="AZ131" i="3"/>
  <c r="BF131" i="3"/>
  <c r="BE131" i="3"/>
  <c r="BD131" i="3"/>
  <c r="AB131" i="3" s="1"/>
  <c r="BC131" i="3"/>
  <c r="BE290" i="3"/>
  <c r="BB290" i="3"/>
  <c r="BG290" i="3"/>
  <c r="BF290" i="3"/>
  <c r="BD290" i="3"/>
  <c r="AB290" i="3" s="1"/>
  <c r="BC290" i="3"/>
  <c r="BA290" i="3"/>
  <c r="AZ290" i="3"/>
  <c r="BG119" i="3"/>
  <c r="BF119" i="3"/>
  <c r="BE119" i="3"/>
  <c r="BD119" i="3"/>
  <c r="AB119" i="3" s="1"/>
  <c r="BC119" i="3"/>
  <c r="BB119" i="3"/>
  <c r="BA119" i="3"/>
  <c r="AZ119" i="3"/>
  <c r="BB350" i="3"/>
  <c r="BA350" i="3"/>
  <c r="BG350" i="3"/>
  <c r="BD350" i="3"/>
  <c r="AB350" i="3" s="1"/>
  <c r="BC350" i="3"/>
  <c r="BF350" i="3"/>
  <c r="BE350" i="3"/>
  <c r="AZ350" i="3"/>
  <c r="BB264" i="3"/>
  <c r="BA264" i="3"/>
  <c r="AZ264" i="3"/>
  <c r="BG264" i="3"/>
  <c r="BF264" i="3"/>
  <c r="BD264" i="3"/>
  <c r="AB264" i="3" s="1"/>
  <c r="BC264" i="3"/>
  <c r="BE264" i="3"/>
  <c r="BG174" i="3"/>
  <c r="BF174" i="3"/>
  <c r="BE174" i="3"/>
  <c r="BD174" i="3"/>
  <c r="AB174" i="3" s="1"/>
  <c r="BC174" i="3"/>
  <c r="BB174" i="3"/>
  <c r="BA174" i="3"/>
  <c r="AZ174" i="3"/>
  <c r="BG22" i="3"/>
  <c r="BF22" i="3"/>
  <c r="BE22" i="3"/>
  <c r="BD22" i="3"/>
  <c r="AB22" i="3" s="1"/>
  <c r="BC22" i="3"/>
  <c r="BB22" i="3"/>
  <c r="BA22" i="3"/>
  <c r="AZ22" i="3"/>
  <c r="BE199" i="3"/>
  <c r="BD199" i="3"/>
  <c r="AB199" i="3" s="1"/>
  <c r="BC199" i="3"/>
  <c r="BB199" i="3"/>
  <c r="BA199" i="3"/>
  <c r="AZ199" i="3"/>
  <c r="BG199" i="3"/>
  <c r="BF199" i="3"/>
  <c r="BG118" i="3"/>
  <c r="BF118" i="3"/>
  <c r="BE118" i="3"/>
  <c r="BD118" i="3"/>
  <c r="AB118" i="3" s="1"/>
  <c r="BC118" i="3"/>
  <c r="BB118" i="3"/>
  <c r="BA118" i="3"/>
  <c r="AZ118" i="3"/>
  <c r="BE136" i="3"/>
  <c r="BD136" i="3"/>
  <c r="AB136" i="3" s="1"/>
  <c r="BB136" i="3"/>
  <c r="BA136" i="3"/>
  <c r="AZ136" i="3"/>
  <c r="BG136" i="3"/>
  <c r="BC136" i="3"/>
  <c r="BF136" i="3"/>
  <c r="BE294" i="3"/>
  <c r="BB294" i="3"/>
  <c r="BG294" i="3"/>
  <c r="BF294" i="3"/>
  <c r="BD294" i="3"/>
  <c r="AB294" i="3" s="1"/>
  <c r="BC294" i="3"/>
  <c r="BA294" i="3"/>
  <c r="AZ294" i="3"/>
  <c r="BG30" i="2"/>
  <c r="BF30" i="2"/>
  <c r="BD30" i="2"/>
  <c r="AB30" i="2" s="1"/>
  <c r="BC30" i="2"/>
  <c r="BB30" i="2"/>
  <c r="BA30" i="2"/>
  <c r="AZ30" i="2"/>
  <c r="BE30" i="2"/>
  <c r="BE371" i="2"/>
  <c r="BD371" i="2"/>
  <c r="AB371" i="2" s="1"/>
  <c r="BG371" i="2"/>
  <c r="BF371" i="2"/>
  <c r="BC371" i="2"/>
  <c r="BB371" i="2"/>
  <c r="BA371" i="2"/>
  <c r="AZ371" i="2"/>
  <c r="BC47" i="2"/>
  <c r="BG47" i="2"/>
  <c r="BF47" i="2"/>
  <c r="BE47" i="2"/>
  <c r="BD47" i="2"/>
  <c r="AB47" i="2" s="1"/>
  <c r="BB47" i="2"/>
  <c r="BA47" i="2"/>
  <c r="AZ47" i="2"/>
  <c r="AZ266" i="2"/>
  <c r="BE266" i="2"/>
  <c r="BD266" i="2"/>
  <c r="AB266" i="2" s="1"/>
  <c r="BG266" i="2"/>
  <c r="BF266" i="2"/>
  <c r="BC266" i="2"/>
  <c r="BB266" i="2"/>
  <c r="BA266" i="2"/>
  <c r="BD342" i="2"/>
  <c r="AB342" i="2" s="1"/>
  <c r="BC342" i="2"/>
  <c r="BB342" i="2"/>
  <c r="BA342" i="2"/>
  <c r="AZ342" i="2"/>
  <c r="BG342" i="2"/>
  <c r="BF342" i="2"/>
  <c r="BE342" i="2"/>
  <c r="BF14" i="2"/>
  <c r="BE14" i="2"/>
  <c r="BD14" i="2"/>
  <c r="AB14" i="2" s="1"/>
  <c r="BC14" i="2"/>
  <c r="BB14" i="2"/>
  <c r="AZ14" i="2"/>
  <c r="BG14" i="2"/>
  <c r="BA14" i="2"/>
  <c r="BA339" i="2"/>
  <c r="AZ339" i="2"/>
  <c r="BG339" i="2"/>
  <c r="BF339" i="2"/>
  <c r="BE339" i="2"/>
  <c r="BD339" i="2"/>
  <c r="AB339" i="2" s="1"/>
  <c r="BC339" i="2"/>
  <c r="BB339" i="2"/>
  <c r="BG374" i="2"/>
  <c r="BB374" i="2"/>
  <c r="BA374" i="2"/>
  <c r="BF374" i="2"/>
  <c r="BE374" i="2"/>
  <c r="BD374" i="2"/>
  <c r="AB374" i="2" s="1"/>
  <c r="BC374" i="2"/>
  <c r="AZ374" i="2"/>
  <c r="BC269" i="2"/>
  <c r="BA269" i="2"/>
  <c r="AZ269" i="2"/>
  <c r="BG269" i="2"/>
  <c r="BF269" i="2"/>
  <c r="BE269" i="2"/>
  <c r="BD269" i="2"/>
  <c r="AB269" i="2" s="1"/>
  <c r="BB269" i="2"/>
  <c r="BE112" i="2"/>
  <c r="BD112" i="2"/>
  <c r="AB112" i="2" s="1"/>
  <c r="BC112" i="2"/>
  <c r="BB112" i="2"/>
  <c r="AZ112" i="2"/>
  <c r="BG112" i="2"/>
  <c r="BF112" i="2"/>
  <c r="BA112" i="2"/>
  <c r="BE202" i="2"/>
  <c r="AZ202" i="2"/>
  <c r="BG202" i="2"/>
  <c r="BF202" i="2"/>
  <c r="BD202" i="2"/>
  <c r="AB202" i="2" s="1"/>
  <c r="BC202" i="2"/>
  <c r="BB202" i="2"/>
  <c r="BA202" i="2"/>
  <c r="AZ326" i="2"/>
  <c r="BG326" i="2"/>
  <c r="BF326" i="2"/>
  <c r="BE326" i="2"/>
  <c r="BD326" i="2"/>
  <c r="AB326" i="2" s="1"/>
  <c r="BC326" i="2"/>
  <c r="BB326" i="2"/>
  <c r="BA326" i="2"/>
  <c r="BG66" i="2"/>
  <c r="BF66" i="2"/>
  <c r="BE66" i="2"/>
  <c r="BD66" i="2"/>
  <c r="AB66" i="2" s="1"/>
  <c r="BC66" i="2"/>
  <c r="BB66" i="2"/>
  <c r="BA66" i="2"/>
  <c r="AZ66" i="2"/>
  <c r="BB154" i="2"/>
  <c r="BA154" i="2"/>
  <c r="AZ154" i="2"/>
  <c r="BG154" i="2"/>
  <c r="BF154" i="2"/>
  <c r="BE154" i="2"/>
  <c r="BD154" i="2"/>
  <c r="AB154" i="2" s="1"/>
  <c r="BC154" i="2"/>
  <c r="BF216" i="2"/>
  <c r="BA216" i="2"/>
  <c r="BE216" i="2"/>
  <c r="BD216" i="2"/>
  <c r="AB216" i="2" s="1"/>
  <c r="BC216" i="2"/>
  <c r="BB216" i="2"/>
  <c r="AZ216" i="2"/>
  <c r="BG216" i="2"/>
  <c r="BE215" i="2"/>
  <c r="BD215" i="2"/>
  <c r="AB215" i="2" s="1"/>
  <c r="BB215" i="2"/>
  <c r="BG215" i="2"/>
  <c r="BF215" i="2"/>
  <c r="BC215" i="2"/>
  <c r="BA215" i="2"/>
  <c r="AZ215" i="2"/>
  <c r="BA79" i="2"/>
  <c r="AZ79" i="2"/>
  <c r="BG79" i="2"/>
  <c r="BF79" i="2"/>
  <c r="BE79" i="2"/>
  <c r="BD79" i="2"/>
  <c r="AB79" i="2" s="1"/>
  <c r="BC79" i="2"/>
  <c r="BB79" i="2"/>
  <c r="BG313" i="2"/>
  <c r="BF313" i="2"/>
  <c r="BE313" i="2"/>
  <c r="BD313" i="2"/>
  <c r="AB313" i="2" s="1"/>
  <c r="BC313" i="2"/>
  <c r="BB313" i="2"/>
  <c r="BA313" i="2"/>
  <c r="AZ313" i="2"/>
  <c r="BD48" i="2"/>
  <c r="AB48" i="2" s="1"/>
  <c r="BG48" i="2"/>
  <c r="BF48" i="2"/>
  <c r="BE48" i="2"/>
  <c r="BC48" i="2"/>
  <c r="BB48" i="2"/>
  <c r="BA48" i="2"/>
  <c r="AZ48" i="2"/>
  <c r="BG139" i="2"/>
  <c r="BF139" i="2"/>
  <c r="BE139" i="2"/>
  <c r="BD139" i="2"/>
  <c r="AB139" i="2" s="1"/>
  <c r="BC139" i="2"/>
  <c r="BB139" i="2"/>
  <c r="BA139" i="2"/>
  <c r="AZ139" i="2"/>
  <c r="BG263" i="2"/>
  <c r="BF263" i="2"/>
  <c r="BE263" i="2"/>
  <c r="BA263" i="2"/>
  <c r="BD263" i="2"/>
  <c r="AB263" i="2" s="1"/>
  <c r="BC263" i="2"/>
  <c r="BB263" i="2"/>
  <c r="AZ263" i="2"/>
  <c r="BG321" i="2"/>
  <c r="BF321" i="2"/>
  <c r="BE321" i="2"/>
  <c r="BD321" i="2"/>
  <c r="AB321" i="2" s="1"/>
  <c r="BC321" i="2"/>
  <c r="BB321" i="2"/>
  <c r="BA321" i="2"/>
  <c r="AZ321" i="2"/>
  <c r="BF356" i="2"/>
  <c r="BE356" i="2"/>
  <c r="BD356" i="2"/>
  <c r="AB356" i="2" s="1"/>
  <c r="BC356" i="2"/>
  <c r="BB356" i="2"/>
  <c r="BA356" i="2"/>
  <c r="AZ356" i="2"/>
  <c r="BG356" i="2"/>
  <c r="BG393" i="2"/>
  <c r="BF393" i="2"/>
  <c r="BB393" i="2"/>
  <c r="BA393" i="2"/>
  <c r="AZ393" i="2"/>
  <c r="BE393" i="2"/>
  <c r="BD393" i="2"/>
  <c r="BC393" i="2"/>
  <c r="BB399" i="2"/>
  <c r="BA399" i="2"/>
  <c r="AZ399" i="2"/>
  <c r="BG399" i="2"/>
  <c r="BF399" i="2"/>
  <c r="BD399" i="2"/>
  <c r="BC399" i="2"/>
  <c r="BE399" i="2"/>
  <c r="BG416" i="2"/>
  <c r="BF416" i="2"/>
  <c r="BE416" i="2"/>
  <c r="BD416" i="2"/>
  <c r="BC416" i="2"/>
  <c r="BB416" i="2"/>
  <c r="BA416" i="2"/>
  <c r="AZ416" i="2"/>
  <c r="BG151" i="2"/>
  <c r="BF151" i="2"/>
  <c r="BE151" i="2"/>
  <c r="BD151" i="2"/>
  <c r="AB151" i="2" s="1"/>
  <c r="BC151" i="2"/>
  <c r="BB151" i="2"/>
  <c r="BA151" i="2"/>
  <c r="AZ151" i="2"/>
  <c r="BB281" i="3"/>
  <c r="BG281" i="3"/>
  <c r="BF281" i="3"/>
  <c r="BE281" i="3"/>
  <c r="BD281" i="3"/>
  <c r="AB281" i="3" s="1"/>
  <c r="BC281" i="3"/>
  <c r="AZ281" i="3"/>
  <c r="BA281" i="3"/>
  <c r="BB149" i="1"/>
  <c r="BA149" i="1"/>
  <c r="BG149" i="1"/>
  <c r="BF149" i="1"/>
  <c r="BE149" i="1"/>
  <c r="BD149" i="1"/>
  <c r="AB149" i="1" s="1"/>
  <c r="BC149" i="1"/>
  <c r="AZ149" i="1"/>
  <c r="BF381" i="1"/>
  <c r="AZ381" i="1"/>
  <c r="BC381" i="1"/>
  <c r="BA381" i="1"/>
  <c r="BE381" i="1"/>
  <c r="BD381" i="1"/>
  <c r="AB381" i="1" s="1"/>
  <c r="BG381" i="1"/>
  <c r="BB381" i="1"/>
  <c r="BF85" i="1"/>
  <c r="BE85" i="1"/>
  <c r="BG85" i="1"/>
  <c r="BD85" i="1"/>
  <c r="AB85" i="1" s="1"/>
  <c r="BC85" i="1"/>
  <c r="BB85" i="1"/>
  <c r="BA85" i="1"/>
  <c r="AZ85" i="1"/>
  <c r="BF165" i="1"/>
  <c r="BE165" i="1"/>
  <c r="BD165" i="1"/>
  <c r="AB165" i="1" s="1"/>
  <c r="BC165" i="1"/>
  <c r="BB165" i="1"/>
  <c r="BA165" i="1"/>
  <c r="AZ165" i="1"/>
  <c r="BG165" i="1"/>
  <c r="BG318" i="1"/>
  <c r="BF318" i="1"/>
  <c r="BE318" i="1"/>
  <c r="BD318" i="1"/>
  <c r="AB318" i="1" s="1"/>
  <c r="BC318" i="1"/>
  <c r="BB318" i="1"/>
  <c r="BA318" i="1"/>
  <c r="AZ318" i="1"/>
  <c r="BB69" i="1"/>
  <c r="BA69" i="1"/>
  <c r="AZ69" i="1"/>
  <c r="BG69" i="1"/>
  <c r="BF69" i="1"/>
  <c r="BE69" i="1"/>
  <c r="BD69" i="1"/>
  <c r="AB69" i="1" s="1"/>
  <c r="BC69" i="1"/>
  <c r="BD47" i="1"/>
  <c r="AB47" i="1" s="1"/>
  <c r="BC47" i="1"/>
  <c r="BB47" i="1"/>
  <c r="BA47" i="1"/>
  <c r="AZ47" i="1"/>
  <c r="BG47" i="1"/>
  <c r="BF47" i="1"/>
  <c r="BE47" i="1"/>
  <c r="AZ195" i="1"/>
  <c r="BF195" i="1"/>
  <c r="BE195" i="1"/>
  <c r="BD195" i="1"/>
  <c r="AB195" i="1" s="1"/>
  <c r="BC195" i="1"/>
  <c r="BB195" i="1"/>
  <c r="BA195" i="1"/>
  <c r="BG195" i="1"/>
  <c r="BF74" i="1"/>
  <c r="AZ74" i="1"/>
  <c r="BG74" i="1"/>
  <c r="BE74" i="1"/>
  <c r="BD74" i="1"/>
  <c r="AB74" i="1" s="1"/>
  <c r="BC74" i="1"/>
  <c r="BB74" i="1"/>
  <c r="BA74" i="1"/>
  <c r="BG190" i="1"/>
  <c r="BF190" i="1"/>
  <c r="BE190" i="1"/>
  <c r="BD190" i="1"/>
  <c r="AB190" i="1" s="1"/>
  <c r="BC190" i="1"/>
  <c r="BB190" i="1"/>
  <c r="BA190" i="1"/>
  <c r="AZ190" i="1"/>
  <c r="BA300" i="1"/>
  <c r="AZ300" i="1"/>
  <c r="BG300" i="1"/>
  <c r="BF300" i="1"/>
  <c r="BE300" i="1"/>
  <c r="BD300" i="1"/>
  <c r="AB300" i="1" s="1"/>
  <c r="BC300" i="1"/>
  <c r="BB300" i="1"/>
  <c r="BG179" i="1"/>
  <c r="BF179" i="1"/>
  <c r="BE179" i="1"/>
  <c r="BD179" i="1"/>
  <c r="AB179" i="1" s="1"/>
  <c r="BC179" i="1"/>
  <c r="BB179" i="1"/>
  <c r="BA179" i="1"/>
  <c r="AZ179" i="1"/>
  <c r="BE258" i="1"/>
  <c r="BD258" i="1"/>
  <c r="AB258" i="1" s="1"/>
  <c r="BC258" i="1"/>
  <c r="BA258" i="1"/>
  <c r="BG258" i="1"/>
  <c r="BF258" i="1"/>
  <c r="BB258" i="1"/>
  <c r="AZ258" i="1"/>
  <c r="BC102" i="1"/>
  <c r="BD102" i="1"/>
  <c r="AB102" i="1" s="1"/>
  <c r="BB102" i="1"/>
  <c r="BA102" i="1"/>
  <c r="AZ102" i="1"/>
  <c r="BG102" i="1"/>
  <c r="BF102" i="1"/>
  <c r="BE102" i="1"/>
  <c r="BD187" i="1"/>
  <c r="AB187" i="1" s="1"/>
  <c r="BC187" i="1"/>
  <c r="BB187" i="1"/>
  <c r="BA187" i="1"/>
  <c r="AZ187" i="1"/>
  <c r="BG187" i="1"/>
  <c r="BF187" i="1"/>
  <c r="BE187" i="1"/>
  <c r="BG53" i="1"/>
  <c r="BF53" i="1"/>
  <c r="BE53" i="1"/>
  <c r="BD53" i="1"/>
  <c r="AB53" i="1" s="1"/>
  <c r="BC53" i="1"/>
  <c r="BB53" i="1"/>
  <c r="BA53" i="1"/>
  <c r="AZ53" i="1"/>
  <c r="BF235" i="1"/>
  <c r="BD235" i="1"/>
  <c r="AB235" i="1" s="1"/>
  <c r="AZ235" i="1"/>
  <c r="BG235" i="1"/>
  <c r="BE235" i="1"/>
  <c r="BC235" i="1"/>
  <c r="BB235" i="1"/>
  <c r="BA235" i="1"/>
  <c r="BG270" i="1"/>
  <c r="BE270" i="1"/>
  <c r="BD270" i="1"/>
  <c r="AB270" i="1" s="1"/>
  <c r="BC270" i="1"/>
  <c r="BB270" i="1"/>
  <c r="BA270" i="1"/>
  <c r="AZ270" i="1"/>
  <c r="BF270" i="1"/>
  <c r="BG226" i="1"/>
  <c r="BC226" i="1"/>
  <c r="BA226" i="1"/>
  <c r="BF226" i="1"/>
  <c r="BE226" i="1"/>
  <c r="BD226" i="1"/>
  <c r="AB226" i="1" s="1"/>
  <c r="BB226" i="1"/>
  <c r="AZ226" i="1"/>
  <c r="BB462" i="1"/>
  <c r="BA462" i="1"/>
  <c r="AZ462" i="1"/>
  <c r="BG462" i="1"/>
  <c r="BF462" i="1"/>
  <c r="BD462" i="1"/>
  <c r="BC462" i="1"/>
  <c r="BE462" i="1"/>
  <c r="BD413" i="1"/>
  <c r="BG413" i="1"/>
  <c r="BF413" i="1"/>
  <c r="BC413" i="1"/>
  <c r="BB413" i="1"/>
  <c r="AZ413" i="1"/>
  <c r="BE413" i="1"/>
  <c r="BA413" i="1"/>
  <c r="BA398" i="1"/>
  <c r="AZ398" i="1"/>
  <c r="BG398" i="1"/>
  <c r="BF398" i="1"/>
  <c r="BE398" i="1"/>
  <c r="BD398" i="1"/>
  <c r="BB398" i="1"/>
  <c r="BC398" i="1"/>
  <c r="BG424" i="1"/>
  <c r="BF424" i="1"/>
  <c r="BA424" i="1"/>
  <c r="BE424" i="1"/>
  <c r="BD424" i="1"/>
  <c r="BC424" i="1"/>
  <c r="BB424" i="1"/>
  <c r="AZ424" i="1"/>
  <c r="BG388" i="1"/>
  <c r="BA388" i="1"/>
  <c r="BC388" i="1"/>
  <c r="BB388" i="1"/>
  <c r="AZ388" i="1"/>
  <c r="BE388" i="1"/>
  <c r="BD388" i="1"/>
  <c r="BF388" i="1"/>
  <c r="BD425" i="1"/>
  <c r="BA425" i="1"/>
  <c r="AZ425" i="1"/>
  <c r="BG425" i="1"/>
  <c r="BF425" i="1"/>
  <c r="BC425" i="1"/>
  <c r="BB425" i="1"/>
  <c r="BE425" i="1"/>
  <c r="BG420" i="1"/>
  <c r="BF420" i="1"/>
  <c r="BA420" i="1"/>
  <c r="BE420" i="1"/>
  <c r="BD420" i="1"/>
  <c r="BB420" i="1"/>
  <c r="AZ420" i="1"/>
  <c r="BC420" i="1"/>
  <c r="BE461" i="1"/>
  <c r="BD461" i="1"/>
  <c r="BB461" i="1"/>
  <c r="BA461" i="1"/>
  <c r="AZ461" i="1"/>
  <c r="BF461" i="1"/>
  <c r="BC461" i="1"/>
  <c r="BG461" i="1"/>
  <c r="BB113" i="1"/>
  <c r="BC113" i="1"/>
  <c r="BG113" i="1"/>
  <c r="BF113" i="1"/>
  <c r="BE113" i="1"/>
  <c r="BD113" i="1"/>
  <c r="AB113" i="1" s="1"/>
  <c r="BA113" i="1"/>
  <c r="AZ113" i="1"/>
  <c r="BE370" i="1"/>
  <c r="BB370" i="1"/>
  <c r="BA370" i="1"/>
  <c r="BF370" i="1"/>
  <c r="BG370" i="1"/>
  <c r="BD370" i="1"/>
  <c r="AB370" i="1" s="1"/>
  <c r="BC370" i="1"/>
  <c r="AZ370" i="1"/>
  <c r="BG154" i="1"/>
  <c r="BF154" i="1"/>
  <c r="BD154" i="1"/>
  <c r="AB154" i="1" s="1"/>
  <c r="BC154" i="1"/>
  <c r="BB154" i="1"/>
  <c r="BA154" i="1"/>
  <c r="AZ154" i="1"/>
  <c r="BE154" i="1"/>
  <c r="BB301" i="1"/>
  <c r="BA301" i="1"/>
  <c r="AZ301" i="1"/>
  <c r="BG301" i="1"/>
  <c r="BF301" i="1"/>
  <c r="BE301" i="1"/>
  <c r="BD301" i="1"/>
  <c r="AB301" i="1" s="1"/>
  <c r="BC301" i="1"/>
  <c r="BB34" i="1"/>
  <c r="BA34" i="1"/>
  <c r="AZ34" i="1"/>
  <c r="BG34" i="1"/>
  <c r="BF34" i="1"/>
  <c r="BE34" i="1"/>
  <c r="BD34" i="1"/>
  <c r="AB34" i="1" s="1"/>
  <c r="BC34" i="1"/>
  <c r="BG170" i="1"/>
  <c r="BF170" i="1"/>
  <c r="BE170" i="1"/>
  <c r="BD170" i="1"/>
  <c r="AB170" i="1" s="1"/>
  <c r="BC170" i="1"/>
  <c r="BB170" i="1"/>
  <c r="BA170" i="1"/>
  <c r="AZ170" i="1"/>
  <c r="BG122" i="1"/>
  <c r="BF122" i="1"/>
  <c r="BE122" i="1"/>
  <c r="BA122" i="1"/>
  <c r="AZ122" i="1"/>
  <c r="BC122" i="1"/>
  <c r="BB122" i="1"/>
  <c r="BD122" i="1"/>
  <c r="AB122" i="1" s="1"/>
  <c r="BF19" i="1"/>
  <c r="BD19" i="1"/>
  <c r="AB19" i="1" s="1"/>
  <c r="BG19" i="1"/>
  <c r="BE19" i="1"/>
  <c r="BC19" i="1"/>
  <c r="BB19" i="1"/>
  <c r="AZ19" i="1"/>
  <c r="BA19" i="1"/>
  <c r="BA242" i="1"/>
  <c r="AZ242" i="1"/>
  <c r="BG242" i="1"/>
  <c r="BE242" i="1"/>
  <c r="BC242" i="1"/>
  <c r="BB242" i="1"/>
  <c r="BF242" i="1"/>
  <c r="BD242" i="1"/>
  <c r="AB242" i="1" s="1"/>
  <c r="BB291" i="3"/>
  <c r="BA291" i="3"/>
  <c r="BE291" i="3"/>
  <c r="BG291" i="3"/>
  <c r="BF291" i="3"/>
  <c r="BD291" i="3"/>
  <c r="AB291" i="3" s="1"/>
  <c r="BC291" i="3"/>
  <c r="AZ291" i="3"/>
  <c r="BA216" i="3"/>
  <c r="BG216" i="3"/>
  <c r="BF216" i="3"/>
  <c r="BE216" i="3"/>
  <c r="BD216" i="3"/>
  <c r="AB216" i="3" s="1"/>
  <c r="BC216" i="3"/>
  <c r="BB216" i="3"/>
  <c r="AZ216" i="3"/>
  <c r="BG365" i="3"/>
  <c r="BF365" i="3"/>
  <c r="BE365" i="3"/>
  <c r="BD365" i="3"/>
  <c r="AB365" i="3" s="1"/>
  <c r="BC365" i="3"/>
  <c r="BA365" i="3"/>
  <c r="AZ365" i="3"/>
  <c r="BB365" i="3"/>
  <c r="BG19" i="3"/>
  <c r="BF19" i="3"/>
  <c r="BE19" i="3"/>
  <c r="BD19" i="3"/>
  <c r="AB19" i="3" s="1"/>
  <c r="BC19" i="3"/>
  <c r="BB19" i="3"/>
  <c r="BA19" i="3"/>
  <c r="AZ19" i="3"/>
  <c r="BB38" i="3"/>
  <c r="BA38" i="3"/>
  <c r="BG38" i="3"/>
  <c r="BF38" i="3"/>
  <c r="BE38" i="3"/>
  <c r="BD38" i="3"/>
  <c r="AB38" i="3" s="1"/>
  <c r="BC38" i="3"/>
  <c r="AZ38" i="3"/>
  <c r="BA412" i="3"/>
  <c r="BD412" i="3"/>
  <c r="AB412" i="3" s="1"/>
  <c r="BC412" i="3"/>
  <c r="BB412" i="3"/>
  <c r="AZ412" i="3"/>
  <c r="BG412" i="3"/>
  <c r="BF412" i="3"/>
  <c r="BE412" i="3"/>
  <c r="BB24" i="3"/>
  <c r="BA24" i="3"/>
  <c r="AZ24" i="3"/>
  <c r="BG24" i="3"/>
  <c r="BF24" i="3"/>
  <c r="BE24" i="3"/>
  <c r="BD24" i="3"/>
  <c r="AB24" i="3" s="1"/>
  <c r="BC24" i="3"/>
  <c r="BG250" i="3"/>
  <c r="BF250" i="3"/>
  <c r="BD250" i="3"/>
  <c r="AB250" i="3" s="1"/>
  <c r="BB250" i="3"/>
  <c r="BA250" i="3"/>
  <c r="AZ250" i="3"/>
  <c r="BE250" i="3"/>
  <c r="BC250" i="3"/>
  <c r="BG377" i="3"/>
  <c r="BF377" i="3"/>
  <c r="BE377" i="3"/>
  <c r="BD377" i="3"/>
  <c r="AB377" i="3" s="1"/>
  <c r="BC377" i="3"/>
  <c r="BA377" i="3"/>
  <c r="AZ377" i="3"/>
  <c r="BB377" i="3"/>
  <c r="BG369" i="3"/>
  <c r="BF369" i="3"/>
  <c r="BE369" i="3"/>
  <c r="BD369" i="3"/>
  <c r="AB369" i="3" s="1"/>
  <c r="BC369" i="3"/>
  <c r="BA369" i="3"/>
  <c r="AZ369" i="3"/>
  <c r="BB369" i="3"/>
  <c r="BD117" i="3"/>
  <c r="AB117" i="3" s="1"/>
  <c r="BC117" i="3"/>
  <c r="BB117" i="3"/>
  <c r="BA117" i="3"/>
  <c r="AZ117" i="3"/>
  <c r="BG117" i="3"/>
  <c r="BF117" i="3"/>
  <c r="BE117" i="3"/>
  <c r="BB408" i="3"/>
  <c r="BA408" i="3"/>
  <c r="AZ408" i="3"/>
  <c r="BG408" i="3"/>
  <c r="BF408" i="3"/>
  <c r="BE408" i="3"/>
  <c r="BD408" i="3"/>
  <c r="AB408" i="3" s="1"/>
  <c r="BC408" i="3"/>
  <c r="BG95" i="3"/>
  <c r="BF95" i="3"/>
  <c r="BD95" i="3"/>
  <c r="AB95" i="3" s="1"/>
  <c r="BB95" i="3"/>
  <c r="BE95" i="3"/>
  <c r="BC95" i="3"/>
  <c r="BA95" i="3"/>
  <c r="AZ95" i="3"/>
  <c r="BD303" i="3"/>
  <c r="AB303" i="3" s="1"/>
  <c r="BB303" i="3"/>
  <c r="BA303" i="3"/>
  <c r="BF303" i="3"/>
  <c r="BE303" i="3"/>
  <c r="BG303" i="3"/>
  <c r="BC303" i="3"/>
  <c r="AZ303" i="3"/>
  <c r="BB404" i="3"/>
  <c r="BA404" i="3"/>
  <c r="AZ404" i="3"/>
  <c r="BG404" i="3"/>
  <c r="BE404" i="3"/>
  <c r="BD404" i="3"/>
  <c r="AB404" i="3" s="1"/>
  <c r="BF404" i="3"/>
  <c r="BC404" i="3"/>
  <c r="BG289" i="3"/>
  <c r="BB289" i="3"/>
  <c r="BF289" i="3"/>
  <c r="BE289" i="3"/>
  <c r="BD289" i="3"/>
  <c r="AB289" i="3" s="1"/>
  <c r="BC289" i="3"/>
  <c r="BA289" i="3"/>
  <c r="AZ289" i="3"/>
  <c r="BD122" i="3"/>
  <c r="AB122" i="3" s="1"/>
  <c r="BC122" i="3"/>
  <c r="BB122" i="3"/>
  <c r="BA122" i="3"/>
  <c r="AZ122" i="3"/>
  <c r="BG122" i="3"/>
  <c r="BF122" i="3"/>
  <c r="BE122" i="3"/>
  <c r="BA331" i="3"/>
  <c r="BF331" i="3"/>
  <c r="BE331" i="3"/>
  <c r="BD331" i="3"/>
  <c r="AB331" i="3" s="1"/>
  <c r="BC331" i="3"/>
  <c r="BB331" i="3"/>
  <c r="AZ331" i="3"/>
  <c r="BG331" i="3"/>
  <c r="BA137" i="3"/>
  <c r="BG137" i="3"/>
  <c r="BE137" i="3"/>
  <c r="BD137" i="3"/>
  <c r="AB137" i="3" s="1"/>
  <c r="BF137" i="3"/>
  <c r="BC137" i="3"/>
  <c r="BB137" i="3"/>
  <c r="AZ137" i="3"/>
  <c r="BE371" i="3"/>
  <c r="BD371" i="3"/>
  <c r="AB371" i="3" s="1"/>
  <c r="BC371" i="3"/>
  <c r="BB371" i="3"/>
  <c r="BA371" i="3"/>
  <c r="AZ371" i="3"/>
  <c r="BG371" i="3"/>
  <c r="BF371" i="3"/>
  <c r="AZ190" i="3"/>
  <c r="BG190" i="3"/>
  <c r="BF190" i="3"/>
  <c r="BD190" i="3"/>
  <c r="AB190" i="3" s="1"/>
  <c r="BC190" i="3"/>
  <c r="BE190" i="3"/>
  <c r="BB190" i="3"/>
  <c r="BA190" i="3"/>
  <c r="BE347" i="3"/>
  <c r="BB347" i="3"/>
  <c r="BA347" i="3"/>
  <c r="BG347" i="3"/>
  <c r="BF347" i="3"/>
  <c r="BC347" i="3"/>
  <c r="AZ347" i="3"/>
  <c r="BD347" i="3"/>
  <c r="AB347" i="3" s="1"/>
  <c r="BE359" i="3"/>
  <c r="BD359" i="3"/>
  <c r="AB359" i="3" s="1"/>
  <c r="BB359" i="3"/>
  <c r="BA359" i="3"/>
  <c r="AZ359" i="3"/>
  <c r="BG359" i="3"/>
  <c r="BF359" i="3"/>
  <c r="BC359" i="3"/>
  <c r="BC157" i="3"/>
  <c r="BB157" i="3"/>
  <c r="BA157" i="3"/>
  <c r="AZ157" i="3"/>
  <c r="BG157" i="3"/>
  <c r="BE157" i="3"/>
  <c r="BD157" i="3"/>
  <c r="AB157" i="3" s="1"/>
  <c r="BF157" i="3"/>
  <c r="BC375" i="2"/>
  <c r="BB375" i="2"/>
  <c r="BG375" i="2"/>
  <c r="BF375" i="2"/>
  <c r="BE375" i="2"/>
  <c r="BD375" i="2"/>
  <c r="AB375" i="2" s="1"/>
  <c r="BA375" i="2"/>
  <c r="AZ375" i="2"/>
  <c r="BE181" i="2"/>
  <c r="BD181" i="2"/>
  <c r="AB181" i="2" s="1"/>
  <c r="BC181" i="2"/>
  <c r="BB181" i="2"/>
  <c r="BA181" i="2"/>
  <c r="AZ181" i="2"/>
  <c r="BG181" i="2"/>
  <c r="BF181" i="2"/>
  <c r="AZ302" i="2"/>
  <c r="BG302" i="2"/>
  <c r="BF302" i="2"/>
  <c r="BE302" i="2"/>
  <c r="BD302" i="2"/>
  <c r="AB302" i="2" s="1"/>
  <c r="BC302" i="2"/>
  <c r="BB302" i="2"/>
  <c r="BA302" i="2"/>
  <c r="AZ116" i="2"/>
  <c r="BG116" i="2"/>
  <c r="BF116" i="2"/>
  <c r="BD116" i="2"/>
  <c r="AB116" i="2" s="1"/>
  <c r="BC116" i="2"/>
  <c r="BB116" i="2"/>
  <c r="BE116" i="2"/>
  <c r="BA116" i="2"/>
  <c r="BD120" i="2"/>
  <c r="AB120" i="2" s="1"/>
  <c r="BC120" i="2"/>
  <c r="BA120" i="2"/>
  <c r="AZ120" i="2"/>
  <c r="BG120" i="2"/>
  <c r="BF120" i="2"/>
  <c r="BE120" i="2"/>
  <c r="BB120" i="2"/>
  <c r="BD214" i="2"/>
  <c r="AB214" i="2" s="1"/>
  <c r="BC214" i="2"/>
  <c r="BG214" i="2"/>
  <c r="BF214" i="2"/>
  <c r="BE214" i="2"/>
  <c r="BB214" i="2"/>
  <c r="BA214" i="2"/>
  <c r="AZ214" i="2"/>
  <c r="BD318" i="2"/>
  <c r="AB318" i="2" s="1"/>
  <c r="BC318" i="2"/>
  <c r="BB318" i="2"/>
  <c r="BA318" i="2"/>
  <c r="AZ318" i="2"/>
  <c r="BG318" i="2"/>
  <c r="BE318" i="2"/>
  <c r="BF318" i="2"/>
  <c r="BG55" i="2"/>
  <c r="BF55" i="2"/>
  <c r="BE55" i="2"/>
  <c r="BD55" i="2"/>
  <c r="AB55" i="2" s="1"/>
  <c r="BC55" i="2"/>
  <c r="BB55" i="2"/>
  <c r="BA55" i="2"/>
  <c r="AZ55" i="2"/>
  <c r="BG289" i="2"/>
  <c r="BE289" i="2"/>
  <c r="BD289" i="2"/>
  <c r="AB289" i="2" s="1"/>
  <c r="BC289" i="2"/>
  <c r="BB289" i="2"/>
  <c r="BF289" i="2"/>
  <c r="BA289" i="2"/>
  <c r="AZ289" i="2"/>
  <c r="BG136" i="2"/>
  <c r="BF136" i="2"/>
  <c r="BE136" i="2"/>
  <c r="BD136" i="2"/>
  <c r="AB136" i="2" s="1"/>
  <c r="BC136" i="2"/>
  <c r="BB136" i="2"/>
  <c r="AZ136" i="2"/>
  <c r="BA136" i="2"/>
  <c r="BA367" i="2"/>
  <c r="AZ367" i="2"/>
  <c r="BG367" i="2"/>
  <c r="BF367" i="2"/>
  <c r="BE367" i="2"/>
  <c r="BD367" i="2"/>
  <c r="AB367" i="2" s="1"/>
  <c r="BC367" i="2"/>
  <c r="BB367" i="2"/>
  <c r="BC155" i="2"/>
  <c r="BB155" i="2"/>
  <c r="BA155" i="2"/>
  <c r="AZ155" i="2"/>
  <c r="BG155" i="2"/>
  <c r="BF155" i="2"/>
  <c r="BE155" i="2"/>
  <c r="BD155" i="2"/>
  <c r="AB155" i="2" s="1"/>
  <c r="BG27" i="2"/>
  <c r="BF27" i="2"/>
  <c r="BE27" i="2"/>
  <c r="BD27" i="2"/>
  <c r="AB27" i="2" s="1"/>
  <c r="BC27" i="2"/>
  <c r="BA27" i="2"/>
  <c r="AZ27" i="2"/>
  <c r="BB27" i="2"/>
  <c r="BD54" i="2"/>
  <c r="AB54" i="2" s="1"/>
  <c r="BC54" i="2"/>
  <c r="BB54" i="2"/>
  <c r="BA54" i="2"/>
  <c r="AZ54" i="2"/>
  <c r="BG54" i="2"/>
  <c r="BF54" i="2"/>
  <c r="BE54" i="2"/>
  <c r="BC206" i="2"/>
  <c r="BG206" i="2"/>
  <c r="BF206" i="2"/>
  <c r="BE206" i="2"/>
  <c r="BD206" i="2"/>
  <c r="AB206" i="2" s="1"/>
  <c r="BB206" i="2"/>
  <c r="BA206" i="2"/>
  <c r="AZ206" i="2"/>
  <c r="BA81" i="2"/>
  <c r="BG81" i="2"/>
  <c r="BF81" i="2"/>
  <c r="BE81" i="2"/>
  <c r="BD81" i="2"/>
  <c r="AB81" i="2" s="1"/>
  <c r="BC81" i="2"/>
  <c r="BB81" i="2"/>
  <c r="AZ81" i="2"/>
  <c r="BG185" i="2"/>
  <c r="BF185" i="2"/>
  <c r="BE185" i="2"/>
  <c r="BD185" i="2"/>
  <c r="AB185" i="2" s="1"/>
  <c r="BC185" i="2"/>
  <c r="BB185" i="2"/>
  <c r="BA185" i="2"/>
  <c r="AZ185" i="2"/>
  <c r="BD370" i="2"/>
  <c r="AB370" i="2" s="1"/>
  <c r="BC370" i="2"/>
  <c r="BB370" i="2"/>
  <c r="BA370" i="2"/>
  <c r="AZ370" i="2"/>
  <c r="BG370" i="2"/>
  <c r="BF370" i="2"/>
  <c r="BE370" i="2"/>
  <c r="BA243" i="2"/>
  <c r="BF243" i="2"/>
  <c r="BD243" i="2"/>
  <c r="AB243" i="2" s="1"/>
  <c r="BC243" i="2"/>
  <c r="BB243" i="2"/>
  <c r="BG243" i="2"/>
  <c r="BE243" i="2"/>
  <c r="AZ243" i="2"/>
  <c r="BE247" i="2"/>
  <c r="BA247" i="2"/>
  <c r="AZ247" i="2"/>
  <c r="BF247" i="2"/>
  <c r="BD247" i="2"/>
  <c r="AB247" i="2" s="1"/>
  <c r="BC247" i="2"/>
  <c r="BG247" i="2"/>
  <c r="BB247" i="2"/>
  <c r="BC196" i="2"/>
  <c r="BB196" i="2"/>
  <c r="BA196" i="2"/>
  <c r="AZ196" i="2"/>
  <c r="BG196" i="2"/>
  <c r="BF196" i="2"/>
  <c r="BE196" i="2"/>
  <c r="BD196" i="2"/>
  <c r="AB196" i="2" s="1"/>
  <c r="BF260" i="2"/>
  <c r="BD260" i="2"/>
  <c r="AB260" i="2" s="1"/>
  <c r="BC260" i="2"/>
  <c r="BB260" i="2"/>
  <c r="BA260" i="2"/>
  <c r="AZ260" i="2"/>
  <c r="BG260" i="2"/>
  <c r="BE260" i="2"/>
  <c r="BG309" i="2"/>
  <c r="BF309" i="2"/>
  <c r="BE309" i="2"/>
  <c r="BD309" i="2"/>
  <c r="AB309" i="2" s="1"/>
  <c r="BC309" i="2"/>
  <c r="BB309" i="2"/>
  <c r="BA309" i="2"/>
  <c r="AZ309" i="2"/>
  <c r="BB403" i="2"/>
  <c r="BA403" i="2"/>
  <c r="AZ403" i="2"/>
  <c r="BG403" i="2"/>
  <c r="BF403" i="2"/>
  <c r="BE403" i="2"/>
  <c r="BD403" i="2"/>
  <c r="BC403" i="2"/>
  <c r="BB391" i="2"/>
  <c r="BA391" i="2"/>
  <c r="AZ391" i="2"/>
  <c r="BG391" i="2"/>
  <c r="BF391" i="2"/>
  <c r="BE391" i="2"/>
  <c r="BC391" i="2"/>
  <c r="BD391" i="2"/>
  <c r="BD411" i="2"/>
  <c r="BC411" i="2"/>
  <c r="BB411" i="2"/>
  <c r="BA411" i="2"/>
  <c r="AZ411" i="2"/>
  <c r="BG411" i="2"/>
  <c r="BF411" i="2"/>
  <c r="BE411" i="2"/>
  <c r="BG345" i="2"/>
  <c r="BF345" i="2"/>
  <c r="BE345" i="2"/>
  <c r="BD345" i="2"/>
  <c r="AB345" i="2" s="1"/>
  <c r="BC345" i="2"/>
  <c r="BB345" i="2"/>
  <c r="BA345" i="2"/>
  <c r="AZ345" i="2"/>
  <c r="BD229" i="3"/>
  <c r="AB229" i="3" s="1"/>
  <c r="BG229" i="3"/>
  <c r="BB229" i="3"/>
  <c r="BA229" i="3"/>
  <c r="AZ229" i="3"/>
  <c r="BE229" i="3"/>
  <c r="BC229" i="3"/>
  <c r="BF229" i="3"/>
  <c r="AZ183" i="1"/>
  <c r="BG183" i="1"/>
  <c r="BF183" i="1"/>
  <c r="BE183" i="1"/>
  <c r="BD183" i="1"/>
  <c r="AB183" i="1" s="1"/>
  <c r="BC183" i="1"/>
  <c r="BB183" i="1"/>
  <c r="BA183" i="1"/>
  <c r="BG38" i="1"/>
  <c r="BF38" i="1"/>
  <c r="BE38" i="1"/>
  <c r="BD38" i="1"/>
  <c r="AB38" i="1" s="1"/>
  <c r="BC38" i="1"/>
  <c r="BB38" i="1"/>
  <c r="BA38" i="1"/>
  <c r="AZ38" i="1"/>
  <c r="BF121" i="1"/>
  <c r="BE121" i="1"/>
  <c r="BD121" i="1"/>
  <c r="AB121" i="1" s="1"/>
  <c r="AZ121" i="1"/>
  <c r="BC121" i="1"/>
  <c r="BB121" i="1"/>
  <c r="BA121" i="1"/>
  <c r="BG121" i="1"/>
  <c r="BG330" i="1"/>
  <c r="BF330" i="1"/>
  <c r="BE330" i="1"/>
  <c r="BD330" i="1"/>
  <c r="AB330" i="1" s="1"/>
  <c r="BC330" i="1"/>
  <c r="BB330" i="1"/>
  <c r="BA330" i="1"/>
  <c r="AZ330" i="1"/>
  <c r="BG30" i="1"/>
  <c r="BE30" i="1"/>
  <c r="BF30" i="1"/>
  <c r="BD30" i="1"/>
  <c r="AB30" i="1" s="1"/>
  <c r="BC30" i="1"/>
  <c r="BB30" i="1"/>
  <c r="BA30" i="1"/>
  <c r="AZ30" i="1"/>
  <c r="BG309" i="1"/>
  <c r="BF309" i="1"/>
  <c r="BE309" i="1"/>
  <c r="BD309" i="1"/>
  <c r="AB309" i="1" s="1"/>
  <c r="BC309" i="1"/>
  <c r="BB309" i="1"/>
  <c r="BA309" i="1"/>
  <c r="AZ309" i="1"/>
  <c r="BB57" i="1"/>
  <c r="BA57" i="1"/>
  <c r="AZ57" i="1"/>
  <c r="BG57" i="1"/>
  <c r="BF57" i="1"/>
  <c r="BE57" i="1"/>
  <c r="BD57" i="1"/>
  <c r="AB57" i="1" s="1"/>
  <c r="BC57" i="1"/>
  <c r="BC70" i="1"/>
  <c r="BB70" i="1"/>
  <c r="BA70" i="1"/>
  <c r="AZ70" i="1"/>
  <c r="BG70" i="1"/>
  <c r="BF70" i="1"/>
  <c r="BE70" i="1"/>
  <c r="BD70" i="1"/>
  <c r="AB70" i="1" s="1"/>
  <c r="BC356" i="1"/>
  <c r="AZ356" i="1"/>
  <c r="BD356" i="1"/>
  <c r="AB356" i="1" s="1"/>
  <c r="BG356" i="1"/>
  <c r="BF356" i="1"/>
  <c r="BE356" i="1"/>
  <c r="BB356" i="1"/>
  <c r="BA356" i="1"/>
  <c r="BG52" i="1"/>
  <c r="BF52" i="1"/>
  <c r="BE52" i="1"/>
  <c r="BD52" i="1"/>
  <c r="AB52" i="1" s="1"/>
  <c r="BC52" i="1"/>
  <c r="BB52" i="1"/>
  <c r="BA52" i="1"/>
  <c r="AZ52" i="1"/>
  <c r="BA418" i="1"/>
  <c r="AZ418" i="1"/>
  <c r="BG418" i="1"/>
  <c r="BF418" i="1"/>
  <c r="BE418" i="1"/>
  <c r="BC418" i="1"/>
  <c r="BB418" i="1"/>
  <c r="BD418" i="1"/>
  <c r="BD423" i="1"/>
  <c r="BC423" i="1"/>
  <c r="BG423" i="1"/>
  <c r="BE423" i="1"/>
  <c r="BB423" i="1"/>
  <c r="AZ423" i="1"/>
  <c r="BF423" i="1"/>
  <c r="BA423" i="1"/>
  <c r="BD401" i="1"/>
  <c r="BG401" i="1"/>
  <c r="BF401" i="1"/>
  <c r="BE401" i="1"/>
  <c r="BC401" i="1"/>
  <c r="BB401" i="1"/>
  <c r="AZ401" i="1"/>
  <c r="BA401" i="1"/>
  <c r="BA434" i="1"/>
  <c r="AZ434" i="1"/>
  <c r="BG434" i="1"/>
  <c r="BF434" i="1"/>
  <c r="BE434" i="1"/>
  <c r="BD434" i="1"/>
  <c r="BC434" i="1"/>
  <c r="BB434" i="1"/>
  <c r="BA390" i="1"/>
  <c r="BG390" i="1"/>
  <c r="BC390" i="1"/>
  <c r="BB390" i="1"/>
  <c r="AZ390" i="1"/>
  <c r="BE390" i="1"/>
  <c r="BD390" i="1"/>
  <c r="BF390" i="1"/>
  <c r="BD435" i="1"/>
  <c r="BC435" i="1"/>
  <c r="BA435" i="1"/>
  <c r="AZ435" i="1"/>
  <c r="BG435" i="1"/>
  <c r="BE435" i="1"/>
  <c r="BB435" i="1"/>
  <c r="BF435" i="1"/>
  <c r="BA430" i="1"/>
  <c r="AZ430" i="1"/>
  <c r="BG430" i="1"/>
  <c r="BF430" i="1"/>
  <c r="BE430" i="1"/>
  <c r="BC430" i="1"/>
  <c r="BB430" i="1"/>
  <c r="BD430" i="1"/>
  <c r="BE465" i="1"/>
  <c r="BD465" i="1"/>
  <c r="BC465" i="1"/>
  <c r="BG465" i="1"/>
  <c r="BF465" i="1"/>
  <c r="BB465" i="1"/>
  <c r="BA465" i="1"/>
  <c r="AZ465" i="1"/>
  <c r="BB221" i="1"/>
  <c r="BC221" i="1"/>
  <c r="BA221" i="1"/>
  <c r="AZ221" i="1"/>
  <c r="BG221" i="1"/>
  <c r="BF221" i="1"/>
  <c r="BE221" i="1"/>
  <c r="BD221" i="1"/>
  <c r="AB221" i="1" s="1"/>
  <c r="AZ193" i="1"/>
  <c r="BG193" i="1"/>
  <c r="BF193" i="1"/>
  <c r="BE193" i="1"/>
  <c r="BD193" i="1"/>
  <c r="AB193" i="1" s="1"/>
  <c r="BC193" i="1"/>
  <c r="BB193" i="1"/>
  <c r="BA193" i="1"/>
  <c r="BG29" i="1"/>
  <c r="BF29" i="1"/>
  <c r="BD29" i="1"/>
  <c r="AB29" i="1" s="1"/>
  <c r="BE29" i="1"/>
  <c r="BC29" i="1"/>
  <c r="BB29" i="1"/>
  <c r="BA29" i="1"/>
  <c r="AZ29" i="1"/>
  <c r="BG322" i="1"/>
  <c r="BF322" i="1"/>
  <c r="BE322" i="1"/>
  <c r="BD322" i="1"/>
  <c r="AB322" i="1" s="1"/>
  <c r="BC322" i="1"/>
  <c r="BB322" i="1"/>
  <c r="BA322" i="1"/>
  <c r="AZ322" i="1"/>
  <c r="BG191" i="1"/>
  <c r="BF191" i="1"/>
  <c r="BE191" i="1"/>
  <c r="BD191" i="1"/>
  <c r="AB191" i="1" s="1"/>
  <c r="BC191" i="1"/>
  <c r="BB191" i="1"/>
  <c r="BA191" i="1"/>
  <c r="AZ191" i="1"/>
  <c r="BD91" i="1"/>
  <c r="AB91" i="1" s="1"/>
  <c r="AZ91" i="1"/>
  <c r="BE91" i="1"/>
  <c r="BG91" i="1"/>
  <c r="BF91" i="1"/>
  <c r="BC91" i="1"/>
  <c r="BB91" i="1"/>
  <c r="BA91" i="1"/>
  <c r="BA266" i="1"/>
  <c r="AZ266" i="1"/>
  <c r="BG266" i="1"/>
  <c r="BE266" i="1"/>
  <c r="BF266" i="1"/>
  <c r="BD266" i="1"/>
  <c r="AB266" i="1" s="1"/>
  <c r="BC266" i="1"/>
  <c r="BB266" i="1"/>
  <c r="BF305" i="1"/>
  <c r="BE305" i="1"/>
  <c r="BD305" i="1"/>
  <c r="AB305" i="1" s="1"/>
  <c r="BC305" i="1"/>
  <c r="BB305" i="1"/>
  <c r="BA305" i="1"/>
  <c r="AZ305" i="1"/>
  <c r="BG305" i="1"/>
  <c r="BG182" i="1"/>
  <c r="BF182" i="1"/>
  <c r="BE182" i="1"/>
  <c r="BD182" i="1"/>
  <c r="AB182" i="1" s="1"/>
  <c r="BC182" i="1"/>
  <c r="BB182" i="1"/>
  <c r="BA182" i="1"/>
  <c r="AZ182" i="1"/>
  <c r="BB386" i="3"/>
  <c r="BA386" i="3"/>
  <c r="AZ386" i="3"/>
  <c r="BG386" i="3"/>
  <c r="BF386" i="3"/>
  <c r="BD386" i="3"/>
  <c r="AB386" i="3" s="1"/>
  <c r="BC386" i="3"/>
  <c r="BE386" i="3"/>
  <c r="BE344" i="3"/>
  <c r="BD344" i="3"/>
  <c r="AB344" i="3" s="1"/>
  <c r="BF344" i="3"/>
  <c r="BC344" i="3"/>
  <c r="BB344" i="3"/>
  <c r="BA344" i="3"/>
  <c r="AZ344" i="3"/>
  <c r="BG344" i="3"/>
  <c r="BB202" i="3"/>
  <c r="BA202" i="3"/>
  <c r="AZ202" i="3"/>
  <c r="BG202" i="3"/>
  <c r="BF202" i="3"/>
  <c r="BD202" i="3"/>
  <c r="AB202" i="3" s="1"/>
  <c r="BC202" i="3"/>
  <c r="BE202" i="3"/>
  <c r="BG316" i="3"/>
  <c r="BF316" i="3"/>
  <c r="BE316" i="3"/>
  <c r="BD316" i="3"/>
  <c r="AB316" i="3" s="1"/>
  <c r="BC316" i="3"/>
  <c r="BB316" i="3"/>
  <c r="BA316" i="3"/>
  <c r="AZ316" i="3"/>
  <c r="BA34" i="3"/>
  <c r="BG34" i="3"/>
  <c r="BF34" i="3"/>
  <c r="BE34" i="3"/>
  <c r="BD34" i="3"/>
  <c r="AB34" i="3" s="1"/>
  <c r="BC34" i="3"/>
  <c r="BB34" i="3"/>
  <c r="AZ34" i="3"/>
  <c r="BE235" i="3"/>
  <c r="BA235" i="3"/>
  <c r="BD235" i="3"/>
  <c r="AB235" i="3" s="1"/>
  <c r="BC235" i="3"/>
  <c r="BB235" i="3"/>
  <c r="AZ235" i="3"/>
  <c r="BG235" i="3"/>
  <c r="BF235" i="3"/>
  <c r="BE282" i="3"/>
  <c r="BF282" i="3"/>
  <c r="BD282" i="3"/>
  <c r="AB282" i="3" s="1"/>
  <c r="BC282" i="3"/>
  <c r="BB282" i="3"/>
  <c r="BA282" i="3"/>
  <c r="AZ282" i="3"/>
  <c r="BG282" i="3"/>
  <c r="BA306" i="3"/>
  <c r="AZ306" i="3"/>
  <c r="BG306" i="3"/>
  <c r="BF306" i="3"/>
  <c r="BE306" i="3"/>
  <c r="BC306" i="3"/>
  <c r="BB306" i="3"/>
  <c r="BD306" i="3"/>
  <c r="AB306" i="3" s="1"/>
  <c r="BG60" i="3"/>
  <c r="BF60" i="3"/>
  <c r="BE60" i="3"/>
  <c r="BD60" i="3"/>
  <c r="AB60" i="3" s="1"/>
  <c r="BC60" i="3"/>
  <c r="BB60" i="3"/>
  <c r="BA60" i="3"/>
  <c r="AZ60" i="3"/>
  <c r="BG406" i="3"/>
  <c r="BF406" i="3"/>
  <c r="BE406" i="3"/>
  <c r="BD406" i="3"/>
  <c r="AB406" i="3" s="1"/>
  <c r="BC406" i="3"/>
  <c r="BB406" i="3"/>
  <c r="BA406" i="3"/>
  <c r="AZ406" i="3"/>
  <c r="BG321" i="3"/>
  <c r="BF321" i="3"/>
  <c r="BE321" i="3"/>
  <c r="BD321" i="3"/>
  <c r="AB321" i="3" s="1"/>
  <c r="BC321" i="3"/>
  <c r="BB321" i="3"/>
  <c r="AZ321" i="3"/>
  <c r="BA321" i="3"/>
  <c r="BA69" i="3"/>
  <c r="AZ69" i="3"/>
  <c r="BG69" i="3"/>
  <c r="BF69" i="3"/>
  <c r="BE69" i="3"/>
  <c r="BD69" i="3"/>
  <c r="AB69" i="3" s="1"/>
  <c r="BC69" i="3"/>
  <c r="BB69" i="3"/>
  <c r="BG255" i="3"/>
  <c r="BF255" i="3"/>
  <c r="BE255" i="3"/>
  <c r="BD255" i="3"/>
  <c r="AB255" i="3" s="1"/>
  <c r="BC255" i="3"/>
  <c r="BA255" i="3"/>
  <c r="AZ255" i="3"/>
  <c r="BB255" i="3"/>
  <c r="BE340" i="3"/>
  <c r="BD340" i="3"/>
  <c r="AB340" i="3" s="1"/>
  <c r="BB340" i="3"/>
  <c r="BA340" i="3"/>
  <c r="AZ340" i="3"/>
  <c r="BF340" i="3"/>
  <c r="BC340" i="3"/>
  <c r="BG340" i="3"/>
  <c r="BE146" i="3"/>
  <c r="BD146" i="3"/>
  <c r="AB146" i="3" s="1"/>
  <c r="BC146" i="3"/>
  <c r="BB146" i="3"/>
  <c r="BA146" i="3"/>
  <c r="BG146" i="3"/>
  <c r="BF146" i="3"/>
  <c r="AZ146" i="3"/>
  <c r="BG385" i="3"/>
  <c r="BF385" i="3"/>
  <c r="BE385" i="3"/>
  <c r="BD385" i="3"/>
  <c r="AB385" i="3" s="1"/>
  <c r="BC385" i="3"/>
  <c r="BA385" i="3"/>
  <c r="AZ385" i="3"/>
  <c r="BB385" i="3"/>
  <c r="BE375" i="3"/>
  <c r="BD375" i="3"/>
  <c r="AB375" i="3" s="1"/>
  <c r="BC375" i="3"/>
  <c r="BB375" i="3"/>
  <c r="BA375" i="3"/>
  <c r="AZ375" i="3"/>
  <c r="BG375" i="3"/>
  <c r="BF375" i="3"/>
  <c r="BA310" i="3"/>
  <c r="AZ310" i="3"/>
  <c r="BG310" i="3"/>
  <c r="BF310" i="3"/>
  <c r="BE310" i="3"/>
  <c r="BC310" i="3"/>
  <c r="BB310" i="3"/>
  <c r="BD310" i="3"/>
  <c r="AB310" i="3" s="1"/>
  <c r="BD169" i="3"/>
  <c r="AB169" i="3" s="1"/>
  <c r="BG169" i="3"/>
  <c r="BF169" i="3"/>
  <c r="BE169" i="3"/>
  <c r="BC169" i="3"/>
  <c r="BB169" i="3"/>
  <c r="BA169" i="3"/>
  <c r="AZ169" i="3"/>
  <c r="BG317" i="3"/>
  <c r="BF317" i="3"/>
  <c r="BE317" i="3"/>
  <c r="BD317" i="3"/>
  <c r="AB317" i="3" s="1"/>
  <c r="BC317" i="3"/>
  <c r="BB317" i="3"/>
  <c r="AZ317" i="3"/>
  <c r="BA317" i="3"/>
  <c r="AZ182" i="3"/>
  <c r="BG182" i="3"/>
  <c r="BD182" i="3"/>
  <c r="AB182" i="3" s="1"/>
  <c r="BC182" i="3"/>
  <c r="BB182" i="3"/>
  <c r="BA182" i="3"/>
  <c r="BF182" i="3"/>
  <c r="BE182" i="3"/>
  <c r="AZ413" i="3"/>
  <c r="BE413" i="3"/>
  <c r="BC413" i="3"/>
  <c r="BG413" i="3"/>
  <c r="BF413" i="3"/>
  <c r="BD413" i="3"/>
  <c r="AB413" i="3" s="1"/>
  <c r="BB413" i="3"/>
  <c r="BA413" i="3"/>
  <c r="BD311" i="3"/>
  <c r="AB311" i="3" s="1"/>
  <c r="BC311" i="3"/>
  <c r="BB311" i="3"/>
  <c r="BA311" i="3"/>
  <c r="AZ311" i="3"/>
  <c r="BF311" i="3"/>
  <c r="BE311" i="3"/>
  <c r="BG311" i="3"/>
  <c r="BG98" i="3"/>
  <c r="BE98" i="3"/>
  <c r="BD98" i="3"/>
  <c r="AB98" i="3" s="1"/>
  <c r="BC98" i="3"/>
  <c r="BA98" i="3"/>
  <c r="BF98" i="3"/>
  <c r="BB98" i="3"/>
  <c r="AZ98" i="3"/>
  <c r="BD24" i="2"/>
  <c r="AB24" i="2" s="1"/>
  <c r="BC24" i="2"/>
  <c r="BB24" i="2"/>
  <c r="BA24" i="2"/>
  <c r="AZ24" i="2"/>
  <c r="BG24" i="2"/>
  <c r="BF24" i="2"/>
  <c r="BE24" i="2"/>
  <c r="BA53" i="2"/>
  <c r="AZ53" i="2"/>
  <c r="BG53" i="2"/>
  <c r="BF53" i="2"/>
  <c r="BE53" i="2"/>
  <c r="BD53" i="2"/>
  <c r="AB53" i="2" s="1"/>
  <c r="BC53" i="2"/>
  <c r="BB53" i="2"/>
  <c r="BE100" i="2"/>
  <c r="BD100" i="2"/>
  <c r="AB100" i="2" s="1"/>
  <c r="AZ100" i="2"/>
  <c r="BG100" i="2"/>
  <c r="BF100" i="2"/>
  <c r="BC100" i="2"/>
  <c r="BB100" i="2"/>
  <c r="BA100" i="2"/>
  <c r="BE271" i="2"/>
  <c r="BC271" i="2"/>
  <c r="BB271" i="2"/>
  <c r="BA271" i="2"/>
  <c r="BG271" i="2"/>
  <c r="BF271" i="2"/>
  <c r="BD271" i="2"/>
  <c r="AB271" i="2" s="1"/>
  <c r="AZ271" i="2"/>
  <c r="BG277" i="2"/>
  <c r="BD277" i="2"/>
  <c r="AB277" i="2" s="1"/>
  <c r="BC277" i="2"/>
  <c r="BB277" i="2"/>
  <c r="BA277" i="2"/>
  <c r="AZ277" i="2"/>
  <c r="BF277" i="2"/>
  <c r="BE277" i="2"/>
  <c r="BB130" i="2"/>
  <c r="BA130" i="2"/>
  <c r="AZ130" i="2"/>
  <c r="BF130" i="2"/>
  <c r="BE130" i="2"/>
  <c r="BD130" i="2"/>
  <c r="AB130" i="2" s="1"/>
  <c r="BG130" i="2"/>
  <c r="BC130" i="2"/>
  <c r="BG28" i="2"/>
  <c r="BF28" i="2"/>
  <c r="BE28" i="2"/>
  <c r="BD28" i="2"/>
  <c r="AB28" i="2" s="1"/>
  <c r="BB28" i="2"/>
  <c r="BA28" i="2"/>
  <c r="AZ28" i="2"/>
  <c r="BC28" i="2"/>
  <c r="BC329" i="2"/>
  <c r="BB329" i="2"/>
  <c r="BA329" i="2"/>
  <c r="AZ329" i="2"/>
  <c r="BG329" i="2"/>
  <c r="BF329" i="2"/>
  <c r="BE329" i="2"/>
  <c r="BD329" i="2"/>
  <c r="AB329" i="2" s="1"/>
  <c r="BG261" i="2"/>
  <c r="BE261" i="2"/>
  <c r="BD261" i="2"/>
  <c r="AB261" i="2" s="1"/>
  <c r="BC261" i="2"/>
  <c r="AZ261" i="2"/>
  <c r="BF261" i="2"/>
  <c r="BB261" i="2"/>
  <c r="BA261" i="2"/>
  <c r="BG29" i="2"/>
  <c r="BF29" i="2"/>
  <c r="BE29" i="2"/>
  <c r="BC29" i="2"/>
  <c r="BB29" i="2"/>
  <c r="BA29" i="2"/>
  <c r="AZ29" i="2"/>
  <c r="BD29" i="2"/>
  <c r="AB29" i="2" s="1"/>
  <c r="BC233" i="2"/>
  <c r="BE233" i="2"/>
  <c r="BD233" i="2"/>
  <c r="AB233" i="2" s="1"/>
  <c r="BB233" i="2"/>
  <c r="BG233" i="2"/>
  <c r="BF233" i="2"/>
  <c r="BA233" i="2"/>
  <c r="AZ233" i="2"/>
  <c r="BG300" i="2"/>
  <c r="BF300" i="2"/>
  <c r="BE300" i="2"/>
  <c r="BD300" i="2"/>
  <c r="AB300" i="2" s="1"/>
  <c r="BC300" i="2"/>
  <c r="BB300" i="2"/>
  <c r="BA300" i="2"/>
  <c r="AZ300" i="2"/>
  <c r="BF332" i="2"/>
  <c r="BE332" i="2"/>
  <c r="BD332" i="2"/>
  <c r="AB332" i="2" s="1"/>
  <c r="BC332" i="2"/>
  <c r="BB332" i="2"/>
  <c r="BA332" i="2"/>
  <c r="AZ332" i="2"/>
  <c r="BG332" i="2"/>
  <c r="BG160" i="2"/>
  <c r="BF160" i="2"/>
  <c r="BE160" i="2"/>
  <c r="BD160" i="2"/>
  <c r="AB160" i="2" s="1"/>
  <c r="BC160" i="2"/>
  <c r="BB160" i="2"/>
  <c r="BA160" i="2"/>
  <c r="AZ160" i="2"/>
  <c r="BG194" i="2"/>
  <c r="BF194" i="2"/>
  <c r="BE194" i="2"/>
  <c r="BD194" i="2"/>
  <c r="AB194" i="2" s="1"/>
  <c r="BC194" i="2"/>
  <c r="BB194" i="2"/>
  <c r="BA194" i="2"/>
  <c r="AZ194" i="2"/>
  <c r="BE64" i="2"/>
  <c r="BA64" i="2"/>
  <c r="AZ64" i="2"/>
  <c r="BG64" i="2"/>
  <c r="BF64" i="2"/>
  <c r="BD64" i="2"/>
  <c r="AB64" i="2" s="1"/>
  <c r="BC64" i="2"/>
  <c r="BB64" i="2"/>
  <c r="BG147" i="2"/>
  <c r="BF147" i="2"/>
  <c r="BE147" i="2"/>
  <c r="BD147" i="2"/>
  <c r="AB147" i="2" s="1"/>
  <c r="BC147" i="2"/>
  <c r="BB147" i="2"/>
  <c r="BA147" i="2"/>
  <c r="AZ147" i="2"/>
  <c r="BC363" i="2"/>
  <c r="BB363" i="2"/>
  <c r="BA363" i="2"/>
  <c r="AZ363" i="2"/>
  <c r="BG363" i="2"/>
  <c r="BF363" i="2"/>
  <c r="BE363" i="2"/>
  <c r="BD363" i="2"/>
  <c r="AB363" i="2" s="1"/>
  <c r="BE307" i="2"/>
  <c r="BD307" i="2"/>
  <c r="AB307" i="2" s="1"/>
  <c r="BC307" i="2"/>
  <c r="BB307" i="2"/>
  <c r="BA307" i="2"/>
  <c r="AZ307" i="2"/>
  <c r="BG307" i="2"/>
  <c r="BF307" i="2"/>
  <c r="BG39" i="2"/>
  <c r="BF39" i="2"/>
  <c r="BE39" i="2"/>
  <c r="BD39" i="2"/>
  <c r="AB39" i="2" s="1"/>
  <c r="BC39" i="2"/>
  <c r="BB39" i="2"/>
  <c r="BA39" i="2"/>
  <c r="AZ39" i="2"/>
  <c r="BA267" i="2"/>
  <c r="BF267" i="2"/>
  <c r="BE267" i="2"/>
  <c r="BG267" i="2"/>
  <c r="BD267" i="2"/>
  <c r="AB267" i="2" s="1"/>
  <c r="BC267" i="2"/>
  <c r="BB267" i="2"/>
  <c r="AZ267" i="2"/>
  <c r="BC179" i="2"/>
  <c r="BB179" i="2"/>
  <c r="BA179" i="2"/>
  <c r="AZ179" i="2"/>
  <c r="BG179" i="2"/>
  <c r="BF179" i="2"/>
  <c r="BE179" i="2"/>
  <c r="BD179" i="2"/>
  <c r="AB179" i="2" s="1"/>
  <c r="BG217" i="2"/>
  <c r="BB217" i="2"/>
  <c r="AZ217" i="2"/>
  <c r="BF217" i="2"/>
  <c r="BA217" i="2"/>
  <c r="BE217" i="2"/>
  <c r="BD217" i="2"/>
  <c r="AB217" i="2" s="1"/>
  <c r="BC217" i="2"/>
  <c r="BE418" i="2"/>
  <c r="BD418" i="2"/>
  <c r="BC418" i="2"/>
  <c r="BB418" i="2"/>
  <c r="BA418" i="2"/>
  <c r="AZ418" i="2"/>
  <c r="BG418" i="2"/>
  <c r="BF418" i="2"/>
  <c r="BG401" i="2"/>
  <c r="BF401" i="2"/>
  <c r="BB401" i="2"/>
  <c r="BA401" i="2"/>
  <c r="AZ401" i="2"/>
  <c r="BE401" i="2"/>
  <c r="BD401" i="2"/>
  <c r="BC401" i="2"/>
  <c r="BD419" i="2"/>
  <c r="BC419" i="2"/>
  <c r="BB419" i="2"/>
  <c r="BA419" i="2"/>
  <c r="AZ419" i="2"/>
  <c r="BG419" i="2"/>
  <c r="BF419" i="2"/>
  <c r="BE419" i="2"/>
  <c r="BC245" i="2"/>
  <c r="BB245" i="2"/>
  <c r="AZ245" i="2"/>
  <c r="BG245" i="2"/>
  <c r="BF245" i="2"/>
  <c r="BE245" i="2"/>
  <c r="BD245" i="2"/>
  <c r="AB245" i="2" s="1"/>
  <c r="BA245" i="2"/>
  <c r="BB145" i="3"/>
  <c r="BA145" i="3"/>
  <c r="AZ145" i="3"/>
  <c r="BG145" i="3"/>
  <c r="BE145" i="3"/>
  <c r="BD145" i="3"/>
  <c r="AB145" i="3" s="1"/>
  <c r="BF145" i="3"/>
  <c r="BC145" i="3"/>
  <c r="BG284" i="1"/>
  <c r="BF284" i="1"/>
  <c r="BE284" i="1"/>
  <c r="BD284" i="1"/>
  <c r="AB284" i="1" s="1"/>
  <c r="BC284" i="1"/>
  <c r="BB284" i="1"/>
  <c r="BA284" i="1"/>
  <c r="AZ284" i="1"/>
  <c r="BB289" i="1"/>
  <c r="BA289" i="1"/>
  <c r="AZ289" i="1"/>
  <c r="BG289" i="1"/>
  <c r="BF289" i="1"/>
  <c r="BE289" i="1"/>
  <c r="BD289" i="1"/>
  <c r="AB289" i="1" s="1"/>
  <c r="BC289" i="1"/>
  <c r="AZ229" i="1"/>
  <c r="BF229" i="1"/>
  <c r="BD229" i="1"/>
  <c r="AB229" i="1" s="1"/>
  <c r="BG229" i="1"/>
  <c r="BE229" i="1"/>
  <c r="BC229" i="1"/>
  <c r="BB229" i="1"/>
  <c r="BA229" i="1"/>
  <c r="BG118" i="1"/>
  <c r="BC118" i="1"/>
  <c r="BB118" i="1"/>
  <c r="BA118" i="1"/>
  <c r="BD118" i="1"/>
  <c r="AB118" i="1" s="1"/>
  <c r="AZ118" i="1"/>
  <c r="BF118" i="1"/>
  <c r="BE118" i="1"/>
  <c r="BB198" i="3"/>
  <c r="BA198" i="3"/>
  <c r="AZ198" i="3"/>
  <c r="BG198" i="3"/>
  <c r="BF198" i="3"/>
  <c r="BD198" i="3"/>
  <c r="AB198" i="3" s="1"/>
  <c r="BC198" i="3"/>
  <c r="BE198" i="3"/>
  <c r="BG300" i="3"/>
  <c r="BE300" i="3"/>
  <c r="BD300" i="3"/>
  <c r="AB300" i="3" s="1"/>
  <c r="AZ300" i="3"/>
  <c r="BF300" i="3"/>
  <c r="BC300" i="3"/>
  <c r="BB300" i="3"/>
  <c r="BA300" i="3"/>
  <c r="BA33" i="2"/>
  <c r="AZ33" i="2"/>
  <c r="BG33" i="2"/>
  <c r="BF33" i="2"/>
  <c r="BE33" i="2"/>
  <c r="BD33" i="2"/>
  <c r="AB33" i="2" s="1"/>
  <c r="BC33" i="2"/>
  <c r="BB33" i="2"/>
  <c r="BE121" i="2"/>
  <c r="BD121" i="2"/>
  <c r="AB121" i="2" s="1"/>
  <c r="BB121" i="2"/>
  <c r="BA121" i="2"/>
  <c r="AZ121" i="2"/>
  <c r="BG121" i="2"/>
  <c r="BF121" i="2"/>
  <c r="BC121" i="2"/>
  <c r="BC107" i="2"/>
  <c r="AZ107" i="2"/>
  <c r="BG107" i="2"/>
  <c r="BE107" i="2"/>
  <c r="BF107" i="2"/>
  <c r="BD107" i="2"/>
  <c r="AB107" i="2" s="1"/>
  <c r="BB107" i="2"/>
  <c r="BA107" i="2"/>
  <c r="BB260" i="3"/>
  <c r="BA260" i="3"/>
  <c r="AZ260" i="3"/>
  <c r="BG260" i="3"/>
  <c r="BF260" i="3"/>
  <c r="BD260" i="3"/>
  <c r="AB260" i="3" s="1"/>
  <c r="BC260" i="3"/>
  <c r="BE260" i="3"/>
  <c r="BC257" i="2"/>
  <c r="BA257" i="2"/>
  <c r="BG257" i="2"/>
  <c r="BF257" i="2"/>
  <c r="BE257" i="2"/>
  <c r="BD257" i="2"/>
  <c r="AB257" i="2" s="1"/>
  <c r="BB257" i="2"/>
  <c r="AZ257" i="2"/>
  <c r="BD207" i="2"/>
  <c r="AB207" i="2" s="1"/>
  <c r="BG207" i="2"/>
  <c r="BF207" i="2"/>
  <c r="BE207" i="2"/>
  <c r="BC207" i="2"/>
  <c r="BB207" i="2"/>
  <c r="BA207" i="2"/>
  <c r="AZ207" i="2"/>
  <c r="BB46" i="3"/>
  <c r="BA46" i="3"/>
  <c r="AZ46" i="3"/>
  <c r="BG46" i="3"/>
  <c r="BF46" i="3"/>
  <c r="BE46" i="3"/>
  <c r="BD46" i="3"/>
  <c r="AB46" i="3" s="1"/>
  <c r="BC46" i="3"/>
  <c r="BF280" i="3"/>
  <c r="BE280" i="3"/>
  <c r="BD280" i="3"/>
  <c r="AB280" i="3" s="1"/>
  <c r="BC280" i="3"/>
  <c r="BB280" i="3"/>
  <c r="BA280" i="3"/>
  <c r="AZ280" i="3"/>
  <c r="BG280" i="3"/>
  <c r="BD239" i="1"/>
  <c r="AB239" i="1" s="1"/>
  <c r="BB239" i="1"/>
  <c r="BG239" i="1"/>
  <c r="BF239" i="1"/>
  <c r="BE239" i="1"/>
  <c r="BC239" i="1"/>
  <c r="BA239" i="1"/>
  <c r="AZ239" i="1"/>
  <c r="BB244" i="2"/>
  <c r="BG244" i="2"/>
  <c r="BF244" i="2"/>
  <c r="BA244" i="2"/>
  <c r="AZ244" i="2"/>
  <c r="BD244" i="2"/>
  <c r="AB244" i="2" s="1"/>
  <c r="BC244" i="2"/>
  <c r="BE244" i="2"/>
  <c r="BB171" i="3"/>
  <c r="BG171" i="3"/>
  <c r="BF171" i="3"/>
  <c r="BE171" i="3"/>
  <c r="BD171" i="3"/>
  <c r="AB171" i="3" s="1"/>
  <c r="BC171" i="3"/>
  <c r="BA171" i="3"/>
  <c r="AZ171" i="3"/>
  <c r="BG247" i="3"/>
  <c r="BE247" i="3"/>
  <c r="BD247" i="3"/>
  <c r="AB247" i="3" s="1"/>
  <c r="BC247" i="3"/>
  <c r="BA247" i="3"/>
  <c r="AZ247" i="3"/>
  <c r="BF247" i="3"/>
  <c r="BB247" i="3"/>
  <c r="BD237" i="3"/>
  <c r="AB237" i="3" s="1"/>
  <c r="BG237" i="3"/>
  <c r="AZ237" i="3"/>
  <c r="BF237" i="3"/>
  <c r="BE237" i="3"/>
  <c r="BB237" i="3"/>
  <c r="BA237" i="3"/>
  <c r="BC237" i="3"/>
  <c r="BG146" i="1"/>
  <c r="BF146" i="1"/>
  <c r="BE146" i="1"/>
  <c r="BD146" i="1"/>
  <c r="AB146" i="1" s="1"/>
  <c r="BC146" i="1"/>
  <c r="BB146" i="1"/>
  <c r="BA146" i="1"/>
  <c r="AZ146" i="1"/>
  <c r="BG16" i="1"/>
  <c r="BF16" i="1"/>
  <c r="BE16" i="1"/>
  <c r="BC16" i="1"/>
  <c r="BB16" i="1"/>
  <c r="BD16" i="1"/>
  <c r="AB16" i="1" s="1"/>
  <c r="BA16" i="1"/>
  <c r="AZ16" i="1"/>
  <c r="BG392" i="1"/>
  <c r="BA392" i="1"/>
  <c r="BC392" i="1"/>
  <c r="BB392" i="1"/>
  <c r="AZ392" i="1"/>
  <c r="BE392" i="1"/>
  <c r="BD392" i="1"/>
  <c r="BF392" i="1"/>
  <c r="BD433" i="1"/>
  <c r="BG433" i="1"/>
  <c r="BE433" i="1"/>
  <c r="BC433" i="1"/>
  <c r="BA433" i="1"/>
  <c r="AZ433" i="1"/>
  <c r="BF433" i="1"/>
  <c r="BB433" i="1"/>
  <c r="BG273" i="1"/>
  <c r="BF273" i="1"/>
  <c r="BE273" i="1"/>
  <c r="BD273" i="1"/>
  <c r="AB273" i="1" s="1"/>
  <c r="BC273" i="1"/>
  <c r="BB273" i="1"/>
  <c r="AZ273" i="1"/>
  <c r="BA273" i="1"/>
  <c r="AZ377" i="1"/>
  <c r="BD377" i="1"/>
  <c r="AB377" i="1" s="1"/>
  <c r="BB377" i="1"/>
  <c r="BA377" i="1"/>
  <c r="BG377" i="1"/>
  <c r="BF377" i="1"/>
  <c r="BE377" i="1"/>
  <c r="BC377" i="1"/>
  <c r="BE108" i="1"/>
  <c r="BD108" i="1"/>
  <c r="AB108" i="1" s="1"/>
  <c r="BC108" i="1"/>
  <c r="BG108" i="1"/>
  <c r="BF108" i="1"/>
  <c r="BB108" i="1"/>
  <c r="BA108" i="1"/>
  <c r="AZ108" i="1"/>
  <c r="BC368" i="1"/>
  <c r="AZ368" i="1"/>
  <c r="BD368" i="1"/>
  <c r="AB368" i="1" s="1"/>
  <c r="BF368" i="1"/>
  <c r="BE368" i="1"/>
  <c r="BB368" i="1"/>
  <c r="BA368" i="1"/>
  <c r="BG368" i="1"/>
  <c r="BB325" i="1"/>
  <c r="BA325" i="1"/>
  <c r="AZ325" i="1"/>
  <c r="BG325" i="1"/>
  <c r="BF325" i="1"/>
  <c r="BE325" i="1"/>
  <c r="BD325" i="1"/>
  <c r="AB325" i="1" s="1"/>
  <c r="BC325" i="1"/>
  <c r="BG296" i="1"/>
  <c r="BF296" i="1"/>
  <c r="BE296" i="1"/>
  <c r="BD296" i="1"/>
  <c r="AB296" i="1" s="1"/>
  <c r="BC296" i="1"/>
  <c r="BB296" i="1"/>
  <c r="BA296" i="1"/>
  <c r="AZ296" i="1"/>
  <c r="BG202" i="1"/>
  <c r="AZ202" i="1"/>
  <c r="BF202" i="1"/>
  <c r="BE202" i="1"/>
  <c r="BD202" i="1"/>
  <c r="AB202" i="1" s="1"/>
  <c r="BC202" i="1"/>
  <c r="BB202" i="1"/>
  <c r="BA202" i="1"/>
  <c r="BG63" i="1"/>
  <c r="BF63" i="1"/>
  <c r="BE63" i="1"/>
  <c r="BD63" i="1"/>
  <c r="AB63" i="1" s="1"/>
  <c r="BC63" i="1"/>
  <c r="BB63" i="1"/>
  <c r="BA63" i="1"/>
  <c r="AZ63" i="1"/>
  <c r="BG364" i="3"/>
  <c r="BF364" i="3"/>
  <c r="BE364" i="3"/>
  <c r="BD364" i="3"/>
  <c r="AB364" i="3" s="1"/>
  <c r="BC364" i="3"/>
  <c r="BB364" i="3"/>
  <c r="BA364" i="3"/>
  <c r="AZ364" i="3"/>
  <c r="BD138" i="3"/>
  <c r="AB138" i="3" s="1"/>
  <c r="BG138" i="3"/>
  <c r="BF138" i="3"/>
  <c r="BE138" i="3"/>
  <c r="BC138" i="3"/>
  <c r="BB138" i="3"/>
  <c r="BA138" i="3"/>
  <c r="AZ138" i="3"/>
  <c r="BB374" i="3"/>
  <c r="BA374" i="3"/>
  <c r="AZ374" i="3"/>
  <c r="BG374" i="3"/>
  <c r="BF374" i="3"/>
  <c r="BD374" i="3"/>
  <c r="AB374" i="3" s="1"/>
  <c r="BC374" i="3"/>
  <c r="BE374" i="3"/>
  <c r="BD58" i="3"/>
  <c r="AB58" i="3" s="1"/>
  <c r="BC58" i="3"/>
  <c r="BB58" i="3"/>
  <c r="BA58" i="3"/>
  <c r="AZ58" i="3"/>
  <c r="BG58" i="3"/>
  <c r="BF58" i="3"/>
  <c r="BE58" i="3"/>
  <c r="BG64" i="3"/>
  <c r="BF64" i="3"/>
  <c r="BE64" i="3"/>
  <c r="BD64" i="3"/>
  <c r="AB64" i="3" s="1"/>
  <c r="BC64" i="3"/>
  <c r="BB64" i="3"/>
  <c r="BA64" i="3"/>
  <c r="AZ64" i="3"/>
  <c r="BD327" i="3"/>
  <c r="AB327" i="3" s="1"/>
  <c r="BC327" i="3"/>
  <c r="BB327" i="3"/>
  <c r="BA327" i="3"/>
  <c r="AZ327" i="3"/>
  <c r="BF327" i="3"/>
  <c r="BE327" i="3"/>
  <c r="BG327" i="3"/>
  <c r="BE391" i="3"/>
  <c r="BD391" i="3"/>
  <c r="AB391" i="3" s="1"/>
  <c r="BC391" i="3"/>
  <c r="BB391" i="3"/>
  <c r="BA391" i="3"/>
  <c r="AZ391" i="3"/>
  <c r="BG391" i="3"/>
  <c r="BF391" i="3"/>
  <c r="BG407" i="3"/>
  <c r="BF407" i="3"/>
  <c r="BE407" i="3"/>
  <c r="BD407" i="3"/>
  <c r="AB407" i="3" s="1"/>
  <c r="BC407" i="3"/>
  <c r="BB407" i="3"/>
  <c r="BA407" i="3"/>
  <c r="AZ407" i="3"/>
  <c r="BG324" i="3"/>
  <c r="BF324" i="3"/>
  <c r="BE324" i="3"/>
  <c r="BD324" i="3"/>
  <c r="AB324" i="3" s="1"/>
  <c r="BC324" i="3"/>
  <c r="BB324" i="3"/>
  <c r="BA324" i="3"/>
  <c r="AZ324" i="3"/>
  <c r="AZ160" i="3"/>
  <c r="BG160" i="3"/>
  <c r="BF160" i="3"/>
  <c r="BE160" i="3"/>
  <c r="BD160" i="3"/>
  <c r="AB160" i="3" s="1"/>
  <c r="BB160" i="3"/>
  <c r="BA160" i="3"/>
  <c r="BC160" i="3"/>
  <c r="BG388" i="3"/>
  <c r="BF388" i="3"/>
  <c r="BE388" i="3"/>
  <c r="BD388" i="3"/>
  <c r="AB388" i="3" s="1"/>
  <c r="BC388" i="3"/>
  <c r="BB388" i="3"/>
  <c r="BA388" i="3"/>
  <c r="AZ388" i="3"/>
  <c r="BG213" i="3"/>
  <c r="BF213" i="3"/>
  <c r="BE213" i="3"/>
  <c r="BD213" i="3"/>
  <c r="AB213" i="3" s="1"/>
  <c r="BC213" i="3"/>
  <c r="BA213" i="3"/>
  <c r="AZ213" i="3"/>
  <c r="BB213" i="3"/>
  <c r="BA61" i="3"/>
  <c r="AZ61" i="3"/>
  <c r="BG61" i="3"/>
  <c r="BF61" i="3"/>
  <c r="BE61" i="3"/>
  <c r="BD61" i="3"/>
  <c r="AB61" i="3" s="1"/>
  <c r="BC61" i="3"/>
  <c r="BB61" i="3"/>
  <c r="BE9" i="3"/>
  <c r="BD9" i="3"/>
  <c r="AB9" i="3" s="1"/>
  <c r="BC9" i="3"/>
  <c r="BB9" i="3"/>
  <c r="BA9" i="3"/>
  <c r="AZ9" i="3"/>
  <c r="BG9" i="3"/>
  <c r="BF9" i="3"/>
  <c r="BA84" i="3"/>
  <c r="BE84" i="3"/>
  <c r="BG84" i="3"/>
  <c r="BF84" i="3"/>
  <c r="BD84" i="3"/>
  <c r="AB84" i="3" s="1"/>
  <c r="BC84" i="3"/>
  <c r="BB84" i="3"/>
  <c r="AZ84" i="3"/>
  <c r="BD399" i="3"/>
  <c r="AB399" i="3" s="1"/>
  <c r="BB399" i="3"/>
  <c r="BA399" i="3"/>
  <c r="AZ399" i="3"/>
  <c r="BG399" i="3"/>
  <c r="BE399" i="3"/>
  <c r="BC399" i="3"/>
  <c r="BF399" i="3"/>
  <c r="BE339" i="3"/>
  <c r="BB339" i="3"/>
  <c r="BA339" i="3"/>
  <c r="BG339" i="3"/>
  <c r="BF339" i="3"/>
  <c r="BD339" i="3"/>
  <c r="AB339" i="3" s="1"/>
  <c r="AZ339" i="3"/>
  <c r="BC339" i="3"/>
  <c r="BG276" i="3"/>
  <c r="BF276" i="3"/>
  <c r="BE276" i="3"/>
  <c r="BD276" i="3"/>
  <c r="AB276" i="3" s="1"/>
  <c r="BC276" i="3"/>
  <c r="BB276" i="3"/>
  <c r="BA276" i="3"/>
  <c r="AZ276" i="3"/>
  <c r="BG102" i="3"/>
  <c r="BE102" i="3"/>
  <c r="BD102" i="3"/>
  <c r="AB102" i="3" s="1"/>
  <c r="BC102" i="3"/>
  <c r="BA102" i="3"/>
  <c r="AZ102" i="3"/>
  <c r="BF102" i="3"/>
  <c r="BB102" i="3"/>
  <c r="BG251" i="3"/>
  <c r="BE251" i="3"/>
  <c r="BD251" i="3"/>
  <c r="AB251" i="3" s="1"/>
  <c r="BC251" i="3"/>
  <c r="BA251" i="3"/>
  <c r="AZ251" i="3"/>
  <c r="BF251" i="3"/>
  <c r="BB251" i="3"/>
  <c r="BE132" i="3"/>
  <c r="BD132" i="3"/>
  <c r="AB132" i="3" s="1"/>
  <c r="BB132" i="3"/>
  <c r="BA132" i="3"/>
  <c r="AZ132" i="3"/>
  <c r="BG132" i="3"/>
  <c r="BF132" i="3"/>
  <c r="BC132" i="3"/>
  <c r="BA314" i="3"/>
  <c r="AZ314" i="3"/>
  <c r="BG314" i="3"/>
  <c r="BF314" i="3"/>
  <c r="BE314" i="3"/>
  <c r="BC314" i="3"/>
  <c r="BB314" i="3"/>
  <c r="BD314" i="3"/>
  <c r="AB314" i="3" s="1"/>
  <c r="BE284" i="3"/>
  <c r="BD284" i="3"/>
  <c r="AB284" i="3" s="1"/>
  <c r="BG284" i="3"/>
  <c r="BF284" i="3"/>
  <c r="BC284" i="3"/>
  <c r="BB284" i="3"/>
  <c r="AZ284" i="3"/>
  <c r="BA284" i="3"/>
  <c r="BG106" i="3"/>
  <c r="BF106" i="3"/>
  <c r="BE106" i="3"/>
  <c r="BD106" i="3"/>
  <c r="AB106" i="3" s="1"/>
  <c r="BC106" i="3"/>
  <c r="BA106" i="3"/>
  <c r="AZ106" i="3"/>
  <c r="BB106" i="3"/>
  <c r="BG311" i="2"/>
  <c r="BF311" i="2"/>
  <c r="BE311" i="2"/>
  <c r="BD311" i="2"/>
  <c r="AB311" i="2" s="1"/>
  <c r="BC311" i="2"/>
  <c r="BB311" i="2"/>
  <c r="BA311" i="2"/>
  <c r="AZ311" i="2"/>
  <c r="AZ254" i="2"/>
  <c r="BD254" i="2"/>
  <c r="AB254" i="2" s="1"/>
  <c r="BA254" i="2"/>
  <c r="BG254" i="2"/>
  <c r="BF254" i="2"/>
  <c r="BE254" i="2"/>
  <c r="BC254" i="2"/>
  <c r="BB254" i="2"/>
  <c r="BF26" i="2"/>
  <c r="BE26" i="2"/>
  <c r="BD26" i="2"/>
  <c r="AB26" i="2" s="1"/>
  <c r="BC26" i="2"/>
  <c r="BB26" i="2"/>
  <c r="AZ26" i="2"/>
  <c r="BG26" i="2"/>
  <c r="BA26" i="2"/>
  <c r="BB292" i="2"/>
  <c r="BA292" i="2"/>
  <c r="AZ292" i="2"/>
  <c r="BG292" i="2"/>
  <c r="BF292" i="2"/>
  <c r="BE292" i="2"/>
  <c r="BD292" i="2"/>
  <c r="AB292" i="2" s="1"/>
  <c r="BC292" i="2"/>
  <c r="BG43" i="2"/>
  <c r="BF43" i="2"/>
  <c r="BE43" i="2"/>
  <c r="BD43" i="2"/>
  <c r="AB43" i="2" s="1"/>
  <c r="BC43" i="2"/>
  <c r="BB43" i="2"/>
  <c r="BA43" i="2"/>
  <c r="AZ43" i="2"/>
  <c r="BD282" i="2"/>
  <c r="AB282" i="2" s="1"/>
  <c r="BC282" i="2"/>
  <c r="BB282" i="2"/>
  <c r="BA282" i="2"/>
  <c r="AZ282" i="2"/>
  <c r="BG282" i="2"/>
  <c r="BF282" i="2"/>
  <c r="BE282" i="2"/>
  <c r="BC305" i="2"/>
  <c r="BB305" i="2"/>
  <c r="BA305" i="2"/>
  <c r="AZ305" i="2"/>
  <c r="BG305" i="2"/>
  <c r="BF305" i="2"/>
  <c r="BE305" i="2"/>
  <c r="BD305" i="2"/>
  <c r="AB305" i="2" s="1"/>
  <c r="BF38" i="2"/>
  <c r="BE38" i="2"/>
  <c r="BD38" i="2"/>
  <c r="AB38" i="2" s="1"/>
  <c r="BC38" i="2"/>
  <c r="BB38" i="2"/>
  <c r="BA38" i="2"/>
  <c r="AZ38" i="2"/>
  <c r="BG38" i="2"/>
  <c r="BG287" i="2"/>
  <c r="BF287" i="2"/>
  <c r="BE287" i="2"/>
  <c r="BC287" i="2"/>
  <c r="BB287" i="2"/>
  <c r="BA287" i="2"/>
  <c r="AZ287" i="2"/>
  <c r="BD287" i="2"/>
  <c r="AB287" i="2" s="1"/>
  <c r="BG87" i="2"/>
  <c r="BD87" i="2"/>
  <c r="AB87" i="2" s="1"/>
  <c r="BF87" i="2"/>
  <c r="BE87" i="2"/>
  <c r="BC87" i="2"/>
  <c r="BB87" i="2"/>
  <c r="BA87" i="2"/>
  <c r="AZ87" i="2"/>
  <c r="BC188" i="2"/>
  <c r="BB188" i="2"/>
  <c r="BA188" i="2"/>
  <c r="AZ188" i="2"/>
  <c r="BG188" i="2"/>
  <c r="BF188" i="2"/>
  <c r="BE188" i="2"/>
  <c r="BD188" i="2"/>
  <c r="AB188" i="2" s="1"/>
  <c r="AZ197" i="2"/>
  <c r="BF197" i="2"/>
  <c r="BE197" i="2"/>
  <c r="BD197" i="2"/>
  <c r="AB197" i="2" s="1"/>
  <c r="BC197" i="2"/>
  <c r="BB197" i="2"/>
  <c r="BA197" i="2"/>
  <c r="BG197" i="2"/>
  <c r="BA378" i="2"/>
  <c r="AZ378" i="2"/>
  <c r="BF378" i="2"/>
  <c r="BE378" i="2"/>
  <c r="BB378" i="2"/>
  <c r="BG378" i="2"/>
  <c r="BC378" i="2"/>
  <c r="BD378" i="2"/>
  <c r="AB378" i="2" s="1"/>
  <c r="BG159" i="2"/>
  <c r="BF159" i="2"/>
  <c r="BE159" i="2"/>
  <c r="BD159" i="2"/>
  <c r="AB159" i="2" s="1"/>
  <c r="BC159" i="2"/>
  <c r="BB159" i="2"/>
  <c r="BA159" i="2"/>
  <c r="AZ159" i="2"/>
  <c r="BE211" i="2"/>
  <c r="BA211" i="2"/>
  <c r="AZ211" i="2"/>
  <c r="BB211" i="2"/>
  <c r="BG211" i="2"/>
  <c r="BF211" i="2"/>
  <c r="BD211" i="2"/>
  <c r="AB211" i="2" s="1"/>
  <c r="BC211" i="2"/>
  <c r="BA21" i="2"/>
  <c r="AZ21" i="2"/>
  <c r="BG21" i="2"/>
  <c r="BF21" i="2"/>
  <c r="BE21" i="2"/>
  <c r="BD21" i="2"/>
  <c r="AB21" i="2" s="1"/>
  <c r="BC21" i="2"/>
  <c r="BB21" i="2"/>
  <c r="BF170" i="2"/>
  <c r="BE170" i="2"/>
  <c r="BD170" i="2"/>
  <c r="AB170" i="2" s="1"/>
  <c r="BC170" i="2"/>
  <c r="BB170" i="2"/>
  <c r="BA170" i="2"/>
  <c r="AZ170" i="2"/>
  <c r="BG170" i="2"/>
  <c r="BF272" i="2"/>
  <c r="BD272" i="2"/>
  <c r="AB272" i="2" s="1"/>
  <c r="BC272" i="2"/>
  <c r="BB272" i="2"/>
  <c r="BA272" i="2"/>
  <c r="AZ272" i="2"/>
  <c r="BG272" i="2"/>
  <c r="BE272" i="2"/>
  <c r="BG360" i="2"/>
  <c r="BF360" i="2"/>
  <c r="BE360" i="2"/>
  <c r="BD360" i="2"/>
  <c r="AB360" i="2" s="1"/>
  <c r="BC360" i="2"/>
  <c r="BB360" i="2"/>
  <c r="BA360" i="2"/>
  <c r="AZ360" i="2"/>
  <c r="BB22" i="2"/>
  <c r="BA22" i="2"/>
  <c r="AZ22" i="2"/>
  <c r="BG22" i="2"/>
  <c r="BF22" i="2"/>
  <c r="BE22" i="2"/>
  <c r="BD22" i="2"/>
  <c r="AB22" i="2" s="1"/>
  <c r="BC22" i="2"/>
  <c r="BF146" i="2"/>
  <c r="BE146" i="2"/>
  <c r="BD146" i="2"/>
  <c r="AB146" i="2" s="1"/>
  <c r="BC146" i="2"/>
  <c r="BB146" i="2"/>
  <c r="BA146" i="2"/>
  <c r="AZ146" i="2"/>
  <c r="BG146" i="2"/>
  <c r="BE157" i="2"/>
  <c r="BD157" i="2"/>
  <c r="AB157" i="2" s="1"/>
  <c r="BC157" i="2"/>
  <c r="BB157" i="2"/>
  <c r="BA157" i="2"/>
  <c r="AZ157" i="2"/>
  <c r="BG157" i="2"/>
  <c r="BF157" i="2"/>
  <c r="BD376" i="2"/>
  <c r="AB376" i="2" s="1"/>
  <c r="BC376" i="2"/>
  <c r="BG376" i="2"/>
  <c r="BF376" i="2"/>
  <c r="BE376" i="2"/>
  <c r="BB376" i="2"/>
  <c r="BA376" i="2"/>
  <c r="AZ376" i="2"/>
  <c r="BB395" i="2"/>
  <c r="BA395" i="2"/>
  <c r="AZ395" i="2"/>
  <c r="BG395" i="2"/>
  <c r="BF395" i="2"/>
  <c r="BE395" i="2"/>
  <c r="BD395" i="2"/>
  <c r="BC395" i="2"/>
  <c r="BG414" i="2"/>
  <c r="BF414" i="2"/>
  <c r="BE414" i="2"/>
  <c r="BD414" i="2"/>
  <c r="BA414" i="2"/>
  <c r="AZ414" i="2"/>
  <c r="BC414" i="2"/>
  <c r="BB414" i="2"/>
  <c r="BE386" i="2"/>
  <c r="BD386" i="2"/>
  <c r="BC386" i="2"/>
  <c r="BG386" i="2"/>
  <c r="BF386" i="2"/>
  <c r="BB386" i="2"/>
  <c r="BA386" i="2"/>
  <c r="AZ386" i="2"/>
  <c r="BE283" i="2"/>
  <c r="BD283" i="2"/>
  <c r="AB283" i="2" s="1"/>
  <c r="BC283" i="2"/>
  <c r="BB283" i="2"/>
  <c r="BA283" i="2"/>
  <c r="BG283" i="2"/>
  <c r="BF283" i="2"/>
  <c r="AZ283" i="2"/>
  <c r="BF77" i="2"/>
  <c r="BB77" i="2"/>
  <c r="BA77" i="2"/>
  <c r="AZ77" i="2"/>
  <c r="BG77" i="2"/>
  <c r="BE77" i="2"/>
  <c r="BD77" i="2"/>
  <c r="AB77" i="2" s="1"/>
  <c r="BC77" i="2"/>
  <c r="BG200" i="3"/>
  <c r="BF200" i="3"/>
  <c r="BE200" i="3"/>
  <c r="BD200" i="3"/>
  <c r="AB200" i="3" s="1"/>
  <c r="BC200" i="3"/>
  <c r="BB200" i="3"/>
  <c r="BA200" i="3"/>
  <c r="AZ200" i="3"/>
  <c r="BC153" i="3"/>
  <c r="BB153" i="3"/>
  <c r="BA153" i="3"/>
  <c r="AZ153" i="3"/>
  <c r="BG153" i="3"/>
  <c r="BE153" i="3"/>
  <c r="BD153" i="3"/>
  <c r="AB153" i="3" s="1"/>
  <c r="BF153" i="3"/>
  <c r="BD227" i="1"/>
  <c r="AB227" i="1" s="1"/>
  <c r="BB227" i="1"/>
  <c r="BE227" i="1"/>
  <c r="BC227" i="1"/>
  <c r="BA227" i="1"/>
  <c r="AZ227" i="1"/>
  <c r="BG227" i="1"/>
  <c r="BF227" i="1"/>
  <c r="BB337" i="1"/>
  <c r="BA337" i="1"/>
  <c r="AZ337" i="1"/>
  <c r="BG337" i="1"/>
  <c r="BF337" i="1"/>
  <c r="BE337" i="1"/>
  <c r="BD337" i="1"/>
  <c r="AB337" i="1" s="1"/>
  <c r="BC337" i="1"/>
  <c r="BF141" i="1"/>
  <c r="BC141" i="1"/>
  <c r="BB141" i="1"/>
  <c r="BA141" i="1"/>
  <c r="AZ141" i="1"/>
  <c r="BG141" i="1"/>
  <c r="BD141" i="1"/>
  <c r="AB141" i="1" s="1"/>
  <c r="BE141" i="1"/>
  <c r="BA206" i="1"/>
  <c r="AZ206" i="1"/>
  <c r="BG206" i="1"/>
  <c r="BF206" i="1"/>
  <c r="BE206" i="1"/>
  <c r="BD206" i="1"/>
  <c r="AB206" i="1" s="1"/>
  <c r="BC206" i="1"/>
  <c r="BB206" i="1"/>
  <c r="BG408" i="1"/>
  <c r="BF408" i="1"/>
  <c r="BA408" i="1"/>
  <c r="BE408" i="1"/>
  <c r="BD408" i="1"/>
  <c r="BB408" i="1"/>
  <c r="AZ408" i="1"/>
  <c r="BC408" i="1"/>
  <c r="BD439" i="1"/>
  <c r="BC439" i="1"/>
  <c r="BG439" i="1"/>
  <c r="BF439" i="1"/>
  <c r="BE439" i="1"/>
  <c r="BB439" i="1"/>
  <c r="BA439" i="1"/>
  <c r="AZ439" i="1"/>
  <c r="BE467" i="1"/>
  <c r="BD467" i="1"/>
  <c r="BC467" i="1"/>
  <c r="BF467" i="1"/>
  <c r="BB467" i="1"/>
  <c r="BA467" i="1"/>
  <c r="AZ467" i="1"/>
  <c r="BG467" i="1"/>
  <c r="BE104" i="1"/>
  <c r="BA104" i="1"/>
  <c r="AZ104" i="1"/>
  <c r="BF104" i="1"/>
  <c r="BG104" i="1"/>
  <c r="BD104" i="1"/>
  <c r="AB104" i="1" s="1"/>
  <c r="BC104" i="1"/>
  <c r="BB104" i="1"/>
  <c r="BE228" i="1"/>
  <c r="BC228" i="1"/>
  <c r="BG228" i="1"/>
  <c r="BF228" i="1"/>
  <c r="BD228" i="1"/>
  <c r="AB228" i="1" s="1"/>
  <c r="BB228" i="1"/>
  <c r="BA228" i="1"/>
  <c r="AZ228" i="1"/>
  <c r="BG196" i="3"/>
  <c r="BF196" i="3"/>
  <c r="BE196" i="3"/>
  <c r="BC196" i="3"/>
  <c r="BB196" i="3"/>
  <c r="BA196" i="3"/>
  <c r="AZ196" i="3"/>
  <c r="BD196" i="3"/>
  <c r="AB196" i="3" s="1"/>
  <c r="BG410" i="3"/>
  <c r="BF410" i="3"/>
  <c r="BE410" i="3"/>
  <c r="BD410" i="3"/>
  <c r="AB410" i="3" s="1"/>
  <c r="BC410" i="3"/>
  <c r="BB410" i="3"/>
  <c r="BA410" i="3"/>
  <c r="AZ410" i="3"/>
  <c r="BF162" i="3"/>
  <c r="BE162" i="3"/>
  <c r="BD162" i="3"/>
  <c r="AB162" i="3" s="1"/>
  <c r="BC162" i="3"/>
  <c r="BB162" i="3"/>
  <c r="BA162" i="3"/>
  <c r="AZ162" i="3"/>
  <c r="BG162" i="3"/>
  <c r="BG26" i="3"/>
  <c r="BF26" i="3"/>
  <c r="BE26" i="3"/>
  <c r="BD26" i="3"/>
  <c r="AB26" i="3" s="1"/>
  <c r="BC26" i="3"/>
  <c r="BB26" i="3"/>
  <c r="BA26" i="3"/>
  <c r="AZ26" i="3"/>
  <c r="BG170" i="3"/>
  <c r="BF170" i="3"/>
  <c r="BE170" i="3"/>
  <c r="BD170" i="3"/>
  <c r="AB170" i="3" s="1"/>
  <c r="BC170" i="3"/>
  <c r="BA170" i="3"/>
  <c r="AZ170" i="3"/>
  <c r="BB170" i="3"/>
  <c r="BG36" i="3"/>
  <c r="BA36" i="3"/>
  <c r="BF36" i="3"/>
  <c r="BE36" i="3"/>
  <c r="BD36" i="3"/>
  <c r="AB36" i="3" s="1"/>
  <c r="BC36" i="3"/>
  <c r="BB36" i="3"/>
  <c r="AZ36" i="3"/>
  <c r="BE265" i="3"/>
  <c r="BD265" i="3"/>
  <c r="AB265" i="3" s="1"/>
  <c r="BC265" i="3"/>
  <c r="BB265" i="3"/>
  <c r="BA265" i="3"/>
  <c r="AZ265" i="3"/>
  <c r="BG265" i="3"/>
  <c r="BF265" i="3"/>
  <c r="BE387" i="3"/>
  <c r="BD387" i="3"/>
  <c r="AB387" i="3" s="1"/>
  <c r="BC387" i="3"/>
  <c r="BB387" i="3"/>
  <c r="BA387" i="3"/>
  <c r="AZ387" i="3"/>
  <c r="BG387" i="3"/>
  <c r="BF387" i="3"/>
  <c r="BF158" i="3"/>
  <c r="BE158" i="3"/>
  <c r="BD158" i="3"/>
  <c r="AB158" i="3" s="1"/>
  <c r="BC158" i="3"/>
  <c r="BB158" i="3"/>
  <c r="BA158" i="3"/>
  <c r="AZ158" i="3"/>
  <c r="BG158" i="3"/>
  <c r="BG417" i="3"/>
  <c r="BD417" i="3"/>
  <c r="BA417" i="3"/>
  <c r="BF417" i="3"/>
  <c r="BE417" i="3"/>
  <c r="BC417" i="3"/>
  <c r="BB417" i="3"/>
  <c r="AZ417" i="3"/>
  <c r="AZ290" i="2"/>
  <c r="BF290" i="2"/>
  <c r="BE290" i="2"/>
  <c r="BD290" i="2"/>
  <c r="AB290" i="2" s="1"/>
  <c r="BC290" i="2"/>
  <c r="BA290" i="2"/>
  <c r="BG290" i="2"/>
  <c r="BB290" i="2"/>
  <c r="AZ128" i="2"/>
  <c r="BG128" i="2"/>
  <c r="BF128" i="2"/>
  <c r="BD128" i="2"/>
  <c r="AB128" i="2" s="1"/>
  <c r="BC128" i="2"/>
  <c r="BB128" i="2"/>
  <c r="BE128" i="2"/>
  <c r="BA128" i="2"/>
  <c r="BC83" i="2"/>
  <c r="AZ83" i="2"/>
  <c r="BG83" i="2"/>
  <c r="BF83" i="2"/>
  <c r="BE83" i="2"/>
  <c r="BD83" i="2"/>
  <c r="AB83" i="2" s="1"/>
  <c r="BB83" i="2"/>
  <c r="BA83" i="2"/>
  <c r="BG90" i="2"/>
  <c r="BF90" i="2"/>
  <c r="BE90" i="2"/>
  <c r="BD90" i="2"/>
  <c r="AB90" i="2" s="1"/>
  <c r="BC90" i="2"/>
  <c r="BB90" i="2"/>
  <c r="BA90" i="2"/>
  <c r="AZ90" i="2"/>
  <c r="BC131" i="2"/>
  <c r="BB131" i="2"/>
  <c r="BA131" i="2"/>
  <c r="AZ131" i="2"/>
  <c r="BG131" i="2"/>
  <c r="BF131" i="2"/>
  <c r="BE131" i="2"/>
  <c r="BD131" i="2"/>
  <c r="AB131" i="2" s="1"/>
  <c r="BG78" i="2"/>
  <c r="BF78" i="2"/>
  <c r="BE78" i="2"/>
  <c r="BD78" i="2"/>
  <c r="AB78" i="2" s="1"/>
  <c r="BC78" i="2"/>
  <c r="BB78" i="2"/>
  <c r="BA78" i="2"/>
  <c r="AZ78" i="2"/>
  <c r="BF284" i="2"/>
  <c r="BE284" i="2"/>
  <c r="BD284" i="2"/>
  <c r="AB284" i="2" s="1"/>
  <c r="BC284" i="2"/>
  <c r="BB284" i="2"/>
  <c r="AZ284" i="2"/>
  <c r="BG284" i="2"/>
  <c r="BA284" i="2"/>
  <c r="BF417" i="2"/>
  <c r="BE417" i="2"/>
  <c r="BD417" i="2"/>
  <c r="BC417" i="2"/>
  <c r="BB417" i="2"/>
  <c r="BA417" i="2"/>
  <c r="BG417" i="2"/>
  <c r="AZ417" i="2"/>
  <c r="AZ218" i="2"/>
  <c r="BF218" i="2"/>
  <c r="BA218" i="2"/>
  <c r="BG218" i="2"/>
  <c r="BE218" i="2"/>
  <c r="BD218" i="2"/>
  <c r="AB218" i="2" s="1"/>
  <c r="BC218" i="2"/>
  <c r="BB218" i="2"/>
  <c r="BC143" i="2"/>
  <c r="BB143" i="2"/>
  <c r="BA143" i="2"/>
  <c r="AZ143" i="2"/>
  <c r="BG143" i="2"/>
  <c r="BF143" i="2"/>
  <c r="BE143" i="2"/>
  <c r="BD143" i="2"/>
  <c r="AB143" i="2" s="1"/>
  <c r="BA69" i="2"/>
  <c r="BB69" i="2"/>
  <c r="AZ69" i="2"/>
  <c r="BG69" i="2"/>
  <c r="BF69" i="2"/>
  <c r="BE69" i="2"/>
  <c r="BD69" i="2"/>
  <c r="AB69" i="2" s="1"/>
  <c r="BC69" i="2"/>
  <c r="BA125" i="3"/>
  <c r="BE125" i="3"/>
  <c r="AZ125" i="3"/>
  <c r="BG125" i="3"/>
  <c r="BF125" i="3"/>
  <c r="BD125" i="3"/>
  <c r="AB125" i="3" s="1"/>
  <c r="BC125" i="3"/>
  <c r="BB125" i="3"/>
  <c r="BG155" i="3"/>
  <c r="BF155" i="3"/>
  <c r="BE155" i="3"/>
  <c r="BD155" i="3"/>
  <c r="AB155" i="3" s="1"/>
  <c r="BC155" i="3"/>
  <c r="BB155" i="3"/>
  <c r="BA155" i="3"/>
  <c r="AZ155" i="3"/>
  <c r="AZ152" i="2"/>
  <c r="BG152" i="2"/>
  <c r="BF152" i="2"/>
  <c r="BE152" i="2"/>
  <c r="BD152" i="2"/>
  <c r="AB152" i="2" s="1"/>
  <c r="BC152" i="2"/>
  <c r="BB152" i="2"/>
  <c r="BA152" i="2"/>
  <c r="BF248" i="2"/>
  <c r="BD248" i="2"/>
  <c r="AB248" i="2" s="1"/>
  <c r="BB248" i="2"/>
  <c r="BG248" i="2"/>
  <c r="BE248" i="2"/>
  <c r="BA248" i="2"/>
  <c r="BC248" i="2"/>
  <c r="AZ248" i="2"/>
  <c r="BC209" i="2"/>
  <c r="BE209" i="2"/>
  <c r="BG209" i="2"/>
  <c r="BF209" i="2"/>
  <c r="BD209" i="2"/>
  <c r="AB209" i="2" s="1"/>
  <c r="BB209" i="2"/>
  <c r="BA209" i="2"/>
  <c r="AZ209" i="2"/>
  <c r="BG273" i="2"/>
  <c r="BE273" i="2"/>
  <c r="BD273" i="2"/>
  <c r="AB273" i="2" s="1"/>
  <c r="BC273" i="2"/>
  <c r="AZ273" i="2"/>
  <c r="BF273" i="2"/>
  <c r="BB273" i="2"/>
  <c r="BA273" i="2"/>
  <c r="BA121" i="3"/>
  <c r="BE121" i="3"/>
  <c r="BG121" i="3"/>
  <c r="BF121" i="3"/>
  <c r="BD121" i="3"/>
  <c r="AB121" i="3" s="1"/>
  <c r="BC121" i="3"/>
  <c r="BB121" i="3"/>
  <c r="AZ121" i="3"/>
  <c r="BG361" i="3"/>
  <c r="BF361" i="3"/>
  <c r="BE361" i="3"/>
  <c r="BD361" i="3"/>
  <c r="AB361" i="3" s="1"/>
  <c r="BC361" i="3"/>
  <c r="BA361" i="3"/>
  <c r="AZ361" i="3"/>
  <c r="BB361" i="3"/>
  <c r="BB295" i="3"/>
  <c r="BA295" i="3"/>
  <c r="BE295" i="3"/>
  <c r="BG295" i="3"/>
  <c r="BF295" i="3"/>
  <c r="BD295" i="3"/>
  <c r="AB295" i="3" s="1"/>
  <c r="BC295" i="3"/>
  <c r="AZ295" i="3"/>
  <c r="BG333" i="3"/>
  <c r="BD333" i="3"/>
  <c r="AB333" i="3" s="1"/>
  <c r="BC333" i="3"/>
  <c r="BB333" i="3"/>
  <c r="BA333" i="3"/>
  <c r="AZ333" i="3"/>
  <c r="BF333" i="3"/>
  <c r="BE333" i="3"/>
  <c r="BB383" i="1"/>
  <c r="BE383" i="1"/>
  <c r="BD383" i="1"/>
  <c r="AB383" i="1" s="1"/>
  <c r="BA383" i="1"/>
  <c r="AZ383" i="1"/>
  <c r="BG383" i="1"/>
  <c r="BF383" i="1"/>
  <c r="BC383" i="1"/>
  <c r="BG31" i="2"/>
  <c r="BE31" i="2"/>
  <c r="BD31" i="2"/>
  <c r="AB31" i="2" s="1"/>
  <c r="BC31" i="2"/>
  <c r="BB31" i="2"/>
  <c r="BA31" i="2"/>
  <c r="BF31" i="2"/>
  <c r="AZ31" i="2"/>
  <c r="BC167" i="2"/>
  <c r="BB167" i="2"/>
  <c r="BA167" i="2"/>
  <c r="AZ167" i="2"/>
  <c r="BG167" i="2"/>
  <c r="BF167" i="2"/>
  <c r="BE167" i="2"/>
  <c r="BD167" i="2"/>
  <c r="AB167" i="2" s="1"/>
  <c r="BC23" i="2"/>
  <c r="BB23" i="2"/>
  <c r="BA23" i="2"/>
  <c r="AZ23" i="2"/>
  <c r="BG23" i="2"/>
  <c r="BF23" i="2"/>
  <c r="BE23" i="2"/>
  <c r="BD23" i="2"/>
  <c r="AB23" i="2" s="1"/>
  <c r="BA279" i="2"/>
  <c r="AZ279" i="2"/>
  <c r="BF279" i="2"/>
  <c r="BE279" i="2"/>
  <c r="BD279" i="2"/>
  <c r="AB279" i="2" s="1"/>
  <c r="BG279" i="2"/>
  <c r="BC279" i="2"/>
  <c r="BB279" i="2"/>
  <c r="BG127" i="3"/>
  <c r="BE127" i="3"/>
  <c r="BD127" i="3"/>
  <c r="AB127" i="3" s="1"/>
  <c r="BC127" i="3"/>
  <c r="BB127" i="3"/>
  <c r="BA127" i="3"/>
  <c r="AZ127" i="3"/>
  <c r="BF127" i="3"/>
  <c r="BG304" i="3"/>
  <c r="BE304" i="3"/>
  <c r="BD304" i="3"/>
  <c r="AB304" i="3" s="1"/>
  <c r="BB304" i="3"/>
  <c r="BA304" i="3"/>
  <c r="AZ304" i="3"/>
  <c r="BC304" i="3"/>
  <c r="BF304" i="3"/>
  <c r="BA224" i="3"/>
  <c r="BG224" i="3"/>
  <c r="BF224" i="3"/>
  <c r="BE224" i="3"/>
  <c r="BD224" i="3"/>
  <c r="AB224" i="3" s="1"/>
  <c r="BC224" i="3"/>
  <c r="AZ224" i="3"/>
  <c r="BB224" i="3"/>
  <c r="BE231" i="3"/>
  <c r="BA231" i="3"/>
  <c r="BG231" i="3"/>
  <c r="BF231" i="3"/>
  <c r="BD231" i="3"/>
  <c r="AB231" i="3" s="1"/>
  <c r="BC231" i="3"/>
  <c r="AZ231" i="3"/>
  <c r="BB231" i="3"/>
  <c r="BE373" i="1"/>
  <c r="BD373" i="1"/>
  <c r="AB373" i="1" s="1"/>
  <c r="AZ373" i="1"/>
  <c r="BG373" i="1"/>
  <c r="BF373" i="1"/>
  <c r="BC373" i="1"/>
  <c r="BB373" i="1"/>
  <c r="BA373" i="1"/>
  <c r="BF156" i="1"/>
  <c r="BE156" i="1"/>
  <c r="BD156" i="1"/>
  <c r="AB156" i="1" s="1"/>
  <c r="BC156" i="1"/>
  <c r="BB156" i="1"/>
  <c r="BA156" i="1"/>
  <c r="AZ156" i="1"/>
  <c r="BG156" i="1"/>
  <c r="BC11" i="1"/>
  <c r="BB11" i="1"/>
  <c r="BA11" i="1"/>
  <c r="AZ11" i="1"/>
  <c r="BG11" i="1"/>
  <c r="BF11" i="1"/>
  <c r="BE11" i="1"/>
  <c r="BD11" i="1"/>
  <c r="AB11" i="1" s="1"/>
  <c r="BC256" i="1"/>
  <c r="BB256" i="1"/>
  <c r="BA256" i="1"/>
  <c r="BG256" i="1"/>
  <c r="BF256" i="1"/>
  <c r="BE256" i="1"/>
  <c r="BD256" i="1"/>
  <c r="AB256" i="1" s="1"/>
  <c r="AZ256" i="1"/>
  <c r="BG64" i="1"/>
  <c r="BF64" i="1"/>
  <c r="BE64" i="1"/>
  <c r="BD64" i="1"/>
  <c r="AB64" i="1" s="1"/>
  <c r="BC64" i="1"/>
  <c r="BB64" i="1"/>
  <c r="BA64" i="1"/>
  <c r="AZ64" i="1"/>
  <c r="BD132" i="2"/>
  <c r="AB132" i="2" s="1"/>
  <c r="BC132" i="2"/>
  <c r="BB132" i="2"/>
  <c r="BA132" i="2"/>
  <c r="AZ132" i="2"/>
  <c r="BG132" i="2"/>
  <c r="BF132" i="2"/>
  <c r="BE132" i="2"/>
  <c r="BD226" i="2"/>
  <c r="AB226" i="2" s="1"/>
  <c r="BG226" i="2"/>
  <c r="BF226" i="2"/>
  <c r="BA226" i="2"/>
  <c r="AZ226" i="2"/>
  <c r="BE226" i="2"/>
  <c r="BC226" i="2"/>
  <c r="BB226" i="2"/>
  <c r="BG111" i="2"/>
  <c r="BD111" i="2"/>
  <c r="AB111" i="2" s="1"/>
  <c r="BC111" i="2"/>
  <c r="BB111" i="2"/>
  <c r="BA111" i="2"/>
  <c r="BF111" i="2"/>
  <c r="BE111" i="2"/>
  <c r="AZ111" i="2"/>
  <c r="BG171" i="2"/>
  <c r="BF171" i="2"/>
  <c r="BE171" i="2"/>
  <c r="BD171" i="2"/>
  <c r="AB171" i="2" s="1"/>
  <c r="BC171" i="2"/>
  <c r="BB171" i="2"/>
  <c r="BA171" i="2"/>
  <c r="AZ171" i="2"/>
  <c r="BD109" i="3"/>
  <c r="AB109" i="3" s="1"/>
  <c r="BC109" i="3"/>
  <c r="BB109" i="3"/>
  <c r="BA109" i="3"/>
  <c r="AZ109" i="3"/>
  <c r="BG109" i="3"/>
  <c r="BE109" i="3"/>
  <c r="BF109" i="3"/>
  <c r="BG341" i="3"/>
  <c r="BA341" i="3"/>
  <c r="BC341" i="3"/>
  <c r="BB341" i="3"/>
  <c r="AZ341" i="3"/>
  <c r="BE341" i="3"/>
  <c r="BD341" i="3"/>
  <c r="AB341" i="3" s="1"/>
  <c r="BF341" i="3"/>
  <c r="BA279" i="3"/>
  <c r="AZ279" i="3"/>
  <c r="BG279" i="3"/>
  <c r="BF279" i="3"/>
  <c r="BE279" i="3"/>
  <c r="BC279" i="3"/>
  <c r="BB279" i="3"/>
  <c r="BD279" i="3"/>
  <c r="AB279" i="3" s="1"/>
  <c r="BE273" i="3"/>
  <c r="BD273" i="3"/>
  <c r="AB273" i="3" s="1"/>
  <c r="BC273" i="3"/>
  <c r="BB273" i="3"/>
  <c r="BA273" i="3"/>
  <c r="AZ273" i="3"/>
  <c r="BG273" i="3"/>
  <c r="BF273" i="3"/>
  <c r="BE207" i="3"/>
  <c r="BD207" i="3"/>
  <c r="AB207" i="3" s="1"/>
  <c r="BC207" i="3"/>
  <c r="BB207" i="3"/>
  <c r="BA207" i="3"/>
  <c r="AZ207" i="3"/>
  <c r="BG207" i="3"/>
  <c r="BF207" i="3"/>
  <c r="BD257" i="1"/>
  <c r="AB257" i="1" s="1"/>
  <c r="BC257" i="1"/>
  <c r="BB257" i="1"/>
  <c r="AZ257" i="1"/>
  <c r="BG257" i="1"/>
  <c r="BF257" i="1"/>
  <c r="BE257" i="1"/>
  <c r="BA257" i="1"/>
  <c r="BG286" i="1"/>
  <c r="BF286" i="1"/>
  <c r="BE286" i="1"/>
  <c r="BD286" i="1"/>
  <c r="AB286" i="1" s="1"/>
  <c r="BC286" i="1"/>
  <c r="BA286" i="1"/>
  <c r="BB286" i="1"/>
  <c r="AZ286" i="1"/>
  <c r="BG372" i="1"/>
  <c r="BD372" i="1"/>
  <c r="AB372" i="1" s="1"/>
  <c r="BC372" i="1"/>
  <c r="BF372" i="1"/>
  <c r="BE372" i="1"/>
  <c r="BB372" i="1"/>
  <c r="BA372" i="1"/>
  <c r="AZ372" i="1"/>
  <c r="BF109" i="1"/>
  <c r="BE109" i="1"/>
  <c r="BD109" i="1"/>
  <c r="AB109" i="1" s="1"/>
  <c r="BG109" i="1"/>
  <c r="BC109" i="1"/>
  <c r="BB109" i="1"/>
  <c r="BA109" i="1"/>
  <c r="AZ109" i="1"/>
  <c r="AZ9" i="1"/>
  <c r="BE9" i="1"/>
  <c r="BG9" i="1"/>
  <c r="BF9" i="1"/>
  <c r="BD9" i="1"/>
  <c r="AB9" i="1" s="1"/>
  <c r="BC9" i="1"/>
  <c r="BB9" i="1"/>
  <c r="BA9" i="1"/>
  <c r="AZ275" i="1"/>
  <c r="BG275" i="1"/>
  <c r="BF275" i="1"/>
  <c r="BE275" i="1"/>
  <c r="BD275" i="1"/>
  <c r="AB275" i="1" s="1"/>
  <c r="BB275" i="1"/>
  <c r="BC275" i="1"/>
  <c r="BA275" i="1"/>
  <c r="BG28" i="1"/>
  <c r="BF28" i="1"/>
  <c r="BE28" i="1"/>
  <c r="BC28" i="1"/>
  <c r="BB28" i="1"/>
  <c r="BD28" i="1"/>
  <c r="AB28" i="1" s="1"/>
  <c r="BA28" i="1"/>
  <c r="AZ28" i="1"/>
  <c r="BD12" i="1"/>
  <c r="AB12" i="1" s="1"/>
  <c r="BC12" i="1"/>
  <c r="BB12" i="1"/>
  <c r="BA12" i="1"/>
  <c r="AZ12" i="1"/>
  <c r="BG12" i="1"/>
  <c r="BF12" i="1"/>
  <c r="BE12" i="1"/>
  <c r="BF189" i="1"/>
  <c r="BE189" i="1"/>
  <c r="BD189" i="1"/>
  <c r="AB189" i="1" s="1"/>
  <c r="BC189" i="1"/>
  <c r="BB189" i="1"/>
  <c r="BA189" i="1"/>
  <c r="AZ189" i="1"/>
  <c r="BG189" i="1"/>
  <c r="BG283" i="1"/>
  <c r="BF283" i="1"/>
  <c r="BE283" i="1"/>
  <c r="BD283" i="1"/>
  <c r="AB283" i="1" s="1"/>
  <c r="BC283" i="1"/>
  <c r="BB283" i="1"/>
  <c r="BA283" i="1"/>
  <c r="AZ283" i="1"/>
  <c r="BC83" i="1"/>
  <c r="BD83" i="1"/>
  <c r="AB83" i="1" s="1"/>
  <c r="BB83" i="1"/>
  <c r="BA83" i="1"/>
  <c r="AZ83" i="1"/>
  <c r="BG83" i="1"/>
  <c r="BF83" i="1"/>
  <c r="BE83" i="1"/>
  <c r="BC198" i="1"/>
  <c r="AZ198" i="1"/>
  <c r="BG198" i="1"/>
  <c r="BF198" i="1"/>
  <c r="BE198" i="1"/>
  <c r="BD198" i="1"/>
  <c r="AB198" i="1" s="1"/>
  <c r="BB198" i="1"/>
  <c r="BA198" i="1"/>
  <c r="BD421" i="1"/>
  <c r="BG421" i="1"/>
  <c r="BF421" i="1"/>
  <c r="BE421" i="1"/>
  <c r="BC421" i="1"/>
  <c r="BA421" i="1"/>
  <c r="AZ421" i="1"/>
  <c r="BB421" i="1"/>
  <c r="BG448" i="1"/>
  <c r="BF448" i="1"/>
  <c r="BA448" i="1"/>
  <c r="BD448" i="1"/>
  <c r="BC448" i="1"/>
  <c r="AZ448" i="1"/>
  <c r="BE448" i="1"/>
  <c r="BB448" i="1"/>
  <c r="BD437" i="1"/>
  <c r="BE437" i="1"/>
  <c r="BC437" i="1"/>
  <c r="BB437" i="1"/>
  <c r="BA437" i="1"/>
  <c r="AZ437" i="1"/>
  <c r="BG437" i="1"/>
  <c r="BF437" i="1"/>
  <c r="BC348" i="1"/>
  <c r="BG348" i="1"/>
  <c r="BF348" i="1"/>
  <c r="BE348" i="1"/>
  <c r="BD348" i="1"/>
  <c r="AB348" i="1" s="1"/>
  <c r="BB348" i="1"/>
  <c r="BA348" i="1"/>
  <c r="AZ348" i="1"/>
  <c r="BG184" i="2"/>
  <c r="BF184" i="2"/>
  <c r="BE184" i="2"/>
  <c r="BD184" i="2"/>
  <c r="AB184" i="2" s="1"/>
  <c r="BC184" i="2"/>
  <c r="BB184" i="2"/>
  <c r="BA184" i="2"/>
  <c r="AZ184" i="2"/>
  <c r="BG15" i="3"/>
  <c r="BF15" i="3"/>
  <c r="BE15" i="3"/>
  <c r="BD15" i="3"/>
  <c r="AB15" i="3" s="1"/>
  <c r="BC15" i="3"/>
  <c r="BB15" i="3"/>
  <c r="BA15" i="3"/>
  <c r="AZ15" i="3"/>
  <c r="BG71" i="3"/>
  <c r="BF71" i="3"/>
  <c r="BE71" i="3"/>
  <c r="BD71" i="3"/>
  <c r="AB71" i="3" s="1"/>
  <c r="BC71" i="3"/>
  <c r="BB71" i="3"/>
  <c r="BA71" i="3"/>
  <c r="AZ71" i="3"/>
  <c r="AZ241" i="1"/>
  <c r="BF241" i="1"/>
  <c r="BD241" i="1"/>
  <c r="AB241" i="1" s="1"/>
  <c r="BG241" i="1"/>
  <c r="BE241" i="1"/>
  <c r="BC241" i="1"/>
  <c r="BB241" i="1"/>
  <c r="BA241" i="1"/>
  <c r="BD139" i="1"/>
  <c r="AB139" i="1" s="1"/>
  <c r="BA139" i="1"/>
  <c r="AZ139" i="1"/>
  <c r="BG139" i="1"/>
  <c r="BF139" i="1"/>
  <c r="BE139" i="1"/>
  <c r="BC139" i="1"/>
  <c r="BB139" i="1"/>
  <c r="BG168" i="1"/>
  <c r="BF168" i="1"/>
  <c r="BE168" i="1"/>
  <c r="BD168" i="1"/>
  <c r="AB168" i="1" s="1"/>
  <c r="BC168" i="1"/>
  <c r="BB168" i="1"/>
  <c r="BA168" i="1"/>
  <c r="AZ168" i="1"/>
  <c r="BG145" i="1"/>
  <c r="BF145" i="1"/>
  <c r="BE145" i="1"/>
  <c r="BD145" i="1"/>
  <c r="AB145" i="1" s="1"/>
  <c r="BC145" i="1"/>
  <c r="BB145" i="1"/>
  <c r="BA145" i="1"/>
  <c r="AZ145" i="1"/>
  <c r="BF317" i="1"/>
  <c r="BE317" i="1"/>
  <c r="BD317" i="1"/>
  <c r="AB317" i="1" s="1"/>
  <c r="BC317" i="1"/>
  <c r="BB317" i="1"/>
  <c r="BA317" i="1"/>
  <c r="AZ317" i="1"/>
  <c r="BG317" i="1"/>
  <c r="BG65" i="1"/>
  <c r="BF65" i="1"/>
  <c r="BE65" i="1"/>
  <c r="BD65" i="1"/>
  <c r="AB65" i="1" s="1"/>
  <c r="BC65" i="1"/>
  <c r="BB65" i="1"/>
  <c r="BA65" i="1"/>
  <c r="AZ65" i="1"/>
  <c r="BG39" i="1"/>
  <c r="BF39" i="1"/>
  <c r="BE39" i="1"/>
  <c r="BD39" i="1"/>
  <c r="AB39" i="1" s="1"/>
  <c r="BC39" i="1"/>
  <c r="BB39" i="1"/>
  <c r="BA39" i="1"/>
  <c r="AZ39" i="1"/>
  <c r="BG178" i="1"/>
  <c r="BF178" i="1"/>
  <c r="BE178" i="1"/>
  <c r="BD178" i="1"/>
  <c r="AB178" i="1" s="1"/>
  <c r="BC178" i="1"/>
  <c r="BB178" i="1"/>
  <c r="BA178" i="1"/>
  <c r="AZ178" i="1"/>
  <c r="BA20" i="1"/>
  <c r="AZ20" i="1"/>
  <c r="BG20" i="1"/>
  <c r="BF20" i="1"/>
  <c r="BE20" i="1"/>
  <c r="BD20" i="1"/>
  <c r="AB20" i="1" s="1"/>
  <c r="BC20" i="1"/>
  <c r="BB20" i="1"/>
  <c r="BG181" i="1"/>
  <c r="BF181" i="1"/>
  <c r="BE181" i="1"/>
  <c r="BD181" i="1"/>
  <c r="AB181" i="1" s="1"/>
  <c r="BC181" i="1"/>
  <c r="BB181" i="1"/>
  <c r="BA181" i="1"/>
  <c r="AZ181" i="1"/>
  <c r="BG62" i="1"/>
  <c r="BF62" i="1"/>
  <c r="BE62" i="1"/>
  <c r="BD62" i="1"/>
  <c r="AB62" i="1" s="1"/>
  <c r="BC62" i="1"/>
  <c r="BB62" i="1"/>
  <c r="BA62" i="1"/>
  <c r="AZ62" i="1"/>
  <c r="BC244" i="1"/>
  <c r="BB244" i="1"/>
  <c r="BA244" i="1"/>
  <c r="BG244" i="1"/>
  <c r="BF244" i="1"/>
  <c r="BE244" i="1"/>
  <c r="BD244" i="1"/>
  <c r="AB244" i="1" s="1"/>
  <c r="AZ244" i="1"/>
  <c r="BE212" i="1"/>
  <c r="BD212" i="1"/>
  <c r="AB212" i="1" s="1"/>
  <c r="BC212" i="1"/>
  <c r="BB212" i="1"/>
  <c r="BA212" i="1"/>
  <c r="AZ212" i="1"/>
  <c r="BG212" i="1"/>
  <c r="BF212" i="1"/>
  <c r="BG41" i="1"/>
  <c r="BF41" i="1"/>
  <c r="BE41" i="1"/>
  <c r="BD41" i="1"/>
  <c r="AB41" i="1" s="1"/>
  <c r="BC41" i="1"/>
  <c r="BB41" i="1"/>
  <c r="BA41" i="1"/>
  <c r="AZ41" i="1"/>
  <c r="BD431" i="1"/>
  <c r="BC431" i="1"/>
  <c r="BG431" i="1"/>
  <c r="BF431" i="1"/>
  <c r="BE431" i="1"/>
  <c r="BA431" i="1"/>
  <c r="AZ431" i="1"/>
  <c r="BB431" i="1"/>
  <c r="BD387" i="1"/>
  <c r="BG387" i="1"/>
  <c r="BF387" i="1"/>
  <c r="BB387" i="1"/>
  <c r="BA387" i="1"/>
  <c r="BE387" i="1"/>
  <c r="BC387" i="1"/>
  <c r="AZ387" i="1"/>
  <c r="BG436" i="1"/>
  <c r="BF436" i="1"/>
  <c r="BA436" i="1"/>
  <c r="BE436" i="1"/>
  <c r="BD436" i="1"/>
  <c r="BC436" i="1"/>
  <c r="AZ436" i="1"/>
  <c r="BB436" i="1"/>
  <c r="BD447" i="1"/>
  <c r="BC447" i="1"/>
  <c r="BF447" i="1"/>
  <c r="BE447" i="1"/>
  <c r="BB447" i="1"/>
  <c r="BA447" i="1"/>
  <c r="AZ447" i="1"/>
  <c r="BG447" i="1"/>
  <c r="BA394" i="1"/>
  <c r="AZ394" i="1"/>
  <c r="BG394" i="1"/>
  <c r="BD394" i="1"/>
  <c r="BC394" i="1"/>
  <c r="BB394" i="1"/>
  <c r="BF394" i="1"/>
  <c r="BE394" i="1"/>
  <c r="BA402" i="1"/>
  <c r="AZ402" i="1"/>
  <c r="BG402" i="1"/>
  <c r="BB402" i="1"/>
  <c r="BF402" i="1"/>
  <c r="BD402" i="1"/>
  <c r="BC402" i="1"/>
  <c r="BE402" i="1"/>
  <c r="BD443" i="1"/>
  <c r="BC443" i="1"/>
  <c r="BF443" i="1"/>
  <c r="BE443" i="1"/>
  <c r="BA443" i="1"/>
  <c r="AZ443" i="1"/>
  <c r="BG443" i="1"/>
  <c r="BB443" i="1"/>
  <c r="BA288" i="1"/>
  <c r="AZ288" i="1"/>
  <c r="BG288" i="1"/>
  <c r="BF288" i="1"/>
  <c r="BE288" i="1"/>
  <c r="BD288" i="1"/>
  <c r="AB288" i="1" s="1"/>
  <c r="BC288" i="1"/>
  <c r="BB288" i="1"/>
  <c r="BD385" i="1"/>
  <c r="AB385" i="1" s="1"/>
  <c r="BG385" i="1"/>
  <c r="BF385" i="1"/>
  <c r="BB385" i="1"/>
  <c r="BA385" i="1"/>
  <c r="BE385" i="1"/>
  <c r="BC385" i="1"/>
  <c r="AZ385" i="1"/>
  <c r="AZ299" i="1"/>
  <c r="BG299" i="1"/>
  <c r="BF299" i="1"/>
  <c r="BE299" i="1"/>
  <c r="BD299" i="1"/>
  <c r="AB299" i="1" s="1"/>
  <c r="BC299" i="1"/>
  <c r="BB299" i="1"/>
  <c r="BA299" i="1"/>
  <c r="BF50" i="1"/>
  <c r="BE50" i="1"/>
  <c r="BD50" i="1"/>
  <c r="AB50" i="1" s="1"/>
  <c r="BC50" i="1"/>
  <c r="BB50" i="1"/>
  <c r="BA50" i="1"/>
  <c r="AZ50" i="1"/>
  <c r="BG50" i="1"/>
  <c r="BG295" i="1"/>
  <c r="BF295" i="1"/>
  <c r="BE295" i="1"/>
  <c r="BD295" i="1"/>
  <c r="AB295" i="1" s="1"/>
  <c r="BC295" i="1"/>
  <c r="BB295" i="1"/>
  <c r="BA295" i="1"/>
  <c r="AZ295" i="1"/>
  <c r="BF379" i="1"/>
  <c r="BD379" i="1"/>
  <c r="AB379" i="1" s="1"/>
  <c r="BC379" i="1"/>
  <c r="BB379" i="1"/>
  <c r="BG379" i="1"/>
  <c r="BE379" i="1"/>
  <c r="BA379" i="1"/>
  <c r="AZ379" i="1"/>
  <c r="BG344" i="1"/>
  <c r="BF344" i="1"/>
  <c r="BE344" i="1"/>
  <c r="BD344" i="1"/>
  <c r="AB344" i="1" s="1"/>
  <c r="BC344" i="1"/>
  <c r="BB344" i="1"/>
  <c r="BA344" i="1"/>
  <c r="AZ344" i="1"/>
  <c r="BD327" i="1"/>
  <c r="AB327" i="1" s="1"/>
  <c r="BC327" i="1"/>
  <c r="BB327" i="1"/>
  <c r="BA327" i="1"/>
  <c r="AZ327" i="1"/>
  <c r="BG327" i="1"/>
  <c r="BF327" i="1"/>
  <c r="BE327" i="1"/>
  <c r="BC126" i="1"/>
  <c r="BE126" i="1"/>
  <c r="BD126" i="1"/>
  <c r="AB126" i="1" s="1"/>
  <c r="BB126" i="1"/>
  <c r="BA126" i="1"/>
  <c r="AZ126" i="1"/>
  <c r="BG126" i="1"/>
  <c r="BF126" i="1"/>
  <c r="BB358" i="3"/>
  <c r="BA358" i="3"/>
  <c r="BG358" i="3"/>
  <c r="BF358" i="3"/>
  <c r="BD358" i="3"/>
  <c r="AB358" i="3" s="1"/>
  <c r="BC358" i="3"/>
  <c r="BE358" i="3"/>
  <c r="AZ358" i="3"/>
  <c r="BG14" i="3"/>
  <c r="BF14" i="3"/>
  <c r="BE14" i="3"/>
  <c r="BD14" i="3"/>
  <c r="AB14" i="3" s="1"/>
  <c r="BC14" i="3"/>
  <c r="BB14" i="3"/>
  <c r="BA14" i="3"/>
  <c r="AZ14" i="3"/>
  <c r="BG360" i="3"/>
  <c r="BF360" i="3"/>
  <c r="BE360" i="3"/>
  <c r="BD360" i="3"/>
  <c r="AB360" i="3" s="1"/>
  <c r="BC360" i="3"/>
  <c r="BB360" i="3"/>
  <c r="BA360" i="3"/>
  <c r="AZ360" i="3"/>
  <c r="BG74" i="3"/>
  <c r="AZ74" i="3"/>
  <c r="BF74" i="3"/>
  <c r="BE74" i="3"/>
  <c r="BD74" i="3"/>
  <c r="AB74" i="3" s="1"/>
  <c r="BC74" i="3"/>
  <c r="BB74" i="3"/>
  <c r="BA74" i="3"/>
  <c r="BG348" i="3"/>
  <c r="BE348" i="3"/>
  <c r="BD348" i="3"/>
  <c r="AB348" i="3" s="1"/>
  <c r="BB348" i="3"/>
  <c r="BA348" i="3"/>
  <c r="BF348" i="3"/>
  <c r="AZ348" i="3"/>
  <c r="BC348" i="3"/>
  <c r="BE13" i="3"/>
  <c r="BD13" i="3"/>
  <c r="AB13" i="3" s="1"/>
  <c r="BC13" i="3"/>
  <c r="BB13" i="3"/>
  <c r="BA13" i="3"/>
  <c r="AZ13" i="3"/>
  <c r="BG13" i="3"/>
  <c r="BF13" i="3"/>
  <c r="BG320" i="3"/>
  <c r="BF320" i="3"/>
  <c r="BE320" i="3"/>
  <c r="BD320" i="3"/>
  <c r="AB320" i="3" s="1"/>
  <c r="BC320" i="3"/>
  <c r="BB320" i="3"/>
  <c r="BA320" i="3"/>
  <c r="AZ320" i="3"/>
  <c r="BB370" i="3"/>
  <c r="BA370" i="3"/>
  <c r="AZ370" i="3"/>
  <c r="BG370" i="3"/>
  <c r="BF370" i="3"/>
  <c r="BD370" i="3"/>
  <c r="AB370" i="3" s="1"/>
  <c r="BC370" i="3"/>
  <c r="BE370" i="3"/>
  <c r="BG262" i="3"/>
  <c r="BF262" i="3"/>
  <c r="BE262" i="3"/>
  <c r="BD262" i="3"/>
  <c r="AB262" i="3" s="1"/>
  <c r="BC262" i="3"/>
  <c r="BB262" i="3"/>
  <c r="BA262" i="3"/>
  <c r="AZ262" i="3"/>
  <c r="BG376" i="3"/>
  <c r="BF376" i="3"/>
  <c r="BE376" i="3"/>
  <c r="BD376" i="3"/>
  <c r="AB376" i="3" s="1"/>
  <c r="BC376" i="3"/>
  <c r="BB376" i="3"/>
  <c r="BA376" i="3"/>
  <c r="AZ376" i="3"/>
  <c r="BG246" i="3"/>
  <c r="BF246" i="3"/>
  <c r="BD246" i="3"/>
  <c r="AB246" i="3" s="1"/>
  <c r="BB246" i="3"/>
  <c r="BA246" i="3"/>
  <c r="AZ246" i="3"/>
  <c r="BE246" i="3"/>
  <c r="BC246" i="3"/>
  <c r="BG103" i="3"/>
  <c r="BF103" i="3"/>
  <c r="BD103" i="3"/>
  <c r="AB103" i="3" s="1"/>
  <c r="BB103" i="3"/>
  <c r="BA103" i="3"/>
  <c r="BE103" i="3"/>
  <c r="BC103" i="3"/>
  <c r="AZ103" i="3"/>
  <c r="BG204" i="3"/>
  <c r="BF204" i="3"/>
  <c r="BE204" i="3"/>
  <c r="BD204" i="3"/>
  <c r="AB204" i="3" s="1"/>
  <c r="BC204" i="3"/>
  <c r="BB204" i="3"/>
  <c r="BA204" i="3"/>
  <c r="AZ204" i="3"/>
  <c r="BD185" i="3"/>
  <c r="AB185" i="3" s="1"/>
  <c r="BC185" i="3"/>
  <c r="BA185" i="3"/>
  <c r="BG185" i="3"/>
  <c r="BF185" i="3"/>
  <c r="BE185" i="3"/>
  <c r="AZ185" i="3"/>
  <c r="BB185" i="3"/>
  <c r="BB16" i="3"/>
  <c r="BA16" i="3"/>
  <c r="AZ16" i="3"/>
  <c r="BG16" i="3"/>
  <c r="BF16" i="3"/>
  <c r="BE16" i="3"/>
  <c r="BD16" i="3"/>
  <c r="AB16" i="3" s="1"/>
  <c r="BC16" i="3"/>
  <c r="AZ156" i="3"/>
  <c r="BG156" i="3"/>
  <c r="BF156" i="3"/>
  <c r="BE156" i="3"/>
  <c r="BD156" i="3"/>
  <c r="AB156" i="3" s="1"/>
  <c r="BB156" i="3"/>
  <c r="BA156" i="3"/>
  <c r="BC156" i="3"/>
  <c r="BB394" i="3"/>
  <c r="BA394" i="3"/>
  <c r="AZ394" i="3"/>
  <c r="BG394" i="3"/>
  <c r="BF394" i="3"/>
  <c r="BD394" i="3"/>
  <c r="AB394" i="3" s="1"/>
  <c r="BC394" i="3"/>
  <c r="BE394" i="3"/>
  <c r="BB395" i="3"/>
  <c r="BG395" i="3"/>
  <c r="BF395" i="3"/>
  <c r="BE395" i="3"/>
  <c r="BD395" i="3"/>
  <c r="AB395" i="3" s="1"/>
  <c r="BC395" i="3"/>
  <c r="BA395" i="3"/>
  <c r="AZ395" i="3"/>
  <c r="BG234" i="3"/>
  <c r="BB234" i="3"/>
  <c r="BF234" i="3"/>
  <c r="BE234" i="3"/>
  <c r="BD234" i="3"/>
  <c r="AB234" i="3" s="1"/>
  <c r="BC234" i="3"/>
  <c r="BA234" i="3"/>
  <c r="AZ234" i="3"/>
  <c r="BG63" i="3"/>
  <c r="BF63" i="3"/>
  <c r="BE63" i="3"/>
  <c r="BD63" i="3"/>
  <c r="AB63" i="3" s="1"/>
  <c r="BC63" i="3"/>
  <c r="BB63" i="3"/>
  <c r="BA63" i="3"/>
  <c r="AZ63" i="3"/>
  <c r="BG78" i="3"/>
  <c r="BD78" i="3"/>
  <c r="AB78" i="3" s="1"/>
  <c r="AZ78" i="3"/>
  <c r="BF78" i="3"/>
  <c r="BE78" i="3"/>
  <c r="BC78" i="3"/>
  <c r="BB78" i="3"/>
  <c r="BA78" i="3"/>
  <c r="BE43" i="3"/>
  <c r="BD43" i="3"/>
  <c r="AB43" i="3" s="1"/>
  <c r="BB43" i="3"/>
  <c r="BG43" i="3"/>
  <c r="BF43" i="3"/>
  <c r="BC43" i="3"/>
  <c r="BA43" i="3"/>
  <c r="AZ43" i="3"/>
  <c r="BB342" i="3"/>
  <c r="BD342" i="3"/>
  <c r="AB342" i="3" s="1"/>
  <c r="BE342" i="3"/>
  <c r="BC342" i="3"/>
  <c r="BA342" i="3"/>
  <c r="AZ342" i="3"/>
  <c r="BG342" i="3"/>
  <c r="BF342" i="3"/>
  <c r="BG222" i="3"/>
  <c r="BF222" i="3"/>
  <c r="BE222" i="3"/>
  <c r="BD222" i="3"/>
  <c r="AB222" i="3" s="1"/>
  <c r="BC222" i="3"/>
  <c r="BB222" i="3"/>
  <c r="BA222" i="3"/>
  <c r="AZ222" i="3"/>
  <c r="BF55" i="3"/>
  <c r="BE55" i="3"/>
  <c r="BD55" i="3"/>
  <c r="AB55" i="3" s="1"/>
  <c r="BC55" i="3"/>
  <c r="BB55" i="3"/>
  <c r="AZ55" i="3"/>
  <c r="BG55" i="3"/>
  <c r="BA55" i="3"/>
  <c r="BE49" i="2"/>
  <c r="AZ49" i="2"/>
  <c r="BG49" i="2"/>
  <c r="BF49" i="2"/>
  <c r="BD49" i="2"/>
  <c r="AB49" i="2" s="1"/>
  <c r="BC49" i="2"/>
  <c r="BB49" i="2"/>
  <c r="BA49" i="2"/>
  <c r="BG115" i="2"/>
  <c r="BF115" i="2"/>
  <c r="BE115" i="2"/>
  <c r="BC115" i="2"/>
  <c r="BB115" i="2"/>
  <c r="BA115" i="2"/>
  <c r="BD115" i="2"/>
  <c r="AB115" i="2" s="1"/>
  <c r="AZ115" i="2"/>
  <c r="BE13" i="2"/>
  <c r="BD13" i="2"/>
  <c r="AB13" i="2" s="1"/>
  <c r="BC13" i="2"/>
  <c r="BB13" i="2"/>
  <c r="BA13" i="2"/>
  <c r="BG13" i="2"/>
  <c r="BF13" i="2"/>
  <c r="AZ13" i="2"/>
  <c r="AZ338" i="2"/>
  <c r="BG338" i="2"/>
  <c r="BF338" i="2"/>
  <c r="BE338" i="2"/>
  <c r="BD338" i="2"/>
  <c r="AB338" i="2" s="1"/>
  <c r="BC338" i="2"/>
  <c r="BB338" i="2"/>
  <c r="BA338" i="2"/>
  <c r="BE355" i="2"/>
  <c r="BD355" i="2"/>
  <c r="AB355" i="2" s="1"/>
  <c r="BC355" i="2"/>
  <c r="BB355" i="2"/>
  <c r="BA355" i="2"/>
  <c r="AZ355" i="2"/>
  <c r="BG355" i="2"/>
  <c r="BF355" i="2"/>
  <c r="AZ92" i="2"/>
  <c r="BG92" i="2"/>
  <c r="BF92" i="2"/>
  <c r="BE92" i="2"/>
  <c r="BD92" i="2"/>
  <c r="AB92" i="2" s="1"/>
  <c r="BC92" i="2"/>
  <c r="BB92" i="2"/>
  <c r="BA92" i="2"/>
  <c r="BC281" i="2"/>
  <c r="BB281" i="2"/>
  <c r="BA281" i="2"/>
  <c r="AZ281" i="2"/>
  <c r="BG281" i="2"/>
  <c r="BF281" i="2"/>
  <c r="BE281" i="2"/>
  <c r="BD281" i="2"/>
  <c r="AB281" i="2" s="1"/>
  <c r="BE76" i="2"/>
  <c r="BG76" i="2"/>
  <c r="BF76" i="2"/>
  <c r="BD76" i="2"/>
  <c r="AB76" i="2" s="1"/>
  <c r="BC76" i="2"/>
  <c r="BB76" i="2"/>
  <c r="BA76" i="2"/>
  <c r="AZ76" i="2"/>
  <c r="BD156" i="2"/>
  <c r="AB156" i="2" s="1"/>
  <c r="BC156" i="2"/>
  <c r="BB156" i="2"/>
  <c r="BA156" i="2"/>
  <c r="AZ156" i="2"/>
  <c r="BG156" i="2"/>
  <c r="BF156" i="2"/>
  <c r="BE156" i="2"/>
  <c r="BG126" i="2"/>
  <c r="BF126" i="2"/>
  <c r="BE126" i="2"/>
  <c r="BD126" i="2"/>
  <c r="AB126" i="2" s="1"/>
  <c r="BB126" i="2"/>
  <c r="BA126" i="2"/>
  <c r="AZ126" i="2"/>
  <c r="BC126" i="2"/>
  <c r="BF50" i="2"/>
  <c r="BC50" i="2"/>
  <c r="BB50" i="2"/>
  <c r="BA50" i="2"/>
  <c r="AZ50" i="2"/>
  <c r="BG50" i="2"/>
  <c r="BE50" i="2"/>
  <c r="BD50" i="2"/>
  <c r="AB50" i="2" s="1"/>
  <c r="BE133" i="2"/>
  <c r="BD133" i="2"/>
  <c r="AB133" i="2" s="1"/>
  <c r="BC133" i="2"/>
  <c r="BB133" i="2"/>
  <c r="BA133" i="2"/>
  <c r="AZ133" i="2"/>
  <c r="BG133" i="2"/>
  <c r="BF133" i="2"/>
  <c r="BG335" i="2"/>
  <c r="BF335" i="2"/>
  <c r="BE335" i="2"/>
  <c r="BD335" i="2"/>
  <c r="AB335" i="2" s="1"/>
  <c r="BC335" i="2"/>
  <c r="BB335" i="2"/>
  <c r="BA335" i="2"/>
  <c r="AZ335" i="2"/>
  <c r="BF113" i="2"/>
  <c r="BE113" i="2"/>
  <c r="BD113" i="2"/>
  <c r="AB113" i="2" s="1"/>
  <c r="BC113" i="2"/>
  <c r="BA113" i="2"/>
  <c r="AZ113" i="2"/>
  <c r="BG113" i="2"/>
  <c r="BB113" i="2"/>
  <c r="BE73" i="2"/>
  <c r="BB73" i="2"/>
  <c r="BG73" i="2"/>
  <c r="BF73" i="2"/>
  <c r="BD73" i="2"/>
  <c r="AB73" i="2" s="1"/>
  <c r="BC73" i="2"/>
  <c r="BA73" i="2"/>
  <c r="AZ73" i="2"/>
  <c r="BC353" i="2"/>
  <c r="BB353" i="2"/>
  <c r="BA353" i="2"/>
  <c r="AZ353" i="2"/>
  <c r="BG353" i="2"/>
  <c r="BF353" i="2"/>
  <c r="BE353" i="2"/>
  <c r="BD353" i="2"/>
  <c r="AB353" i="2" s="1"/>
  <c r="BB94" i="2"/>
  <c r="BG94" i="2"/>
  <c r="BF94" i="2"/>
  <c r="BE94" i="2"/>
  <c r="BD94" i="2"/>
  <c r="AB94" i="2" s="1"/>
  <c r="BC94" i="2"/>
  <c r="BA94" i="2"/>
  <c r="AZ94" i="2"/>
  <c r="BG301" i="2"/>
  <c r="BF301" i="2"/>
  <c r="BE301" i="2"/>
  <c r="BD301" i="2"/>
  <c r="AB301" i="2" s="1"/>
  <c r="BC301" i="2"/>
  <c r="BB301" i="2"/>
  <c r="BA301" i="2"/>
  <c r="AZ301" i="2"/>
  <c r="AZ203" i="2"/>
  <c r="BF203" i="2"/>
  <c r="BE203" i="2"/>
  <c r="BD203" i="2"/>
  <c r="AB203" i="2" s="1"/>
  <c r="BC203" i="2"/>
  <c r="BB203" i="2"/>
  <c r="BA203" i="2"/>
  <c r="BG203" i="2"/>
  <c r="BG102" i="2"/>
  <c r="BF102" i="2"/>
  <c r="BD102" i="2"/>
  <c r="AB102" i="2" s="1"/>
  <c r="BB102" i="2"/>
  <c r="AZ102" i="2"/>
  <c r="BE102" i="2"/>
  <c r="BC102" i="2"/>
  <c r="BA102" i="2"/>
  <c r="BB199" i="2"/>
  <c r="BG199" i="2"/>
  <c r="BF199" i="2"/>
  <c r="BE199" i="2"/>
  <c r="BD199" i="2"/>
  <c r="AB199" i="2" s="1"/>
  <c r="BC199" i="2"/>
  <c r="BA199" i="2"/>
  <c r="AZ199" i="2"/>
  <c r="BD330" i="2"/>
  <c r="AB330" i="2" s="1"/>
  <c r="BC330" i="2"/>
  <c r="BB330" i="2"/>
  <c r="BA330" i="2"/>
  <c r="AZ330" i="2"/>
  <c r="BG330" i="2"/>
  <c r="BF330" i="2"/>
  <c r="BE330" i="2"/>
  <c r="BF296" i="2"/>
  <c r="BE296" i="2"/>
  <c r="BD296" i="2"/>
  <c r="AB296" i="2" s="1"/>
  <c r="BC296" i="2"/>
  <c r="BB296" i="2"/>
  <c r="BA296" i="2"/>
  <c r="AZ296" i="2"/>
  <c r="BG296" i="2"/>
  <c r="BG405" i="2"/>
  <c r="BF405" i="2"/>
  <c r="BB405" i="2"/>
  <c r="BA405" i="2"/>
  <c r="AZ405" i="2"/>
  <c r="BE405" i="2"/>
  <c r="BD405" i="2"/>
  <c r="BC405" i="2"/>
  <c r="BG415" i="2"/>
  <c r="BF415" i="2"/>
  <c r="BE415" i="2"/>
  <c r="BD415" i="2"/>
  <c r="BC415" i="2"/>
  <c r="AZ415" i="2"/>
  <c r="BB415" i="2"/>
  <c r="BA415" i="2"/>
  <c r="BE390" i="2"/>
  <c r="BD390" i="2"/>
  <c r="BC390" i="2"/>
  <c r="BG390" i="2"/>
  <c r="BF390" i="2"/>
  <c r="BB390" i="2"/>
  <c r="BA390" i="2"/>
  <c r="AZ390" i="2"/>
  <c r="BF250" i="2"/>
  <c r="BD250" i="2"/>
  <c r="AB250" i="2" s="1"/>
  <c r="AZ250" i="2"/>
  <c r="BB250" i="2"/>
  <c r="BG250" i="2"/>
  <c r="BE250" i="2"/>
  <c r="BC250" i="2"/>
  <c r="BA250" i="2"/>
  <c r="BE223" i="2"/>
  <c r="BA223" i="2"/>
  <c r="BF223" i="2"/>
  <c r="BD223" i="2"/>
  <c r="AB223" i="2" s="1"/>
  <c r="BC223" i="2"/>
  <c r="BG223" i="2"/>
  <c r="BB223" i="2"/>
  <c r="AZ223" i="2"/>
  <c r="BG266" i="3"/>
  <c r="BF266" i="3"/>
  <c r="BE266" i="3"/>
  <c r="BD266" i="3"/>
  <c r="AB266" i="3" s="1"/>
  <c r="BC266" i="3"/>
  <c r="BB266" i="3"/>
  <c r="BA266" i="3"/>
  <c r="AZ266" i="3"/>
  <c r="BG147" i="3"/>
  <c r="BF147" i="3"/>
  <c r="BE147" i="3"/>
  <c r="BD147" i="3"/>
  <c r="AB147" i="3" s="1"/>
  <c r="BB147" i="3"/>
  <c r="BA147" i="3"/>
  <c r="BC147" i="3"/>
  <c r="AZ147" i="3"/>
  <c r="BG249" i="1"/>
  <c r="BF249" i="1"/>
  <c r="BD249" i="1"/>
  <c r="AB249" i="1" s="1"/>
  <c r="BB249" i="1"/>
  <c r="AZ249" i="1"/>
  <c r="BE249" i="1"/>
  <c r="BC249" i="1"/>
  <c r="BA249" i="1"/>
  <c r="BA68" i="1"/>
  <c r="AZ68" i="1"/>
  <c r="BG68" i="1"/>
  <c r="BF68" i="1"/>
  <c r="BE68" i="1"/>
  <c r="BD68" i="1"/>
  <c r="AB68" i="1" s="1"/>
  <c r="BC68" i="1"/>
  <c r="BB68" i="1"/>
  <c r="BG331" i="1"/>
  <c r="BF331" i="1"/>
  <c r="BE331" i="1"/>
  <c r="BD331" i="1"/>
  <c r="AB331" i="1" s="1"/>
  <c r="BC331" i="1"/>
  <c r="BB331" i="1"/>
  <c r="BA331" i="1"/>
  <c r="AZ331" i="1"/>
  <c r="BC35" i="1"/>
  <c r="BB35" i="1"/>
  <c r="BA35" i="1"/>
  <c r="AZ35" i="1"/>
  <c r="BG35" i="1"/>
  <c r="BF35" i="1"/>
  <c r="BE35" i="1"/>
  <c r="BD35" i="1"/>
  <c r="AB35" i="1" s="1"/>
  <c r="BF97" i="1"/>
  <c r="BE97" i="1"/>
  <c r="BG97" i="1"/>
  <c r="BD97" i="1"/>
  <c r="AB97" i="1" s="1"/>
  <c r="BC97" i="1"/>
  <c r="BB97" i="1"/>
  <c r="BA97" i="1"/>
  <c r="AZ97" i="1"/>
  <c r="BB454" i="1"/>
  <c r="BA454" i="1"/>
  <c r="AZ454" i="1"/>
  <c r="BG454" i="1"/>
  <c r="BF454" i="1"/>
  <c r="BE454" i="1"/>
  <c r="BD454" i="1"/>
  <c r="BC454" i="1"/>
  <c r="BG456" i="1"/>
  <c r="BF456" i="1"/>
  <c r="BB456" i="1"/>
  <c r="BA456" i="1"/>
  <c r="AZ456" i="1"/>
  <c r="BD456" i="1"/>
  <c r="BC456" i="1"/>
  <c r="BE456" i="1"/>
  <c r="AZ219" i="1"/>
  <c r="BF219" i="1"/>
  <c r="BD219" i="1"/>
  <c r="AB219" i="1" s="1"/>
  <c r="BC219" i="1"/>
  <c r="BB219" i="1"/>
  <c r="BA219" i="1"/>
  <c r="BG219" i="1"/>
  <c r="BE219" i="1"/>
  <c r="BD25" i="3"/>
  <c r="AB25" i="3" s="1"/>
  <c r="BF25" i="3"/>
  <c r="BE25" i="3"/>
  <c r="BC25" i="3"/>
  <c r="BB25" i="3"/>
  <c r="BA25" i="3"/>
  <c r="AZ25" i="3"/>
  <c r="BG25" i="3"/>
  <c r="BC183" i="3"/>
  <c r="BB183" i="3"/>
  <c r="BG183" i="3"/>
  <c r="BF183" i="3"/>
  <c r="BE183" i="3"/>
  <c r="BD183" i="3"/>
  <c r="AB183" i="3" s="1"/>
  <c r="BA183" i="3"/>
  <c r="AZ183" i="3"/>
  <c r="BG186" i="2"/>
  <c r="BF186" i="2"/>
  <c r="BE186" i="2"/>
  <c r="BD186" i="2"/>
  <c r="AB186" i="2" s="1"/>
  <c r="BC186" i="2"/>
  <c r="BB186" i="2"/>
  <c r="BA186" i="2"/>
  <c r="AZ186" i="2"/>
  <c r="BF125" i="2"/>
  <c r="BE125" i="2"/>
  <c r="BD125" i="2"/>
  <c r="AB125" i="2" s="1"/>
  <c r="BC125" i="2"/>
  <c r="BA125" i="2"/>
  <c r="AZ125" i="2"/>
  <c r="BG125" i="2"/>
  <c r="BB125" i="2"/>
  <c r="BG241" i="2"/>
  <c r="BF241" i="2"/>
  <c r="BE241" i="2"/>
  <c r="BD241" i="2"/>
  <c r="AB241" i="2" s="1"/>
  <c r="AZ241" i="2"/>
  <c r="BC241" i="2"/>
  <c r="BB241" i="2"/>
  <c r="BA241" i="2"/>
  <c r="BF158" i="2"/>
  <c r="BE158" i="2"/>
  <c r="BD158" i="2"/>
  <c r="AB158" i="2" s="1"/>
  <c r="BC158" i="2"/>
  <c r="BB158" i="2"/>
  <c r="BA158" i="2"/>
  <c r="AZ158" i="2"/>
  <c r="BG158" i="2"/>
  <c r="BG254" i="3"/>
  <c r="BF254" i="3"/>
  <c r="BE254" i="3"/>
  <c r="BD254" i="3"/>
  <c r="AB254" i="3" s="1"/>
  <c r="BC254" i="3"/>
  <c r="BB254" i="3"/>
  <c r="BA254" i="3"/>
  <c r="AZ254" i="3"/>
  <c r="BE27" i="3"/>
  <c r="BD27" i="3"/>
  <c r="AB27" i="3" s="1"/>
  <c r="BC27" i="3"/>
  <c r="BB27" i="3"/>
  <c r="BA27" i="3"/>
  <c r="AZ27" i="3"/>
  <c r="BG27" i="3"/>
  <c r="BF27" i="3"/>
  <c r="BD168" i="2"/>
  <c r="AB168" i="2" s="1"/>
  <c r="BC168" i="2"/>
  <c r="BB168" i="2"/>
  <c r="BA168" i="2"/>
  <c r="AZ168" i="2"/>
  <c r="BG168" i="2"/>
  <c r="BF168" i="2"/>
  <c r="BE168" i="2"/>
  <c r="BC59" i="2"/>
  <c r="AZ59" i="2"/>
  <c r="BB59" i="2"/>
  <c r="BA59" i="2"/>
  <c r="BG59" i="2"/>
  <c r="BF59" i="2"/>
  <c r="BE59" i="2"/>
  <c r="BD59" i="2"/>
  <c r="AB59" i="2" s="1"/>
  <c r="BD77" i="3"/>
  <c r="AB77" i="3" s="1"/>
  <c r="BF77" i="3"/>
  <c r="BE77" i="3"/>
  <c r="BC77" i="3"/>
  <c r="BB77" i="3"/>
  <c r="BA77" i="3"/>
  <c r="AZ77" i="3"/>
  <c r="BG77" i="3"/>
  <c r="BG135" i="3"/>
  <c r="BB135" i="3"/>
  <c r="BA135" i="3"/>
  <c r="BF135" i="3"/>
  <c r="BE135" i="3"/>
  <c r="BD135" i="3"/>
  <c r="AB135" i="3" s="1"/>
  <c r="BC135" i="3"/>
  <c r="AZ135" i="3"/>
  <c r="BE215" i="3"/>
  <c r="BD215" i="3"/>
  <c r="AB215" i="3" s="1"/>
  <c r="BC215" i="3"/>
  <c r="BB215" i="3"/>
  <c r="BA215" i="3"/>
  <c r="AZ215" i="3"/>
  <c r="BG215" i="3"/>
  <c r="BF215" i="3"/>
  <c r="BG169" i="1"/>
  <c r="BF169" i="1"/>
  <c r="BE169" i="1"/>
  <c r="BD169" i="1"/>
  <c r="AB169" i="1" s="1"/>
  <c r="BC169" i="1"/>
  <c r="BB169" i="1"/>
  <c r="BA169" i="1"/>
  <c r="AZ169" i="1"/>
  <c r="BA129" i="2"/>
  <c r="AZ129" i="2"/>
  <c r="BG129" i="2"/>
  <c r="BE129" i="2"/>
  <c r="BD129" i="2"/>
  <c r="AB129" i="2" s="1"/>
  <c r="BC129" i="2"/>
  <c r="BF129" i="2"/>
  <c r="BB129" i="2"/>
  <c r="BB82" i="2"/>
  <c r="BA82" i="2"/>
  <c r="AZ82" i="2"/>
  <c r="BG82" i="2"/>
  <c r="BF82" i="2"/>
  <c r="BE82" i="2"/>
  <c r="BD82" i="2"/>
  <c r="AB82" i="2" s="1"/>
  <c r="BC82" i="2"/>
  <c r="BA231" i="2"/>
  <c r="BG231" i="2"/>
  <c r="BF231" i="2"/>
  <c r="BB231" i="2"/>
  <c r="AZ231" i="2"/>
  <c r="BE231" i="2"/>
  <c r="BD231" i="2"/>
  <c r="AB231" i="2" s="1"/>
  <c r="BC231" i="2"/>
  <c r="BB210" i="3"/>
  <c r="BA210" i="3"/>
  <c r="AZ210" i="3"/>
  <c r="BG210" i="3"/>
  <c r="BF210" i="3"/>
  <c r="BD210" i="3"/>
  <c r="AB210" i="3" s="1"/>
  <c r="BC210" i="3"/>
  <c r="BE210" i="3"/>
  <c r="BA168" i="3"/>
  <c r="AZ168" i="3"/>
  <c r="BG168" i="3"/>
  <c r="BF168" i="3"/>
  <c r="BE168" i="3"/>
  <c r="BC168" i="3"/>
  <c r="BB168" i="3"/>
  <c r="BD168" i="3"/>
  <c r="AB168" i="3" s="1"/>
  <c r="BA65" i="3"/>
  <c r="AZ65" i="3"/>
  <c r="BG65" i="3"/>
  <c r="BF65" i="3"/>
  <c r="BE65" i="3"/>
  <c r="BD65" i="3"/>
  <c r="AB65" i="3" s="1"/>
  <c r="BC65" i="3"/>
  <c r="BB65" i="3"/>
  <c r="AZ287" i="1"/>
  <c r="BG287" i="1"/>
  <c r="BF287" i="1"/>
  <c r="BE287" i="1"/>
  <c r="BD287" i="1"/>
  <c r="AB287" i="1" s="1"/>
  <c r="BB287" i="1"/>
  <c r="BC287" i="1"/>
  <c r="BA287" i="1"/>
  <c r="BB137" i="1"/>
  <c r="BG137" i="1"/>
  <c r="BF137" i="1"/>
  <c r="BE137" i="1"/>
  <c r="BD137" i="1"/>
  <c r="AB137" i="1" s="1"/>
  <c r="BC137" i="1"/>
  <c r="BA137" i="1"/>
  <c r="AZ137" i="1"/>
  <c r="BF371" i="1"/>
  <c r="BC371" i="1"/>
  <c r="BB371" i="1"/>
  <c r="BG371" i="1"/>
  <c r="BD371" i="1"/>
  <c r="AB371" i="1" s="1"/>
  <c r="BA371" i="1"/>
  <c r="AZ371" i="1"/>
  <c r="BE371" i="1"/>
  <c r="BE268" i="1"/>
  <c r="BC268" i="1"/>
  <c r="BB268" i="1"/>
  <c r="BA268" i="1"/>
  <c r="AZ268" i="1"/>
  <c r="BG268" i="1"/>
  <c r="BF268" i="1"/>
  <c r="BD268" i="1"/>
  <c r="AB268" i="1" s="1"/>
  <c r="BG42" i="1"/>
  <c r="BF42" i="1"/>
  <c r="BE42" i="1"/>
  <c r="BD42" i="1"/>
  <c r="AB42" i="1" s="1"/>
  <c r="BC42" i="1"/>
  <c r="BB42" i="1"/>
  <c r="BA42" i="1"/>
  <c r="AZ42" i="1"/>
  <c r="BA324" i="1"/>
  <c r="AZ324" i="1"/>
  <c r="BG324" i="1"/>
  <c r="BF324" i="1"/>
  <c r="BE324" i="1"/>
  <c r="BD324" i="1"/>
  <c r="AB324" i="1" s="1"/>
  <c r="BC324" i="1"/>
  <c r="BB324" i="1"/>
  <c r="BG274" i="1"/>
  <c r="BF274" i="1"/>
  <c r="BE274" i="1"/>
  <c r="BD274" i="1"/>
  <c r="AB274" i="1" s="1"/>
  <c r="BC274" i="1"/>
  <c r="BA274" i="1"/>
  <c r="AZ274" i="1"/>
  <c r="BB274" i="1"/>
  <c r="BD258" i="2"/>
  <c r="AB258" i="2" s="1"/>
  <c r="BB258" i="2"/>
  <c r="BA258" i="2"/>
  <c r="AZ258" i="2"/>
  <c r="BG258" i="2"/>
  <c r="BF258" i="2"/>
  <c r="BE258" i="2"/>
  <c r="BC258" i="2"/>
  <c r="BF212" i="2"/>
  <c r="BB212" i="2"/>
  <c r="BE212" i="2"/>
  <c r="BG212" i="2"/>
  <c r="BD212" i="2"/>
  <c r="AB212" i="2" s="1"/>
  <c r="BC212" i="2"/>
  <c r="BA212" i="2"/>
  <c r="AZ212" i="2"/>
  <c r="BB70" i="2"/>
  <c r="BF70" i="2"/>
  <c r="BE70" i="2"/>
  <c r="BD70" i="2"/>
  <c r="AB70" i="2" s="1"/>
  <c r="BC70" i="2"/>
  <c r="BA70" i="2"/>
  <c r="AZ70" i="2"/>
  <c r="BG70" i="2"/>
  <c r="BG41" i="2"/>
  <c r="BF41" i="2"/>
  <c r="BE41" i="2"/>
  <c r="BD41" i="2"/>
  <c r="AB41" i="2" s="1"/>
  <c r="BC41" i="2"/>
  <c r="BB41" i="2"/>
  <c r="BA41" i="2"/>
  <c r="AZ41" i="2"/>
  <c r="BD66" i="3"/>
  <c r="AB66" i="3" s="1"/>
  <c r="BC66" i="3"/>
  <c r="BB66" i="3"/>
  <c r="BA66" i="3"/>
  <c r="AZ66" i="3"/>
  <c r="BG66" i="3"/>
  <c r="BF66" i="3"/>
  <c r="BE66" i="3"/>
  <c r="BG226" i="3"/>
  <c r="BB226" i="3"/>
  <c r="AZ226" i="3"/>
  <c r="BF226" i="3"/>
  <c r="BE226" i="3"/>
  <c r="BC226" i="3"/>
  <c r="BA226" i="3"/>
  <c r="BD226" i="3"/>
  <c r="AB226" i="3" s="1"/>
  <c r="BE257" i="3"/>
  <c r="BD257" i="3"/>
  <c r="AB257" i="3" s="1"/>
  <c r="BC257" i="3"/>
  <c r="BB257" i="3"/>
  <c r="BA257" i="3"/>
  <c r="AZ257" i="3"/>
  <c r="BG257" i="3"/>
  <c r="BF257" i="3"/>
  <c r="BE249" i="3"/>
  <c r="BD249" i="3"/>
  <c r="AB249" i="3" s="1"/>
  <c r="BC249" i="3"/>
  <c r="BA249" i="3"/>
  <c r="BG249" i="3"/>
  <c r="BF249" i="3"/>
  <c r="BB249" i="3"/>
  <c r="AZ249" i="3"/>
  <c r="BB255" i="1"/>
  <c r="BA255" i="1"/>
  <c r="AZ255" i="1"/>
  <c r="BF255" i="1"/>
  <c r="BG255" i="1"/>
  <c r="BE255" i="1"/>
  <c r="BD255" i="1"/>
  <c r="AB255" i="1" s="1"/>
  <c r="BC255" i="1"/>
  <c r="BG166" i="1"/>
  <c r="BF166" i="1"/>
  <c r="BE166" i="1"/>
  <c r="BD166" i="1"/>
  <c r="AB166" i="1" s="1"/>
  <c r="BC166" i="1"/>
  <c r="BB166" i="1"/>
  <c r="BA166" i="1"/>
  <c r="AZ166" i="1"/>
  <c r="BG264" i="1"/>
  <c r="BE264" i="1"/>
  <c r="BC264" i="1"/>
  <c r="BF264" i="1"/>
  <c r="BD264" i="1"/>
  <c r="AB264" i="1" s="1"/>
  <c r="BB264" i="1"/>
  <c r="BA264" i="1"/>
  <c r="AZ264" i="1"/>
  <c r="BD349" i="1"/>
  <c r="AB349" i="1" s="1"/>
  <c r="BE349" i="1"/>
  <c r="BC349" i="1"/>
  <c r="BB349" i="1"/>
  <c r="BA349" i="1"/>
  <c r="AZ349" i="1"/>
  <c r="BG349" i="1"/>
  <c r="BF349" i="1"/>
  <c r="BG54" i="1"/>
  <c r="BF54" i="1"/>
  <c r="BE54" i="1"/>
  <c r="BD54" i="1"/>
  <c r="AB54" i="1" s="1"/>
  <c r="BC54" i="1"/>
  <c r="BB54" i="1"/>
  <c r="BA54" i="1"/>
  <c r="AZ54" i="1"/>
  <c r="BA230" i="1"/>
  <c r="BG230" i="1"/>
  <c r="BE230" i="1"/>
  <c r="BD230" i="1"/>
  <c r="AB230" i="1" s="1"/>
  <c r="BC230" i="1"/>
  <c r="BB230" i="1"/>
  <c r="AZ230" i="1"/>
  <c r="BF230" i="1"/>
  <c r="BD24" i="1"/>
  <c r="AB24" i="1" s="1"/>
  <c r="BC24" i="1"/>
  <c r="BB24" i="1"/>
  <c r="BA24" i="1"/>
  <c r="AZ24" i="1"/>
  <c r="BG24" i="1"/>
  <c r="BF24" i="1"/>
  <c r="BE24" i="1"/>
  <c r="BC23" i="1"/>
  <c r="BB23" i="1"/>
  <c r="BA23" i="1"/>
  <c r="AZ23" i="1"/>
  <c r="BG23" i="1"/>
  <c r="BF23" i="1"/>
  <c r="BE23" i="1"/>
  <c r="BD23" i="1"/>
  <c r="AB23" i="1" s="1"/>
  <c r="BD411" i="1"/>
  <c r="BC411" i="1"/>
  <c r="BG411" i="1"/>
  <c r="BF411" i="1"/>
  <c r="BE411" i="1"/>
  <c r="BB411" i="1"/>
  <c r="AZ411" i="1"/>
  <c r="BA411" i="1"/>
  <c r="BB466" i="1"/>
  <c r="BA466" i="1"/>
  <c r="AZ466" i="1"/>
  <c r="BG466" i="1"/>
  <c r="BF466" i="1"/>
  <c r="BD466" i="1"/>
  <c r="BC466" i="1"/>
  <c r="BE466" i="1"/>
  <c r="BC232" i="1"/>
  <c r="BA232" i="1"/>
  <c r="BG232" i="1"/>
  <c r="BF232" i="1"/>
  <c r="BE232" i="1"/>
  <c r="BD232" i="1"/>
  <c r="AB232" i="1" s="1"/>
  <c r="BB232" i="1"/>
  <c r="AZ232" i="1"/>
  <c r="BF236" i="2"/>
  <c r="BB236" i="2"/>
  <c r="BE236" i="2"/>
  <c r="BD236" i="2"/>
  <c r="AB236" i="2" s="1"/>
  <c r="BC236" i="2"/>
  <c r="BG236" i="2"/>
  <c r="BA236" i="2"/>
  <c r="AZ236" i="2"/>
  <c r="BG137" i="2"/>
  <c r="BF137" i="2"/>
  <c r="BE137" i="2"/>
  <c r="BD137" i="2"/>
  <c r="AB137" i="2" s="1"/>
  <c r="BC137" i="2"/>
  <c r="BA137" i="2"/>
  <c r="AZ137" i="2"/>
  <c r="BB137" i="2"/>
  <c r="BG19" i="2"/>
  <c r="BE19" i="2"/>
  <c r="BD19" i="2"/>
  <c r="AB19" i="2" s="1"/>
  <c r="BC19" i="2"/>
  <c r="BB19" i="2"/>
  <c r="BA19" i="2"/>
  <c r="BF19" i="2"/>
  <c r="AZ19" i="2"/>
  <c r="BA291" i="2"/>
  <c r="AZ291" i="2"/>
  <c r="BG291" i="2"/>
  <c r="BF291" i="2"/>
  <c r="BE291" i="2"/>
  <c r="BD291" i="2"/>
  <c r="AB291" i="2" s="1"/>
  <c r="BC291" i="2"/>
  <c r="BB291" i="2"/>
  <c r="BE235" i="2"/>
  <c r="BA235" i="2"/>
  <c r="AZ235" i="2"/>
  <c r="BG235" i="2"/>
  <c r="BF235" i="2"/>
  <c r="BC235" i="2"/>
  <c r="BB235" i="2"/>
  <c r="BD235" i="2"/>
  <c r="AB235" i="2" s="1"/>
  <c r="BG149" i="2"/>
  <c r="BF149" i="2"/>
  <c r="BE149" i="2"/>
  <c r="BD149" i="2"/>
  <c r="AB149" i="2" s="1"/>
  <c r="BC149" i="2"/>
  <c r="BB149" i="2"/>
  <c r="BA149" i="2"/>
  <c r="AZ149" i="2"/>
  <c r="BB58" i="2"/>
  <c r="BG58" i="2"/>
  <c r="BF58" i="2"/>
  <c r="BE58" i="2"/>
  <c r="BD58" i="2"/>
  <c r="AB58" i="2" s="1"/>
  <c r="BC58" i="2"/>
  <c r="BA58" i="2"/>
  <c r="AZ58" i="2"/>
  <c r="BF101" i="2"/>
  <c r="BE101" i="2"/>
  <c r="BA101" i="2"/>
  <c r="BB101" i="2"/>
  <c r="AZ101" i="2"/>
  <c r="BG101" i="2"/>
  <c r="BD101" i="2"/>
  <c r="AB101" i="2" s="1"/>
  <c r="BC101" i="2"/>
  <c r="BE292" i="3"/>
  <c r="BD292" i="3"/>
  <c r="AB292" i="3" s="1"/>
  <c r="BG292" i="3"/>
  <c r="BF292" i="3"/>
  <c r="BC292" i="3"/>
  <c r="BB292" i="3"/>
  <c r="BA292" i="3"/>
  <c r="AZ292" i="3"/>
  <c r="BA228" i="3"/>
  <c r="BF228" i="3"/>
  <c r="BE228" i="3"/>
  <c r="BD228" i="3"/>
  <c r="AB228" i="3" s="1"/>
  <c r="BC228" i="3"/>
  <c r="BB228" i="3"/>
  <c r="AZ228" i="3"/>
  <c r="BG228" i="3"/>
  <c r="AZ164" i="3"/>
  <c r="BG164" i="3"/>
  <c r="BF164" i="3"/>
  <c r="BE164" i="3"/>
  <c r="BD164" i="3"/>
  <c r="AB164" i="3" s="1"/>
  <c r="BB164" i="3"/>
  <c r="BA164" i="3"/>
  <c r="BC164" i="3"/>
  <c r="BG40" i="3"/>
  <c r="BB40" i="3"/>
  <c r="BA40" i="3"/>
  <c r="AZ40" i="3"/>
  <c r="BF40" i="3"/>
  <c r="BE40" i="3"/>
  <c r="BD40" i="3"/>
  <c r="AB40" i="3" s="1"/>
  <c r="BC40" i="3"/>
  <c r="BG151" i="3"/>
  <c r="BF151" i="3"/>
  <c r="BE151" i="3"/>
  <c r="BD151" i="3"/>
  <c r="AB151" i="3" s="1"/>
  <c r="BC151" i="3"/>
  <c r="BB151" i="3"/>
  <c r="BA151" i="3"/>
  <c r="AZ151" i="3"/>
  <c r="BA32" i="3"/>
  <c r="BG32" i="3"/>
  <c r="BF32" i="3"/>
  <c r="BE32" i="3"/>
  <c r="BD32" i="3"/>
  <c r="AB32" i="3" s="1"/>
  <c r="BC32" i="3"/>
  <c r="BB32" i="3"/>
  <c r="AZ32" i="3"/>
  <c r="BD217" i="3"/>
  <c r="AB217" i="3" s="1"/>
  <c r="BC217" i="3"/>
  <c r="BB217" i="3"/>
  <c r="BA217" i="3"/>
  <c r="AZ217" i="3"/>
  <c r="BF217" i="3"/>
  <c r="BE217" i="3"/>
  <c r="BG217" i="3"/>
  <c r="BA318" i="3"/>
  <c r="AZ318" i="3"/>
  <c r="BG318" i="3"/>
  <c r="BF318" i="3"/>
  <c r="BE318" i="3"/>
  <c r="BC318" i="3"/>
  <c r="BB318" i="3"/>
  <c r="BD318" i="3"/>
  <c r="AB318" i="3" s="1"/>
  <c r="BD131" i="1"/>
  <c r="AB131" i="1" s="1"/>
  <c r="BC131" i="1"/>
  <c r="BB131" i="1"/>
  <c r="BA131" i="1"/>
  <c r="AZ131" i="1"/>
  <c r="BG131" i="1"/>
  <c r="BF131" i="1"/>
  <c r="BE131" i="1"/>
  <c r="BA346" i="1"/>
  <c r="BF346" i="1"/>
  <c r="BB346" i="1"/>
  <c r="AZ346" i="1"/>
  <c r="BG346" i="1"/>
  <c r="BE346" i="1"/>
  <c r="BD346" i="1"/>
  <c r="AB346" i="1" s="1"/>
  <c r="BC346" i="1"/>
  <c r="BF129" i="1"/>
  <c r="BB129" i="1"/>
  <c r="BA129" i="1"/>
  <c r="AZ129" i="1"/>
  <c r="BG129" i="1"/>
  <c r="BE129" i="1"/>
  <c r="BD129" i="1"/>
  <c r="AB129" i="1" s="1"/>
  <c r="BC129" i="1"/>
  <c r="BF117" i="1"/>
  <c r="BB117" i="1"/>
  <c r="BA117" i="1"/>
  <c r="AZ117" i="1"/>
  <c r="BG117" i="1"/>
  <c r="BD117" i="1"/>
  <c r="AB117" i="1" s="1"/>
  <c r="BC117" i="1"/>
  <c r="BE117" i="1"/>
  <c r="BB209" i="1"/>
  <c r="BG209" i="1"/>
  <c r="BF209" i="1"/>
  <c r="BE209" i="1"/>
  <c r="BD209" i="1"/>
  <c r="AB209" i="1" s="1"/>
  <c r="BC209" i="1"/>
  <c r="BA209" i="1"/>
  <c r="AZ209" i="1"/>
  <c r="BD115" i="1"/>
  <c r="AB115" i="1" s="1"/>
  <c r="AZ115" i="1"/>
  <c r="BE115" i="1"/>
  <c r="BG115" i="1"/>
  <c r="BF115" i="1"/>
  <c r="BC115" i="1"/>
  <c r="BB115" i="1"/>
  <c r="BA115" i="1"/>
  <c r="BG31" i="1"/>
  <c r="BF31" i="1"/>
  <c r="BE31" i="1"/>
  <c r="BD31" i="1"/>
  <c r="AB31" i="1" s="1"/>
  <c r="BC31" i="1"/>
  <c r="BB31" i="1"/>
  <c r="BA31" i="1"/>
  <c r="AZ31" i="1"/>
  <c r="BG248" i="1"/>
  <c r="BF248" i="1"/>
  <c r="BE248" i="1"/>
  <c r="BC248" i="1"/>
  <c r="BA248" i="1"/>
  <c r="BD248" i="1"/>
  <c r="AB248" i="1" s="1"/>
  <c r="BB248" i="1"/>
  <c r="AZ248" i="1"/>
  <c r="AZ164" i="2"/>
  <c r="BG164" i="2"/>
  <c r="BF164" i="2"/>
  <c r="BE164" i="2"/>
  <c r="BD164" i="2"/>
  <c r="AB164" i="2" s="1"/>
  <c r="BC164" i="2"/>
  <c r="BB164" i="2"/>
  <c r="BA164" i="2"/>
  <c r="BD36" i="2"/>
  <c r="AB36" i="2" s="1"/>
  <c r="BC36" i="2"/>
  <c r="BB36" i="2"/>
  <c r="BA36" i="2"/>
  <c r="AZ36" i="2"/>
  <c r="BG36" i="2"/>
  <c r="BF36" i="2"/>
  <c r="BE36" i="2"/>
  <c r="BD270" i="2"/>
  <c r="AB270" i="2" s="1"/>
  <c r="BB270" i="2"/>
  <c r="BA270" i="2"/>
  <c r="AZ270" i="2"/>
  <c r="BG270" i="2"/>
  <c r="BF270" i="2"/>
  <c r="BE270" i="2"/>
  <c r="BC270" i="2"/>
  <c r="BG161" i="2"/>
  <c r="BF161" i="2"/>
  <c r="BE161" i="2"/>
  <c r="BD161" i="2"/>
  <c r="AB161" i="2" s="1"/>
  <c r="BC161" i="2"/>
  <c r="BB161" i="2"/>
  <c r="BA161" i="2"/>
  <c r="AZ161" i="2"/>
  <c r="BG183" i="2"/>
  <c r="BF183" i="2"/>
  <c r="BE183" i="2"/>
  <c r="BD183" i="2"/>
  <c r="AB183" i="2" s="1"/>
  <c r="BC183" i="2"/>
  <c r="BB183" i="2"/>
  <c r="BA183" i="2"/>
  <c r="AZ183" i="2"/>
  <c r="BB166" i="2"/>
  <c r="BA166" i="2"/>
  <c r="AZ166" i="2"/>
  <c r="BG166" i="2"/>
  <c r="BF166" i="2"/>
  <c r="BE166" i="2"/>
  <c r="BD166" i="2"/>
  <c r="AB166" i="2" s="1"/>
  <c r="BC166" i="2"/>
  <c r="BF89" i="2"/>
  <c r="BE89" i="2"/>
  <c r="BG89" i="2"/>
  <c r="BD89" i="2"/>
  <c r="AB89" i="2" s="1"/>
  <c r="BC89" i="2"/>
  <c r="BB89" i="2"/>
  <c r="BA89" i="2"/>
  <c r="AZ89" i="2"/>
  <c r="BA141" i="2"/>
  <c r="AZ141" i="2"/>
  <c r="BG141" i="2"/>
  <c r="BF141" i="2"/>
  <c r="BE141" i="2"/>
  <c r="BD141" i="2"/>
  <c r="AB141" i="2" s="1"/>
  <c r="BC141" i="2"/>
  <c r="BB141" i="2"/>
  <c r="BG310" i="2"/>
  <c r="BF310" i="2"/>
  <c r="BE310" i="2"/>
  <c r="BD310" i="2"/>
  <c r="AB310" i="2" s="1"/>
  <c r="BC310" i="2"/>
  <c r="BB310" i="2"/>
  <c r="BA310" i="2"/>
  <c r="AZ310" i="2"/>
  <c r="BG56" i="3"/>
  <c r="BF56" i="3"/>
  <c r="BE56" i="3"/>
  <c r="BC56" i="3"/>
  <c r="BB56" i="3"/>
  <c r="BA56" i="3"/>
  <c r="AZ56" i="3"/>
  <c r="BD56" i="3"/>
  <c r="AB56" i="3" s="1"/>
  <c r="BF53" i="3"/>
  <c r="BE53" i="3"/>
  <c r="BD53" i="3"/>
  <c r="AB53" i="3" s="1"/>
  <c r="BC53" i="3"/>
  <c r="BG53" i="3"/>
  <c r="BB53" i="3"/>
  <c r="BA53" i="3"/>
  <c r="AZ53" i="3"/>
  <c r="BD70" i="3"/>
  <c r="AB70" i="3" s="1"/>
  <c r="BC70" i="3"/>
  <c r="BB70" i="3"/>
  <c r="BA70" i="3"/>
  <c r="AZ70" i="3"/>
  <c r="BG70" i="3"/>
  <c r="BF70" i="3"/>
  <c r="BE70" i="3"/>
  <c r="BE288" i="3"/>
  <c r="BD288" i="3"/>
  <c r="AB288" i="3" s="1"/>
  <c r="BG288" i="3"/>
  <c r="BF288" i="3"/>
  <c r="BC288" i="3"/>
  <c r="BB288" i="3"/>
  <c r="BA288" i="3"/>
  <c r="AZ288" i="3"/>
  <c r="BB244" i="3"/>
  <c r="BA244" i="3"/>
  <c r="AZ244" i="3"/>
  <c r="BG244" i="3"/>
  <c r="BF244" i="3"/>
  <c r="BD244" i="3"/>
  <c r="AB244" i="3" s="1"/>
  <c r="BC244" i="3"/>
  <c r="BE244" i="3"/>
  <c r="BB214" i="3"/>
  <c r="BA214" i="3"/>
  <c r="AZ214" i="3"/>
  <c r="BG214" i="3"/>
  <c r="BF214" i="3"/>
  <c r="BD214" i="3"/>
  <c r="AB214" i="3" s="1"/>
  <c r="BC214" i="3"/>
  <c r="BE214" i="3"/>
  <c r="BA104" i="3"/>
  <c r="AZ104" i="3"/>
  <c r="BG104" i="3"/>
  <c r="BF104" i="3"/>
  <c r="BE104" i="3"/>
  <c r="BD104" i="3"/>
  <c r="AB104" i="3" s="1"/>
  <c r="BC104" i="3"/>
  <c r="BB104" i="3"/>
  <c r="BG309" i="3"/>
  <c r="BF309" i="3"/>
  <c r="BE309" i="3"/>
  <c r="BD309" i="3"/>
  <c r="AB309" i="3" s="1"/>
  <c r="BC309" i="3"/>
  <c r="BB309" i="3"/>
  <c r="AZ309" i="3"/>
  <c r="BA309" i="3"/>
  <c r="BA133" i="3"/>
  <c r="BG133" i="3"/>
  <c r="BE133" i="3"/>
  <c r="BD133" i="3"/>
  <c r="AB133" i="3" s="1"/>
  <c r="BF133" i="3"/>
  <c r="BC133" i="3"/>
  <c r="BB133" i="3"/>
  <c r="AZ133" i="3"/>
  <c r="BA136" i="1"/>
  <c r="BG136" i="1"/>
  <c r="BF136" i="1"/>
  <c r="BE136" i="1"/>
  <c r="BD136" i="1"/>
  <c r="AB136" i="1" s="1"/>
  <c r="BC136" i="1"/>
  <c r="BB136" i="1"/>
  <c r="AZ136" i="1"/>
  <c r="BE140" i="1"/>
  <c r="BB140" i="1"/>
  <c r="BA140" i="1"/>
  <c r="AZ140" i="1"/>
  <c r="BG140" i="1"/>
  <c r="BF140" i="1"/>
  <c r="BD140" i="1"/>
  <c r="AB140" i="1" s="1"/>
  <c r="BC140" i="1"/>
  <c r="BD233" i="1"/>
  <c r="AB233" i="1" s="1"/>
  <c r="BB233" i="1"/>
  <c r="BF233" i="1"/>
  <c r="BE233" i="1"/>
  <c r="BC233" i="1"/>
  <c r="BA233" i="1"/>
  <c r="AZ233" i="1"/>
  <c r="BG233" i="1"/>
  <c r="BA354" i="1"/>
  <c r="BB354" i="1"/>
  <c r="BG354" i="1"/>
  <c r="BF354" i="1"/>
  <c r="BE354" i="1"/>
  <c r="BD354" i="1"/>
  <c r="AB354" i="1" s="1"/>
  <c r="BC354" i="1"/>
  <c r="AZ354" i="1"/>
  <c r="BD245" i="1"/>
  <c r="AB245" i="1" s="1"/>
  <c r="BC245" i="1"/>
  <c r="BB245" i="1"/>
  <c r="AZ245" i="1"/>
  <c r="BG245" i="1"/>
  <c r="BF245" i="1"/>
  <c r="BE245" i="1"/>
  <c r="BA245" i="1"/>
  <c r="BE218" i="1"/>
  <c r="BG218" i="1"/>
  <c r="BF218" i="1"/>
  <c r="BD218" i="1"/>
  <c r="AB218" i="1" s="1"/>
  <c r="BC218" i="1"/>
  <c r="BB218" i="1"/>
  <c r="BA218" i="1"/>
  <c r="AZ218" i="1"/>
  <c r="BE14" i="1"/>
  <c r="BD14" i="1"/>
  <c r="AB14" i="1" s="1"/>
  <c r="BC14" i="1"/>
  <c r="BA14" i="1"/>
  <c r="AZ14" i="1"/>
  <c r="BB14" i="1"/>
  <c r="BG14" i="1"/>
  <c r="BF14" i="1"/>
  <c r="BB46" i="1"/>
  <c r="BA46" i="1"/>
  <c r="AZ46" i="1"/>
  <c r="BG46" i="1"/>
  <c r="BF46" i="1"/>
  <c r="BE46" i="1"/>
  <c r="BD46" i="1"/>
  <c r="AB46" i="1" s="1"/>
  <c r="BC46" i="1"/>
  <c r="BG157" i="1"/>
  <c r="BF157" i="1"/>
  <c r="BE157" i="1"/>
  <c r="BD157" i="1"/>
  <c r="AB157" i="1" s="1"/>
  <c r="BC157" i="1"/>
  <c r="BB157" i="1"/>
  <c r="BA157" i="1"/>
  <c r="AZ157" i="1"/>
  <c r="BC278" i="1"/>
  <c r="BB278" i="1"/>
  <c r="BA278" i="1"/>
  <c r="AZ278" i="1"/>
  <c r="BG278" i="1"/>
  <c r="BE278" i="1"/>
  <c r="BF278" i="1"/>
  <c r="BD278" i="1"/>
  <c r="AB278" i="1" s="1"/>
  <c r="BG17" i="1"/>
  <c r="BF17" i="1"/>
  <c r="BD17" i="1"/>
  <c r="AB17" i="1" s="1"/>
  <c r="BE17" i="1"/>
  <c r="BC17" i="1"/>
  <c r="BB17" i="1"/>
  <c r="BA17" i="1"/>
  <c r="AZ17" i="1"/>
  <c r="BD203" i="1"/>
  <c r="AB203" i="1" s="1"/>
  <c r="BC203" i="1"/>
  <c r="BB203" i="1"/>
  <c r="BA203" i="1"/>
  <c r="AZ203" i="1"/>
  <c r="BG203" i="1"/>
  <c r="BF203" i="1"/>
  <c r="BE203" i="1"/>
  <c r="BG294" i="1"/>
  <c r="BF294" i="1"/>
  <c r="BE294" i="1"/>
  <c r="BD294" i="1"/>
  <c r="AB294" i="1" s="1"/>
  <c r="BC294" i="1"/>
  <c r="BB294" i="1"/>
  <c r="BA294" i="1"/>
  <c r="AZ294" i="1"/>
  <c r="BG18" i="1"/>
  <c r="BD18" i="1"/>
  <c r="AB18" i="1" s="1"/>
  <c r="BF18" i="1"/>
  <c r="BE18" i="1"/>
  <c r="BC18" i="1"/>
  <c r="BB18" i="1"/>
  <c r="BA18" i="1"/>
  <c r="AZ18" i="1"/>
  <c r="BC150" i="1"/>
  <c r="BB150" i="1"/>
  <c r="AZ150" i="1"/>
  <c r="BG150" i="1"/>
  <c r="BF150" i="1"/>
  <c r="BE150" i="1"/>
  <c r="BD150" i="1"/>
  <c r="AB150" i="1" s="1"/>
  <c r="BA150" i="1"/>
  <c r="AZ67" i="1"/>
  <c r="BG67" i="1"/>
  <c r="BF67" i="1"/>
  <c r="BE67" i="1"/>
  <c r="BD67" i="1"/>
  <c r="AB67" i="1" s="1"/>
  <c r="BC67" i="1"/>
  <c r="BB67" i="1"/>
  <c r="BA67" i="1"/>
  <c r="BA81" i="1"/>
  <c r="BG81" i="1"/>
  <c r="BE81" i="1"/>
  <c r="BD81" i="1"/>
  <c r="AB81" i="1" s="1"/>
  <c r="BC81" i="1"/>
  <c r="BB81" i="1"/>
  <c r="AZ81" i="1"/>
  <c r="BF81" i="1"/>
  <c r="BG363" i="1"/>
  <c r="BF363" i="1"/>
  <c r="BE363" i="1"/>
  <c r="BD363" i="1"/>
  <c r="AB363" i="1" s="1"/>
  <c r="BC363" i="1"/>
  <c r="BB363" i="1"/>
  <c r="BA363" i="1"/>
  <c r="AZ363" i="1"/>
  <c r="AZ207" i="1"/>
  <c r="BD207" i="1"/>
  <c r="AB207" i="1" s="1"/>
  <c r="BC207" i="1"/>
  <c r="BB207" i="1"/>
  <c r="BA207" i="1"/>
  <c r="BG207" i="1"/>
  <c r="BF207" i="1"/>
  <c r="BE207" i="1"/>
  <c r="BF37" i="1"/>
  <c r="BE37" i="1"/>
  <c r="BD37" i="1"/>
  <c r="AB37" i="1" s="1"/>
  <c r="BC37" i="1"/>
  <c r="BB37" i="1"/>
  <c r="BA37" i="1"/>
  <c r="AZ37" i="1"/>
  <c r="BG37" i="1"/>
  <c r="BB197" i="1"/>
  <c r="BG197" i="1"/>
  <c r="BF197" i="1"/>
  <c r="BE197" i="1"/>
  <c r="BD197" i="1"/>
  <c r="AB197" i="1" s="1"/>
  <c r="BC197" i="1"/>
  <c r="BA197" i="1"/>
  <c r="AZ197" i="1"/>
  <c r="BD369" i="1"/>
  <c r="AB369" i="1" s="1"/>
  <c r="BA369" i="1"/>
  <c r="AZ369" i="1"/>
  <c r="BE369" i="1"/>
  <c r="BG369" i="1"/>
  <c r="BF369" i="1"/>
  <c r="BC369" i="1"/>
  <c r="BB369" i="1"/>
  <c r="BB101" i="1"/>
  <c r="BC101" i="1"/>
  <c r="BG101" i="1"/>
  <c r="BF101" i="1"/>
  <c r="BE101" i="1"/>
  <c r="BD101" i="1"/>
  <c r="AB101" i="1" s="1"/>
  <c r="BA101" i="1"/>
  <c r="AZ101" i="1"/>
  <c r="BD409" i="1"/>
  <c r="BF409" i="1"/>
  <c r="BE409" i="1"/>
  <c r="BC409" i="1"/>
  <c r="BB409" i="1"/>
  <c r="BA409" i="1"/>
  <c r="AZ409" i="1"/>
  <c r="BG409" i="1"/>
  <c r="BD389" i="1"/>
  <c r="BG389" i="1"/>
  <c r="BF389" i="1"/>
  <c r="BE389" i="1"/>
  <c r="BB389" i="1"/>
  <c r="BA389" i="1"/>
  <c r="BC389" i="1"/>
  <c r="AZ389" i="1"/>
  <c r="BA446" i="1"/>
  <c r="AZ446" i="1"/>
  <c r="BG446" i="1"/>
  <c r="BF446" i="1"/>
  <c r="BE446" i="1"/>
  <c r="BD446" i="1"/>
  <c r="BB446" i="1"/>
  <c r="BC446" i="1"/>
  <c r="BE455" i="1"/>
  <c r="BD455" i="1"/>
  <c r="BC455" i="1"/>
  <c r="BG455" i="1"/>
  <c r="BF455" i="1"/>
  <c r="BB455" i="1"/>
  <c r="BA455" i="1"/>
  <c r="AZ455" i="1"/>
  <c r="BD397" i="1"/>
  <c r="BB397" i="1"/>
  <c r="BA397" i="1"/>
  <c r="AZ397" i="1"/>
  <c r="BG397" i="1"/>
  <c r="BE397" i="1"/>
  <c r="BC397" i="1"/>
  <c r="BF397" i="1"/>
  <c r="BD405" i="1"/>
  <c r="AZ405" i="1"/>
  <c r="BF405" i="1"/>
  <c r="BE405" i="1"/>
  <c r="BB405" i="1"/>
  <c r="BA405" i="1"/>
  <c r="BG405" i="1"/>
  <c r="BC405" i="1"/>
  <c r="BG468" i="1"/>
  <c r="BF468" i="1"/>
  <c r="BB468" i="1"/>
  <c r="BA468" i="1"/>
  <c r="AZ468" i="1"/>
  <c r="BD468" i="1"/>
  <c r="BC468" i="1"/>
  <c r="BE468" i="1"/>
  <c r="BD315" i="1"/>
  <c r="AB315" i="1" s="1"/>
  <c r="BC315" i="1"/>
  <c r="BB315" i="1"/>
  <c r="BA315" i="1"/>
  <c r="AZ315" i="1"/>
  <c r="BG315" i="1"/>
  <c r="BF315" i="1"/>
  <c r="BE315" i="1"/>
  <c r="BA124" i="1"/>
  <c r="BG124" i="1"/>
  <c r="BC124" i="1"/>
  <c r="BB124" i="1"/>
  <c r="AZ124" i="1"/>
  <c r="BF124" i="1"/>
  <c r="BE124" i="1"/>
  <c r="BD124" i="1"/>
  <c r="AB124" i="1" s="1"/>
  <c r="BF213" i="1"/>
  <c r="BG213" i="1"/>
  <c r="BE213" i="1"/>
  <c r="BD213" i="1"/>
  <c r="AB213" i="1" s="1"/>
  <c r="BC213" i="1"/>
  <c r="BB213" i="1"/>
  <c r="BA213" i="1"/>
  <c r="AZ213" i="1"/>
  <c r="BC326" i="1"/>
  <c r="BB326" i="1"/>
  <c r="BA326" i="1"/>
  <c r="AZ326" i="1"/>
  <c r="BG326" i="1"/>
  <c r="BF326" i="1"/>
  <c r="BE326" i="1"/>
  <c r="BD326" i="1"/>
  <c r="AB326" i="1" s="1"/>
  <c r="BE72" i="1"/>
  <c r="BD72" i="1"/>
  <c r="AB72" i="1" s="1"/>
  <c r="BC72" i="1"/>
  <c r="BB72" i="1"/>
  <c r="BA72" i="1"/>
  <c r="AZ72" i="1"/>
  <c r="BG72" i="1"/>
  <c r="BF72" i="1"/>
  <c r="BG352" i="1"/>
  <c r="AZ352" i="1"/>
  <c r="BF352" i="1"/>
  <c r="BE352" i="1"/>
  <c r="BD352" i="1"/>
  <c r="AB352" i="1" s="1"/>
  <c r="BC352" i="1"/>
  <c r="BB352" i="1"/>
  <c r="BA352" i="1"/>
  <c r="BB231" i="1"/>
  <c r="AZ231" i="1"/>
  <c r="BF231" i="1"/>
  <c r="BG231" i="1"/>
  <c r="BE231" i="1"/>
  <c r="BD231" i="1"/>
  <c r="AB231" i="1" s="1"/>
  <c r="BC231" i="1"/>
  <c r="BA231" i="1"/>
  <c r="BD339" i="1"/>
  <c r="AB339" i="1" s="1"/>
  <c r="BC339" i="1"/>
  <c r="BB339" i="1"/>
  <c r="BA339" i="1"/>
  <c r="AZ339" i="1"/>
  <c r="BG339" i="1"/>
  <c r="BF339" i="1"/>
  <c r="BE339" i="1"/>
  <c r="BF105" i="1"/>
  <c r="BB105" i="1"/>
  <c r="BA105" i="1"/>
  <c r="BG105" i="1"/>
  <c r="AZ105" i="1"/>
  <c r="BE105" i="1"/>
  <c r="BD105" i="1"/>
  <c r="AB105" i="1" s="1"/>
  <c r="BC105" i="1"/>
  <c r="BG398" i="3"/>
  <c r="BE398" i="3"/>
  <c r="BA398" i="3"/>
  <c r="BF398" i="3"/>
  <c r="BD398" i="3"/>
  <c r="AB398" i="3" s="1"/>
  <c r="BC398" i="3"/>
  <c r="BB398" i="3"/>
  <c r="AZ398" i="3"/>
  <c r="BB248" i="3"/>
  <c r="BA248" i="3"/>
  <c r="AZ248" i="3"/>
  <c r="BG248" i="3"/>
  <c r="BF248" i="3"/>
  <c r="BD248" i="3"/>
  <c r="AB248" i="3" s="1"/>
  <c r="BC248" i="3"/>
  <c r="BE248" i="3"/>
  <c r="BG402" i="3"/>
  <c r="BF402" i="3"/>
  <c r="BE402" i="3"/>
  <c r="BD402" i="3"/>
  <c r="AB402" i="3" s="1"/>
  <c r="BB402" i="3"/>
  <c r="BA402" i="3"/>
  <c r="BC402" i="3"/>
  <c r="AZ402" i="3"/>
  <c r="BB20" i="3"/>
  <c r="BA20" i="3"/>
  <c r="AZ20" i="3"/>
  <c r="BG20" i="3"/>
  <c r="BF20" i="3"/>
  <c r="BE20" i="3"/>
  <c r="BD20" i="3"/>
  <c r="AB20" i="3" s="1"/>
  <c r="BC20" i="3"/>
  <c r="BG312" i="3"/>
  <c r="BF312" i="3"/>
  <c r="BE312" i="3"/>
  <c r="BD312" i="3"/>
  <c r="AB312" i="3" s="1"/>
  <c r="BC312" i="3"/>
  <c r="BB312" i="3"/>
  <c r="BA312" i="3"/>
  <c r="AZ312" i="3"/>
  <c r="BD97" i="3"/>
  <c r="AB97" i="3" s="1"/>
  <c r="BB97" i="3"/>
  <c r="BA97" i="3"/>
  <c r="AZ97" i="3"/>
  <c r="BG97" i="3"/>
  <c r="BF97" i="3"/>
  <c r="BE97" i="3"/>
  <c r="BC97" i="3"/>
  <c r="BD307" i="3"/>
  <c r="AB307" i="3" s="1"/>
  <c r="BC307" i="3"/>
  <c r="BB307" i="3"/>
  <c r="BA307" i="3"/>
  <c r="BF307" i="3"/>
  <c r="BE307" i="3"/>
  <c r="AZ307" i="3"/>
  <c r="BG307" i="3"/>
  <c r="BG75" i="3"/>
  <c r="BF75" i="3"/>
  <c r="BE75" i="3"/>
  <c r="BD75" i="3"/>
  <c r="AB75" i="3" s="1"/>
  <c r="BC75" i="3"/>
  <c r="BB75" i="3"/>
  <c r="BA75" i="3"/>
  <c r="AZ75" i="3"/>
  <c r="BB346" i="3"/>
  <c r="BG346" i="3"/>
  <c r="BD346" i="3"/>
  <c r="AB346" i="3" s="1"/>
  <c r="BC346" i="3"/>
  <c r="BF346" i="3"/>
  <c r="BE346" i="3"/>
  <c r="BA346" i="3"/>
  <c r="AZ346" i="3"/>
  <c r="BB124" i="3"/>
  <c r="BG124" i="3"/>
  <c r="BF124" i="3"/>
  <c r="BE124" i="3"/>
  <c r="BD124" i="3"/>
  <c r="AB124" i="3" s="1"/>
  <c r="BC124" i="3"/>
  <c r="BA124" i="3"/>
  <c r="AZ124" i="3"/>
  <c r="BA236" i="3"/>
  <c r="BD236" i="3"/>
  <c r="AB236" i="3" s="1"/>
  <c r="BC236" i="3"/>
  <c r="BB236" i="3"/>
  <c r="AZ236" i="3"/>
  <c r="BF236" i="3"/>
  <c r="BE236" i="3"/>
  <c r="BG236" i="3"/>
  <c r="BB299" i="3"/>
  <c r="BA299" i="3"/>
  <c r="BF299" i="3"/>
  <c r="BE299" i="3"/>
  <c r="BG299" i="3"/>
  <c r="BD299" i="3"/>
  <c r="AB299" i="3" s="1"/>
  <c r="BC299" i="3"/>
  <c r="AZ299" i="3"/>
  <c r="BF184" i="3"/>
  <c r="BE184" i="3"/>
  <c r="BA184" i="3"/>
  <c r="AZ184" i="3"/>
  <c r="BG184" i="3"/>
  <c r="BD184" i="3"/>
  <c r="AB184" i="3" s="1"/>
  <c r="BC184" i="3"/>
  <c r="BB184" i="3"/>
  <c r="BF150" i="3"/>
  <c r="BE150" i="3"/>
  <c r="BD150" i="3"/>
  <c r="AB150" i="3" s="1"/>
  <c r="BC150" i="3"/>
  <c r="BB150" i="3"/>
  <c r="BA150" i="3"/>
  <c r="AZ150" i="3"/>
  <c r="BG150" i="3"/>
  <c r="BE45" i="3"/>
  <c r="BD45" i="3"/>
  <c r="AB45" i="3" s="1"/>
  <c r="BC45" i="3"/>
  <c r="BG45" i="3"/>
  <c r="BF45" i="3"/>
  <c r="BB45" i="3"/>
  <c r="BA45" i="3"/>
  <c r="AZ45" i="3"/>
  <c r="BG270" i="3"/>
  <c r="BF270" i="3"/>
  <c r="BE270" i="3"/>
  <c r="BD270" i="3"/>
  <c r="AB270" i="3" s="1"/>
  <c r="BC270" i="3"/>
  <c r="BB270" i="3"/>
  <c r="BA270" i="3"/>
  <c r="AZ270" i="3"/>
  <c r="BC187" i="3"/>
  <c r="BB187" i="3"/>
  <c r="BG187" i="3"/>
  <c r="BD187" i="3"/>
  <c r="AB187" i="3" s="1"/>
  <c r="BA187" i="3"/>
  <c r="AZ187" i="3"/>
  <c r="BF187" i="3"/>
  <c r="BE187" i="3"/>
  <c r="BE363" i="3"/>
  <c r="BD363" i="3"/>
  <c r="AB363" i="3" s="1"/>
  <c r="BC363" i="3"/>
  <c r="BB363" i="3"/>
  <c r="BA363" i="3"/>
  <c r="AZ363" i="3"/>
  <c r="BG363" i="3"/>
  <c r="BF363" i="3"/>
  <c r="BG90" i="3"/>
  <c r="BE90" i="3"/>
  <c r="BD90" i="3"/>
  <c r="AB90" i="3" s="1"/>
  <c r="BC90" i="3"/>
  <c r="BF90" i="3"/>
  <c r="BB90" i="3"/>
  <c r="BA90" i="3"/>
  <c r="AZ90" i="3"/>
  <c r="BB8" i="3"/>
  <c r="BA8" i="3"/>
  <c r="AZ8" i="3"/>
  <c r="BF8" i="3"/>
  <c r="BE8" i="3"/>
  <c r="BD8" i="3"/>
  <c r="AB8" i="3" s="1"/>
  <c r="BG8" i="3"/>
  <c r="BC8" i="3"/>
  <c r="BA129" i="3"/>
  <c r="BE129" i="3"/>
  <c r="BG129" i="3"/>
  <c r="BF129" i="3"/>
  <c r="BD129" i="3"/>
  <c r="AB129" i="3" s="1"/>
  <c r="BC129" i="3"/>
  <c r="BB129" i="3"/>
  <c r="AZ129" i="3"/>
  <c r="BE51" i="3"/>
  <c r="BD51" i="3"/>
  <c r="AB51" i="3" s="1"/>
  <c r="BC51" i="3"/>
  <c r="BB51" i="3"/>
  <c r="AZ51" i="3"/>
  <c r="BG51" i="3"/>
  <c r="BF51" i="3"/>
  <c r="BA51" i="3"/>
  <c r="BG349" i="3"/>
  <c r="BE349" i="3"/>
  <c r="BD349" i="3"/>
  <c r="AB349" i="3" s="1"/>
  <c r="BA349" i="3"/>
  <c r="AZ349" i="3"/>
  <c r="BF349" i="3"/>
  <c r="BC349" i="3"/>
  <c r="BB349" i="3"/>
  <c r="BA88" i="3"/>
  <c r="BE88" i="3"/>
  <c r="BG88" i="3"/>
  <c r="BF88" i="3"/>
  <c r="BD88" i="3"/>
  <c r="AB88" i="3" s="1"/>
  <c r="BC88" i="3"/>
  <c r="BB88" i="3"/>
  <c r="AZ88" i="3"/>
  <c r="BE21" i="3"/>
  <c r="BD21" i="3"/>
  <c r="AB21" i="3" s="1"/>
  <c r="BC21" i="3"/>
  <c r="BB21" i="3"/>
  <c r="BA21" i="3"/>
  <c r="AZ21" i="3"/>
  <c r="BG21" i="3"/>
  <c r="BF21" i="3"/>
  <c r="BG17" i="2"/>
  <c r="BF17" i="2"/>
  <c r="BE17" i="2"/>
  <c r="BC17" i="2"/>
  <c r="BB17" i="2"/>
  <c r="BA17" i="2"/>
  <c r="AZ17" i="2"/>
  <c r="BD17" i="2"/>
  <c r="AB17" i="2" s="1"/>
  <c r="BE259" i="2"/>
  <c r="BC259" i="2"/>
  <c r="BB259" i="2"/>
  <c r="BA259" i="2"/>
  <c r="BG259" i="2"/>
  <c r="BF259" i="2"/>
  <c r="BD259" i="2"/>
  <c r="AB259" i="2" s="1"/>
  <c r="AZ259" i="2"/>
  <c r="BC380" i="2"/>
  <c r="BB380" i="2"/>
  <c r="BA380" i="2"/>
  <c r="BG380" i="2"/>
  <c r="BF380" i="2"/>
  <c r="BE380" i="2"/>
  <c r="BD380" i="2"/>
  <c r="AB380" i="2" s="1"/>
  <c r="AZ380" i="2"/>
  <c r="BG347" i="2"/>
  <c r="BF347" i="2"/>
  <c r="BE347" i="2"/>
  <c r="BD347" i="2"/>
  <c r="AB347" i="2" s="1"/>
  <c r="BC347" i="2"/>
  <c r="BB347" i="2"/>
  <c r="BA347" i="2"/>
  <c r="AZ347" i="2"/>
  <c r="BG336" i="2"/>
  <c r="BF336" i="2"/>
  <c r="BE336" i="2"/>
  <c r="BD336" i="2"/>
  <c r="AB336" i="2" s="1"/>
  <c r="BC336" i="2"/>
  <c r="BB336" i="2"/>
  <c r="BA336" i="2"/>
  <c r="AZ336" i="2"/>
  <c r="AZ176" i="2"/>
  <c r="BG176" i="2"/>
  <c r="BF176" i="2"/>
  <c r="BE176" i="2"/>
  <c r="BD176" i="2"/>
  <c r="AB176" i="2" s="1"/>
  <c r="BC176" i="2"/>
  <c r="BB176" i="2"/>
  <c r="BA176" i="2"/>
  <c r="BA177" i="2"/>
  <c r="AZ177" i="2"/>
  <c r="BG177" i="2"/>
  <c r="BF177" i="2"/>
  <c r="BE177" i="2"/>
  <c r="BD177" i="2"/>
  <c r="AB177" i="2" s="1"/>
  <c r="BC177" i="2"/>
  <c r="BB177" i="2"/>
  <c r="BG42" i="2"/>
  <c r="BF42" i="2"/>
  <c r="BE42" i="2"/>
  <c r="BD42" i="2"/>
  <c r="AB42" i="2" s="1"/>
  <c r="BC42" i="2"/>
  <c r="BB42" i="2"/>
  <c r="BA42" i="2"/>
  <c r="AZ42" i="2"/>
  <c r="BD210" i="2"/>
  <c r="AB210" i="2" s="1"/>
  <c r="AZ210" i="2"/>
  <c r="BC210" i="2"/>
  <c r="BG210" i="2"/>
  <c r="BF210" i="2"/>
  <c r="BE210" i="2"/>
  <c r="BB210" i="2"/>
  <c r="BA210" i="2"/>
  <c r="BG322" i="2"/>
  <c r="BF322" i="2"/>
  <c r="BE322" i="2"/>
  <c r="BD322" i="2"/>
  <c r="AB322" i="2" s="1"/>
  <c r="BC322" i="2"/>
  <c r="BB322" i="2"/>
  <c r="BA322" i="2"/>
  <c r="AZ322" i="2"/>
  <c r="BG173" i="2"/>
  <c r="BF173" i="2"/>
  <c r="BE173" i="2"/>
  <c r="BD173" i="2"/>
  <c r="AB173" i="2" s="1"/>
  <c r="BC173" i="2"/>
  <c r="BB173" i="2"/>
  <c r="BA173" i="2"/>
  <c r="AZ173" i="2"/>
  <c r="BA327" i="2"/>
  <c r="AZ327" i="2"/>
  <c r="BG327" i="2"/>
  <c r="BF327" i="2"/>
  <c r="BE327" i="2"/>
  <c r="BD327" i="2"/>
  <c r="AB327" i="2" s="1"/>
  <c r="BB327" i="2"/>
  <c r="BC327" i="2"/>
  <c r="BG349" i="2"/>
  <c r="BF349" i="2"/>
  <c r="BE349" i="2"/>
  <c r="BD349" i="2"/>
  <c r="AB349" i="2" s="1"/>
  <c r="BC349" i="2"/>
  <c r="BB349" i="2"/>
  <c r="BA349" i="2"/>
  <c r="AZ349" i="2"/>
  <c r="BA93" i="2"/>
  <c r="BC93" i="2"/>
  <c r="BB93" i="2"/>
  <c r="AZ93" i="2"/>
  <c r="BG93" i="2"/>
  <c r="BF93" i="2"/>
  <c r="BE93" i="2"/>
  <c r="BD93" i="2"/>
  <c r="AB93" i="2" s="1"/>
  <c r="BG103" i="2"/>
  <c r="BE103" i="2"/>
  <c r="BC103" i="2"/>
  <c r="BA103" i="2"/>
  <c r="BF103" i="2"/>
  <c r="BD103" i="2"/>
  <c r="AB103" i="2" s="1"/>
  <c r="BB103" i="2"/>
  <c r="AZ103" i="2"/>
  <c r="BB256" i="2"/>
  <c r="AZ256" i="2"/>
  <c r="BF256" i="2"/>
  <c r="BD256" i="2"/>
  <c r="AB256" i="2" s="1"/>
  <c r="BC256" i="2"/>
  <c r="BA256" i="2"/>
  <c r="BG256" i="2"/>
  <c r="BE256" i="2"/>
  <c r="BD96" i="2"/>
  <c r="AB96" i="2" s="1"/>
  <c r="BA96" i="2"/>
  <c r="AZ96" i="2"/>
  <c r="BG96" i="2"/>
  <c r="BF96" i="2"/>
  <c r="BE96" i="2"/>
  <c r="BC96" i="2"/>
  <c r="BB96" i="2"/>
  <c r="BC221" i="2"/>
  <c r="BG221" i="2"/>
  <c r="AZ221" i="2"/>
  <c r="BB221" i="2"/>
  <c r="BA221" i="2"/>
  <c r="BF221" i="2"/>
  <c r="BE221" i="2"/>
  <c r="BD221" i="2"/>
  <c r="AB221" i="2" s="1"/>
  <c r="BG373" i="2"/>
  <c r="BF373" i="2"/>
  <c r="BA373" i="2"/>
  <c r="AZ373" i="2"/>
  <c r="BD373" i="2"/>
  <c r="AB373" i="2" s="1"/>
  <c r="BC373" i="2"/>
  <c r="BB373" i="2"/>
  <c r="BE373" i="2"/>
  <c r="BG285" i="2"/>
  <c r="BF285" i="2"/>
  <c r="BE285" i="2"/>
  <c r="BD285" i="2"/>
  <c r="AB285" i="2" s="1"/>
  <c r="BC285" i="2"/>
  <c r="BA285" i="2"/>
  <c r="AZ285" i="2"/>
  <c r="BB285" i="2"/>
  <c r="BG162" i="2"/>
  <c r="BF162" i="2"/>
  <c r="BE162" i="2"/>
  <c r="BD162" i="2"/>
  <c r="AB162" i="2" s="1"/>
  <c r="BC162" i="2"/>
  <c r="BB162" i="2"/>
  <c r="BA162" i="2"/>
  <c r="AZ162" i="2"/>
  <c r="BF262" i="2"/>
  <c r="BE262" i="2"/>
  <c r="BD262" i="2"/>
  <c r="AB262" i="2" s="1"/>
  <c r="AZ262" i="2"/>
  <c r="BG262" i="2"/>
  <c r="BC262" i="2"/>
  <c r="BB262" i="2"/>
  <c r="BA262" i="2"/>
  <c r="BE227" i="2"/>
  <c r="AZ227" i="2"/>
  <c r="BG227" i="2"/>
  <c r="BF227" i="2"/>
  <c r="BD227" i="2"/>
  <c r="AB227" i="2" s="1"/>
  <c r="BC227" i="2"/>
  <c r="BB227" i="2"/>
  <c r="BA227" i="2"/>
  <c r="BG409" i="2"/>
  <c r="BF409" i="2"/>
  <c r="BE409" i="2"/>
  <c r="BB409" i="2"/>
  <c r="BA409" i="2"/>
  <c r="AZ409" i="2"/>
  <c r="BD409" i="2"/>
  <c r="BC409" i="2"/>
  <c r="BE388" i="2"/>
  <c r="BD388" i="2"/>
  <c r="BC388" i="2"/>
  <c r="BG388" i="2"/>
  <c r="BF388" i="2"/>
  <c r="BB388" i="2"/>
  <c r="BA388" i="2"/>
  <c r="AZ388" i="2"/>
  <c r="BE394" i="2"/>
  <c r="BD394" i="2"/>
  <c r="BC394" i="2"/>
  <c r="BG394" i="2"/>
  <c r="BF394" i="2"/>
  <c r="BB394" i="2"/>
  <c r="BA394" i="2"/>
  <c r="AZ394" i="2"/>
  <c r="BC95" i="2"/>
  <c r="AZ95" i="2"/>
  <c r="BD95" i="2"/>
  <c r="AB95" i="2" s="1"/>
  <c r="BB95" i="2"/>
  <c r="BA95" i="2"/>
  <c r="BG95" i="2"/>
  <c r="BF95" i="2"/>
  <c r="BE95" i="2"/>
  <c r="BA45" i="2"/>
  <c r="BB45" i="2"/>
  <c r="AZ45" i="2"/>
  <c r="BG45" i="2"/>
  <c r="BF45" i="2"/>
  <c r="BE45" i="2"/>
  <c r="BD45" i="2"/>
  <c r="AB45" i="2" s="1"/>
  <c r="BC45" i="2"/>
  <c r="BG23" i="3"/>
  <c r="BF23" i="3"/>
  <c r="BE23" i="3"/>
  <c r="BD23" i="3"/>
  <c r="AB23" i="3" s="1"/>
  <c r="BC23" i="3"/>
  <c r="BB23" i="3"/>
  <c r="BA23" i="3"/>
  <c r="AZ23" i="3"/>
  <c r="BE245" i="3"/>
  <c r="BD245" i="3"/>
  <c r="AB245" i="3" s="1"/>
  <c r="BC245" i="3"/>
  <c r="BA245" i="3"/>
  <c r="BG245" i="3"/>
  <c r="BF245" i="3"/>
  <c r="BB245" i="3"/>
  <c r="AZ245" i="3"/>
  <c r="BD119" i="1"/>
  <c r="AB119" i="1" s="1"/>
  <c r="BC119" i="1"/>
  <c r="BB119" i="1"/>
  <c r="BE119" i="1"/>
  <c r="BA119" i="1"/>
  <c r="AZ119" i="1"/>
  <c r="BG119" i="1"/>
  <c r="BF119" i="1"/>
  <c r="BD107" i="1"/>
  <c r="AB107" i="1" s="1"/>
  <c r="BC107" i="1"/>
  <c r="BB107" i="1"/>
  <c r="BG107" i="1"/>
  <c r="BF107" i="1"/>
  <c r="BE107" i="1"/>
  <c r="BA107" i="1"/>
  <c r="AZ107" i="1"/>
  <c r="BA112" i="1"/>
  <c r="BG112" i="1"/>
  <c r="BB112" i="1"/>
  <c r="AZ112" i="1"/>
  <c r="BF112" i="1"/>
  <c r="BE112" i="1"/>
  <c r="BD112" i="1"/>
  <c r="AB112" i="1" s="1"/>
  <c r="BC112" i="1"/>
  <c r="BD211" i="1"/>
  <c r="AB211" i="1" s="1"/>
  <c r="BA211" i="1"/>
  <c r="AZ211" i="1"/>
  <c r="BG211" i="1"/>
  <c r="BF211" i="1"/>
  <c r="BE211" i="1"/>
  <c r="BC211" i="1"/>
  <c r="BB211" i="1"/>
  <c r="BE292" i="1"/>
  <c r="BD292" i="1"/>
  <c r="AB292" i="1" s="1"/>
  <c r="BC292" i="1"/>
  <c r="BB292" i="1"/>
  <c r="BA292" i="1"/>
  <c r="AZ292" i="1"/>
  <c r="BG292" i="1"/>
  <c r="BF292" i="1"/>
  <c r="BC77" i="1"/>
  <c r="BG77" i="1"/>
  <c r="BF77" i="1"/>
  <c r="BE77" i="1"/>
  <c r="BD77" i="1"/>
  <c r="AB77" i="1" s="1"/>
  <c r="BB77" i="1"/>
  <c r="BA77" i="1"/>
  <c r="AZ77" i="1"/>
  <c r="BD59" i="1"/>
  <c r="AB59" i="1" s="1"/>
  <c r="BC59" i="1"/>
  <c r="BB59" i="1"/>
  <c r="BA59" i="1"/>
  <c r="AZ59" i="1"/>
  <c r="BG59" i="1"/>
  <c r="BF59" i="1"/>
  <c r="BE59" i="1"/>
  <c r="BE116" i="1"/>
  <c r="BA116" i="1"/>
  <c r="AZ116" i="1"/>
  <c r="BF116" i="1"/>
  <c r="BG116" i="1"/>
  <c r="BD116" i="1"/>
  <c r="AB116" i="1" s="1"/>
  <c r="BC116" i="1"/>
  <c r="BB116" i="1"/>
  <c r="BF359" i="1"/>
  <c r="BC359" i="1"/>
  <c r="BB359" i="1"/>
  <c r="BG359" i="1"/>
  <c r="BE359" i="1"/>
  <c r="BD359" i="1"/>
  <c r="AB359" i="1" s="1"/>
  <c r="BA359" i="1"/>
  <c r="AZ359" i="1"/>
  <c r="BF144" i="1"/>
  <c r="BE144" i="1"/>
  <c r="BD144" i="1"/>
  <c r="AB144" i="1" s="1"/>
  <c r="BC144" i="1"/>
  <c r="BB144" i="1"/>
  <c r="BA144" i="1"/>
  <c r="AZ144" i="1"/>
  <c r="BG144" i="1"/>
  <c r="BE92" i="1"/>
  <c r="BA92" i="1"/>
  <c r="AZ92" i="1"/>
  <c r="BF92" i="1"/>
  <c r="BC92" i="1"/>
  <c r="BB92" i="1"/>
  <c r="BG92" i="1"/>
  <c r="BD92" i="1"/>
  <c r="AB92" i="1" s="1"/>
  <c r="BA366" i="1"/>
  <c r="BB366" i="1"/>
  <c r="BG366" i="1"/>
  <c r="BF366" i="1"/>
  <c r="BE366" i="1"/>
  <c r="BD366" i="1"/>
  <c r="AB366" i="1" s="1"/>
  <c r="BC366" i="1"/>
  <c r="AZ366" i="1"/>
  <c r="AZ21" i="1"/>
  <c r="BG21" i="1"/>
  <c r="BF21" i="1"/>
  <c r="BE21" i="1"/>
  <c r="BD21" i="1"/>
  <c r="AB21" i="1" s="1"/>
  <c r="BA21" i="1"/>
  <c r="BC21" i="1"/>
  <c r="BB21" i="1"/>
  <c r="BA312" i="1"/>
  <c r="AZ312" i="1"/>
  <c r="BG312" i="1"/>
  <c r="BF312" i="1"/>
  <c r="BE312" i="1"/>
  <c r="BD312" i="1"/>
  <c r="AB312" i="1" s="1"/>
  <c r="BC312" i="1"/>
  <c r="BB312" i="1"/>
  <c r="BG66" i="1"/>
  <c r="BF66" i="1"/>
  <c r="BE66" i="1"/>
  <c r="BD66" i="1"/>
  <c r="AB66" i="1" s="1"/>
  <c r="BC66" i="1"/>
  <c r="BB66" i="1"/>
  <c r="BA66" i="1"/>
  <c r="AZ66" i="1"/>
  <c r="BF201" i="1"/>
  <c r="BG201" i="1"/>
  <c r="BE201" i="1"/>
  <c r="BD201" i="1"/>
  <c r="AB201" i="1" s="1"/>
  <c r="BC201" i="1"/>
  <c r="BB201" i="1"/>
  <c r="BA201" i="1"/>
  <c r="AZ201" i="1"/>
  <c r="BG282" i="1"/>
  <c r="BF282" i="1"/>
  <c r="BE282" i="1"/>
  <c r="BD282" i="1"/>
  <c r="AB282" i="1" s="1"/>
  <c r="BC282" i="1"/>
  <c r="BB282" i="1"/>
  <c r="BA282" i="1"/>
  <c r="AZ282" i="1"/>
  <c r="BE128" i="1"/>
  <c r="BA128" i="1"/>
  <c r="AZ128" i="1"/>
  <c r="BG128" i="1"/>
  <c r="BF128" i="1"/>
  <c r="BD128" i="1"/>
  <c r="AB128" i="1" s="1"/>
  <c r="BC128" i="1"/>
  <c r="BB128" i="1"/>
  <c r="BA254" i="1"/>
  <c r="AZ254" i="1"/>
  <c r="BG254" i="1"/>
  <c r="BE254" i="1"/>
  <c r="BF254" i="1"/>
  <c r="BD254" i="1"/>
  <c r="AB254" i="1" s="1"/>
  <c r="BC254" i="1"/>
  <c r="BB254" i="1"/>
  <c r="BG238" i="1"/>
  <c r="BC238" i="1"/>
  <c r="BA238" i="1"/>
  <c r="BF238" i="1"/>
  <c r="BE238" i="1"/>
  <c r="BD238" i="1"/>
  <c r="AB238" i="1" s="1"/>
  <c r="BB238" i="1"/>
  <c r="AZ238" i="1"/>
  <c r="BD303" i="1"/>
  <c r="AB303" i="1" s="1"/>
  <c r="BC303" i="1"/>
  <c r="BB303" i="1"/>
  <c r="BA303" i="1"/>
  <c r="AZ303" i="1"/>
  <c r="BG303" i="1"/>
  <c r="BF303" i="1"/>
  <c r="BE303" i="1"/>
  <c r="BB33" i="1"/>
  <c r="BA33" i="1"/>
  <c r="AZ33" i="1"/>
  <c r="BG33" i="1"/>
  <c r="BF33" i="1"/>
  <c r="BE33" i="1"/>
  <c r="BD33" i="1"/>
  <c r="AB33" i="1" s="1"/>
  <c r="BC33" i="1"/>
  <c r="BG444" i="1"/>
  <c r="BF444" i="1"/>
  <c r="BA444" i="1"/>
  <c r="BE444" i="1"/>
  <c r="BD444" i="1"/>
  <c r="BC444" i="1"/>
  <c r="BB444" i="1"/>
  <c r="AZ444" i="1"/>
  <c r="BD391" i="1"/>
  <c r="BG391" i="1"/>
  <c r="BF391" i="1"/>
  <c r="BE391" i="1"/>
  <c r="BB391" i="1"/>
  <c r="BA391" i="1"/>
  <c r="BC391" i="1"/>
  <c r="AZ391" i="1"/>
  <c r="BD449" i="1"/>
  <c r="BG449" i="1"/>
  <c r="BF449" i="1"/>
  <c r="BE449" i="1"/>
  <c r="BC449" i="1"/>
  <c r="BB449" i="1"/>
  <c r="AZ449" i="1"/>
  <c r="BA449" i="1"/>
  <c r="BG464" i="1"/>
  <c r="BF464" i="1"/>
  <c r="BB464" i="1"/>
  <c r="BA464" i="1"/>
  <c r="AZ464" i="1"/>
  <c r="BE464" i="1"/>
  <c r="BD464" i="1"/>
  <c r="BC464" i="1"/>
  <c r="BD407" i="1"/>
  <c r="BC407" i="1"/>
  <c r="BB407" i="1"/>
  <c r="BA407" i="1"/>
  <c r="AZ407" i="1"/>
  <c r="BF407" i="1"/>
  <c r="BE407" i="1"/>
  <c r="BG407" i="1"/>
  <c r="BD415" i="1"/>
  <c r="BC415" i="1"/>
  <c r="AZ415" i="1"/>
  <c r="BG415" i="1"/>
  <c r="BF415" i="1"/>
  <c r="BB415" i="1"/>
  <c r="BA415" i="1"/>
  <c r="BE415" i="1"/>
  <c r="BG469" i="1"/>
  <c r="BF469" i="1"/>
  <c r="BE469" i="1"/>
  <c r="BA469" i="1"/>
  <c r="AZ469" i="1"/>
  <c r="BD469" i="1"/>
  <c r="BC469" i="1"/>
  <c r="BB469" i="1"/>
  <c r="BG262" i="1"/>
  <c r="BE262" i="1"/>
  <c r="BC262" i="1"/>
  <c r="BA262" i="1"/>
  <c r="BF262" i="1"/>
  <c r="BD262" i="1"/>
  <c r="AB262" i="1" s="1"/>
  <c r="BB262" i="1"/>
  <c r="AZ262" i="1"/>
  <c r="BG321" i="1"/>
  <c r="BF321" i="1"/>
  <c r="BE321" i="1"/>
  <c r="BD321" i="1"/>
  <c r="AB321" i="1" s="1"/>
  <c r="BC321" i="1"/>
  <c r="BB321" i="1"/>
  <c r="BA321" i="1"/>
  <c r="AZ321" i="1"/>
  <c r="BG252" i="1"/>
  <c r="BE252" i="1"/>
  <c r="BC252" i="1"/>
  <c r="BF252" i="1"/>
  <c r="BD252" i="1"/>
  <c r="AB252" i="1" s="1"/>
  <c r="BB252" i="1"/>
  <c r="BA252" i="1"/>
  <c r="AZ252" i="1"/>
  <c r="BG272" i="1"/>
  <c r="BF272" i="1"/>
  <c r="BE272" i="1"/>
  <c r="BD272" i="1"/>
  <c r="AB272" i="1" s="1"/>
  <c r="BC272" i="1"/>
  <c r="BB272" i="1"/>
  <c r="BA272" i="1"/>
  <c r="AZ272" i="1"/>
  <c r="BC314" i="1"/>
  <c r="BB314" i="1"/>
  <c r="BA314" i="1"/>
  <c r="AZ314" i="1"/>
  <c r="BG314" i="1"/>
  <c r="BF314" i="1"/>
  <c r="BE314" i="1"/>
  <c r="BD314" i="1"/>
  <c r="AB314" i="1" s="1"/>
  <c r="BF269" i="1"/>
  <c r="BD269" i="1"/>
  <c r="AB269" i="1" s="1"/>
  <c r="BC269" i="1"/>
  <c r="BB269" i="1"/>
  <c r="BA269" i="1"/>
  <c r="AZ269" i="1"/>
  <c r="BG269" i="1"/>
  <c r="BE269" i="1"/>
  <c r="BG285" i="1"/>
  <c r="BF285" i="1"/>
  <c r="BE285" i="1"/>
  <c r="BD285" i="1"/>
  <c r="AB285" i="1" s="1"/>
  <c r="BC285" i="1"/>
  <c r="BB285" i="1"/>
  <c r="AZ285" i="1"/>
  <c r="BA285" i="1"/>
  <c r="AZ80" i="1"/>
  <c r="BF80" i="1"/>
  <c r="BA80" i="1"/>
  <c r="BG80" i="1"/>
  <c r="BE80" i="1"/>
  <c r="BD80" i="1"/>
  <c r="AB80" i="1" s="1"/>
  <c r="BC80" i="1"/>
  <c r="BB80" i="1"/>
  <c r="BB313" i="1"/>
  <c r="BA313" i="1"/>
  <c r="AZ313" i="1"/>
  <c r="BG313" i="1"/>
  <c r="BF313" i="1"/>
  <c r="BE313" i="1"/>
  <c r="BD313" i="1"/>
  <c r="AB313" i="1" s="1"/>
  <c r="BC313" i="1"/>
  <c r="BA116" i="3"/>
  <c r="AZ116" i="3"/>
  <c r="BG116" i="3"/>
  <c r="BF116" i="3"/>
  <c r="BE116" i="3"/>
  <c r="BD116" i="3"/>
  <c r="AB116" i="3" s="1"/>
  <c r="BC116" i="3"/>
  <c r="BB116" i="3"/>
  <c r="BG329" i="3"/>
  <c r="BF329" i="3"/>
  <c r="BE329" i="3"/>
  <c r="BD329" i="3"/>
  <c r="AB329" i="3" s="1"/>
  <c r="BC329" i="3"/>
  <c r="BB329" i="3"/>
  <c r="AZ329" i="3"/>
  <c r="BA329" i="3"/>
  <c r="BE274" i="3"/>
  <c r="BG274" i="3"/>
  <c r="BF274" i="3"/>
  <c r="BD274" i="3"/>
  <c r="AB274" i="3" s="1"/>
  <c r="BC274" i="3"/>
  <c r="BB274" i="3"/>
  <c r="BA274" i="3"/>
  <c r="AZ274" i="3"/>
  <c r="BB206" i="3"/>
  <c r="BA206" i="3"/>
  <c r="AZ206" i="3"/>
  <c r="BG206" i="3"/>
  <c r="BF206" i="3"/>
  <c r="BD206" i="3"/>
  <c r="AB206" i="3" s="1"/>
  <c r="BC206" i="3"/>
  <c r="BE206" i="3"/>
  <c r="BC191" i="3"/>
  <c r="BB191" i="3"/>
  <c r="BG191" i="3"/>
  <c r="BF191" i="3"/>
  <c r="BE191" i="3"/>
  <c r="BD191" i="3"/>
  <c r="AB191" i="3" s="1"/>
  <c r="BA191" i="3"/>
  <c r="AZ191" i="3"/>
  <c r="BG212" i="3"/>
  <c r="BF212" i="3"/>
  <c r="BE212" i="3"/>
  <c r="BD212" i="3"/>
  <c r="AB212" i="3" s="1"/>
  <c r="BC212" i="3"/>
  <c r="BB212" i="3"/>
  <c r="BA212" i="3"/>
  <c r="AZ212" i="3"/>
  <c r="BG167" i="3"/>
  <c r="BF167" i="3"/>
  <c r="BE167" i="3"/>
  <c r="BD167" i="3"/>
  <c r="AB167" i="3" s="1"/>
  <c r="BC167" i="3"/>
  <c r="BB167" i="3"/>
  <c r="BA167" i="3"/>
  <c r="AZ167" i="3"/>
  <c r="BG83" i="3"/>
  <c r="BB83" i="3"/>
  <c r="BF83" i="3"/>
  <c r="BE83" i="3"/>
  <c r="BD83" i="3"/>
  <c r="AB83" i="3" s="1"/>
  <c r="BC83" i="3"/>
  <c r="BA83" i="3"/>
  <c r="AZ83" i="3"/>
  <c r="BB366" i="3"/>
  <c r="BA366" i="3"/>
  <c r="AZ366" i="3"/>
  <c r="BG366" i="3"/>
  <c r="BF366" i="3"/>
  <c r="BD366" i="3"/>
  <c r="AB366" i="3" s="1"/>
  <c r="BC366" i="3"/>
  <c r="BE366" i="3"/>
  <c r="BG380" i="3"/>
  <c r="BF380" i="3"/>
  <c r="BE380" i="3"/>
  <c r="BD380" i="3"/>
  <c r="AB380" i="3" s="1"/>
  <c r="BC380" i="3"/>
  <c r="BB380" i="3"/>
  <c r="BA380" i="3"/>
  <c r="AZ380" i="3"/>
  <c r="BE351" i="3"/>
  <c r="BD351" i="3"/>
  <c r="AB351" i="3" s="1"/>
  <c r="BB351" i="3"/>
  <c r="BA351" i="3"/>
  <c r="BG351" i="3"/>
  <c r="BF351" i="3"/>
  <c r="AZ351" i="3"/>
  <c r="BC351" i="3"/>
  <c r="BD101" i="3"/>
  <c r="AB101" i="3" s="1"/>
  <c r="BB101" i="3"/>
  <c r="BA101" i="3"/>
  <c r="AZ101" i="3"/>
  <c r="BG101" i="3"/>
  <c r="BF101" i="3"/>
  <c r="BE101" i="3"/>
  <c r="BC101" i="3"/>
  <c r="BB378" i="3"/>
  <c r="BA378" i="3"/>
  <c r="AZ378" i="3"/>
  <c r="BG378" i="3"/>
  <c r="BF378" i="3"/>
  <c r="BD378" i="3"/>
  <c r="AB378" i="3" s="1"/>
  <c r="BC378" i="3"/>
  <c r="BE378" i="3"/>
  <c r="BE336" i="3"/>
  <c r="BD336" i="3"/>
  <c r="AB336" i="3" s="1"/>
  <c r="AZ336" i="3"/>
  <c r="BG336" i="3"/>
  <c r="BF336" i="3"/>
  <c r="BB336" i="3"/>
  <c r="BA336" i="3"/>
  <c r="BC336" i="3"/>
  <c r="BB277" i="3"/>
  <c r="BA277" i="3"/>
  <c r="AZ277" i="3"/>
  <c r="BG277" i="3"/>
  <c r="BF277" i="3"/>
  <c r="BD277" i="3"/>
  <c r="AB277" i="3" s="1"/>
  <c r="BC277" i="3"/>
  <c r="BE277" i="3"/>
  <c r="BG325" i="3"/>
  <c r="BF325" i="3"/>
  <c r="BE325" i="3"/>
  <c r="BD325" i="3"/>
  <c r="AB325" i="3" s="1"/>
  <c r="BC325" i="3"/>
  <c r="BB325" i="3"/>
  <c r="AZ325" i="3"/>
  <c r="BA325" i="3"/>
  <c r="BA322" i="3"/>
  <c r="AZ322" i="3"/>
  <c r="BG322" i="3"/>
  <c r="BF322" i="3"/>
  <c r="BE322" i="3"/>
  <c r="BC322" i="3"/>
  <c r="BB322" i="3"/>
  <c r="BD322" i="3"/>
  <c r="AB322" i="3" s="1"/>
  <c r="BE379" i="3"/>
  <c r="BD379" i="3"/>
  <c r="AB379" i="3" s="1"/>
  <c r="BC379" i="3"/>
  <c r="BB379" i="3"/>
  <c r="BA379" i="3"/>
  <c r="AZ379" i="3"/>
  <c r="BG379" i="3"/>
  <c r="BF379" i="3"/>
  <c r="BG59" i="3"/>
  <c r="BF59" i="3"/>
  <c r="BE59" i="3"/>
  <c r="BD59" i="3"/>
  <c r="AB59" i="3" s="1"/>
  <c r="BC59" i="3"/>
  <c r="BB59" i="3"/>
  <c r="BA59" i="3"/>
  <c r="AZ59" i="3"/>
  <c r="BE383" i="3"/>
  <c r="BD383" i="3"/>
  <c r="AB383" i="3" s="1"/>
  <c r="BC383" i="3"/>
  <c r="BB383" i="3"/>
  <c r="BA383" i="3"/>
  <c r="AZ383" i="3"/>
  <c r="BG383" i="3"/>
  <c r="BF383" i="3"/>
  <c r="BG114" i="3"/>
  <c r="BF114" i="3"/>
  <c r="BE114" i="3"/>
  <c r="BD114" i="3"/>
  <c r="AB114" i="3" s="1"/>
  <c r="BC114" i="3"/>
  <c r="BB114" i="3"/>
  <c r="BA114" i="3"/>
  <c r="AZ114" i="3"/>
  <c r="BG373" i="3"/>
  <c r="BF373" i="3"/>
  <c r="BE373" i="3"/>
  <c r="BD373" i="3"/>
  <c r="AB373" i="3" s="1"/>
  <c r="BC373" i="3"/>
  <c r="BA373" i="3"/>
  <c r="AZ373" i="3"/>
  <c r="BB373" i="3"/>
  <c r="BB272" i="3"/>
  <c r="BA272" i="3"/>
  <c r="AZ272" i="3"/>
  <c r="BG272" i="3"/>
  <c r="BF272" i="3"/>
  <c r="BD272" i="3"/>
  <c r="AB272" i="3" s="1"/>
  <c r="BC272" i="3"/>
  <c r="BE272" i="3"/>
  <c r="BG67" i="3"/>
  <c r="BF67" i="3"/>
  <c r="BE67" i="3"/>
  <c r="BD67" i="3"/>
  <c r="AB67" i="3" s="1"/>
  <c r="BC67" i="3"/>
  <c r="BB67" i="3"/>
  <c r="BA67" i="3"/>
  <c r="AZ67" i="3"/>
  <c r="BG243" i="3"/>
  <c r="BE243" i="3"/>
  <c r="BD243" i="3"/>
  <c r="AB243" i="3" s="1"/>
  <c r="BC243" i="3"/>
  <c r="BA243" i="3"/>
  <c r="AZ243" i="3"/>
  <c r="BF243" i="3"/>
  <c r="BB243" i="3"/>
  <c r="BB316" i="2"/>
  <c r="BA316" i="2"/>
  <c r="AZ316" i="2"/>
  <c r="BG316" i="2"/>
  <c r="BF316" i="2"/>
  <c r="BE316" i="2"/>
  <c r="BD316" i="2"/>
  <c r="AB316" i="2" s="1"/>
  <c r="BC316" i="2"/>
  <c r="BA303" i="2"/>
  <c r="AZ303" i="2"/>
  <c r="BG303" i="2"/>
  <c r="BF303" i="2"/>
  <c r="BE303" i="2"/>
  <c r="BD303" i="2"/>
  <c r="AB303" i="2" s="1"/>
  <c r="BC303" i="2"/>
  <c r="BB303" i="2"/>
  <c r="BF98" i="2"/>
  <c r="BC98" i="2"/>
  <c r="BB98" i="2"/>
  <c r="BG98" i="2"/>
  <c r="BE98" i="2"/>
  <c r="BD98" i="2"/>
  <c r="AB98" i="2" s="1"/>
  <c r="BA98" i="2"/>
  <c r="AZ98" i="2"/>
  <c r="BG264" i="2"/>
  <c r="BF264" i="2"/>
  <c r="BC264" i="2"/>
  <c r="BB264" i="2"/>
  <c r="BE264" i="2"/>
  <c r="BD264" i="2"/>
  <c r="AB264" i="2" s="1"/>
  <c r="BA264" i="2"/>
  <c r="AZ264" i="2"/>
  <c r="BB106" i="2"/>
  <c r="BF106" i="2"/>
  <c r="BD106" i="2"/>
  <c r="AB106" i="2" s="1"/>
  <c r="BC106" i="2"/>
  <c r="BA106" i="2"/>
  <c r="AZ106" i="2"/>
  <c r="BG106" i="2"/>
  <c r="BE106" i="2"/>
  <c r="BB232" i="2"/>
  <c r="BF232" i="2"/>
  <c r="BE232" i="2"/>
  <c r="BD232" i="2"/>
  <c r="AB232" i="2" s="1"/>
  <c r="BG232" i="2"/>
  <c r="BC232" i="2"/>
  <c r="BA232" i="2"/>
  <c r="AZ232" i="2"/>
  <c r="BD381" i="2"/>
  <c r="AB381" i="2" s="1"/>
  <c r="BC381" i="2"/>
  <c r="BB381" i="2"/>
  <c r="BG381" i="2"/>
  <c r="BF381" i="2"/>
  <c r="BE381" i="2"/>
  <c r="BA381" i="2"/>
  <c r="AZ381" i="2"/>
  <c r="BD8" i="2"/>
  <c r="AB8" i="2" s="1"/>
  <c r="BC8" i="2"/>
  <c r="BB8" i="2"/>
  <c r="BG8" i="2"/>
  <c r="BF8" i="2"/>
  <c r="BA8" i="2"/>
  <c r="AZ8" i="2"/>
  <c r="BE8" i="2"/>
  <c r="BE145" i="2"/>
  <c r="BD145" i="2"/>
  <c r="AB145" i="2" s="1"/>
  <c r="BC145" i="2"/>
  <c r="BB145" i="2"/>
  <c r="BA145" i="2"/>
  <c r="AZ145" i="2"/>
  <c r="BG145" i="2"/>
  <c r="BF145" i="2"/>
  <c r="BA365" i="2"/>
  <c r="AZ365" i="2"/>
  <c r="BG365" i="2"/>
  <c r="BF365" i="2"/>
  <c r="BE365" i="2"/>
  <c r="BD365" i="2"/>
  <c r="AB365" i="2" s="1"/>
  <c r="BC365" i="2"/>
  <c r="BB365" i="2"/>
  <c r="AZ32" i="2"/>
  <c r="BG32" i="2"/>
  <c r="BF32" i="2"/>
  <c r="BE32" i="2"/>
  <c r="BD32" i="2"/>
  <c r="AB32" i="2" s="1"/>
  <c r="BC32" i="2"/>
  <c r="BB32" i="2"/>
  <c r="BA32" i="2"/>
  <c r="BD108" i="2"/>
  <c r="AB108" i="2" s="1"/>
  <c r="BA108" i="2"/>
  <c r="AZ108" i="2"/>
  <c r="BF108" i="2"/>
  <c r="BG108" i="2"/>
  <c r="BE108" i="2"/>
  <c r="BC108" i="2"/>
  <c r="BB108" i="2"/>
  <c r="BC369" i="2"/>
  <c r="BB369" i="2"/>
  <c r="BG369" i="2"/>
  <c r="BF369" i="2"/>
  <c r="BE369" i="2"/>
  <c r="BD369" i="2"/>
  <c r="AB369" i="2" s="1"/>
  <c r="BA369" i="2"/>
  <c r="AZ369" i="2"/>
  <c r="AZ80" i="2"/>
  <c r="BF80" i="2"/>
  <c r="BE80" i="2"/>
  <c r="BD80" i="2"/>
  <c r="AB80" i="2" s="1"/>
  <c r="BC80" i="2"/>
  <c r="BB80" i="2"/>
  <c r="BA80" i="2"/>
  <c r="BG80" i="2"/>
  <c r="BF110" i="2"/>
  <c r="BC110" i="2"/>
  <c r="BB110" i="2"/>
  <c r="BA110" i="2"/>
  <c r="AZ110" i="2"/>
  <c r="BG110" i="2"/>
  <c r="BE110" i="2"/>
  <c r="BD110" i="2"/>
  <c r="AB110" i="2" s="1"/>
  <c r="BG297" i="2"/>
  <c r="BF297" i="2"/>
  <c r="BE297" i="2"/>
  <c r="BD297" i="2"/>
  <c r="AB297" i="2" s="1"/>
  <c r="BC297" i="2"/>
  <c r="BB297" i="2"/>
  <c r="BA297" i="2"/>
  <c r="AZ297" i="2"/>
  <c r="BC71" i="2"/>
  <c r="AZ71" i="2"/>
  <c r="BG71" i="2"/>
  <c r="BF71" i="2"/>
  <c r="BE71" i="2"/>
  <c r="BD71" i="2"/>
  <c r="AB71" i="2" s="1"/>
  <c r="BB71" i="2"/>
  <c r="BA71" i="2"/>
  <c r="BG275" i="2"/>
  <c r="BF275" i="2"/>
  <c r="BE275" i="2"/>
  <c r="BB275" i="2"/>
  <c r="BA275" i="2"/>
  <c r="AZ275" i="2"/>
  <c r="BD275" i="2"/>
  <c r="AB275" i="2" s="1"/>
  <c r="BC275" i="2"/>
  <c r="BG249" i="2"/>
  <c r="BE249" i="2"/>
  <c r="BC249" i="2"/>
  <c r="BF249" i="2"/>
  <c r="BB249" i="2"/>
  <c r="BA249" i="2"/>
  <c r="AZ249" i="2"/>
  <c r="BD249" i="2"/>
  <c r="AB249" i="2" s="1"/>
  <c r="BB352" i="2"/>
  <c r="BA352" i="2"/>
  <c r="AZ352" i="2"/>
  <c r="BG352" i="2"/>
  <c r="BF352" i="2"/>
  <c r="BE352" i="2"/>
  <c r="BD352" i="2"/>
  <c r="AB352" i="2" s="1"/>
  <c r="BC352" i="2"/>
  <c r="BB118" i="2"/>
  <c r="BA118" i="2"/>
  <c r="BF118" i="2"/>
  <c r="BE118" i="2"/>
  <c r="BD118" i="2"/>
  <c r="AB118" i="2" s="1"/>
  <c r="BG118" i="2"/>
  <c r="BC118" i="2"/>
  <c r="AZ118" i="2"/>
  <c r="BG175" i="2"/>
  <c r="BF175" i="2"/>
  <c r="BE175" i="2"/>
  <c r="BD175" i="2"/>
  <c r="AB175" i="2" s="1"/>
  <c r="BC175" i="2"/>
  <c r="BB175" i="2"/>
  <c r="BA175" i="2"/>
  <c r="AZ175" i="2"/>
  <c r="BE239" i="2"/>
  <c r="BG239" i="2"/>
  <c r="BB239" i="2"/>
  <c r="BA239" i="2"/>
  <c r="AZ239" i="2"/>
  <c r="BF239" i="2"/>
  <c r="BD239" i="2"/>
  <c r="AB239" i="2" s="1"/>
  <c r="BC239" i="2"/>
  <c r="BB387" i="2"/>
  <c r="BA387" i="2"/>
  <c r="AZ387" i="2"/>
  <c r="BG387" i="2"/>
  <c r="BF387" i="2"/>
  <c r="BE387" i="2"/>
  <c r="BD387" i="2"/>
  <c r="BC387" i="2"/>
  <c r="BE392" i="2"/>
  <c r="BD392" i="2"/>
  <c r="BC392" i="2"/>
  <c r="BA392" i="2"/>
  <c r="AZ392" i="2"/>
  <c r="BG392" i="2"/>
  <c r="BF392" i="2"/>
  <c r="BB392" i="2"/>
  <c r="BE398" i="2"/>
  <c r="BD398" i="2"/>
  <c r="BC398" i="2"/>
  <c r="BG398" i="2"/>
  <c r="BF398" i="2"/>
  <c r="BB398" i="2"/>
  <c r="BA398" i="2"/>
  <c r="AZ398" i="2"/>
  <c r="BE382" i="2"/>
  <c r="BD382" i="2"/>
  <c r="AB382" i="2" s="1"/>
  <c r="BC382" i="2"/>
  <c r="BG382" i="2"/>
  <c r="BF382" i="2"/>
  <c r="BB382" i="2"/>
  <c r="BA382" i="2"/>
  <c r="AZ382" i="2"/>
  <c r="BB267" i="1"/>
  <c r="BA267" i="1"/>
  <c r="AZ267" i="1"/>
  <c r="BF267" i="1"/>
  <c r="BE267" i="1"/>
  <c r="BD267" i="1"/>
  <c r="AB267" i="1" s="1"/>
  <c r="BC267" i="1"/>
  <c r="BG267" i="1"/>
  <c r="BC378" i="1"/>
  <c r="BA378" i="1"/>
  <c r="AZ378" i="1"/>
  <c r="BG378" i="1"/>
  <c r="BE378" i="1"/>
  <c r="BD378" i="1"/>
  <c r="AB378" i="1" s="1"/>
  <c r="BF378" i="1"/>
  <c r="BB378" i="1"/>
  <c r="BE345" i="1"/>
  <c r="BG345" i="1"/>
  <c r="BF345" i="1"/>
  <c r="BD345" i="1"/>
  <c r="AB345" i="1" s="1"/>
  <c r="BC345" i="1"/>
  <c r="BB345" i="1"/>
  <c r="BA345" i="1"/>
  <c r="AZ345" i="1"/>
  <c r="BG319" i="1"/>
  <c r="BF319" i="1"/>
  <c r="BE319" i="1"/>
  <c r="BD319" i="1"/>
  <c r="AB319" i="1" s="1"/>
  <c r="BC319" i="1"/>
  <c r="BB319" i="1"/>
  <c r="BA319" i="1"/>
  <c r="AZ319" i="1"/>
  <c r="BE49" i="1"/>
  <c r="BD49" i="1"/>
  <c r="AB49" i="1" s="1"/>
  <c r="BC49" i="1"/>
  <c r="BB49" i="1"/>
  <c r="BA49" i="1"/>
  <c r="AZ49" i="1"/>
  <c r="BG49" i="1"/>
  <c r="BF49" i="1"/>
  <c r="BG375" i="1"/>
  <c r="BF375" i="1"/>
  <c r="BB375" i="1"/>
  <c r="AZ375" i="1"/>
  <c r="BD375" i="1"/>
  <c r="AB375" i="1" s="1"/>
  <c r="BC375" i="1"/>
  <c r="BA375" i="1"/>
  <c r="BE375" i="1"/>
  <c r="BF247" i="1"/>
  <c r="BE247" i="1"/>
  <c r="BD247" i="1"/>
  <c r="AB247" i="1" s="1"/>
  <c r="BB247" i="1"/>
  <c r="AZ247" i="1"/>
  <c r="BG247" i="1"/>
  <c r="BC247" i="1"/>
  <c r="BA247" i="1"/>
  <c r="BF341" i="1"/>
  <c r="BE341" i="1"/>
  <c r="BD341" i="1"/>
  <c r="AB341" i="1" s="1"/>
  <c r="BC341" i="1"/>
  <c r="BB341" i="1"/>
  <c r="BA341" i="1"/>
  <c r="AZ341" i="1"/>
  <c r="BG341" i="1"/>
  <c r="BG261" i="1"/>
  <c r="BF261" i="1"/>
  <c r="BD261" i="1"/>
  <c r="AB261" i="1" s="1"/>
  <c r="BB261" i="1"/>
  <c r="AZ261" i="1"/>
  <c r="BE261" i="1"/>
  <c r="BC261" i="1"/>
  <c r="BA261" i="1"/>
  <c r="BF177" i="1"/>
  <c r="BE177" i="1"/>
  <c r="BD177" i="1"/>
  <c r="AB177" i="1" s="1"/>
  <c r="BC177" i="1"/>
  <c r="BB177" i="1"/>
  <c r="BA177" i="1"/>
  <c r="AZ177" i="1"/>
  <c r="BG177" i="1"/>
  <c r="BD84" i="1"/>
  <c r="AB84" i="1" s="1"/>
  <c r="BG84" i="1"/>
  <c r="BF84" i="1"/>
  <c r="BE84" i="1"/>
  <c r="BC84" i="1"/>
  <c r="BB84" i="1"/>
  <c r="BA84" i="1"/>
  <c r="AZ84" i="1"/>
  <c r="BE472" i="1"/>
  <c r="BD472" i="1"/>
  <c r="BC472" i="1"/>
  <c r="BB472" i="1"/>
  <c r="BG472" i="1"/>
  <c r="BF472" i="1"/>
  <c r="BA472" i="1"/>
  <c r="AZ472" i="1"/>
  <c r="BD393" i="1"/>
  <c r="BG393" i="1"/>
  <c r="BF393" i="1"/>
  <c r="BE393" i="1"/>
  <c r="BB393" i="1"/>
  <c r="BA393" i="1"/>
  <c r="BC393" i="1"/>
  <c r="AZ393" i="1"/>
  <c r="BG416" i="1"/>
  <c r="BF416" i="1"/>
  <c r="BA416" i="1"/>
  <c r="BE416" i="1"/>
  <c r="BD416" i="1"/>
  <c r="BC416" i="1"/>
  <c r="BB416" i="1"/>
  <c r="AZ416" i="1"/>
  <c r="BG404" i="1"/>
  <c r="BF404" i="1"/>
  <c r="BA404" i="1"/>
  <c r="BD404" i="1"/>
  <c r="BC404" i="1"/>
  <c r="BB404" i="1"/>
  <c r="AZ404" i="1"/>
  <c r="BE404" i="1"/>
  <c r="BG432" i="1"/>
  <c r="BF432" i="1"/>
  <c r="BA432" i="1"/>
  <c r="BC432" i="1"/>
  <c r="BB432" i="1"/>
  <c r="AZ432" i="1"/>
  <c r="BE432" i="1"/>
  <c r="BD432" i="1"/>
  <c r="BG440" i="1"/>
  <c r="BF440" i="1"/>
  <c r="BA440" i="1"/>
  <c r="AZ440" i="1"/>
  <c r="BE440" i="1"/>
  <c r="BC440" i="1"/>
  <c r="BB440" i="1"/>
  <c r="BD440" i="1"/>
  <c r="BG470" i="1"/>
  <c r="BF470" i="1"/>
  <c r="BE470" i="1"/>
  <c r="BD470" i="1"/>
  <c r="AZ470" i="1"/>
  <c r="BC470" i="1"/>
  <c r="BB470" i="1"/>
  <c r="BA470" i="1"/>
  <c r="BA148" i="1"/>
  <c r="AZ148" i="1"/>
  <c r="BG148" i="1"/>
  <c r="BF148" i="1"/>
  <c r="BE148" i="1"/>
  <c r="BD148" i="1"/>
  <c r="AB148" i="1" s="1"/>
  <c r="BC148" i="1"/>
  <c r="BB148" i="1"/>
  <c r="BE380" i="1"/>
  <c r="BG380" i="1"/>
  <c r="BC380" i="1"/>
  <c r="BB380" i="1"/>
  <c r="AZ380" i="1"/>
  <c r="BD380" i="1"/>
  <c r="AB380" i="1" s="1"/>
  <c r="BA380" i="1"/>
  <c r="BF380" i="1"/>
  <c r="BA196" i="1"/>
  <c r="BG196" i="1"/>
  <c r="BF196" i="1"/>
  <c r="BE196" i="1"/>
  <c r="BD196" i="1"/>
  <c r="AB196" i="1" s="1"/>
  <c r="BC196" i="1"/>
  <c r="BB196" i="1"/>
  <c r="AZ196" i="1"/>
  <c r="BE304" i="1"/>
  <c r="BD304" i="1"/>
  <c r="AB304" i="1" s="1"/>
  <c r="BC304" i="1"/>
  <c r="BB304" i="1"/>
  <c r="BA304" i="1"/>
  <c r="AZ304" i="1"/>
  <c r="BG304" i="1"/>
  <c r="BF304" i="1"/>
  <c r="BD357" i="1"/>
  <c r="AB357" i="1" s="1"/>
  <c r="BA357" i="1"/>
  <c r="AZ357" i="1"/>
  <c r="BE357" i="1"/>
  <c r="BG357" i="1"/>
  <c r="BF357" i="1"/>
  <c r="BC357" i="1"/>
  <c r="BB357" i="1"/>
  <c r="BG333" i="1"/>
  <c r="BF333" i="1"/>
  <c r="BE333" i="1"/>
  <c r="BD333" i="1"/>
  <c r="AB333" i="1" s="1"/>
  <c r="BC333" i="1"/>
  <c r="BB333" i="1"/>
  <c r="BA333" i="1"/>
  <c r="AZ333" i="1"/>
  <c r="BA353" i="1"/>
  <c r="BB353" i="1"/>
  <c r="AZ353" i="1"/>
  <c r="BG353" i="1"/>
  <c r="BF353" i="1"/>
  <c r="BE353" i="1"/>
  <c r="BD353" i="1"/>
  <c r="AB353" i="1" s="1"/>
  <c r="BC353" i="1"/>
  <c r="BG98" i="1"/>
  <c r="BF98" i="1"/>
  <c r="AZ98" i="1"/>
  <c r="BE98" i="1"/>
  <c r="BD98" i="1"/>
  <c r="AB98" i="1" s="1"/>
  <c r="BC98" i="1"/>
  <c r="BB98" i="1"/>
  <c r="BA98" i="1"/>
  <c r="BG360" i="1"/>
  <c r="BD360" i="1"/>
  <c r="AB360" i="1" s="1"/>
  <c r="BC360" i="1"/>
  <c r="BF360" i="1"/>
  <c r="BE360" i="1"/>
  <c r="BB360" i="1"/>
  <c r="BA360" i="1"/>
  <c r="AZ360" i="1"/>
  <c r="BE343" i="3"/>
  <c r="BB343" i="3"/>
  <c r="BA343" i="3"/>
  <c r="BG343" i="3"/>
  <c r="AZ343" i="3"/>
  <c r="BD343" i="3"/>
  <c r="AB343" i="3" s="1"/>
  <c r="BC343" i="3"/>
  <c r="BF343" i="3"/>
  <c r="BG368" i="3"/>
  <c r="BF368" i="3"/>
  <c r="BE368" i="3"/>
  <c r="BD368" i="3"/>
  <c r="AB368" i="3" s="1"/>
  <c r="BC368" i="3"/>
  <c r="BB368" i="3"/>
  <c r="BA368" i="3"/>
  <c r="AZ368" i="3"/>
  <c r="BD332" i="3"/>
  <c r="AB332" i="3" s="1"/>
  <c r="BG332" i="3"/>
  <c r="BF332" i="3"/>
  <c r="BE332" i="3"/>
  <c r="BC332" i="3"/>
  <c r="BA332" i="3"/>
  <c r="AZ332" i="3"/>
  <c r="BB332" i="3"/>
  <c r="BG357" i="3"/>
  <c r="BE357" i="3"/>
  <c r="BD357" i="3"/>
  <c r="AB357" i="3" s="1"/>
  <c r="BC357" i="3"/>
  <c r="BA357" i="3"/>
  <c r="AZ357" i="3"/>
  <c r="BF357" i="3"/>
  <c r="BB357" i="3"/>
  <c r="BE180" i="3"/>
  <c r="BA180" i="3"/>
  <c r="BD180" i="3"/>
  <c r="AB180" i="3" s="1"/>
  <c r="BC180" i="3"/>
  <c r="BB180" i="3"/>
  <c r="AZ180" i="3"/>
  <c r="BG180" i="3"/>
  <c r="BF180" i="3"/>
  <c r="BD85" i="3"/>
  <c r="AB85" i="3" s="1"/>
  <c r="BB85" i="3"/>
  <c r="BA85" i="3"/>
  <c r="BG85" i="3"/>
  <c r="BF85" i="3"/>
  <c r="BE85" i="3"/>
  <c r="BC85" i="3"/>
  <c r="AZ85" i="3"/>
  <c r="BC165" i="3"/>
  <c r="BB165" i="3"/>
  <c r="BA165" i="3"/>
  <c r="AZ165" i="3"/>
  <c r="BG165" i="3"/>
  <c r="BE165" i="3"/>
  <c r="BD165" i="3"/>
  <c r="AB165" i="3" s="1"/>
  <c r="BF165" i="3"/>
  <c r="BA100" i="3"/>
  <c r="BG100" i="3"/>
  <c r="BE100" i="3"/>
  <c r="BD100" i="3"/>
  <c r="AB100" i="3" s="1"/>
  <c r="BC100" i="3"/>
  <c r="BB100" i="3"/>
  <c r="AZ100" i="3"/>
  <c r="BF100" i="3"/>
  <c r="BD33" i="3"/>
  <c r="AB33" i="3" s="1"/>
  <c r="BA33" i="3"/>
  <c r="AZ33" i="3"/>
  <c r="BG33" i="3"/>
  <c r="BF33" i="3"/>
  <c r="BE33" i="3"/>
  <c r="BC33" i="3"/>
  <c r="BB33" i="3"/>
  <c r="BG384" i="3"/>
  <c r="BF384" i="3"/>
  <c r="BE384" i="3"/>
  <c r="BD384" i="3"/>
  <c r="AB384" i="3" s="1"/>
  <c r="BC384" i="3"/>
  <c r="BB384" i="3"/>
  <c r="BA384" i="3"/>
  <c r="AZ384" i="3"/>
  <c r="BD89" i="3"/>
  <c r="AB89" i="3" s="1"/>
  <c r="BB89" i="3"/>
  <c r="BA89" i="3"/>
  <c r="AZ89" i="3"/>
  <c r="BG89" i="3"/>
  <c r="BF89" i="3"/>
  <c r="BE89" i="3"/>
  <c r="BC89" i="3"/>
  <c r="BG352" i="3"/>
  <c r="BE352" i="3"/>
  <c r="BD352" i="3"/>
  <c r="AB352" i="3" s="1"/>
  <c r="BB352" i="3"/>
  <c r="BA352" i="3"/>
  <c r="AZ352" i="3"/>
  <c r="BC352" i="3"/>
  <c r="BF352" i="3"/>
  <c r="BA112" i="3"/>
  <c r="AZ112" i="3"/>
  <c r="BG112" i="3"/>
  <c r="BF112" i="3"/>
  <c r="BE112" i="3"/>
  <c r="BD112" i="3"/>
  <c r="AB112" i="3" s="1"/>
  <c r="BC112" i="3"/>
  <c r="BB112" i="3"/>
  <c r="BD93" i="3"/>
  <c r="AB93" i="3" s="1"/>
  <c r="BB93" i="3"/>
  <c r="BA93" i="3"/>
  <c r="AZ93" i="3"/>
  <c r="BE93" i="3"/>
  <c r="BC93" i="3"/>
  <c r="BG93" i="3"/>
  <c r="BF93" i="3"/>
  <c r="BG271" i="3"/>
  <c r="BF271" i="3"/>
  <c r="BE271" i="3"/>
  <c r="BD271" i="3"/>
  <c r="AB271" i="3" s="1"/>
  <c r="BC271" i="3"/>
  <c r="BA271" i="3"/>
  <c r="AZ271" i="3"/>
  <c r="BB271" i="3"/>
  <c r="BG99" i="3"/>
  <c r="BF99" i="3"/>
  <c r="BD99" i="3"/>
  <c r="AB99" i="3" s="1"/>
  <c r="BB99" i="3"/>
  <c r="BE99" i="3"/>
  <c r="BC99" i="3"/>
  <c r="BA99" i="3"/>
  <c r="AZ99" i="3"/>
  <c r="BB362" i="3"/>
  <c r="BA362" i="3"/>
  <c r="AZ362" i="3"/>
  <c r="BG362" i="3"/>
  <c r="BF362" i="3"/>
  <c r="BD362" i="3"/>
  <c r="AB362" i="3" s="1"/>
  <c r="BC362" i="3"/>
  <c r="BE362" i="3"/>
  <c r="BG218" i="3"/>
  <c r="BF218" i="3"/>
  <c r="BE218" i="3"/>
  <c r="BD218" i="3"/>
  <c r="AB218" i="3" s="1"/>
  <c r="BC218" i="3"/>
  <c r="BB218" i="3"/>
  <c r="BA218" i="3"/>
  <c r="AZ218" i="3"/>
  <c r="BE409" i="3"/>
  <c r="BD409" i="3"/>
  <c r="AB409" i="3" s="1"/>
  <c r="BC409" i="3"/>
  <c r="BB409" i="3"/>
  <c r="BA409" i="3"/>
  <c r="AZ409" i="3"/>
  <c r="BG409" i="3"/>
  <c r="BF409" i="3"/>
  <c r="BE396" i="3"/>
  <c r="BD396" i="3"/>
  <c r="AB396" i="3" s="1"/>
  <c r="BC396" i="3"/>
  <c r="BB396" i="3"/>
  <c r="BA396" i="3"/>
  <c r="AZ396" i="3"/>
  <c r="BG396" i="3"/>
  <c r="BF396" i="3"/>
  <c r="BD37" i="3"/>
  <c r="AB37" i="3" s="1"/>
  <c r="BG37" i="3"/>
  <c r="BF37" i="3"/>
  <c r="BE37" i="3"/>
  <c r="BC37" i="3"/>
  <c r="BB37" i="3"/>
  <c r="BA37" i="3"/>
  <c r="AZ37" i="3"/>
  <c r="BD221" i="3"/>
  <c r="AB221" i="3" s="1"/>
  <c r="BA221" i="3"/>
  <c r="AZ221" i="3"/>
  <c r="BG221" i="3"/>
  <c r="BF221" i="3"/>
  <c r="BC221" i="3"/>
  <c r="BB221" i="3"/>
  <c r="BE221" i="3"/>
  <c r="BD233" i="3"/>
  <c r="AB233" i="3" s="1"/>
  <c r="BG233" i="3"/>
  <c r="BF233" i="3"/>
  <c r="BE233" i="3"/>
  <c r="BC233" i="3"/>
  <c r="BB233" i="3"/>
  <c r="BA233" i="3"/>
  <c r="AZ233" i="3"/>
  <c r="BG30" i="3"/>
  <c r="BF30" i="3"/>
  <c r="BE30" i="3"/>
  <c r="BD30" i="3"/>
  <c r="AB30" i="3" s="1"/>
  <c r="BC30" i="3"/>
  <c r="BB30" i="3"/>
  <c r="BA30" i="3"/>
  <c r="AZ30" i="3"/>
  <c r="BG418" i="3"/>
  <c r="BF418" i="3"/>
  <c r="BC418" i="3"/>
  <c r="AZ418" i="3"/>
  <c r="BE418" i="3"/>
  <c r="BD418" i="3"/>
  <c r="BB418" i="3"/>
  <c r="BA418" i="3"/>
  <c r="BG127" i="2"/>
  <c r="BF127" i="2"/>
  <c r="BE127" i="2"/>
  <c r="BC127" i="2"/>
  <c r="BB127" i="2"/>
  <c r="BA127" i="2"/>
  <c r="BD127" i="2"/>
  <c r="AB127" i="2" s="1"/>
  <c r="AZ127" i="2"/>
  <c r="BF252" i="2"/>
  <c r="BB252" i="2"/>
  <c r="BE252" i="2"/>
  <c r="BD252" i="2"/>
  <c r="AB252" i="2" s="1"/>
  <c r="BC252" i="2"/>
  <c r="BA252" i="2"/>
  <c r="AZ252" i="2"/>
  <c r="BG252" i="2"/>
  <c r="BB187" i="2"/>
  <c r="BG187" i="2"/>
  <c r="BF187" i="2"/>
  <c r="BE187" i="2"/>
  <c r="BD187" i="2"/>
  <c r="AB187" i="2" s="1"/>
  <c r="BC187" i="2"/>
  <c r="BA187" i="2"/>
  <c r="AZ187" i="2"/>
  <c r="BE295" i="2"/>
  <c r="BD295" i="2"/>
  <c r="AB295" i="2" s="1"/>
  <c r="BC295" i="2"/>
  <c r="BB295" i="2"/>
  <c r="BA295" i="2"/>
  <c r="AZ295" i="2"/>
  <c r="BG295" i="2"/>
  <c r="BF295" i="2"/>
  <c r="BE343" i="2"/>
  <c r="BD343" i="2"/>
  <c r="AB343" i="2" s="1"/>
  <c r="BC343" i="2"/>
  <c r="BB343" i="2"/>
  <c r="BA343" i="2"/>
  <c r="AZ343" i="2"/>
  <c r="BG343" i="2"/>
  <c r="BF343" i="2"/>
  <c r="BD306" i="2"/>
  <c r="AB306" i="2" s="1"/>
  <c r="BC306" i="2"/>
  <c r="BB306" i="2"/>
  <c r="BA306" i="2"/>
  <c r="AZ306" i="2"/>
  <c r="BG306" i="2"/>
  <c r="BF306" i="2"/>
  <c r="BE306" i="2"/>
  <c r="BG265" i="2"/>
  <c r="BD265" i="2"/>
  <c r="AB265" i="2" s="1"/>
  <c r="BC265" i="2"/>
  <c r="BF265" i="2"/>
  <c r="BE265" i="2"/>
  <c r="BB265" i="2"/>
  <c r="BA265" i="2"/>
  <c r="AZ265" i="2"/>
  <c r="BG348" i="2"/>
  <c r="BF348" i="2"/>
  <c r="BE348" i="2"/>
  <c r="BD348" i="2"/>
  <c r="AB348" i="2" s="1"/>
  <c r="BC348" i="2"/>
  <c r="BB348" i="2"/>
  <c r="BA348" i="2"/>
  <c r="AZ348" i="2"/>
  <c r="BD294" i="2"/>
  <c r="AB294" i="2" s="1"/>
  <c r="BC294" i="2"/>
  <c r="BB294" i="2"/>
  <c r="BA294" i="2"/>
  <c r="AZ294" i="2"/>
  <c r="BG294" i="2"/>
  <c r="BF294" i="2"/>
  <c r="BE294" i="2"/>
  <c r="BB328" i="2"/>
  <c r="BA328" i="2"/>
  <c r="AZ328" i="2"/>
  <c r="BG328" i="2"/>
  <c r="BF328" i="2"/>
  <c r="BE328" i="2"/>
  <c r="BD328" i="2"/>
  <c r="AB328" i="2" s="1"/>
  <c r="BC328" i="2"/>
  <c r="BG361" i="2"/>
  <c r="BF361" i="2"/>
  <c r="BE361" i="2"/>
  <c r="BD361" i="2"/>
  <c r="AB361" i="2" s="1"/>
  <c r="BC361" i="2"/>
  <c r="BB361" i="2"/>
  <c r="BA361" i="2"/>
  <c r="AZ361" i="2"/>
  <c r="BG138" i="2"/>
  <c r="BF138" i="2"/>
  <c r="BE138" i="2"/>
  <c r="BD138" i="2"/>
  <c r="AB138" i="2" s="1"/>
  <c r="BC138" i="2"/>
  <c r="BB138" i="2"/>
  <c r="BA138" i="2"/>
  <c r="AZ138" i="2"/>
  <c r="BG225" i="2"/>
  <c r="BC225" i="2"/>
  <c r="BA225" i="2"/>
  <c r="AZ225" i="2"/>
  <c r="BF225" i="2"/>
  <c r="BB225" i="2"/>
  <c r="BE225" i="2"/>
  <c r="BD225" i="2"/>
  <c r="AB225" i="2" s="1"/>
  <c r="BG16" i="2"/>
  <c r="BF16" i="2"/>
  <c r="BE16" i="2"/>
  <c r="BD16" i="2"/>
  <c r="AB16" i="2" s="1"/>
  <c r="BB16" i="2"/>
  <c r="BA16" i="2"/>
  <c r="AZ16" i="2"/>
  <c r="BC16" i="2"/>
  <c r="BD72" i="2"/>
  <c r="AB72" i="2" s="1"/>
  <c r="BA72" i="2"/>
  <c r="BB72" i="2"/>
  <c r="AZ72" i="2"/>
  <c r="BG72" i="2"/>
  <c r="BF72" i="2"/>
  <c r="BE72" i="2"/>
  <c r="BC72" i="2"/>
  <c r="BB368" i="2"/>
  <c r="BA368" i="2"/>
  <c r="BG368" i="2"/>
  <c r="BF368" i="2"/>
  <c r="BE368" i="2"/>
  <c r="BD368" i="2"/>
  <c r="AB368" i="2" s="1"/>
  <c r="BC368" i="2"/>
  <c r="AZ368" i="2"/>
  <c r="BG114" i="2"/>
  <c r="BF114" i="2"/>
  <c r="BE114" i="2"/>
  <c r="BD114" i="2"/>
  <c r="AB114" i="2" s="1"/>
  <c r="BB114" i="2"/>
  <c r="BA114" i="2"/>
  <c r="AZ114" i="2"/>
  <c r="BC114" i="2"/>
  <c r="BG237" i="2"/>
  <c r="BC237" i="2"/>
  <c r="BD237" i="2"/>
  <c r="AB237" i="2" s="1"/>
  <c r="BB237" i="2"/>
  <c r="BA237" i="2"/>
  <c r="BF237" i="2"/>
  <c r="BE237" i="2"/>
  <c r="AZ237" i="2"/>
  <c r="BA351" i="2"/>
  <c r="AZ351" i="2"/>
  <c r="BG351" i="2"/>
  <c r="BF351" i="2"/>
  <c r="BE351" i="2"/>
  <c r="BD351" i="2"/>
  <c r="AB351" i="2" s="1"/>
  <c r="BC351" i="2"/>
  <c r="BB351" i="2"/>
  <c r="AZ350" i="2"/>
  <c r="BG350" i="2"/>
  <c r="BF350" i="2"/>
  <c r="BE350" i="2"/>
  <c r="BD350" i="2"/>
  <c r="AB350" i="2" s="1"/>
  <c r="BC350" i="2"/>
  <c r="BA350" i="2"/>
  <c r="BB350" i="2"/>
  <c r="BG123" i="2"/>
  <c r="BF123" i="2"/>
  <c r="BD123" i="2"/>
  <c r="AB123" i="2" s="1"/>
  <c r="BC123" i="2"/>
  <c r="BB123" i="2"/>
  <c r="BA123" i="2"/>
  <c r="BE123" i="2"/>
  <c r="AZ123" i="2"/>
  <c r="BB10" i="2"/>
  <c r="BA10" i="2"/>
  <c r="AZ10" i="2"/>
  <c r="BF10" i="2"/>
  <c r="BE10" i="2"/>
  <c r="BD10" i="2"/>
  <c r="AB10" i="2" s="1"/>
  <c r="BG10" i="2"/>
  <c r="BC10" i="2"/>
  <c r="BD238" i="2"/>
  <c r="AB238" i="2" s="1"/>
  <c r="BF238" i="2"/>
  <c r="BC238" i="2"/>
  <c r="BB238" i="2"/>
  <c r="BA238" i="2"/>
  <c r="BG238" i="2"/>
  <c r="BE238" i="2"/>
  <c r="AZ238" i="2"/>
  <c r="BG397" i="2"/>
  <c r="BF397" i="2"/>
  <c r="BB397" i="2"/>
  <c r="BA397" i="2"/>
  <c r="AZ397" i="2"/>
  <c r="BE397" i="2"/>
  <c r="BD397" i="2"/>
  <c r="BC397" i="2"/>
  <c r="BE396" i="2"/>
  <c r="BD396" i="2"/>
  <c r="BC396" i="2"/>
  <c r="BG396" i="2"/>
  <c r="BF396" i="2"/>
  <c r="BB396" i="2"/>
  <c r="BA396" i="2"/>
  <c r="AZ396" i="2"/>
  <c r="BE402" i="2"/>
  <c r="BD402" i="2"/>
  <c r="BC402" i="2"/>
  <c r="BA402" i="2"/>
  <c r="AZ402" i="2"/>
  <c r="BG402" i="2"/>
  <c r="BF402" i="2"/>
  <c r="BB402" i="2"/>
  <c r="BG91" i="2"/>
  <c r="BA91" i="2"/>
  <c r="AZ91" i="2"/>
  <c r="BF91" i="2"/>
  <c r="BE91" i="2"/>
  <c r="BD91" i="2"/>
  <c r="AB91" i="2" s="1"/>
  <c r="BC91" i="2"/>
  <c r="BB91" i="2"/>
  <c r="BE164" i="1"/>
  <c r="BD164" i="1"/>
  <c r="AB164" i="1" s="1"/>
  <c r="BC164" i="1"/>
  <c r="BB164" i="1"/>
  <c r="BA164" i="1"/>
  <c r="AZ164" i="1"/>
  <c r="BG164" i="1"/>
  <c r="BF164" i="1"/>
  <c r="BG334" i="1"/>
  <c r="BF334" i="1"/>
  <c r="BE334" i="1"/>
  <c r="BD334" i="1"/>
  <c r="AB334" i="1" s="1"/>
  <c r="BC334" i="1"/>
  <c r="BB334" i="1"/>
  <c r="BA334" i="1"/>
  <c r="AZ334" i="1"/>
  <c r="BE188" i="1"/>
  <c r="BD188" i="1"/>
  <c r="AB188" i="1" s="1"/>
  <c r="BC188" i="1"/>
  <c r="BB188" i="1"/>
  <c r="BA188" i="1"/>
  <c r="AZ188" i="1"/>
  <c r="BG188" i="1"/>
  <c r="BF188" i="1"/>
  <c r="BE328" i="1"/>
  <c r="BD328" i="1"/>
  <c r="AB328" i="1" s="1"/>
  <c r="BC328" i="1"/>
  <c r="BB328" i="1"/>
  <c r="BA328" i="1"/>
  <c r="AZ328" i="1"/>
  <c r="BG328" i="1"/>
  <c r="BF328" i="1"/>
  <c r="BG392" i="3"/>
  <c r="BF392" i="3"/>
  <c r="BE392" i="3"/>
  <c r="BD392" i="3"/>
  <c r="AB392" i="3" s="1"/>
  <c r="BC392" i="3"/>
  <c r="BB392" i="3"/>
  <c r="BA392" i="3"/>
  <c r="AZ392" i="3"/>
  <c r="BF154" i="3"/>
  <c r="BE154" i="3"/>
  <c r="BD154" i="3"/>
  <c r="AB154" i="3" s="1"/>
  <c r="BC154" i="3"/>
  <c r="BB154" i="3"/>
  <c r="BA154" i="3"/>
  <c r="AZ154" i="3"/>
  <c r="BG154" i="3"/>
  <c r="BG11" i="3"/>
  <c r="BF11" i="3"/>
  <c r="BC11" i="3"/>
  <c r="BB11" i="3"/>
  <c r="BA11" i="3"/>
  <c r="BE11" i="3"/>
  <c r="BD11" i="3"/>
  <c r="AB11" i="3" s="1"/>
  <c r="AZ11" i="3"/>
  <c r="BF188" i="3"/>
  <c r="BE188" i="3"/>
  <c r="BA188" i="3"/>
  <c r="AZ188" i="3"/>
  <c r="BD188" i="3"/>
  <c r="AB188" i="3" s="1"/>
  <c r="BC188" i="3"/>
  <c r="BB188" i="3"/>
  <c r="BG188" i="3"/>
  <c r="BG308" i="3"/>
  <c r="BF308" i="3"/>
  <c r="BE308" i="3"/>
  <c r="BD308" i="3"/>
  <c r="AB308" i="3" s="1"/>
  <c r="BB308" i="3"/>
  <c r="BA308" i="3"/>
  <c r="AZ308" i="3"/>
  <c r="BC308" i="3"/>
  <c r="BA232" i="3"/>
  <c r="BD232" i="3"/>
  <c r="AB232" i="3" s="1"/>
  <c r="BG232" i="3"/>
  <c r="BF232" i="3"/>
  <c r="BE232" i="3"/>
  <c r="BC232" i="3"/>
  <c r="BB232" i="3"/>
  <c r="AZ232" i="3"/>
  <c r="BG345" i="3"/>
  <c r="BA345" i="3"/>
  <c r="AZ345" i="3"/>
  <c r="BF345" i="3"/>
  <c r="BE345" i="3"/>
  <c r="BD345" i="3"/>
  <c r="AB345" i="3" s="1"/>
  <c r="BC345" i="3"/>
  <c r="BB345" i="3"/>
  <c r="BG305" i="3"/>
  <c r="BE305" i="3"/>
  <c r="BD305" i="3"/>
  <c r="AB305" i="3" s="1"/>
  <c r="BC305" i="3"/>
  <c r="BB305" i="3"/>
  <c r="AZ305" i="3"/>
  <c r="BF305" i="3"/>
  <c r="BA305" i="3"/>
  <c r="BG82" i="3"/>
  <c r="BE82" i="3"/>
  <c r="BD82" i="3"/>
  <c r="AB82" i="3" s="1"/>
  <c r="BF82" i="3"/>
  <c r="BC82" i="3"/>
  <c r="BB82" i="3"/>
  <c r="BA82" i="3"/>
  <c r="AZ82" i="3"/>
  <c r="BG356" i="3"/>
  <c r="BE356" i="3"/>
  <c r="BD356" i="3"/>
  <c r="AB356" i="3" s="1"/>
  <c r="BB356" i="3"/>
  <c r="BA356" i="3"/>
  <c r="AZ356" i="3"/>
  <c r="BF356" i="3"/>
  <c r="BC356" i="3"/>
  <c r="BG123" i="3"/>
  <c r="BF123" i="3"/>
  <c r="BE123" i="3"/>
  <c r="BD123" i="3"/>
  <c r="AB123" i="3" s="1"/>
  <c r="BC123" i="3"/>
  <c r="BB123" i="3"/>
  <c r="BA123" i="3"/>
  <c r="AZ123" i="3"/>
  <c r="BG353" i="3"/>
  <c r="BE353" i="3"/>
  <c r="BD353" i="3"/>
  <c r="AB353" i="3" s="1"/>
  <c r="BC353" i="3"/>
  <c r="BA353" i="3"/>
  <c r="AZ353" i="3"/>
  <c r="BF353" i="3"/>
  <c r="BB353" i="3"/>
  <c r="BD189" i="3"/>
  <c r="AB189" i="3" s="1"/>
  <c r="BC189" i="3"/>
  <c r="BA189" i="3"/>
  <c r="BG189" i="3"/>
  <c r="BF189" i="3"/>
  <c r="BE189" i="3"/>
  <c r="BB189" i="3"/>
  <c r="AZ189" i="3"/>
  <c r="BA330" i="3"/>
  <c r="AZ330" i="3"/>
  <c r="BG330" i="3"/>
  <c r="BF330" i="3"/>
  <c r="BE330" i="3"/>
  <c r="BC330" i="3"/>
  <c r="BB330" i="3"/>
  <c r="BD330" i="3"/>
  <c r="AB330" i="3" s="1"/>
  <c r="BE39" i="3"/>
  <c r="BD39" i="3"/>
  <c r="AB39" i="3" s="1"/>
  <c r="BG39" i="3"/>
  <c r="BF39" i="3"/>
  <c r="BC39" i="3"/>
  <c r="BB39" i="3"/>
  <c r="BA39" i="3"/>
  <c r="AZ39" i="3"/>
  <c r="BD105" i="3"/>
  <c r="AB105" i="3" s="1"/>
  <c r="BC105" i="3"/>
  <c r="BB105" i="3"/>
  <c r="BA105" i="3"/>
  <c r="AZ105" i="3"/>
  <c r="BG105" i="3"/>
  <c r="BF105" i="3"/>
  <c r="BE105" i="3"/>
  <c r="BD225" i="3"/>
  <c r="AB225" i="3" s="1"/>
  <c r="BG225" i="3"/>
  <c r="BF225" i="3"/>
  <c r="BE225" i="3"/>
  <c r="BC225" i="3"/>
  <c r="BB225" i="3"/>
  <c r="BA225" i="3"/>
  <c r="AZ225" i="3"/>
  <c r="BD319" i="3"/>
  <c r="AB319" i="3" s="1"/>
  <c r="BC319" i="3"/>
  <c r="BB319" i="3"/>
  <c r="BA319" i="3"/>
  <c r="AZ319" i="3"/>
  <c r="BF319" i="3"/>
  <c r="BE319" i="3"/>
  <c r="BG319" i="3"/>
  <c r="BB382" i="3"/>
  <c r="BA382" i="3"/>
  <c r="AZ382" i="3"/>
  <c r="BG382" i="3"/>
  <c r="BF382" i="3"/>
  <c r="BD382" i="3"/>
  <c r="AB382" i="3" s="1"/>
  <c r="BC382" i="3"/>
  <c r="BE382" i="3"/>
  <c r="BB256" i="3"/>
  <c r="BA256" i="3"/>
  <c r="AZ256" i="3"/>
  <c r="BG256" i="3"/>
  <c r="BF256" i="3"/>
  <c r="BD256" i="3"/>
  <c r="AB256" i="3" s="1"/>
  <c r="BC256" i="3"/>
  <c r="BE256" i="3"/>
  <c r="BG205" i="3"/>
  <c r="BF205" i="3"/>
  <c r="BE205" i="3"/>
  <c r="BD205" i="3"/>
  <c r="AB205" i="3" s="1"/>
  <c r="BC205" i="3"/>
  <c r="BA205" i="3"/>
  <c r="AZ205" i="3"/>
  <c r="BB205" i="3"/>
  <c r="BE203" i="3"/>
  <c r="BD203" i="3"/>
  <c r="AB203" i="3" s="1"/>
  <c r="BC203" i="3"/>
  <c r="BB203" i="3"/>
  <c r="BA203" i="3"/>
  <c r="AZ203" i="3"/>
  <c r="BG203" i="3"/>
  <c r="BF203" i="3"/>
  <c r="BG389" i="3"/>
  <c r="BF389" i="3"/>
  <c r="BE389" i="3"/>
  <c r="BD389" i="3"/>
  <c r="AB389" i="3" s="1"/>
  <c r="BC389" i="3"/>
  <c r="BA389" i="3"/>
  <c r="AZ389" i="3"/>
  <c r="BB389" i="3"/>
  <c r="BF415" i="3"/>
  <c r="BC415" i="3"/>
  <c r="BA415" i="3"/>
  <c r="AZ415" i="3"/>
  <c r="BG415" i="3"/>
  <c r="BE415" i="3"/>
  <c r="BD415" i="3"/>
  <c r="BB415" i="3"/>
  <c r="BA9" i="2"/>
  <c r="AZ9" i="2"/>
  <c r="BE9" i="2"/>
  <c r="BD9" i="2"/>
  <c r="AB9" i="2" s="1"/>
  <c r="BC9" i="2"/>
  <c r="BF9" i="2"/>
  <c r="BB9" i="2"/>
  <c r="BG9" i="2"/>
  <c r="AZ140" i="2"/>
  <c r="BG140" i="2"/>
  <c r="BF140" i="2"/>
  <c r="BE140" i="2"/>
  <c r="BD140" i="2"/>
  <c r="AB140" i="2" s="1"/>
  <c r="BC140" i="2"/>
  <c r="BB140" i="2"/>
  <c r="BA140" i="2"/>
  <c r="BD60" i="2"/>
  <c r="AB60" i="2" s="1"/>
  <c r="BA60" i="2"/>
  <c r="BG60" i="2"/>
  <c r="BF60" i="2"/>
  <c r="BE60" i="2"/>
  <c r="BC60" i="2"/>
  <c r="BB60" i="2"/>
  <c r="AZ60" i="2"/>
  <c r="BG385" i="2"/>
  <c r="BF385" i="2"/>
  <c r="BB385" i="2"/>
  <c r="BA385" i="2"/>
  <c r="AZ385" i="2"/>
  <c r="BE385" i="2"/>
  <c r="BD385" i="2"/>
  <c r="AB385" i="2" s="1"/>
  <c r="BC385" i="2"/>
  <c r="AZ56" i="2"/>
  <c r="BB56" i="2"/>
  <c r="BA56" i="2"/>
  <c r="BG56" i="2"/>
  <c r="BF56" i="2"/>
  <c r="BE56" i="2"/>
  <c r="BD56" i="2"/>
  <c r="AB56" i="2" s="1"/>
  <c r="BC56" i="2"/>
  <c r="BA255" i="2"/>
  <c r="BE255" i="2"/>
  <c r="BG255" i="2"/>
  <c r="BF255" i="2"/>
  <c r="BD255" i="2"/>
  <c r="AB255" i="2" s="1"/>
  <c r="BC255" i="2"/>
  <c r="BB255" i="2"/>
  <c r="AZ255" i="2"/>
  <c r="BE25" i="2"/>
  <c r="BD25" i="2"/>
  <c r="AB25" i="2" s="1"/>
  <c r="BC25" i="2"/>
  <c r="BB25" i="2"/>
  <c r="BA25" i="2"/>
  <c r="BG25" i="2"/>
  <c r="BF25" i="2"/>
  <c r="AZ25" i="2"/>
  <c r="BC317" i="2"/>
  <c r="BB317" i="2"/>
  <c r="BA317" i="2"/>
  <c r="AZ317" i="2"/>
  <c r="BG317" i="2"/>
  <c r="BF317" i="2"/>
  <c r="BE317" i="2"/>
  <c r="BD317" i="2"/>
  <c r="AB317" i="2" s="1"/>
  <c r="BD201" i="2"/>
  <c r="AB201" i="2" s="1"/>
  <c r="BG201" i="2"/>
  <c r="BF201" i="2"/>
  <c r="BE201" i="2"/>
  <c r="BC201" i="2"/>
  <c r="BB201" i="2"/>
  <c r="BA201" i="2"/>
  <c r="AZ201" i="2"/>
  <c r="BF344" i="2"/>
  <c r="BE344" i="2"/>
  <c r="BD344" i="2"/>
  <c r="AB344" i="2" s="1"/>
  <c r="BC344" i="2"/>
  <c r="BB344" i="2"/>
  <c r="BA344" i="2"/>
  <c r="AZ344" i="2"/>
  <c r="BG344" i="2"/>
  <c r="BF383" i="2"/>
  <c r="BE383" i="2"/>
  <c r="BD383" i="2"/>
  <c r="AB383" i="2" s="1"/>
  <c r="AZ383" i="2"/>
  <c r="BG383" i="2"/>
  <c r="BC383" i="2"/>
  <c r="BB383" i="2"/>
  <c r="BA383" i="2"/>
  <c r="BE85" i="2"/>
  <c r="BB85" i="2"/>
  <c r="BA85" i="2"/>
  <c r="AZ85" i="2"/>
  <c r="BG85" i="2"/>
  <c r="BF85" i="2"/>
  <c r="BD85" i="2"/>
  <c r="AB85" i="2" s="1"/>
  <c r="BC85" i="2"/>
  <c r="BE190" i="2"/>
  <c r="BG190" i="2"/>
  <c r="BF190" i="2"/>
  <c r="BD190" i="2"/>
  <c r="AB190" i="2" s="1"/>
  <c r="BC190" i="2"/>
  <c r="BB190" i="2"/>
  <c r="BA190" i="2"/>
  <c r="AZ190" i="2"/>
  <c r="BC293" i="2"/>
  <c r="BB293" i="2"/>
  <c r="BA293" i="2"/>
  <c r="AZ293" i="2"/>
  <c r="BG293" i="2"/>
  <c r="BF293" i="2"/>
  <c r="BE293" i="2"/>
  <c r="BD293" i="2"/>
  <c r="AB293" i="2" s="1"/>
  <c r="BF74" i="2"/>
  <c r="BC74" i="2"/>
  <c r="BG74" i="2"/>
  <c r="BE74" i="2"/>
  <c r="BD74" i="2"/>
  <c r="AB74" i="2" s="1"/>
  <c r="BB74" i="2"/>
  <c r="BA74" i="2"/>
  <c r="AZ74" i="2"/>
  <c r="BC200" i="2"/>
  <c r="BB200" i="2"/>
  <c r="BA200" i="2"/>
  <c r="AZ200" i="2"/>
  <c r="BG200" i="2"/>
  <c r="BF200" i="2"/>
  <c r="BE200" i="2"/>
  <c r="BD200" i="2"/>
  <c r="AB200" i="2" s="1"/>
  <c r="BF65" i="2"/>
  <c r="BG65" i="2"/>
  <c r="BE65" i="2"/>
  <c r="BD65" i="2"/>
  <c r="AB65" i="2" s="1"/>
  <c r="BC65" i="2"/>
  <c r="BB65" i="2"/>
  <c r="BA65" i="2"/>
  <c r="AZ65" i="2"/>
  <c r="BA153" i="2"/>
  <c r="AZ153" i="2"/>
  <c r="BG153" i="2"/>
  <c r="BF153" i="2"/>
  <c r="BE153" i="2"/>
  <c r="BD153" i="2"/>
  <c r="AB153" i="2" s="1"/>
  <c r="BC153" i="2"/>
  <c r="BB153" i="2"/>
  <c r="BG359" i="2"/>
  <c r="BF359" i="2"/>
  <c r="BE359" i="2"/>
  <c r="BD359" i="2"/>
  <c r="AB359" i="2" s="1"/>
  <c r="BC359" i="2"/>
  <c r="BB359" i="2"/>
  <c r="BA359" i="2"/>
  <c r="AZ359" i="2"/>
  <c r="BA315" i="2"/>
  <c r="AZ315" i="2"/>
  <c r="BG315" i="2"/>
  <c r="BF315" i="2"/>
  <c r="BE315" i="2"/>
  <c r="BD315" i="2"/>
  <c r="AB315" i="2" s="1"/>
  <c r="BC315" i="2"/>
  <c r="BB315" i="2"/>
  <c r="BG192" i="2"/>
  <c r="BB192" i="2"/>
  <c r="BA192" i="2"/>
  <c r="AZ192" i="2"/>
  <c r="BF192" i="2"/>
  <c r="BE192" i="2"/>
  <c r="BD192" i="2"/>
  <c r="AB192" i="2" s="1"/>
  <c r="BC192" i="2"/>
  <c r="BC11" i="2"/>
  <c r="BB11" i="2"/>
  <c r="BA11" i="2"/>
  <c r="AZ11" i="2"/>
  <c r="BG11" i="2"/>
  <c r="BF11" i="2"/>
  <c r="BE11" i="2"/>
  <c r="BD11" i="2"/>
  <c r="AB11" i="2" s="1"/>
  <c r="BE97" i="2"/>
  <c r="BB97" i="2"/>
  <c r="BA97" i="2"/>
  <c r="BD97" i="2"/>
  <c r="AB97" i="2" s="1"/>
  <c r="BC97" i="2"/>
  <c r="AZ97" i="2"/>
  <c r="BG97" i="2"/>
  <c r="BF97" i="2"/>
  <c r="BG413" i="2"/>
  <c r="BF413" i="2"/>
  <c r="BE413" i="2"/>
  <c r="BB413" i="2"/>
  <c r="BA413" i="2"/>
  <c r="AZ413" i="2"/>
  <c r="BD413" i="2"/>
  <c r="BC413" i="2"/>
  <c r="BE400" i="2"/>
  <c r="BD400" i="2"/>
  <c r="BC400" i="2"/>
  <c r="BF400" i="2"/>
  <c r="BB400" i="2"/>
  <c r="BA400" i="2"/>
  <c r="AZ400" i="2"/>
  <c r="BG400" i="2"/>
  <c r="BE406" i="2"/>
  <c r="BD406" i="2"/>
  <c r="BC406" i="2"/>
  <c r="BG406" i="2"/>
  <c r="BF406" i="2"/>
  <c r="BB406" i="2"/>
  <c r="BA406" i="2"/>
  <c r="AZ406" i="2"/>
  <c r="BE109" i="2"/>
  <c r="BB109" i="2"/>
  <c r="BA109" i="2"/>
  <c r="AZ109" i="2"/>
  <c r="BG109" i="2"/>
  <c r="BF109" i="2"/>
  <c r="BD109" i="2"/>
  <c r="AB109" i="2" s="1"/>
  <c r="BC109" i="2"/>
  <c r="BD275" i="3"/>
  <c r="AB275" i="3" s="1"/>
  <c r="BC275" i="3"/>
  <c r="BB275" i="3"/>
  <c r="BA275" i="3"/>
  <c r="AZ275" i="3"/>
  <c r="BF275" i="3"/>
  <c r="BE275" i="3"/>
  <c r="BG275" i="3"/>
  <c r="BG337" i="3"/>
  <c r="BA337" i="3"/>
  <c r="AZ337" i="3"/>
  <c r="BF337" i="3"/>
  <c r="BE337" i="3"/>
  <c r="BC337" i="3"/>
  <c r="BB337" i="3"/>
  <c r="BD337" i="3"/>
  <c r="AB337" i="3" s="1"/>
  <c r="BE195" i="3"/>
  <c r="BD195" i="3"/>
  <c r="AB195" i="3" s="1"/>
  <c r="BC195" i="3"/>
  <c r="BB195" i="3"/>
  <c r="AZ195" i="3"/>
  <c r="BG195" i="3"/>
  <c r="BF195" i="3"/>
  <c r="BA195" i="3"/>
  <c r="AZ123" i="1"/>
  <c r="BG123" i="1"/>
  <c r="BF123" i="1"/>
  <c r="BB123" i="1"/>
  <c r="BA123" i="1"/>
  <c r="BC123" i="1"/>
  <c r="BE123" i="1"/>
  <c r="BD123" i="1"/>
  <c r="AB123" i="1" s="1"/>
  <c r="BG40" i="1"/>
  <c r="BF40" i="1"/>
  <c r="BE40" i="1"/>
  <c r="BD40" i="1"/>
  <c r="AB40" i="1" s="1"/>
  <c r="BC40" i="1"/>
  <c r="BB40" i="1"/>
  <c r="BA40" i="1"/>
  <c r="AZ40" i="1"/>
  <c r="BF73" i="1"/>
  <c r="BE73" i="1"/>
  <c r="BD73" i="1"/>
  <c r="AB73" i="1" s="1"/>
  <c r="BC73" i="1"/>
  <c r="BB73" i="1"/>
  <c r="BA73" i="1"/>
  <c r="AZ73" i="1"/>
  <c r="BG73" i="1"/>
  <c r="AZ135" i="1"/>
  <c r="BG135" i="1"/>
  <c r="BF135" i="1"/>
  <c r="BE135" i="1"/>
  <c r="BD135" i="1"/>
  <c r="AB135" i="1" s="1"/>
  <c r="BC135" i="1"/>
  <c r="BB135" i="1"/>
  <c r="BA135" i="1"/>
  <c r="BB277" i="1"/>
  <c r="BA277" i="1"/>
  <c r="AZ277" i="1"/>
  <c r="BG277" i="1"/>
  <c r="BF277" i="1"/>
  <c r="BD277" i="1"/>
  <c r="AB277" i="1" s="1"/>
  <c r="BE277" i="1"/>
  <c r="BC277" i="1"/>
  <c r="BD427" i="1"/>
  <c r="BC427" i="1"/>
  <c r="BE427" i="1"/>
  <c r="BB427" i="1"/>
  <c r="BA427" i="1"/>
  <c r="AZ427" i="1"/>
  <c r="BG427" i="1"/>
  <c r="BF427" i="1"/>
  <c r="BG94" i="1"/>
  <c r="BC94" i="1"/>
  <c r="BB94" i="1"/>
  <c r="BF94" i="1"/>
  <c r="BE94" i="1"/>
  <c r="BD94" i="1"/>
  <c r="AB94" i="1" s="1"/>
  <c r="BA94" i="1"/>
  <c r="AZ94" i="1"/>
  <c r="BC384" i="1"/>
  <c r="BE384" i="1"/>
  <c r="BB384" i="1"/>
  <c r="BA384" i="1"/>
  <c r="AZ384" i="1"/>
  <c r="BG384" i="1"/>
  <c r="BF384" i="1"/>
  <c r="BD384" i="1"/>
  <c r="AB384" i="1" s="1"/>
  <c r="BA76" i="3"/>
  <c r="BG76" i="3"/>
  <c r="BF76" i="3"/>
  <c r="BE76" i="3"/>
  <c r="BD76" i="3"/>
  <c r="AB76" i="3" s="1"/>
  <c r="BC76" i="3"/>
  <c r="BB76" i="3"/>
  <c r="AZ76" i="3"/>
  <c r="BC54" i="3"/>
  <c r="BB54" i="3"/>
  <c r="BA54" i="3"/>
  <c r="AZ54" i="3"/>
  <c r="BG54" i="3"/>
  <c r="BF54" i="3"/>
  <c r="BE54" i="3"/>
  <c r="BD54" i="3"/>
  <c r="AB54" i="3" s="1"/>
  <c r="BD354" i="2"/>
  <c r="AB354" i="2" s="1"/>
  <c r="BC354" i="2"/>
  <c r="BB354" i="2"/>
  <c r="BA354" i="2"/>
  <c r="AZ354" i="2"/>
  <c r="BG354" i="2"/>
  <c r="BF354" i="2"/>
  <c r="BE354" i="2"/>
  <c r="BG52" i="2"/>
  <c r="BF52" i="2"/>
  <c r="BE52" i="2"/>
  <c r="BD52" i="2"/>
  <c r="AB52" i="2" s="1"/>
  <c r="BC52" i="2"/>
  <c r="BB52" i="2"/>
  <c r="BA52" i="2"/>
  <c r="AZ52" i="2"/>
  <c r="BE88" i="2"/>
  <c r="BF88" i="2"/>
  <c r="BD88" i="2"/>
  <c r="AB88" i="2" s="1"/>
  <c r="BC88" i="2"/>
  <c r="BB88" i="2"/>
  <c r="BA88" i="2"/>
  <c r="AZ88" i="2"/>
  <c r="BG88" i="2"/>
  <c r="BC35" i="2"/>
  <c r="BB35" i="2"/>
  <c r="BA35" i="2"/>
  <c r="AZ35" i="2"/>
  <c r="BG35" i="2"/>
  <c r="BF35" i="2"/>
  <c r="BE35" i="2"/>
  <c r="BD35" i="2"/>
  <c r="AB35" i="2" s="1"/>
  <c r="BG229" i="2"/>
  <c r="BD229" i="2"/>
  <c r="AB229" i="2" s="1"/>
  <c r="BC229" i="2"/>
  <c r="BB229" i="2"/>
  <c r="BF229" i="2"/>
  <c r="BE229" i="2"/>
  <c r="BA229" i="2"/>
  <c r="AZ229" i="2"/>
  <c r="BD84" i="2"/>
  <c r="AB84" i="2" s="1"/>
  <c r="BA84" i="2"/>
  <c r="BG84" i="2"/>
  <c r="BF84" i="2"/>
  <c r="BE84" i="2"/>
  <c r="BC84" i="2"/>
  <c r="BB84" i="2"/>
  <c r="AZ84" i="2"/>
  <c r="BG286" i="2"/>
  <c r="BF286" i="2"/>
  <c r="BE286" i="2"/>
  <c r="BD286" i="2"/>
  <c r="AB286" i="2" s="1"/>
  <c r="BB286" i="2"/>
  <c r="BA286" i="2"/>
  <c r="AZ286" i="2"/>
  <c r="BC286" i="2"/>
  <c r="BD222" i="2"/>
  <c r="AB222" i="2" s="1"/>
  <c r="AZ222" i="2"/>
  <c r="BA222" i="2"/>
  <c r="BF222" i="2"/>
  <c r="BC222" i="2"/>
  <c r="BB222" i="2"/>
  <c r="BG222" i="2"/>
  <c r="BE222" i="2"/>
  <c r="BE67" i="2"/>
  <c r="BD67" i="2"/>
  <c r="AB67" i="2" s="1"/>
  <c r="BC67" i="2"/>
  <c r="BB67" i="2"/>
  <c r="BA67" i="2"/>
  <c r="AZ67" i="2"/>
  <c r="BG67" i="2"/>
  <c r="BF67" i="2"/>
  <c r="BG163" i="3"/>
  <c r="BF163" i="3"/>
  <c r="BE163" i="3"/>
  <c r="BD163" i="3"/>
  <c r="AB163" i="3" s="1"/>
  <c r="BC163" i="3"/>
  <c r="BB163" i="3"/>
  <c r="BA163" i="3"/>
  <c r="AZ163" i="3"/>
  <c r="BD73" i="3"/>
  <c r="AB73" i="3" s="1"/>
  <c r="BG73" i="3"/>
  <c r="BF73" i="3"/>
  <c r="BE73" i="3"/>
  <c r="BC73" i="3"/>
  <c r="BB73" i="3"/>
  <c r="BA73" i="3"/>
  <c r="AZ73" i="3"/>
  <c r="BG68" i="3"/>
  <c r="BF68" i="3"/>
  <c r="BE68" i="3"/>
  <c r="BD68" i="3"/>
  <c r="AB68" i="3" s="1"/>
  <c r="BC68" i="3"/>
  <c r="BB68" i="3"/>
  <c r="BA68" i="3"/>
  <c r="AZ68" i="3"/>
  <c r="BG18" i="3"/>
  <c r="BF18" i="3"/>
  <c r="BE18" i="3"/>
  <c r="BD18" i="3"/>
  <c r="AB18" i="3" s="1"/>
  <c r="BC18" i="3"/>
  <c r="BB18" i="3"/>
  <c r="BA18" i="3"/>
  <c r="AZ18" i="3"/>
  <c r="BE253" i="3"/>
  <c r="BD253" i="3"/>
  <c r="AB253" i="3" s="1"/>
  <c r="BC253" i="3"/>
  <c r="BB253" i="3"/>
  <c r="BA253" i="3"/>
  <c r="BG253" i="3"/>
  <c r="BF253" i="3"/>
  <c r="AZ253" i="3"/>
  <c r="BE367" i="3"/>
  <c r="BD367" i="3"/>
  <c r="AB367" i="3" s="1"/>
  <c r="BC367" i="3"/>
  <c r="BB367" i="3"/>
  <c r="BA367" i="3"/>
  <c r="AZ367" i="3"/>
  <c r="BG367" i="3"/>
  <c r="BF367" i="3"/>
  <c r="BE239" i="3"/>
  <c r="BA239" i="3"/>
  <c r="BG239" i="3"/>
  <c r="BF239" i="3"/>
  <c r="BD239" i="3"/>
  <c r="AB239" i="3" s="1"/>
  <c r="BC239" i="3"/>
  <c r="BB239" i="3"/>
  <c r="AZ239" i="3"/>
  <c r="BE361" i="1"/>
  <c r="BD361" i="1"/>
  <c r="AB361" i="1" s="1"/>
  <c r="BG361" i="1"/>
  <c r="BF361" i="1"/>
  <c r="BC361" i="1"/>
  <c r="BB361" i="1"/>
  <c r="BA361" i="1"/>
  <c r="AZ361" i="1"/>
  <c r="BD180" i="2"/>
  <c r="AB180" i="2" s="1"/>
  <c r="BC180" i="2"/>
  <c r="BB180" i="2"/>
  <c r="BA180" i="2"/>
  <c r="AZ180" i="2"/>
  <c r="BG180" i="2"/>
  <c r="BF180" i="2"/>
  <c r="BE180" i="2"/>
  <c r="AZ230" i="2"/>
  <c r="BD230" i="2"/>
  <c r="AB230" i="2" s="1"/>
  <c r="BC230" i="2"/>
  <c r="BB230" i="2"/>
  <c r="BG230" i="2"/>
  <c r="BF230" i="2"/>
  <c r="BE230" i="2"/>
  <c r="BA230" i="2"/>
  <c r="BE169" i="2"/>
  <c r="BD169" i="2"/>
  <c r="AB169" i="2" s="1"/>
  <c r="BC169" i="2"/>
  <c r="BB169" i="2"/>
  <c r="BA169" i="2"/>
  <c r="AZ169" i="2"/>
  <c r="BG169" i="2"/>
  <c r="BF169" i="2"/>
  <c r="BD246" i="2"/>
  <c r="AB246" i="2" s="1"/>
  <c r="AZ246" i="2"/>
  <c r="BF246" i="2"/>
  <c r="BE246" i="2"/>
  <c r="BC246" i="2"/>
  <c r="BG246" i="2"/>
  <c r="BB246" i="2"/>
  <c r="BA246" i="2"/>
  <c r="BB268" i="2"/>
  <c r="AZ268" i="2"/>
  <c r="BG268" i="2"/>
  <c r="BF268" i="2"/>
  <c r="BE268" i="2"/>
  <c r="BD268" i="2"/>
  <c r="AB268" i="2" s="1"/>
  <c r="BC268" i="2"/>
  <c r="BA268" i="2"/>
  <c r="BG346" i="2"/>
  <c r="BF346" i="2"/>
  <c r="BE346" i="2"/>
  <c r="BD346" i="2"/>
  <c r="AB346" i="2" s="1"/>
  <c r="BC346" i="2"/>
  <c r="BB346" i="2"/>
  <c r="BA346" i="2"/>
  <c r="AZ346" i="2"/>
  <c r="BF240" i="2"/>
  <c r="BC240" i="2"/>
  <c r="BA240" i="2"/>
  <c r="AZ240" i="2"/>
  <c r="BG240" i="2"/>
  <c r="BE240" i="2"/>
  <c r="BD240" i="2"/>
  <c r="AB240" i="2" s="1"/>
  <c r="BB240" i="2"/>
  <c r="AZ314" i="2"/>
  <c r="BG314" i="2"/>
  <c r="BF314" i="2"/>
  <c r="BE314" i="2"/>
  <c r="BD314" i="2"/>
  <c r="AB314" i="2" s="1"/>
  <c r="BC314" i="2"/>
  <c r="BB314" i="2"/>
  <c r="BA314" i="2"/>
  <c r="BA219" i="2"/>
  <c r="BD219" i="2"/>
  <c r="AB219" i="2" s="1"/>
  <c r="BG219" i="2"/>
  <c r="BF219" i="2"/>
  <c r="BE219" i="2"/>
  <c r="BC219" i="2"/>
  <c r="BB219" i="2"/>
  <c r="AZ219" i="2"/>
  <c r="BD134" i="3"/>
  <c r="AB134" i="3" s="1"/>
  <c r="BG134" i="3"/>
  <c r="BF134" i="3"/>
  <c r="BE134" i="3"/>
  <c r="BC134" i="3"/>
  <c r="BB134" i="3"/>
  <c r="BA134" i="3"/>
  <c r="AZ134" i="3"/>
  <c r="BG201" i="3"/>
  <c r="BF201" i="3"/>
  <c r="BE201" i="3"/>
  <c r="BD201" i="3"/>
  <c r="AB201" i="3" s="1"/>
  <c r="BC201" i="3"/>
  <c r="BA201" i="3"/>
  <c r="AZ201" i="3"/>
  <c r="BB201" i="3"/>
  <c r="BD130" i="3"/>
  <c r="AB130" i="3" s="1"/>
  <c r="BF130" i="3"/>
  <c r="BE130" i="3"/>
  <c r="BC130" i="3"/>
  <c r="BB130" i="3"/>
  <c r="BA130" i="3"/>
  <c r="AZ130" i="3"/>
  <c r="BG130" i="3"/>
  <c r="BE296" i="3"/>
  <c r="BD296" i="3"/>
  <c r="AB296" i="3" s="1"/>
  <c r="AZ296" i="3"/>
  <c r="BG296" i="3"/>
  <c r="BF296" i="3"/>
  <c r="BC296" i="3"/>
  <c r="BA296" i="3"/>
  <c r="BB296" i="3"/>
  <c r="BG107" i="3"/>
  <c r="BF107" i="3"/>
  <c r="BE107" i="3"/>
  <c r="BD107" i="3"/>
  <c r="AB107" i="3" s="1"/>
  <c r="BC107" i="3"/>
  <c r="BB107" i="3"/>
  <c r="BA107" i="3"/>
  <c r="AZ107" i="3"/>
  <c r="BA57" i="3"/>
  <c r="AZ57" i="3"/>
  <c r="BF57" i="3"/>
  <c r="BE57" i="3"/>
  <c r="BD57" i="3"/>
  <c r="AB57" i="3" s="1"/>
  <c r="BC57" i="3"/>
  <c r="BG57" i="3"/>
  <c r="BB57" i="3"/>
  <c r="BG238" i="3"/>
  <c r="BB238" i="3"/>
  <c r="BF238" i="3"/>
  <c r="BE238" i="3"/>
  <c r="BD238" i="3"/>
  <c r="AB238" i="3" s="1"/>
  <c r="BC238" i="3"/>
  <c r="AZ238" i="3"/>
  <c r="BA238" i="3"/>
  <c r="BF166" i="3"/>
  <c r="BE166" i="3"/>
  <c r="BD166" i="3"/>
  <c r="AB166" i="3" s="1"/>
  <c r="BC166" i="3"/>
  <c r="BB166" i="3"/>
  <c r="BA166" i="3"/>
  <c r="AZ166" i="3"/>
  <c r="BG166" i="3"/>
  <c r="BE278" i="3"/>
  <c r="BG278" i="3"/>
  <c r="BF278" i="3"/>
  <c r="BD278" i="3"/>
  <c r="AB278" i="3" s="1"/>
  <c r="BC278" i="3"/>
  <c r="BB278" i="3"/>
  <c r="BA278" i="3"/>
  <c r="AZ278" i="3"/>
  <c r="BB125" i="1"/>
  <c r="BD125" i="1"/>
  <c r="AB125" i="1" s="1"/>
  <c r="BC125" i="1"/>
  <c r="BA125" i="1"/>
  <c r="AZ125" i="1"/>
  <c r="BG125" i="1"/>
  <c r="BF125" i="1"/>
  <c r="BE125" i="1"/>
  <c r="BB82" i="1"/>
  <c r="BG82" i="1"/>
  <c r="BF82" i="1"/>
  <c r="BE82" i="1"/>
  <c r="BD82" i="1"/>
  <c r="AB82" i="1" s="1"/>
  <c r="BC82" i="1"/>
  <c r="BA82" i="1"/>
  <c r="AZ82" i="1"/>
  <c r="BD151" i="1"/>
  <c r="AB151" i="1" s="1"/>
  <c r="BC151" i="1"/>
  <c r="BA151" i="1"/>
  <c r="AZ151" i="1"/>
  <c r="BG151" i="1"/>
  <c r="BF151" i="1"/>
  <c r="BE151" i="1"/>
  <c r="BB151" i="1"/>
  <c r="BC58" i="1"/>
  <c r="BB58" i="1"/>
  <c r="BA58" i="1"/>
  <c r="AZ58" i="1"/>
  <c r="BG58" i="1"/>
  <c r="BF58" i="1"/>
  <c r="BE58" i="1"/>
  <c r="BD58" i="1"/>
  <c r="AB58" i="1" s="1"/>
  <c r="BC194" i="1"/>
  <c r="BB194" i="1"/>
  <c r="BA194" i="1"/>
  <c r="AZ194" i="1"/>
  <c r="BG194" i="1"/>
  <c r="BF194" i="1"/>
  <c r="BE194" i="1"/>
  <c r="BD194" i="1"/>
  <c r="AB194" i="1" s="1"/>
  <c r="AZ55" i="1"/>
  <c r="BG55" i="1"/>
  <c r="BF55" i="1"/>
  <c r="BE55" i="1"/>
  <c r="BD55" i="1"/>
  <c r="AB55" i="1" s="1"/>
  <c r="BC55" i="1"/>
  <c r="BB55" i="1"/>
  <c r="BA55" i="1"/>
  <c r="BC90" i="1"/>
  <c r="BD90" i="1"/>
  <c r="AB90" i="1" s="1"/>
  <c r="BG90" i="1"/>
  <c r="BF90" i="1"/>
  <c r="BE90" i="1"/>
  <c r="BB90" i="1"/>
  <c r="BA90" i="1"/>
  <c r="AZ90" i="1"/>
  <c r="BG204" i="1"/>
  <c r="BF204" i="1"/>
  <c r="BE204" i="1"/>
  <c r="BD204" i="1"/>
  <c r="AB204" i="1" s="1"/>
  <c r="BC204" i="1"/>
  <c r="BB204" i="1"/>
  <c r="BA204" i="1"/>
  <c r="AZ204" i="1"/>
  <c r="BG27" i="1"/>
  <c r="BF27" i="1"/>
  <c r="BE27" i="1"/>
  <c r="BD27" i="1"/>
  <c r="AB27" i="1" s="1"/>
  <c r="BA27" i="1"/>
  <c r="BC27" i="1"/>
  <c r="AZ27" i="1"/>
  <c r="BB27" i="1"/>
  <c r="AZ111" i="1"/>
  <c r="BG111" i="1"/>
  <c r="BF111" i="1"/>
  <c r="BA111" i="1"/>
  <c r="BD111" i="1"/>
  <c r="AB111" i="1" s="1"/>
  <c r="BC111" i="1"/>
  <c r="BB111" i="1"/>
  <c r="BE111" i="1"/>
  <c r="BE15" i="1"/>
  <c r="BD15" i="1"/>
  <c r="AB15" i="1" s="1"/>
  <c r="BB15" i="1"/>
  <c r="BA15" i="1"/>
  <c r="BC15" i="1"/>
  <c r="BF15" i="1"/>
  <c r="AZ15" i="1"/>
  <c r="BG15" i="1"/>
  <c r="BB185" i="1"/>
  <c r="BA185" i="1"/>
  <c r="AZ185" i="1"/>
  <c r="BG185" i="1"/>
  <c r="BF185" i="1"/>
  <c r="BE185" i="1"/>
  <c r="BD185" i="1"/>
  <c r="AB185" i="1" s="1"/>
  <c r="BC185" i="1"/>
  <c r="BG337" i="2"/>
  <c r="BF337" i="2"/>
  <c r="BE337" i="2"/>
  <c r="BD337" i="2"/>
  <c r="AB337" i="2" s="1"/>
  <c r="BC337" i="2"/>
  <c r="BB337" i="2"/>
  <c r="BA337" i="2"/>
  <c r="AZ337" i="2"/>
  <c r="BD12" i="2"/>
  <c r="AB12" i="2" s="1"/>
  <c r="BC12" i="2"/>
  <c r="BB12" i="2"/>
  <c r="BA12" i="2"/>
  <c r="AZ12" i="2"/>
  <c r="BG12" i="2"/>
  <c r="BF12" i="2"/>
  <c r="BE12" i="2"/>
  <c r="BE331" i="2"/>
  <c r="BD331" i="2"/>
  <c r="AB331" i="2" s="1"/>
  <c r="BC331" i="2"/>
  <c r="BB331" i="2"/>
  <c r="BA331" i="2"/>
  <c r="AZ331" i="2"/>
  <c r="BG331" i="2"/>
  <c r="BF331" i="2"/>
  <c r="BG99" i="2"/>
  <c r="BD99" i="2"/>
  <c r="AB99" i="2" s="1"/>
  <c r="BC99" i="2"/>
  <c r="BF99" i="2"/>
  <c r="BE99" i="2"/>
  <c r="BB99" i="2"/>
  <c r="BA99" i="2"/>
  <c r="AZ99" i="2"/>
  <c r="BB220" i="2"/>
  <c r="BD220" i="2"/>
  <c r="AB220" i="2" s="1"/>
  <c r="BA220" i="2"/>
  <c r="BF220" i="2"/>
  <c r="BE220" i="2"/>
  <c r="BC220" i="2"/>
  <c r="AZ220" i="2"/>
  <c r="BG220" i="2"/>
  <c r="BG213" i="2"/>
  <c r="BC213" i="2"/>
  <c r="BD213" i="2"/>
  <c r="AB213" i="2" s="1"/>
  <c r="BE213" i="2"/>
  <c r="BB213" i="2"/>
  <c r="BA213" i="2"/>
  <c r="AZ213" i="2"/>
  <c r="BF213" i="2"/>
  <c r="BB208" i="2"/>
  <c r="BF208" i="2"/>
  <c r="BE208" i="2"/>
  <c r="BD208" i="2"/>
  <c r="AB208" i="2" s="1"/>
  <c r="BC208" i="2"/>
  <c r="BA208" i="2"/>
  <c r="AZ208" i="2"/>
  <c r="BG208" i="2"/>
  <c r="BA198" i="2"/>
  <c r="BG198" i="2"/>
  <c r="BF198" i="2"/>
  <c r="BE198" i="2"/>
  <c r="BD198" i="2"/>
  <c r="AB198" i="2" s="1"/>
  <c r="BC198" i="2"/>
  <c r="BB198" i="2"/>
  <c r="AZ198" i="2"/>
  <c r="BF182" i="2"/>
  <c r="BE182" i="2"/>
  <c r="BD182" i="2"/>
  <c r="AB182" i="2" s="1"/>
  <c r="BC182" i="2"/>
  <c r="BB182" i="2"/>
  <c r="BA182" i="2"/>
  <c r="AZ182" i="2"/>
  <c r="BG182" i="2"/>
  <c r="BG258" i="3"/>
  <c r="BF258" i="3"/>
  <c r="BE258" i="3"/>
  <c r="BD258" i="3"/>
  <c r="AB258" i="3" s="1"/>
  <c r="BC258" i="3"/>
  <c r="BB258" i="3"/>
  <c r="BA258" i="3"/>
  <c r="AZ258" i="3"/>
  <c r="BG48" i="3"/>
  <c r="BF48" i="3"/>
  <c r="BE48" i="3"/>
  <c r="BC48" i="3"/>
  <c r="BB48" i="3"/>
  <c r="BA48" i="3"/>
  <c r="AZ48" i="3"/>
  <c r="BD48" i="3"/>
  <c r="AB48" i="3" s="1"/>
  <c r="BG267" i="3"/>
  <c r="BF267" i="3"/>
  <c r="BE267" i="3"/>
  <c r="BD267" i="3"/>
  <c r="AB267" i="3" s="1"/>
  <c r="BC267" i="3"/>
  <c r="BA267" i="3"/>
  <c r="AZ267" i="3"/>
  <c r="BB267" i="3"/>
  <c r="BD177" i="3"/>
  <c r="AB177" i="3" s="1"/>
  <c r="BA177" i="3"/>
  <c r="BG177" i="3"/>
  <c r="BF177" i="3"/>
  <c r="BE177" i="3"/>
  <c r="BC177" i="3"/>
  <c r="BB177" i="3"/>
  <c r="AZ177" i="3"/>
  <c r="BG115" i="3"/>
  <c r="BF115" i="3"/>
  <c r="BE115" i="3"/>
  <c r="BD115" i="3"/>
  <c r="AB115" i="3" s="1"/>
  <c r="BC115" i="3"/>
  <c r="BB115" i="3"/>
  <c r="BA115" i="3"/>
  <c r="AZ115" i="3"/>
  <c r="BG263" i="3"/>
  <c r="BF263" i="3"/>
  <c r="BE263" i="3"/>
  <c r="BD263" i="3"/>
  <c r="AB263" i="3" s="1"/>
  <c r="BC263" i="3"/>
  <c r="BA263" i="3"/>
  <c r="AZ263" i="3"/>
  <c r="BB263" i="3"/>
  <c r="BG230" i="3"/>
  <c r="BB230" i="3"/>
  <c r="AZ230" i="3"/>
  <c r="BF230" i="3"/>
  <c r="BE230" i="3"/>
  <c r="BC230" i="3"/>
  <c r="BA230" i="3"/>
  <c r="BD230" i="3"/>
  <c r="AB230" i="3" s="1"/>
  <c r="BF197" i="3"/>
  <c r="BE197" i="3"/>
  <c r="BD197" i="3"/>
  <c r="AB197" i="3" s="1"/>
  <c r="BC197" i="3"/>
  <c r="BA197" i="3"/>
  <c r="AZ197" i="3"/>
  <c r="BG197" i="3"/>
  <c r="BB197" i="3"/>
  <c r="BA220" i="3"/>
  <c r="BG220" i="3"/>
  <c r="BF220" i="3"/>
  <c r="BE220" i="3"/>
  <c r="BD220" i="3"/>
  <c r="AB220" i="3" s="1"/>
  <c r="BC220" i="3"/>
  <c r="BB220" i="3"/>
  <c r="AZ220" i="3"/>
  <c r="BB243" i="1"/>
  <c r="BA243" i="1"/>
  <c r="AZ243" i="1"/>
  <c r="BF243" i="1"/>
  <c r="BG243" i="1"/>
  <c r="BE243" i="1"/>
  <c r="BD243" i="1"/>
  <c r="AB243" i="1" s="1"/>
  <c r="BC243" i="1"/>
  <c r="BG130" i="1"/>
  <c r="BC130" i="1"/>
  <c r="BB130" i="1"/>
  <c r="BA130" i="1"/>
  <c r="AZ130" i="1"/>
  <c r="BD130" i="1"/>
  <c r="AB130" i="1" s="1"/>
  <c r="BF130" i="1"/>
  <c r="BE130" i="1"/>
  <c r="AZ323" i="1"/>
  <c r="BG323" i="1"/>
  <c r="BF323" i="1"/>
  <c r="BE323" i="1"/>
  <c r="BD323" i="1"/>
  <c r="AB323" i="1" s="1"/>
  <c r="BC323" i="1"/>
  <c r="BB323" i="1"/>
  <c r="BA323" i="1"/>
  <c r="BB347" i="1"/>
  <c r="BG347" i="1"/>
  <c r="BF347" i="1"/>
  <c r="BE347" i="1"/>
  <c r="BD347" i="1"/>
  <c r="AB347" i="1" s="1"/>
  <c r="BC347" i="1"/>
  <c r="BA347" i="1"/>
  <c r="AZ347" i="1"/>
  <c r="BD71" i="1"/>
  <c r="AB71" i="1" s="1"/>
  <c r="BC71" i="1"/>
  <c r="BB71" i="1"/>
  <c r="BA71" i="1"/>
  <c r="AZ71" i="1"/>
  <c r="BG71" i="1"/>
  <c r="BF71" i="1"/>
  <c r="BE71" i="1"/>
  <c r="BE222" i="1"/>
  <c r="BC222" i="1"/>
  <c r="BG222" i="1"/>
  <c r="BF222" i="1"/>
  <c r="BD222" i="1"/>
  <c r="AB222" i="1" s="1"/>
  <c r="BB222" i="1"/>
  <c r="BA222" i="1"/>
  <c r="AZ222" i="1"/>
  <c r="BD25" i="1"/>
  <c r="AB25" i="1" s="1"/>
  <c r="BC25" i="1"/>
  <c r="BB25" i="1"/>
  <c r="BA25" i="1"/>
  <c r="AZ25" i="1"/>
  <c r="BE25" i="1"/>
  <c r="BG25" i="1"/>
  <c r="BF25" i="1"/>
  <c r="BB173" i="1"/>
  <c r="BA173" i="1"/>
  <c r="AZ173" i="1"/>
  <c r="BG173" i="1"/>
  <c r="BF173" i="1"/>
  <c r="BE173" i="1"/>
  <c r="BD173" i="1"/>
  <c r="AB173" i="1" s="1"/>
  <c r="BC173" i="1"/>
  <c r="BE36" i="1"/>
  <c r="BD36" i="1"/>
  <c r="AB36" i="1" s="1"/>
  <c r="BC36" i="1"/>
  <c r="BB36" i="1"/>
  <c r="BA36" i="1"/>
  <c r="AZ36" i="1"/>
  <c r="BG36" i="1"/>
  <c r="BF36" i="1"/>
  <c r="BF153" i="1"/>
  <c r="BE153" i="1"/>
  <c r="BC153" i="1"/>
  <c r="BB153" i="1"/>
  <c r="BA153" i="1"/>
  <c r="AZ153" i="1"/>
  <c r="BG153" i="1"/>
  <c r="BD153" i="1"/>
  <c r="AB153" i="1" s="1"/>
  <c r="BG43" i="1"/>
  <c r="BF43" i="1"/>
  <c r="BE43" i="1"/>
  <c r="BD43" i="1"/>
  <c r="AB43" i="1" s="1"/>
  <c r="BC43" i="1"/>
  <c r="BB43" i="1"/>
  <c r="BA43" i="1"/>
  <c r="AZ43" i="1"/>
  <c r="BC114" i="1"/>
  <c r="BD114" i="1"/>
  <c r="AB114" i="1" s="1"/>
  <c r="BG114" i="1"/>
  <c r="BF114" i="1"/>
  <c r="BE114" i="1"/>
  <c r="BB114" i="1"/>
  <c r="BA114" i="1"/>
  <c r="AZ114" i="1"/>
  <c r="BB89" i="1"/>
  <c r="BC89" i="1"/>
  <c r="BA89" i="1"/>
  <c r="AZ89" i="1"/>
  <c r="BG89" i="1"/>
  <c r="BF89" i="1"/>
  <c r="BE89" i="1"/>
  <c r="BD89" i="1"/>
  <c r="AB89" i="1" s="1"/>
  <c r="AZ335" i="1"/>
  <c r="BG335" i="1"/>
  <c r="BF335" i="1"/>
  <c r="BE335" i="1"/>
  <c r="BD335" i="1"/>
  <c r="AB335" i="1" s="1"/>
  <c r="BC335" i="1"/>
  <c r="BB335" i="1"/>
  <c r="BA335" i="1"/>
  <c r="BF351" i="1"/>
  <c r="BB351" i="1"/>
  <c r="BA351" i="1"/>
  <c r="AZ351" i="1"/>
  <c r="BG351" i="1"/>
  <c r="BE351" i="1"/>
  <c r="BD351" i="1"/>
  <c r="AB351" i="1" s="1"/>
  <c r="BC351" i="1"/>
  <c r="BE60" i="1"/>
  <c r="BD60" i="1"/>
  <c r="AB60" i="1" s="1"/>
  <c r="BC60" i="1"/>
  <c r="BB60" i="1"/>
  <c r="BA60" i="1"/>
  <c r="AZ60" i="1"/>
  <c r="BG60" i="1"/>
  <c r="BF60" i="1"/>
  <c r="BF374" i="1"/>
  <c r="BE374" i="1"/>
  <c r="BA374" i="1"/>
  <c r="BD374" i="1"/>
  <c r="AB374" i="1" s="1"/>
  <c r="BC374" i="1"/>
  <c r="BB374" i="1"/>
  <c r="AZ374" i="1"/>
  <c r="BG374" i="1"/>
  <c r="BE143" i="1"/>
  <c r="BD143" i="1"/>
  <c r="AB143" i="1" s="1"/>
  <c r="BC143" i="1"/>
  <c r="BB143" i="1"/>
  <c r="BA143" i="1"/>
  <c r="AZ143" i="1"/>
  <c r="BG143" i="1"/>
  <c r="BF143" i="1"/>
  <c r="BG332" i="1"/>
  <c r="BF332" i="1"/>
  <c r="BE332" i="1"/>
  <c r="BD332" i="1"/>
  <c r="AB332" i="1" s="1"/>
  <c r="BC332" i="1"/>
  <c r="BB332" i="1"/>
  <c r="BA332" i="1"/>
  <c r="AZ332" i="1"/>
  <c r="BA45" i="1"/>
  <c r="AZ45" i="1"/>
  <c r="BG45" i="1"/>
  <c r="BF45" i="1"/>
  <c r="BE45" i="1"/>
  <c r="BD45" i="1"/>
  <c r="AB45" i="1" s="1"/>
  <c r="BC45" i="1"/>
  <c r="BB45" i="1"/>
  <c r="BE234" i="1"/>
  <c r="BC234" i="1"/>
  <c r="BA234" i="1"/>
  <c r="AZ234" i="1"/>
  <c r="BG234" i="1"/>
  <c r="BF234" i="1"/>
  <c r="BD234" i="1"/>
  <c r="AB234" i="1" s="1"/>
  <c r="BB234" i="1"/>
  <c r="BA44" i="1"/>
  <c r="AZ44" i="1"/>
  <c r="BG44" i="1"/>
  <c r="BF44" i="1"/>
  <c r="BE44" i="1"/>
  <c r="BD44" i="1"/>
  <c r="AB44" i="1" s="1"/>
  <c r="BC44" i="1"/>
  <c r="BB44" i="1"/>
  <c r="BG396" i="1"/>
  <c r="BF396" i="1"/>
  <c r="BA396" i="1"/>
  <c r="BE396" i="1"/>
  <c r="BD396" i="1"/>
  <c r="BC396" i="1"/>
  <c r="BB396" i="1"/>
  <c r="AZ396" i="1"/>
  <c r="BD403" i="1"/>
  <c r="BC403" i="1"/>
  <c r="BG403" i="1"/>
  <c r="BF403" i="1"/>
  <c r="BB403" i="1"/>
  <c r="BA403" i="1"/>
  <c r="BE403" i="1"/>
  <c r="AZ403" i="1"/>
  <c r="BA426" i="1"/>
  <c r="AZ426" i="1"/>
  <c r="BG426" i="1"/>
  <c r="BF426" i="1"/>
  <c r="BE426" i="1"/>
  <c r="BD426" i="1"/>
  <c r="BC426" i="1"/>
  <c r="BB426" i="1"/>
  <c r="BA414" i="1"/>
  <c r="AZ414" i="1"/>
  <c r="BG414" i="1"/>
  <c r="BE414" i="1"/>
  <c r="BD414" i="1"/>
  <c r="BC414" i="1"/>
  <c r="BB414" i="1"/>
  <c r="BF414" i="1"/>
  <c r="BA442" i="1"/>
  <c r="AZ442" i="1"/>
  <c r="BG442" i="1"/>
  <c r="BD442" i="1"/>
  <c r="BC442" i="1"/>
  <c r="BB442" i="1"/>
  <c r="BF442" i="1"/>
  <c r="BE442" i="1"/>
  <c r="BA450" i="1"/>
  <c r="AZ450" i="1"/>
  <c r="BG450" i="1"/>
  <c r="BB450" i="1"/>
  <c r="BF450" i="1"/>
  <c r="BD450" i="1"/>
  <c r="BC450" i="1"/>
  <c r="BE450" i="1"/>
  <c r="BE459" i="1"/>
  <c r="BD459" i="1"/>
  <c r="BC459" i="1"/>
  <c r="BG459" i="1"/>
  <c r="BF459" i="1"/>
  <c r="BB459" i="1"/>
  <c r="BA459" i="1"/>
  <c r="AZ459" i="1"/>
  <c r="BF225" i="1"/>
  <c r="BB225" i="1"/>
  <c r="AZ225" i="1"/>
  <c r="BG225" i="1"/>
  <c r="BE225" i="1"/>
  <c r="BD225" i="1"/>
  <c r="AB225" i="1" s="1"/>
  <c r="BC225" i="1"/>
  <c r="BA225" i="1"/>
  <c r="BD103" i="1"/>
  <c r="AB103" i="1" s="1"/>
  <c r="AZ103" i="1"/>
  <c r="BE103" i="1"/>
  <c r="BG103" i="1"/>
  <c r="BF103" i="1"/>
  <c r="BC103" i="1"/>
  <c r="BB103" i="1"/>
  <c r="BA103" i="1"/>
  <c r="BC174" i="1"/>
  <c r="BB174" i="1"/>
  <c r="BA174" i="1"/>
  <c r="AZ174" i="1"/>
  <c r="BG174" i="1"/>
  <c r="BF174" i="1"/>
  <c r="BE174" i="1"/>
  <c r="BD174" i="1"/>
  <c r="AB174" i="1" s="1"/>
  <c r="BE350" i="1"/>
  <c r="BG350" i="1"/>
  <c r="BF350" i="1"/>
  <c r="BD350" i="1"/>
  <c r="AB350" i="1" s="1"/>
  <c r="BC350" i="1"/>
  <c r="BB350" i="1"/>
  <c r="BA350" i="1"/>
  <c r="AZ350" i="1"/>
  <c r="BF362" i="1"/>
  <c r="BE362" i="1"/>
  <c r="BB362" i="1"/>
  <c r="BA362" i="1"/>
  <c r="AZ362" i="1"/>
  <c r="BG362" i="1"/>
  <c r="BD362" i="1"/>
  <c r="AB362" i="1" s="1"/>
  <c r="BC362" i="1"/>
  <c r="BA22" i="1"/>
  <c r="AZ22" i="1"/>
  <c r="BG22" i="1"/>
  <c r="BF22" i="1"/>
  <c r="BE22" i="1"/>
  <c r="BC22" i="1"/>
  <c r="BB22" i="1"/>
  <c r="BD22" i="1"/>
  <c r="AB22" i="1" s="1"/>
  <c r="BG328" i="3"/>
  <c r="BF328" i="3"/>
  <c r="BE328" i="3"/>
  <c r="BD328" i="3"/>
  <c r="AB328" i="3" s="1"/>
  <c r="BC328" i="3"/>
  <c r="BB328" i="3"/>
  <c r="BA328" i="3"/>
  <c r="AZ328" i="3"/>
  <c r="BE319" i="2"/>
  <c r="BD319" i="2"/>
  <c r="AB319" i="2" s="1"/>
  <c r="BC319" i="2"/>
  <c r="BB319" i="2"/>
  <c r="BA319" i="2"/>
  <c r="AZ319" i="2"/>
  <c r="BG319" i="2"/>
  <c r="BF319" i="2"/>
  <c r="BG251" i="2"/>
  <c r="BE251" i="2"/>
  <c r="BA251" i="2"/>
  <c r="BF251" i="2"/>
  <c r="BD251" i="2"/>
  <c r="AB251" i="2" s="1"/>
  <c r="BB251" i="2"/>
  <c r="AZ251" i="2"/>
  <c r="BC251" i="2"/>
  <c r="BG124" i="2"/>
  <c r="BE124" i="2"/>
  <c r="BD124" i="2"/>
  <c r="AB124" i="2" s="1"/>
  <c r="BC124" i="2"/>
  <c r="BB124" i="2"/>
  <c r="AZ124" i="2"/>
  <c r="BA124" i="2"/>
  <c r="BF124" i="2"/>
  <c r="BA105" i="2"/>
  <c r="BG105" i="2"/>
  <c r="BE105" i="2"/>
  <c r="BC105" i="2"/>
  <c r="BF105" i="2"/>
  <c r="BD105" i="2"/>
  <c r="AB105" i="2" s="1"/>
  <c r="BB105" i="2"/>
  <c r="AZ105" i="2"/>
  <c r="BF191" i="2"/>
  <c r="BG191" i="2"/>
  <c r="BE191" i="2"/>
  <c r="BD191" i="2"/>
  <c r="AB191" i="2" s="1"/>
  <c r="BC191" i="2"/>
  <c r="BB191" i="2"/>
  <c r="BA191" i="2"/>
  <c r="AZ191" i="2"/>
  <c r="BG135" i="2"/>
  <c r="BF135" i="2"/>
  <c r="BE135" i="2"/>
  <c r="BD135" i="2"/>
  <c r="AB135" i="2" s="1"/>
  <c r="BC135" i="2"/>
  <c r="BB135" i="2"/>
  <c r="BA135" i="2"/>
  <c r="AZ135" i="2"/>
  <c r="BG163" i="2"/>
  <c r="BF163" i="2"/>
  <c r="BE163" i="2"/>
  <c r="BD163" i="2"/>
  <c r="AB163" i="2" s="1"/>
  <c r="BC163" i="2"/>
  <c r="BB163" i="2"/>
  <c r="BA163" i="2"/>
  <c r="AZ163" i="2"/>
  <c r="BG40" i="2"/>
  <c r="BF40" i="2"/>
  <c r="BE40" i="2"/>
  <c r="BD40" i="2"/>
  <c r="AB40" i="2" s="1"/>
  <c r="BC40" i="2"/>
  <c r="BB40" i="2"/>
  <c r="BA40" i="2"/>
  <c r="AZ40" i="2"/>
  <c r="BG323" i="2"/>
  <c r="BF323" i="2"/>
  <c r="BE323" i="2"/>
  <c r="BD323" i="2"/>
  <c r="AB323" i="2" s="1"/>
  <c r="BC323" i="2"/>
  <c r="BB323" i="2"/>
  <c r="BA323" i="2"/>
  <c r="AZ323" i="2"/>
  <c r="BG94" i="3"/>
  <c r="BE94" i="3"/>
  <c r="BD94" i="3"/>
  <c r="AB94" i="3" s="1"/>
  <c r="BC94" i="3"/>
  <c r="BA94" i="3"/>
  <c r="BF94" i="3"/>
  <c r="BB94" i="3"/>
  <c r="AZ94" i="3"/>
  <c r="BG301" i="3"/>
  <c r="BD301" i="3"/>
  <c r="AB301" i="3" s="1"/>
  <c r="BC301" i="3"/>
  <c r="BB301" i="3"/>
  <c r="AZ301" i="3"/>
  <c r="BE301" i="3"/>
  <c r="BA301" i="3"/>
  <c r="BF301" i="3"/>
  <c r="BB354" i="3"/>
  <c r="BA354" i="3"/>
  <c r="BG354" i="3"/>
  <c r="BF354" i="3"/>
  <c r="BD354" i="3"/>
  <c r="AB354" i="3" s="1"/>
  <c r="BC354" i="3"/>
  <c r="BE354" i="3"/>
  <c r="AZ354" i="3"/>
  <c r="BB252" i="3"/>
  <c r="BA252" i="3"/>
  <c r="AZ252" i="3"/>
  <c r="BG252" i="3"/>
  <c r="BF252" i="3"/>
  <c r="BD252" i="3"/>
  <c r="AB252" i="3" s="1"/>
  <c r="BC252" i="3"/>
  <c r="BE252" i="3"/>
  <c r="BG86" i="3"/>
  <c r="BE86" i="3"/>
  <c r="BD86" i="3"/>
  <c r="AB86" i="3" s="1"/>
  <c r="BF86" i="3"/>
  <c r="BC86" i="3"/>
  <c r="BB86" i="3"/>
  <c r="BA86" i="3"/>
  <c r="AZ86" i="3"/>
  <c r="BA72" i="3"/>
  <c r="BB72" i="3"/>
  <c r="AZ72" i="3"/>
  <c r="BG72" i="3"/>
  <c r="BF72" i="3"/>
  <c r="BE72" i="3"/>
  <c r="BD72" i="3"/>
  <c r="AB72" i="3" s="1"/>
  <c r="BC72" i="3"/>
  <c r="BA240" i="3"/>
  <c r="AZ240" i="3"/>
  <c r="BG240" i="3"/>
  <c r="BD240" i="3"/>
  <c r="AB240" i="3" s="1"/>
  <c r="BC240" i="3"/>
  <c r="BF240" i="3"/>
  <c r="BB240" i="3"/>
  <c r="BE240" i="3"/>
  <c r="BG242" i="3"/>
  <c r="BF242" i="3"/>
  <c r="BD242" i="3"/>
  <c r="AB242" i="3" s="1"/>
  <c r="BB242" i="3"/>
  <c r="BA242" i="3"/>
  <c r="AZ242" i="3"/>
  <c r="BC242" i="3"/>
  <c r="BE242" i="3"/>
  <c r="BC219" i="3"/>
  <c r="BB219" i="3"/>
  <c r="BA219" i="3"/>
  <c r="AZ219" i="3"/>
  <c r="BG219" i="3"/>
  <c r="BE219" i="3"/>
  <c r="BD219" i="3"/>
  <c r="AB219" i="3" s="1"/>
  <c r="BF219" i="3"/>
  <c r="BF237" i="1"/>
  <c r="BB237" i="1"/>
  <c r="AZ237" i="1"/>
  <c r="BC237" i="1"/>
  <c r="BA237" i="1"/>
  <c r="BG237" i="1"/>
  <c r="BE237" i="1"/>
  <c r="BD237" i="1"/>
  <c r="AB237" i="1" s="1"/>
  <c r="BG142" i="1"/>
  <c r="BD142" i="1"/>
  <c r="AB142" i="1" s="1"/>
  <c r="BC142" i="1"/>
  <c r="BB142" i="1"/>
  <c r="BA142" i="1"/>
  <c r="AZ142" i="1"/>
  <c r="BF142" i="1"/>
  <c r="BE142" i="1"/>
  <c r="BG155" i="1"/>
  <c r="BE155" i="1"/>
  <c r="BD155" i="1"/>
  <c r="AB155" i="1" s="1"/>
  <c r="BC155" i="1"/>
  <c r="BB155" i="1"/>
  <c r="BA155" i="1"/>
  <c r="AZ155" i="1"/>
  <c r="BF155" i="1"/>
  <c r="AZ311" i="1"/>
  <c r="BG311" i="1"/>
  <c r="BF311" i="1"/>
  <c r="BE311" i="1"/>
  <c r="BD311" i="1"/>
  <c r="AB311" i="1" s="1"/>
  <c r="BC311" i="1"/>
  <c r="BB311" i="1"/>
  <c r="BA311" i="1"/>
  <c r="BE48" i="1"/>
  <c r="BD48" i="1"/>
  <c r="AB48" i="1" s="1"/>
  <c r="BC48" i="1"/>
  <c r="BB48" i="1"/>
  <c r="BA48" i="1"/>
  <c r="AZ48" i="1"/>
  <c r="BG48" i="1"/>
  <c r="BF48" i="1"/>
  <c r="AZ365" i="1"/>
  <c r="BA365" i="1"/>
  <c r="BF365" i="1"/>
  <c r="BE365" i="1"/>
  <c r="BD365" i="1"/>
  <c r="AB365" i="1" s="1"/>
  <c r="BC365" i="1"/>
  <c r="BB365" i="1"/>
  <c r="BG365" i="1"/>
  <c r="BF329" i="1"/>
  <c r="BE329" i="1"/>
  <c r="BD329" i="1"/>
  <c r="AB329" i="1" s="1"/>
  <c r="BC329" i="1"/>
  <c r="BB329" i="1"/>
  <c r="BA329" i="1"/>
  <c r="AZ329" i="1"/>
  <c r="BG329" i="1"/>
  <c r="BG75" i="1"/>
  <c r="BA75" i="1"/>
  <c r="AZ75" i="1"/>
  <c r="BF75" i="1"/>
  <c r="BE75" i="1"/>
  <c r="BD75" i="1"/>
  <c r="AB75" i="1" s="1"/>
  <c r="BC75" i="1"/>
  <c r="BB75" i="1"/>
  <c r="BE79" i="1"/>
  <c r="BG79" i="1"/>
  <c r="BF79" i="1"/>
  <c r="BD79" i="1"/>
  <c r="AB79" i="1" s="1"/>
  <c r="BC79" i="1"/>
  <c r="BB79" i="1"/>
  <c r="BA79" i="1"/>
  <c r="AZ79" i="1"/>
  <c r="BG217" i="1"/>
  <c r="BF217" i="1"/>
  <c r="BE217" i="1"/>
  <c r="BD217" i="1"/>
  <c r="AB217" i="1" s="1"/>
  <c r="BC217" i="1"/>
  <c r="BB217" i="1"/>
  <c r="BA217" i="1"/>
  <c r="AZ217" i="1"/>
  <c r="BG224" i="1"/>
  <c r="BE224" i="1"/>
  <c r="BA224" i="1"/>
  <c r="BC224" i="1"/>
  <c r="BB224" i="1"/>
  <c r="AZ224" i="1"/>
  <c r="BF224" i="1"/>
  <c r="BD224" i="1"/>
  <c r="AB224" i="1" s="1"/>
  <c r="AZ147" i="1"/>
  <c r="BG147" i="1"/>
  <c r="BF147" i="1"/>
  <c r="BE147" i="1"/>
  <c r="BD147" i="1"/>
  <c r="AB147" i="1" s="1"/>
  <c r="BC147" i="1"/>
  <c r="BB147" i="1"/>
  <c r="BA147" i="1"/>
  <c r="BG306" i="1"/>
  <c r="BF306" i="1"/>
  <c r="BE306" i="1"/>
  <c r="BD306" i="1"/>
  <c r="AB306" i="1" s="1"/>
  <c r="BC306" i="1"/>
  <c r="BB306" i="1"/>
  <c r="BA306" i="1"/>
  <c r="AZ306" i="1"/>
  <c r="BG8" i="1"/>
  <c r="BF8" i="1"/>
  <c r="BE8" i="1"/>
  <c r="BD8" i="1"/>
  <c r="AB8" i="1" s="1"/>
  <c r="AZ8" i="1"/>
  <c r="BC8" i="1"/>
  <c r="BB8" i="1"/>
  <c r="BA8" i="1"/>
  <c r="BF133" i="1"/>
  <c r="BE133" i="1"/>
  <c r="BD133" i="1"/>
  <c r="AB133" i="1" s="1"/>
  <c r="BC133" i="1"/>
  <c r="BB133" i="1"/>
  <c r="BA133" i="1"/>
  <c r="AZ133" i="1"/>
  <c r="BG133" i="1"/>
  <c r="BC302" i="1"/>
  <c r="BB302" i="1"/>
  <c r="BA302" i="1"/>
  <c r="AZ302" i="1"/>
  <c r="BG302" i="1"/>
  <c r="BF302" i="1"/>
  <c r="BE302" i="1"/>
  <c r="BD302" i="1"/>
  <c r="AB302" i="1" s="1"/>
  <c r="BG205" i="1"/>
  <c r="BF205" i="1"/>
  <c r="BE205" i="1"/>
  <c r="BD205" i="1"/>
  <c r="AB205" i="1" s="1"/>
  <c r="BC205" i="1"/>
  <c r="BB205" i="1"/>
  <c r="BA205" i="1"/>
  <c r="AZ205" i="1"/>
  <c r="AZ159" i="1"/>
  <c r="BG159" i="1"/>
  <c r="BF159" i="1"/>
  <c r="BE159" i="1"/>
  <c r="BD159" i="1"/>
  <c r="AB159" i="1" s="1"/>
  <c r="BC159" i="1"/>
  <c r="BB159" i="1"/>
  <c r="BA159" i="1"/>
  <c r="BD78" i="1"/>
  <c r="AB78" i="1" s="1"/>
  <c r="BC78" i="1"/>
  <c r="BB78" i="1"/>
  <c r="BA78" i="1"/>
  <c r="AZ78" i="1"/>
  <c r="BG78" i="1"/>
  <c r="BF78" i="1"/>
  <c r="BE78" i="1"/>
  <c r="BE358" i="1"/>
  <c r="BB358" i="1"/>
  <c r="BA358" i="1"/>
  <c r="BF358" i="1"/>
  <c r="BC358" i="1"/>
  <c r="AZ358" i="1"/>
  <c r="BG358" i="1"/>
  <c r="BD358" i="1"/>
  <c r="AB358" i="1" s="1"/>
  <c r="BA56" i="1"/>
  <c r="AZ56" i="1"/>
  <c r="BG56" i="1"/>
  <c r="BF56" i="1"/>
  <c r="BE56" i="1"/>
  <c r="BD56" i="1"/>
  <c r="AB56" i="1" s="1"/>
  <c r="BC56" i="1"/>
  <c r="BB56" i="1"/>
  <c r="BE132" i="1"/>
  <c r="BD132" i="1"/>
  <c r="AB132" i="1" s="1"/>
  <c r="BC132" i="1"/>
  <c r="BB132" i="1"/>
  <c r="BA132" i="1"/>
  <c r="AZ132" i="1"/>
  <c r="BG132" i="1"/>
  <c r="BF132" i="1"/>
  <c r="AZ10" i="1"/>
  <c r="BF10" i="1"/>
  <c r="BA10" i="1"/>
  <c r="BG10" i="1"/>
  <c r="BE10" i="1"/>
  <c r="BC10" i="1"/>
  <c r="BD10" i="1"/>
  <c r="AB10" i="1" s="1"/>
  <c r="BB10" i="1"/>
  <c r="BA406" i="1"/>
  <c r="AZ406" i="1"/>
  <c r="BG406" i="1"/>
  <c r="BF406" i="1"/>
  <c r="BE406" i="1"/>
  <c r="BD406" i="1"/>
  <c r="BC406" i="1"/>
  <c r="BB406" i="1"/>
  <c r="BG428" i="1"/>
  <c r="BF428" i="1"/>
  <c r="BA428" i="1"/>
  <c r="BE428" i="1"/>
  <c r="BC428" i="1"/>
  <c r="BB428" i="1"/>
  <c r="BD428" i="1"/>
  <c r="AZ428" i="1"/>
  <c r="BD429" i="1"/>
  <c r="BG429" i="1"/>
  <c r="BF429" i="1"/>
  <c r="BE429" i="1"/>
  <c r="BC429" i="1"/>
  <c r="BB429" i="1"/>
  <c r="BA429" i="1"/>
  <c r="AZ429" i="1"/>
  <c r="BD417" i="1"/>
  <c r="BC417" i="1"/>
  <c r="BB417" i="1"/>
  <c r="BA417" i="1"/>
  <c r="AZ417" i="1"/>
  <c r="BF417" i="1"/>
  <c r="BE417" i="1"/>
  <c r="BG417" i="1"/>
  <c r="BD445" i="1"/>
  <c r="BB445" i="1"/>
  <c r="BA445" i="1"/>
  <c r="AZ445" i="1"/>
  <c r="BG445" i="1"/>
  <c r="BE445" i="1"/>
  <c r="BC445" i="1"/>
  <c r="BF445" i="1"/>
  <c r="BD453" i="1"/>
  <c r="AZ453" i="1"/>
  <c r="BF453" i="1"/>
  <c r="BE453" i="1"/>
  <c r="BB453" i="1"/>
  <c r="BA453" i="1"/>
  <c r="BG453" i="1"/>
  <c r="BC453" i="1"/>
  <c r="BE463" i="1"/>
  <c r="BD463" i="1"/>
  <c r="BC463" i="1"/>
  <c r="BG463" i="1"/>
  <c r="BF463" i="1"/>
  <c r="BA463" i="1"/>
  <c r="AZ463" i="1"/>
  <c r="BB463" i="1"/>
  <c r="AZ87" i="1"/>
  <c r="BG87" i="1"/>
  <c r="BA87" i="1"/>
  <c r="BF87" i="1"/>
  <c r="BE87" i="1"/>
  <c r="BD87" i="1"/>
  <c r="AB87" i="1" s="1"/>
  <c r="BC87" i="1"/>
  <c r="BB87" i="1"/>
  <c r="BG310" i="1"/>
  <c r="BF310" i="1"/>
  <c r="BE310" i="1"/>
  <c r="BD310" i="1"/>
  <c r="AB310" i="1" s="1"/>
  <c r="BC310" i="1"/>
  <c r="BB310" i="1"/>
  <c r="BA310" i="1"/>
  <c r="AZ310" i="1"/>
  <c r="BG320" i="1"/>
  <c r="BF320" i="1"/>
  <c r="BE320" i="1"/>
  <c r="BD320" i="1"/>
  <c r="AB320" i="1" s="1"/>
  <c r="BC320" i="1"/>
  <c r="BB320" i="1"/>
  <c r="BA320" i="1"/>
  <c r="AZ320" i="1"/>
  <c r="BA172" i="1"/>
  <c r="AZ172" i="1"/>
  <c r="BG172" i="1"/>
  <c r="BF172" i="1"/>
  <c r="BE172" i="1"/>
  <c r="BD172" i="1"/>
  <c r="AB172" i="1" s="1"/>
  <c r="BC172" i="1"/>
  <c r="BB172" i="1"/>
  <c r="BA276" i="1"/>
  <c r="AZ276" i="1"/>
  <c r="BG276" i="1"/>
  <c r="BF276" i="1"/>
  <c r="BE276" i="1"/>
  <c r="BC276" i="1"/>
  <c r="BB276" i="1"/>
  <c r="BD276" i="1"/>
  <c r="AB276" i="1" s="1"/>
  <c r="BG307" i="1"/>
  <c r="BF307" i="1"/>
  <c r="BE307" i="1"/>
  <c r="BD307" i="1"/>
  <c r="AB307" i="1" s="1"/>
  <c r="BC307" i="1"/>
  <c r="BB307" i="1"/>
  <c r="BA307" i="1"/>
  <c r="AZ307" i="1"/>
  <c r="BE316" i="1"/>
  <c r="BD316" i="1"/>
  <c r="AB316" i="1" s="1"/>
  <c r="BC316" i="1"/>
  <c r="BB316" i="1"/>
  <c r="BA316" i="1"/>
  <c r="AZ316" i="1"/>
  <c r="BG316" i="1"/>
  <c r="BF316" i="1"/>
  <c r="BD279" i="1"/>
  <c r="AB279" i="1" s="1"/>
  <c r="BC279" i="1"/>
  <c r="BB279" i="1"/>
  <c r="BA279" i="1"/>
  <c r="AZ279" i="1"/>
  <c r="BF279" i="1"/>
  <c r="BG279" i="1"/>
  <c r="BE279" i="1"/>
  <c r="BG260" i="1"/>
  <c r="BF260" i="1"/>
  <c r="BE260" i="1"/>
  <c r="BC260" i="1"/>
  <c r="BA260" i="1"/>
  <c r="BD260" i="1"/>
  <c r="AB260" i="1" s="1"/>
  <c r="BB260" i="1"/>
  <c r="AZ260" i="1"/>
  <c r="BA141" i="3"/>
  <c r="AZ141" i="3"/>
  <c r="BG141" i="3"/>
  <c r="BE141" i="3"/>
  <c r="BD141" i="3"/>
  <c r="AB141" i="3" s="1"/>
  <c r="BF141" i="3"/>
  <c r="BC141" i="3"/>
  <c r="BB141" i="3"/>
  <c r="BB175" i="3"/>
  <c r="BC175" i="3"/>
  <c r="BA175" i="3"/>
  <c r="AZ175" i="3"/>
  <c r="BG175" i="3"/>
  <c r="BE175" i="3"/>
  <c r="BD175" i="3"/>
  <c r="AB175" i="3" s="1"/>
  <c r="BF175" i="3"/>
  <c r="AZ152" i="3"/>
  <c r="BG152" i="3"/>
  <c r="BF152" i="3"/>
  <c r="BE152" i="3"/>
  <c r="BD152" i="3"/>
  <c r="AB152" i="3" s="1"/>
  <c r="BB152" i="3"/>
  <c r="BA152" i="3"/>
  <c r="BC152" i="3"/>
  <c r="BG148" i="3"/>
  <c r="BE148" i="3"/>
  <c r="BD148" i="3"/>
  <c r="AB148" i="3" s="1"/>
  <c r="BB148" i="3"/>
  <c r="BA148" i="3"/>
  <c r="BF148" i="3"/>
  <c r="BC148" i="3"/>
  <c r="AZ148" i="3"/>
  <c r="BD35" i="3"/>
  <c r="AB35" i="3" s="1"/>
  <c r="BF35" i="3"/>
  <c r="BE35" i="3"/>
  <c r="BC35" i="3"/>
  <c r="BB35" i="3"/>
  <c r="BA35" i="3"/>
  <c r="AZ35" i="3"/>
  <c r="BG35" i="3"/>
  <c r="BC149" i="3"/>
  <c r="BB149" i="3"/>
  <c r="BA149" i="3"/>
  <c r="AZ149" i="3"/>
  <c r="BG149" i="3"/>
  <c r="BE149" i="3"/>
  <c r="BD149" i="3"/>
  <c r="AB149" i="3" s="1"/>
  <c r="BF149" i="3"/>
  <c r="BG44" i="3"/>
  <c r="BE44" i="3"/>
  <c r="BB44" i="3"/>
  <c r="BA44" i="3"/>
  <c r="AZ44" i="3"/>
  <c r="BF44" i="3"/>
  <c r="BD44" i="3"/>
  <c r="AB44" i="3" s="1"/>
  <c r="BC44" i="3"/>
  <c r="BG381" i="3"/>
  <c r="BF381" i="3"/>
  <c r="BE381" i="3"/>
  <c r="BD381" i="3"/>
  <c r="AB381" i="3" s="1"/>
  <c r="BC381" i="3"/>
  <c r="BA381" i="3"/>
  <c r="AZ381" i="3"/>
  <c r="BB381" i="3"/>
  <c r="BG403" i="3"/>
  <c r="BE403" i="3"/>
  <c r="BD403" i="3"/>
  <c r="AB403" i="3" s="1"/>
  <c r="BB403" i="3"/>
  <c r="BA403" i="3"/>
  <c r="BC403" i="3"/>
  <c r="AZ403" i="3"/>
  <c r="BF403" i="3"/>
  <c r="BG393" i="3"/>
  <c r="BF393" i="3"/>
  <c r="BE393" i="3"/>
  <c r="BD393" i="3"/>
  <c r="AB393" i="3" s="1"/>
  <c r="BC393" i="3"/>
  <c r="BA393" i="3"/>
  <c r="AZ393" i="3"/>
  <c r="BB393" i="3"/>
  <c r="BG208" i="3"/>
  <c r="BF208" i="3"/>
  <c r="BE208" i="3"/>
  <c r="BD208" i="3"/>
  <c r="AB208" i="3" s="1"/>
  <c r="BC208" i="3"/>
  <c r="BB208" i="3"/>
  <c r="BA208" i="3"/>
  <c r="AZ208" i="3"/>
  <c r="BC161" i="3"/>
  <c r="BB161" i="3"/>
  <c r="BA161" i="3"/>
  <c r="AZ161" i="3"/>
  <c r="BG161" i="3"/>
  <c r="BE161" i="3"/>
  <c r="BD161" i="3"/>
  <c r="AB161" i="3" s="1"/>
  <c r="BF161" i="3"/>
  <c r="BC31" i="3"/>
  <c r="BB31" i="3"/>
  <c r="BA31" i="3"/>
  <c r="AZ31" i="3"/>
  <c r="BG31" i="3"/>
  <c r="BF31" i="3"/>
  <c r="BE31" i="3"/>
  <c r="BD31" i="3"/>
  <c r="AB31" i="3" s="1"/>
  <c r="BB287" i="3"/>
  <c r="BA287" i="3"/>
  <c r="BE287" i="3"/>
  <c r="BG287" i="3"/>
  <c r="BF287" i="3"/>
  <c r="BD287" i="3"/>
  <c r="AB287" i="3" s="1"/>
  <c r="BC287" i="3"/>
  <c r="AZ287" i="3"/>
  <c r="BG411" i="3"/>
  <c r="BF411" i="3"/>
  <c r="BE411" i="3"/>
  <c r="BD411" i="3"/>
  <c r="AB411" i="3" s="1"/>
  <c r="BC411" i="3"/>
  <c r="BB411" i="3"/>
  <c r="BA411" i="3"/>
  <c r="AZ411" i="3"/>
  <c r="BG91" i="3"/>
  <c r="BF91" i="3"/>
  <c r="BB91" i="3"/>
  <c r="AZ91" i="3"/>
  <c r="BE91" i="3"/>
  <c r="BD91" i="3"/>
  <c r="AB91" i="3" s="1"/>
  <c r="BC91" i="3"/>
  <c r="BA91" i="3"/>
  <c r="BD193" i="3"/>
  <c r="AB193" i="3" s="1"/>
  <c r="BC193" i="3"/>
  <c r="BA193" i="3"/>
  <c r="AZ193" i="3"/>
  <c r="BG193" i="3"/>
  <c r="BE193" i="3"/>
  <c r="BB193" i="3"/>
  <c r="BF193" i="3"/>
  <c r="BG140" i="3"/>
  <c r="BE140" i="3"/>
  <c r="BD140" i="3"/>
  <c r="AB140" i="3" s="1"/>
  <c r="BB140" i="3"/>
  <c r="BA140" i="3"/>
  <c r="BF140" i="3"/>
  <c r="BC140" i="3"/>
  <c r="AZ140" i="3"/>
  <c r="BF298" i="3"/>
  <c r="BE298" i="3"/>
  <c r="BC298" i="3"/>
  <c r="BB298" i="3"/>
  <c r="BG298" i="3"/>
  <c r="BD298" i="3"/>
  <c r="AB298" i="3" s="1"/>
  <c r="BA298" i="3"/>
  <c r="AZ298" i="3"/>
  <c r="BE211" i="3"/>
  <c r="BD211" i="3"/>
  <c r="AB211" i="3" s="1"/>
  <c r="BC211" i="3"/>
  <c r="BB211" i="3"/>
  <c r="BA211" i="3"/>
  <c r="AZ211" i="3"/>
  <c r="BG211" i="3"/>
  <c r="BF211" i="3"/>
  <c r="BB400" i="3"/>
  <c r="BA400" i="3"/>
  <c r="BG400" i="3"/>
  <c r="BE400" i="3"/>
  <c r="BD400" i="3"/>
  <c r="AB400" i="3" s="1"/>
  <c r="BC400" i="3"/>
  <c r="AZ400" i="3"/>
  <c r="BF400" i="3"/>
  <c r="AZ194" i="3"/>
  <c r="BG194" i="3"/>
  <c r="BF194" i="3"/>
  <c r="BD194" i="3"/>
  <c r="AB194" i="3" s="1"/>
  <c r="BC194" i="3"/>
  <c r="BE194" i="3"/>
  <c r="BB194" i="3"/>
  <c r="BA194" i="3"/>
  <c r="BD173" i="3"/>
  <c r="AB173" i="3" s="1"/>
  <c r="BG173" i="3"/>
  <c r="BF173" i="3"/>
  <c r="BE173" i="3"/>
  <c r="BC173" i="3"/>
  <c r="BA173" i="3"/>
  <c r="AZ173" i="3"/>
  <c r="BB173" i="3"/>
  <c r="BD323" i="3"/>
  <c r="AB323" i="3" s="1"/>
  <c r="BC323" i="3"/>
  <c r="BB323" i="3"/>
  <c r="BA323" i="3"/>
  <c r="AZ323" i="3"/>
  <c r="BF323" i="3"/>
  <c r="BE323" i="3"/>
  <c r="BG323" i="3"/>
  <c r="BE416" i="3"/>
  <c r="BB416" i="3"/>
  <c r="AZ416" i="3"/>
  <c r="BF416" i="3"/>
  <c r="BD416" i="3"/>
  <c r="BC416" i="3"/>
  <c r="BA416" i="3"/>
  <c r="BG416" i="3"/>
  <c r="BB205" i="2"/>
  <c r="BA205" i="2"/>
  <c r="AZ205" i="2"/>
  <c r="BG205" i="2"/>
  <c r="BF205" i="2"/>
  <c r="BE205" i="2"/>
  <c r="BD205" i="2"/>
  <c r="AB205" i="2" s="1"/>
  <c r="BC205" i="2"/>
  <c r="BG312" i="2"/>
  <c r="BF312" i="2"/>
  <c r="BE312" i="2"/>
  <c r="BD312" i="2"/>
  <c r="AB312" i="2" s="1"/>
  <c r="BC312" i="2"/>
  <c r="BB312" i="2"/>
  <c r="BA312" i="2"/>
  <c r="AZ312" i="2"/>
  <c r="AZ20" i="2"/>
  <c r="BF20" i="2"/>
  <c r="BE20" i="2"/>
  <c r="BD20" i="2"/>
  <c r="AB20" i="2" s="1"/>
  <c r="BC20" i="2"/>
  <c r="BB20" i="2"/>
  <c r="BG20" i="2"/>
  <c r="BA20" i="2"/>
  <c r="BG18" i="2"/>
  <c r="BF18" i="2"/>
  <c r="BD18" i="2"/>
  <c r="AB18" i="2" s="1"/>
  <c r="BC18" i="2"/>
  <c r="BB18" i="2"/>
  <c r="BA18" i="2"/>
  <c r="AZ18" i="2"/>
  <c r="BE18" i="2"/>
  <c r="AZ104" i="2"/>
  <c r="BF104" i="2"/>
  <c r="BD104" i="2"/>
  <c r="AB104" i="2" s="1"/>
  <c r="BB104" i="2"/>
  <c r="BG104" i="2"/>
  <c r="BE104" i="2"/>
  <c r="BC104" i="2"/>
  <c r="BA104" i="2"/>
  <c r="BG288" i="2"/>
  <c r="BF288" i="2"/>
  <c r="BD288" i="2"/>
  <c r="AB288" i="2" s="1"/>
  <c r="BC288" i="2"/>
  <c r="BB288" i="2"/>
  <c r="BA288" i="2"/>
  <c r="BE288" i="2"/>
  <c r="AZ288" i="2"/>
  <c r="AZ362" i="2"/>
  <c r="BG362" i="2"/>
  <c r="BF362" i="2"/>
  <c r="BE362" i="2"/>
  <c r="BD362" i="2"/>
  <c r="AB362" i="2" s="1"/>
  <c r="BC362" i="2"/>
  <c r="BB362" i="2"/>
  <c r="BA362" i="2"/>
  <c r="BG298" i="2"/>
  <c r="BF298" i="2"/>
  <c r="BE298" i="2"/>
  <c r="BD298" i="2"/>
  <c r="AB298" i="2" s="1"/>
  <c r="BC298" i="2"/>
  <c r="BB298" i="2"/>
  <c r="BA298" i="2"/>
  <c r="AZ298" i="2"/>
  <c r="BG172" i="2"/>
  <c r="BF172" i="2"/>
  <c r="BE172" i="2"/>
  <c r="BD172" i="2"/>
  <c r="AB172" i="2" s="1"/>
  <c r="BC172" i="2"/>
  <c r="BB172" i="2"/>
  <c r="BA172" i="2"/>
  <c r="AZ172" i="2"/>
  <c r="BG325" i="2"/>
  <c r="BF325" i="2"/>
  <c r="BE325" i="2"/>
  <c r="BD325" i="2"/>
  <c r="AB325" i="2" s="1"/>
  <c r="BC325" i="2"/>
  <c r="BB325" i="2"/>
  <c r="BA325" i="2"/>
  <c r="AZ325" i="2"/>
  <c r="BG334" i="2"/>
  <c r="BF334" i="2"/>
  <c r="BE334" i="2"/>
  <c r="BD334" i="2"/>
  <c r="AB334" i="2" s="1"/>
  <c r="BC334" i="2"/>
  <c r="BB334" i="2"/>
  <c r="BA334" i="2"/>
  <c r="AZ334" i="2"/>
  <c r="BE37" i="2"/>
  <c r="BD37" i="2"/>
  <c r="AB37" i="2" s="1"/>
  <c r="BC37" i="2"/>
  <c r="BB37" i="2"/>
  <c r="BA37" i="2"/>
  <c r="AZ37" i="2"/>
  <c r="BG37" i="2"/>
  <c r="BF37" i="2"/>
  <c r="BG148" i="2"/>
  <c r="BF148" i="2"/>
  <c r="BE148" i="2"/>
  <c r="BD148" i="2"/>
  <c r="AB148" i="2" s="1"/>
  <c r="BC148" i="2"/>
  <c r="BB148" i="2"/>
  <c r="BA148" i="2"/>
  <c r="AZ148" i="2"/>
  <c r="BG384" i="2"/>
  <c r="BF384" i="2"/>
  <c r="BE384" i="2"/>
  <c r="BA384" i="2"/>
  <c r="AZ384" i="2"/>
  <c r="BD384" i="2"/>
  <c r="AB384" i="2" s="1"/>
  <c r="BC384" i="2"/>
  <c r="BB384" i="2"/>
  <c r="BB304" i="2"/>
  <c r="BA304" i="2"/>
  <c r="AZ304" i="2"/>
  <c r="BG304" i="2"/>
  <c r="BF304" i="2"/>
  <c r="BE304" i="2"/>
  <c r="BD304" i="2"/>
  <c r="AB304" i="2" s="1"/>
  <c r="BC304" i="2"/>
  <c r="AZ242" i="2"/>
  <c r="BB242" i="2"/>
  <c r="BF242" i="2"/>
  <c r="BE242" i="2"/>
  <c r="BD242" i="2"/>
  <c r="AB242" i="2" s="1"/>
  <c r="BG242" i="2"/>
  <c r="BC242" i="2"/>
  <c r="BA242" i="2"/>
  <c r="BF62" i="2"/>
  <c r="BC62" i="2"/>
  <c r="BB62" i="2"/>
  <c r="BA62" i="2"/>
  <c r="AZ62" i="2"/>
  <c r="BG62" i="2"/>
  <c r="BE62" i="2"/>
  <c r="BD62" i="2"/>
  <c r="AB62" i="2" s="1"/>
  <c r="BF86" i="2"/>
  <c r="BC86" i="2"/>
  <c r="BG86" i="2"/>
  <c r="BE86" i="2"/>
  <c r="BD86" i="2"/>
  <c r="AB86" i="2" s="1"/>
  <c r="BB86" i="2"/>
  <c r="BA86" i="2"/>
  <c r="AZ86" i="2"/>
  <c r="BC119" i="2"/>
  <c r="BB119" i="2"/>
  <c r="AZ119" i="2"/>
  <c r="BG119" i="2"/>
  <c r="BF119" i="2"/>
  <c r="BE119" i="2"/>
  <c r="BD119" i="2"/>
  <c r="AB119" i="2" s="1"/>
  <c r="BA119" i="2"/>
  <c r="BG358" i="2"/>
  <c r="BF358" i="2"/>
  <c r="BE358" i="2"/>
  <c r="BD358" i="2"/>
  <c r="AB358" i="2" s="1"/>
  <c r="BC358" i="2"/>
  <c r="BB358" i="2"/>
  <c r="BA358" i="2"/>
  <c r="AZ358" i="2"/>
  <c r="BG357" i="2"/>
  <c r="BF357" i="2"/>
  <c r="BE357" i="2"/>
  <c r="BD357" i="2"/>
  <c r="AB357" i="2" s="1"/>
  <c r="BC357" i="2"/>
  <c r="BB357" i="2"/>
  <c r="BA357" i="2"/>
  <c r="AZ357" i="2"/>
  <c r="BG75" i="2"/>
  <c r="BD75" i="2"/>
  <c r="AB75" i="2" s="1"/>
  <c r="BC75" i="2"/>
  <c r="BB75" i="2"/>
  <c r="BA75" i="2"/>
  <c r="AZ75" i="2"/>
  <c r="BF75" i="2"/>
  <c r="BE75" i="2"/>
  <c r="BE61" i="2"/>
  <c r="BB61" i="2"/>
  <c r="BG61" i="2"/>
  <c r="BF61" i="2"/>
  <c r="BD61" i="2"/>
  <c r="AB61" i="2" s="1"/>
  <c r="BC61" i="2"/>
  <c r="BA61" i="2"/>
  <c r="AZ61" i="2"/>
  <c r="BB407" i="2"/>
  <c r="BA407" i="2"/>
  <c r="AZ407" i="2"/>
  <c r="BG407" i="2"/>
  <c r="BF407" i="2"/>
  <c r="BE407" i="2"/>
  <c r="BD407" i="2"/>
  <c r="BC407" i="2"/>
  <c r="BE404" i="2"/>
  <c r="BD404" i="2"/>
  <c r="BC404" i="2"/>
  <c r="BG404" i="2"/>
  <c r="BF404" i="2"/>
  <c r="BB404" i="2"/>
  <c r="BA404" i="2"/>
  <c r="AZ404" i="2"/>
  <c r="BA410" i="2"/>
  <c r="AZ410" i="2"/>
  <c r="BE410" i="2"/>
  <c r="BD410" i="2"/>
  <c r="BC410" i="2"/>
  <c r="BG410" i="2"/>
  <c r="BF410" i="2"/>
  <c r="BB410" i="2"/>
</calcChain>
</file>

<file path=xl/sharedStrings.xml><?xml version="1.0" encoding="utf-8"?>
<sst xmlns="http://schemas.openxmlformats.org/spreadsheetml/2006/main" count="8051" uniqueCount="598">
  <si>
    <t>To use this sheet, you will need to make a copy first to be able to edit (File -&gt; Make a copy). Enter "Yes" if the category is used in your league or "No" if it is not in the "Category Used?" row. Then use the "Weight" row to assign a points weight to each category. You only need to enter information into the cells highlighted in red. The rows highlighted in green will output the total number of projected Fantasy Points and the projected Fantasy Points per game played for your league.</t>
  </si>
  <si>
    <t>Selections for VORP / Positional Eligibility / Off-Nights Effects</t>
  </si>
  <si>
    <t>VORP F Number</t>
  </si>
  <si>
    <t>VORP D Number</t>
  </si>
  <si>
    <t>VORP On?</t>
  </si>
  <si>
    <t>Positional Eligibility</t>
  </si>
  <si>
    <t>Off-Nights Effects</t>
  </si>
  <si>
    <t># of Teams</t>
  </si>
  <si>
    <t># of Starting F</t>
  </si>
  <si>
    <t># of Starting D</t>
  </si>
  <si>
    <t>Rank</t>
  </si>
  <si>
    <t>Tier</t>
  </si>
  <si>
    <t>Player</t>
  </si>
  <si>
    <t>Team</t>
  </si>
  <si>
    <t>Yes</t>
  </si>
  <si>
    <t>Andrei Vasilevskiy</t>
  </si>
  <si>
    <t>TBL</t>
  </si>
  <si>
    <t>Medium Effect</t>
  </si>
  <si>
    <t>Logan Thompson</t>
  </si>
  <si>
    <t>WSH</t>
  </si>
  <si>
    <t>Ilya Sorokin</t>
  </si>
  <si>
    <t>NYI</t>
  </si>
  <si>
    <t>Connor Hellebuyck</t>
  </si>
  <si>
    <t>WPG</t>
  </si>
  <si>
    <t>Igor Shesterkin</t>
  </si>
  <si>
    <t>NYR</t>
  </si>
  <si>
    <t>Jake Oettinger</t>
  </si>
  <si>
    <t>FPts per GP</t>
  </si>
  <si>
    <t>DAL</t>
  </si>
  <si>
    <t>Jeremy Swayman</t>
  </si>
  <si>
    <t>BOS</t>
  </si>
  <si>
    <t>Karel Vejmelka</t>
  </si>
  <si>
    <t>UTA</t>
  </si>
  <si>
    <t>Jesper Wallstedt</t>
  </si>
  <si>
    <t>MIN</t>
  </si>
  <si>
    <t>*dependent on Gustavsson's health</t>
  </si>
  <si>
    <t>Linus Ullmark</t>
  </si>
  <si>
    <t>OTT</t>
  </si>
  <si>
    <t>Jet Greaves</t>
  </si>
  <si>
    <t>CBJ</t>
  </si>
  <si>
    <t>Jakub Dobes</t>
  </si>
  <si>
    <t>MTL</t>
  </si>
  <si>
    <t>Jacob Markstrom</t>
  </si>
  <si>
    <t>FLA</t>
  </si>
  <si>
    <t>Juuse Saros</t>
  </si>
  <si>
    <t>NSH</t>
  </si>
  <si>
    <t>Lukas Dostal</t>
  </si>
  <si>
    <t>ANA</t>
  </si>
  <si>
    <t>Joel Hofer</t>
  </si>
  <si>
    <t>STL</t>
  </si>
  <si>
    <t>Sergei Bobrovsky</t>
  </si>
  <si>
    <t>TOR</t>
  </si>
  <si>
    <t>Darcy Kuemper</t>
  </si>
  <si>
    <t>LAK</t>
  </si>
  <si>
    <t>Category Used? Yes/No</t>
  </si>
  <si>
    <t>Scott Wedgewood</t>
  </si>
  <si>
    <t>COL</t>
  </si>
  <si>
    <t>Jake Allen</t>
  </si>
  <si>
    <t>NJD</t>
  </si>
  <si>
    <t>Mackenzie Blackwood</t>
  </si>
  <si>
    <t>Spencer Knight</t>
  </si>
  <si>
    <t>CHI</t>
  </si>
  <si>
    <t>Daniel Vladar</t>
  </si>
  <si>
    <t>PHI</t>
  </si>
  <si>
    <t>No</t>
  </si>
  <si>
    <t>Ukko-Pekka Luukkonen</t>
  </si>
  <si>
    <t>BUF</t>
  </si>
  <si>
    <t>Carter Hart</t>
  </si>
  <si>
    <t>VGK</t>
  </si>
  <si>
    <t>Yaroslav Askarov</t>
  </si>
  <si>
    <t>SJS</t>
  </si>
  <si>
    <t>Brandon Bussi</t>
  </si>
  <si>
    <t>CAR</t>
  </si>
  <si>
    <t>John Gibson</t>
  </si>
  <si>
    <t>DET</t>
  </si>
  <si>
    <t>All numbers below in these columns are generated automatically by the spreadsheet</t>
  </si>
  <si>
    <t>Joey Daccord</t>
  </si>
  <si>
    <t>SEA</t>
  </si>
  <si>
    <t>Dustin Wolf</t>
  </si>
  <si>
    <t>CGY</t>
  </si>
  <si>
    <t>Arturs Silovs</t>
  </si>
  <si>
    <t>PIT</t>
  </si>
  <si>
    <t>Thatcher Demko</t>
  </si>
  <si>
    <t>VAN</t>
  </si>
  <si>
    <t>*check injury status</t>
  </si>
  <si>
    <t>Jordan Binnington</t>
  </si>
  <si>
    <t>Weight</t>
  </si>
  <si>
    <t>Anton Forsberg</t>
  </si>
  <si>
    <t>Jacob Fowler</t>
  </si>
  <si>
    <t>Anthony Stolarz</t>
  </si>
  <si>
    <t>Pyotr Kochetkov</t>
  </si>
  <si>
    <t>Alex Lyon</t>
  </si>
  <si>
    <t>Frederik Andersen</t>
  </si>
  <si>
    <t>EDM</t>
  </si>
  <si>
    <t>Kevin Lankinen</t>
  </si>
  <si>
    <t>Info</t>
  </si>
  <si>
    <t>Tristan Jarry</t>
  </si>
  <si>
    <t>Projections - Nate &amp; Blake AVG</t>
  </si>
  <si>
    <t>Joseph Woll</t>
  </si>
  <si>
    <t>Sergei Murashov</t>
  </si>
  <si>
    <t>Stuart Skinner</t>
  </si>
  <si>
    <t>Projections - Nate</t>
  </si>
  <si>
    <t>Casey DeSmith</t>
  </si>
  <si>
    <t>Devin Cooley</t>
  </si>
  <si>
    <t>Filip Gustavsson</t>
  </si>
  <si>
    <t>Philipp Grubauer</t>
  </si>
  <si>
    <t>Name</t>
  </si>
  <si>
    <t>Sebastian Cossa</t>
  </si>
  <si>
    <t>Y! Pos</t>
  </si>
  <si>
    <t>Proj PP</t>
  </si>
  <si>
    <t>GP</t>
  </si>
  <si>
    <t>Adin Hill</t>
  </si>
  <si>
    <t>G</t>
  </si>
  <si>
    <t>A</t>
  </si>
  <si>
    <t>PTS</t>
  </si>
  <si>
    <t>PPP</t>
  </si>
  <si>
    <t>SOG</t>
  </si>
  <si>
    <t>HIT</t>
  </si>
  <si>
    <t>BLK</t>
  </si>
  <si>
    <t>PIM</t>
  </si>
  <si>
    <t>S%</t>
  </si>
  <si>
    <t>ATOI</t>
  </si>
  <si>
    <t>FPTS - Total</t>
  </si>
  <si>
    <t>FPTS per GP</t>
  </si>
  <si>
    <t>Projections - Blake</t>
  </si>
  <si>
    <t>FPts per GP + PE</t>
  </si>
  <si>
    <t>FPts per GP + ONE</t>
  </si>
  <si>
    <t>FPts per GP + PE + ONE</t>
  </si>
  <si>
    <t>VORP</t>
  </si>
  <si>
    <t>VORP + PE</t>
  </si>
  <si>
    <t>VORP + ONE</t>
  </si>
  <si>
    <t>VORP + PE + ONE</t>
  </si>
  <si>
    <t>Full Pos</t>
  </si>
  <si>
    <t>Med Pos</t>
  </si>
  <si>
    <t>Full Off</t>
  </si>
  <si>
    <t>Med Off</t>
  </si>
  <si>
    <t>FPts per GP + MPE</t>
  </si>
  <si>
    <t>FPts per GP + FPE</t>
  </si>
  <si>
    <t>FPts per GP + MONE</t>
  </si>
  <si>
    <t>FPts per GP + FONE</t>
  </si>
  <si>
    <t>FPts per GP + MPE + MONE</t>
  </si>
  <si>
    <t>FPts per GP + MPE + FONE</t>
  </si>
  <si>
    <t>FPts per GP + FPE + MONE</t>
  </si>
  <si>
    <t>FPts per GP + FPE + FONE</t>
  </si>
  <si>
    <t>VORP + MPE</t>
  </si>
  <si>
    <t>VORP + FPE</t>
  </si>
  <si>
    <t>VORP + MONE</t>
  </si>
  <si>
    <t>VORP + FONE</t>
  </si>
  <si>
    <t>VORP + MPE + MONE</t>
  </si>
  <si>
    <t>VORP + MPE + FONE</t>
  </si>
  <si>
    <t>VORP + FPE + MONE</t>
  </si>
  <si>
    <t>VORP + FPE + FONE</t>
  </si>
  <si>
    <t>Nathan Mackinnon</t>
  </si>
  <si>
    <t>C</t>
  </si>
  <si>
    <t>Nathan MacKinnon</t>
  </si>
  <si>
    <t>Connor McDavid</t>
  </si>
  <si>
    <t>CATEGORY LEAGUES: This is a quick and dirty CATS League modification of the official A&amp;G projections. The modification was done by 18 Skaters, not by Nate or Blake. To use the projections in a CATS League, enter values in the purple  "CAT" cells below. The simplest way to do this is to enter "1.00" if your league includes the relevant category and enter "0.00" if your league does not include that category. You can give different "weights" to the categories by increasing or decreasing the values. For example, enter "1.10" to increase the importance of a category or enter "0.90" to decrease the importance of a category. After entering the category values, sort the "CATs per GP" column on the far right of the table (Sort Z - A).</t>
  </si>
  <si>
    <t>G CAT</t>
  </si>
  <si>
    <t>A CAT</t>
  </si>
  <si>
    <t>PTS CAT</t>
  </si>
  <si>
    <t>PPP CAT</t>
  </si>
  <si>
    <t>SOG CAT</t>
  </si>
  <si>
    <t>HIT CAT</t>
  </si>
  <si>
    <t>BLK CAT</t>
  </si>
  <si>
    <t>PIM CAT</t>
  </si>
  <si>
    <t>Nikita Kucherov</t>
  </si>
  <si>
    <t>G_CAT</t>
  </si>
  <si>
    <t>A_CAT</t>
  </si>
  <si>
    <t>PTS_CAT</t>
  </si>
  <si>
    <t>PPP_CAT</t>
  </si>
  <si>
    <t>SOG_CAT</t>
  </si>
  <si>
    <t>HIT_CAT</t>
  </si>
  <si>
    <t>BLK_CAT</t>
  </si>
  <si>
    <t>PIM_CAT</t>
  </si>
  <si>
    <t>CATS per GP</t>
  </si>
  <si>
    <t>Leon Draisaitl</t>
  </si>
  <si>
    <t>Macklin Celebrini</t>
  </si>
  <si>
    <t>Cale Makar</t>
  </si>
  <si>
    <t>Auston Matthews</t>
  </si>
  <si>
    <t>RW</t>
  </si>
  <si>
    <t>David Pastrnak</t>
  </si>
  <si>
    <t>D</t>
  </si>
  <si>
    <t>Zach Werenski</t>
  </si>
  <si>
    <t>C/LW</t>
  </si>
  <si>
    <t>Jack Hughes</t>
  </si>
  <si>
    <t>Jason Robertson</t>
  </si>
  <si>
    <t>LW/RW</t>
  </si>
  <si>
    <t>Kirill Kaprizov</t>
  </si>
  <si>
    <t>Jack Eichel</t>
  </si>
  <si>
    <t>Evan Bouchard</t>
  </si>
  <si>
    <t>Martin Necas</t>
  </si>
  <si>
    <t>LW</t>
  </si>
  <si>
    <t>Quinn Hughes</t>
  </si>
  <si>
    <t>Matt Boldy</t>
  </si>
  <si>
    <t>Rasmus Dahlin</t>
  </si>
  <si>
    <t>Connor Bedard</t>
  </si>
  <si>
    <t>C/RW</t>
  </si>
  <si>
    <t>Matthew Schaefer</t>
  </si>
  <si>
    <t>Tage Thompson</t>
  </si>
  <si>
    <t>Matthew Tkachuk</t>
  </si>
  <si>
    <t>Kyle Connor</t>
  </si>
  <si>
    <t>Brandon Hagel</t>
  </si>
  <si>
    <t>Cutter Gauthier</t>
  </si>
  <si>
    <t>C/LW/RW</t>
  </si>
  <si>
    <t>William Nylander</t>
  </si>
  <si>
    <t>Nick Suzuki</t>
  </si>
  <si>
    <t>Dylan Guenther</t>
  </si>
  <si>
    <t>Clayton Keller</t>
  </si>
  <si>
    <t>Sidney Crosby</t>
  </si>
  <si>
    <t>Mikko Rantanen</t>
  </si>
  <si>
    <t>Lane Hutson</t>
  </si>
  <si>
    <t>Sam Reinhart</t>
  </si>
  <si>
    <t>Mark Scheifele</t>
  </si>
  <si>
    <t>Tim Stützle</t>
  </si>
  <si>
    <t>Cole Caufield</t>
  </si>
  <si>
    <t>Wyatt Johnston</t>
  </si>
  <si>
    <t>Dylan Holloway</t>
  </si>
  <si>
    <t>Brady Tkachuk</t>
  </si>
  <si>
    <t>Alex DeBrincat</t>
  </si>
  <si>
    <t>Jackson Lacombe</t>
  </si>
  <si>
    <t>Artemi Panarin</t>
  </si>
  <si>
    <t>Mark Stone</t>
  </si>
  <si>
    <t>Jake Sanderson</t>
  </si>
  <si>
    <t>Adam Fox</t>
  </si>
  <si>
    <t>Moritz Seider</t>
  </si>
  <si>
    <t>Filip Forsberg</t>
  </si>
  <si>
    <t>Leo Carlsson</t>
  </si>
  <si>
    <t>Roman Josi</t>
  </si>
  <si>
    <t>Adrian Kempe</t>
  </si>
  <si>
    <t>Aleksander Barkov</t>
  </si>
  <si>
    <t>Jakob Chychrun</t>
  </si>
  <si>
    <t>Mitch Marner</t>
  </si>
  <si>
    <t>Mikhail Sergachev</t>
  </si>
  <si>
    <t>Charlie McAvoy</t>
  </si>
  <si>
    <t>Mika Zibanejad</t>
  </si>
  <si>
    <t>Brandt Clarke</t>
  </si>
  <si>
    <t>Jake Guentzel</t>
  </si>
  <si>
    <t>Erik Karlsson</t>
  </si>
  <si>
    <t>Miro Heiskanen</t>
  </si>
  <si>
    <t>J.T. Miller</t>
  </si>
  <si>
    <t>Sebastian Aho</t>
  </si>
  <si>
    <t>Shayne Gostisbehere</t>
  </si>
  <si>
    <t>Darren Raddysh</t>
  </si>
  <si>
    <t>Josh Morrissey</t>
  </si>
  <si>
    <t>Seth Jarvis</t>
  </si>
  <si>
    <t>Bryan Rust</t>
  </si>
  <si>
    <t>Bo Horvat</t>
  </si>
  <si>
    <t>Shea Theodore</t>
  </si>
  <si>
    <t>Andrei Svechnikov</t>
  </si>
  <si>
    <t>Noah Dobson</t>
  </si>
  <si>
    <t>Tom Wilson</t>
  </si>
  <si>
    <t>Adam Fantilli</t>
  </si>
  <si>
    <t>Robert Thomas</t>
  </si>
  <si>
    <t>Jesper Bratt</t>
  </si>
  <si>
    <t>Alex Tuch</t>
  </si>
  <si>
    <t>Dylan Larkin</t>
  </si>
  <si>
    <t>Lucas Raymond</t>
  </si>
  <si>
    <t>Travis Konecny</t>
  </si>
  <si>
    <t>Evgeni Malkin</t>
  </si>
  <si>
    <t>John Carlson</t>
  </si>
  <si>
    <t>Nico Hischier</t>
  </si>
  <si>
    <t>Juraj Slafkovsky</t>
  </si>
  <si>
    <t>Mathew Barzal</t>
  </si>
  <si>
    <t>Alex Ovechkin</t>
  </si>
  <si>
    <t>Jordan Kyrou</t>
  </si>
  <si>
    <t>Nikolaj Ehlers</t>
  </si>
  <si>
    <t>Kirill Marchenko</t>
  </si>
  <si>
    <t>Rickard Rakell</t>
  </si>
  <si>
    <t>Zach Hyman</t>
  </si>
  <si>
    <t>Logan Cooley</t>
  </si>
  <si>
    <t>Drake Batherson</t>
  </si>
  <si>
    <t>Dylan Cozens</t>
  </si>
  <si>
    <t>Elias Pettersson</t>
  </si>
  <si>
    <t>Nick Schmaltz</t>
  </si>
  <si>
    <t>Vincent Trocheck</t>
  </si>
  <si>
    <t>Victor Hedman</t>
  </si>
  <si>
    <t>Brayden Point</t>
  </si>
  <si>
    <t>Jimmy Snuggerud</t>
  </si>
  <si>
    <t>Brandon Montour</t>
  </si>
  <si>
    <t>Timo Meier</t>
  </si>
  <si>
    <t>Will Smith</t>
  </si>
  <si>
    <t>Kevin Fiala</t>
  </si>
  <si>
    <t>Seth Jones</t>
  </si>
  <si>
    <t>Dougie Hamilton</t>
  </si>
  <si>
    <t>Morgan Geekie</t>
  </si>
  <si>
    <t>Steven Stamkos</t>
  </si>
  <si>
    <t>Porter Martone</t>
  </si>
  <si>
    <t>Thomas Harley</t>
  </si>
  <si>
    <t>Jacob Trouba</t>
  </si>
  <si>
    <t>Matthew Knies</t>
  </si>
  <si>
    <t>Joel Eriksson Ek</t>
  </si>
  <si>
    <t>Tomas Hertl</t>
  </si>
  <si>
    <t>Mackenzie Weegar</t>
  </si>
  <si>
    <t>John Tavares</t>
  </si>
  <si>
    <t>Brock Faber</t>
  </si>
  <si>
    <t>Jared McCann</t>
  </si>
  <si>
    <t>Roope Hintz</t>
  </si>
  <si>
    <t>Thomas Chabot</t>
  </si>
  <si>
    <t>Brad Marchand</t>
  </si>
  <si>
    <t>Sam Bennett</t>
  </si>
  <si>
    <t>Beckett Sennecke</t>
  </si>
  <si>
    <t>Brock Nelson</t>
  </si>
  <si>
    <t>Jackson LaCombe</t>
  </si>
  <si>
    <t>Owen Tippett</t>
  </si>
  <si>
    <t>Bowen Byram</t>
  </si>
  <si>
    <t>Pavel Dorofeyev</t>
  </si>
  <si>
    <t>Ryan O'Reilly</t>
  </si>
  <si>
    <t>Luke Hughes</t>
  </si>
  <si>
    <t>Dylan Strome</t>
  </si>
  <si>
    <t>Troy Terry</t>
  </si>
  <si>
    <t>Filip Hronek</t>
  </si>
  <si>
    <t>Trevor Zegras</t>
  </si>
  <si>
    <t>Alex Laferriere</t>
  </si>
  <si>
    <t>Vince Dunn</t>
  </si>
  <si>
    <t>Gabriel Landeskog</t>
  </si>
  <si>
    <t>Darnell Nurse</t>
  </si>
  <si>
    <t>Viktor Arvidsson</t>
  </si>
  <si>
    <t>Nazem Kadri</t>
  </si>
  <si>
    <t>Quinton Byfield</t>
  </si>
  <si>
    <t>Ryan Hartman</t>
  </si>
  <si>
    <t>Tyson Foerster</t>
  </si>
  <si>
    <t>Gabriel Vilardi</t>
  </si>
  <si>
    <t>Alexis Lafrenière</t>
  </si>
  <si>
    <t>Egor Chinakhov</t>
  </si>
  <si>
    <t>Simon Nemec</t>
  </si>
  <si>
    <t>Cole Hutson</t>
  </si>
  <si>
    <t>Marco Rossi</t>
  </si>
  <si>
    <t>Neal Pionk</t>
  </si>
  <si>
    <t>K'Andre Miller</t>
  </si>
  <si>
    <t>Anthony Cirelli</t>
  </si>
  <si>
    <t>Ryan Nugent-Hopkins</t>
  </si>
  <si>
    <t>Sean Walker</t>
  </si>
  <si>
    <t>Josh Doan</t>
  </si>
  <si>
    <t>Sam Malinski</t>
  </si>
  <si>
    <t>Rasmus Andersson</t>
  </si>
  <si>
    <t>Jake DeBrusk</t>
  </si>
  <si>
    <t>Mattias Ekholm</t>
  </si>
  <si>
    <t>Mason Marchment</t>
  </si>
  <si>
    <t>Cole Perfetti</t>
  </si>
  <si>
    <t>Matt Coronato</t>
  </si>
  <si>
    <t>Valeri Nichushkin</t>
  </si>
  <si>
    <t>Mattias Samuelsson</t>
  </si>
  <si>
    <t>Charlie Coyle</t>
  </si>
  <si>
    <t>Bobby McMann</t>
  </si>
  <si>
    <t>Tyler Bertuzzi</t>
  </si>
  <si>
    <t>JJ Peterka</t>
  </si>
  <si>
    <t>Brock Boeser</t>
  </si>
  <si>
    <t>Mike Matheson</t>
  </si>
  <si>
    <t>Elias Lindholm</t>
  </si>
  <si>
    <t>Frank Nazar</t>
  </si>
  <si>
    <t>Patrick Kane</t>
  </si>
  <si>
    <t>William Eklund</t>
  </si>
  <si>
    <t>Jack Quinn</t>
  </si>
  <si>
    <t>Ivan Demidov</t>
  </si>
  <si>
    <t>Carter Verhaeghe</t>
  </si>
  <si>
    <t>Justin Faulk</t>
  </si>
  <si>
    <t>Ivan Barbashev</t>
  </si>
  <si>
    <t>Jackson Blake</t>
  </si>
  <si>
    <t>Shane Pinto</t>
  </si>
  <si>
    <t>Mikael Granlund</t>
  </si>
  <si>
    <t>Travis Sanheim</t>
  </si>
  <si>
    <t>Zach Benson</t>
  </si>
  <si>
    <t>Ivar Stenberg</t>
  </si>
  <si>
    <t>Blake Coleman</t>
  </si>
  <si>
    <t>Boone Jenner</t>
  </si>
  <si>
    <t>Jake Walman</t>
  </si>
  <si>
    <t>Devon Toews</t>
  </si>
  <si>
    <t>Ryan Leonard</t>
  </si>
  <si>
    <t>Will Cuylle</t>
  </si>
  <si>
    <t>Matt Duchene</t>
  </si>
  <si>
    <t>Josh Norris</t>
  </si>
  <si>
    <t>Colton Parayko</t>
  </si>
  <si>
    <t>Philip Broberg</t>
  </si>
  <si>
    <t>Aliaksei Protas</t>
  </si>
  <si>
    <t>Jordan Eberle</t>
  </si>
  <si>
    <t>Alexander Nikishin</t>
  </si>
  <si>
    <t>Matvei Michkov</t>
  </si>
  <si>
    <t>Anton Frondell</t>
  </si>
  <si>
    <t>Gavin McKenna</t>
  </si>
  <si>
    <t>Lawson Crouse</t>
  </si>
  <si>
    <t>Simon Edvinsson</t>
  </si>
  <si>
    <t>Zeev Buium</t>
  </si>
  <si>
    <t>Brayden Schenn</t>
  </si>
  <si>
    <t>Luke Evangelista</t>
  </si>
  <si>
    <t>Aaron Ekblad</t>
  </si>
  <si>
    <t>Josh Manson</t>
  </si>
  <si>
    <t>Kris Letang</t>
  </si>
  <si>
    <t>Damon Severson</t>
  </si>
  <si>
    <t>Jake McCabe</t>
  </si>
  <si>
    <t>Kiefer Sherwood</t>
  </si>
  <si>
    <t>Anders Lee</t>
  </si>
  <si>
    <t>Anton Lundell</t>
  </si>
  <si>
    <t>Charle-Edouard D'Astous</t>
  </si>
  <si>
    <t>Olen Zellweger</t>
  </si>
  <si>
    <t>Gustav Forsling</t>
  </si>
  <si>
    <t>Noah Hanifin</t>
  </si>
  <si>
    <t>Matty Beniers</t>
  </si>
  <si>
    <t>Martin Fehervary</t>
  </si>
  <si>
    <t>Morgan Frost</t>
  </si>
  <si>
    <t>Mats Zuccarello</t>
  </si>
  <si>
    <t>Dmitry Orlov</t>
  </si>
  <si>
    <t>Chris Kreider</t>
  </si>
  <si>
    <t>Morgan Rielly</t>
  </si>
  <si>
    <t>Jason Zucker</t>
  </si>
  <si>
    <t>Mason McTavish</t>
  </si>
  <si>
    <t>Esa Lindell</t>
  </si>
  <si>
    <t>Brayden McNabb</t>
  </si>
  <si>
    <t>Taylor Hall</t>
  </si>
  <si>
    <t>Pavel Mintyukov</t>
  </si>
  <si>
    <t>Owen Power</t>
  </si>
  <si>
    <t>Trevor Moore</t>
  </si>
  <si>
    <t>Artturi Lehkonen</t>
  </si>
  <si>
    <t>Adam Larsson</t>
  </si>
  <si>
    <t>Zach Whitecloud</t>
  </si>
  <si>
    <t>Logan Mailloux</t>
  </si>
  <si>
    <t>Mackie Samoskevich</t>
  </si>
  <si>
    <t>Ivan Provorov</t>
  </si>
  <si>
    <t>Jonathan Huberdeau</t>
  </si>
  <si>
    <t>Zayne Parekh</t>
  </si>
  <si>
    <t>Cam York</t>
  </si>
  <si>
    <t>Mathieu Olivier</t>
  </si>
  <si>
    <t>Tony DeAngelo</t>
  </si>
  <si>
    <t>Mavrik Bourque</t>
  </si>
  <si>
    <t>Matt Roy</t>
  </si>
  <si>
    <t>Anthony Mantha</t>
  </si>
  <si>
    <t>Kyle Palmieri</t>
  </si>
  <si>
    <t>Artem Zub</t>
  </si>
  <si>
    <t>Denton Mateychuk</t>
  </si>
  <si>
    <t>Emil Heineman</t>
  </si>
  <si>
    <t>Jared Spurgeon</t>
  </si>
  <si>
    <t>Drew Doughty</t>
  </si>
  <si>
    <t>Nikita Zadorov</t>
  </si>
  <si>
    <t>Jamie Drysdale</t>
  </si>
  <si>
    <t>Logan Stankoven</t>
  </si>
  <si>
    <t>Sean Durzi</t>
  </si>
  <si>
    <t>Pavel Zacha</t>
  </si>
  <si>
    <t>J.J. Moser</t>
  </si>
  <si>
    <t>Jonathan Marchessault</t>
  </si>
  <si>
    <t>Oliver Ekman-Larsson</t>
  </si>
  <si>
    <t>Chandler Stephenson</t>
  </si>
  <si>
    <t>Tyler Seguin</t>
  </si>
  <si>
    <t>Vasily Podkolzin</t>
  </si>
  <si>
    <t>Brady Skjei</t>
  </si>
  <si>
    <t>Hampus Lindholm</t>
  </si>
  <si>
    <t>William Karlsson</t>
  </si>
  <si>
    <t>Jordan Spence</t>
  </si>
  <si>
    <t>Connor McMichael</t>
  </si>
  <si>
    <t>Rasmus Sandin</t>
  </si>
  <si>
    <t>Jeremy Lauzon</t>
  </si>
  <si>
    <t>Christian Dvorak</t>
  </si>
  <si>
    <t>Ross Colton</t>
  </si>
  <si>
    <t>Rasmus Ristolainen</t>
  </si>
  <si>
    <t>James Hagens</t>
  </si>
  <si>
    <t>Jake Neighbours</t>
  </si>
  <si>
    <t>Carter Yakemchuk</t>
  </si>
  <si>
    <t>Noah Cates</t>
  </si>
  <si>
    <t>Tristan Luneau</t>
  </si>
  <si>
    <t>Pavel Buchnevich</t>
  </si>
  <si>
    <t>Jordan Staal</t>
  </si>
  <si>
    <t>Bobby Brink</t>
  </si>
  <si>
    <t>Calum Ritchie</t>
  </si>
  <si>
    <t>Collin Graf</t>
  </si>
  <si>
    <t>Claude Giroux</t>
  </si>
  <si>
    <t>Sean Monahan</t>
  </si>
  <si>
    <t>Ben Kindel</t>
  </si>
  <si>
    <t>Mason Lohrei</t>
  </si>
  <si>
    <t>Pierre-Luc Dubois</t>
  </si>
  <si>
    <t>Matvei Gridin</t>
  </si>
  <si>
    <t>Igor Chernyshov</t>
  </si>
  <si>
    <t>Sam Rinzel</t>
  </si>
  <si>
    <t>Justin Brazeau</t>
  </si>
  <si>
    <t>Arseny Gritsyuk</t>
  </si>
  <si>
    <t>Jack McBain</t>
  </si>
  <si>
    <t>Michael Misa</t>
  </si>
  <si>
    <t>Ryan McLeod</t>
  </si>
  <si>
    <t>Erik Haula</t>
  </si>
  <si>
    <t>Alexander Wennberg</t>
  </si>
  <si>
    <t>Sam Dickinson</t>
  </si>
  <si>
    <t>Ryan Poehling</t>
  </si>
  <si>
    <t>Dawson Mercer</t>
  </si>
  <si>
    <t>Fraser Minten</t>
  </si>
  <si>
    <t>Simon Holmstrom</t>
  </si>
  <si>
    <t>Artyom Levshunov</t>
  </si>
  <si>
    <t>Gage Goncalves</t>
  </si>
  <si>
    <t>Ryan Ufko</t>
  </si>
  <si>
    <t>Cam Fowler</t>
  </si>
  <si>
    <t>Jean-Gabriel Pageau</t>
  </si>
  <si>
    <t>Nate Schmidt</t>
  </si>
  <si>
    <t>Tyler Toffoli</t>
  </si>
  <si>
    <t>Cole Sillinger</t>
  </si>
  <si>
    <t>Linus Karlsson</t>
  </si>
  <si>
    <t>Oliver Kapanen</t>
  </si>
  <si>
    <t>Marco Kasper</t>
  </si>
  <si>
    <t>Roman Kantserov</t>
  </si>
  <si>
    <t>Filip Chytil</t>
  </si>
  <si>
    <t>Joel Farabee</t>
  </si>
  <si>
    <t>Gabe Perreault</t>
  </si>
  <si>
    <t>Matias Maccelli</t>
  </si>
  <si>
    <t>Easton Cowan</t>
  </si>
  <si>
    <t>Tommy Novak</t>
  </si>
  <si>
    <t>Matthew Wood</t>
  </si>
  <si>
    <t>Chris Tanev</t>
  </si>
  <si>
    <t>Jamie Benn</t>
  </si>
  <si>
    <t>Mikael Backlund</t>
  </si>
  <si>
    <t>Nick Robertson</t>
  </si>
  <si>
    <t>Connor Brown</t>
  </si>
  <si>
    <t>John Marino</t>
  </si>
  <si>
    <t>Ridly Greig</t>
  </si>
  <si>
    <t>Zachary Bolduc</t>
  </si>
  <si>
    <t>Kaapo Kakko</t>
  </si>
  <si>
    <t>Andrew Copp</t>
  </si>
  <si>
    <t>Brett Howden</t>
  </si>
  <si>
    <t>Eetu Luostarinen</t>
  </si>
  <si>
    <t>A.J. Greer</t>
  </si>
  <si>
    <t>Conor Garland</t>
  </si>
  <si>
    <t>Alex Killorn</t>
  </si>
  <si>
    <t>Alex Newhook</t>
  </si>
  <si>
    <t>Alexandre Texier</t>
  </si>
  <si>
    <t>Lian Bichsel</t>
  </si>
  <si>
    <t>Konsta Helenius</t>
  </si>
  <si>
    <t>Jack Roslovic</t>
  </si>
  <si>
    <t>Emmitt Finnie</t>
  </si>
  <si>
    <t>Casey Mittelstadt</t>
  </si>
  <si>
    <t>Matthew Savoie</t>
  </si>
  <si>
    <t>Axel Sandin-Pellikka</t>
  </si>
  <si>
    <t>Pius Suter</t>
  </si>
  <si>
    <t>Parker Kelly</t>
  </si>
  <si>
    <t>Yakov Trenin</t>
  </si>
  <si>
    <t>Kent Johnson</t>
  </si>
  <si>
    <t>Nick Paul</t>
  </si>
  <si>
    <t>Viggo Bjorck</t>
  </si>
  <si>
    <t>Shane Wright</t>
  </si>
  <si>
    <t>Yegor Sharangovich</t>
  </si>
  <si>
    <t>Dalibor Dvorsky</t>
  </si>
  <si>
    <t>Isak Rosen</t>
  </si>
  <si>
    <t>Dmitri Voronkov</t>
  </si>
  <si>
    <t>Tye Kartye</t>
  </si>
  <si>
    <t>Oliver Bjorkstrand</t>
  </si>
  <si>
    <t>Ilya Protas</t>
  </si>
  <si>
    <t>Nick Lardis</t>
  </si>
  <si>
    <t>Maxim Shabanov</t>
  </si>
  <si>
    <t>Jaden Schwartz</t>
  </si>
  <si>
    <t>Danila Yurov</t>
  </si>
  <si>
    <t>Jonathan Lekkerimaki</t>
  </si>
  <si>
    <t>Vladislav Namestnikov</t>
  </si>
  <si>
    <t>Noah Ostlund</t>
  </si>
  <si>
    <t>Liam Ohgren</t>
  </si>
  <si>
    <t>Justin Hryckowian</t>
  </si>
  <si>
    <t>Nicolas Roy</t>
  </si>
  <si>
    <t>Ryan Strome</t>
  </si>
  <si>
    <t>J.T. Compher</t>
  </si>
  <si>
    <t>Barrett Hayton</t>
  </si>
  <si>
    <t>Connor Zary</t>
  </si>
  <si>
    <t>Teuvo Teravainen</t>
  </si>
  <si>
    <t>Nino Niederreiter</t>
  </si>
  <si>
    <t>Isaac Howard</t>
  </si>
  <si>
    <t>Berkly Catton</t>
  </si>
  <si>
    <t>Marat Khusnutdinov</t>
  </si>
  <si>
    <t>Luca Cagnoni</t>
  </si>
  <si>
    <t>Fabian Zetterlund</t>
  </si>
  <si>
    <t>Dimitri Voronkov</t>
  </si>
  <si>
    <t>Victor Olofsson</t>
  </si>
  <si>
    <t>Evan Rodrigues</t>
  </si>
  <si>
    <t>Jiri Kulich</t>
  </si>
  <si>
    <t>Michael Carcone</t>
  </si>
  <si>
    <t>Frank Vatrano</t>
  </si>
  <si>
    <t>Dominic James</t>
  </si>
  <si>
    <t>Noah Laba</t>
  </si>
  <si>
    <t>Jacob Middleton</t>
  </si>
  <si>
    <t>Peyton Krebs</t>
  </si>
  <si>
    <t>Alex Iafallo</t>
  </si>
  <si>
    <t>Mikey Anderson</t>
  </si>
  <si>
    <t>Adam Lowry</t>
  </si>
  <si>
    <t>Ryan Donato</t>
  </si>
  <si>
    <t>Andrei Kuzmenko</t>
  </si>
  <si>
    <t>Braeden Bowman</t>
  </si>
  <si>
    <t>Alex Bump</t>
  </si>
  <si>
    <t>Kevin Bahl</t>
  </si>
  <si>
    <t>Justin Sourdif</t>
  </si>
  <si>
    <t>Tom Willander</t>
  </si>
  <si>
    <t>Jaccob Slavin</t>
  </si>
  <si>
    <t>Jason Dickinson</t>
  </si>
  <si>
    <t>Jonatan Berggren</t>
  </si>
  <si>
    <t>Sam Steel</t>
  </si>
  <si>
    <t>Jack Drury</t>
  </si>
  <si>
    <t>Alex Vlasic</t>
  </si>
  <si>
    <t>Fedor Svechkov</t>
  </si>
  <si>
    <t>Projections - Nate &amp; Blake Average</t>
  </si>
  <si>
    <t>update</t>
  </si>
  <si>
    <t>date</t>
  </si>
  <si>
    <t>Off-Nights</t>
  </si>
  <si>
    <t>Full Effect</t>
  </si>
  <si>
    <t>No Effect</t>
  </si>
  <si>
    <t>Position</t>
  </si>
  <si>
    <t>Pos</t>
  </si>
  <si>
    <t>F Rank</t>
  </si>
  <si>
    <t>F</t>
  </si>
  <si>
    <t>D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</si>
</sst>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mmm\ d"/>
  </numFmts>
  <fonts count="18" x14ac:knownFonts="1">
    <font>
      <sz val="10"/>
      <color rgb="FF000000"/>
      <name val="Arial"/>
      <scheme val="minor"/>
    </font>
    <font>
      <sz val="11"/>
      <color theme="1"/>
      <name val="Calibri"/>
    </font>
    <font>
      <sz val="10"/>
      <name val="Arial"/>
    </font>
    <font>
      <b/>
      <sz val="13"/>
      <color theme="1"/>
      <name val="Calibri"/>
    </font>
    <font>
      <sz val="10"/>
      <color theme="1"/>
      <name val="Calibri"/>
    </font>
    <font>
      <b/>
      <sz val="12"/>
      <color theme="1"/>
      <name val="Arial"/>
      <scheme val="minor"/>
    </font>
    <font>
      <sz val="10"/>
      <color theme="1"/>
      <name val="Arial"/>
      <scheme val="minor"/>
    </font>
    <font>
      <b/>
      <sz val="10"/>
      <color theme="1"/>
      <name val="Calibri"/>
    </font>
    <font>
      <b/>
      <sz val="12"/>
      <color theme="1"/>
      <name val="Calibri"/>
    </font>
    <font>
      <b/>
      <sz val="20"/>
      <color rgb="FF000000"/>
      <name val="Calibri"/>
    </font>
    <font>
      <b/>
      <sz val="11"/>
      <color rgb="FF000000"/>
      <name val="Calibri"/>
    </font>
    <font>
      <b/>
      <sz val="11"/>
      <color theme="1"/>
      <name val="Calibri"/>
    </font>
    <font>
      <sz val="11"/>
      <color rgb="FF000000"/>
      <name val="Calibri"/>
    </font>
    <font>
      <b/>
      <sz val="11"/>
      <color rgb="FFFFFF00"/>
      <name val="Calibri"/>
    </font>
    <font>
      <sz val="10"/>
      <color rgb="FFFFFFFF"/>
      <name val="Calibri"/>
    </font>
    <font>
      <b/>
      <sz val="10"/>
      <color rgb="FFFFFF00"/>
      <name val="Calibri"/>
    </font>
    <font>
      <b/>
      <sz val="10"/>
      <color theme="1"/>
      <name val="Arial"/>
      <scheme val="minor"/>
    </font>
    <font>
      <sz val="10"/>
      <color theme="1"/>
      <name val="Arial"/>
    </font>
  </fonts>
  <fills count="7">
    <fill>
      <patternFill patternType="none"/>
    </fill>
    <fill>
      <patternFill patternType="gray125"/>
    </fill>
    <fill>
      <patternFill patternType="solid">
        <fgColor rgb="FF38761D"/>
        <bgColor rgb="FF38761D"/>
      </patternFill>
    </fill>
    <fill>
      <patternFill patternType="solid">
        <fgColor rgb="FFD9D9D9"/>
        <bgColor rgb="FFD9D9D9"/>
      </patternFill>
    </fill>
    <fill>
      <patternFill patternType="solid">
        <fgColor rgb="FFFF0000"/>
        <bgColor rgb="FFFF0000"/>
      </patternFill>
    </fill>
    <fill>
      <patternFill patternType="solid">
        <fgColor rgb="FF9900FF"/>
        <bgColor rgb="FF9900FF"/>
      </patternFill>
    </fill>
    <fill>
      <patternFill patternType="solid">
        <fgColor rgb="FF20124D"/>
        <bgColor rgb="FF20124D"/>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50">
    <xf numFmtId="0" fontId="0" fillId="0" borderId="0" xfId="0"/>
    <xf numFmtId="0" fontId="4" fillId="0" borderId="0" xfId="0" applyFont="1"/>
    <xf numFmtId="0" fontId="3" fillId="0" borderId="0" xfId="0" applyFont="1" applyAlignment="1">
      <alignment horizontal="center" vertical="center"/>
    </xf>
    <xf numFmtId="4" fontId="4" fillId="0" borderId="0" xfId="0" applyNumberFormat="1" applyFont="1"/>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5" fillId="2" borderId="0" xfId="0" applyFont="1" applyFill="1" applyAlignment="1">
      <alignment horizontal="center"/>
    </xf>
    <xf numFmtId="0" fontId="5" fillId="0" borderId="0" xfId="0" applyFont="1" applyAlignment="1">
      <alignment horizontal="center"/>
    </xf>
    <xf numFmtId="0" fontId="6" fillId="3" borderId="0" xfId="0" applyFont="1" applyFill="1"/>
    <xf numFmtId="0" fontId="6" fillId="0" borderId="0" xfId="0" applyFont="1"/>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4" fontId="3" fillId="0" borderId="0" xfId="0" applyNumberFormat="1" applyFont="1" applyAlignment="1">
      <alignment horizontal="center" vertical="center"/>
    </xf>
    <xf numFmtId="164" fontId="4" fillId="4" borderId="3" xfId="0" applyNumberFormat="1" applyFont="1" applyFill="1" applyBorder="1" applyAlignment="1">
      <alignment horizontal="center"/>
    </xf>
    <xf numFmtId="164" fontId="4" fillId="4" borderId="4" xfId="0" applyNumberFormat="1" applyFont="1" applyFill="1" applyBorder="1" applyAlignment="1">
      <alignment horizontal="center"/>
    </xf>
    <xf numFmtId="165" fontId="4" fillId="4" borderId="4" xfId="0" applyNumberFormat="1" applyFont="1" applyFill="1" applyBorder="1" applyAlignment="1">
      <alignment horizontal="center"/>
    </xf>
    <xf numFmtId="4" fontId="4" fillId="4" borderId="4" xfId="0" applyNumberFormat="1" applyFont="1" applyFill="1" applyBorder="1" applyAlignment="1">
      <alignment horizontal="center"/>
    </xf>
    <xf numFmtId="4" fontId="4" fillId="4" borderId="3" xfId="0" applyNumberFormat="1" applyFont="1" applyFill="1" applyBorder="1" applyAlignment="1">
      <alignment horizontal="center"/>
    </xf>
    <xf numFmtId="0" fontId="9" fillId="0" borderId="1" xfId="0" applyFont="1" applyBorder="1" applyAlignment="1">
      <alignment horizontal="center" vertical="center"/>
    </xf>
    <xf numFmtId="0" fontId="10" fillId="0" borderId="7" xfId="0" applyFont="1" applyBorder="1" applyAlignment="1">
      <alignment horizontal="center" vertical="center"/>
    </xf>
    <xf numFmtId="0" fontId="10" fillId="0" borderId="3" xfId="0" applyFont="1"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0" fillId="0" borderId="0" xfId="0" applyFont="1" applyAlignment="1">
      <alignment horizontal="center"/>
    </xf>
    <xf numFmtId="164" fontId="10" fillId="0" borderId="0" xfId="0" applyNumberFormat="1" applyFont="1" applyAlignment="1">
      <alignment horizontal="center"/>
    </xf>
    <xf numFmtId="165" fontId="10" fillId="0" borderId="0" xfId="0" applyNumberFormat="1" applyFont="1" applyAlignment="1">
      <alignment horizontal="center"/>
    </xf>
    <xf numFmtId="4" fontId="10" fillId="0" borderId="0" xfId="0" applyNumberFormat="1" applyFont="1" applyAlignment="1">
      <alignment horizontal="center"/>
    </xf>
    <xf numFmtId="0" fontId="10" fillId="0" borderId="8" xfId="0" applyFont="1" applyBorder="1" applyAlignment="1">
      <alignment horizontal="center"/>
    </xf>
    <xf numFmtId="4" fontId="10" fillId="0" borderId="3" xfId="0" applyNumberFormat="1" applyFont="1" applyBorder="1" applyAlignment="1">
      <alignment horizontal="center"/>
    </xf>
    <xf numFmtId="164" fontId="10" fillId="0" borderId="8" xfId="0" applyNumberFormat="1" applyFont="1" applyBorder="1" applyAlignment="1">
      <alignment horizontal="center"/>
    </xf>
    <xf numFmtId="4" fontId="10" fillId="0" borderId="4" xfId="0" applyNumberFormat="1" applyFont="1" applyBorder="1" applyAlignment="1">
      <alignment horizontal="center"/>
    </xf>
    <xf numFmtId="165" fontId="10" fillId="0" borderId="8" xfId="0" applyNumberFormat="1" applyFont="1" applyBorder="1" applyAlignment="1">
      <alignment horizontal="center"/>
    </xf>
    <xf numFmtId="4" fontId="10" fillId="0" borderId="5" xfId="0" applyNumberFormat="1" applyFont="1" applyBorder="1" applyAlignment="1">
      <alignment horizontal="center"/>
    </xf>
    <xf numFmtId="4" fontId="10" fillId="0" borderId="8" xfId="0" applyNumberFormat="1" applyFont="1" applyBorder="1" applyAlignment="1">
      <alignment horizontal="center"/>
    </xf>
    <xf numFmtId="4" fontId="11" fillId="0" borderId="3" xfId="0" applyNumberFormat="1" applyFont="1" applyBorder="1" applyAlignment="1">
      <alignment horizontal="center"/>
    </xf>
    <xf numFmtId="4" fontId="11" fillId="0" borderId="5" xfId="0" applyNumberFormat="1" applyFont="1" applyBorder="1" applyAlignment="1">
      <alignment horizontal="center"/>
    </xf>
    <xf numFmtId="4" fontId="11" fillId="0" borderId="11" xfId="0" applyNumberFormat="1" applyFont="1" applyBorder="1" applyAlignment="1">
      <alignment horizontal="center"/>
    </xf>
    <xf numFmtId="4" fontId="11" fillId="0" borderId="0" xfId="0" applyNumberFormat="1" applyFont="1" applyAlignment="1">
      <alignment horizontal="center"/>
    </xf>
    <xf numFmtId="0" fontId="1" fillId="0" borderId="0" xfId="0" applyFont="1"/>
    <xf numFmtId="0" fontId="1" fillId="0" borderId="6" xfId="0" applyFont="1" applyBorder="1"/>
    <xf numFmtId="164" fontId="1" fillId="0" borderId="0" xfId="0" applyNumberFormat="1" applyFont="1"/>
    <xf numFmtId="165" fontId="1" fillId="0" borderId="0" xfId="0" applyNumberFormat="1" applyFont="1"/>
    <xf numFmtId="4" fontId="1" fillId="0" borderId="0" xfId="0" applyNumberFormat="1" applyFont="1"/>
    <xf numFmtId="4" fontId="12" fillId="0" borderId="1" xfId="0" applyNumberFormat="1" applyFont="1" applyBorder="1"/>
    <xf numFmtId="4" fontId="12" fillId="0" borderId="2" xfId="0" applyNumberFormat="1" applyFont="1" applyBorder="1"/>
    <xf numFmtId="4" fontId="12" fillId="0" borderId="12" xfId="0" applyNumberFormat="1" applyFont="1" applyBorder="1"/>
    <xf numFmtId="0" fontId="1" fillId="0" borderId="1" xfId="0" applyFont="1" applyBorder="1"/>
    <xf numFmtId="4" fontId="1" fillId="2" borderId="1" xfId="0" applyNumberFormat="1" applyFont="1" applyFill="1" applyBorder="1"/>
    <xf numFmtId="0" fontId="1" fillId="0" borderId="2" xfId="0" applyFont="1" applyBorder="1"/>
    <xf numFmtId="4" fontId="1" fillId="2" borderId="12" xfId="0" applyNumberFormat="1" applyFont="1" applyFill="1" applyBorder="1"/>
    <xf numFmtId="10" fontId="1" fillId="0" borderId="2" xfId="0" applyNumberFormat="1" applyFont="1" applyBorder="1"/>
    <xf numFmtId="0" fontId="1" fillId="0" borderId="12" xfId="0" applyFont="1" applyBorder="1"/>
    <xf numFmtId="10" fontId="1" fillId="0" borderId="0" xfId="0" applyNumberFormat="1" applyFont="1"/>
    <xf numFmtId="2" fontId="4" fillId="0" borderId="0" xfId="0" applyNumberFormat="1" applyFont="1" applyAlignment="1">
      <alignment horizontal="center"/>
    </xf>
    <xf numFmtId="4" fontId="12" fillId="0" borderId="6" xfId="0" applyNumberFormat="1" applyFont="1" applyBorder="1"/>
    <xf numFmtId="4" fontId="12" fillId="0" borderId="0" xfId="0" applyNumberFormat="1" applyFont="1"/>
    <xf numFmtId="4" fontId="12" fillId="0" borderId="10" xfId="0" applyNumberFormat="1" applyFont="1" applyBorder="1"/>
    <xf numFmtId="4" fontId="1" fillId="2" borderId="6" xfId="0" applyNumberFormat="1" applyFont="1" applyFill="1" applyBorder="1"/>
    <xf numFmtId="164" fontId="14" fillId="5" borderId="4" xfId="0" applyNumberFormat="1" applyFont="1" applyFill="1" applyBorder="1" applyAlignment="1">
      <alignment horizontal="center"/>
    </xf>
    <xf numFmtId="4" fontId="1" fillId="2" borderId="10" xfId="0" applyNumberFormat="1" applyFont="1" applyFill="1" applyBorder="1"/>
    <xf numFmtId="4" fontId="15" fillId="5" borderId="4" xfId="0" applyNumberFormat="1" applyFont="1" applyFill="1" applyBorder="1" applyAlignment="1">
      <alignment horizontal="center"/>
    </xf>
    <xf numFmtId="2" fontId="14" fillId="5" borderId="0" xfId="0" applyNumberFormat="1" applyFont="1" applyFill="1" applyAlignment="1">
      <alignment horizontal="center"/>
    </xf>
    <xf numFmtId="0" fontId="1" fillId="0" borderId="0" xfId="0" applyFont="1" applyAlignment="1">
      <alignment horizontal="center"/>
    </xf>
    <xf numFmtId="0" fontId="1" fillId="0" borderId="6" xfId="0" applyFont="1" applyBorder="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4" fontId="1" fillId="0" borderId="0" xfId="0" applyNumberFormat="1" applyFont="1" applyAlignment="1">
      <alignment horizontal="center"/>
    </xf>
    <xf numFmtId="4" fontId="12" fillId="0" borderId="1" xfId="0" applyNumberFormat="1" applyFont="1" applyBorder="1" applyAlignment="1">
      <alignment horizontal="center"/>
    </xf>
    <xf numFmtId="4" fontId="12" fillId="0" borderId="2" xfId="0" applyNumberFormat="1" applyFont="1" applyBorder="1" applyAlignment="1">
      <alignment horizontal="center"/>
    </xf>
    <xf numFmtId="4" fontId="12" fillId="0" borderId="12" xfId="0" applyNumberFormat="1" applyFont="1" applyBorder="1" applyAlignment="1">
      <alignment horizontal="center"/>
    </xf>
    <xf numFmtId="4" fontId="1" fillId="2" borderId="1" xfId="0" applyNumberFormat="1" applyFont="1" applyFill="1" applyBorder="1" applyAlignment="1">
      <alignment horizontal="center"/>
    </xf>
    <xf numFmtId="0" fontId="1" fillId="0" borderId="10" xfId="0" applyFont="1" applyBorder="1"/>
    <xf numFmtId="4" fontId="1" fillId="2" borderId="12" xfId="0" applyNumberFormat="1" applyFont="1" applyFill="1" applyBorder="1" applyAlignment="1">
      <alignment horizontal="center"/>
    </xf>
    <xf numFmtId="2" fontId="14" fillId="6" borderId="0" xfId="0" applyNumberFormat="1" applyFont="1" applyFill="1" applyAlignment="1">
      <alignment horizontal="center"/>
    </xf>
    <xf numFmtId="4" fontId="12" fillId="0" borderId="6" xfId="0" applyNumberFormat="1" applyFont="1" applyBorder="1" applyAlignment="1">
      <alignment horizontal="center"/>
    </xf>
    <xf numFmtId="4" fontId="12" fillId="0" borderId="0" xfId="0" applyNumberFormat="1" applyFont="1" applyAlignment="1">
      <alignment horizontal="center"/>
    </xf>
    <xf numFmtId="4" fontId="12" fillId="0" borderId="10" xfId="0" applyNumberFormat="1" applyFont="1" applyBorder="1" applyAlignment="1">
      <alignment horizontal="center"/>
    </xf>
    <xf numFmtId="4" fontId="1" fillId="2" borderId="6" xfId="0" applyNumberFormat="1" applyFont="1" applyFill="1" applyBorder="1" applyAlignment="1">
      <alignment horizontal="center"/>
    </xf>
    <xf numFmtId="4" fontId="1" fillId="2" borderId="10" xfId="0" applyNumberFormat="1" applyFont="1" applyFill="1" applyBorder="1" applyAlignment="1">
      <alignment horizontal="center"/>
    </xf>
    <xf numFmtId="0" fontId="4" fillId="0" borderId="6" xfId="0" applyFont="1" applyBorder="1"/>
    <xf numFmtId="164" fontId="4" fillId="0" borderId="0" xfId="0" applyNumberFormat="1" applyFont="1"/>
    <xf numFmtId="165" fontId="4" fillId="0" borderId="0" xfId="0" applyNumberFormat="1" applyFont="1"/>
    <xf numFmtId="0" fontId="4" fillId="0" borderId="0" xfId="0" applyFont="1" applyAlignment="1">
      <alignment horizontal="center"/>
    </xf>
    <xf numFmtId="164" fontId="4" fillId="0" borderId="0" xfId="0" applyNumberFormat="1" applyFont="1" applyAlignment="1">
      <alignment horizontal="center"/>
    </xf>
    <xf numFmtId="165" fontId="4" fillId="0" borderId="0" xfId="0" applyNumberFormat="1" applyFont="1" applyAlignment="1">
      <alignment horizontal="center"/>
    </xf>
    <xf numFmtId="4" fontId="4" fillId="0" borderId="0" xfId="0" applyNumberFormat="1" applyFont="1" applyAlignment="1">
      <alignment horizontal="center"/>
    </xf>
    <xf numFmtId="0" fontId="1" fillId="0" borderId="1" xfId="0" applyFont="1" applyBorder="1" applyAlignment="1">
      <alignment horizontal="center"/>
    </xf>
    <xf numFmtId="164" fontId="1" fillId="0" borderId="2" xfId="0" applyNumberFormat="1" applyFont="1" applyBorder="1" applyAlignment="1">
      <alignment horizontal="center"/>
    </xf>
    <xf numFmtId="165" fontId="1" fillId="0" borderId="2" xfId="0" applyNumberFormat="1" applyFont="1" applyBorder="1" applyAlignment="1">
      <alignment horizontal="center"/>
    </xf>
    <xf numFmtId="4" fontId="1" fillId="0" borderId="12" xfId="0" applyNumberFormat="1" applyFont="1" applyBorder="1" applyAlignment="1">
      <alignment horizontal="center"/>
    </xf>
    <xf numFmtId="4" fontId="1" fillId="0" borderId="10" xfId="0" applyNumberFormat="1" applyFont="1" applyBorder="1" applyAlignment="1">
      <alignment horizontal="center"/>
    </xf>
    <xf numFmtId="0" fontId="1" fillId="0" borderId="7" xfId="0" applyFont="1" applyBorder="1" applyAlignment="1">
      <alignment horizontal="center"/>
    </xf>
    <xf numFmtId="164" fontId="1" fillId="0" borderId="8" xfId="0" applyNumberFormat="1" applyFont="1" applyBorder="1" applyAlignment="1">
      <alignment horizontal="center"/>
    </xf>
    <xf numFmtId="165" fontId="1" fillId="0" borderId="8" xfId="0" applyNumberFormat="1" applyFont="1" applyBorder="1" applyAlignment="1">
      <alignment horizontal="center"/>
    </xf>
    <xf numFmtId="4" fontId="1" fillId="0" borderId="9" xfId="0" applyNumberFormat="1" applyFont="1" applyBorder="1" applyAlignment="1">
      <alignment horizontal="center"/>
    </xf>
    <xf numFmtId="0" fontId="1" fillId="0" borderId="2" xfId="0" applyFont="1" applyBorder="1" applyAlignment="1">
      <alignment horizontal="center"/>
    </xf>
    <xf numFmtId="10" fontId="1" fillId="0" borderId="2" xfId="0" applyNumberFormat="1" applyFont="1" applyBorder="1" applyAlignment="1">
      <alignment horizontal="center"/>
    </xf>
    <xf numFmtId="10" fontId="1" fillId="0" borderId="0" xfId="0" applyNumberFormat="1" applyFont="1" applyAlignment="1">
      <alignment horizontal="center"/>
    </xf>
    <xf numFmtId="0" fontId="16" fillId="0" borderId="0" xfId="0" applyFont="1"/>
    <xf numFmtId="166" fontId="6" fillId="0" borderId="0" xfId="0" applyNumberFormat="1" applyFont="1"/>
    <xf numFmtId="0" fontId="17" fillId="0" borderId="0" xfId="0" applyFont="1"/>
    <xf numFmtId="0" fontId="11" fillId="0" borderId="3" xfId="0" applyFont="1" applyBorder="1" applyAlignment="1">
      <alignment horizontal="center"/>
    </xf>
    <xf numFmtId="0" fontId="11" fillId="0" borderId="11" xfId="0" applyFont="1" applyBorder="1" applyAlignment="1">
      <alignment horizontal="center"/>
    </xf>
    <xf numFmtId="0" fontId="11" fillId="0" borderId="5" xfId="0" applyFont="1" applyBorder="1" applyAlignment="1">
      <alignment horizontal="center"/>
    </xf>
    <xf numFmtId="0" fontId="16" fillId="0" borderId="11" xfId="0" applyFont="1" applyBorder="1"/>
    <xf numFmtId="0" fontId="16" fillId="0" borderId="4" xfId="0" applyFont="1" applyBorder="1"/>
    <xf numFmtId="0" fontId="16" fillId="0" borderId="3" xfId="0" applyFont="1" applyBorder="1"/>
    <xf numFmtId="0" fontId="16" fillId="0" borderId="5" xfId="0" applyFont="1" applyBorder="1"/>
    <xf numFmtId="0" fontId="16" fillId="0" borderId="4" xfId="0" applyFont="1" applyBorder="1" applyAlignment="1">
      <alignment horizontal="center"/>
    </xf>
    <xf numFmtId="0" fontId="16" fillId="0" borderId="5" xfId="0" applyFont="1" applyBorder="1" applyAlignment="1">
      <alignment horizontal="center"/>
    </xf>
    <xf numFmtId="4" fontId="16" fillId="0" borderId="11" xfId="0" applyNumberFormat="1" applyFont="1" applyBorder="1"/>
    <xf numFmtId="0" fontId="1" fillId="0" borderId="13" xfId="0" applyFont="1" applyBorder="1"/>
    <xf numFmtId="0" fontId="6" fillId="0" borderId="13" xfId="0" applyFont="1" applyBorder="1"/>
    <xf numFmtId="0" fontId="6" fillId="0" borderId="6" xfId="0" applyFont="1" applyBorder="1"/>
    <xf numFmtId="0" fontId="6" fillId="0" borderId="10" xfId="0" applyFont="1" applyBorder="1"/>
    <xf numFmtId="4" fontId="6" fillId="0" borderId="0" xfId="0" applyNumberFormat="1" applyFont="1"/>
    <xf numFmtId="0" fontId="16" fillId="0" borderId="0" xfId="0" applyFont="1" applyAlignment="1">
      <alignment horizontal="center"/>
    </xf>
    <xf numFmtId="0" fontId="6" fillId="0" borderId="14" xfId="0" applyFont="1" applyBorder="1"/>
    <xf numFmtId="0" fontId="6" fillId="0" borderId="8" xfId="0" applyFont="1" applyBorder="1"/>
    <xf numFmtId="0" fontId="6" fillId="0" borderId="9" xfId="0" applyFont="1" applyBorder="1"/>
    <xf numFmtId="0" fontId="6" fillId="0" borderId="7" xfId="0" applyFont="1" applyBorder="1"/>
    <xf numFmtId="0" fontId="1" fillId="0" borderId="7" xfId="0" applyFont="1" applyBorder="1"/>
    <xf numFmtId="0" fontId="1" fillId="0" borderId="14" xfId="0" applyFont="1" applyBorder="1"/>
    <xf numFmtId="0" fontId="1" fillId="0" borderId="9" xfId="0" applyFont="1" applyBorder="1"/>
    <xf numFmtId="4" fontId="1" fillId="0" borderId="10" xfId="0" applyNumberFormat="1" applyFont="1" applyBorder="1"/>
    <xf numFmtId="164" fontId="1" fillId="0" borderId="8" xfId="0" applyNumberFormat="1" applyFont="1" applyBorder="1"/>
    <xf numFmtId="10" fontId="1" fillId="0" borderId="8" xfId="0" applyNumberFormat="1" applyFont="1" applyBorder="1"/>
    <xf numFmtId="4" fontId="1" fillId="0" borderId="9" xfId="0" applyNumberFormat="1" applyFont="1" applyBorder="1"/>
    <xf numFmtId="0" fontId="1" fillId="0" borderId="7" xfId="0" applyFont="1" applyBorder="1" applyAlignment="1">
      <alignment horizontal="center" vertical="center" wrapText="1"/>
    </xf>
    <xf numFmtId="0" fontId="2" fillId="0" borderId="8" xfId="0" applyFont="1" applyBorder="1"/>
    <xf numFmtId="0" fontId="1" fillId="0" borderId="8" xfId="0" applyFont="1" applyBorder="1" applyAlignment="1">
      <alignment horizontal="center" vertical="center" wrapText="1"/>
    </xf>
    <xf numFmtId="4" fontId="8" fillId="0" borderId="0" xfId="0" applyNumberFormat="1" applyFont="1" applyAlignment="1">
      <alignment horizontal="center" vertical="center"/>
    </xf>
    <xf numFmtId="0" fontId="0" fillId="0" borderId="0" xfId="0"/>
    <xf numFmtId="0" fontId="2" fillId="0" borderId="10" xfId="0" applyFont="1" applyBorder="1"/>
    <xf numFmtId="0" fontId="2" fillId="0" borderId="9" xfId="0" applyFont="1" applyBorder="1"/>
    <xf numFmtId="0" fontId="7" fillId="0" borderId="3" xfId="0" applyFont="1" applyBorder="1" applyAlignment="1">
      <alignment horizontal="center"/>
    </xf>
    <xf numFmtId="0" fontId="2" fillId="0" borderId="4" xfId="0" applyFont="1" applyBorder="1"/>
    <xf numFmtId="0" fontId="2" fillId="0" borderId="5" xfId="0" applyFont="1" applyBorder="1"/>
    <xf numFmtId="0" fontId="9" fillId="0" borderId="3" xfId="0" applyFont="1" applyBorder="1" applyAlignment="1">
      <alignment horizontal="center"/>
    </xf>
    <xf numFmtId="0" fontId="1" fillId="0" borderId="1" xfId="0" applyFont="1" applyBorder="1" applyAlignment="1">
      <alignment horizontal="center" vertical="center" wrapText="1"/>
    </xf>
    <xf numFmtId="0" fontId="2" fillId="0" borderId="2" xfId="0" applyFont="1" applyBorder="1"/>
    <xf numFmtId="0" fontId="2" fillId="0" borderId="6" xfId="0" applyFont="1" applyBorder="1"/>
    <xf numFmtId="0" fontId="2" fillId="0" borderId="7" xfId="0" applyFont="1" applyBorder="1"/>
    <xf numFmtId="0" fontId="3" fillId="0" borderId="3" xfId="0" applyFont="1" applyBorder="1" applyAlignment="1">
      <alignment horizontal="center" vertical="center" wrapText="1"/>
    </xf>
    <xf numFmtId="0" fontId="4" fillId="0" borderId="0" xfId="0" applyFont="1"/>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3" fillId="5" borderId="3" xfId="0" applyFont="1" applyFill="1" applyBorder="1" applyAlignment="1">
      <alignment horizontal="center" vertical="center" wrapText="1"/>
    </xf>
    <xf numFmtId="4" fontId="8" fillId="0" borderId="1" xfId="0" applyNumberFormat="1" applyFont="1" applyBorder="1" applyAlignment="1">
      <alignment horizontal="center" vertical="center"/>
    </xf>
    <xf numFmtId="0" fontId="2"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27</xdr:col>
      <xdr:colOff>0</xdr:colOff>
      <xdr:row>0</xdr:row>
      <xdr:rowOff>0</xdr:rowOff>
    </xdr:from>
    <xdr:ext cx="381000" cy="2762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27</xdr:col>
      <xdr:colOff>0</xdr:colOff>
      <xdr:row>0</xdr:row>
      <xdr:rowOff>0</xdr:rowOff>
    </xdr:from>
    <xdr:ext cx="381000" cy="276225"/>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27</xdr:col>
      <xdr:colOff>0</xdr:colOff>
      <xdr:row>0</xdr:row>
      <xdr:rowOff>0</xdr:rowOff>
    </xdr:from>
    <xdr:ext cx="381000" cy="276225"/>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H474"/>
  <sheetViews>
    <sheetView tabSelected="1" workbookViewId="0">
      <selection activeCell="K11" sqref="K11"/>
    </sheetView>
  </sheetViews>
  <sheetFormatPr defaultColWidth="12.5703125" defaultRowHeight="15.75" customHeight="1" x14ac:dyDescent="0.2"/>
  <cols>
    <col min="1" max="1" width="18.28515625" customWidth="1"/>
    <col min="2" max="2" width="5.140625" customWidth="1"/>
    <col min="3" max="3" width="8.28515625" customWidth="1"/>
    <col min="4" max="4" width="6.42578125" customWidth="1"/>
    <col min="5" max="5" width="4.140625" customWidth="1"/>
    <col min="6" max="7" width="4.28515625" customWidth="1"/>
    <col min="8" max="8" width="5.140625" customWidth="1"/>
    <col min="9" max="9" width="4.28515625" customWidth="1"/>
    <col min="10" max="13" width="5.140625" customWidth="1"/>
    <col min="14" max="14" width="6.42578125" customWidth="1"/>
    <col min="15" max="15" width="5.140625" customWidth="1"/>
    <col min="16" max="16" width="6.140625" customWidth="1"/>
    <col min="17" max="25" width="5.42578125" customWidth="1"/>
    <col min="26" max="26" width="14.42578125" customWidth="1"/>
    <col min="27" max="27" width="14.28515625" customWidth="1"/>
    <col min="28" max="28" width="17.42578125" customWidth="1"/>
    <col min="29" max="29" width="11.42578125" hidden="1" customWidth="1"/>
    <col min="30" max="31" width="15.42578125" hidden="1" customWidth="1"/>
    <col min="32" max="32" width="16.5703125" hidden="1" customWidth="1"/>
    <col min="33" max="36" width="15.42578125" hidden="1" customWidth="1"/>
    <col min="37" max="37" width="2.85546875" hidden="1" customWidth="1"/>
    <col min="38" max="38" width="6.7109375" hidden="1" customWidth="1"/>
    <col min="39" max="39" width="7.5703125" hidden="1" customWidth="1"/>
    <col min="40" max="40" width="6.42578125" hidden="1" customWidth="1"/>
    <col min="41" max="41" width="7.28515625" hidden="1" customWidth="1"/>
    <col min="42" max="42" width="2.85546875" hidden="1" customWidth="1"/>
    <col min="43" max="43" width="14.85546875" hidden="1" customWidth="1"/>
    <col min="44" max="44" width="14.140625" hidden="1" customWidth="1"/>
    <col min="45" max="45" width="16.42578125" hidden="1" customWidth="1"/>
    <col min="46" max="46" width="15.5703125" hidden="1" customWidth="1"/>
    <col min="47" max="47" width="21.5703125" hidden="1" customWidth="1"/>
    <col min="48" max="49" width="20.85546875" hidden="1" customWidth="1"/>
    <col min="50" max="50" width="20.140625" hidden="1" customWidth="1"/>
    <col min="51" max="51" width="5.28515625" hidden="1" customWidth="1"/>
    <col min="52" max="52" width="10.42578125" hidden="1" customWidth="1"/>
    <col min="53" max="53" width="9.7109375" hidden="1" customWidth="1"/>
    <col min="54" max="54" width="12" hidden="1" customWidth="1"/>
    <col min="55" max="55" width="11.28515625" hidden="1" customWidth="1"/>
    <col min="56" max="56" width="17.28515625" hidden="1" customWidth="1"/>
    <col min="57" max="58" width="16.42578125" hidden="1" customWidth="1"/>
    <col min="59" max="59" width="15.5703125" hidden="1" customWidth="1"/>
    <col min="60" max="60" width="12.5703125" hidden="1"/>
  </cols>
  <sheetData>
    <row r="1" spans="1:59" ht="22.5" customHeight="1" x14ac:dyDescent="0.2">
      <c r="A1" s="139" t="s">
        <v>0</v>
      </c>
      <c r="B1" s="140"/>
      <c r="C1" s="140"/>
      <c r="D1" s="140"/>
      <c r="E1" s="140"/>
      <c r="F1" s="140"/>
      <c r="G1" s="140"/>
      <c r="H1" s="140"/>
      <c r="I1" s="140"/>
      <c r="J1" s="140"/>
      <c r="K1" s="140"/>
      <c r="L1" s="140"/>
      <c r="M1" s="140"/>
      <c r="N1" s="140"/>
      <c r="O1" s="140"/>
      <c r="P1" s="143" t="s">
        <v>1</v>
      </c>
      <c r="Q1" s="136"/>
      <c r="R1" s="136"/>
      <c r="S1" s="136"/>
      <c r="T1" s="136"/>
      <c r="U1" s="136"/>
      <c r="V1" s="136"/>
      <c r="W1" s="136"/>
      <c r="X1" s="136"/>
      <c r="Y1" s="136"/>
      <c r="Z1" s="136"/>
      <c r="AA1" s="137"/>
      <c r="AB1" s="144"/>
      <c r="AC1" s="2"/>
      <c r="AD1" s="2" t="s">
        <v>2</v>
      </c>
      <c r="AE1" s="2" t="s">
        <v>3</v>
      </c>
      <c r="AF1" s="1"/>
      <c r="AG1" s="1"/>
      <c r="AH1" s="1"/>
      <c r="AI1" s="1"/>
      <c r="AJ1" s="1"/>
      <c r="AK1" s="1"/>
      <c r="AL1" s="1"/>
      <c r="AM1" s="1"/>
      <c r="AN1" s="1"/>
      <c r="AO1" s="1"/>
      <c r="AP1" s="1"/>
      <c r="AQ1" s="3"/>
      <c r="AR1" s="3"/>
      <c r="AS1" s="3"/>
      <c r="AT1" s="3"/>
      <c r="AU1" s="3"/>
      <c r="AV1" s="3"/>
      <c r="AW1" s="3"/>
      <c r="AX1" s="3"/>
      <c r="AY1" s="3"/>
      <c r="AZ1" s="3"/>
      <c r="BA1" s="3"/>
      <c r="BB1" s="3"/>
      <c r="BC1" s="3"/>
      <c r="BD1" s="3"/>
      <c r="BE1" s="3"/>
      <c r="BF1" s="3"/>
      <c r="BG1" s="3"/>
    </row>
    <row r="2" spans="1:59" ht="22.5" customHeight="1" x14ac:dyDescent="0.2">
      <c r="A2" s="141"/>
      <c r="B2" s="132"/>
      <c r="C2" s="132"/>
      <c r="D2" s="132"/>
      <c r="E2" s="132"/>
      <c r="F2" s="132"/>
      <c r="G2" s="132"/>
      <c r="H2" s="132"/>
      <c r="I2" s="132"/>
      <c r="J2" s="132"/>
      <c r="K2" s="132"/>
      <c r="L2" s="132"/>
      <c r="M2" s="132"/>
      <c r="N2" s="132"/>
      <c r="O2" s="132"/>
      <c r="P2" s="145" t="s">
        <v>4</v>
      </c>
      <c r="Q2" s="136"/>
      <c r="R2" s="146" t="s">
        <v>5</v>
      </c>
      <c r="S2" s="136"/>
      <c r="T2" s="136"/>
      <c r="U2" s="146" t="s">
        <v>6</v>
      </c>
      <c r="V2" s="136"/>
      <c r="W2" s="136"/>
      <c r="X2" s="146" t="s">
        <v>7</v>
      </c>
      <c r="Y2" s="136"/>
      <c r="Z2" s="4" t="s">
        <v>8</v>
      </c>
      <c r="AA2" s="5" t="s">
        <v>9</v>
      </c>
      <c r="AB2" s="132"/>
      <c r="AC2" s="2" t="s">
        <v>10</v>
      </c>
      <c r="AD2" s="2">
        <f>X3*Z3</f>
        <v>120</v>
      </c>
      <c r="AE2" s="2">
        <f>X3*AA3</f>
        <v>48</v>
      </c>
      <c r="AF2" s="1"/>
      <c r="AG2" s="1"/>
      <c r="AH2" s="1"/>
      <c r="AI2" s="1"/>
      <c r="AJ2" s="1"/>
      <c r="AK2" s="1"/>
      <c r="AL2" s="1"/>
      <c r="AM2" s="1"/>
      <c r="AN2" s="1"/>
      <c r="AO2" s="1"/>
      <c r="AP2" s="1"/>
      <c r="AQ2" s="3"/>
      <c r="AR2" s="3"/>
      <c r="AS2" s="3"/>
      <c r="AT2" s="3"/>
      <c r="AU2" s="3"/>
      <c r="AV2" s="3"/>
      <c r="AW2" s="3"/>
      <c r="AX2" s="3"/>
      <c r="AY2" s="3"/>
      <c r="AZ2" s="3"/>
      <c r="BA2" s="3"/>
      <c r="BB2" s="3"/>
      <c r="BC2" s="3"/>
      <c r="BD2" s="3"/>
      <c r="BE2" s="3"/>
      <c r="BF2" s="3"/>
      <c r="BG2" s="3"/>
    </row>
    <row r="3" spans="1:59" ht="33" customHeight="1" x14ac:dyDescent="0.2">
      <c r="A3" s="142"/>
      <c r="B3" s="129"/>
      <c r="C3" s="129"/>
      <c r="D3" s="129"/>
      <c r="E3" s="129"/>
      <c r="F3" s="129"/>
      <c r="G3" s="129"/>
      <c r="H3" s="129"/>
      <c r="I3" s="129"/>
      <c r="J3" s="129"/>
      <c r="K3" s="129"/>
      <c r="L3" s="129"/>
      <c r="M3" s="129"/>
      <c r="N3" s="129"/>
      <c r="O3" s="129"/>
      <c r="P3" s="128" t="s">
        <v>14</v>
      </c>
      <c r="Q3" s="129"/>
      <c r="R3" s="130" t="s">
        <v>17</v>
      </c>
      <c r="S3" s="129"/>
      <c r="T3" s="129"/>
      <c r="U3" s="130" t="s">
        <v>17</v>
      </c>
      <c r="V3" s="129"/>
      <c r="W3" s="129"/>
      <c r="X3" s="130">
        <v>12</v>
      </c>
      <c r="Y3" s="129"/>
      <c r="Z3" s="10">
        <v>10</v>
      </c>
      <c r="AA3" s="11">
        <v>4</v>
      </c>
      <c r="AB3" s="132"/>
      <c r="AC3" s="2" t="s">
        <v>27</v>
      </c>
      <c r="AD3" s="12">
        <f>VLOOKUP(AD2,CALC!$Y$3:$AA$494,2,FALSE)</f>
        <v>5.7566071428571419</v>
      </c>
      <c r="AE3" s="12">
        <f>VLOOKUP(AE2,CALC!$Y$3:$AA$494,3,FALSE)</f>
        <v>4.9146190476190483</v>
      </c>
      <c r="AF3" s="1"/>
      <c r="AG3" s="1"/>
      <c r="AH3" s="1"/>
      <c r="AI3" s="1"/>
      <c r="AJ3" s="1"/>
      <c r="AK3" s="1"/>
      <c r="AL3" s="1"/>
      <c r="AM3" s="1"/>
      <c r="AN3" s="1"/>
      <c r="AO3" s="1"/>
      <c r="AP3" s="1"/>
      <c r="AQ3" s="3"/>
      <c r="AR3" s="3"/>
      <c r="AS3" s="3"/>
      <c r="AT3" s="3"/>
      <c r="AU3" s="3"/>
      <c r="AV3" s="3"/>
      <c r="AW3" s="3"/>
      <c r="AX3" s="3"/>
      <c r="AY3" s="3"/>
      <c r="AZ3" s="3"/>
      <c r="BA3" s="3"/>
      <c r="BB3" s="3"/>
      <c r="BC3" s="3"/>
      <c r="BD3" s="3"/>
      <c r="BE3" s="3"/>
      <c r="BF3" s="3"/>
      <c r="BG3" s="3"/>
    </row>
    <row r="4" spans="1:59" ht="12.75" x14ac:dyDescent="0.2">
      <c r="A4" s="135" t="s">
        <v>54</v>
      </c>
      <c r="B4" s="136"/>
      <c r="C4" s="136"/>
      <c r="D4" s="136"/>
      <c r="E4" s="137"/>
      <c r="F4" s="13" t="s">
        <v>14</v>
      </c>
      <c r="G4" s="14" t="s">
        <v>14</v>
      </c>
      <c r="H4" s="14" t="s">
        <v>14</v>
      </c>
      <c r="I4" s="14" t="s">
        <v>14</v>
      </c>
      <c r="J4" s="14" t="s">
        <v>14</v>
      </c>
      <c r="K4" s="14" t="s">
        <v>14</v>
      </c>
      <c r="L4" s="14" t="s">
        <v>14</v>
      </c>
      <c r="M4" s="14" t="s">
        <v>14</v>
      </c>
      <c r="N4" s="15" t="s">
        <v>14</v>
      </c>
      <c r="O4" s="16" t="s">
        <v>14</v>
      </c>
      <c r="P4" s="131" t="s">
        <v>75</v>
      </c>
      <c r="Q4" s="132"/>
      <c r="R4" s="132"/>
      <c r="S4" s="132"/>
      <c r="T4" s="132"/>
      <c r="U4" s="132"/>
      <c r="V4" s="132"/>
      <c r="W4" s="132"/>
      <c r="X4" s="132"/>
      <c r="Y4" s="132"/>
      <c r="Z4" s="132"/>
      <c r="AA4" s="132"/>
      <c r="AB4" s="133"/>
      <c r="AC4" s="1"/>
      <c r="AD4" s="1"/>
      <c r="AE4" s="1"/>
      <c r="AF4" s="1"/>
      <c r="AG4" s="1"/>
      <c r="AH4" s="1"/>
      <c r="AI4" s="1"/>
      <c r="AJ4" s="1"/>
      <c r="AK4" s="1"/>
      <c r="AL4" s="1"/>
      <c r="AM4" s="1"/>
      <c r="AN4" s="1"/>
      <c r="AO4" s="1"/>
      <c r="AP4" s="1"/>
      <c r="AQ4" s="3"/>
      <c r="AR4" s="3"/>
      <c r="AS4" s="3"/>
      <c r="AT4" s="3"/>
      <c r="AU4" s="3"/>
      <c r="AV4" s="3"/>
      <c r="AW4" s="3"/>
      <c r="AX4" s="3"/>
      <c r="AY4" s="3"/>
      <c r="AZ4" s="3"/>
      <c r="BA4" s="3"/>
      <c r="BB4" s="3"/>
      <c r="BC4" s="3"/>
      <c r="BD4" s="3"/>
      <c r="BE4" s="3"/>
      <c r="BF4" s="3"/>
      <c r="BG4" s="3"/>
    </row>
    <row r="5" spans="1:59" ht="12.75" x14ac:dyDescent="0.2">
      <c r="A5" s="135" t="s">
        <v>86</v>
      </c>
      <c r="B5" s="136"/>
      <c r="C5" s="136"/>
      <c r="D5" s="136"/>
      <c r="E5" s="137"/>
      <c r="F5" s="17">
        <v>5</v>
      </c>
      <c r="G5" s="16">
        <v>3.75</v>
      </c>
      <c r="H5" s="16">
        <v>1</v>
      </c>
      <c r="I5" s="16">
        <v>0.5</v>
      </c>
      <c r="J5" s="16">
        <v>0.5</v>
      </c>
      <c r="K5" s="16">
        <v>0.3</v>
      </c>
      <c r="L5" s="16">
        <v>0.6</v>
      </c>
      <c r="M5" s="16">
        <v>1</v>
      </c>
      <c r="N5" s="16">
        <v>1</v>
      </c>
      <c r="O5" s="16">
        <v>0</v>
      </c>
      <c r="P5" s="132"/>
      <c r="Q5" s="132"/>
      <c r="R5" s="132"/>
      <c r="S5" s="132"/>
      <c r="T5" s="132"/>
      <c r="U5" s="132"/>
      <c r="V5" s="132"/>
      <c r="W5" s="132"/>
      <c r="X5" s="132"/>
      <c r="Y5" s="132"/>
      <c r="Z5" s="132"/>
      <c r="AA5" s="132"/>
      <c r="AB5" s="133"/>
      <c r="AC5" s="1"/>
      <c r="AD5" s="1"/>
      <c r="AE5" s="1"/>
      <c r="AF5" s="1"/>
      <c r="AG5" s="1"/>
      <c r="AH5" s="1"/>
      <c r="AI5" s="1"/>
      <c r="AJ5" s="1"/>
      <c r="AK5" s="1"/>
      <c r="AL5" s="1"/>
      <c r="AM5" s="1"/>
      <c r="AN5" s="1"/>
      <c r="AO5" s="1"/>
      <c r="AP5" s="1"/>
      <c r="AQ5" s="3"/>
      <c r="AR5" s="3"/>
      <c r="AS5" s="3"/>
      <c r="AT5" s="3"/>
      <c r="AU5" s="3"/>
      <c r="AV5" s="3"/>
      <c r="AW5" s="3"/>
      <c r="AX5" s="3"/>
      <c r="AY5" s="3"/>
      <c r="AZ5" s="3"/>
      <c r="BA5" s="3"/>
      <c r="BB5" s="3"/>
      <c r="BC5" s="3"/>
      <c r="BD5" s="3"/>
      <c r="BE5" s="3"/>
      <c r="BF5" s="3"/>
      <c r="BG5" s="3"/>
    </row>
    <row r="6" spans="1:59" ht="26.25" x14ac:dyDescent="0.4">
      <c r="A6" s="18" t="s">
        <v>12</v>
      </c>
      <c r="B6" s="138" t="s">
        <v>95</v>
      </c>
      <c r="C6" s="136"/>
      <c r="D6" s="136"/>
      <c r="E6" s="138" t="s">
        <v>101</v>
      </c>
      <c r="F6" s="136"/>
      <c r="G6" s="136"/>
      <c r="H6" s="136"/>
      <c r="I6" s="136"/>
      <c r="J6" s="136"/>
      <c r="K6" s="136"/>
      <c r="L6" s="136"/>
      <c r="M6" s="136"/>
      <c r="N6" s="136"/>
      <c r="O6" s="137"/>
      <c r="P6" s="129"/>
      <c r="Q6" s="129"/>
      <c r="R6" s="129"/>
      <c r="S6" s="129"/>
      <c r="T6" s="129"/>
      <c r="U6" s="129"/>
      <c r="V6" s="129"/>
      <c r="W6" s="129"/>
      <c r="X6" s="129"/>
      <c r="Y6" s="129"/>
      <c r="Z6" s="129"/>
      <c r="AA6" s="129"/>
      <c r="AB6" s="134"/>
      <c r="AC6" s="1"/>
      <c r="AD6" s="1"/>
      <c r="AE6" s="1"/>
      <c r="AF6" s="1"/>
      <c r="AG6" s="1"/>
      <c r="AH6" s="1"/>
      <c r="AI6" s="1"/>
      <c r="AJ6" s="1"/>
      <c r="AK6" s="1"/>
      <c r="AL6" s="1"/>
      <c r="AM6" s="1"/>
      <c r="AN6" s="1"/>
      <c r="AO6" s="1"/>
      <c r="AP6" s="1"/>
      <c r="AQ6" s="3"/>
      <c r="AR6" s="3"/>
      <c r="AS6" s="3"/>
      <c r="AT6" s="3"/>
      <c r="AU6" s="3"/>
      <c r="AV6" s="3"/>
      <c r="AW6" s="3"/>
      <c r="AX6" s="3"/>
      <c r="AY6" s="3"/>
      <c r="AZ6" s="3"/>
      <c r="BA6" s="3"/>
      <c r="BB6" s="3"/>
      <c r="BC6" s="3"/>
      <c r="BD6" s="3"/>
      <c r="BE6" s="3"/>
      <c r="BF6" s="3"/>
      <c r="BG6" s="3"/>
    </row>
    <row r="7" spans="1:59" ht="15" x14ac:dyDescent="0.25">
      <c r="A7" s="19" t="s">
        <v>106</v>
      </c>
      <c r="B7" s="20" t="s">
        <v>13</v>
      </c>
      <c r="C7" s="21" t="s">
        <v>108</v>
      </c>
      <c r="D7" s="22" t="s">
        <v>109</v>
      </c>
      <c r="E7" s="27" t="s">
        <v>110</v>
      </c>
      <c r="F7" s="29" t="s">
        <v>112</v>
      </c>
      <c r="G7" s="29" t="s">
        <v>113</v>
      </c>
      <c r="H7" s="29" t="s">
        <v>114</v>
      </c>
      <c r="I7" s="29" t="s">
        <v>115</v>
      </c>
      <c r="J7" s="29" t="s">
        <v>116</v>
      </c>
      <c r="K7" s="29" t="s">
        <v>117</v>
      </c>
      <c r="L7" s="29" t="s">
        <v>118</v>
      </c>
      <c r="M7" s="29" t="s">
        <v>119</v>
      </c>
      <c r="N7" s="31" t="s">
        <v>120</v>
      </c>
      <c r="O7" s="33" t="s">
        <v>121</v>
      </c>
      <c r="P7" s="28" t="s">
        <v>112</v>
      </c>
      <c r="Q7" s="30" t="s">
        <v>113</v>
      </c>
      <c r="R7" s="30" t="s">
        <v>114</v>
      </c>
      <c r="S7" s="30" t="s">
        <v>115</v>
      </c>
      <c r="T7" s="30" t="s">
        <v>116</v>
      </c>
      <c r="U7" s="30" t="s">
        <v>117</v>
      </c>
      <c r="V7" s="30" t="s">
        <v>118</v>
      </c>
      <c r="W7" s="30" t="s">
        <v>119</v>
      </c>
      <c r="X7" s="30" t="s">
        <v>120</v>
      </c>
      <c r="Y7" s="32" t="s">
        <v>121</v>
      </c>
      <c r="Z7" s="34" t="s">
        <v>122</v>
      </c>
      <c r="AA7" s="35" t="s">
        <v>123</v>
      </c>
      <c r="AB7" s="35" t="str">
        <f>IF(AND(P3="Yes",R3="Full Effect",U3="Full Effect"),AJ7,IF(AND(P3="Yes",R3="Medium Effect",U3="Full Effect"),AJ7,IF(AND(P3="Yes",R3="Full Effect",U3="Medium Effect"),AJ7,IF(AND(P3="Yes",R3="Medium Effect",U3="Medium Effect"),AJ7,IF(AND(P3="Yes",R3="No Effect",U3="Medium Effect"),AI7,IF(AND(P3="Yes",R3="No Effect",U3="Full Effect"),AI7,IF(AND(P3="Yes",R3="Medium Effect",U3="No Effect"),AH7,IF(AND(P3="Yes",R3="Full Effect",U3="No Effect"),AH7,IF(AND(P3="No",R3="Full Effect",U3="Full Effect"),AF7,IF(AND(P3="No",R3="Medium Effect",U3="Full Effect"),AF7,IF(AND(P3="No",R3="Full Effect",U3="Medium Effect"),AF7,IF(AND(P3="No",R3="Medium Effect",U3="Medium Effect"),AF7,IF(AND(P3="No",R3="No Effect",U3="Medium Effect"),AE7,IF(AND(P3="No",R3="No Effect",U3="Full Effect"),AE7,IF(AND(P3="No",R3="Medium Effect",U3="No Effect"),AD7,IF(AND(P3="No",R3="Full Effect",U3="No Effect"),AD7,IF(AND(P3="Yes",R3="No Effect",U3="No Effect"),AG7,"No Change")))))))))))))))))</f>
        <v>VORP + PE + ONE</v>
      </c>
      <c r="AC7" s="1"/>
      <c r="AD7" s="36" t="s">
        <v>125</v>
      </c>
      <c r="AE7" s="35" t="s">
        <v>126</v>
      </c>
      <c r="AF7" s="35" t="s">
        <v>127</v>
      </c>
      <c r="AG7" s="35" t="s">
        <v>128</v>
      </c>
      <c r="AH7" s="35" t="s">
        <v>129</v>
      </c>
      <c r="AI7" s="35" t="s">
        <v>130</v>
      </c>
      <c r="AJ7" s="35" t="s">
        <v>131</v>
      </c>
      <c r="AK7" s="37"/>
      <c r="AL7" s="37" t="s">
        <v>132</v>
      </c>
      <c r="AM7" s="37" t="s">
        <v>133</v>
      </c>
      <c r="AN7" s="37" t="s">
        <v>134</v>
      </c>
      <c r="AO7" s="37" t="s">
        <v>135</v>
      </c>
      <c r="AP7" s="37"/>
      <c r="AQ7" s="36" t="s">
        <v>136</v>
      </c>
      <c r="AR7" s="36" t="s">
        <v>137</v>
      </c>
      <c r="AS7" s="35" t="s">
        <v>138</v>
      </c>
      <c r="AT7" s="35" t="s">
        <v>139</v>
      </c>
      <c r="AU7" s="35" t="s">
        <v>140</v>
      </c>
      <c r="AV7" s="35" t="s">
        <v>141</v>
      </c>
      <c r="AW7" s="35" t="s">
        <v>142</v>
      </c>
      <c r="AX7" s="35" t="s">
        <v>143</v>
      </c>
      <c r="AY7" s="35" t="s">
        <v>128</v>
      </c>
      <c r="AZ7" s="36" t="s">
        <v>144</v>
      </c>
      <c r="BA7" s="36" t="s">
        <v>145</v>
      </c>
      <c r="BB7" s="35" t="s">
        <v>146</v>
      </c>
      <c r="BC7" s="35" t="s">
        <v>147</v>
      </c>
      <c r="BD7" s="35" t="s">
        <v>148</v>
      </c>
      <c r="BE7" s="35" t="s">
        <v>149</v>
      </c>
      <c r="BF7" s="35" t="s">
        <v>150</v>
      </c>
      <c r="BG7" s="35" t="s">
        <v>151</v>
      </c>
    </row>
    <row r="8" spans="1:59" ht="15" x14ac:dyDescent="0.25">
      <c r="A8" s="38" t="s">
        <v>152</v>
      </c>
      <c r="B8" s="38" t="s">
        <v>56</v>
      </c>
      <c r="C8" s="38" t="str">
        <f>VLOOKUP(A8,CALC!$A$2:$C$494,3,FALSE)</f>
        <v>C</v>
      </c>
      <c r="D8" s="38">
        <v>1</v>
      </c>
      <c r="E8" s="39">
        <v>84</v>
      </c>
      <c r="F8" s="40">
        <v>45.3</v>
      </c>
      <c r="G8" s="40">
        <v>83.7</v>
      </c>
      <c r="H8" s="40">
        <v>129.1</v>
      </c>
      <c r="I8" s="40">
        <v>35.700000000000003</v>
      </c>
      <c r="J8" s="40">
        <v>359.8</v>
      </c>
      <c r="K8" s="40">
        <v>58.1</v>
      </c>
      <c r="L8" s="40">
        <v>44.1</v>
      </c>
      <c r="M8" s="40">
        <v>30.8</v>
      </c>
      <c r="N8" s="41">
        <v>0.126</v>
      </c>
      <c r="O8" s="42">
        <v>22</v>
      </c>
      <c r="P8" s="43">
        <f t="shared" ref="P8:Y8" si="0">IF(F$4="Yes",F8*F$5,0)</f>
        <v>226.5</v>
      </c>
      <c r="Q8" s="44">
        <f t="shared" si="0"/>
        <v>313.875</v>
      </c>
      <c r="R8" s="44">
        <f t="shared" si="0"/>
        <v>129.1</v>
      </c>
      <c r="S8" s="44">
        <f t="shared" si="0"/>
        <v>17.850000000000001</v>
      </c>
      <c r="T8" s="44">
        <f t="shared" si="0"/>
        <v>179.9</v>
      </c>
      <c r="U8" s="44">
        <f t="shared" si="0"/>
        <v>17.43</v>
      </c>
      <c r="V8" s="44">
        <f t="shared" si="0"/>
        <v>26.46</v>
      </c>
      <c r="W8" s="44">
        <f t="shared" si="0"/>
        <v>30.8</v>
      </c>
      <c r="X8" s="44">
        <f t="shared" si="0"/>
        <v>0.126</v>
      </c>
      <c r="Y8" s="45">
        <f t="shared" si="0"/>
        <v>0</v>
      </c>
      <c r="Z8" s="47">
        <f t="shared" ref="Z8:Z262" si="1">SUM(P8:Y8)</f>
        <v>942.04099999999994</v>
      </c>
      <c r="AA8" s="49">
        <f t="shared" ref="AA8:AA262" si="2">Z8/E8</f>
        <v>11.214773809523809</v>
      </c>
      <c r="AB8" s="49">
        <f t="shared" ref="AB8:AB262" si="3">IF(AND($P$3="Yes",$R$3="Full Effect",$U$3="Full Effect"),$BG8,IF(AND($P$3="Yes",$R$3="Medium Effect",$U$3="Full Effect"),$BE8,IF(AND($P$3="Yes",$R$3="Full Effect",$U$3="Medium Effect"),$BF8,IF(AND($P$3="Yes",$R$3="Medium Effect",$U$3="Medium Effect"),$BD8,IF(AND($P$3="Yes",$R$3="No Effect",$U$3="Medium Effect"),$BB8,IF(AND($P$3="Yes",$R$3="No Effect",$U$3="Full Effect"),$BC8,IF(AND($P$3="Yes",$R$3="Medium Effect",$U$3="No Effect"),$AZ8,IF(AND($P$3="Yes",$R$3="Full Effect",$U$3="No Effect"),$BA8,IF(AND($P$3="No",$R$3="Full Effect",$U$3="Full Effect"),$AX8,IF(AND($P$3="No",$R$3="Medium Effect",$U$3="Full Effect"),$AV8,IF(AND($P$3="No",$R$3="Full Effect",$U$3="Medium Effect"),$AW8,IF(AND($P$3="No",$R$3="Medium Effect",$U$3="Medium Effect"),$AU8,IF(AND($P$3="No",$R$3="No Effect",$U$3="Medium Effect"),$AS8,IF(AND($P$3="No",$R$3="No Effect",$U$3="Full Effect"),$AT8,IF(AND($P$3="No",$R$3="Medium Effect",$U$3="No Effect"),$AQ8,IF(AND($P$3="No",$R$3="Full Effect",$U$3="No Effect"),$AR8,IF(AND($P3="Yes",$R$3="No Effect",$U$3="No Effect"),$AY8,"Use FPTS per GP")))))))))))))))))</f>
        <v>5.7234335666666665</v>
      </c>
      <c r="AC8" s="1"/>
      <c r="AD8" s="1"/>
      <c r="AE8" s="1"/>
      <c r="AF8" s="1"/>
      <c r="AG8" s="1"/>
      <c r="AH8" s="1"/>
      <c r="AI8" s="1"/>
      <c r="AJ8" s="1"/>
      <c r="AK8" s="1"/>
      <c r="AL8" s="1">
        <f>IFERROR(VLOOKUP(C8,CALC!$K$2:$M$8,2,FALSE),1)</f>
        <v>0.96</v>
      </c>
      <c r="AM8" s="1">
        <f>IFERROR(VLOOKUP(C8,CALC!$K$2:$M$8,3,FALSE),1)</f>
        <v>0.98</v>
      </c>
      <c r="AN8" s="1">
        <f>VLOOKUP(B8,CALC!$E$2:$H$33,3,FALSE)</f>
        <v>1.1399999999999999</v>
      </c>
      <c r="AO8" s="1">
        <f>VLOOKUP(B8,CALC!$E$2:$H$33,4,FALSE)</f>
        <v>1.0699999999999998</v>
      </c>
      <c r="AP8" s="1"/>
      <c r="AQ8" s="3">
        <f t="shared" ref="AQ8:AQ262" si="4">$AA8*AM8</f>
        <v>10.990478333333332</v>
      </c>
      <c r="AR8" s="3">
        <f t="shared" ref="AR8:AR262" si="5">$AA8*AL8</f>
        <v>10.766182857142857</v>
      </c>
      <c r="AS8" s="3">
        <f t="shared" ref="AS8:AS262" si="6">$AA8*AO8</f>
        <v>11.999807976190473</v>
      </c>
      <c r="AT8" s="3">
        <f t="shared" ref="AT8:AT262" si="7">$AA8*AN8</f>
        <v>12.784842142857141</v>
      </c>
      <c r="AU8" s="3">
        <f t="shared" ref="AU8:AU262" si="8">$AA8*AM8*AO8</f>
        <v>11.759811816666664</v>
      </c>
      <c r="AV8" s="3">
        <f t="shared" ref="AV8:AV262" si="9">$AA8*AM8*AN8</f>
        <v>12.529145299999998</v>
      </c>
      <c r="AW8" s="3">
        <f t="shared" ref="AW8:AW262" si="10">$AA8*AL8*AO8</f>
        <v>11.519815657142855</v>
      </c>
      <c r="AX8" s="3">
        <f t="shared" ref="AX8:AX262" si="11">$AA8*AL8*AN8</f>
        <v>12.273448457142855</v>
      </c>
      <c r="AY8" s="3">
        <f t="shared" ref="AY8:AY262" si="12">IF($C8="D",$AA8-$AE$3,$AA8-$AD$3)</f>
        <v>5.4581666666666671</v>
      </c>
      <c r="AZ8" s="3">
        <f t="shared" ref="AZ8:AZ262" si="13">$AY8*AM8</f>
        <v>5.349003333333334</v>
      </c>
      <c r="BA8" s="3">
        <f t="shared" ref="BA8:BA262" si="14">$AY8*AL8</f>
        <v>5.2398400000000001</v>
      </c>
      <c r="BB8" s="3">
        <f t="shared" ref="BB8:BB262" si="15">$AY8*AO8</f>
        <v>5.8402383333333328</v>
      </c>
      <c r="BC8" s="3">
        <f t="shared" ref="BC8:BC262" si="16">$AY8*AN8</f>
        <v>6.2223100000000002</v>
      </c>
      <c r="BD8" s="3">
        <f t="shared" ref="BD8:BD262" si="17">$AY8*AM8*AO8</f>
        <v>5.7234335666666665</v>
      </c>
      <c r="BE8" s="3">
        <f t="shared" ref="BE8:BE262" si="18">$AY8*AM8*AN8</f>
        <v>6.0978637999999998</v>
      </c>
      <c r="BF8" s="3">
        <f t="shared" ref="BF8:BF262" si="19">$AY8*AL8*AO8</f>
        <v>5.6066287999999993</v>
      </c>
      <c r="BG8" s="3">
        <f t="shared" ref="BG8:BG262" si="20">$AY8*AL8*AN8</f>
        <v>5.9734175999999994</v>
      </c>
    </row>
    <row r="9" spans="1:59" ht="15" x14ac:dyDescent="0.25">
      <c r="A9" s="38" t="s">
        <v>155</v>
      </c>
      <c r="B9" s="38" t="s">
        <v>93</v>
      </c>
      <c r="C9" s="38" t="str">
        <f>VLOOKUP(A9,CALC!$A$2:$C$494,3,FALSE)</f>
        <v>C</v>
      </c>
      <c r="D9" s="38">
        <v>1</v>
      </c>
      <c r="E9" s="39">
        <v>84</v>
      </c>
      <c r="F9" s="40">
        <v>43.4</v>
      </c>
      <c r="G9" s="40">
        <v>88</v>
      </c>
      <c r="H9" s="40">
        <v>131.5</v>
      </c>
      <c r="I9" s="40">
        <v>48.5</v>
      </c>
      <c r="J9" s="40">
        <v>286.3</v>
      </c>
      <c r="K9" s="40">
        <v>53.4</v>
      </c>
      <c r="L9" s="40">
        <v>28.4</v>
      </c>
      <c r="M9" s="40">
        <v>36.9</v>
      </c>
      <c r="N9" s="52">
        <v>0.152</v>
      </c>
      <c r="O9" s="42">
        <v>22</v>
      </c>
      <c r="P9" s="54">
        <f t="shared" ref="P9:Y9" si="21">IF(F$4="Yes",F9*F$5,0)</f>
        <v>217</v>
      </c>
      <c r="Q9" s="55">
        <f t="shared" si="21"/>
        <v>330</v>
      </c>
      <c r="R9" s="55">
        <f t="shared" si="21"/>
        <v>131.5</v>
      </c>
      <c r="S9" s="55">
        <f t="shared" si="21"/>
        <v>24.25</v>
      </c>
      <c r="T9" s="55">
        <f t="shared" si="21"/>
        <v>143.15</v>
      </c>
      <c r="U9" s="55">
        <f t="shared" si="21"/>
        <v>16.02</v>
      </c>
      <c r="V9" s="55">
        <f t="shared" si="21"/>
        <v>17.04</v>
      </c>
      <c r="W9" s="55">
        <f t="shared" si="21"/>
        <v>36.9</v>
      </c>
      <c r="X9" s="55">
        <f t="shared" si="21"/>
        <v>0.152</v>
      </c>
      <c r="Y9" s="56">
        <f t="shared" si="21"/>
        <v>0</v>
      </c>
      <c r="Z9" s="57">
        <f t="shared" si="1"/>
        <v>916.01199999999994</v>
      </c>
      <c r="AA9" s="59">
        <f t="shared" si="2"/>
        <v>10.904904761904762</v>
      </c>
      <c r="AB9" s="59">
        <f t="shared" si="3"/>
        <v>5.2723715916666674</v>
      </c>
      <c r="AC9" s="1"/>
      <c r="AD9" s="1"/>
      <c r="AE9" s="1"/>
      <c r="AF9" s="1"/>
      <c r="AG9" s="1"/>
      <c r="AH9" s="1"/>
      <c r="AI9" s="1"/>
      <c r="AJ9" s="1"/>
      <c r="AK9" s="1"/>
      <c r="AL9" s="1">
        <f>IFERROR(VLOOKUP(C9,CALC!$K$2:$M$8,2,FALSE),1)</f>
        <v>0.96</v>
      </c>
      <c r="AM9" s="1">
        <f>IFERROR(VLOOKUP(C9,CALC!$K$2:$M$8,3,FALSE),1)</f>
        <v>0.98</v>
      </c>
      <c r="AN9" s="1">
        <f>VLOOKUP(B9,CALC!$E$2:$H$33,3,FALSE)</f>
        <v>1.0900000000000001</v>
      </c>
      <c r="AO9" s="1">
        <f>VLOOKUP(B9,CALC!$E$2:$H$33,4,FALSE)</f>
        <v>1.0449999999999999</v>
      </c>
      <c r="AP9" s="1"/>
      <c r="AQ9" s="3">
        <f t="shared" si="4"/>
        <v>10.686806666666666</v>
      </c>
      <c r="AR9" s="3">
        <f t="shared" si="5"/>
        <v>10.468708571428571</v>
      </c>
      <c r="AS9" s="3">
        <f t="shared" si="6"/>
        <v>11.395625476190475</v>
      </c>
      <c r="AT9" s="3">
        <f t="shared" si="7"/>
        <v>11.886346190476191</v>
      </c>
      <c r="AU9" s="3">
        <f t="shared" si="8"/>
        <v>11.167712966666665</v>
      </c>
      <c r="AV9" s="3">
        <f t="shared" si="9"/>
        <v>11.648619266666666</v>
      </c>
      <c r="AW9" s="3">
        <f t="shared" si="10"/>
        <v>10.939800457142857</v>
      </c>
      <c r="AX9" s="3">
        <f t="shared" si="11"/>
        <v>11.410892342857144</v>
      </c>
      <c r="AY9" s="3">
        <f t="shared" si="12"/>
        <v>5.1482976190476197</v>
      </c>
      <c r="AZ9" s="3">
        <f t="shared" si="13"/>
        <v>5.0453316666666677</v>
      </c>
      <c r="BA9" s="3">
        <f t="shared" si="14"/>
        <v>4.9423657142857147</v>
      </c>
      <c r="BB9" s="3">
        <f t="shared" si="15"/>
        <v>5.3799710119047619</v>
      </c>
      <c r="BC9" s="3">
        <f t="shared" si="16"/>
        <v>5.6116444047619058</v>
      </c>
      <c r="BD9" s="3">
        <f t="shared" si="17"/>
        <v>5.2723715916666674</v>
      </c>
      <c r="BE9" s="3">
        <f t="shared" si="18"/>
        <v>5.4994115166666679</v>
      </c>
      <c r="BF9" s="3">
        <f t="shared" si="19"/>
        <v>5.1647721714285719</v>
      </c>
      <c r="BG9" s="3">
        <f t="shared" si="20"/>
        <v>5.3871786285714292</v>
      </c>
    </row>
    <row r="10" spans="1:59" ht="15" x14ac:dyDescent="0.25">
      <c r="A10" s="38" t="s">
        <v>165</v>
      </c>
      <c r="B10" s="38" t="s">
        <v>16</v>
      </c>
      <c r="C10" s="38" t="str">
        <f>VLOOKUP(A10,CALC!$A$2:$C$494,3,FALSE)</f>
        <v>RW</v>
      </c>
      <c r="D10" s="38">
        <v>1</v>
      </c>
      <c r="E10" s="39">
        <v>84</v>
      </c>
      <c r="F10" s="40">
        <v>41.8</v>
      </c>
      <c r="G10" s="40">
        <v>88.8</v>
      </c>
      <c r="H10" s="40">
        <v>130.6</v>
      </c>
      <c r="I10" s="40">
        <v>40.9</v>
      </c>
      <c r="J10" s="40">
        <v>255</v>
      </c>
      <c r="K10" s="40">
        <v>31.8</v>
      </c>
      <c r="L10" s="40">
        <v>32.4</v>
      </c>
      <c r="M10" s="40">
        <v>48.6</v>
      </c>
      <c r="N10" s="41">
        <v>0.16400000000000001</v>
      </c>
      <c r="O10" s="42">
        <v>20.25</v>
      </c>
      <c r="P10" s="54">
        <f t="shared" ref="P10:Y10" si="22">IF(F$4="Yes",F10*F$5,0)</f>
        <v>209</v>
      </c>
      <c r="Q10" s="55">
        <f t="shared" si="22"/>
        <v>333</v>
      </c>
      <c r="R10" s="55">
        <f t="shared" si="22"/>
        <v>130.6</v>
      </c>
      <c r="S10" s="55">
        <f t="shared" si="22"/>
        <v>20.45</v>
      </c>
      <c r="T10" s="55">
        <f t="shared" si="22"/>
        <v>127.5</v>
      </c>
      <c r="U10" s="55">
        <f t="shared" si="22"/>
        <v>9.5399999999999991</v>
      </c>
      <c r="V10" s="55">
        <f t="shared" si="22"/>
        <v>19.439999999999998</v>
      </c>
      <c r="W10" s="55">
        <f t="shared" si="22"/>
        <v>48.6</v>
      </c>
      <c r="X10" s="55">
        <f t="shared" si="22"/>
        <v>0.16400000000000001</v>
      </c>
      <c r="Y10" s="56">
        <f t="shared" si="22"/>
        <v>0</v>
      </c>
      <c r="Z10" s="57">
        <f t="shared" si="1"/>
        <v>898.29399999999998</v>
      </c>
      <c r="AA10" s="59">
        <f t="shared" si="2"/>
        <v>10.693976190476191</v>
      </c>
      <c r="AB10" s="59">
        <f t="shared" si="3"/>
        <v>4.4047503616071433</v>
      </c>
      <c r="AC10" s="1"/>
      <c r="AD10" s="1"/>
      <c r="AE10" s="1"/>
      <c r="AF10" s="1"/>
      <c r="AG10" s="1"/>
      <c r="AH10" s="1"/>
      <c r="AI10" s="1"/>
      <c r="AJ10" s="1"/>
      <c r="AK10" s="1"/>
      <c r="AL10" s="1">
        <f>IFERROR(VLOOKUP(C10,CALC!$K$2:$M$8,2,FALSE),1)</f>
        <v>0.95</v>
      </c>
      <c r="AM10" s="1">
        <f>IFERROR(VLOOKUP(C10,CALC!$K$2:$M$8,3,FALSE),1)</f>
        <v>0.97499999999999998</v>
      </c>
      <c r="AN10" s="1">
        <f>VLOOKUP(B10,CALC!$E$2:$H$33,3,FALSE)</f>
        <v>0.83</v>
      </c>
      <c r="AO10" s="1">
        <f>VLOOKUP(B10,CALC!$E$2:$H$33,4,FALSE)</f>
        <v>0.91500000000000004</v>
      </c>
      <c r="AP10" s="1"/>
      <c r="AQ10" s="3">
        <f t="shared" si="4"/>
        <v>10.426626785714285</v>
      </c>
      <c r="AR10" s="3">
        <f t="shared" si="5"/>
        <v>10.15927738095238</v>
      </c>
      <c r="AS10" s="3">
        <f t="shared" si="6"/>
        <v>9.7849882142857147</v>
      </c>
      <c r="AT10" s="3">
        <f t="shared" si="7"/>
        <v>8.8760002380952372</v>
      </c>
      <c r="AU10" s="3">
        <f t="shared" si="8"/>
        <v>9.5403635089285714</v>
      </c>
      <c r="AV10" s="3">
        <f t="shared" si="9"/>
        <v>8.6541002321428557</v>
      </c>
      <c r="AW10" s="3">
        <f t="shared" si="10"/>
        <v>9.2957388035714281</v>
      </c>
      <c r="AX10" s="3">
        <f t="shared" si="11"/>
        <v>8.432200226190476</v>
      </c>
      <c r="AY10" s="3">
        <f t="shared" si="12"/>
        <v>4.9373690476190486</v>
      </c>
      <c r="AZ10" s="3">
        <f t="shared" si="13"/>
        <v>4.813934821428572</v>
      </c>
      <c r="BA10" s="3">
        <f t="shared" si="14"/>
        <v>4.6905005952380963</v>
      </c>
      <c r="BB10" s="3">
        <f t="shared" si="15"/>
        <v>4.5176926785714295</v>
      </c>
      <c r="BC10" s="3">
        <f t="shared" si="16"/>
        <v>4.0980163095238105</v>
      </c>
      <c r="BD10" s="3">
        <f t="shared" si="17"/>
        <v>4.4047503616071433</v>
      </c>
      <c r="BE10" s="3">
        <f t="shared" si="18"/>
        <v>3.9955659017857146</v>
      </c>
      <c r="BF10" s="3">
        <f t="shared" si="19"/>
        <v>4.2918080446428579</v>
      </c>
      <c r="BG10" s="3">
        <f t="shared" si="20"/>
        <v>3.8931154940476196</v>
      </c>
    </row>
    <row r="11" spans="1:59" ht="15" x14ac:dyDescent="0.25">
      <c r="A11" s="38" t="s">
        <v>176</v>
      </c>
      <c r="B11" s="38" t="s">
        <v>70</v>
      </c>
      <c r="C11" s="38" t="str">
        <f>VLOOKUP(A11,CALC!$A$2:$C$494,3,FALSE)</f>
        <v>C</v>
      </c>
      <c r="D11" s="38">
        <v>1</v>
      </c>
      <c r="E11" s="39">
        <v>84</v>
      </c>
      <c r="F11" s="40">
        <v>48.3</v>
      </c>
      <c r="G11" s="40">
        <v>65.2</v>
      </c>
      <c r="H11" s="40">
        <v>113.5</v>
      </c>
      <c r="I11" s="40">
        <v>36.5</v>
      </c>
      <c r="J11" s="40">
        <v>299.8</v>
      </c>
      <c r="K11" s="40">
        <v>52.7</v>
      </c>
      <c r="L11" s="40">
        <v>55.9</v>
      </c>
      <c r="M11" s="40">
        <v>42.5</v>
      </c>
      <c r="N11" s="52">
        <v>0.161</v>
      </c>
      <c r="O11" s="42">
        <v>21.5</v>
      </c>
      <c r="P11" s="54">
        <f t="shared" ref="P11:Y11" si="23">IF(F$4="Yes",F11*F$5,0)</f>
        <v>241.5</v>
      </c>
      <c r="Q11" s="55">
        <f t="shared" si="23"/>
        <v>244.5</v>
      </c>
      <c r="R11" s="55">
        <f t="shared" si="23"/>
        <v>113.5</v>
      </c>
      <c r="S11" s="55">
        <f t="shared" si="23"/>
        <v>18.25</v>
      </c>
      <c r="T11" s="55">
        <f t="shared" si="23"/>
        <v>149.9</v>
      </c>
      <c r="U11" s="55">
        <f t="shared" si="23"/>
        <v>15.81</v>
      </c>
      <c r="V11" s="55">
        <f t="shared" si="23"/>
        <v>33.54</v>
      </c>
      <c r="W11" s="55">
        <f t="shared" si="23"/>
        <v>42.5</v>
      </c>
      <c r="X11" s="55">
        <f t="shared" si="23"/>
        <v>0.161</v>
      </c>
      <c r="Y11" s="56">
        <f t="shared" si="23"/>
        <v>0</v>
      </c>
      <c r="Z11" s="57">
        <f t="shared" si="1"/>
        <v>859.66099999999983</v>
      </c>
      <c r="AA11" s="59">
        <f t="shared" si="2"/>
        <v>10.234059523809522</v>
      </c>
      <c r="AB11" s="59">
        <f t="shared" si="3"/>
        <v>4.5853589833333324</v>
      </c>
      <c r="AC11" s="1"/>
      <c r="AD11" s="1"/>
      <c r="AE11" s="1"/>
      <c r="AF11" s="1"/>
      <c r="AG11" s="1"/>
      <c r="AH11" s="1"/>
      <c r="AI11" s="1"/>
      <c r="AJ11" s="1"/>
      <c r="AK11" s="1"/>
      <c r="AL11" s="1">
        <f>IFERROR(VLOOKUP(C11,CALC!$K$2:$M$8,2,FALSE),1)</f>
        <v>0.96</v>
      </c>
      <c r="AM11" s="1">
        <f>IFERROR(VLOOKUP(C11,CALC!$K$2:$M$8,3,FALSE),1)</f>
        <v>0.98</v>
      </c>
      <c r="AN11" s="1">
        <f>VLOOKUP(B11,CALC!$E$2:$H$33,3,FALSE)</f>
        <v>1.0900000000000001</v>
      </c>
      <c r="AO11" s="1">
        <f>VLOOKUP(B11,CALC!$E$2:$H$33,4,FALSE)</f>
        <v>1.0449999999999999</v>
      </c>
      <c r="AP11" s="1"/>
      <c r="AQ11" s="3">
        <f t="shared" si="4"/>
        <v>10.029378333333332</v>
      </c>
      <c r="AR11" s="3">
        <f t="shared" si="5"/>
        <v>9.8246971428571417</v>
      </c>
      <c r="AS11" s="3">
        <f t="shared" si="6"/>
        <v>10.694592202380949</v>
      </c>
      <c r="AT11" s="3">
        <f t="shared" si="7"/>
        <v>11.15512488095238</v>
      </c>
      <c r="AU11" s="3">
        <f t="shared" si="8"/>
        <v>10.480700358333332</v>
      </c>
      <c r="AV11" s="3">
        <f t="shared" si="9"/>
        <v>10.932022383333333</v>
      </c>
      <c r="AW11" s="3">
        <f t="shared" si="10"/>
        <v>10.266808514285712</v>
      </c>
      <c r="AX11" s="3">
        <f t="shared" si="11"/>
        <v>10.708919885714286</v>
      </c>
      <c r="AY11" s="3">
        <f t="shared" si="12"/>
        <v>4.4774523809523803</v>
      </c>
      <c r="AZ11" s="3">
        <f t="shared" si="13"/>
        <v>4.387903333333333</v>
      </c>
      <c r="BA11" s="3">
        <f t="shared" si="14"/>
        <v>4.2983542857142849</v>
      </c>
      <c r="BB11" s="3">
        <f t="shared" si="15"/>
        <v>4.6789377380952368</v>
      </c>
      <c r="BC11" s="3">
        <f t="shared" si="16"/>
        <v>4.8804230952380951</v>
      </c>
      <c r="BD11" s="3">
        <f t="shared" si="17"/>
        <v>4.5853589833333324</v>
      </c>
      <c r="BE11" s="3">
        <f t="shared" si="18"/>
        <v>4.7828146333333335</v>
      </c>
      <c r="BF11" s="3">
        <f t="shared" si="19"/>
        <v>4.491780228571427</v>
      </c>
      <c r="BG11" s="3">
        <f t="shared" si="20"/>
        <v>4.6852061714285709</v>
      </c>
    </row>
    <row r="12" spans="1:59" ht="15" x14ac:dyDescent="0.25">
      <c r="A12" s="38" t="s">
        <v>178</v>
      </c>
      <c r="B12" s="38" t="s">
        <v>51</v>
      </c>
      <c r="C12" s="38" t="str">
        <f>VLOOKUP(A12,CALC!$A$2:$C$494,3,FALSE)</f>
        <v>C</v>
      </c>
      <c r="D12" s="38">
        <v>1</v>
      </c>
      <c r="E12" s="39">
        <v>84</v>
      </c>
      <c r="F12" s="40">
        <v>51</v>
      </c>
      <c r="G12" s="40">
        <v>45.8</v>
      </c>
      <c r="H12" s="40">
        <v>96.8</v>
      </c>
      <c r="I12" s="40">
        <v>26.2</v>
      </c>
      <c r="J12" s="40">
        <v>344.8</v>
      </c>
      <c r="K12" s="40">
        <v>60.4</v>
      </c>
      <c r="L12" s="40">
        <v>100.5</v>
      </c>
      <c r="M12" s="40">
        <v>26</v>
      </c>
      <c r="N12" s="41">
        <v>0.14799999999999999</v>
      </c>
      <c r="O12" s="42">
        <v>20.75</v>
      </c>
      <c r="P12" s="54">
        <f t="shared" ref="P12:Y12" si="24">IF(F$4="Yes",F12*F$5,0)</f>
        <v>255</v>
      </c>
      <c r="Q12" s="55">
        <f t="shared" si="24"/>
        <v>171.75</v>
      </c>
      <c r="R12" s="55">
        <f t="shared" si="24"/>
        <v>96.8</v>
      </c>
      <c r="S12" s="55">
        <f t="shared" si="24"/>
        <v>13.1</v>
      </c>
      <c r="T12" s="55">
        <f t="shared" si="24"/>
        <v>172.4</v>
      </c>
      <c r="U12" s="55">
        <f t="shared" si="24"/>
        <v>18.119999999999997</v>
      </c>
      <c r="V12" s="55">
        <f t="shared" si="24"/>
        <v>60.3</v>
      </c>
      <c r="W12" s="55">
        <f t="shared" si="24"/>
        <v>26</v>
      </c>
      <c r="X12" s="55">
        <f t="shared" si="24"/>
        <v>0.14799999999999999</v>
      </c>
      <c r="Y12" s="56">
        <f t="shared" si="24"/>
        <v>0</v>
      </c>
      <c r="Z12" s="57">
        <f t="shared" si="1"/>
        <v>813.61799999999994</v>
      </c>
      <c r="AA12" s="59">
        <f t="shared" si="2"/>
        <v>9.6859285714285708</v>
      </c>
      <c r="AB12" s="59">
        <f t="shared" si="3"/>
        <v>3.7929739750000002</v>
      </c>
      <c r="AC12" s="1"/>
      <c r="AD12" s="1"/>
      <c r="AE12" s="1"/>
      <c r="AF12" s="1"/>
      <c r="AG12" s="1"/>
      <c r="AH12" s="1"/>
      <c r="AI12" s="1"/>
      <c r="AJ12" s="1"/>
      <c r="AK12" s="1"/>
      <c r="AL12" s="1">
        <f>IFERROR(VLOOKUP(C12,CALC!$K$2:$M$8,2,FALSE),1)</f>
        <v>0.96</v>
      </c>
      <c r="AM12" s="1">
        <f>IFERROR(VLOOKUP(C12,CALC!$K$2:$M$8,3,FALSE),1)</f>
        <v>0.98</v>
      </c>
      <c r="AN12" s="1">
        <f>VLOOKUP(B12,CALC!$E$2:$H$33,3,FALSE)</f>
        <v>0.97</v>
      </c>
      <c r="AO12" s="1">
        <f>VLOOKUP(B12,CALC!$E$2:$H$33,4,FALSE)</f>
        <v>0.98499999999999999</v>
      </c>
      <c r="AP12" s="1"/>
      <c r="AQ12" s="3">
        <f t="shared" si="4"/>
        <v>9.49221</v>
      </c>
      <c r="AR12" s="3">
        <f t="shared" si="5"/>
        <v>9.2984914285714275</v>
      </c>
      <c r="AS12" s="3">
        <f t="shared" si="6"/>
        <v>9.5406396428571423</v>
      </c>
      <c r="AT12" s="3">
        <f t="shared" si="7"/>
        <v>9.3953507142857138</v>
      </c>
      <c r="AU12" s="3">
        <f t="shared" si="8"/>
        <v>9.3498268499999995</v>
      </c>
      <c r="AV12" s="3">
        <f t="shared" si="9"/>
        <v>9.2074436999999989</v>
      </c>
      <c r="AW12" s="3">
        <f t="shared" si="10"/>
        <v>9.1590140571428567</v>
      </c>
      <c r="AX12" s="3">
        <f t="shared" si="11"/>
        <v>9.019536685714284</v>
      </c>
      <c r="AY12" s="3">
        <f t="shared" si="12"/>
        <v>3.9293214285714289</v>
      </c>
      <c r="AZ12" s="3">
        <f t="shared" si="13"/>
        <v>3.8507350000000002</v>
      </c>
      <c r="BA12" s="3">
        <f t="shared" si="14"/>
        <v>3.7721485714285716</v>
      </c>
      <c r="BB12" s="3">
        <f t="shared" si="15"/>
        <v>3.8703816071428574</v>
      </c>
      <c r="BC12" s="3">
        <f t="shared" si="16"/>
        <v>3.8114417857142859</v>
      </c>
      <c r="BD12" s="3">
        <f t="shared" si="17"/>
        <v>3.7929739750000002</v>
      </c>
      <c r="BE12" s="3">
        <f t="shared" si="18"/>
        <v>3.7352129500000002</v>
      </c>
      <c r="BF12" s="3">
        <f t="shared" si="19"/>
        <v>3.715566342857143</v>
      </c>
      <c r="BG12" s="3">
        <f t="shared" si="20"/>
        <v>3.6589841142857145</v>
      </c>
    </row>
    <row r="13" spans="1:59" ht="15" x14ac:dyDescent="0.25">
      <c r="A13" s="38" t="s">
        <v>180</v>
      </c>
      <c r="B13" s="38" t="s">
        <v>30</v>
      </c>
      <c r="C13" s="38" t="str">
        <f>VLOOKUP(A13,CALC!$A$2:$C$494,3,FALSE)</f>
        <v>RW</v>
      </c>
      <c r="D13" s="38">
        <v>1</v>
      </c>
      <c r="E13" s="39">
        <v>84</v>
      </c>
      <c r="F13" s="40">
        <v>39.200000000000003</v>
      </c>
      <c r="G13" s="40">
        <v>68</v>
      </c>
      <c r="H13" s="40">
        <v>107.1</v>
      </c>
      <c r="I13" s="40">
        <v>35.4</v>
      </c>
      <c r="J13" s="40">
        <v>313.3</v>
      </c>
      <c r="K13" s="40">
        <v>78.400000000000006</v>
      </c>
      <c r="L13" s="40">
        <v>29.3</v>
      </c>
      <c r="M13" s="40">
        <v>66.2</v>
      </c>
      <c r="N13" s="52">
        <v>0.125</v>
      </c>
      <c r="O13" s="42">
        <v>20.5</v>
      </c>
      <c r="P13" s="54">
        <f t="shared" ref="P13:Y13" si="25">IF(F$4="Yes",F13*F$5,0)</f>
        <v>196</v>
      </c>
      <c r="Q13" s="55">
        <f t="shared" si="25"/>
        <v>255</v>
      </c>
      <c r="R13" s="55">
        <f t="shared" si="25"/>
        <v>107.1</v>
      </c>
      <c r="S13" s="55">
        <f t="shared" si="25"/>
        <v>17.7</v>
      </c>
      <c r="T13" s="55">
        <f t="shared" si="25"/>
        <v>156.65</v>
      </c>
      <c r="U13" s="55">
        <f t="shared" si="25"/>
        <v>23.52</v>
      </c>
      <c r="V13" s="55">
        <f t="shared" si="25"/>
        <v>17.579999999999998</v>
      </c>
      <c r="W13" s="55">
        <f t="shared" si="25"/>
        <v>66.2</v>
      </c>
      <c r="X13" s="55">
        <f t="shared" si="25"/>
        <v>0.125</v>
      </c>
      <c r="Y13" s="56">
        <f t="shared" si="25"/>
        <v>0</v>
      </c>
      <c r="Z13" s="57">
        <f t="shared" si="1"/>
        <v>839.87500000000011</v>
      </c>
      <c r="AA13" s="59">
        <f t="shared" si="2"/>
        <v>9.9985119047619069</v>
      </c>
      <c r="AB13" s="59">
        <f t="shared" si="3"/>
        <v>3.9911021428571454</v>
      </c>
      <c r="AC13" s="1"/>
      <c r="AD13" s="1"/>
      <c r="AE13" s="1"/>
      <c r="AF13" s="1"/>
      <c r="AG13" s="1"/>
      <c r="AH13" s="1"/>
      <c r="AI13" s="1"/>
      <c r="AJ13" s="1"/>
      <c r="AK13" s="1"/>
      <c r="AL13" s="1">
        <f>IFERROR(VLOOKUP(C13,CALC!$K$2:$M$8,2,FALSE),1)</f>
        <v>0.95</v>
      </c>
      <c r="AM13" s="1">
        <f>IFERROR(VLOOKUP(C13,CALC!$K$2:$M$8,3,FALSE),1)</f>
        <v>0.97499999999999998</v>
      </c>
      <c r="AN13" s="1">
        <f>VLOOKUP(B13,CALC!$E$2:$H$33,3,FALSE)</f>
        <v>0.93</v>
      </c>
      <c r="AO13" s="1">
        <f>VLOOKUP(B13,CALC!$E$2:$H$33,4,FALSE)</f>
        <v>0.96500000000000008</v>
      </c>
      <c r="AP13" s="1"/>
      <c r="AQ13" s="3">
        <f t="shared" si="4"/>
        <v>9.7485491071428587</v>
      </c>
      <c r="AR13" s="3">
        <f t="shared" si="5"/>
        <v>9.4985863095238106</v>
      </c>
      <c r="AS13" s="3">
        <f t="shared" si="6"/>
        <v>9.6485639880952405</v>
      </c>
      <c r="AT13" s="3">
        <f t="shared" si="7"/>
        <v>9.2986160714285742</v>
      </c>
      <c r="AU13" s="3">
        <f t="shared" si="8"/>
        <v>9.4073498883928597</v>
      </c>
      <c r="AV13" s="3">
        <f t="shared" si="9"/>
        <v>9.0661506696428589</v>
      </c>
      <c r="AW13" s="3">
        <f t="shared" si="10"/>
        <v>9.1661357886904771</v>
      </c>
      <c r="AX13" s="3">
        <f t="shared" si="11"/>
        <v>8.8336852678571436</v>
      </c>
      <c r="AY13" s="3">
        <f t="shared" si="12"/>
        <v>4.241904761904765</v>
      </c>
      <c r="AZ13" s="3">
        <f t="shared" si="13"/>
        <v>4.1358571428571453</v>
      </c>
      <c r="BA13" s="3">
        <f t="shared" si="14"/>
        <v>4.0298095238095266</v>
      </c>
      <c r="BB13" s="3">
        <f t="shared" si="15"/>
        <v>4.0934380952380982</v>
      </c>
      <c r="BC13" s="3">
        <f t="shared" si="16"/>
        <v>3.9449714285714315</v>
      </c>
      <c r="BD13" s="3">
        <f t="shared" si="17"/>
        <v>3.9911021428571454</v>
      </c>
      <c r="BE13" s="3">
        <f t="shared" si="18"/>
        <v>3.8463471428571454</v>
      </c>
      <c r="BF13" s="3">
        <f t="shared" si="19"/>
        <v>3.8887661904761934</v>
      </c>
      <c r="BG13" s="3">
        <f t="shared" si="20"/>
        <v>3.7477228571428598</v>
      </c>
    </row>
    <row r="14" spans="1:59" ht="15" x14ac:dyDescent="0.25">
      <c r="A14" s="38" t="s">
        <v>175</v>
      </c>
      <c r="B14" s="38" t="s">
        <v>93</v>
      </c>
      <c r="C14" s="38" t="str">
        <f>VLOOKUP(A14,CALC!$A$2:$C$494,3,FALSE)</f>
        <v>C/LW</v>
      </c>
      <c r="D14" s="38">
        <v>1</v>
      </c>
      <c r="E14" s="39">
        <v>84</v>
      </c>
      <c r="F14" s="40">
        <v>42.9</v>
      </c>
      <c r="G14" s="40">
        <v>73.3</v>
      </c>
      <c r="H14" s="40">
        <v>116.2</v>
      </c>
      <c r="I14" s="40">
        <v>47.5</v>
      </c>
      <c r="J14" s="40">
        <v>227.9</v>
      </c>
      <c r="K14" s="40">
        <v>38</v>
      </c>
      <c r="L14" s="40">
        <v>30.6</v>
      </c>
      <c r="M14" s="40">
        <v>36.799999999999997</v>
      </c>
      <c r="N14" s="41">
        <v>0.188</v>
      </c>
      <c r="O14" s="42">
        <v>21</v>
      </c>
      <c r="P14" s="54">
        <f t="shared" ref="P14:Y14" si="26">IF(F$4="Yes",F14*F$5,0)</f>
        <v>214.5</v>
      </c>
      <c r="Q14" s="55">
        <f t="shared" si="26"/>
        <v>274.875</v>
      </c>
      <c r="R14" s="55">
        <f t="shared" si="26"/>
        <v>116.2</v>
      </c>
      <c r="S14" s="55">
        <f t="shared" si="26"/>
        <v>23.75</v>
      </c>
      <c r="T14" s="55">
        <f t="shared" si="26"/>
        <v>113.95</v>
      </c>
      <c r="U14" s="55">
        <f t="shared" si="26"/>
        <v>11.4</v>
      </c>
      <c r="V14" s="55">
        <f t="shared" si="26"/>
        <v>18.36</v>
      </c>
      <c r="W14" s="55">
        <f t="shared" si="26"/>
        <v>36.799999999999997</v>
      </c>
      <c r="X14" s="55">
        <f t="shared" si="26"/>
        <v>0.188</v>
      </c>
      <c r="Y14" s="56">
        <f t="shared" si="26"/>
        <v>0</v>
      </c>
      <c r="Z14" s="57">
        <f t="shared" si="1"/>
        <v>810.02300000000002</v>
      </c>
      <c r="AA14" s="59">
        <f t="shared" si="2"/>
        <v>9.6431309523809521</v>
      </c>
      <c r="AB14" s="59">
        <f t="shared" si="3"/>
        <v>4.244181163095238</v>
      </c>
      <c r="AC14" s="1"/>
      <c r="AD14" s="1"/>
      <c r="AE14" s="1"/>
      <c r="AF14" s="1"/>
      <c r="AG14" s="1"/>
      <c r="AH14" s="1"/>
      <c r="AI14" s="1"/>
      <c r="AJ14" s="1"/>
      <c r="AK14" s="1"/>
      <c r="AL14" s="1">
        <f>IFERROR(VLOOKUP(C14,CALC!$K$2:$M$8,2,FALSE),1)</f>
        <v>1.0900000000000001</v>
      </c>
      <c r="AM14" s="1">
        <f>IFERROR(VLOOKUP(C14,CALC!$K$2:$M$8,3,FALSE),1)</f>
        <v>1.0449999999999999</v>
      </c>
      <c r="AN14" s="1">
        <f>VLOOKUP(B14,CALC!$E$2:$H$33,3,FALSE)</f>
        <v>1.0900000000000001</v>
      </c>
      <c r="AO14" s="1">
        <f>VLOOKUP(B14,CALC!$E$2:$H$33,4,FALSE)</f>
        <v>1.0449999999999999</v>
      </c>
      <c r="AP14" s="1"/>
      <c r="AQ14" s="3">
        <f t="shared" si="4"/>
        <v>10.077071845238095</v>
      </c>
      <c r="AR14" s="3">
        <f t="shared" si="5"/>
        <v>10.511012738095239</v>
      </c>
      <c r="AS14" s="3">
        <f t="shared" si="6"/>
        <v>10.077071845238095</v>
      </c>
      <c r="AT14" s="3">
        <f t="shared" si="7"/>
        <v>10.511012738095239</v>
      </c>
      <c r="AU14" s="3">
        <f t="shared" si="8"/>
        <v>10.530540078273809</v>
      </c>
      <c r="AV14" s="3">
        <f t="shared" si="9"/>
        <v>10.984008311309523</v>
      </c>
      <c r="AW14" s="3">
        <f t="shared" si="10"/>
        <v>10.984008311309525</v>
      </c>
      <c r="AX14" s="3">
        <f t="shared" si="11"/>
        <v>11.457003884523811</v>
      </c>
      <c r="AY14" s="3">
        <f t="shared" si="12"/>
        <v>3.8865238095238102</v>
      </c>
      <c r="AZ14" s="3">
        <f t="shared" si="13"/>
        <v>4.0614173809523813</v>
      </c>
      <c r="BA14" s="3">
        <f t="shared" si="14"/>
        <v>4.2363109523809532</v>
      </c>
      <c r="BB14" s="3">
        <f t="shared" si="15"/>
        <v>4.0614173809523813</v>
      </c>
      <c r="BC14" s="3">
        <f t="shared" si="16"/>
        <v>4.2363109523809532</v>
      </c>
      <c r="BD14" s="3">
        <f t="shared" si="17"/>
        <v>4.244181163095238</v>
      </c>
      <c r="BE14" s="3">
        <f t="shared" si="18"/>
        <v>4.4269449452380956</v>
      </c>
      <c r="BF14" s="3">
        <f t="shared" si="19"/>
        <v>4.4269449452380956</v>
      </c>
      <c r="BG14" s="3">
        <f t="shared" si="20"/>
        <v>4.6175789380952397</v>
      </c>
    </row>
    <row r="15" spans="1:59" ht="15" x14ac:dyDescent="0.25">
      <c r="A15" s="38" t="s">
        <v>188</v>
      </c>
      <c r="B15" s="38" t="s">
        <v>68</v>
      </c>
      <c r="C15" s="38" t="str">
        <f>VLOOKUP(A15,CALC!$A$2:$C$494,3,FALSE)</f>
        <v>C</v>
      </c>
      <c r="D15" s="38">
        <v>1</v>
      </c>
      <c r="E15" s="39">
        <v>84</v>
      </c>
      <c r="F15" s="40">
        <v>36.799999999999997</v>
      </c>
      <c r="G15" s="40">
        <v>65</v>
      </c>
      <c r="H15" s="40">
        <v>101.8</v>
      </c>
      <c r="I15" s="40">
        <v>32.4</v>
      </c>
      <c r="J15" s="40">
        <v>307.89999999999998</v>
      </c>
      <c r="K15" s="40">
        <v>39.9</v>
      </c>
      <c r="L15" s="40">
        <v>51.8</v>
      </c>
      <c r="M15" s="40">
        <v>19.5</v>
      </c>
      <c r="N15" s="52">
        <v>0.11899999999999999</v>
      </c>
      <c r="O15" s="42">
        <v>21.25</v>
      </c>
      <c r="P15" s="54">
        <f t="shared" ref="P15:Y15" si="27">IF(F$4="Yes",F15*F$5,0)</f>
        <v>184</v>
      </c>
      <c r="Q15" s="55">
        <f t="shared" si="27"/>
        <v>243.75</v>
      </c>
      <c r="R15" s="55">
        <f t="shared" si="27"/>
        <v>101.8</v>
      </c>
      <c r="S15" s="55">
        <f t="shared" si="27"/>
        <v>16.2</v>
      </c>
      <c r="T15" s="55">
        <f t="shared" si="27"/>
        <v>153.94999999999999</v>
      </c>
      <c r="U15" s="55">
        <f t="shared" si="27"/>
        <v>11.969999999999999</v>
      </c>
      <c r="V15" s="55">
        <f t="shared" si="27"/>
        <v>31.08</v>
      </c>
      <c r="W15" s="55">
        <f t="shared" si="27"/>
        <v>19.5</v>
      </c>
      <c r="X15" s="55">
        <f t="shared" si="27"/>
        <v>0.11899999999999999</v>
      </c>
      <c r="Y15" s="56">
        <f t="shared" si="27"/>
        <v>0</v>
      </c>
      <c r="Z15" s="57">
        <f t="shared" si="1"/>
        <v>762.36900000000014</v>
      </c>
      <c r="AA15" s="59">
        <f t="shared" si="2"/>
        <v>9.0758214285714303</v>
      </c>
      <c r="AB15" s="59">
        <f t="shared" si="3"/>
        <v>3.2528300000000026</v>
      </c>
      <c r="AC15" s="1"/>
      <c r="AD15" s="1"/>
      <c r="AE15" s="1"/>
      <c r="AF15" s="1"/>
      <c r="AG15" s="1"/>
      <c r="AH15" s="1"/>
      <c r="AI15" s="1"/>
      <c r="AJ15" s="1"/>
      <c r="AK15" s="1"/>
      <c r="AL15" s="1">
        <f>IFERROR(VLOOKUP(C15,CALC!$K$2:$M$8,2,FALSE),1)</f>
        <v>0.96</v>
      </c>
      <c r="AM15" s="1">
        <f>IFERROR(VLOOKUP(C15,CALC!$K$2:$M$8,3,FALSE),1)</f>
        <v>0.98</v>
      </c>
      <c r="AN15" s="1">
        <f>VLOOKUP(B15,CALC!$E$2:$H$33,3,FALSE)</f>
        <v>1</v>
      </c>
      <c r="AO15" s="1">
        <f>VLOOKUP(B15,CALC!$E$2:$H$33,4,FALSE)</f>
        <v>1</v>
      </c>
      <c r="AP15" s="1"/>
      <c r="AQ15" s="3">
        <f t="shared" si="4"/>
        <v>8.894305000000001</v>
      </c>
      <c r="AR15" s="3">
        <f t="shared" si="5"/>
        <v>8.7127885714285735</v>
      </c>
      <c r="AS15" s="3">
        <f t="shared" si="6"/>
        <v>9.0758214285714303</v>
      </c>
      <c r="AT15" s="3">
        <f t="shared" si="7"/>
        <v>9.0758214285714303</v>
      </c>
      <c r="AU15" s="3">
        <f t="shared" si="8"/>
        <v>8.894305000000001</v>
      </c>
      <c r="AV15" s="3">
        <f t="shared" si="9"/>
        <v>8.894305000000001</v>
      </c>
      <c r="AW15" s="3">
        <f t="shared" si="10"/>
        <v>8.7127885714285735</v>
      </c>
      <c r="AX15" s="3">
        <f t="shared" si="11"/>
        <v>8.7127885714285735</v>
      </c>
      <c r="AY15" s="3">
        <f t="shared" si="12"/>
        <v>3.3192142857142883</v>
      </c>
      <c r="AZ15" s="3">
        <f t="shared" si="13"/>
        <v>3.2528300000000026</v>
      </c>
      <c r="BA15" s="3">
        <f t="shared" si="14"/>
        <v>3.1864457142857168</v>
      </c>
      <c r="BB15" s="3">
        <f t="shared" si="15"/>
        <v>3.3192142857142883</v>
      </c>
      <c r="BC15" s="3">
        <f t="shared" si="16"/>
        <v>3.3192142857142883</v>
      </c>
      <c r="BD15" s="3">
        <f t="shared" si="17"/>
        <v>3.2528300000000026</v>
      </c>
      <c r="BE15" s="3">
        <f t="shared" si="18"/>
        <v>3.2528300000000026</v>
      </c>
      <c r="BF15" s="3">
        <f t="shared" si="19"/>
        <v>3.1864457142857168</v>
      </c>
      <c r="BG15" s="3">
        <f t="shared" si="20"/>
        <v>3.1864457142857168</v>
      </c>
    </row>
    <row r="16" spans="1:59" ht="15" x14ac:dyDescent="0.25">
      <c r="A16" s="38" t="s">
        <v>184</v>
      </c>
      <c r="B16" s="38" t="s">
        <v>58</v>
      </c>
      <c r="C16" s="38" t="str">
        <f>VLOOKUP(A16,CALC!$A$2:$C$494,3,FALSE)</f>
        <v>C/LW</v>
      </c>
      <c r="D16" s="38">
        <v>1</v>
      </c>
      <c r="E16" s="39">
        <v>84</v>
      </c>
      <c r="F16" s="40">
        <v>40.200000000000003</v>
      </c>
      <c r="G16" s="40">
        <v>62.3</v>
      </c>
      <c r="H16" s="40">
        <v>102.5</v>
      </c>
      <c r="I16" s="40">
        <v>33.9</v>
      </c>
      <c r="J16" s="40">
        <v>312.60000000000002</v>
      </c>
      <c r="K16" s="40">
        <v>7.6</v>
      </c>
      <c r="L16" s="40">
        <v>42.7</v>
      </c>
      <c r="M16" s="40">
        <v>16.7</v>
      </c>
      <c r="N16" s="41">
        <v>0.129</v>
      </c>
      <c r="O16" s="42">
        <v>21.25</v>
      </c>
      <c r="P16" s="54">
        <f t="shared" ref="P16:Y16" si="28">IF(F$4="Yes",F16*F$5,0)</f>
        <v>201</v>
      </c>
      <c r="Q16" s="55">
        <f t="shared" si="28"/>
        <v>233.625</v>
      </c>
      <c r="R16" s="55">
        <f t="shared" si="28"/>
        <v>102.5</v>
      </c>
      <c r="S16" s="55">
        <f t="shared" si="28"/>
        <v>16.95</v>
      </c>
      <c r="T16" s="55">
        <f t="shared" si="28"/>
        <v>156.30000000000001</v>
      </c>
      <c r="U16" s="55">
        <f t="shared" si="28"/>
        <v>2.2799999999999998</v>
      </c>
      <c r="V16" s="55">
        <f t="shared" si="28"/>
        <v>25.62</v>
      </c>
      <c r="W16" s="55">
        <f t="shared" si="28"/>
        <v>16.7</v>
      </c>
      <c r="X16" s="55">
        <f t="shared" si="28"/>
        <v>0.129</v>
      </c>
      <c r="Y16" s="56">
        <f t="shared" si="28"/>
        <v>0</v>
      </c>
      <c r="Z16" s="57">
        <f t="shared" si="1"/>
        <v>755.10400000000004</v>
      </c>
      <c r="AA16" s="59">
        <f t="shared" si="2"/>
        <v>8.9893333333333345</v>
      </c>
      <c r="AB16" s="59">
        <f t="shared" si="3"/>
        <v>3.2599619086309546</v>
      </c>
      <c r="AC16" s="1"/>
      <c r="AD16" s="1"/>
      <c r="AE16" s="1"/>
      <c r="AF16" s="1"/>
      <c r="AG16" s="1"/>
      <c r="AH16" s="1"/>
      <c r="AI16" s="1"/>
      <c r="AJ16" s="1"/>
      <c r="AK16" s="1"/>
      <c r="AL16" s="1">
        <f>IFERROR(VLOOKUP(C16,CALC!$K$2:$M$8,2,FALSE),1)</f>
        <v>1.0900000000000001</v>
      </c>
      <c r="AM16" s="1">
        <f>IFERROR(VLOOKUP(C16,CALC!$K$2:$M$8,3,FALSE),1)</f>
        <v>1.0449999999999999</v>
      </c>
      <c r="AN16" s="1">
        <f>VLOOKUP(B16,CALC!$E$2:$H$33,3,FALSE)</f>
        <v>0.93</v>
      </c>
      <c r="AO16" s="1">
        <f>VLOOKUP(B16,CALC!$E$2:$H$33,4,FALSE)</f>
        <v>0.96500000000000008</v>
      </c>
      <c r="AP16" s="1"/>
      <c r="AQ16" s="3">
        <f t="shared" si="4"/>
        <v>9.3938533333333343</v>
      </c>
      <c r="AR16" s="3">
        <f t="shared" si="5"/>
        <v>9.7983733333333358</v>
      </c>
      <c r="AS16" s="3">
        <f t="shared" si="6"/>
        <v>8.674706666666669</v>
      </c>
      <c r="AT16" s="3">
        <f t="shared" si="7"/>
        <v>8.3600800000000017</v>
      </c>
      <c r="AU16" s="3">
        <f t="shared" si="8"/>
        <v>9.0650684666666681</v>
      </c>
      <c r="AV16" s="3">
        <f t="shared" si="9"/>
        <v>8.7362836000000019</v>
      </c>
      <c r="AW16" s="3">
        <f t="shared" si="10"/>
        <v>9.455430266666669</v>
      </c>
      <c r="AX16" s="3">
        <f t="shared" si="11"/>
        <v>9.1124872000000021</v>
      </c>
      <c r="AY16" s="3">
        <f t="shared" si="12"/>
        <v>3.2327261904761926</v>
      </c>
      <c r="AZ16" s="3">
        <f t="shared" si="13"/>
        <v>3.3781988690476212</v>
      </c>
      <c r="BA16" s="3">
        <f t="shared" si="14"/>
        <v>3.5236715476190503</v>
      </c>
      <c r="BB16" s="3">
        <f t="shared" si="15"/>
        <v>3.1195807738095263</v>
      </c>
      <c r="BC16" s="3">
        <f t="shared" si="16"/>
        <v>3.0064353571428595</v>
      </c>
      <c r="BD16" s="3">
        <f t="shared" si="17"/>
        <v>3.2599619086309546</v>
      </c>
      <c r="BE16" s="3">
        <f t="shared" si="18"/>
        <v>3.1417249482142879</v>
      </c>
      <c r="BF16" s="3">
        <f t="shared" si="19"/>
        <v>3.4003430434523838</v>
      </c>
      <c r="BG16" s="3">
        <f t="shared" si="20"/>
        <v>3.2770145392857168</v>
      </c>
    </row>
    <row r="17" spans="1:59" ht="15" x14ac:dyDescent="0.25">
      <c r="A17" s="38" t="s">
        <v>185</v>
      </c>
      <c r="B17" s="38" t="s">
        <v>28</v>
      </c>
      <c r="C17" s="38" t="str">
        <f>VLOOKUP(A17,CALC!$A$2:$C$494,3,FALSE)</f>
        <v>LW/RW</v>
      </c>
      <c r="D17" s="38">
        <v>1</v>
      </c>
      <c r="E17" s="39">
        <v>84</v>
      </c>
      <c r="F17" s="40">
        <v>44.8</v>
      </c>
      <c r="G17" s="40">
        <v>53.5</v>
      </c>
      <c r="H17" s="40">
        <v>98.3</v>
      </c>
      <c r="I17" s="40">
        <v>39.4</v>
      </c>
      <c r="J17" s="40">
        <v>294.5</v>
      </c>
      <c r="K17" s="40">
        <v>54</v>
      </c>
      <c r="L17" s="40">
        <v>34.1</v>
      </c>
      <c r="M17" s="40">
        <v>28.4</v>
      </c>
      <c r="N17" s="52">
        <v>0.152</v>
      </c>
      <c r="O17" s="42">
        <v>20.25</v>
      </c>
      <c r="P17" s="54">
        <f t="shared" ref="P17:Y17" si="29">IF(F$4="Yes",F17*F$5,0)</f>
        <v>224</v>
      </c>
      <c r="Q17" s="55">
        <f t="shared" si="29"/>
        <v>200.625</v>
      </c>
      <c r="R17" s="55">
        <f t="shared" si="29"/>
        <v>98.3</v>
      </c>
      <c r="S17" s="55">
        <f t="shared" si="29"/>
        <v>19.7</v>
      </c>
      <c r="T17" s="55">
        <f t="shared" si="29"/>
        <v>147.25</v>
      </c>
      <c r="U17" s="55">
        <f t="shared" si="29"/>
        <v>16.2</v>
      </c>
      <c r="V17" s="55">
        <f t="shared" si="29"/>
        <v>20.46</v>
      </c>
      <c r="W17" s="55">
        <f t="shared" si="29"/>
        <v>28.4</v>
      </c>
      <c r="X17" s="55">
        <f t="shared" si="29"/>
        <v>0.152</v>
      </c>
      <c r="Y17" s="56">
        <f t="shared" si="29"/>
        <v>0</v>
      </c>
      <c r="Z17" s="57">
        <f t="shared" si="1"/>
        <v>755.0870000000001</v>
      </c>
      <c r="AA17" s="59">
        <f t="shared" si="2"/>
        <v>8.9891309523809539</v>
      </c>
      <c r="AB17" s="59">
        <f t="shared" si="3"/>
        <v>3.4290612571428598</v>
      </c>
      <c r="AC17" s="1"/>
      <c r="AD17" s="1"/>
      <c r="AE17" s="1"/>
      <c r="AF17" s="1"/>
      <c r="AG17" s="1"/>
      <c r="AH17" s="1"/>
      <c r="AI17" s="1"/>
      <c r="AJ17" s="1"/>
      <c r="AK17" s="1"/>
      <c r="AL17" s="1">
        <f>IFERROR(VLOOKUP(C17,CALC!$K$2:$M$8,2,FALSE),1)</f>
        <v>1.08</v>
      </c>
      <c r="AM17" s="1">
        <f>IFERROR(VLOOKUP(C17,CALC!$K$2:$M$8,3,FALSE),1)</f>
        <v>1.04</v>
      </c>
      <c r="AN17" s="1">
        <f>VLOOKUP(B17,CALC!$E$2:$H$33,3,FALSE)</f>
        <v>1.04</v>
      </c>
      <c r="AO17" s="1">
        <f>VLOOKUP(B17,CALC!$E$2:$H$33,4,FALSE)</f>
        <v>1.02</v>
      </c>
      <c r="AP17" s="1"/>
      <c r="AQ17" s="3">
        <f t="shared" si="4"/>
        <v>9.3486961904761916</v>
      </c>
      <c r="AR17" s="3">
        <f t="shared" si="5"/>
        <v>9.708261428571431</v>
      </c>
      <c r="AS17" s="3">
        <f t="shared" si="6"/>
        <v>9.1689135714285737</v>
      </c>
      <c r="AT17" s="3">
        <f t="shared" si="7"/>
        <v>9.3486961904761916</v>
      </c>
      <c r="AU17" s="3">
        <f t="shared" si="8"/>
        <v>9.5356701142857148</v>
      </c>
      <c r="AV17" s="3">
        <f t="shared" si="9"/>
        <v>9.7226440380952397</v>
      </c>
      <c r="AW17" s="3">
        <f t="shared" si="10"/>
        <v>9.9024266571428594</v>
      </c>
      <c r="AX17" s="3">
        <f t="shared" si="11"/>
        <v>10.096591885714288</v>
      </c>
      <c r="AY17" s="3">
        <f t="shared" si="12"/>
        <v>3.232523809523812</v>
      </c>
      <c r="AZ17" s="3">
        <f t="shared" si="13"/>
        <v>3.3618247619047645</v>
      </c>
      <c r="BA17" s="3">
        <f t="shared" si="14"/>
        <v>3.4911257142857171</v>
      </c>
      <c r="BB17" s="3">
        <f t="shared" si="15"/>
        <v>3.2971742857142883</v>
      </c>
      <c r="BC17" s="3">
        <f t="shared" si="16"/>
        <v>3.3618247619047645</v>
      </c>
      <c r="BD17" s="3">
        <f t="shared" si="17"/>
        <v>3.4290612571428598</v>
      </c>
      <c r="BE17" s="3">
        <f t="shared" si="18"/>
        <v>3.4962977523809551</v>
      </c>
      <c r="BF17" s="3">
        <f t="shared" si="19"/>
        <v>3.5609482285714313</v>
      </c>
      <c r="BG17" s="3">
        <f t="shared" si="20"/>
        <v>3.6307707428571461</v>
      </c>
    </row>
    <row r="18" spans="1:59" ht="15" x14ac:dyDescent="0.25">
      <c r="A18" s="38" t="s">
        <v>187</v>
      </c>
      <c r="B18" s="38" t="s">
        <v>34</v>
      </c>
      <c r="C18" s="38" t="str">
        <f>VLOOKUP(A18,CALC!$A$2:$C$494,3,FALSE)</f>
        <v>LW</v>
      </c>
      <c r="D18" s="38">
        <v>1</v>
      </c>
      <c r="E18" s="39">
        <v>84</v>
      </c>
      <c r="F18" s="40">
        <v>46.2</v>
      </c>
      <c r="G18" s="40">
        <v>52.2</v>
      </c>
      <c r="H18" s="40">
        <v>98.4</v>
      </c>
      <c r="I18" s="40">
        <v>33.799999999999997</v>
      </c>
      <c r="J18" s="40">
        <v>278.3</v>
      </c>
      <c r="K18" s="40">
        <v>54.7</v>
      </c>
      <c r="L18" s="40">
        <v>32</v>
      </c>
      <c r="M18" s="40">
        <v>31.7</v>
      </c>
      <c r="N18" s="41">
        <v>0.16600000000000001</v>
      </c>
      <c r="O18" s="42">
        <v>21.75</v>
      </c>
      <c r="P18" s="54">
        <f t="shared" ref="P18:Y18" si="30">IF(F$4="Yes",F18*F$5,0)</f>
        <v>231</v>
      </c>
      <c r="Q18" s="55">
        <f t="shared" si="30"/>
        <v>195.75</v>
      </c>
      <c r="R18" s="55">
        <f t="shared" si="30"/>
        <v>98.4</v>
      </c>
      <c r="S18" s="55">
        <f t="shared" si="30"/>
        <v>16.899999999999999</v>
      </c>
      <c r="T18" s="55">
        <f t="shared" si="30"/>
        <v>139.15</v>
      </c>
      <c r="U18" s="55">
        <f t="shared" si="30"/>
        <v>16.41</v>
      </c>
      <c r="V18" s="55">
        <f t="shared" si="30"/>
        <v>19.2</v>
      </c>
      <c r="W18" s="55">
        <f t="shared" si="30"/>
        <v>31.7</v>
      </c>
      <c r="X18" s="55">
        <f t="shared" si="30"/>
        <v>0.16600000000000001</v>
      </c>
      <c r="Y18" s="56">
        <f t="shared" si="30"/>
        <v>0</v>
      </c>
      <c r="Z18" s="57">
        <f t="shared" si="1"/>
        <v>748.67600000000004</v>
      </c>
      <c r="AA18" s="59">
        <f t="shared" si="2"/>
        <v>8.9128095238095248</v>
      </c>
      <c r="AB18" s="59">
        <f t="shared" si="3"/>
        <v>3.0883440297619069</v>
      </c>
      <c r="AC18" s="1"/>
      <c r="AD18" s="1"/>
      <c r="AE18" s="1"/>
      <c r="AF18" s="1"/>
      <c r="AG18" s="1"/>
      <c r="AH18" s="1"/>
      <c r="AI18" s="1"/>
      <c r="AJ18" s="1"/>
      <c r="AK18" s="1"/>
      <c r="AL18" s="1">
        <f>IFERROR(VLOOKUP(C18,CALC!$K$2:$M$8,2,FALSE),1)</f>
        <v>1.06</v>
      </c>
      <c r="AM18" s="1">
        <f>IFERROR(VLOOKUP(C18,CALC!$K$2:$M$8,3,FALSE),1)</f>
        <v>1.03</v>
      </c>
      <c r="AN18" s="1">
        <f>VLOOKUP(B18,CALC!$E$2:$H$33,3,FALSE)</f>
        <v>0.9</v>
      </c>
      <c r="AO18" s="1">
        <f>VLOOKUP(B18,CALC!$E$2:$H$33,4,FALSE)</f>
        <v>0.95</v>
      </c>
      <c r="AP18" s="1"/>
      <c r="AQ18" s="3">
        <f t="shared" si="4"/>
        <v>9.1801938095238107</v>
      </c>
      <c r="AR18" s="3">
        <f t="shared" si="5"/>
        <v>9.4475780952380966</v>
      </c>
      <c r="AS18" s="3">
        <f t="shared" si="6"/>
        <v>8.4671690476190484</v>
      </c>
      <c r="AT18" s="3">
        <f t="shared" si="7"/>
        <v>8.021528571428572</v>
      </c>
      <c r="AU18" s="3">
        <f t="shared" si="8"/>
        <v>8.7211841190476189</v>
      </c>
      <c r="AV18" s="3">
        <f t="shared" si="9"/>
        <v>8.2621744285714307</v>
      </c>
      <c r="AW18" s="3">
        <f t="shared" si="10"/>
        <v>8.9751991904761912</v>
      </c>
      <c r="AX18" s="3">
        <f t="shared" si="11"/>
        <v>8.5028202857142876</v>
      </c>
      <c r="AY18" s="3">
        <f t="shared" si="12"/>
        <v>3.1562023809523829</v>
      </c>
      <c r="AZ18" s="3">
        <f t="shared" si="13"/>
        <v>3.2508884523809547</v>
      </c>
      <c r="BA18" s="3">
        <f t="shared" si="14"/>
        <v>3.345574523809526</v>
      </c>
      <c r="BB18" s="3">
        <f t="shared" si="15"/>
        <v>2.9983922619047636</v>
      </c>
      <c r="BC18" s="3">
        <f t="shared" si="16"/>
        <v>2.8405821428571447</v>
      </c>
      <c r="BD18" s="3">
        <f t="shared" si="17"/>
        <v>3.0883440297619069</v>
      </c>
      <c r="BE18" s="3">
        <f t="shared" si="18"/>
        <v>2.9257996071428591</v>
      </c>
      <c r="BF18" s="3">
        <f t="shared" si="19"/>
        <v>3.1782957976190498</v>
      </c>
      <c r="BG18" s="3">
        <f t="shared" si="20"/>
        <v>3.0110170714285736</v>
      </c>
    </row>
    <row r="19" spans="1:59" ht="15" x14ac:dyDescent="0.25">
      <c r="A19" s="38" t="s">
        <v>177</v>
      </c>
      <c r="B19" s="38" t="s">
        <v>56</v>
      </c>
      <c r="C19" s="38" t="str">
        <f>VLOOKUP(A19,CALC!$A$2:$C$494,3,FALSE)</f>
        <v>D</v>
      </c>
      <c r="D19" s="38">
        <v>1</v>
      </c>
      <c r="E19" s="39">
        <v>84</v>
      </c>
      <c r="F19" s="40">
        <v>25</v>
      </c>
      <c r="G19" s="40">
        <v>68.900000000000006</v>
      </c>
      <c r="H19" s="40">
        <v>93.9</v>
      </c>
      <c r="I19" s="40">
        <v>35.700000000000003</v>
      </c>
      <c r="J19" s="40">
        <v>237</v>
      </c>
      <c r="K19" s="40">
        <v>44.2</v>
      </c>
      <c r="L19" s="40">
        <v>131.6</v>
      </c>
      <c r="M19" s="40">
        <v>21.4</v>
      </c>
      <c r="N19" s="52">
        <v>0.106</v>
      </c>
      <c r="O19" s="42">
        <v>25</v>
      </c>
      <c r="P19" s="54">
        <f t="shared" ref="P19:Y19" si="31">IF(F$4="Yes",F19*F$5,0)</f>
        <v>125</v>
      </c>
      <c r="Q19" s="55">
        <f t="shared" si="31"/>
        <v>258.375</v>
      </c>
      <c r="R19" s="55">
        <f t="shared" si="31"/>
        <v>93.9</v>
      </c>
      <c r="S19" s="55">
        <f t="shared" si="31"/>
        <v>17.850000000000001</v>
      </c>
      <c r="T19" s="55">
        <f t="shared" si="31"/>
        <v>118.5</v>
      </c>
      <c r="U19" s="55">
        <f t="shared" si="31"/>
        <v>13.26</v>
      </c>
      <c r="V19" s="55">
        <f t="shared" si="31"/>
        <v>78.959999999999994</v>
      </c>
      <c r="W19" s="55">
        <f t="shared" si="31"/>
        <v>21.4</v>
      </c>
      <c r="X19" s="55">
        <f t="shared" si="31"/>
        <v>0.106</v>
      </c>
      <c r="Y19" s="56">
        <f t="shared" si="31"/>
        <v>0</v>
      </c>
      <c r="Z19" s="57">
        <f t="shared" si="1"/>
        <v>727.351</v>
      </c>
      <c r="AA19" s="59">
        <f t="shared" si="2"/>
        <v>8.6589404761904767</v>
      </c>
      <c r="AB19" s="59">
        <f t="shared" si="3"/>
        <v>4.0064239285714276</v>
      </c>
      <c r="AC19" s="1"/>
      <c r="AD19" s="1"/>
      <c r="AE19" s="1"/>
      <c r="AF19" s="1"/>
      <c r="AG19" s="1"/>
      <c r="AH19" s="1"/>
      <c r="AI19" s="1"/>
      <c r="AJ19" s="1"/>
      <c r="AK19" s="1"/>
      <c r="AL19" s="1">
        <f>IFERROR(VLOOKUP(C19,CALC!$K$2:$M$8,2,FALSE),1)</f>
        <v>1</v>
      </c>
      <c r="AM19" s="1">
        <f>IFERROR(VLOOKUP(C19,CALC!$K$2:$M$8,3,FALSE),1)</f>
        <v>1</v>
      </c>
      <c r="AN19" s="1">
        <f>VLOOKUP(B19,CALC!$E$2:$H$33,3,FALSE)</f>
        <v>1.1399999999999999</v>
      </c>
      <c r="AO19" s="1">
        <f>VLOOKUP(B19,CALC!$E$2:$H$33,4,FALSE)</f>
        <v>1.0699999999999998</v>
      </c>
      <c r="AP19" s="1"/>
      <c r="AQ19" s="3">
        <f t="shared" si="4"/>
        <v>8.6589404761904767</v>
      </c>
      <c r="AR19" s="3">
        <f t="shared" si="5"/>
        <v>8.6589404761904767</v>
      </c>
      <c r="AS19" s="3">
        <f t="shared" si="6"/>
        <v>9.2650663095238084</v>
      </c>
      <c r="AT19" s="3">
        <f t="shared" si="7"/>
        <v>9.8711921428571419</v>
      </c>
      <c r="AU19" s="3">
        <f t="shared" si="8"/>
        <v>9.2650663095238084</v>
      </c>
      <c r="AV19" s="3">
        <f t="shared" si="9"/>
        <v>9.8711921428571419</v>
      </c>
      <c r="AW19" s="3">
        <f t="shared" si="10"/>
        <v>9.2650663095238084</v>
      </c>
      <c r="AX19" s="3">
        <f t="shared" si="11"/>
        <v>9.8711921428571419</v>
      </c>
      <c r="AY19" s="3">
        <f t="shared" si="12"/>
        <v>3.7443214285714284</v>
      </c>
      <c r="AZ19" s="3">
        <f t="shared" si="13"/>
        <v>3.7443214285714284</v>
      </c>
      <c r="BA19" s="3">
        <f t="shared" si="14"/>
        <v>3.7443214285714284</v>
      </c>
      <c r="BB19" s="3">
        <f t="shared" si="15"/>
        <v>4.0064239285714276</v>
      </c>
      <c r="BC19" s="3">
        <f t="shared" si="16"/>
        <v>4.2685264285714277</v>
      </c>
      <c r="BD19" s="3">
        <f t="shared" si="17"/>
        <v>4.0064239285714276</v>
      </c>
      <c r="BE19" s="3">
        <f t="shared" si="18"/>
        <v>4.2685264285714277</v>
      </c>
      <c r="BF19" s="3">
        <f t="shared" si="19"/>
        <v>4.0064239285714276</v>
      </c>
      <c r="BG19" s="3">
        <f t="shared" si="20"/>
        <v>4.2685264285714277</v>
      </c>
    </row>
    <row r="20" spans="1:59" ht="15" x14ac:dyDescent="0.25">
      <c r="A20" s="38" t="s">
        <v>190</v>
      </c>
      <c r="B20" s="38" t="s">
        <v>56</v>
      </c>
      <c r="C20" s="38" t="str">
        <f>VLOOKUP(A20,CALC!$A$2:$C$494,3,FALSE)</f>
        <v>RW</v>
      </c>
      <c r="D20" s="38">
        <v>1</v>
      </c>
      <c r="E20" s="39">
        <v>84</v>
      </c>
      <c r="F20" s="40">
        <v>35.299999999999997</v>
      </c>
      <c r="G20" s="40">
        <v>70</v>
      </c>
      <c r="H20" s="40">
        <v>105.3</v>
      </c>
      <c r="I20" s="40">
        <v>27.3</v>
      </c>
      <c r="J20" s="40">
        <v>233.1</v>
      </c>
      <c r="K20" s="40">
        <v>87.2</v>
      </c>
      <c r="L20" s="40">
        <v>25.6</v>
      </c>
      <c r="M20" s="40">
        <v>30.6</v>
      </c>
      <c r="N20" s="41">
        <v>0.152</v>
      </c>
      <c r="O20" s="42">
        <v>21.5</v>
      </c>
      <c r="P20" s="54">
        <f t="shared" ref="P20:Y20" si="32">IF(F$4="Yes",F20*F$5,0)</f>
        <v>176.5</v>
      </c>
      <c r="Q20" s="55">
        <f t="shared" si="32"/>
        <v>262.5</v>
      </c>
      <c r="R20" s="55">
        <f t="shared" si="32"/>
        <v>105.3</v>
      </c>
      <c r="S20" s="55">
        <f t="shared" si="32"/>
        <v>13.65</v>
      </c>
      <c r="T20" s="55">
        <f t="shared" si="32"/>
        <v>116.55</v>
      </c>
      <c r="U20" s="55">
        <f t="shared" si="32"/>
        <v>26.16</v>
      </c>
      <c r="V20" s="55">
        <f t="shared" si="32"/>
        <v>15.36</v>
      </c>
      <c r="W20" s="55">
        <f t="shared" si="32"/>
        <v>30.6</v>
      </c>
      <c r="X20" s="55">
        <f t="shared" si="32"/>
        <v>0.152</v>
      </c>
      <c r="Y20" s="56">
        <f t="shared" si="32"/>
        <v>0</v>
      </c>
      <c r="Z20" s="57">
        <f t="shared" si="1"/>
        <v>746.77199999999993</v>
      </c>
      <c r="AA20" s="59">
        <f t="shared" si="2"/>
        <v>8.8901428571428571</v>
      </c>
      <c r="AB20" s="59">
        <f t="shared" si="3"/>
        <v>3.269061133928572</v>
      </c>
      <c r="AC20" s="1"/>
      <c r="AD20" s="1"/>
      <c r="AE20" s="1"/>
      <c r="AF20" s="1"/>
      <c r="AG20" s="1"/>
      <c r="AH20" s="1"/>
      <c r="AI20" s="1"/>
      <c r="AJ20" s="1"/>
      <c r="AK20" s="1"/>
      <c r="AL20" s="1">
        <f>IFERROR(VLOOKUP(C20,CALC!$K$2:$M$8,2,FALSE),1)</f>
        <v>0.95</v>
      </c>
      <c r="AM20" s="1">
        <f>IFERROR(VLOOKUP(C20,CALC!$K$2:$M$8,3,FALSE),1)</f>
        <v>0.97499999999999998</v>
      </c>
      <c r="AN20" s="1">
        <f>VLOOKUP(B20,CALC!$E$2:$H$33,3,FALSE)</f>
        <v>1.1399999999999999</v>
      </c>
      <c r="AO20" s="1">
        <f>VLOOKUP(B20,CALC!$E$2:$H$33,4,FALSE)</f>
        <v>1.0699999999999998</v>
      </c>
      <c r="AP20" s="1"/>
      <c r="AQ20" s="3">
        <f t="shared" si="4"/>
        <v>8.6678892857142849</v>
      </c>
      <c r="AR20" s="3">
        <f t="shared" si="5"/>
        <v>8.4456357142857144</v>
      </c>
      <c r="AS20" s="3">
        <f t="shared" si="6"/>
        <v>9.5124528571428559</v>
      </c>
      <c r="AT20" s="3">
        <f t="shared" si="7"/>
        <v>10.134762857142857</v>
      </c>
      <c r="AU20" s="3">
        <f t="shared" si="8"/>
        <v>9.2746415357142826</v>
      </c>
      <c r="AV20" s="3">
        <f t="shared" si="9"/>
        <v>9.881393785714284</v>
      </c>
      <c r="AW20" s="3">
        <f t="shared" si="10"/>
        <v>9.0368302142857129</v>
      </c>
      <c r="AX20" s="3">
        <f t="shared" si="11"/>
        <v>9.6280247142857132</v>
      </c>
      <c r="AY20" s="3">
        <f t="shared" si="12"/>
        <v>3.1335357142857152</v>
      </c>
      <c r="AZ20" s="3">
        <f t="shared" si="13"/>
        <v>3.0551973214285724</v>
      </c>
      <c r="BA20" s="3">
        <f t="shared" si="14"/>
        <v>2.9768589285714291</v>
      </c>
      <c r="BB20" s="3">
        <f t="shared" si="15"/>
        <v>3.3528832142857148</v>
      </c>
      <c r="BC20" s="3">
        <f t="shared" si="16"/>
        <v>3.5722307142857148</v>
      </c>
      <c r="BD20" s="3">
        <f t="shared" si="17"/>
        <v>3.269061133928572</v>
      </c>
      <c r="BE20" s="3">
        <f t="shared" si="18"/>
        <v>3.4829249464285721</v>
      </c>
      <c r="BF20" s="3">
        <f t="shared" si="19"/>
        <v>3.1852390535714288</v>
      </c>
      <c r="BG20" s="3">
        <f t="shared" si="20"/>
        <v>3.3936191785714289</v>
      </c>
    </row>
    <row r="21" spans="1:59" ht="15" x14ac:dyDescent="0.25">
      <c r="A21" s="38" t="s">
        <v>193</v>
      </c>
      <c r="B21" s="38" t="s">
        <v>34</v>
      </c>
      <c r="C21" s="38" t="str">
        <f>VLOOKUP(A21,CALC!$A$2:$C$494,3,FALSE)</f>
        <v>LW/RW</v>
      </c>
      <c r="D21" s="38">
        <v>1</v>
      </c>
      <c r="E21" s="39">
        <v>84</v>
      </c>
      <c r="F21" s="40">
        <v>40.799999999999997</v>
      </c>
      <c r="G21" s="40">
        <v>46.2</v>
      </c>
      <c r="H21" s="40">
        <v>87</v>
      </c>
      <c r="I21" s="40">
        <v>31.2</v>
      </c>
      <c r="J21" s="40">
        <v>273.3</v>
      </c>
      <c r="K21" s="40">
        <v>66.400000000000006</v>
      </c>
      <c r="L21" s="40">
        <v>70.3</v>
      </c>
      <c r="M21" s="40">
        <v>33.299999999999997</v>
      </c>
      <c r="N21" s="52">
        <v>0.14899999999999999</v>
      </c>
      <c r="O21" s="42">
        <v>20.5</v>
      </c>
      <c r="P21" s="54">
        <f t="shared" ref="P21:Y21" si="33">IF(F$4="Yes",F21*F$5,0)</f>
        <v>204</v>
      </c>
      <c r="Q21" s="55">
        <f t="shared" si="33"/>
        <v>173.25</v>
      </c>
      <c r="R21" s="55">
        <f t="shared" si="33"/>
        <v>87</v>
      </c>
      <c r="S21" s="55">
        <f t="shared" si="33"/>
        <v>15.6</v>
      </c>
      <c r="T21" s="55">
        <f t="shared" si="33"/>
        <v>136.65</v>
      </c>
      <c r="U21" s="55">
        <f t="shared" si="33"/>
        <v>19.920000000000002</v>
      </c>
      <c r="V21" s="55">
        <f t="shared" si="33"/>
        <v>42.18</v>
      </c>
      <c r="W21" s="55">
        <f t="shared" si="33"/>
        <v>33.299999999999997</v>
      </c>
      <c r="X21" s="55">
        <f t="shared" si="33"/>
        <v>0.14899999999999999</v>
      </c>
      <c r="Y21" s="56">
        <f t="shared" si="33"/>
        <v>0</v>
      </c>
      <c r="Z21" s="57">
        <f t="shared" si="1"/>
        <v>712.04899999999986</v>
      </c>
      <c r="AA21" s="59">
        <f t="shared" si="2"/>
        <v>8.4767738095238077</v>
      </c>
      <c r="AB21" s="59">
        <f t="shared" si="3"/>
        <v>2.6875246666666657</v>
      </c>
      <c r="AC21" s="1"/>
      <c r="AD21" s="1"/>
      <c r="AE21" s="1"/>
      <c r="AF21" s="1"/>
      <c r="AG21" s="1"/>
      <c r="AH21" s="1"/>
      <c r="AI21" s="1"/>
      <c r="AJ21" s="1"/>
      <c r="AK21" s="1"/>
      <c r="AL21" s="1">
        <f>IFERROR(VLOOKUP(C21,CALC!$K$2:$M$8,2,FALSE),1)</f>
        <v>1.08</v>
      </c>
      <c r="AM21" s="1">
        <f>IFERROR(VLOOKUP(C21,CALC!$K$2:$M$8,3,FALSE),1)</f>
        <v>1.04</v>
      </c>
      <c r="AN21" s="1">
        <f>VLOOKUP(B21,CALC!$E$2:$H$33,3,FALSE)</f>
        <v>0.9</v>
      </c>
      <c r="AO21" s="1">
        <f>VLOOKUP(B21,CALC!$E$2:$H$33,4,FALSE)</f>
        <v>0.95</v>
      </c>
      <c r="AP21" s="1"/>
      <c r="AQ21" s="3">
        <f t="shared" si="4"/>
        <v>8.81584476190476</v>
      </c>
      <c r="AR21" s="3">
        <f t="shared" si="5"/>
        <v>9.1549157142857123</v>
      </c>
      <c r="AS21" s="3">
        <f t="shared" si="6"/>
        <v>8.0529351190476177</v>
      </c>
      <c r="AT21" s="3">
        <f t="shared" si="7"/>
        <v>7.6290964285714269</v>
      </c>
      <c r="AU21" s="3">
        <f t="shared" si="8"/>
        <v>8.3750525238095221</v>
      </c>
      <c r="AV21" s="3">
        <f t="shared" si="9"/>
        <v>7.9342602857142843</v>
      </c>
      <c r="AW21" s="3">
        <f t="shared" si="10"/>
        <v>8.6971699285714266</v>
      </c>
      <c r="AX21" s="3">
        <f t="shared" si="11"/>
        <v>8.2394241428571409</v>
      </c>
      <c r="AY21" s="3">
        <f t="shared" si="12"/>
        <v>2.7201666666666657</v>
      </c>
      <c r="AZ21" s="3">
        <f t="shared" si="13"/>
        <v>2.8289733333333325</v>
      </c>
      <c r="BA21" s="3">
        <f t="shared" si="14"/>
        <v>2.9377799999999992</v>
      </c>
      <c r="BB21" s="3">
        <f t="shared" si="15"/>
        <v>2.5841583333333324</v>
      </c>
      <c r="BC21" s="3">
        <f t="shared" si="16"/>
        <v>2.4481499999999992</v>
      </c>
      <c r="BD21" s="3">
        <f t="shared" si="17"/>
        <v>2.6875246666666657</v>
      </c>
      <c r="BE21" s="3">
        <f t="shared" si="18"/>
        <v>2.5460759999999993</v>
      </c>
      <c r="BF21" s="3">
        <f t="shared" si="19"/>
        <v>2.7908909999999989</v>
      </c>
      <c r="BG21" s="3">
        <f t="shared" si="20"/>
        <v>2.6440019999999995</v>
      </c>
    </row>
    <row r="22" spans="1:59" ht="15" x14ac:dyDescent="0.25">
      <c r="A22" s="38" t="s">
        <v>182</v>
      </c>
      <c r="B22" s="38" t="s">
        <v>39</v>
      </c>
      <c r="C22" s="38" t="str">
        <f>VLOOKUP(A22,CALC!$A$2:$C$494,3,FALSE)</f>
        <v>D</v>
      </c>
      <c r="D22" s="38">
        <v>1</v>
      </c>
      <c r="E22" s="39">
        <v>84</v>
      </c>
      <c r="F22" s="40">
        <v>23.8</v>
      </c>
      <c r="G22" s="40">
        <v>63.1</v>
      </c>
      <c r="H22" s="40">
        <v>86.9</v>
      </c>
      <c r="I22" s="40">
        <v>24.4</v>
      </c>
      <c r="J22" s="40">
        <v>290.2</v>
      </c>
      <c r="K22" s="40">
        <v>24.4</v>
      </c>
      <c r="L22" s="40">
        <v>115.5</v>
      </c>
      <c r="M22" s="40">
        <v>26.5</v>
      </c>
      <c r="N22" s="41">
        <v>8.2000000000000003E-2</v>
      </c>
      <c r="O22" s="42">
        <v>26.5</v>
      </c>
      <c r="P22" s="54">
        <f t="shared" ref="P22:Y22" si="34">IF(F$4="Yes",F22*F$5,0)</f>
        <v>119</v>
      </c>
      <c r="Q22" s="55">
        <f t="shared" si="34"/>
        <v>236.625</v>
      </c>
      <c r="R22" s="55">
        <f t="shared" si="34"/>
        <v>86.9</v>
      </c>
      <c r="S22" s="55">
        <f t="shared" si="34"/>
        <v>12.2</v>
      </c>
      <c r="T22" s="55">
        <f t="shared" si="34"/>
        <v>145.1</v>
      </c>
      <c r="U22" s="55">
        <f t="shared" si="34"/>
        <v>7.3199999999999994</v>
      </c>
      <c r="V22" s="55">
        <f t="shared" si="34"/>
        <v>69.3</v>
      </c>
      <c r="W22" s="55">
        <f t="shared" si="34"/>
        <v>26.5</v>
      </c>
      <c r="X22" s="55">
        <f t="shared" si="34"/>
        <v>8.2000000000000003E-2</v>
      </c>
      <c r="Y22" s="56">
        <f t="shared" si="34"/>
        <v>0</v>
      </c>
      <c r="Z22" s="57">
        <f t="shared" si="1"/>
        <v>703.02699999999993</v>
      </c>
      <c r="AA22" s="59">
        <f t="shared" si="2"/>
        <v>8.3693690476190472</v>
      </c>
      <c r="AB22" s="59">
        <f t="shared" si="3"/>
        <v>3.2820124999999987</v>
      </c>
      <c r="AC22" s="1"/>
      <c r="AD22" s="1"/>
      <c r="AE22" s="1"/>
      <c r="AF22" s="1"/>
      <c r="AG22" s="1"/>
      <c r="AH22" s="1"/>
      <c r="AI22" s="1"/>
      <c r="AJ22" s="1"/>
      <c r="AK22" s="1"/>
      <c r="AL22" s="1">
        <f>IFERROR(VLOOKUP(C22,CALC!$K$2:$M$8,2,FALSE),1)</f>
        <v>1</v>
      </c>
      <c r="AM22" s="1">
        <f>IFERROR(VLOOKUP(C22,CALC!$K$2:$M$8,3,FALSE),1)</f>
        <v>1</v>
      </c>
      <c r="AN22" s="1">
        <f>VLOOKUP(B22,CALC!$E$2:$H$33,3,FALSE)</f>
        <v>0.9</v>
      </c>
      <c r="AO22" s="1">
        <f>VLOOKUP(B22,CALC!$E$2:$H$33,4,FALSE)</f>
        <v>0.95</v>
      </c>
      <c r="AP22" s="1"/>
      <c r="AQ22" s="3">
        <f t="shared" si="4"/>
        <v>8.3693690476190472</v>
      </c>
      <c r="AR22" s="3">
        <f t="shared" si="5"/>
        <v>8.3693690476190472</v>
      </c>
      <c r="AS22" s="3">
        <f t="shared" si="6"/>
        <v>7.9509005952380942</v>
      </c>
      <c r="AT22" s="3">
        <f t="shared" si="7"/>
        <v>7.532432142857143</v>
      </c>
      <c r="AU22" s="3">
        <f t="shared" si="8"/>
        <v>7.9509005952380942</v>
      </c>
      <c r="AV22" s="3">
        <f t="shared" si="9"/>
        <v>7.532432142857143</v>
      </c>
      <c r="AW22" s="3">
        <f t="shared" si="10"/>
        <v>7.9509005952380942</v>
      </c>
      <c r="AX22" s="3">
        <f t="shared" si="11"/>
        <v>7.532432142857143</v>
      </c>
      <c r="AY22" s="3">
        <f t="shared" si="12"/>
        <v>3.4547499999999989</v>
      </c>
      <c r="AZ22" s="3">
        <f t="shared" si="13"/>
        <v>3.4547499999999989</v>
      </c>
      <c r="BA22" s="3">
        <f t="shared" si="14"/>
        <v>3.4547499999999989</v>
      </c>
      <c r="BB22" s="3">
        <f t="shared" si="15"/>
        <v>3.2820124999999987</v>
      </c>
      <c r="BC22" s="3">
        <f t="shared" si="16"/>
        <v>3.1092749999999989</v>
      </c>
      <c r="BD22" s="3">
        <f t="shared" si="17"/>
        <v>3.2820124999999987</v>
      </c>
      <c r="BE22" s="3">
        <f t="shared" si="18"/>
        <v>3.1092749999999989</v>
      </c>
      <c r="BF22" s="3">
        <f t="shared" si="19"/>
        <v>3.2820124999999987</v>
      </c>
      <c r="BG22" s="3">
        <f t="shared" si="20"/>
        <v>3.1092749999999989</v>
      </c>
    </row>
    <row r="23" spans="1:59" ht="15" x14ac:dyDescent="0.25">
      <c r="A23" s="38" t="s">
        <v>195</v>
      </c>
      <c r="B23" s="38" t="s">
        <v>61</v>
      </c>
      <c r="C23" s="38" t="str">
        <f>VLOOKUP(A23,CALC!$A$2:$C$494,3,FALSE)</f>
        <v>C/RW</v>
      </c>
      <c r="D23" s="38">
        <v>1</v>
      </c>
      <c r="E23" s="39">
        <v>64</v>
      </c>
      <c r="F23" s="40">
        <v>29</v>
      </c>
      <c r="G23" s="40">
        <v>42.5</v>
      </c>
      <c r="H23" s="40">
        <v>71.5</v>
      </c>
      <c r="I23" s="40">
        <v>21.1</v>
      </c>
      <c r="J23" s="40">
        <v>200.3</v>
      </c>
      <c r="K23" s="40">
        <v>28.5</v>
      </c>
      <c r="L23" s="40">
        <v>28.5</v>
      </c>
      <c r="M23" s="40">
        <v>44.2</v>
      </c>
      <c r="N23" s="52">
        <v>0.14499999999999999</v>
      </c>
      <c r="O23" s="42">
        <v>20.75</v>
      </c>
      <c r="P23" s="54">
        <f t="shared" ref="P23:Y23" si="35">IF(F$4="Yes",F23*F$5,0)</f>
        <v>145</v>
      </c>
      <c r="Q23" s="55">
        <f t="shared" si="35"/>
        <v>159.375</v>
      </c>
      <c r="R23" s="55">
        <f t="shared" si="35"/>
        <v>71.5</v>
      </c>
      <c r="S23" s="55">
        <f t="shared" si="35"/>
        <v>10.55</v>
      </c>
      <c r="T23" s="55">
        <f t="shared" si="35"/>
        <v>100.15</v>
      </c>
      <c r="U23" s="55">
        <f t="shared" si="35"/>
        <v>8.5499999999999989</v>
      </c>
      <c r="V23" s="55">
        <f t="shared" si="35"/>
        <v>17.099999999999998</v>
      </c>
      <c r="W23" s="55">
        <f t="shared" si="35"/>
        <v>44.2</v>
      </c>
      <c r="X23" s="55">
        <f t="shared" si="35"/>
        <v>0.14499999999999999</v>
      </c>
      <c r="Y23" s="56">
        <f t="shared" si="35"/>
        <v>0</v>
      </c>
      <c r="Z23" s="57">
        <f t="shared" si="1"/>
        <v>556.57000000000005</v>
      </c>
      <c r="AA23" s="59">
        <f t="shared" si="2"/>
        <v>8.6964062500000008</v>
      </c>
      <c r="AB23" s="59">
        <f t="shared" si="3"/>
        <v>3.0874505172991085</v>
      </c>
      <c r="AC23" s="1"/>
      <c r="AD23" s="1"/>
      <c r="AE23" s="1"/>
      <c r="AF23" s="1"/>
      <c r="AG23" s="1"/>
      <c r="AH23" s="1"/>
      <c r="AI23" s="1"/>
      <c r="AJ23" s="1"/>
      <c r="AK23" s="1"/>
      <c r="AL23" s="1">
        <f>IFERROR(VLOOKUP(C23,CALC!$K$2:$M$8,2,FALSE),1)</f>
        <v>1.01</v>
      </c>
      <c r="AM23" s="1">
        <f>IFERROR(VLOOKUP(C23,CALC!$K$2:$M$8,3,FALSE),1)</f>
        <v>1.0049999999999999</v>
      </c>
      <c r="AN23" s="1">
        <f>VLOOKUP(B23,CALC!$E$2:$H$33,3,FALSE)</f>
        <v>1.0900000000000001</v>
      </c>
      <c r="AO23" s="1">
        <f>VLOOKUP(B23,CALC!$E$2:$H$33,4,FALSE)</f>
        <v>1.0449999999999999</v>
      </c>
      <c r="AP23" s="1"/>
      <c r="AQ23" s="3">
        <f t="shared" si="4"/>
        <v>8.7398882812499998</v>
      </c>
      <c r="AR23" s="3">
        <f t="shared" si="5"/>
        <v>8.7833703125000007</v>
      </c>
      <c r="AS23" s="3">
        <f t="shared" si="6"/>
        <v>9.0877445312499994</v>
      </c>
      <c r="AT23" s="3">
        <f t="shared" si="7"/>
        <v>9.4790828125000015</v>
      </c>
      <c r="AU23" s="3">
        <f t="shared" si="8"/>
        <v>9.1331832539062496</v>
      </c>
      <c r="AV23" s="3">
        <f t="shared" si="9"/>
        <v>9.5264782265625012</v>
      </c>
      <c r="AW23" s="3">
        <f t="shared" si="10"/>
        <v>9.1786219765624999</v>
      </c>
      <c r="AX23" s="3">
        <f t="shared" si="11"/>
        <v>9.5738736406250009</v>
      </c>
      <c r="AY23" s="3">
        <f t="shared" si="12"/>
        <v>2.9397991071428589</v>
      </c>
      <c r="AZ23" s="3">
        <f t="shared" si="13"/>
        <v>2.9544981026785728</v>
      </c>
      <c r="BA23" s="3">
        <f t="shared" si="14"/>
        <v>2.9691970982142877</v>
      </c>
      <c r="BB23" s="3">
        <f t="shared" si="15"/>
        <v>3.0720900669642872</v>
      </c>
      <c r="BC23" s="3">
        <f t="shared" si="16"/>
        <v>3.2043810267857165</v>
      </c>
      <c r="BD23" s="3">
        <f t="shared" si="17"/>
        <v>3.0874505172991085</v>
      </c>
      <c r="BE23" s="3">
        <f t="shared" si="18"/>
        <v>3.2204029319196446</v>
      </c>
      <c r="BF23" s="3">
        <f t="shared" si="19"/>
        <v>3.1028109676339306</v>
      </c>
      <c r="BG23" s="3">
        <f t="shared" si="20"/>
        <v>3.236424837053574</v>
      </c>
    </row>
    <row r="24" spans="1:59" ht="15" x14ac:dyDescent="0.25">
      <c r="A24" s="38" t="s">
        <v>201</v>
      </c>
      <c r="B24" s="38" t="s">
        <v>16</v>
      </c>
      <c r="C24" s="38" t="str">
        <f>VLOOKUP(A24,CALC!$A$2:$C$494,3,FALSE)</f>
        <v>LW/RW</v>
      </c>
      <c r="D24" s="38">
        <v>1</v>
      </c>
      <c r="E24" s="39">
        <v>84</v>
      </c>
      <c r="F24" s="40">
        <v>42.9</v>
      </c>
      <c r="G24" s="40">
        <v>49.1</v>
      </c>
      <c r="H24" s="40">
        <v>92</v>
      </c>
      <c r="I24" s="40">
        <v>20</v>
      </c>
      <c r="J24" s="40">
        <v>249.5</v>
      </c>
      <c r="K24" s="40">
        <v>52.1</v>
      </c>
      <c r="L24" s="40">
        <v>49</v>
      </c>
      <c r="M24" s="40">
        <v>60.6</v>
      </c>
      <c r="N24" s="41">
        <v>0.17199999999999999</v>
      </c>
      <c r="O24" s="42">
        <v>20.75</v>
      </c>
      <c r="P24" s="54">
        <f t="shared" ref="P24:Y24" si="36">IF(F$4="Yes",F24*F$5,0)</f>
        <v>214.5</v>
      </c>
      <c r="Q24" s="55">
        <f t="shared" si="36"/>
        <v>184.125</v>
      </c>
      <c r="R24" s="55">
        <f t="shared" si="36"/>
        <v>92</v>
      </c>
      <c r="S24" s="55">
        <f t="shared" si="36"/>
        <v>10</v>
      </c>
      <c r="T24" s="55">
        <f t="shared" si="36"/>
        <v>124.75</v>
      </c>
      <c r="U24" s="55">
        <f t="shared" si="36"/>
        <v>15.629999999999999</v>
      </c>
      <c r="V24" s="55">
        <f t="shared" si="36"/>
        <v>29.4</v>
      </c>
      <c r="W24" s="55">
        <f t="shared" si="36"/>
        <v>60.6</v>
      </c>
      <c r="X24" s="55">
        <f t="shared" si="36"/>
        <v>0.17199999999999999</v>
      </c>
      <c r="Y24" s="56">
        <f t="shared" si="36"/>
        <v>0</v>
      </c>
      <c r="Z24" s="57">
        <f t="shared" si="1"/>
        <v>731.17700000000002</v>
      </c>
      <c r="AA24" s="59">
        <f t="shared" si="2"/>
        <v>8.7044880952380961</v>
      </c>
      <c r="AB24" s="59">
        <f t="shared" si="3"/>
        <v>2.8052035142857159</v>
      </c>
      <c r="AC24" s="1"/>
      <c r="AD24" s="1"/>
      <c r="AE24" s="1"/>
      <c r="AF24" s="1"/>
      <c r="AG24" s="1"/>
      <c r="AH24" s="1"/>
      <c r="AI24" s="1"/>
      <c r="AJ24" s="1"/>
      <c r="AK24" s="1"/>
      <c r="AL24" s="1">
        <f>IFERROR(VLOOKUP(C24,CALC!$K$2:$M$8,2,FALSE),1)</f>
        <v>1.08</v>
      </c>
      <c r="AM24" s="1">
        <f>IFERROR(VLOOKUP(C24,CALC!$K$2:$M$8,3,FALSE),1)</f>
        <v>1.04</v>
      </c>
      <c r="AN24" s="1">
        <f>VLOOKUP(B24,CALC!$E$2:$H$33,3,FALSE)</f>
        <v>0.83</v>
      </c>
      <c r="AO24" s="1">
        <f>VLOOKUP(B24,CALC!$E$2:$H$33,4,FALSE)</f>
        <v>0.91500000000000004</v>
      </c>
      <c r="AP24" s="1"/>
      <c r="AQ24" s="3">
        <f t="shared" si="4"/>
        <v>9.0526676190476199</v>
      </c>
      <c r="AR24" s="3">
        <f t="shared" si="5"/>
        <v>9.4008471428571436</v>
      </c>
      <c r="AS24" s="3">
        <f t="shared" si="6"/>
        <v>7.9646066071428585</v>
      </c>
      <c r="AT24" s="3">
        <f t="shared" si="7"/>
        <v>7.2247251190476192</v>
      </c>
      <c r="AU24" s="3">
        <f t="shared" si="8"/>
        <v>8.2831908714285731</v>
      </c>
      <c r="AV24" s="3">
        <f t="shared" si="9"/>
        <v>7.5137141238095237</v>
      </c>
      <c r="AW24" s="3">
        <f t="shared" si="10"/>
        <v>8.601775135714286</v>
      </c>
      <c r="AX24" s="3">
        <f t="shared" si="11"/>
        <v>7.8027031285714292</v>
      </c>
      <c r="AY24" s="3">
        <f t="shared" si="12"/>
        <v>2.9478809523809542</v>
      </c>
      <c r="AZ24" s="3">
        <f t="shared" si="13"/>
        <v>3.0657961904761923</v>
      </c>
      <c r="BA24" s="3">
        <f t="shared" si="14"/>
        <v>3.1837114285714305</v>
      </c>
      <c r="BB24" s="3">
        <f t="shared" si="15"/>
        <v>2.6973110714285733</v>
      </c>
      <c r="BC24" s="3">
        <f t="shared" si="16"/>
        <v>2.446741190476192</v>
      </c>
      <c r="BD24" s="3">
        <f t="shared" si="17"/>
        <v>2.8052035142857159</v>
      </c>
      <c r="BE24" s="3">
        <f t="shared" si="18"/>
        <v>2.5446108380952395</v>
      </c>
      <c r="BF24" s="3">
        <f t="shared" si="19"/>
        <v>2.913095957142859</v>
      </c>
      <c r="BG24" s="3">
        <f t="shared" si="20"/>
        <v>2.6424804857142874</v>
      </c>
    </row>
    <row r="25" spans="1:59" ht="15" x14ac:dyDescent="0.25">
      <c r="A25" s="38" t="s">
        <v>198</v>
      </c>
      <c r="B25" s="38" t="s">
        <v>66</v>
      </c>
      <c r="C25" s="38" t="str">
        <f>VLOOKUP(A25,CALC!$A$2:$C$494,3,FALSE)</f>
        <v>C/RW</v>
      </c>
      <c r="D25" s="38">
        <v>1</v>
      </c>
      <c r="E25" s="39">
        <v>84</v>
      </c>
      <c r="F25" s="40">
        <v>42.8</v>
      </c>
      <c r="G25" s="40">
        <v>41.8</v>
      </c>
      <c r="H25" s="40">
        <v>84.6</v>
      </c>
      <c r="I25" s="40">
        <v>25.1</v>
      </c>
      <c r="J25" s="40">
        <v>278.10000000000002</v>
      </c>
      <c r="K25" s="40">
        <v>88.2</v>
      </c>
      <c r="L25" s="40">
        <v>44.1</v>
      </c>
      <c r="M25" s="40">
        <v>38</v>
      </c>
      <c r="N25" s="52">
        <v>0.154</v>
      </c>
      <c r="O25" s="42">
        <v>19.25</v>
      </c>
      <c r="P25" s="54">
        <f t="shared" ref="P25:Y25" si="37">IF(F$4="Yes",F25*F$5,0)</f>
        <v>214</v>
      </c>
      <c r="Q25" s="55">
        <f t="shared" si="37"/>
        <v>156.75</v>
      </c>
      <c r="R25" s="55">
        <f t="shared" si="37"/>
        <v>84.6</v>
      </c>
      <c r="S25" s="55">
        <f t="shared" si="37"/>
        <v>12.55</v>
      </c>
      <c r="T25" s="55">
        <f t="shared" si="37"/>
        <v>139.05000000000001</v>
      </c>
      <c r="U25" s="55">
        <f t="shared" si="37"/>
        <v>26.46</v>
      </c>
      <c r="V25" s="55">
        <f t="shared" si="37"/>
        <v>26.46</v>
      </c>
      <c r="W25" s="55">
        <f t="shared" si="37"/>
        <v>38</v>
      </c>
      <c r="X25" s="55">
        <f t="shared" si="37"/>
        <v>0.154</v>
      </c>
      <c r="Y25" s="56">
        <f t="shared" si="37"/>
        <v>0</v>
      </c>
      <c r="Z25" s="57">
        <f t="shared" si="1"/>
        <v>698.02400000000011</v>
      </c>
      <c r="AA25" s="59">
        <f t="shared" si="2"/>
        <v>8.3098095238095251</v>
      </c>
      <c r="AB25" s="59">
        <f t="shared" si="3"/>
        <v>2.5018191830357162</v>
      </c>
      <c r="AC25" s="1"/>
      <c r="AD25" s="1"/>
      <c r="AE25" s="1"/>
      <c r="AF25" s="1"/>
      <c r="AG25" s="1"/>
      <c r="AH25" s="1"/>
      <c r="AI25" s="1"/>
      <c r="AJ25" s="1"/>
      <c r="AK25" s="1"/>
      <c r="AL25" s="1">
        <f>IFERROR(VLOOKUP(C25,CALC!$K$2:$M$8,2,FALSE),1)</f>
        <v>1.01</v>
      </c>
      <c r="AM25" s="1">
        <f>IFERROR(VLOOKUP(C25,CALC!$K$2:$M$8,3,FALSE),1)</f>
        <v>1.0049999999999999</v>
      </c>
      <c r="AN25" s="1">
        <f>VLOOKUP(B25,CALC!$E$2:$H$33,3,FALSE)</f>
        <v>0.95</v>
      </c>
      <c r="AO25" s="1">
        <f>VLOOKUP(B25,CALC!$E$2:$H$33,4,FALSE)</f>
        <v>0.97499999999999998</v>
      </c>
      <c r="AP25" s="1"/>
      <c r="AQ25" s="3">
        <f t="shared" si="4"/>
        <v>8.3513585714285714</v>
      </c>
      <c r="AR25" s="3">
        <f t="shared" si="5"/>
        <v>8.3929076190476213</v>
      </c>
      <c r="AS25" s="3">
        <f t="shared" si="6"/>
        <v>8.1020642857142864</v>
      </c>
      <c r="AT25" s="3">
        <f t="shared" si="7"/>
        <v>7.8943190476190486</v>
      </c>
      <c r="AU25" s="3">
        <f t="shared" si="8"/>
        <v>8.1425746071428566</v>
      </c>
      <c r="AV25" s="3">
        <f t="shared" si="9"/>
        <v>7.9337906428571427</v>
      </c>
      <c r="AW25" s="3">
        <f t="shared" si="10"/>
        <v>8.1830849285714304</v>
      </c>
      <c r="AX25" s="3">
        <f t="shared" si="11"/>
        <v>7.9732622380952396</v>
      </c>
      <c r="AY25" s="3">
        <f t="shared" si="12"/>
        <v>2.5532023809523832</v>
      </c>
      <c r="AZ25" s="3">
        <f t="shared" si="13"/>
        <v>2.5659683928571448</v>
      </c>
      <c r="BA25" s="3">
        <f t="shared" si="14"/>
        <v>2.578734404761907</v>
      </c>
      <c r="BB25" s="3">
        <f t="shared" si="15"/>
        <v>2.4893723214285735</v>
      </c>
      <c r="BC25" s="3">
        <f t="shared" si="16"/>
        <v>2.4255422619047637</v>
      </c>
      <c r="BD25" s="3">
        <f t="shared" si="17"/>
        <v>2.5018191830357162</v>
      </c>
      <c r="BE25" s="3">
        <f t="shared" si="18"/>
        <v>2.4376699732142875</v>
      </c>
      <c r="BF25" s="3">
        <f t="shared" si="19"/>
        <v>2.5142660446428593</v>
      </c>
      <c r="BG25" s="3">
        <f t="shared" si="20"/>
        <v>2.4497976845238116</v>
      </c>
    </row>
    <row r="26" spans="1:59" ht="15" x14ac:dyDescent="0.25">
      <c r="A26" s="38" t="s">
        <v>205</v>
      </c>
      <c r="B26" s="38" t="s">
        <v>41</v>
      </c>
      <c r="C26" s="38" t="str">
        <f>VLOOKUP(A26,CALC!$A$2:$C$494,3,FALSE)</f>
        <v>C</v>
      </c>
      <c r="D26" s="38">
        <v>1</v>
      </c>
      <c r="E26" s="39">
        <v>84</v>
      </c>
      <c r="F26" s="40">
        <v>30.5</v>
      </c>
      <c r="G26" s="40">
        <v>65.900000000000006</v>
      </c>
      <c r="H26" s="40">
        <v>96.4</v>
      </c>
      <c r="I26" s="40">
        <v>36.799999999999997</v>
      </c>
      <c r="J26" s="40">
        <v>183.6</v>
      </c>
      <c r="K26" s="40">
        <v>63.8</v>
      </c>
      <c r="L26" s="40">
        <v>67.2</v>
      </c>
      <c r="M26" s="40">
        <v>19.600000000000001</v>
      </c>
      <c r="N26" s="41">
        <v>0.16600000000000001</v>
      </c>
      <c r="O26" s="42">
        <v>20.5</v>
      </c>
      <c r="P26" s="54">
        <f t="shared" ref="P26:Y26" si="38">IF(F$4="Yes",F26*F$5,0)</f>
        <v>152.5</v>
      </c>
      <c r="Q26" s="55">
        <f t="shared" si="38"/>
        <v>247.12500000000003</v>
      </c>
      <c r="R26" s="55">
        <f t="shared" si="38"/>
        <v>96.4</v>
      </c>
      <c r="S26" s="55">
        <f t="shared" si="38"/>
        <v>18.399999999999999</v>
      </c>
      <c r="T26" s="55">
        <f t="shared" si="38"/>
        <v>91.8</v>
      </c>
      <c r="U26" s="55">
        <f t="shared" si="38"/>
        <v>19.139999999999997</v>
      </c>
      <c r="V26" s="55">
        <f t="shared" si="38"/>
        <v>40.32</v>
      </c>
      <c r="W26" s="55">
        <f t="shared" si="38"/>
        <v>19.600000000000001</v>
      </c>
      <c r="X26" s="55">
        <f t="shared" si="38"/>
        <v>0.16600000000000001</v>
      </c>
      <c r="Y26" s="56">
        <f t="shared" si="38"/>
        <v>0</v>
      </c>
      <c r="Z26" s="57">
        <f t="shared" si="1"/>
        <v>685.45100000000002</v>
      </c>
      <c r="AA26" s="59">
        <f t="shared" si="2"/>
        <v>8.1601309523809533</v>
      </c>
      <c r="AB26" s="59">
        <f t="shared" si="3"/>
        <v>2.355453333333335</v>
      </c>
      <c r="AC26" s="1"/>
      <c r="AD26" s="1"/>
      <c r="AE26" s="1"/>
      <c r="AF26" s="1"/>
      <c r="AG26" s="1"/>
      <c r="AH26" s="1"/>
      <c r="AI26" s="1"/>
      <c r="AJ26" s="1"/>
      <c r="AK26" s="1"/>
      <c r="AL26" s="1">
        <f>IFERROR(VLOOKUP(C26,CALC!$K$2:$M$8,2,FALSE),1)</f>
        <v>0.96</v>
      </c>
      <c r="AM26" s="1">
        <f>IFERROR(VLOOKUP(C26,CALC!$K$2:$M$8,3,FALSE),1)</f>
        <v>0.98</v>
      </c>
      <c r="AN26" s="1">
        <f>VLOOKUP(B26,CALC!$E$2:$H$33,3,FALSE)</f>
        <v>1</v>
      </c>
      <c r="AO26" s="1">
        <f>VLOOKUP(B26,CALC!$E$2:$H$33,4,FALSE)</f>
        <v>1</v>
      </c>
      <c r="AP26" s="1"/>
      <c r="AQ26" s="3">
        <f t="shared" si="4"/>
        <v>7.9969283333333339</v>
      </c>
      <c r="AR26" s="3">
        <f t="shared" si="5"/>
        <v>7.8337257142857153</v>
      </c>
      <c r="AS26" s="3">
        <f t="shared" si="6"/>
        <v>8.1601309523809533</v>
      </c>
      <c r="AT26" s="3">
        <f t="shared" si="7"/>
        <v>8.1601309523809533</v>
      </c>
      <c r="AU26" s="3">
        <f t="shared" si="8"/>
        <v>7.9969283333333339</v>
      </c>
      <c r="AV26" s="3">
        <f t="shared" si="9"/>
        <v>7.9969283333333339</v>
      </c>
      <c r="AW26" s="3">
        <f t="shared" si="10"/>
        <v>7.8337257142857153</v>
      </c>
      <c r="AX26" s="3">
        <f t="shared" si="11"/>
        <v>7.8337257142857153</v>
      </c>
      <c r="AY26" s="3">
        <f t="shared" si="12"/>
        <v>2.4035238095238114</v>
      </c>
      <c r="AZ26" s="3">
        <f t="shared" si="13"/>
        <v>2.355453333333335</v>
      </c>
      <c r="BA26" s="3">
        <f t="shared" si="14"/>
        <v>2.307382857142859</v>
      </c>
      <c r="BB26" s="3">
        <f t="shared" si="15"/>
        <v>2.4035238095238114</v>
      </c>
      <c r="BC26" s="3">
        <f t="shared" si="16"/>
        <v>2.4035238095238114</v>
      </c>
      <c r="BD26" s="3">
        <f t="shared" si="17"/>
        <v>2.355453333333335</v>
      </c>
      <c r="BE26" s="3">
        <f t="shared" si="18"/>
        <v>2.355453333333335</v>
      </c>
      <c r="BF26" s="3">
        <f t="shared" si="19"/>
        <v>2.307382857142859</v>
      </c>
      <c r="BG26" s="3">
        <f t="shared" si="20"/>
        <v>2.307382857142859</v>
      </c>
    </row>
    <row r="27" spans="1:59" ht="15" x14ac:dyDescent="0.25">
      <c r="A27" s="38" t="s">
        <v>204</v>
      </c>
      <c r="B27" s="38" t="s">
        <v>51</v>
      </c>
      <c r="C27" s="38" t="str">
        <f>VLOOKUP(A27,CALC!$A$2:$C$494,3,FALSE)</f>
        <v>C/RW</v>
      </c>
      <c r="D27" s="38">
        <v>1</v>
      </c>
      <c r="E27" s="39">
        <v>84</v>
      </c>
      <c r="F27" s="40">
        <v>40.5</v>
      </c>
      <c r="G27" s="40">
        <v>54.6</v>
      </c>
      <c r="H27" s="40">
        <v>95.1</v>
      </c>
      <c r="I27" s="40">
        <v>29.6</v>
      </c>
      <c r="J27" s="40">
        <v>248</v>
      </c>
      <c r="K27" s="40">
        <v>15.9</v>
      </c>
      <c r="L27" s="40">
        <v>29.6</v>
      </c>
      <c r="M27" s="40">
        <v>21.6</v>
      </c>
      <c r="N27" s="52">
        <v>0.16300000000000001</v>
      </c>
      <c r="O27" s="42">
        <v>19.5</v>
      </c>
      <c r="P27" s="54">
        <f t="shared" ref="P27:Y27" si="39">IF(F$4="Yes",F27*F$5,0)</f>
        <v>202.5</v>
      </c>
      <c r="Q27" s="55">
        <f t="shared" si="39"/>
        <v>204.75</v>
      </c>
      <c r="R27" s="55">
        <f t="shared" si="39"/>
        <v>95.1</v>
      </c>
      <c r="S27" s="55">
        <f t="shared" si="39"/>
        <v>14.8</v>
      </c>
      <c r="T27" s="55">
        <f t="shared" si="39"/>
        <v>124</v>
      </c>
      <c r="U27" s="55">
        <f t="shared" si="39"/>
        <v>4.7699999999999996</v>
      </c>
      <c r="V27" s="55">
        <f t="shared" si="39"/>
        <v>17.760000000000002</v>
      </c>
      <c r="W27" s="55">
        <f t="shared" si="39"/>
        <v>21.6</v>
      </c>
      <c r="X27" s="55">
        <f t="shared" si="39"/>
        <v>0.16300000000000001</v>
      </c>
      <c r="Y27" s="56">
        <f t="shared" si="39"/>
        <v>0</v>
      </c>
      <c r="Z27" s="57">
        <f t="shared" si="1"/>
        <v>685.44299999999998</v>
      </c>
      <c r="AA27" s="59">
        <f t="shared" si="2"/>
        <v>8.1600357142857138</v>
      </c>
      <c r="AB27" s="59">
        <f t="shared" si="3"/>
        <v>2.3792140285714289</v>
      </c>
      <c r="AC27" s="1"/>
      <c r="AD27" s="1"/>
      <c r="AE27" s="1"/>
      <c r="AF27" s="1"/>
      <c r="AG27" s="1"/>
      <c r="AH27" s="1"/>
      <c r="AI27" s="1"/>
      <c r="AJ27" s="1"/>
      <c r="AK27" s="1"/>
      <c r="AL27" s="1">
        <f>IFERROR(VLOOKUP(C27,CALC!$K$2:$M$8,2,FALSE),1)</f>
        <v>1.01</v>
      </c>
      <c r="AM27" s="1">
        <f>IFERROR(VLOOKUP(C27,CALC!$K$2:$M$8,3,FALSE),1)</f>
        <v>1.0049999999999999</v>
      </c>
      <c r="AN27" s="1">
        <f>VLOOKUP(B27,CALC!$E$2:$H$33,3,FALSE)</f>
        <v>0.97</v>
      </c>
      <c r="AO27" s="1">
        <f>VLOOKUP(B27,CALC!$E$2:$H$33,4,FALSE)</f>
        <v>0.98499999999999999</v>
      </c>
      <c r="AP27" s="1"/>
      <c r="AQ27" s="3">
        <f t="shared" si="4"/>
        <v>8.2008358928571408</v>
      </c>
      <c r="AR27" s="3">
        <f t="shared" si="5"/>
        <v>8.2416360714285712</v>
      </c>
      <c r="AS27" s="3">
        <f t="shared" si="6"/>
        <v>8.0376351785714277</v>
      </c>
      <c r="AT27" s="3">
        <f t="shared" si="7"/>
        <v>7.9152346428571425</v>
      </c>
      <c r="AU27" s="3">
        <f t="shared" si="8"/>
        <v>8.0778233544642841</v>
      </c>
      <c r="AV27" s="3">
        <f t="shared" si="9"/>
        <v>7.9548108160714266</v>
      </c>
      <c r="AW27" s="3">
        <f t="shared" si="10"/>
        <v>8.1180115303571423</v>
      </c>
      <c r="AX27" s="3">
        <f t="shared" si="11"/>
        <v>7.9943869892857142</v>
      </c>
      <c r="AY27" s="3">
        <f t="shared" si="12"/>
        <v>2.4034285714285719</v>
      </c>
      <c r="AZ27" s="3">
        <f t="shared" si="13"/>
        <v>2.4154457142857146</v>
      </c>
      <c r="BA27" s="3">
        <f t="shared" si="14"/>
        <v>2.4274628571428578</v>
      </c>
      <c r="BB27" s="3">
        <f t="shared" si="15"/>
        <v>2.3673771428571433</v>
      </c>
      <c r="BC27" s="3">
        <f t="shared" si="16"/>
        <v>2.3313257142857147</v>
      </c>
      <c r="BD27" s="3">
        <f t="shared" si="17"/>
        <v>2.3792140285714289</v>
      </c>
      <c r="BE27" s="3">
        <f t="shared" si="18"/>
        <v>2.3429823428571432</v>
      </c>
      <c r="BF27" s="3">
        <f t="shared" si="19"/>
        <v>2.391050914285715</v>
      </c>
      <c r="BG27" s="3">
        <f t="shared" si="20"/>
        <v>2.3546389714285718</v>
      </c>
    </row>
    <row r="28" spans="1:59" ht="15" x14ac:dyDescent="0.25">
      <c r="A28" s="38" t="s">
        <v>199</v>
      </c>
      <c r="B28" s="38" t="s">
        <v>43</v>
      </c>
      <c r="C28" s="38" t="str">
        <f>VLOOKUP(A28,CALC!$A$2:$C$494,3,FALSE)</f>
        <v>LW/RW</v>
      </c>
      <c r="D28" s="38">
        <v>1</v>
      </c>
      <c r="E28" s="39">
        <v>84</v>
      </c>
      <c r="F28" s="40">
        <v>33.700000000000003</v>
      </c>
      <c r="G28" s="40">
        <v>56.9</v>
      </c>
      <c r="H28" s="40">
        <v>90.6</v>
      </c>
      <c r="I28" s="40">
        <v>37.5</v>
      </c>
      <c r="J28" s="40">
        <v>240.8</v>
      </c>
      <c r="K28" s="40">
        <v>104</v>
      </c>
      <c r="L28" s="40">
        <v>19</v>
      </c>
      <c r="M28" s="40">
        <v>89</v>
      </c>
      <c r="N28" s="41">
        <v>0.14000000000000001</v>
      </c>
      <c r="O28" s="42">
        <v>18</v>
      </c>
      <c r="P28" s="54">
        <f t="shared" ref="P28:Y28" si="40">IF(F$4="Yes",F28*F$5,0)</f>
        <v>168.5</v>
      </c>
      <c r="Q28" s="55">
        <f t="shared" si="40"/>
        <v>213.375</v>
      </c>
      <c r="R28" s="55">
        <f t="shared" si="40"/>
        <v>90.6</v>
      </c>
      <c r="S28" s="55">
        <f t="shared" si="40"/>
        <v>18.75</v>
      </c>
      <c r="T28" s="55">
        <f t="shared" si="40"/>
        <v>120.4</v>
      </c>
      <c r="U28" s="55">
        <f t="shared" si="40"/>
        <v>31.2</v>
      </c>
      <c r="V28" s="55">
        <f t="shared" si="40"/>
        <v>11.4</v>
      </c>
      <c r="W28" s="55">
        <f t="shared" si="40"/>
        <v>89</v>
      </c>
      <c r="X28" s="55">
        <f t="shared" si="40"/>
        <v>0.14000000000000001</v>
      </c>
      <c r="Y28" s="56">
        <f t="shared" si="40"/>
        <v>0</v>
      </c>
      <c r="Z28" s="57">
        <f t="shared" si="1"/>
        <v>743.36500000000001</v>
      </c>
      <c r="AA28" s="59">
        <f t="shared" si="2"/>
        <v>8.8495833333333334</v>
      </c>
      <c r="AB28" s="59">
        <f t="shared" si="3"/>
        <v>3.2166952380952392</v>
      </c>
      <c r="AC28" s="1"/>
      <c r="AD28" s="1"/>
      <c r="AE28" s="1"/>
      <c r="AF28" s="1"/>
      <c r="AG28" s="1"/>
      <c r="AH28" s="1"/>
      <c r="AI28" s="1"/>
      <c r="AJ28" s="1"/>
      <c r="AK28" s="1"/>
      <c r="AL28" s="1">
        <f>IFERROR(VLOOKUP(C28,CALC!$K$2:$M$8,2,FALSE),1)</f>
        <v>1.08</v>
      </c>
      <c r="AM28" s="1">
        <f>IFERROR(VLOOKUP(C28,CALC!$K$2:$M$8,3,FALSE),1)</f>
        <v>1.04</v>
      </c>
      <c r="AN28" s="1">
        <f>VLOOKUP(B28,CALC!$E$2:$H$33,3,FALSE)</f>
        <v>1</v>
      </c>
      <c r="AO28" s="1">
        <f>VLOOKUP(B28,CALC!$E$2:$H$33,4,FALSE)</f>
        <v>1</v>
      </c>
      <c r="AP28" s="1"/>
      <c r="AQ28" s="3">
        <f t="shared" si="4"/>
        <v>9.2035666666666671</v>
      </c>
      <c r="AR28" s="3">
        <f t="shared" si="5"/>
        <v>9.5575500000000009</v>
      </c>
      <c r="AS28" s="3">
        <f t="shared" si="6"/>
        <v>8.8495833333333334</v>
      </c>
      <c r="AT28" s="3">
        <f t="shared" si="7"/>
        <v>8.8495833333333334</v>
      </c>
      <c r="AU28" s="3">
        <f t="shared" si="8"/>
        <v>9.2035666666666671</v>
      </c>
      <c r="AV28" s="3">
        <f t="shared" si="9"/>
        <v>9.2035666666666671</v>
      </c>
      <c r="AW28" s="3">
        <f t="shared" si="10"/>
        <v>9.5575500000000009</v>
      </c>
      <c r="AX28" s="3">
        <f t="shared" si="11"/>
        <v>9.5575500000000009</v>
      </c>
      <c r="AY28" s="3">
        <f t="shared" si="12"/>
        <v>3.0929761904761914</v>
      </c>
      <c r="AZ28" s="3">
        <f t="shared" si="13"/>
        <v>3.2166952380952392</v>
      </c>
      <c r="BA28" s="3">
        <f t="shared" si="14"/>
        <v>3.3404142857142869</v>
      </c>
      <c r="BB28" s="3">
        <f t="shared" si="15"/>
        <v>3.0929761904761914</v>
      </c>
      <c r="BC28" s="3">
        <f t="shared" si="16"/>
        <v>3.0929761904761914</v>
      </c>
      <c r="BD28" s="3">
        <f t="shared" si="17"/>
        <v>3.2166952380952392</v>
      </c>
      <c r="BE28" s="3">
        <f t="shared" si="18"/>
        <v>3.2166952380952392</v>
      </c>
      <c r="BF28" s="3">
        <f t="shared" si="19"/>
        <v>3.3404142857142869</v>
      </c>
      <c r="BG28" s="3">
        <f t="shared" si="20"/>
        <v>3.3404142857142869</v>
      </c>
    </row>
    <row r="29" spans="1:59" ht="15" x14ac:dyDescent="0.25">
      <c r="A29" s="38" t="s">
        <v>189</v>
      </c>
      <c r="B29" s="38" t="s">
        <v>93</v>
      </c>
      <c r="C29" s="38" t="str">
        <f>VLOOKUP(A29,CALC!$A$2:$C$494,3,FALSE)</f>
        <v>D</v>
      </c>
      <c r="D29" s="38">
        <v>1</v>
      </c>
      <c r="E29" s="39">
        <v>84</v>
      </c>
      <c r="F29" s="40">
        <v>19.5</v>
      </c>
      <c r="G29" s="40">
        <v>69.8</v>
      </c>
      <c r="H29" s="40">
        <v>89.3</v>
      </c>
      <c r="I29" s="40">
        <v>32</v>
      </c>
      <c r="J29" s="40">
        <v>221.7</v>
      </c>
      <c r="K29" s="40">
        <v>29.6</v>
      </c>
      <c r="L29" s="40">
        <v>113.3</v>
      </c>
      <c r="M29" s="40">
        <v>29.4</v>
      </c>
      <c r="N29" s="52">
        <v>8.7999999999999995E-2</v>
      </c>
      <c r="O29" s="42">
        <v>24.5</v>
      </c>
      <c r="P29" s="54">
        <f t="shared" ref="P29:Y29" si="41">IF(F$4="Yes",F29*F$5,0)</f>
        <v>97.5</v>
      </c>
      <c r="Q29" s="55">
        <f t="shared" si="41"/>
        <v>261.75</v>
      </c>
      <c r="R29" s="55">
        <f t="shared" si="41"/>
        <v>89.3</v>
      </c>
      <c r="S29" s="55">
        <f t="shared" si="41"/>
        <v>16</v>
      </c>
      <c r="T29" s="55">
        <f t="shared" si="41"/>
        <v>110.85</v>
      </c>
      <c r="U29" s="55">
        <f t="shared" si="41"/>
        <v>8.8800000000000008</v>
      </c>
      <c r="V29" s="55">
        <f t="shared" si="41"/>
        <v>67.97999999999999</v>
      </c>
      <c r="W29" s="55">
        <f t="shared" si="41"/>
        <v>29.4</v>
      </c>
      <c r="X29" s="55">
        <f t="shared" si="41"/>
        <v>8.7999999999999995E-2</v>
      </c>
      <c r="Y29" s="56">
        <f t="shared" si="41"/>
        <v>0</v>
      </c>
      <c r="Z29" s="57">
        <f t="shared" si="1"/>
        <v>681.74799999999993</v>
      </c>
      <c r="AA29" s="59">
        <f t="shared" si="2"/>
        <v>8.1160476190476185</v>
      </c>
      <c r="AB29" s="59">
        <f t="shared" si="3"/>
        <v>3.3454928571428555</v>
      </c>
      <c r="AC29" s="1"/>
      <c r="AD29" s="1"/>
      <c r="AE29" s="1"/>
      <c r="AF29" s="1"/>
      <c r="AG29" s="1"/>
      <c r="AH29" s="1"/>
      <c r="AI29" s="1"/>
      <c r="AJ29" s="1"/>
      <c r="AK29" s="1"/>
      <c r="AL29" s="1">
        <f>IFERROR(VLOOKUP(C29,CALC!$K$2:$M$8,2,FALSE),1)</f>
        <v>1</v>
      </c>
      <c r="AM29" s="1">
        <f>IFERROR(VLOOKUP(C29,CALC!$K$2:$M$8,3,FALSE),1)</f>
        <v>1</v>
      </c>
      <c r="AN29" s="1">
        <f>VLOOKUP(B29,CALC!$E$2:$H$33,3,FALSE)</f>
        <v>1.0900000000000001</v>
      </c>
      <c r="AO29" s="1">
        <f>VLOOKUP(B29,CALC!$E$2:$H$33,4,FALSE)</f>
        <v>1.0449999999999999</v>
      </c>
      <c r="AP29" s="1"/>
      <c r="AQ29" s="3">
        <f t="shared" si="4"/>
        <v>8.1160476190476185</v>
      </c>
      <c r="AR29" s="3">
        <f t="shared" si="5"/>
        <v>8.1160476190476185</v>
      </c>
      <c r="AS29" s="3">
        <f t="shared" si="6"/>
        <v>8.4812697619047608</v>
      </c>
      <c r="AT29" s="3">
        <f t="shared" si="7"/>
        <v>8.8464919047619048</v>
      </c>
      <c r="AU29" s="3">
        <f t="shared" si="8"/>
        <v>8.4812697619047608</v>
      </c>
      <c r="AV29" s="3">
        <f t="shared" si="9"/>
        <v>8.8464919047619048</v>
      </c>
      <c r="AW29" s="3">
        <f t="shared" si="10"/>
        <v>8.4812697619047608</v>
      </c>
      <c r="AX29" s="3">
        <f t="shared" si="11"/>
        <v>8.8464919047619048</v>
      </c>
      <c r="AY29" s="3">
        <f t="shared" si="12"/>
        <v>3.2014285714285702</v>
      </c>
      <c r="AZ29" s="3">
        <f t="shared" si="13"/>
        <v>3.2014285714285702</v>
      </c>
      <c r="BA29" s="3">
        <f t="shared" si="14"/>
        <v>3.2014285714285702</v>
      </c>
      <c r="BB29" s="3">
        <f t="shared" si="15"/>
        <v>3.3454928571428555</v>
      </c>
      <c r="BC29" s="3">
        <f t="shared" si="16"/>
        <v>3.4895571428571417</v>
      </c>
      <c r="BD29" s="3">
        <f t="shared" si="17"/>
        <v>3.3454928571428555</v>
      </c>
      <c r="BE29" s="3">
        <f t="shared" si="18"/>
        <v>3.4895571428571417</v>
      </c>
      <c r="BF29" s="3">
        <f t="shared" si="19"/>
        <v>3.3454928571428555</v>
      </c>
      <c r="BG29" s="3">
        <f t="shared" si="20"/>
        <v>3.4895571428571417</v>
      </c>
    </row>
    <row r="30" spans="1:59" ht="15" x14ac:dyDescent="0.25">
      <c r="A30" s="38" t="s">
        <v>211</v>
      </c>
      <c r="B30" s="38" t="s">
        <v>43</v>
      </c>
      <c r="C30" s="38" t="str">
        <f>VLOOKUP(A30,CALC!$A$2:$C$494,3,FALSE)</f>
        <v>RW</v>
      </c>
      <c r="D30" s="38">
        <v>1</v>
      </c>
      <c r="E30" s="39">
        <v>84</v>
      </c>
      <c r="F30" s="40">
        <v>41.7</v>
      </c>
      <c r="G30" s="40">
        <v>43.8</v>
      </c>
      <c r="H30" s="40">
        <v>85.5</v>
      </c>
      <c r="I30" s="40">
        <v>29.6</v>
      </c>
      <c r="J30" s="40">
        <v>231.4</v>
      </c>
      <c r="K30" s="40">
        <v>81.2</v>
      </c>
      <c r="L30" s="40">
        <v>58.9</v>
      </c>
      <c r="M30" s="40">
        <v>27.9</v>
      </c>
      <c r="N30" s="41">
        <v>0.18</v>
      </c>
      <c r="O30" s="42">
        <v>20.5</v>
      </c>
      <c r="P30" s="54">
        <f t="shared" ref="P30:Y30" si="42">IF(F$4="Yes",F30*F$5,0)</f>
        <v>208.5</v>
      </c>
      <c r="Q30" s="55">
        <f t="shared" si="42"/>
        <v>164.25</v>
      </c>
      <c r="R30" s="55">
        <f t="shared" si="42"/>
        <v>85.5</v>
      </c>
      <c r="S30" s="55">
        <f t="shared" si="42"/>
        <v>14.8</v>
      </c>
      <c r="T30" s="55">
        <f t="shared" si="42"/>
        <v>115.7</v>
      </c>
      <c r="U30" s="55">
        <f t="shared" si="42"/>
        <v>24.36</v>
      </c>
      <c r="V30" s="55">
        <f t="shared" si="42"/>
        <v>35.339999999999996</v>
      </c>
      <c r="W30" s="55">
        <f t="shared" si="42"/>
        <v>27.9</v>
      </c>
      <c r="X30" s="55">
        <f t="shared" si="42"/>
        <v>0.18</v>
      </c>
      <c r="Y30" s="56">
        <f t="shared" si="42"/>
        <v>0</v>
      </c>
      <c r="Z30" s="57">
        <f t="shared" si="1"/>
        <v>676.53</v>
      </c>
      <c r="AA30" s="59">
        <f t="shared" si="2"/>
        <v>8.0539285714285711</v>
      </c>
      <c r="AB30" s="59">
        <f t="shared" si="3"/>
        <v>2.2398883928571434</v>
      </c>
      <c r="AC30" s="1"/>
      <c r="AD30" s="1"/>
      <c r="AE30" s="1"/>
      <c r="AF30" s="1"/>
      <c r="AG30" s="1"/>
      <c r="AH30" s="1"/>
      <c r="AI30" s="1"/>
      <c r="AJ30" s="1"/>
      <c r="AK30" s="1"/>
      <c r="AL30" s="1">
        <f>IFERROR(VLOOKUP(C30,CALC!$K$2:$M$8,2,FALSE),1)</f>
        <v>0.95</v>
      </c>
      <c r="AM30" s="1">
        <f>IFERROR(VLOOKUP(C30,CALC!$K$2:$M$8,3,FALSE),1)</f>
        <v>0.97499999999999998</v>
      </c>
      <c r="AN30" s="1">
        <f>VLOOKUP(B30,CALC!$E$2:$H$33,3,FALSE)</f>
        <v>1</v>
      </c>
      <c r="AO30" s="1">
        <f>VLOOKUP(B30,CALC!$E$2:$H$33,4,FALSE)</f>
        <v>1</v>
      </c>
      <c r="AP30" s="1"/>
      <c r="AQ30" s="3">
        <f t="shared" si="4"/>
        <v>7.8525803571428563</v>
      </c>
      <c r="AR30" s="3">
        <f t="shared" si="5"/>
        <v>7.6512321428571424</v>
      </c>
      <c r="AS30" s="3">
        <f t="shared" si="6"/>
        <v>8.0539285714285711</v>
      </c>
      <c r="AT30" s="3">
        <f t="shared" si="7"/>
        <v>8.0539285714285711</v>
      </c>
      <c r="AU30" s="3">
        <f t="shared" si="8"/>
        <v>7.8525803571428563</v>
      </c>
      <c r="AV30" s="3">
        <f t="shared" si="9"/>
        <v>7.8525803571428563</v>
      </c>
      <c r="AW30" s="3">
        <f t="shared" si="10"/>
        <v>7.6512321428571424</v>
      </c>
      <c r="AX30" s="3">
        <f t="shared" si="11"/>
        <v>7.6512321428571424</v>
      </c>
      <c r="AY30" s="3">
        <f t="shared" si="12"/>
        <v>2.2973214285714292</v>
      </c>
      <c r="AZ30" s="3">
        <f t="shared" si="13"/>
        <v>2.2398883928571434</v>
      </c>
      <c r="BA30" s="3">
        <f t="shared" si="14"/>
        <v>2.1824553571428575</v>
      </c>
      <c r="BB30" s="3">
        <f t="shared" si="15"/>
        <v>2.2973214285714292</v>
      </c>
      <c r="BC30" s="3">
        <f t="shared" si="16"/>
        <v>2.2973214285714292</v>
      </c>
      <c r="BD30" s="3">
        <f t="shared" si="17"/>
        <v>2.2398883928571434</v>
      </c>
      <c r="BE30" s="3">
        <f t="shared" si="18"/>
        <v>2.2398883928571434</v>
      </c>
      <c r="BF30" s="3">
        <f t="shared" si="19"/>
        <v>2.1824553571428575</v>
      </c>
      <c r="BG30" s="3">
        <f t="shared" si="20"/>
        <v>2.1824553571428575</v>
      </c>
    </row>
    <row r="31" spans="1:59" ht="15" x14ac:dyDescent="0.25">
      <c r="A31" s="38" t="s">
        <v>200</v>
      </c>
      <c r="B31" s="38" t="s">
        <v>23</v>
      </c>
      <c r="C31" s="38" t="str">
        <f>VLOOKUP(A31,CALC!$A$2:$C$494,3,FALSE)</f>
        <v>LW</v>
      </c>
      <c r="D31" s="38">
        <v>1</v>
      </c>
      <c r="E31" s="39">
        <v>84</v>
      </c>
      <c r="F31" s="40">
        <v>38.9</v>
      </c>
      <c r="G31" s="40">
        <v>53.7</v>
      </c>
      <c r="H31" s="40">
        <v>92.6</v>
      </c>
      <c r="I31" s="40">
        <v>22.3</v>
      </c>
      <c r="J31" s="40">
        <v>263.8</v>
      </c>
      <c r="K31" s="40">
        <v>25.2</v>
      </c>
      <c r="L31" s="40">
        <v>24.2</v>
      </c>
      <c r="M31" s="40">
        <v>18.100000000000001</v>
      </c>
      <c r="N31" s="52">
        <v>0.14799999999999999</v>
      </c>
      <c r="O31" s="42">
        <v>21.25</v>
      </c>
      <c r="P31" s="54">
        <f t="shared" ref="P31:Y31" si="43">IF(F$4="Yes",F31*F$5,0)</f>
        <v>194.5</v>
      </c>
      <c r="Q31" s="55">
        <f t="shared" si="43"/>
        <v>201.375</v>
      </c>
      <c r="R31" s="55">
        <f t="shared" si="43"/>
        <v>92.6</v>
      </c>
      <c r="S31" s="55">
        <f t="shared" si="43"/>
        <v>11.15</v>
      </c>
      <c r="T31" s="55">
        <f t="shared" si="43"/>
        <v>131.9</v>
      </c>
      <c r="U31" s="55">
        <f t="shared" si="43"/>
        <v>7.56</v>
      </c>
      <c r="V31" s="55">
        <f t="shared" si="43"/>
        <v>14.52</v>
      </c>
      <c r="W31" s="55">
        <f t="shared" si="43"/>
        <v>18.100000000000001</v>
      </c>
      <c r="X31" s="55">
        <f t="shared" si="43"/>
        <v>0.14799999999999999</v>
      </c>
      <c r="Y31" s="56">
        <f t="shared" si="43"/>
        <v>0</v>
      </c>
      <c r="Z31" s="57">
        <f t="shared" si="1"/>
        <v>671.85299999999995</v>
      </c>
      <c r="AA31" s="59">
        <f t="shared" si="2"/>
        <v>7.9982499999999996</v>
      </c>
      <c r="AB31" s="59">
        <f t="shared" si="3"/>
        <v>2.3550699857142865</v>
      </c>
      <c r="AC31" s="1"/>
      <c r="AD31" s="1"/>
      <c r="AE31" s="1"/>
      <c r="AF31" s="1"/>
      <c r="AG31" s="1"/>
      <c r="AH31" s="1"/>
      <c r="AI31" s="1"/>
      <c r="AJ31" s="1"/>
      <c r="AK31" s="1"/>
      <c r="AL31" s="1">
        <f>IFERROR(VLOOKUP(C31,CALC!$K$2:$M$8,2,FALSE),1)</f>
        <v>1.06</v>
      </c>
      <c r="AM31" s="1">
        <f>IFERROR(VLOOKUP(C31,CALC!$K$2:$M$8,3,FALSE),1)</f>
        <v>1.03</v>
      </c>
      <c r="AN31" s="1">
        <f>VLOOKUP(B31,CALC!$E$2:$H$33,3,FALSE)</f>
        <v>1.04</v>
      </c>
      <c r="AO31" s="1">
        <f>VLOOKUP(B31,CALC!$E$2:$H$33,4,FALSE)</f>
        <v>1.02</v>
      </c>
      <c r="AP31" s="1"/>
      <c r="AQ31" s="3">
        <f t="shared" si="4"/>
        <v>8.2381975000000001</v>
      </c>
      <c r="AR31" s="3">
        <f t="shared" si="5"/>
        <v>8.4781449999999996</v>
      </c>
      <c r="AS31" s="3">
        <f t="shared" si="6"/>
        <v>8.1582150000000002</v>
      </c>
      <c r="AT31" s="3">
        <f t="shared" si="7"/>
        <v>8.3181799999999999</v>
      </c>
      <c r="AU31" s="3">
        <f t="shared" si="8"/>
        <v>8.4029614499999994</v>
      </c>
      <c r="AV31" s="3">
        <f t="shared" si="9"/>
        <v>8.5677254000000005</v>
      </c>
      <c r="AW31" s="3">
        <f t="shared" si="10"/>
        <v>8.6477079000000003</v>
      </c>
      <c r="AX31" s="3">
        <f t="shared" si="11"/>
        <v>8.8172707999999993</v>
      </c>
      <c r="AY31" s="3">
        <f t="shared" si="12"/>
        <v>2.2416428571428577</v>
      </c>
      <c r="AZ31" s="3">
        <f t="shared" si="13"/>
        <v>2.3088921428571436</v>
      </c>
      <c r="BA31" s="3">
        <f t="shared" si="14"/>
        <v>2.3761414285714295</v>
      </c>
      <c r="BB31" s="3">
        <f t="shared" si="15"/>
        <v>2.2864757142857148</v>
      </c>
      <c r="BC31" s="3">
        <f t="shared" si="16"/>
        <v>2.331308571428572</v>
      </c>
      <c r="BD31" s="3">
        <f t="shared" si="17"/>
        <v>2.3550699857142865</v>
      </c>
      <c r="BE31" s="3">
        <f t="shared" si="18"/>
        <v>2.4012478285714294</v>
      </c>
      <c r="BF31" s="3">
        <f t="shared" si="19"/>
        <v>2.4236642571428582</v>
      </c>
      <c r="BG31" s="3">
        <f t="shared" si="20"/>
        <v>2.4711870857142868</v>
      </c>
    </row>
    <row r="32" spans="1:59" ht="15" x14ac:dyDescent="0.25">
      <c r="A32" s="38" t="s">
        <v>208</v>
      </c>
      <c r="B32" s="38" t="s">
        <v>81</v>
      </c>
      <c r="C32" s="38" t="str">
        <f>VLOOKUP(A32,CALC!$A$2:$C$494,3,FALSE)</f>
        <v>C</v>
      </c>
      <c r="D32" s="38">
        <v>1</v>
      </c>
      <c r="E32" s="39">
        <v>84</v>
      </c>
      <c r="F32" s="40">
        <v>34.799999999999997</v>
      </c>
      <c r="G32" s="40">
        <v>58.7</v>
      </c>
      <c r="H32" s="40">
        <v>93.4</v>
      </c>
      <c r="I32" s="40">
        <v>30.6</v>
      </c>
      <c r="J32" s="40">
        <v>211.6</v>
      </c>
      <c r="K32" s="40">
        <v>72.8</v>
      </c>
      <c r="L32" s="40">
        <v>38.700000000000003</v>
      </c>
      <c r="M32" s="40">
        <v>38.700000000000003</v>
      </c>
      <c r="N32" s="41">
        <v>0.16400000000000001</v>
      </c>
      <c r="O32" s="42">
        <v>19.5</v>
      </c>
      <c r="P32" s="54">
        <f t="shared" ref="P32:Y32" si="44">IF(F$4="Yes",F32*F$5,0)</f>
        <v>174</v>
      </c>
      <c r="Q32" s="55">
        <f t="shared" si="44"/>
        <v>220.125</v>
      </c>
      <c r="R32" s="55">
        <f t="shared" si="44"/>
        <v>93.4</v>
      </c>
      <c r="S32" s="55">
        <f t="shared" si="44"/>
        <v>15.3</v>
      </c>
      <c r="T32" s="55">
        <f t="shared" si="44"/>
        <v>105.8</v>
      </c>
      <c r="U32" s="55">
        <f t="shared" si="44"/>
        <v>21.84</v>
      </c>
      <c r="V32" s="55">
        <f t="shared" si="44"/>
        <v>23.220000000000002</v>
      </c>
      <c r="W32" s="55">
        <f t="shared" si="44"/>
        <v>38.700000000000003</v>
      </c>
      <c r="X32" s="55">
        <f t="shared" si="44"/>
        <v>0.16400000000000001</v>
      </c>
      <c r="Y32" s="56">
        <f t="shared" si="44"/>
        <v>0</v>
      </c>
      <c r="Z32" s="57">
        <f t="shared" si="1"/>
        <v>692.54900000000009</v>
      </c>
      <c r="AA32" s="59">
        <f t="shared" si="2"/>
        <v>8.2446309523809536</v>
      </c>
      <c r="AB32" s="59">
        <f t="shared" si="3"/>
        <v>2.4870286000000021</v>
      </c>
      <c r="AC32" s="1"/>
      <c r="AD32" s="1"/>
      <c r="AE32" s="1"/>
      <c r="AF32" s="1"/>
      <c r="AG32" s="1"/>
      <c r="AH32" s="1"/>
      <c r="AI32" s="1"/>
      <c r="AJ32" s="1"/>
      <c r="AK32" s="1"/>
      <c r="AL32" s="1">
        <f>IFERROR(VLOOKUP(C32,CALC!$K$2:$M$8,2,FALSE),1)</f>
        <v>0.96</v>
      </c>
      <c r="AM32" s="1">
        <f>IFERROR(VLOOKUP(C32,CALC!$K$2:$M$8,3,FALSE),1)</f>
        <v>0.98</v>
      </c>
      <c r="AN32" s="1">
        <f>VLOOKUP(B32,CALC!$E$2:$H$33,3,FALSE)</f>
        <v>1.04</v>
      </c>
      <c r="AO32" s="1">
        <f>VLOOKUP(B32,CALC!$E$2:$H$33,4,FALSE)</f>
        <v>1.02</v>
      </c>
      <c r="AP32" s="1"/>
      <c r="AQ32" s="3">
        <f t="shared" si="4"/>
        <v>8.079738333333335</v>
      </c>
      <c r="AR32" s="3">
        <f t="shared" si="5"/>
        <v>7.9148457142857147</v>
      </c>
      <c r="AS32" s="3">
        <f t="shared" si="6"/>
        <v>8.4095235714285721</v>
      </c>
      <c r="AT32" s="3">
        <f t="shared" si="7"/>
        <v>8.5744161904761924</v>
      </c>
      <c r="AU32" s="3">
        <f t="shared" si="8"/>
        <v>8.2413331000000021</v>
      </c>
      <c r="AV32" s="3">
        <f t="shared" si="9"/>
        <v>8.4029278666666691</v>
      </c>
      <c r="AW32" s="3">
        <f t="shared" si="10"/>
        <v>8.0731426285714285</v>
      </c>
      <c r="AX32" s="3">
        <f t="shared" si="11"/>
        <v>8.2314395428571441</v>
      </c>
      <c r="AY32" s="3">
        <f t="shared" si="12"/>
        <v>2.4880238095238116</v>
      </c>
      <c r="AZ32" s="3">
        <f t="shared" si="13"/>
        <v>2.4382633333333352</v>
      </c>
      <c r="BA32" s="3">
        <f t="shared" si="14"/>
        <v>2.3885028571428593</v>
      </c>
      <c r="BB32" s="3">
        <f t="shared" si="15"/>
        <v>2.537784285714288</v>
      </c>
      <c r="BC32" s="3">
        <f t="shared" si="16"/>
        <v>2.587544761904764</v>
      </c>
      <c r="BD32" s="3">
        <f t="shared" si="17"/>
        <v>2.4870286000000021</v>
      </c>
      <c r="BE32" s="3">
        <f t="shared" si="18"/>
        <v>2.5357938666666686</v>
      </c>
      <c r="BF32" s="3">
        <f t="shared" si="19"/>
        <v>2.4362729142857167</v>
      </c>
      <c r="BG32" s="3">
        <f t="shared" si="20"/>
        <v>2.4840429714285737</v>
      </c>
    </row>
    <row r="33" spans="1:59" ht="15" x14ac:dyDescent="0.25">
      <c r="A33" s="38" t="s">
        <v>216</v>
      </c>
      <c r="B33" s="38" t="s">
        <v>49</v>
      </c>
      <c r="C33" s="38" t="str">
        <f>VLOOKUP(A33,CALC!$A$2:$C$494,3,FALSE)</f>
        <v>C/LW</v>
      </c>
      <c r="D33" s="38">
        <v>1</v>
      </c>
      <c r="E33" s="39">
        <v>84</v>
      </c>
      <c r="F33" s="40">
        <v>33.799999999999997</v>
      </c>
      <c r="G33" s="40">
        <v>46.5</v>
      </c>
      <c r="H33" s="40">
        <v>80.3</v>
      </c>
      <c r="I33" s="40">
        <v>16.2</v>
      </c>
      <c r="J33" s="40">
        <v>235.9</v>
      </c>
      <c r="K33" s="40">
        <v>183.4</v>
      </c>
      <c r="L33" s="40">
        <v>58.4</v>
      </c>
      <c r="M33" s="40">
        <v>22.1</v>
      </c>
      <c r="N33" s="52">
        <v>0.14299999999999999</v>
      </c>
      <c r="O33" s="42">
        <v>18.5</v>
      </c>
      <c r="P33" s="54">
        <f t="shared" ref="P33:Y33" si="45">IF(F$4="Yes",F33*F$5,0)</f>
        <v>169</v>
      </c>
      <c r="Q33" s="55">
        <f t="shared" si="45"/>
        <v>174.375</v>
      </c>
      <c r="R33" s="55">
        <f t="shared" si="45"/>
        <v>80.3</v>
      </c>
      <c r="S33" s="55">
        <f t="shared" si="45"/>
        <v>8.1</v>
      </c>
      <c r="T33" s="55">
        <f t="shared" si="45"/>
        <v>117.95</v>
      </c>
      <c r="U33" s="55">
        <f t="shared" si="45"/>
        <v>55.02</v>
      </c>
      <c r="V33" s="55">
        <f t="shared" si="45"/>
        <v>35.04</v>
      </c>
      <c r="W33" s="55">
        <f t="shared" si="45"/>
        <v>22.1</v>
      </c>
      <c r="X33" s="55">
        <f t="shared" si="45"/>
        <v>0.14299999999999999</v>
      </c>
      <c r="Y33" s="56">
        <f t="shared" si="45"/>
        <v>0</v>
      </c>
      <c r="Z33" s="57">
        <f t="shared" si="1"/>
        <v>662.02800000000002</v>
      </c>
      <c r="AA33" s="59">
        <f t="shared" si="2"/>
        <v>7.8812857142857142</v>
      </c>
      <c r="AB33" s="59">
        <f t="shared" si="3"/>
        <v>2.0093616419642863</v>
      </c>
      <c r="AC33" s="1"/>
      <c r="AD33" s="1"/>
      <c r="AE33" s="1"/>
      <c r="AF33" s="1"/>
      <c r="AG33" s="1"/>
      <c r="AH33" s="1"/>
      <c r="AI33" s="1"/>
      <c r="AJ33" s="1"/>
      <c r="AK33" s="1"/>
      <c r="AL33" s="1">
        <f>IFERROR(VLOOKUP(C33,CALC!$K$2:$M$8,2,FALSE),1)</f>
        <v>1.0900000000000001</v>
      </c>
      <c r="AM33" s="1">
        <f>IFERROR(VLOOKUP(C33,CALC!$K$2:$M$8,3,FALSE),1)</f>
        <v>1.0449999999999999</v>
      </c>
      <c r="AN33" s="1">
        <f>VLOOKUP(B33,CALC!$E$2:$H$33,3,FALSE)</f>
        <v>0.81</v>
      </c>
      <c r="AO33" s="1">
        <f>VLOOKUP(B33,CALC!$E$2:$H$33,4,FALSE)</f>
        <v>0.90500000000000003</v>
      </c>
      <c r="AP33" s="1"/>
      <c r="AQ33" s="3">
        <f t="shared" si="4"/>
        <v>8.2359435714285709</v>
      </c>
      <c r="AR33" s="3">
        <f t="shared" si="5"/>
        <v>8.5906014285714285</v>
      </c>
      <c r="AS33" s="3">
        <f t="shared" si="6"/>
        <v>7.1325635714285713</v>
      </c>
      <c r="AT33" s="3">
        <f t="shared" si="7"/>
        <v>6.3838414285714293</v>
      </c>
      <c r="AU33" s="3">
        <f t="shared" si="8"/>
        <v>7.4535289321428566</v>
      </c>
      <c r="AV33" s="3">
        <f t="shared" si="9"/>
        <v>6.6711142928571432</v>
      </c>
      <c r="AW33" s="3">
        <f t="shared" si="10"/>
        <v>7.7744942928571428</v>
      </c>
      <c r="AX33" s="3">
        <f t="shared" si="11"/>
        <v>6.9583871571428579</v>
      </c>
      <c r="AY33" s="3">
        <f t="shared" si="12"/>
        <v>2.1246785714285723</v>
      </c>
      <c r="AZ33" s="3">
        <f t="shared" si="13"/>
        <v>2.2202891071428579</v>
      </c>
      <c r="BA33" s="3">
        <f t="shared" si="14"/>
        <v>2.3158996428571439</v>
      </c>
      <c r="BB33" s="3">
        <f t="shared" si="15"/>
        <v>1.9228341071428581</v>
      </c>
      <c r="BC33" s="3">
        <f t="shared" si="16"/>
        <v>1.7209896428571436</v>
      </c>
      <c r="BD33" s="3">
        <f t="shared" si="17"/>
        <v>2.0093616419642863</v>
      </c>
      <c r="BE33" s="3">
        <f t="shared" si="18"/>
        <v>1.798434176785715</v>
      </c>
      <c r="BF33" s="3">
        <f t="shared" si="19"/>
        <v>2.0958891767857151</v>
      </c>
      <c r="BG33" s="3">
        <f t="shared" si="20"/>
        <v>1.8758787107142867</v>
      </c>
    </row>
    <row r="34" spans="1:59" ht="15" x14ac:dyDescent="0.25">
      <c r="A34" s="38" t="s">
        <v>192</v>
      </c>
      <c r="B34" s="38" t="s">
        <v>34</v>
      </c>
      <c r="C34" s="38" t="str">
        <f>VLOOKUP(A34,CALC!$A$2:$C$494,3,FALSE)</f>
        <v>D</v>
      </c>
      <c r="D34" s="38">
        <v>1</v>
      </c>
      <c r="E34" s="39">
        <v>84</v>
      </c>
      <c r="F34" s="40">
        <v>15.6</v>
      </c>
      <c r="G34" s="40">
        <v>80.7</v>
      </c>
      <c r="H34" s="40">
        <v>96.3</v>
      </c>
      <c r="I34" s="40">
        <v>38.6</v>
      </c>
      <c r="J34" s="40">
        <v>200.4</v>
      </c>
      <c r="K34" s="40">
        <v>8.1</v>
      </c>
      <c r="L34" s="40">
        <v>92.5</v>
      </c>
      <c r="M34" s="40">
        <v>38</v>
      </c>
      <c r="N34" s="41">
        <v>7.8E-2</v>
      </c>
      <c r="O34" s="42">
        <v>26.75</v>
      </c>
      <c r="P34" s="54">
        <f t="shared" ref="P34:Y34" si="46">IF(F$4="Yes",F34*F$5,0)</f>
        <v>78</v>
      </c>
      <c r="Q34" s="55">
        <f t="shared" si="46"/>
        <v>302.625</v>
      </c>
      <c r="R34" s="55">
        <f t="shared" si="46"/>
        <v>96.3</v>
      </c>
      <c r="S34" s="55">
        <f t="shared" si="46"/>
        <v>19.3</v>
      </c>
      <c r="T34" s="55">
        <f t="shared" si="46"/>
        <v>100.2</v>
      </c>
      <c r="U34" s="55">
        <f t="shared" si="46"/>
        <v>2.4299999999999997</v>
      </c>
      <c r="V34" s="55">
        <f t="shared" si="46"/>
        <v>55.5</v>
      </c>
      <c r="W34" s="55">
        <f t="shared" si="46"/>
        <v>38</v>
      </c>
      <c r="X34" s="55">
        <f t="shared" si="46"/>
        <v>7.8E-2</v>
      </c>
      <c r="Y34" s="56">
        <f t="shared" si="46"/>
        <v>0</v>
      </c>
      <c r="Z34" s="57">
        <f t="shared" si="1"/>
        <v>692.43299999999999</v>
      </c>
      <c r="AA34" s="59">
        <f t="shared" si="2"/>
        <v>8.2432499999999997</v>
      </c>
      <c r="AB34" s="59">
        <f t="shared" si="3"/>
        <v>3.1621994047619038</v>
      </c>
      <c r="AC34" s="1"/>
      <c r="AD34" s="1"/>
      <c r="AE34" s="1"/>
      <c r="AF34" s="1"/>
      <c r="AG34" s="1"/>
      <c r="AH34" s="1"/>
      <c r="AI34" s="1"/>
      <c r="AJ34" s="1"/>
      <c r="AK34" s="1"/>
      <c r="AL34" s="1">
        <f>IFERROR(VLOOKUP(C34,CALC!$K$2:$M$8,2,FALSE),1)</f>
        <v>1</v>
      </c>
      <c r="AM34" s="1">
        <f>IFERROR(VLOOKUP(C34,CALC!$K$2:$M$8,3,FALSE),1)</f>
        <v>1</v>
      </c>
      <c r="AN34" s="1">
        <f>VLOOKUP(B34,CALC!$E$2:$H$33,3,FALSE)</f>
        <v>0.9</v>
      </c>
      <c r="AO34" s="1">
        <f>VLOOKUP(B34,CALC!$E$2:$H$33,4,FALSE)</f>
        <v>0.95</v>
      </c>
      <c r="AP34" s="1"/>
      <c r="AQ34" s="3">
        <f t="shared" si="4"/>
        <v>8.2432499999999997</v>
      </c>
      <c r="AR34" s="3">
        <f t="shared" si="5"/>
        <v>8.2432499999999997</v>
      </c>
      <c r="AS34" s="3">
        <f t="shared" si="6"/>
        <v>7.8310874999999998</v>
      </c>
      <c r="AT34" s="3">
        <f t="shared" si="7"/>
        <v>7.4189249999999998</v>
      </c>
      <c r="AU34" s="3">
        <f t="shared" si="8"/>
        <v>7.8310874999999998</v>
      </c>
      <c r="AV34" s="3">
        <f t="shared" si="9"/>
        <v>7.4189249999999998</v>
      </c>
      <c r="AW34" s="3">
        <f t="shared" si="10"/>
        <v>7.8310874999999998</v>
      </c>
      <c r="AX34" s="3">
        <f t="shared" si="11"/>
        <v>7.4189249999999998</v>
      </c>
      <c r="AY34" s="3">
        <f t="shared" si="12"/>
        <v>3.3286309523809514</v>
      </c>
      <c r="AZ34" s="3">
        <f t="shared" si="13"/>
        <v>3.3286309523809514</v>
      </c>
      <c r="BA34" s="3">
        <f t="shared" si="14"/>
        <v>3.3286309523809514</v>
      </c>
      <c r="BB34" s="3">
        <f t="shared" si="15"/>
        <v>3.1621994047619038</v>
      </c>
      <c r="BC34" s="3">
        <f t="shared" si="16"/>
        <v>2.9957678571428565</v>
      </c>
      <c r="BD34" s="3">
        <f t="shared" si="17"/>
        <v>3.1621994047619038</v>
      </c>
      <c r="BE34" s="3">
        <f t="shared" si="18"/>
        <v>2.9957678571428565</v>
      </c>
      <c r="BF34" s="3">
        <f t="shared" si="19"/>
        <v>3.1621994047619038</v>
      </c>
      <c r="BG34" s="3">
        <f t="shared" si="20"/>
        <v>2.9957678571428565</v>
      </c>
    </row>
    <row r="35" spans="1:59" ht="15" x14ac:dyDescent="0.25">
      <c r="A35" s="38" t="s">
        <v>212</v>
      </c>
      <c r="B35" s="38" t="s">
        <v>23</v>
      </c>
      <c r="C35" s="38" t="str">
        <f>VLOOKUP(A35,CALC!$A$2:$C$494,3,FALSE)</f>
        <v>C</v>
      </c>
      <c r="D35" s="38">
        <v>1</v>
      </c>
      <c r="E35" s="39">
        <v>84</v>
      </c>
      <c r="F35" s="40">
        <v>38.700000000000003</v>
      </c>
      <c r="G35" s="40">
        <v>55.5</v>
      </c>
      <c r="H35" s="40">
        <v>94.2</v>
      </c>
      <c r="I35" s="40">
        <v>22</v>
      </c>
      <c r="J35" s="40">
        <v>190.1</v>
      </c>
      <c r="K35" s="40">
        <v>45.6</v>
      </c>
      <c r="L35" s="40">
        <v>53.8</v>
      </c>
      <c r="M35" s="40">
        <v>46.2</v>
      </c>
      <c r="N35" s="52">
        <v>0.20300000000000001</v>
      </c>
      <c r="O35" s="42">
        <v>21</v>
      </c>
      <c r="P35" s="54">
        <f t="shared" ref="P35:Y35" si="47">IF(F$4="Yes",F35*F$5,0)</f>
        <v>193.5</v>
      </c>
      <c r="Q35" s="55">
        <f t="shared" si="47"/>
        <v>208.125</v>
      </c>
      <c r="R35" s="55">
        <f t="shared" si="47"/>
        <v>94.2</v>
      </c>
      <c r="S35" s="55">
        <f t="shared" si="47"/>
        <v>11</v>
      </c>
      <c r="T35" s="55">
        <f t="shared" si="47"/>
        <v>95.05</v>
      </c>
      <c r="U35" s="55">
        <f t="shared" si="47"/>
        <v>13.68</v>
      </c>
      <c r="V35" s="55">
        <f t="shared" si="47"/>
        <v>32.279999999999994</v>
      </c>
      <c r="W35" s="55">
        <f t="shared" si="47"/>
        <v>46.2</v>
      </c>
      <c r="X35" s="55">
        <f t="shared" si="47"/>
        <v>0.20300000000000001</v>
      </c>
      <c r="Y35" s="56">
        <f t="shared" si="47"/>
        <v>0</v>
      </c>
      <c r="Z35" s="57">
        <f t="shared" si="1"/>
        <v>694.23799999999994</v>
      </c>
      <c r="AA35" s="59">
        <f t="shared" si="2"/>
        <v>8.2647380952380942</v>
      </c>
      <c r="AB35" s="59">
        <f t="shared" si="3"/>
        <v>2.5071276999999998</v>
      </c>
      <c r="AC35" s="1"/>
      <c r="AD35" s="1"/>
      <c r="AE35" s="1"/>
      <c r="AF35" s="1"/>
      <c r="AG35" s="1"/>
      <c r="AH35" s="1"/>
      <c r="AI35" s="1"/>
      <c r="AJ35" s="1"/>
      <c r="AK35" s="1"/>
      <c r="AL35" s="1">
        <f>IFERROR(VLOOKUP(C35,CALC!$K$2:$M$8,2,FALSE),1)</f>
        <v>0.96</v>
      </c>
      <c r="AM35" s="1">
        <f>IFERROR(VLOOKUP(C35,CALC!$K$2:$M$8,3,FALSE),1)</f>
        <v>0.98</v>
      </c>
      <c r="AN35" s="1">
        <f>VLOOKUP(B35,CALC!$E$2:$H$33,3,FALSE)</f>
        <v>1.04</v>
      </c>
      <c r="AO35" s="1">
        <f>VLOOKUP(B35,CALC!$E$2:$H$33,4,FALSE)</f>
        <v>1.02</v>
      </c>
      <c r="AP35" s="1"/>
      <c r="AQ35" s="3">
        <f t="shared" si="4"/>
        <v>8.0994433333333316</v>
      </c>
      <c r="AR35" s="3">
        <f t="shared" si="5"/>
        <v>7.9341485714285698</v>
      </c>
      <c r="AS35" s="3">
        <f t="shared" si="6"/>
        <v>8.4300328571428569</v>
      </c>
      <c r="AT35" s="3">
        <f t="shared" si="7"/>
        <v>8.5953276190476178</v>
      </c>
      <c r="AU35" s="3">
        <f t="shared" si="8"/>
        <v>8.261432199999998</v>
      </c>
      <c r="AV35" s="3">
        <f t="shared" si="9"/>
        <v>8.4234210666666645</v>
      </c>
      <c r="AW35" s="3">
        <f t="shared" si="10"/>
        <v>8.0928315428571409</v>
      </c>
      <c r="AX35" s="3">
        <f t="shared" si="11"/>
        <v>8.2515145142857129</v>
      </c>
      <c r="AY35" s="3">
        <f t="shared" si="12"/>
        <v>2.5081309523809523</v>
      </c>
      <c r="AZ35" s="3">
        <f t="shared" si="13"/>
        <v>2.4579683333333331</v>
      </c>
      <c r="BA35" s="3">
        <f t="shared" si="14"/>
        <v>2.4078057142857143</v>
      </c>
      <c r="BB35" s="3">
        <f t="shared" si="15"/>
        <v>2.5582935714285715</v>
      </c>
      <c r="BC35" s="3">
        <f t="shared" si="16"/>
        <v>2.6084561904761903</v>
      </c>
      <c r="BD35" s="3">
        <f t="shared" si="17"/>
        <v>2.5071276999999998</v>
      </c>
      <c r="BE35" s="3">
        <f t="shared" si="18"/>
        <v>2.5562870666666666</v>
      </c>
      <c r="BF35" s="3">
        <f t="shared" si="19"/>
        <v>2.4559618285714286</v>
      </c>
      <c r="BG35" s="3">
        <f t="shared" si="20"/>
        <v>2.504117942857143</v>
      </c>
    </row>
    <row r="36" spans="1:59" ht="15" x14ac:dyDescent="0.25">
      <c r="A36" s="38" t="s">
        <v>202</v>
      </c>
      <c r="B36" s="38" t="s">
        <v>47</v>
      </c>
      <c r="C36" s="38" t="str">
        <f>VLOOKUP(A36,CALC!$A$2:$C$494,3,FALSE)</f>
        <v>C/LW/RW</v>
      </c>
      <c r="D36" s="38">
        <v>1</v>
      </c>
      <c r="E36" s="39">
        <v>84</v>
      </c>
      <c r="F36" s="40">
        <v>45.3</v>
      </c>
      <c r="G36" s="40">
        <v>30.2</v>
      </c>
      <c r="H36" s="40">
        <v>75.5</v>
      </c>
      <c r="I36" s="40">
        <v>20.7</v>
      </c>
      <c r="J36" s="40">
        <v>323.39999999999998</v>
      </c>
      <c r="K36" s="40">
        <v>75.400000000000006</v>
      </c>
      <c r="L36" s="40">
        <v>26.9</v>
      </c>
      <c r="M36" s="40">
        <v>25.8</v>
      </c>
      <c r="N36" s="41">
        <v>0.14000000000000001</v>
      </c>
      <c r="O36" s="42">
        <v>17.75</v>
      </c>
      <c r="P36" s="54">
        <f t="shared" ref="P36:Y36" si="48">IF(F$4="Yes",F36*F$5,0)</f>
        <v>226.5</v>
      </c>
      <c r="Q36" s="55">
        <f t="shared" si="48"/>
        <v>113.25</v>
      </c>
      <c r="R36" s="55">
        <f t="shared" si="48"/>
        <v>75.5</v>
      </c>
      <c r="S36" s="55">
        <f t="shared" si="48"/>
        <v>10.35</v>
      </c>
      <c r="T36" s="55">
        <f t="shared" si="48"/>
        <v>161.69999999999999</v>
      </c>
      <c r="U36" s="55">
        <f t="shared" si="48"/>
        <v>22.62</v>
      </c>
      <c r="V36" s="55">
        <f t="shared" si="48"/>
        <v>16.139999999999997</v>
      </c>
      <c r="W36" s="55">
        <f t="shared" si="48"/>
        <v>25.8</v>
      </c>
      <c r="X36" s="55">
        <f t="shared" si="48"/>
        <v>0.14000000000000001</v>
      </c>
      <c r="Y36" s="56">
        <f t="shared" si="48"/>
        <v>0</v>
      </c>
      <c r="Z36" s="57">
        <f t="shared" si="1"/>
        <v>651.99999999999989</v>
      </c>
      <c r="AA36" s="59">
        <f t="shared" si="2"/>
        <v>7.761904761904761</v>
      </c>
      <c r="AB36" s="59">
        <f t="shared" si="3"/>
        <v>2.231745852678571</v>
      </c>
      <c r="AC36" s="1"/>
      <c r="AD36" s="1"/>
      <c r="AE36" s="1"/>
      <c r="AF36" s="1"/>
      <c r="AG36" s="1"/>
      <c r="AH36" s="1"/>
      <c r="AI36" s="1"/>
      <c r="AJ36" s="1"/>
      <c r="AK36" s="1"/>
      <c r="AL36" s="1">
        <f>IFERROR(VLOOKUP(C36,CALC!$K$2:$M$8,2,FALSE),1)</f>
        <v>1.1299999999999999</v>
      </c>
      <c r="AM36" s="1">
        <f>IFERROR(VLOOKUP(C36,CALC!$K$2:$M$8,3,FALSE),1)</f>
        <v>1.0649999999999999</v>
      </c>
      <c r="AN36" s="1">
        <f>VLOOKUP(B36,CALC!$E$2:$H$33,3,FALSE)</f>
        <v>1.0900000000000001</v>
      </c>
      <c r="AO36" s="1">
        <f>VLOOKUP(B36,CALC!$E$2:$H$33,4,FALSE)</f>
        <v>1.0449999999999999</v>
      </c>
      <c r="AP36" s="1"/>
      <c r="AQ36" s="3">
        <f t="shared" si="4"/>
        <v>8.2664285714285697</v>
      </c>
      <c r="AR36" s="3">
        <f t="shared" si="5"/>
        <v>8.7709523809523784</v>
      </c>
      <c r="AS36" s="3">
        <f t="shared" si="6"/>
        <v>8.1111904761904743</v>
      </c>
      <c r="AT36" s="3">
        <f t="shared" si="7"/>
        <v>8.4604761904761894</v>
      </c>
      <c r="AU36" s="3">
        <f t="shared" si="8"/>
        <v>8.6384178571428549</v>
      </c>
      <c r="AV36" s="3">
        <f t="shared" si="9"/>
        <v>9.0104071428571419</v>
      </c>
      <c r="AW36" s="3">
        <f t="shared" si="10"/>
        <v>9.1656452380952356</v>
      </c>
      <c r="AX36" s="3">
        <f t="shared" si="11"/>
        <v>9.5603380952380927</v>
      </c>
      <c r="AY36" s="3">
        <f t="shared" si="12"/>
        <v>2.0052976190476191</v>
      </c>
      <c r="AZ36" s="3">
        <f t="shared" si="13"/>
        <v>2.1356419642857141</v>
      </c>
      <c r="BA36" s="3">
        <f t="shared" si="14"/>
        <v>2.2659863095238095</v>
      </c>
      <c r="BB36" s="3">
        <f t="shared" si="15"/>
        <v>2.0955360119047617</v>
      </c>
      <c r="BC36" s="3">
        <f t="shared" si="16"/>
        <v>2.1857744047619048</v>
      </c>
      <c r="BD36" s="3">
        <f t="shared" si="17"/>
        <v>2.231745852678571</v>
      </c>
      <c r="BE36" s="3">
        <f t="shared" si="18"/>
        <v>2.3278497410714287</v>
      </c>
      <c r="BF36" s="3">
        <f t="shared" si="19"/>
        <v>2.3679556934523807</v>
      </c>
      <c r="BG36" s="3">
        <f t="shared" si="20"/>
        <v>2.4699250773809527</v>
      </c>
    </row>
    <row r="37" spans="1:59" ht="15" x14ac:dyDescent="0.25">
      <c r="A37" s="38" t="s">
        <v>209</v>
      </c>
      <c r="B37" s="38" t="s">
        <v>28</v>
      </c>
      <c r="C37" s="38" t="str">
        <f>VLOOKUP(A37,CALC!$A$2:$C$494,3,FALSE)</f>
        <v>LW/RW</v>
      </c>
      <c r="D37" s="38">
        <v>1</v>
      </c>
      <c r="E37" s="39">
        <v>84</v>
      </c>
      <c r="F37" s="40">
        <v>31.7</v>
      </c>
      <c r="G37" s="40">
        <v>62.4</v>
      </c>
      <c r="H37" s="40">
        <v>94.2</v>
      </c>
      <c r="I37" s="40">
        <v>39.5</v>
      </c>
      <c r="J37" s="40">
        <v>192.4</v>
      </c>
      <c r="K37" s="40">
        <v>60.5</v>
      </c>
      <c r="L37" s="40">
        <v>39.5</v>
      </c>
      <c r="M37" s="40">
        <v>96.6</v>
      </c>
      <c r="N37" s="52">
        <v>0.16500000000000001</v>
      </c>
      <c r="O37" s="42">
        <v>20.25</v>
      </c>
      <c r="P37" s="54">
        <f t="shared" ref="P37:Y37" si="49">IF(F$4="Yes",F37*F$5,0)</f>
        <v>158.5</v>
      </c>
      <c r="Q37" s="55">
        <f t="shared" si="49"/>
        <v>234</v>
      </c>
      <c r="R37" s="55">
        <f t="shared" si="49"/>
        <v>94.2</v>
      </c>
      <c r="S37" s="55">
        <f t="shared" si="49"/>
        <v>19.75</v>
      </c>
      <c r="T37" s="55">
        <f t="shared" si="49"/>
        <v>96.2</v>
      </c>
      <c r="U37" s="55">
        <f t="shared" si="49"/>
        <v>18.149999999999999</v>
      </c>
      <c r="V37" s="55">
        <f t="shared" si="49"/>
        <v>23.7</v>
      </c>
      <c r="W37" s="55">
        <f t="shared" si="49"/>
        <v>96.6</v>
      </c>
      <c r="X37" s="55">
        <f t="shared" si="49"/>
        <v>0.16500000000000001</v>
      </c>
      <c r="Y37" s="56">
        <f t="shared" si="49"/>
        <v>0</v>
      </c>
      <c r="Z37" s="57">
        <f t="shared" si="1"/>
        <v>741.26499999999999</v>
      </c>
      <c r="AA37" s="59">
        <f t="shared" si="2"/>
        <v>8.824583333333333</v>
      </c>
      <c r="AB37" s="59">
        <f t="shared" si="3"/>
        <v>3.2545091428571435</v>
      </c>
      <c r="AC37" s="1"/>
      <c r="AD37" s="1"/>
      <c r="AE37" s="1"/>
      <c r="AF37" s="1"/>
      <c r="AG37" s="1"/>
      <c r="AH37" s="1"/>
      <c r="AI37" s="1"/>
      <c r="AJ37" s="1"/>
      <c r="AK37" s="1"/>
      <c r="AL37" s="1">
        <f>IFERROR(VLOOKUP(C37,CALC!$K$2:$M$8,2,FALSE),1)</f>
        <v>1.08</v>
      </c>
      <c r="AM37" s="1">
        <f>IFERROR(VLOOKUP(C37,CALC!$K$2:$M$8,3,FALSE),1)</f>
        <v>1.04</v>
      </c>
      <c r="AN37" s="1">
        <f>VLOOKUP(B37,CALC!$E$2:$H$33,3,FALSE)</f>
        <v>1.04</v>
      </c>
      <c r="AO37" s="1">
        <f>VLOOKUP(B37,CALC!$E$2:$H$33,4,FALSE)</f>
        <v>1.02</v>
      </c>
      <c r="AP37" s="1"/>
      <c r="AQ37" s="3">
        <f t="shared" si="4"/>
        <v>9.1775666666666673</v>
      </c>
      <c r="AR37" s="3">
        <f t="shared" si="5"/>
        <v>9.5305499999999999</v>
      </c>
      <c r="AS37" s="3">
        <f t="shared" si="6"/>
        <v>9.0010750000000002</v>
      </c>
      <c r="AT37" s="3">
        <f t="shared" si="7"/>
        <v>9.1775666666666673</v>
      </c>
      <c r="AU37" s="3">
        <f t="shared" si="8"/>
        <v>9.3611180000000012</v>
      </c>
      <c r="AV37" s="3">
        <f t="shared" si="9"/>
        <v>9.544669333333335</v>
      </c>
      <c r="AW37" s="3">
        <f t="shared" si="10"/>
        <v>9.7211610000000004</v>
      </c>
      <c r="AX37" s="3">
        <f t="shared" si="11"/>
        <v>9.9117720000000009</v>
      </c>
      <c r="AY37" s="3">
        <f t="shared" si="12"/>
        <v>3.0679761904761911</v>
      </c>
      <c r="AZ37" s="3">
        <f t="shared" si="13"/>
        <v>3.1906952380952389</v>
      </c>
      <c r="BA37" s="3">
        <f t="shared" si="14"/>
        <v>3.3134142857142868</v>
      </c>
      <c r="BB37" s="3">
        <f t="shared" si="15"/>
        <v>3.1293357142857148</v>
      </c>
      <c r="BC37" s="3">
        <f t="shared" si="16"/>
        <v>3.1906952380952389</v>
      </c>
      <c r="BD37" s="3">
        <f t="shared" si="17"/>
        <v>3.2545091428571435</v>
      </c>
      <c r="BE37" s="3">
        <f t="shared" si="18"/>
        <v>3.3183230476190486</v>
      </c>
      <c r="BF37" s="3">
        <f t="shared" si="19"/>
        <v>3.3796825714285728</v>
      </c>
      <c r="BG37" s="3">
        <f t="shared" si="20"/>
        <v>3.4459508571428583</v>
      </c>
    </row>
    <row r="38" spans="1:59" ht="15" x14ac:dyDescent="0.25">
      <c r="A38" s="38" t="s">
        <v>213</v>
      </c>
      <c r="B38" s="38" t="s">
        <v>37</v>
      </c>
      <c r="C38" s="38" t="str">
        <f>VLOOKUP(A38,CALC!$A$2:$C$494,3,FALSE)</f>
        <v>C/LW</v>
      </c>
      <c r="D38" s="38">
        <v>1</v>
      </c>
      <c r="E38" s="39">
        <v>84</v>
      </c>
      <c r="F38" s="40">
        <v>32.799999999999997</v>
      </c>
      <c r="G38" s="40">
        <v>52.6</v>
      </c>
      <c r="H38" s="40">
        <v>85.4</v>
      </c>
      <c r="I38" s="40">
        <v>30.7</v>
      </c>
      <c r="J38" s="40">
        <v>206</v>
      </c>
      <c r="K38" s="40">
        <v>133.19999999999999</v>
      </c>
      <c r="L38" s="40">
        <v>48.6</v>
      </c>
      <c r="M38" s="40">
        <v>40.4</v>
      </c>
      <c r="N38" s="41">
        <v>0.159</v>
      </c>
      <c r="O38" s="42">
        <v>20.75</v>
      </c>
      <c r="P38" s="54">
        <f t="shared" ref="P38:Y38" si="50">IF(F$4="Yes",F38*F$5,0)</f>
        <v>164</v>
      </c>
      <c r="Q38" s="55">
        <f t="shared" si="50"/>
        <v>197.25</v>
      </c>
      <c r="R38" s="55">
        <f t="shared" si="50"/>
        <v>85.4</v>
      </c>
      <c r="S38" s="55">
        <f t="shared" si="50"/>
        <v>15.35</v>
      </c>
      <c r="T38" s="55">
        <f t="shared" si="50"/>
        <v>103</v>
      </c>
      <c r="U38" s="55">
        <f t="shared" si="50"/>
        <v>39.959999999999994</v>
      </c>
      <c r="V38" s="55">
        <f t="shared" si="50"/>
        <v>29.16</v>
      </c>
      <c r="W38" s="55">
        <f t="shared" si="50"/>
        <v>40.4</v>
      </c>
      <c r="X38" s="55">
        <f t="shared" si="50"/>
        <v>0.159</v>
      </c>
      <c r="Y38" s="56">
        <f t="shared" si="50"/>
        <v>0</v>
      </c>
      <c r="Z38" s="57">
        <f t="shared" si="1"/>
        <v>674.67899999999997</v>
      </c>
      <c r="AA38" s="59">
        <f t="shared" si="2"/>
        <v>8.0318928571428572</v>
      </c>
      <c r="AB38" s="59">
        <f t="shared" si="3"/>
        <v>2.3420084678571436</v>
      </c>
      <c r="AC38" s="1"/>
      <c r="AD38" s="1"/>
      <c r="AE38" s="1"/>
      <c r="AF38" s="1"/>
      <c r="AG38" s="1"/>
      <c r="AH38" s="1"/>
      <c r="AI38" s="1"/>
      <c r="AJ38" s="1"/>
      <c r="AK38" s="1"/>
      <c r="AL38" s="1">
        <f>IFERROR(VLOOKUP(C38,CALC!$K$2:$M$8,2,FALSE),1)</f>
        <v>1.0900000000000001</v>
      </c>
      <c r="AM38" s="1">
        <f>IFERROR(VLOOKUP(C38,CALC!$K$2:$M$8,3,FALSE),1)</f>
        <v>1.0449999999999999</v>
      </c>
      <c r="AN38" s="1">
        <f>VLOOKUP(B38,CALC!$E$2:$H$33,3,FALSE)</f>
        <v>0.97</v>
      </c>
      <c r="AO38" s="1">
        <f>VLOOKUP(B38,CALC!$E$2:$H$33,4,FALSE)</f>
        <v>0.98499999999999999</v>
      </c>
      <c r="AP38" s="1"/>
      <c r="AQ38" s="3">
        <f t="shared" si="4"/>
        <v>8.3933280357142852</v>
      </c>
      <c r="AR38" s="3">
        <f t="shared" si="5"/>
        <v>8.754763214285715</v>
      </c>
      <c r="AS38" s="3">
        <f t="shared" si="6"/>
        <v>7.9114144642857145</v>
      </c>
      <c r="AT38" s="3">
        <f t="shared" si="7"/>
        <v>7.7909360714285709</v>
      </c>
      <c r="AU38" s="3">
        <f t="shared" si="8"/>
        <v>8.2674281151785713</v>
      </c>
      <c r="AV38" s="3">
        <f t="shared" si="9"/>
        <v>8.1415281946428557</v>
      </c>
      <c r="AW38" s="3">
        <f t="shared" si="10"/>
        <v>8.62344176607143</v>
      </c>
      <c r="AX38" s="3">
        <f t="shared" si="11"/>
        <v>8.4921203178571432</v>
      </c>
      <c r="AY38" s="3">
        <f t="shared" si="12"/>
        <v>2.2752857142857152</v>
      </c>
      <c r="AZ38" s="3">
        <f t="shared" si="13"/>
        <v>2.3776735714285722</v>
      </c>
      <c r="BA38" s="3">
        <f t="shared" si="14"/>
        <v>2.48006142857143</v>
      </c>
      <c r="BB38" s="3">
        <f t="shared" si="15"/>
        <v>2.2411564285714296</v>
      </c>
      <c r="BC38" s="3">
        <f t="shared" si="16"/>
        <v>2.2070271428571435</v>
      </c>
      <c r="BD38" s="3">
        <f t="shared" si="17"/>
        <v>2.3420084678571436</v>
      </c>
      <c r="BE38" s="3">
        <f t="shared" si="18"/>
        <v>2.306343364285715</v>
      </c>
      <c r="BF38" s="3">
        <f t="shared" si="19"/>
        <v>2.4428605071428584</v>
      </c>
      <c r="BG38" s="3">
        <f t="shared" si="20"/>
        <v>2.4056595857142868</v>
      </c>
    </row>
    <row r="39" spans="1:59" ht="15" x14ac:dyDescent="0.25">
      <c r="A39" s="38" t="s">
        <v>215</v>
      </c>
      <c r="B39" s="38" t="s">
        <v>28</v>
      </c>
      <c r="C39" s="38" t="str">
        <f>VLOOKUP(A39,CALC!$A$2:$C$494,3,FALSE)</f>
        <v>C/RW</v>
      </c>
      <c r="D39" s="38">
        <v>1</v>
      </c>
      <c r="E39" s="39">
        <v>84</v>
      </c>
      <c r="F39" s="40">
        <v>41</v>
      </c>
      <c r="G39" s="40">
        <v>44.3</v>
      </c>
      <c r="H39" s="40">
        <v>85.3</v>
      </c>
      <c r="I39" s="40">
        <v>39.299999999999997</v>
      </c>
      <c r="J39" s="40">
        <v>219.5</v>
      </c>
      <c r="K39" s="40">
        <v>51.8</v>
      </c>
      <c r="L39" s="40">
        <v>52.3</v>
      </c>
      <c r="M39" s="40">
        <v>27.7</v>
      </c>
      <c r="N39" s="52">
        <v>0.187</v>
      </c>
      <c r="O39" s="42">
        <v>20.25</v>
      </c>
      <c r="P39" s="54">
        <f t="shared" ref="P39:Y39" si="51">IF(F$4="Yes",F39*F$5,0)</f>
        <v>205</v>
      </c>
      <c r="Q39" s="55">
        <f t="shared" si="51"/>
        <v>166.125</v>
      </c>
      <c r="R39" s="55">
        <f t="shared" si="51"/>
        <v>85.3</v>
      </c>
      <c r="S39" s="55">
        <f t="shared" si="51"/>
        <v>19.649999999999999</v>
      </c>
      <c r="T39" s="55">
        <f t="shared" si="51"/>
        <v>109.75</v>
      </c>
      <c r="U39" s="55">
        <f t="shared" si="51"/>
        <v>15.54</v>
      </c>
      <c r="V39" s="55">
        <f t="shared" si="51"/>
        <v>31.379999999999995</v>
      </c>
      <c r="W39" s="55">
        <f t="shared" si="51"/>
        <v>27.7</v>
      </c>
      <c r="X39" s="55">
        <f t="shared" si="51"/>
        <v>0.187</v>
      </c>
      <c r="Y39" s="56">
        <f t="shared" si="51"/>
        <v>0</v>
      </c>
      <c r="Z39" s="57">
        <f t="shared" si="1"/>
        <v>660.63200000000006</v>
      </c>
      <c r="AA39" s="59">
        <f t="shared" si="2"/>
        <v>7.8646666666666674</v>
      </c>
      <c r="AB39" s="59">
        <f t="shared" si="3"/>
        <v>2.1609718178571442</v>
      </c>
      <c r="AC39" s="1"/>
      <c r="AD39" s="1"/>
      <c r="AE39" s="1"/>
      <c r="AF39" s="1"/>
      <c r="AG39" s="1"/>
      <c r="AH39" s="1"/>
      <c r="AI39" s="1"/>
      <c r="AJ39" s="1"/>
      <c r="AK39" s="1"/>
      <c r="AL39" s="1">
        <f>IFERROR(VLOOKUP(C39,CALC!$K$2:$M$8,2,FALSE),1)</f>
        <v>1.01</v>
      </c>
      <c r="AM39" s="1">
        <f>IFERROR(VLOOKUP(C39,CALC!$K$2:$M$8,3,FALSE),1)</f>
        <v>1.0049999999999999</v>
      </c>
      <c r="AN39" s="1">
        <f>VLOOKUP(B39,CALC!$E$2:$H$33,3,FALSE)</f>
        <v>1.04</v>
      </c>
      <c r="AO39" s="1">
        <f>VLOOKUP(B39,CALC!$E$2:$H$33,4,FALSE)</f>
        <v>1.02</v>
      </c>
      <c r="AP39" s="1"/>
      <c r="AQ39" s="3">
        <f t="shared" si="4"/>
        <v>7.9039900000000003</v>
      </c>
      <c r="AR39" s="3">
        <f t="shared" si="5"/>
        <v>7.9433133333333341</v>
      </c>
      <c r="AS39" s="3">
        <f t="shared" si="6"/>
        <v>8.02196</v>
      </c>
      <c r="AT39" s="3">
        <f t="shared" si="7"/>
        <v>8.1792533333333335</v>
      </c>
      <c r="AU39" s="3">
        <f t="shared" si="8"/>
        <v>8.0620697999999997</v>
      </c>
      <c r="AV39" s="3">
        <f t="shared" si="9"/>
        <v>8.2201496000000009</v>
      </c>
      <c r="AW39" s="3">
        <f t="shared" si="10"/>
        <v>8.1021796000000013</v>
      </c>
      <c r="AX39" s="3">
        <f t="shared" si="11"/>
        <v>8.2610458666666684</v>
      </c>
      <c r="AY39" s="3">
        <f t="shared" si="12"/>
        <v>2.1080595238095254</v>
      </c>
      <c r="AZ39" s="3">
        <f t="shared" si="13"/>
        <v>2.1185998214285728</v>
      </c>
      <c r="BA39" s="3">
        <f t="shared" si="14"/>
        <v>2.1291401190476207</v>
      </c>
      <c r="BB39" s="3">
        <f t="shared" si="15"/>
        <v>2.1502207142857159</v>
      </c>
      <c r="BC39" s="3">
        <f t="shared" si="16"/>
        <v>2.1923819047619064</v>
      </c>
      <c r="BD39" s="3">
        <f t="shared" si="17"/>
        <v>2.1609718178571442</v>
      </c>
      <c r="BE39" s="3">
        <f t="shared" si="18"/>
        <v>2.203343814285716</v>
      </c>
      <c r="BF39" s="3">
        <f t="shared" si="19"/>
        <v>2.1717229214285729</v>
      </c>
      <c r="BG39" s="3">
        <f t="shared" si="20"/>
        <v>2.2143057238095256</v>
      </c>
    </row>
    <row r="40" spans="1:59" ht="15" x14ac:dyDescent="0.25">
      <c r="A40" s="38" t="s">
        <v>225</v>
      </c>
      <c r="B40" s="38" t="s">
        <v>45</v>
      </c>
      <c r="C40" s="38" t="str">
        <f>VLOOKUP(A40,CALC!$A$2:$C$494,3,FALSE)</f>
        <v>LW</v>
      </c>
      <c r="D40" s="38">
        <v>1</v>
      </c>
      <c r="E40" s="39">
        <v>84</v>
      </c>
      <c r="F40" s="40">
        <v>38.4</v>
      </c>
      <c r="G40" s="40">
        <v>41.1</v>
      </c>
      <c r="H40" s="40">
        <v>79.5</v>
      </c>
      <c r="I40" s="40">
        <v>29.3</v>
      </c>
      <c r="J40" s="40">
        <v>254.5</v>
      </c>
      <c r="K40" s="40">
        <v>123</v>
      </c>
      <c r="L40" s="40">
        <v>36.9</v>
      </c>
      <c r="M40" s="40">
        <v>38.9</v>
      </c>
      <c r="N40" s="41">
        <v>0.151</v>
      </c>
      <c r="O40" s="42">
        <v>18.75</v>
      </c>
      <c r="P40" s="54">
        <f t="shared" ref="P40:Y40" si="52">IF(F$4="Yes",F40*F$5,0)</f>
        <v>192</v>
      </c>
      <c r="Q40" s="55">
        <f t="shared" si="52"/>
        <v>154.125</v>
      </c>
      <c r="R40" s="55">
        <f t="shared" si="52"/>
        <v>79.5</v>
      </c>
      <c r="S40" s="55">
        <f t="shared" si="52"/>
        <v>14.65</v>
      </c>
      <c r="T40" s="55">
        <f t="shared" si="52"/>
        <v>127.25</v>
      </c>
      <c r="U40" s="55">
        <f t="shared" si="52"/>
        <v>36.9</v>
      </c>
      <c r="V40" s="55">
        <f t="shared" si="52"/>
        <v>22.139999999999997</v>
      </c>
      <c r="W40" s="55">
        <f t="shared" si="52"/>
        <v>38.9</v>
      </c>
      <c r="X40" s="55">
        <f t="shared" si="52"/>
        <v>0.151</v>
      </c>
      <c r="Y40" s="56">
        <f t="shared" si="52"/>
        <v>0</v>
      </c>
      <c r="Z40" s="57">
        <f t="shared" si="1"/>
        <v>665.61599999999987</v>
      </c>
      <c r="AA40" s="59">
        <f t="shared" si="2"/>
        <v>7.9239999999999986</v>
      </c>
      <c r="AB40" s="59">
        <f t="shared" si="3"/>
        <v>1.9645248857142854</v>
      </c>
      <c r="AC40" s="1"/>
      <c r="AD40" s="1"/>
      <c r="AE40" s="1"/>
      <c r="AF40" s="1"/>
      <c r="AG40" s="1"/>
      <c r="AH40" s="1"/>
      <c r="AI40" s="1"/>
      <c r="AJ40" s="1"/>
      <c r="AK40" s="1"/>
      <c r="AL40" s="1">
        <f>IFERROR(VLOOKUP(C40,CALC!$K$2:$M$8,2,FALSE),1)</f>
        <v>1.06</v>
      </c>
      <c r="AM40" s="1">
        <f>IFERROR(VLOOKUP(C40,CALC!$K$2:$M$8,3,FALSE),1)</f>
        <v>1.03</v>
      </c>
      <c r="AN40" s="1">
        <f>VLOOKUP(B40,CALC!$E$2:$H$33,3,FALSE)</f>
        <v>0.76</v>
      </c>
      <c r="AO40" s="1">
        <f>VLOOKUP(B40,CALC!$E$2:$H$33,4,FALSE)</f>
        <v>0.88</v>
      </c>
      <c r="AP40" s="1"/>
      <c r="AQ40" s="3">
        <f t="shared" si="4"/>
        <v>8.161719999999999</v>
      </c>
      <c r="AR40" s="3">
        <f t="shared" si="5"/>
        <v>8.3994399999999985</v>
      </c>
      <c r="AS40" s="3">
        <f t="shared" si="6"/>
        <v>6.9731199999999989</v>
      </c>
      <c r="AT40" s="3">
        <f t="shared" si="7"/>
        <v>6.0222399999999991</v>
      </c>
      <c r="AU40" s="3">
        <f t="shared" si="8"/>
        <v>7.1823135999999987</v>
      </c>
      <c r="AV40" s="3">
        <f t="shared" si="9"/>
        <v>6.2029071999999994</v>
      </c>
      <c r="AW40" s="3">
        <f t="shared" si="10"/>
        <v>7.3915071999999986</v>
      </c>
      <c r="AX40" s="3">
        <f t="shared" si="11"/>
        <v>6.3835743999999988</v>
      </c>
      <c r="AY40" s="3">
        <f t="shared" si="12"/>
        <v>2.1673928571428567</v>
      </c>
      <c r="AZ40" s="3">
        <f t="shared" si="13"/>
        <v>2.2324146428571425</v>
      </c>
      <c r="BA40" s="3">
        <f t="shared" si="14"/>
        <v>2.2974364285714284</v>
      </c>
      <c r="BB40" s="3">
        <f t="shared" si="15"/>
        <v>1.9073057142857139</v>
      </c>
      <c r="BC40" s="3">
        <f t="shared" si="16"/>
        <v>1.6472185714285712</v>
      </c>
      <c r="BD40" s="3">
        <f t="shared" si="17"/>
        <v>1.9645248857142854</v>
      </c>
      <c r="BE40" s="3">
        <f t="shared" si="18"/>
        <v>1.6966351285714283</v>
      </c>
      <c r="BF40" s="3">
        <f t="shared" si="19"/>
        <v>2.0217440571428571</v>
      </c>
      <c r="BG40" s="3">
        <f t="shared" si="20"/>
        <v>1.7460516857142856</v>
      </c>
    </row>
    <row r="41" spans="1:59" ht="15" x14ac:dyDescent="0.25">
      <c r="A41" s="38" t="s">
        <v>206</v>
      </c>
      <c r="B41" s="38" t="s">
        <v>32</v>
      </c>
      <c r="C41" s="38" t="str">
        <f>VLOOKUP(A41,CALC!$A$2:$C$494,3,FALSE)</f>
        <v>LW/RW</v>
      </c>
      <c r="D41" s="38">
        <v>1</v>
      </c>
      <c r="E41" s="39">
        <v>84</v>
      </c>
      <c r="F41" s="40">
        <v>42.1</v>
      </c>
      <c r="G41" s="40">
        <v>38.9</v>
      </c>
      <c r="H41" s="40">
        <v>81</v>
      </c>
      <c r="I41" s="40">
        <v>27</v>
      </c>
      <c r="J41" s="40">
        <v>267.8</v>
      </c>
      <c r="K41" s="40">
        <v>72.099999999999994</v>
      </c>
      <c r="L41" s="40">
        <v>35.5</v>
      </c>
      <c r="M41" s="40">
        <v>30.5</v>
      </c>
      <c r="N41" s="52">
        <v>0.157</v>
      </c>
      <c r="O41" s="42">
        <v>17.75</v>
      </c>
      <c r="P41" s="54">
        <f t="shared" ref="P41:Y41" si="53">IF(F$4="Yes",F41*F$5,0)</f>
        <v>210.5</v>
      </c>
      <c r="Q41" s="55">
        <f t="shared" si="53"/>
        <v>145.875</v>
      </c>
      <c r="R41" s="55">
        <f t="shared" si="53"/>
        <v>81</v>
      </c>
      <c r="S41" s="55">
        <f t="shared" si="53"/>
        <v>13.5</v>
      </c>
      <c r="T41" s="55">
        <f t="shared" si="53"/>
        <v>133.9</v>
      </c>
      <c r="U41" s="55">
        <f t="shared" si="53"/>
        <v>21.63</v>
      </c>
      <c r="V41" s="55">
        <f t="shared" si="53"/>
        <v>21.3</v>
      </c>
      <c r="W41" s="55">
        <f t="shared" si="53"/>
        <v>30.5</v>
      </c>
      <c r="X41" s="55">
        <f t="shared" si="53"/>
        <v>0.157</v>
      </c>
      <c r="Y41" s="56">
        <f t="shared" si="53"/>
        <v>0</v>
      </c>
      <c r="Z41" s="57">
        <f t="shared" si="1"/>
        <v>658.36199999999997</v>
      </c>
      <c r="AA41" s="59">
        <f t="shared" si="2"/>
        <v>7.8376428571428569</v>
      </c>
      <c r="AB41" s="59">
        <f t="shared" si="3"/>
        <v>2.2941337714285726</v>
      </c>
      <c r="AC41" s="1"/>
      <c r="AD41" s="1"/>
      <c r="AE41" s="1"/>
      <c r="AF41" s="1"/>
      <c r="AG41" s="1"/>
      <c r="AH41" s="1"/>
      <c r="AI41" s="1"/>
      <c r="AJ41" s="1"/>
      <c r="AK41" s="1"/>
      <c r="AL41" s="1">
        <f>IFERROR(VLOOKUP(C41,CALC!$K$2:$M$8,2,FALSE),1)</f>
        <v>1.08</v>
      </c>
      <c r="AM41" s="1">
        <f>IFERROR(VLOOKUP(C41,CALC!$K$2:$M$8,3,FALSE),1)</f>
        <v>1.04</v>
      </c>
      <c r="AN41" s="1">
        <f>VLOOKUP(B41,CALC!$E$2:$H$33,3,FALSE)</f>
        <v>1.1200000000000001</v>
      </c>
      <c r="AO41" s="1">
        <f>VLOOKUP(B41,CALC!$E$2:$H$33,4,FALSE)</f>
        <v>1.06</v>
      </c>
      <c r="AP41" s="1"/>
      <c r="AQ41" s="3">
        <f t="shared" si="4"/>
        <v>8.1511485714285712</v>
      </c>
      <c r="AR41" s="3">
        <f t="shared" si="5"/>
        <v>8.4646542857142855</v>
      </c>
      <c r="AS41" s="3">
        <f t="shared" si="6"/>
        <v>8.3079014285714283</v>
      </c>
      <c r="AT41" s="3">
        <f t="shared" si="7"/>
        <v>8.7781599999999997</v>
      </c>
      <c r="AU41" s="3">
        <f t="shared" si="8"/>
        <v>8.6402174857142864</v>
      </c>
      <c r="AV41" s="3">
        <f t="shared" si="9"/>
        <v>9.1292863999999998</v>
      </c>
      <c r="AW41" s="3">
        <f t="shared" si="10"/>
        <v>8.9725335428571427</v>
      </c>
      <c r="AX41" s="3">
        <f t="shared" si="11"/>
        <v>9.4804127999999999</v>
      </c>
      <c r="AY41" s="3">
        <f t="shared" si="12"/>
        <v>2.081035714285715</v>
      </c>
      <c r="AZ41" s="3">
        <f t="shared" si="13"/>
        <v>2.1642771428571437</v>
      </c>
      <c r="BA41" s="3">
        <f t="shared" si="14"/>
        <v>2.2475185714285724</v>
      </c>
      <c r="BB41" s="3">
        <f t="shared" si="15"/>
        <v>2.2058978571428578</v>
      </c>
      <c r="BC41" s="3">
        <f t="shared" si="16"/>
        <v>2.3307600000000011</v>
      </c>
      <c r="BD41" s="3">
        <f t="shared" si="17"/>
        <v>2.2941337714285726</v>
      </c>
      <c r="BE41" s="3">
        <f t="shared" si="18"/>
        <v>2.423990400000001</v>
      </c>
      <c r="BF41" s="3">
        <f t="shared" si="19"/>
        <v>2.3823696857142869</v>
      </c>
      <c r="BG41" s="3">
        <f t="shared" si="20"/>
        <v>2.5172208000000014</v>
      </c>
    </row>
    <row r="42" spans="1:59" ht="15" x14ac:dyDescent="0.25">
      <c r="A42" s="38" t="s">
        <v>207</v>
      </c>
      <c r="B42" s="38" t="s">
        <v>32</v>
      </c>
      <c r="C42" s="38" t="str">
        <f>VLOOKUP(A42,CALC!$A$2:$C$494,3,FALSE)</f>
        <v>LW/RW</v>
      </c>
      <c r="D42" s="38">
        <v>1</v>
      </c>
      <c r="E42" s="39">
        <v>84</v>
      </c>
      <c r="F42" s="40">
        <v>29.6</v>
      </c>
      <c r="G42" s="40">
        <v>65.8</v>
      </c>
      <c r="H42" s="40">
        <v>95.3</v>
      </c>
      <c r="I42" s="40">
        <v>30.3</v>
      </c>
      <c r="J42" s="40">
        <v>227.4</v>
      </c>
      <c r="K42" s="40">
        <v>10</v>
      </c>
      <c r="L42" s="40">
        <v>32.200000000000003</v>
      </c>
      <c r="M42" s="40">
        <v>33.200000000000003</v>
      </c>
      <c r="N42" s="41">
        <v>0.13</v>
      </c>
      <c r="O42" s="42">
        <v>19</v>
      </c>
      <c r="P42" s="54">
        <f t="shared" ref="P42:Y42" si="54">IF(F$4="Yes",F42*F$5,0)</f>
        <v>148</v>
      </c>
      <c r="Q42" s="55">
        <f t="shared" si="54"/>
        <v>246.75</v>
      </c>
      <c r="R42" s="55">
        <f t="shared" si="54"/>
        <v>95.3</v>
      </c>
      <c r="S42" s="55">
        <f t="shared" si="54"/>
        <v>15.15</v>
      </c>
      <c r="T42" s="55">
        <f t="shared" si="54"/>
        <v>113.7</v>
      </c>
      <c r="U42" s="55">
        <f t="shared" si="54"/>
        <v>3</v>
      </c>
      <c r="V42" s="55">
        <f t="shared" si="54"/>
        <v>19.32</v>
      </c>
      <c r="W42" s="55">
        <f t="shared" si="54"/>
        <v>33.200000000000003</v>
      </c>
      <c r="X42" s="55">
        <f t="shared" si="54"/>
        <v>0.13</v>
      </c>
      <c r="Y42" s="56">
        <f t="shared" si="54"/>
        <v>0</v>
      </c>
      <c r="Z42" s="57">
        <f t="shared" si="1"/>
        <v>674.55000000000007</v>
      </c>
      <c r="AA42" s="59">
        <f t="shared" si="2"/>
        <v>8.0303571428571434</v>
      </c>
      <c r="AB42" s="59">
        <f t="shared" si="3"/>
        <v>2.5065820000000021</v>
      </c>
      <c r="AC42" s="1"/>
      <c r="AD42" s="1"/>
      <c r="AE42" s="1"/>
      <c r="AF42" s="1"/>
      <c r="AG42" s="1"/>
      <c r="AH42" s="1"/>
      <c r="AI42" s="1"/>
      <c r="AJ42" s="1"/>
      <c r="AK42" s="1"/>
      <c r="AL42" s="1">
        <f>IFERROR(VLOOKUP(C42,CALC!$K$2:$M$8,2,FALSE),1)</f>
        <v>1.08</v>
      </c>
      <c r="AM42" s="1">
        <f>IFERROR(VLOOKUP(C42,CALC!$K$2:$M$8,3,FALSE),1)</f>
        <v>1.04</v>
      </c>
      <c r="AN42" s="1">
        <f>VLOOKUP(B42,CALC!$E$2:$H$33,3,FALSE)</f>
        <v>1.1200000000000001</v>
      </c>
      <c r="AO42" s="1">
        <f>VLOOKUP(B42,CALC!$E$2:$H$33,4,FALSE)</f>
        <v>1.06</v>
      </c>
      <c r="AP42" s="1"/>
      <c r="AQ42" s="3">
        <f t="shared" si="4"/>
        <v>8.3515714285714289</v>
      </c>
      <c r="AR42" s="3">
        <f t="shared" si="5"/>
        <v>8.6727857142857161</v>
      </c>
      <c r="AS42" s="3">
        <f t="shared" si="6"/>
        <v>8.5121785714285725</v>
      </c>
      <c r="AT42" s="3">
        <f t="shared" si="7"/>
        <v>8.9940000000000015</v>
      </c>
      <c r="AU42" s="3">
        <f t="shared" si="8"/>
        <v>8.852665714285715</v>
      </c>
      <c r="AV42" s="3">
        <f t="shared" si="9"/>
        <v>9.3537600000000012</v>
      </c>
      <c r="AW42" s="3">
        <f t="shared" si="10"/>
        <v>9.1931528571428593</v>
      </c>
      <c r="AX42" s="3">
        <f t="shared" si="11"/>
        <v>9.7135200000000026</v>
      </c>
      <c r="AY42" s="3">
        <f t="shared" si="12"/>
        <v>2.2737500000000015</v>
      </c>
      <c r="AZ42" s="3">
        <f t="shared" si="13"/>
        <v>2.3647000000000018</v>
      </c>
      <c r="BA42" s="3">
        <f t="shared" si="14"/>
        <v>2.4556500000000017</v>
      </c>
      <c r="BB42" s="3">
        <f t="shared" si="15"/>
        <v>2.4101750000000015</v>
      </c>
      <c r="BC42" s="3">
        <f t="shared" si="16"/>
        <v>2.546600000000002</v>
      </c>
      <c r="BD42" s="3">
        <f t="shared" si="17"/>
        <v>2.5065820000000021</v>
      </c>
      <c r="BE42" s="3">
        <f t="shared" si="18"/>
        <v>2.6484640000000024</v>
      </c>
      <c r="BF42" s="3">
        <f t="shared" si="19"/>
        <v>2.6029890000000018</v>
      </c>
      <c r="BG42" s="3">
        <f t="shared" si="20"/>
        <v>2.7503280000000023</v>
      </c>
    </row>
    <row r="43" spans="1:59" ht="15" x14ac:dyDescent="0.25">
      <c r="A43" s="38" t="s">
        <v>214</v>
      </c>
      <c r="B43" s="38" t="s">
        <v>41</v>
      </c>
      <c r="C43" s="38" t="str">
        <f>VLOOKUP(A43,CALC!$A$2:$C$494,3,FALSE)</f>
        <v>LW/RW</v>
      </c>
      <c r="D43" s="38">
        <v>1</v>
      </c>
      <c r="E43" s="39">
        <v>84</v>
      </c>
      <c r="F43" s="40">
        <v>45.9</v>
      </c>
      <c r="G43" s="40">
        <v>37.1</v>
      </c>
      <c r="H43" s="40">
        <v>83</v>
      </c>
      <c r="I43" s="40">
        <v>24.2</v>
      </c>
      <c r="J43" s="40">
        <v>266.2</v>
      </c>
      <c r="K43" s="40">
        <v>52.5</v>
      </c>
      <c r="L43" s="40">
        <v>26.3</v>
      </c>
      <c r="M43" s="40">
        <v>13.7</v>
      </c>
      <c r="N43" s="52">
        <v>0.17199999999999999</v>
      </c>
      <c r="O43" s="42">
        <v>18.25</v>
      </c>
      <c r="P43" s="54">
        <f t="shared" ref="P43:Y43" si="55">IF(F$4="Yes",F43*F$5,0)</f>
        <v>229.5</v>
      </c>
      <c r="Q43" s="55">
        <f t="shared" si="55"/>
        <v>139.125</v>
      </c>
      <c r="R43" s="55">
        <f t="shared" si="55"/>
        <v>83</v>
      </c>
      <c r="S43" s="55">
        <f t="shared" si="55"/>
        <v>12.1</v>
      </c>
      <c r="T43" s="55">
        <f t="shared" si="55"/>
        <v>133.1</v>
      </c>
      <c r="U43" s="55">
        <f t="shared" si="55"/>
        <v>15.75</v>
      </c>
      <c r="V43" s="55">
        <f t="shared" si="55"/>
        <v>15.78</v>
      </c>
      <c r="W43" s="55">
        <f t="shared" si="55"/>
        <v>13.7</v>
      </c>
      <c r="X43" s="55">
        <f t="shared" si="55"/>
        <v>0.17199999999999999</v>
      </c>
      <c r="Y43" s="56">
        <f t="shared" si="55"/>
        <v>0</v>
      </c>
      <c r="Z43" s="57">
        <f t="shared" si="1"/>
        <v>642.22700000000009</v>
      </c>
      <c r="AA43" s="59">
        <f t="shared" si="2"/>
        <v>7.6455595238095251</v>
      </c>
      <c r="AB43" s="59">
        <f t="shared" si="3"/>
        <v>1.9645104761904786</v>
      </c>
      <c r="AC43" s="1"/>
      <c r="AD43" s="1"/>
      <c r="AE43" s="1"/>
      <c r="AF43" s="1"/>
      <c r="AG43" s="1"/>
      <c r="AH43" s="1"/>
      <c r="AI43" s="1"/>
      <c r="AJ43" s="1"/>
      <c r="AK43" s="1"/>
      <c r="AL43" s="1">
        <f>IFERROR(VLOOKUP(C43,CALC!$K$2:$M$8,2,FALSE),1)</f>
        <v>1.08</v>
      </c>
      <c r="AM43" s="1">
        <f>IFERROR(VLOOKUP(C43,CALC!$K$2:$M$8,3,FALSE),1)</f>
        <v>1.04</v>
      </c>
      <c r="AN43" s="1">
        <f>VLOOKUP(B43,CALC!$E$2:$H$33,3,FALSE)</f>
        <v>1</v>
      </c>
      <c r="AO43" s="1">
        <f>VLOOKUP(B43,CALC!$E$2:$H$33,4,FALSE)</f>
        <v>1</v>
      </c>
      <c r="AP43" s="1"/>
      <c r="AQ43" s="3">
        <f t="shared" si="4"/>
        <v>7.9513819047619068</v>
      </c>
      <c r="AR43" s="3">
        <f t="shared" si="5"/>
        <v>8.2572042857142876</v>
      </c>
      <c r="AS43" s="3">
        <f t="shared" si="6"/>
        <v>7.6455595238095251</v>
      </c>
      <c r="AT43" s="3">
        <f t="shared" si="7"/>
        <v>7.6455595238095251</v>
      </c>
      <c r="AU43" s="3">
        <f t="shared" si="8"/>
        <v>7.9513819047619068</v>
      </c>
      <c r="AV43" s="3">
        <f t="shared" si="9"/>
        <v>7.9513819047619068</v>
      </c>
      <c r="AW43" s="3">
        <f t="shared" si="10"/>
        <v>8.2572042857142876</v>
      </c>
      <c r="AX43" s="3">
        <f t="shared" si="11"/>
        <v>8.2572042857142876</v>
      </c>
      <c r="AY43" s="3">
        <f t="shared" si="12"/>
        <v>1.8889523809523832</v>
      </c>
      <c r="AZ43" s="3">
        <f t="shared" si="13"/>
        <v>1.9645104761904786</v>
      </c>
      <c r="BA43" s="3">
        <f t="shared" si="14"/>
        <v>2.040068571428574</v>
      </c>
      <c r="BB43" s="3">
        <f t="shared" si="15"/>
        <v>1.8889523809523832</v>
      </c>
      <c r="BC43" s="3">
        <f t="shared" si="16"/>
        <v>1.8889523809523832</v>
      </c>
      <c r="BD43" s="3">
        <f t="shared" si="17"/>
        <v>1.9645104761904786</v>
      </c>
      <c r="BE43" s="3">
        <f t="shared" si="18"/>
        <v>1.9645104761904786</v>
      </c>
      <c r="BF43" s="3">
        <f t="shared" si="19"/>
        <v>2.040068571428574</v>
      </c>
      <c r="BG43" s="3">
        <f t="shared" si="20"/>
        <v>2.040068571428574</v>
      </c>
    </row>
    <row r="44" spans="1:59" ht="15" x14ac:dyDescent="0.25">
      <c r="A44" s="38" t="s">
        <v>221</v>
      </c>
      <c r="B44" s="38" t="s">
        <v>68</v>
      </c>
      <c r="C44" s="38" t="str">
        <f>VLOOKUP(A44,CALC!$A$2:$C$494,3,FALSE)</f>
        <v>RW</v>
      </c>
      <c r="D44" s="38">
        <v>1</v>
      </c>
      <c r="E44" s="39">
        <v>84</v>
      </c>
      <c r="F44" s="40">
        <v>33.299999999999997</v>
      </c>
      <c r="G44" s="40">
        <v>58.1</v>
      </c>
      <c r="H44" s="40">
        <v>91.4</v>
      </c>
      <c r="I44" s="40">
        <v>32.5</v>
      </c>
      <c r="J44" s="40">
        <v>179.4</v>
      </c>
      <c r="K44" s="40">
        <v>42</v>
      </c>
      <c r="L44" s="40">
        <v>64.599999999999994</v>
      </c>
      <c r="M44" s="40">
        <v>14.2</v>
      </c>
      <c r="N44" s="41">
        <v>0.185</v>
      </c>
      <c r="O44" s="42">
        <v>19.25</v>
      </c>
      <c r="P44" s="54">
        <f t="shared" ref="P44:Y44" si="56">IF(F$4="Yes",F44*F$5,0)</f>
        <v>166.5</v>
      </c>
      <c r="Q44" s="55">
        <f t="shared" si="56"/>
        <v>217.875</v>
      </c>
      <c r="R44" s="55">
        <f t="shared" si="56"/>
        <v>91.4</v>
      </c>
      <c r="S44" s="55">
        <f t="shared" si="56"/>
        <v>16.25</v>
      </c>
      <c r="T44" s="55">
        <f t="shared" si="56"/>
        <v>89.7</v>
      </c>
      <c r="U44" s="55">
        <f t="shared" si="56"/>
        <v>12.6</v>
      </c>
      <c r="V44" s="55">
        <f t="shared" si="56"/>
        <v>38.76</v>
      </c>
      <c r="W44" s="55">
        <f t="shared" si="56"/>
        <v>14.2</v>
      </c>
      <c r="X44" s="55">
        <f t="shared" si="56"/>
        <v>0.185</v>
      </c>
      <c r="Y44" s="56">
        <f t="shared" si="56"/>
        <v>0</v>
      </c>
      <c r="Z44" s="57">
        <f t="shared" si="1"/>
        <v>647.47</v>
      </c>
      <c r="AA44" s="59">
        <f t="shared" si="2"/>
        <v>7.7079761904761908</v>
      </c>
      <c r="AB44" s="59">
        <f t="shared" si="3"/>
        <v>1.9025848214285725</v>
      </c>
      <c r="AC44" s="1"/>
      <c r="AD44" s="1"/>
      <c r="AE44" s="1"/>
      <c r="AF44" s="1"/>
      <c r="AG44" s="1"/>
      <c r="AH44" s="1"/>
      <c r="AI44" s="1"/>
      <c r="AJ44" s="1"/>
      <c r="AK44" s="1"/>
      <c r="AL44" s="1">
        <f>IFERROR(VLOOKUP(C44,CALC!$K$2:$M$8,2,FALSE),1)</f>
        <v>0.95</v>
      </c>
      <c r="AM44" s="1">
        <f>IFERROR(VLOOKUP(C44,CALC!$K$2:$M$8,3,FALSE),1)</f>
        <v>0.97499999999999998</v>
      </c>
      <c r="AN44" s="1">
        <f>VLOOKUP(B44,CALC!$E$2:$H$33,3,FALSE)</f>
        <v>1</v>
      </c>
      <c r="AO44" s="1">
        <f>VLOOKUP(B44,CALC!$E$2:$H$33,4,FALSE)</f>
        <v>1</v>
      </c>
      <c r="AP44" s="1"/>
      <c r="AQ44" s="3">
        <f t="shared" si="4"/>
        <v>7.5152767857142857</v>
      </c>
      <c r="AR44" s="3">
        <f t="shared" si="5"/>
        <v>7.3225773809523806</v>
      </c>
      <c r="AS44" s="3">
        <f t="shared" si="6"/>
        <v>7.7079761904761908</v>
      </c>
      <c r="AT44" s="3">
        <f t="shared" si="7"/>
        <v>7.7079761904761908</v>
      </c>
      <c r="AU44" s="3">
        <f t="shared" si="8"/>
        <v>7.5152767857142857</v>
      </c>
      <c r="AV44" s="3">
        <f t="shared" si="9"/>
        <v>7.5152767857142857</v>
      </c>
      <c r="AW44" s="3">
        <f t="shared" si="10"/>
        <v>7.3225773809523806</v>
      </c>
      <c r="AX44" s="3">
        <f t="shared" si="11"/>
        <v>7.3225773809523806</v>
      </c>
      <c r="AY44" s="3">
        <f t="shared" si="12"/>
        <v>1.9513690476190488</v>
      </c>
      <c r="AZ44" s="3">
        <f t="shared" si="13"/>
        <v>1.9025848214285725</v>
      </c>
      <c r="BA44" s="3">
        <f t="shared" si="14"/>
        <v>1.8538005952380963</v>
      </c>
      <c r="BB44" s="3">
        <f t="shared" si="15"/>
        <v>1.9513690476190488</v>
      </c>
      <c r="BC44" s="3">
        <f t="shared" si="16"/>
        <v>1.9513690476190488</v>
      </c>
      <c r="BD44" s="3">
        <f t="shared" si="17"/>
        <v>1.9025848214285725</v>
      </c>
      <c r="BE44" s="3">
        <f t="shared" si="18"/>
        <v>1.9025848214285725</v>
      </c>
      <c r="BF44" s="3">
        <f t="shared" si="19"/>
        <v>1.8538005952380963</v>
      </c>
      <c r="BG44" s="3">
        <f t="shared" si="20"/>
        <v>1.8538005952380963</v>
      </c>
    </row>
    <row r="45" spans="1:59" ht="15" x14ac:dyDescent="0.25">
      <c r="A45" s="38" t="s">
        <v>218</v>
      </c>
      <c r="B45" s="38" t="s">
        <v>74</v>
      </c>
      <c r="C45" s="38" t="str">
        <f>VLOOKUP(A45,CALC!$A$2:$C$494,3,FALSE)</f>
        <v>LW/RW</v>
      </c>
      <c r="D45" s="38">
        <v>1</v>
      </c>
      <c r="E45" s="39">
        <v>84</v>
      </c>
      <c r="F45" s="40">
        <v>38</v>
      </c>
      <c r="G45" s="40">
        <v>42.4</v>
      </c>
      <c r="H45" s="40">
        <v>80.400000000000006</v>
      </c>
      <c r="I45" s="40">
        <v>23.3</v>
      </c>
      <c r="J45" s="40">
        <v>278.7</v>
      </c>
      <c r="K45" s="40">
        <v>36.799999999999997</v>
      </c>
      <c r="L45" s="40">
        <v>42.7</v>
      </c>
      <c r="M45" s="40">
        <v>26.7</v>
      </c>
      <c r="N45" s="52">
        <v>0.13700000000000001</v>
      </c>
      <c r="O45" s="42">
        <v>18.5</v>
      </c>
      <c r="P45" s="54">
        <f t="shared" ref="P45:Y45" si="57">IF(F$4="Yes",F45*F$5,0)</f>
        <v>190</v>
      </c>
      <c r="Q45" s="55">
        <f t="shared" si="57"/>
        <v>159</v>
      </c>
      <c r="R45" s="55">
        <f t="shared" si="57"/>
        <v>80.400000000000006</v>
      </c>
      <c r="S45" s="55">
        <f t="shared" si="57"/>
        <v>11.65</v>
      </c>
      <c r="T45" s="55">
        <f t="shared" si="57"/>
        <v>139.35</v>
      </c>
      <c r="U45" s="55">
        <f t="shared" si="57"/>
        <v>11.04</v>
      </c>
      <c r="V45" s="55">
        <f t="shared" si="57"/>
        <v>25.62</v>
      </c>
      <c r="W45" s="55">
        <f t="shared" si="57"/>
        <v>26.7</v>
      </c>
      <c r="X45" s="55">
        <f t="shared" si="57"/>
        <v>0.13700000000000001</v>
      </c>
      <c r="Y45" s="56">
        <f t="shared" si="57"/>
        <v>0</v>
      </c>
      <c r="Z45" s="57">
        <f t="shared" si="1"/>
        <v>643.89699999999993</v>
      </c>
      <c r="AA45" s="59">
        <f t="shared" si="2"/>
        <v>7.6654404761904757</v>
      </c>
      <c r="AB45" s="59">
        <f t="shared" si="3"/>
        <v>2.0546682000000009</v>
      </c>
      <c r="AC45" s="1"/>
      <c r="AD45" s="1"/>
      <c r="AE45" s="1"/>
      <c r="AF45" s="1"/>
      <c r="AG45" s="1"/>
      <c r="AH45" s="1"/>
      <c r="AI45" s="1"/>
      <c r="AJ45" s="1"/>
      <c r="AK45" s="1"/>
      <c r="AL45" s="1">
        <f>IFERROR(VLOOKUP(C45,CALC!$K$2:$M$8,2,FALSE),1)</f>
        <v>1.08</v>
      </c>
      <c r="AM45" s="1">
        <f>IFERROR(VLOOKUP(C45,CALC!$K$2:$M$8,3,FALSE),1)</f>
        <v>1.04</v>
      </c>
      <c r="AN45" s="1">
        <f>VLOOKUP(B45,CALC!$E$2:$H$33,3,FALSE)</f>
        <v>1.07</v>
      </c>
      <c r="AO45" s="1">
        <f>VLOOKUP(B45,CALC!$E$2:$H$33,4,FALSE)</f>
        <v>1.0350000000000001</v>
      </c>
      <c r="AP45" s="1"/>
      <c r="AQ45" s="3">
        <f t="shared" si="4"/>
        <v>7.9720580952380953</v>
      </c>
      <c r="AR45" s="3">
        <f t="shared" si="5"/>
        <v>8.2786757142857148</v>
      </c>
      <c r="AS45" s="3">
        <f t="shared" si="6"/>
        <v>7.9337308928571435</v>
      </c>
      <c r="AT45" s="3">
        <f t="shared" si="7"/>
        <v>8.2020213095238095</v>
      </c>
      <c r="AU45" s="3">
        <f t="shared" si="8"/>
        <v>8.251080128571429</v>
      </c>
      <c r="AV45" s="3">
        <f t="shared" si="9"/>
        <v>8.5301021619047628</v>
      </c>
      <c r="AW45" s="3">
        <f t="shared" si="10"/>
        <v>8.5684293642857163</v>
      </c>
      <c r="AX45" s="3">
        <f t="shared" si="11"/>
        <v>8.8581830142857161</v>
      </c>
      <c r="AY45" s="3">
        <f t="shared" si="12"/>
        <v>1.9088333333333338</v>
      </c>
      <c r="AZ45" s="3">
        <f t="shared" si="13"/>
        <v>1.9851866666666673</v>
      </c>
      <c r="BA45" s="3">
        <f t="shared" si="14"/>
        <v>2.0615400000000008</v>
      </c>
      <c r="BB45" s="3">
        <f t="shared" si="15"/>
        <v>1.9756425000000009</v>
      </c>
      <c r="BC45" s="3">
        <f t="shared" si="16"/>
        <v>2.0424516666666674</v>
      </c>
      <c r="BD45" s="3">
        <f t="shared" si="17"/>
        <v>2.0546682000000009</v>
      </c>
      <c r="BE45" s="3">
        <f t="shared" si="18"/>
        <v>2.1241497333333341</v>
      </c>
      <c r="BF45" s="3">
        <f t="shared" si="19"/>
        <v>2.1336939000000013</v>
      </c>
      <c r="BG45" s="3">
        <f t="shared" si="20"/>
        <v>2.2058478000000008</v>
      </c>
    </row>
    <row r="46" spans="1:59" ht="15" x14ac:dyDescent="0.25">
      <c r="A46" s="38" t="s">
        <v>220</v>
      </c>
      <c r="B46" s="38" t="s">
        <v>53</v>
      </c>
      <c r="C46" s="38" t="str">
        <f>VLOOKUP(A46,CALC!$A$2:$C$494,3,FALSE)</f>
        <v>LW</v>
      </c>
      <c r="D46" s="38">
        <v>1</v>
      </c>
      <c r="E46" s="39">
        <v>84</v>
      </c>
      <c r="F46" s="40">
        <v>36.6</v>
      </c>
      <c r="G46" s="40">
        <v>54.3</v>
      </c>
      <c r="H46" s="40">
        <v>90.9</v>
      </c>
      <c r="I46" s="40">
        <v>28.2</v>
      </c>
      <c r="J46" s="40">
        <v>247.3</v>
      </c>
      <c r="K46" s="40">
        <v>10.4</v>
      </c>
      <c r="L46" s="40">
        <v>14.3</v>
      </c>
      <c r="M46" s="40">
        <v>18.5</v>
      </c>
      <c r="N46" s="41">
        <v>0.14799999999999999</v>
      </c>
      <c r="O46" s="42">
        <v>19.75</v>
      </c>
      <c r="P46" s="54">
        <f t="shared" ref="P46:Y46" si="58">IF(F$4="Yes",F46*F$5,0)</f>
        <v>183</v>
      </c>
      <c r="Q46" s="55">
        <f t="shared" si="58"/>
        <v>203.625</v>
      </c>
      <c r="R46" s="55">
        <f t="shared" si="58"/>
        <v>90.9</v>
      </c>
      <c r="S46" s="55">
        <f t="shared" si="58"/>
        <v>14.1</v>
      </c>
      <c r="T46" s="55">
        <f t="shared" si="58"/>
        <v>123.65</v>
      </c>
      <c r="U46" s="55">
        <f t="shared" si="58"/>
        <v>3.12</v>
      </c>
      <c r="V46" s="55">
        <f t="shared" si="58"/>
        <v>8.58</v>
      </c>
      <c r="W46" s="55">
        <f t="shared" si="58"/>
        <v>18.5</v>
      </c>
      <c r="X46" s="55">
        <f t="shared" si="58"/>
        <v>0.14799999999999999</v>
      </c>
      <c r="Y46" s="56">
        <f t="shared" si="58"/>
        <v>0</v>
      </c>
      <c r="Z46" s="57">
        <f t="shared" si="1"/>
        <v>645.62300000000005</v>
      </c>
      <c r="AA46" s="59">
        <f t="shared" si="2"/>
        <v>7.6859880952380957</v>
      </c>
      <c r="AB46" s="59">
        <f t="shared" si="3"/>
        <v>1.9574534452380967</v>
      </c>
      <c r="AC46" s="1"/>
      <c r="AD46" s="1"/>
      <c r="AE46" s="1"/>
      <c r="AF46" s="1"/>
      <c r="AG46" s="1"/>
      <c r="AH46" s="1"/>
      <c r="AI46" s="1"/>
      <c r="AJ46" s="1"/>
      <c r="AK46" s="1"/>
      <c r="AL46" s="1">
        <f>IFERROR(VLOOKUP(C46,CALC!$K$2:$M$8,2,FALSE),1)</f>
        <v>1.06</v>
      </c>
      <c r="AM46" s="1">
        <f>IFERROR(VLOOKUP(C46,CALC!$K$2:$M$8,3,FALSE),1)</f>
        <v>1.03</v>
      </c>
      <c r="AN46" s="1">
        <f>VLOOKUP(B46,CALC!$E$2:$H$33,3,FALSE)</f>
        <v>0.97</v>
      </c>
      <c r="AO46" s="1">
        <f>VLOOKUP(B46,CALC!$E$2:$H$33,4,FALSE)</f>
        <v>0.98499999999999999</v>
      </c>
      <c r="AP46" s="1"/>
      <c r="AQ46" s="3">
        <f t="shared" si="4"/>
        <v>7.9165677380952388</v>
      </c>
      <c r="AR46" s="3">
        <f t="shared" si="5"/>
        <v>8.1471473809523811</v>
      </c>
      <c r="AS46" s="3">
        <f t="shared" si="6"/>
        <v>7.5706982738095245</v>
      </c>
      <c r="AT46" s="3">
        <f t="shared" si="7"/>
        <v>7.4554084523809525</v>
      </c>
      <c r="AU46" s="3">
        <f t="shared" si="8"/>
        <v>7.7978192220238105</v>
      </c>
      <c r="AV46" s="3">
        <f t="shared" si="9"/>
        <v>7.6790707059523813</v>
      </c>
      <c r="AW46" s="3">
        <f t="shared" si="10"/>
        <v>8.0249401702380947</v>
      </c>
      <c r="AX46" s="3">
        <f t="shared" si="11"/>
        <v>7.9027329595238092</v>
      </c>
      <c r="AY46" s="3">
        <f t="shared" si="12"/>
        <v>1.9293809523809538</v>
      </c>
      <c r="AZ46" s="3">
        <f t="shared" si="13"/>
        <v>1.9872623809523824</v>
      </c>
      <c r="BA46" s="3">
        <f t="shared" si="14"/>
        <v>2.045143809523811</v>
      </c>
      <c r="BB46" s="3">
        <f t="shared" si="15"/>
        <v>1.9004402380952394</v>
      </c>
      <c r="BC46" s="3">
        <f t="shared" si="16"/>
        <v>1.8714995238095251</v>
      </c>
      <c r="BD46" s="3">
        <f t="shared" si="17"/>
        <v>1.9574534452380967</v>
      </c>
      <c r="BE46" s="3">
        <f t="shared" si="18"/>
        <v>1.9276445095238108</v>
      </c>
      <c r="BF46" s="3">
        <f t="shared" si="19"/>
        <v>2.0144666523809538</v>
      </c>
      <c r="BG46" s="3">
        <f t="shared" si="20"/>
        <v>1.9837894952380966</v>
      </c>
    </row>
    <row r="47" spans="1:59" ht="15" x14ac:dyDescent="0.25">
      <c r="A47" s="38" t="s">
        <v>228</v>
      </c>
      <c r="B47" s="38" t="s">
        <v>53</v>
      </c>
      <c r="C47" s="38" t="str">
        <f>VLOOKUP(A47,CALC!$A$2:$C$494,3,FALSE)</f>
        <v>RW</v>
      </c>
      <c r="D47" s="38">
        <v>1</v>
      </c>
      <c r="E47" s="39">
        <v>84</v>
      </c>
      <c r="F47" s="40">
        <v>36.5</v>
      </c>
      <c r="G47" s="40">
        <v>42.9</v>
      </c>
      <c r="H47" s="40">
        <v>79.400000000000006</v>
      </c>
      <c r="I47" s="40">
        <v>19.5</v>
      </c>
      <c r="J47" s="40">
        <v>243.6</v>
      </c>
      <c r="K47" s="40">
        <v>118.6</v>
      </c>
      <c r="L47" s="40">
        <v>40.1</v>
      </c>
      <c r="M47" s="40">
        <v>52.9</v>
      </c>
      <c r="N47" s="52">
        <v>0.15</v>
      </c>
      <c r="O47" s="42">
        <v>19.5</v>
      </c>
      <c r="P47" s="54">
        <f t="shared" ref="P47:Y47" si="59">IF(F$4="Yes",F47*F$5,0)</f>
        <v>182.5</v>
      </c>
      <c r="Q47" s="55">
        <f t="shared" si="59"/>
        <v>160.875</v>
      </c>
      <c r="R47" s="55">
        <f t="shared" si="59"/>
        <v>79.400000000000006</v>
      </c>
      <c r="S47" s="55">
        <f t="shared" si="59"/>
        <v>9.75</v>
      </c>
      <c r="T47" s="55">
        <f t="shared" si="59"/>
        <v>121.8</v>
      </c>
      <c r="U47" s="55">
        <f t="shared" si="59"/>
        <v>35.58</v>
      </c>
      <c r="V47" s="55">
        <f t="shared" si="59"/>
        <v>24.06</v>
      </c>
      <c r="W47" s="55">
        <f t="shared" si="59"/>
        <v>52.9</v>
      </c>
      <c r="X47" s="55">
        <f t="shared" si="59"/>
        <v>0.15</v>
      </c>
      <c r="Y47" s="56">
        <f t="shared" si="59"/>
        <v>0</v>
      </c>
      <c r="Z47" s="57">
        <f t="shared" si="1"/>
        <v>667.01499999999987</v>
      </c>
      <c r="AA47" s="59">
        <f t="shared" si="2"/>
        <v>7.9406547619047601</v>
      </c>
      <c r="AB47" s="59">
        <f t="shared" si="3"/>
        <v>2.0975047321428559</v>
      </c>
      <c r="AC47" s="1"/>
      <c r="AD47" s="1"/>
      <c r="AE47" s="1"/>
      <c r="AF47" s="1"/>
      <c r="AG47" s="1"/>
      <c r="AH47" s="1"/>
      <c r="AI47" s="1"/>
      <c r="AJ47" s="1"/>
      <c r="AK47" s="1"/>
      <c r="AL47" s="1">
        <f>IFERROR(VLOOKUP(C47,CALC!$K$2:$M$8,2,FALSE),1)</f>
        <v>0.95</v>
      </c>
      <c r="AM47" s="1">
        <f>IFERROR(VLOOKUP(C47,CALC!$K$2:$M$8,3,FALSE),1)</f>
        <v>0.97499999999999998</v>
      </c>
      <c r="AN47" s="1">
        <f>VLOOKUP(B47,CALC!$E$2:$H$33,3,FALSE)</f>
        <v>0.97</v>
      </c>
      <c r="AO47" s="1">
        <f>VLOOKUP(B47,CALC!$E$2:$H$33,4,FALSE)</f>
        <v>0.98499999999999999</v>
      </c>
      <c r="AP47" s="1"/>
      <c r="AQ47" s="3">
        <f t="shared" si="4"/>
        <v>7.7421383928571412</v>
      </c>
      <c r="AR47" s="3">
        <f t="shared" si="5"/>
        <v>7.5436220238095215</v>
      </c>
      <c r="AS47" s="3">
        <f t="shared" si="6"/>
        <v>7.8215449404761888</v>
      </c>
      <c r="AT47" s="3">
        <f t="shared" si="7"/>
        <v>7.7024351190476175</v>
      </c>
      <c r="AU47" s="3">
        <f t="shared" si="8"/>
        <v>7.6260063169642844</v>
      </c>
      <c r="AV47" s="3">
        <f t="shared" si="9"/>
        <v>7.5098742410714268</v>
      </c>
      <c r="AW47" s="3">
        <f t="shared" si="10"/>
        <v>7.4304676934523783</v>
      </c>
      <c r="AX47" s="3">
        <f t="shared" si="11"/>
        <v>7.3173133630952361</v>
      </c>
      <c r="AY47" s="3">
        <f t="shared" si="12"/>
        <v>2.1840476190476181</v>
      </c>
      <c r="AZ47" s="3">
        <f t="shared" si="13"/>
        <v>2.1294464285714274</v>
      </c>
      <c r="BA47" s="3">
        <f t="shared" si="14"/>
        <v>2.0748452380952371</v>
      </c>
      <c r="BB47" s="3">
        <f t="shared" si="15"/>
        <v>2.1512869047619039</v>
      </c>
      <c r="BC47" s="3">
        <f t="shared" si="16"/>
        <v>2.1185261904761896</v>
      </c>
      <c r="BD47" s="3">
        <f t="shared" si="17"/>
        <v>2.0975047321428559</v>
      </c>
      <c r="BE47" s="3">
        <f t="shared" si="18"/>
        <v>2.0655630357142845</v>
      </c>
      <c r="BF47" s="3">
        <f t="shared" si="19"/>
        <v>2.0437225595238084</v>
      </c>
      <c r="BG47" s="3">
        <f t="shared" si="20"/>
        <v>2.0125998809523802</v>
      </c>
    </row>
    <row r="48" spans="1:59" ht="15" x14ac:dyDescent="0.25">
      <c r="A48" s="38" t="s">
        <v>217</v>
      </c>
      <c r="B48" s="38" t="s">
        <v>43</v>
      </c>
      <c r="C48" s="38" t="str">
        <f>VLOOKUP(A48,CALC!$A$2:$C$494,3,FALSE)</f>
        <v>C/LW</v>
      </c>
      <c r="D48" s="38">
        <v>1</v>
      </c>
      <c r="E48" s="39">
        <v>84</v>
      </c>
      <c r="F48" s="40">
        <v>32.5</v>
      </c>
      <c r="G48" s="40">
        <v>35.9</v>
      </c>
      <c r="H48" s="40">
        <v>68.400000000000006</v>
      </c>
      <c r="I48" s="40">
        <v>20.2</v>
      </c>
      <c r="J48" s="40">
        <v>272</v>
      </c>
      <c r="K48" s="40">
        <v>244.6</v>
      </c>
      <c r="L48" s="40">
        <v>29.9</v>
      </c>
      <c r="M48" s="40">
        <v>108.9</v>
      </c>
      <c r="N48" s="41">
        <v>0.12</v>
      </c>
      <c r="O48" s="42">
        <v>17.25</v>
      </c>
      <c r="P48" s="54">
        <f t="shared" ref="P48:Y48" si="60">IF(F$4="Yes",F48*F$5,0)</f>
        <v>162.5</v>
      </c>
      <c r="Q48" s="55">
        <f t="shared" si="60"/>
        <v>134.625</v>
      </c>
      <c r="R48" s="55">
        <f t="shared" si="60"/>
        <v>68.400000000000006</v>
      </c>
      <c r="S48" s="55">
        <f t="shared" si="60"/>
        <v>10.1</v>
      </c>
      <c r="T48" s="55">
        <f t="shared" si="60"/>
        <v>136</v>
      </c>
      <c r="U48" s="55">
        <f t="shared" si="60"/>
        <v>73.38</v>
      </c>
      <c r="V48" s="55">
        <f t="shared" si="60"/>
        <v>17.939999999999998</v>
      </c>
      <c r="W48" s="55">
        <f t="shared" si="60"/>
        <v>108.9</v>
      </c>
      <c r="X48" s="55">
        <f t="shared" si="60"/>
        <v>0.12</v>
      </c>
      <c r="Y48" s="56">
        <f t="shared" si="60"/>
        <v>0</v>
      </c>
      <c r="Z48" s="57">
        <f t="shared" si="1"/>
        <v>711.96499999999992</v>
      </c>
      <c r="AA48" s="59">
        <f t="shared" si="2"/>
        <v>8.4757738095238082</v>
      </c>
      <c r="AB48" s="59">
        <f t="shared" si="3"/>
        <v>2.8415291666666662</v>
      </c>
      <c r="AC48" s="1"/>
      <c r="AD48" s="1"/>
      <c r="AE48" s="1"/>
      <c r="AF48" s="1"/>
      <c r="AG48" s="1"/>
      <c r="AH48" s="1"/>
      <c r="AI48" s="1"/>
      <c r="AJ48" s="1"/>
      <c r="AK48" s="1"/>
      <c r="AL48" s="1">
        <f>IFERROR(VLOOKUP(C48,CALC!$K$2:$M$8,2,FALSE),1)</f>
        <v>1.0900000000000001</v>
      </c>
      <c r="AM48" s="1">
        <f>IFERROR(VLOOKUP(C48,CALC!$K$2:$M$8,3,FALSE),1)</f>
        <v>1.0449999999999999</v>
      </c>
      <c r="AN48" s="1">
        <f>VLOOKUP(B48,CALC!$E$2:$H$33,3,FALSE)</f>
        <v>1</v>
      </c>
      <c r="AO48" s="1">
        <f>VLOOKUP(B48,CALC!$E$2:$H$33,4,FALSE)</f>
        <v>1</v>
      </c>
      <c r="AP48" s="1"/>
      <c r="AQ48" s="3">
        <f t="shared" si="4"/>
        <v>8.8571836309523793</v>
      </c>
      <c r="AR48" s="3">
        <f t="shared" si="5"/>
        <v>9.2385934523809521</v>
      </c>
      <c r="AS48" s="3">
        <f t="shared" si="6"/>
        <v>8.4757738095238082</v>
      </c>
      <c r="AT48" s="3">
        <f t="shared" si="7"/>
        <v>8.4757738095238082</v>
      </c>
      <c r="AU48" s="3">
        <f t="shared" si="8"/>
        <v>8.8571836309523793</v>
      </c>
      <c r="AV48" s="3">
        <f t="shared" si="9"/>
        <v>8.8571836309523793</v>
      </c>
      <c r="AW48" s="3">
        <f t="shared" si="10"/>
        <v>9.2385934523809521</v>
      </c>
      <c r="AX48" s="3">
        <f t="shared" si="11"/>
        <v>9.2385934523809521</v>
      </c>
      <c r="AY48" s="3">
        <f t="shared" si="12"/>
        <v>2.7191666666666663</v>
      </c>
      <c r="AZ48" s="3">
        <f t="shared" si="13"/>
        <v>2.8415291666666662</v>
      </c>
      <c r="BA48" s="3">
        <f t="shared" si="14"/>
        <v>2.9638916666666666</v>
      </c>
      <c r="BB48" s="3">
        <f t="shared" si="15"/>
        <v>2.7191666666666663</v>
      </c>
      <c r="BC48" s="3">
        <f t="shared" si="16"/>
        <v>2.7191666666666663</v>
      </c>
      <c r="BD48" s="3">
        <f t="shared" si="17"/>
        <v>2.8415291666666662</v>
      </c>
      <c r="BE48" s="3">
        <f t="shared" si="18"/>
        <v>2.8415291666666662</v>
      </c>
      <c r="BF48" s="3">
        <f t="shared" si="19"/>
        <v>2.9638916666666666</v>
      </c>
      <c r="BG48" s="3">
        <f t="shared" si="20"/>
        <v>2.9638916666666666</v>
      </c>
    </row>
    <row r="49" spans="1:59" ht="15" x14ac:dyDescent="0.25">
      <c r="A49" s="38" t="s">
        <v>229</v>
      </c>
      <c r="B49" s="38" t="s">
        <v>43</v>
      </c>
      <c r="C49" s="38" t="str">
        <f>VLOOKUP(A49,CALC!$A$2:$C$494,3,FALSE)</f>
        <v>C</v>
      </c>
      <c r="D49" s="38">
        <v>1</v>
      </c>
      <c r="E49" s="39">
        <v>84</v>
      </c>
      <c r="F49" s="40">
        <v>24.5</v>
      </c>
      <c r="G49" s="40">
        <v>63.4</v>
      </c>
      <c r="H49" s="40">
        <v>87.9</v>
      </c>
      <c r="I49" s="40">
        <v>32.5</v>
      </c>
      <c r="J49" s="40">
        <v>175.7</v>
      </c>
      <c r="K49" s="40">
        <v>96.3</v>
      </c>
      <c r="L49" s="40">
        <v>63.8</v>
      </c>
      <c r="M49" s="40">
        <v>22.7</v>
      </c>
      <c r="N49" s="52">
        <v>0.13900000000000001</v>
      </c>
      <c r="O49" s="42">
        <v>19.5</v>
      </c>
      <c r="P49" s="54">
        <f t="shared" ref="P49:Y49" si="61">IF(F$4="Yes",F49*F$5,0)</f>
        <v>122.5</v>
      </c>
      <c r="Q49" s="55">
        <f t="shared" si="61"/>
        <v>237.75</v>
      </c>
      <c r="R49" s="55">
        <f t="shared" si="61"/>
        <v>87.9</v>
      </c>
      <c r="S49" s="55">
        <f t="shared" si="61"/>
        <v>16.25</v>
      </c>
      <c r="T49" s="55">
        <f t="shared" si="61"/>
        <v>87.85</v>
      </c>
      <c r="U49" s="55">
        <f t="shared" si="61"/>
        <v>28.889999999999997</v>
      </c>
      <c r="V49" s="55">
        <f t="shared" si="61"/>
        <v>38.279999999999994</v>
      </c>
      <c r="W49" s="55">
        <f t="shared" si="61"/>
        <v>22.7</v>
      </c>
      <c r="X49" s="55">
        <f t="shared" si="61"/>
        <v>0.13900000000000001</v>
      </c>
      <c r="Y49" s="56">
        <f t="shared" si="61"/>
        <v>0</v>
      </c>
      <c r="Z49" s="57">
        <f t="shared" si="1"/>
        <v>642.25900000000001</v>
      </c>
      <c r="AA49" s="59">
        <f t="shared" si="2"/>
        <v>7.6459404761904768</v>
      </c>
      <c r="AB49" s="59">
        <f t="shared" si="3"/>
        <v>1.8515466666666682</v>
      </c>
      <c r="AC49" s="1"/>
      <c r="AD49" s="1"/>
      <c r="AE49" s="1"/>
      <c r="AF49" s="1"/>
      <c r="AG49" s="1"/>
      <c r="AH49" s="1"/>
      <c r="AI49" s="1"/>
      <c r="AJ49" s="1"/>
      <c r="AK49" s="1"/>
      <c r="AL49" s="1">
        <f>IFERROR(VLOOKUP(C49,CALC!$K$2:$M$8,2,FALSE),1)</f>
        <v>0.96</v>
      </c>
      <c r="AM49" s="1">
        <f>IFERROR(VLOOKUP(C49,CALC!$K$2:$M$8,3,FALSE),1)</f>
        <v>0.98</v>
      </c>
      <c r="AN49" s="1">
        <f>VLOOKUP(B49,CALC!$E$2:$H$33,3,FALSE)</f>
        <v>1</v>
      </c>
      <c r="AO49" s="1">
        <f>VLOOKUP(B49,CALC!$E$2:$H$33,4,FALSE)</f>
        <v>1</v>
      </c>
      <c r="AP49" s="1"/>
      <c r="AQ49" s="3">
        <f t="shared" si="4"/>
        <v>7.4930216666666674</v>
      </c>
      <c r="AR49" s="3">
        <f t="shared" si="5"/>
        <v>7.340102857142857</v>
      </c>
      <c r="AS49" s="3">
        <f t="shared" si="6"/>
        <v>7.6459404761904768</v>
      </c>
      <c r="AT49" s="3">
        <f t="shared" si="7"/>
        <v>7.6459404761904768</v>
      </c>
      <c r="AU49" s="3">
        <f t="shared" si="8"/>
        <v>7.4930216666666674</v>
      </c>
      <c r="AV49" s="3">
        <f t="shared" si="9"/>
        <v>7.4930216666666674</v>
      </c>
      <c r="AW49" s="3">
        <f t="shared" si="10"/>
        <v>7.340102857142857</v>
      </c>
      <c r="AX49" s="3">
        <f t="shared" si="11"/>
        <v>7.340102857142857</v>
      </c>
      <c r="AY49" s="3">
        <f t="shared" si="12"/>
        <v>1.8893333333333349</v>
      </c>
      <c r="AZ49" s="3">
        <f t="shared" si="13"/>
        <v>1.8515466666666682</v>
      </c>
      <c r="BA49" s="3">
        <f t="shared" si="14"/>
        <v>1.8137600000000014</v>
      </c>
      <c r="BB49" s="3">
        <f t="shared" si="15"/>
        <v>1.8893333333333349</v>
      </c>
      <c r="BC49" s="3">
        <f t="shared" si="16"/>
        <v>1.8893333333333349</v>
      </c>
      <c r="BD49" s="3">
        <f t="shared" si="17"/>
        <v>1.8515466666666682</v>
      </c>
      <c r="BE49" s="3">
        <f t="shared" si="18"/>
        <v>1.8515466666666682</v>
      </c>
      <c r="BF49" s="3">
        <f t="shared" si="19"/>
        <v>1.8137600000000014</v>
      </c>
      <c r="BG49" s="3">
        <f t="shared" si="20"/>
        <v>1.8137600000000014</v>
      </c>
    </row>
    <row r="50" spans="1:59" ht="15" x14ac:dyDescent="0.25">
      <c r="A50" s="38" t="s">
        <v>197</v>
      </c>
      <c r="B50" s="38" t="s">
        <v>21</v>
      </c>
      <c r="C50" s="38" t="str">
        <f>VLOOKUP(A50,CALC!$A$2:$C$494,3,FALSE)</f>
        <v>D</v>
      </c>
      <c r="D50" s="38">
        <v>1</v>
      </c>
      <c r="E50" s="39">
        <v>84</v>
      </c>
      <c r="F50" s="40">
        <v>25.6</v>
      </c>
      <c r="G50" s="40">
        <v>47.6</v>
      </c>
      <c r="H50" s="40">
        <v>73.099999999999994</v>
      </c>
      <c r="I50" s="40">
        <v>23.1</v>
      </c>
      <c r="J50" s="40">
        <v>261.8</v>
      </c>
      <c r="K50" s="40">
        <v>44.1</v>
      </c>
      <c r="L50" s="40">
        <v>113.1</v>
      </c>
      <c r="M50" s="40">
        <v>38.6</v>
      </c>
      <c r="N50" s="41">
        <v>9.8000000000000004E-2</v>
      </c>
      <c r="O50" s="42">
        <v>25</v>
      </c>
      <c r="P50" s="54">
        <f t="shared" ref="P50:Y50" si="62">IF(F$4="Yes",F50*F$5,0)</f>
        <v>128</v>
      </c>
      <c r="Q50" s="55">
        <f t="shared" si="62"/>
        <v>178.5</v>
      </c>
      <c r="R50" s="55">
        <f t="shared" si="62"/>
        <v>73.099999999999994</v>
      </c>
      <c r="S50" s="55">
        <f t="shared" si="62"/>
        <v>11.55</v>
      </c>
      <c r="T50" s="55">
        <f t="shared" si="62"/>
        <v>130.9</v>
      </c>
      <c r="U50" s="55">
        <f t="shared" si="62"/>
        <v>13.23</v>
      </c>
      <c r="V50" s="55">
        <f t="shared" si="62"/>
        <v>67.86</v>
      </c>
      <c r="W50" s="55">
        <f t="shared" si="62"/>
        <v>38.6</v>
      </c>
      <c r="X50" s="55">
        <f t="shared" si="62"/>
        <v>9.8000000000000004E-2</v>
      </c>
      <c r="Y50" s="56">
        <f t="shared" si="62"/>
        <v>0</v>
      </c>
      <c r="Z50" s="57">
        <f t="shared" si="1"/>
        <v>641.83800000000008</v>
      </c>
      <c r="AA50" s="59">
        <f t="shared" si="2"/>
        <v>7.6409285714285726</v>
      </c>
      <c r="AB50" s="59">
        <f t="shared" si="3"/>
        <v>2.5899940476190482</v>
      </c>
      <c r="AC50" s="1"/>
      <c r="AD50" s="1"/>
      <c r="AE50" s="1"/>
      <c r="AF50" s="1"/>
      <c r="AG50" s="1"/>
      <c r="AH50" s="1"/>
      <c r="AI50" s="1"/>
      <c r="AJ50" s="1"/>
      <c r="AK50" s="1"/>
      <c r="AL50" s="1">
        <f>IFERROR(VLOOKUP(C50,CALC!$K$2:$M$8,2,FALSE),1)</f>
        <v>1</v>
      </c>
      <c r="AM50" s="1">
        <f>IFERROR(VLOOKUP(C50,CALC!$K$2:$M$8,3,FALSE),1)</f>
        <v>1</v>
      </c>
      <c r="AN50" s="1">
        <f>VLOOKUP(B50,CALC!$E$2:$H$33,3,FALSE)</f>
        <v>0.9</v>
      </c>
      <c r="AO50" s="1">
        <f>VLOOKUP(B50,CALC!$E$2:$H$33,4,FALSE)</f>
        <v>0.95</v>
      </c>
      <c r="AP50" s="1"/>
      <c r="AQ50" s="3">
        <f t="shared" si="4"/>
        <v>7.6409285714285726</v>
      </c>
      <c r="AR50" s="3">
        <f t="shared" si="5"/>
        <v>7.6409285714285726</v>
      </c>
      <c r="AS50" s="3">
        <f t="shared" si="6"/>
        <v>7.2588821428571437</v>
      </c>
      <c r="AT50" s="3">
        <f t="shared" si="7"/>
        <v>6.8768357142857157</v>
      </c>
      <c r="AU50" s="3">
        <f t="shared" si="8"/>
        <v>7.2588821428571437</v>
      </c>
      <c r="AV50" s="3">
        <f t="shared" si="9"/>
        <v>6.8768357142857157</v>
      </c>
      <c r="AW50" s="3">
        <f t="shared" si="10"/>
        <v>7.2588821428571437</v>
      </c>
      <c r="AX50" s="3">
        <f t="shared" si="11"/>
        <v>6.8768357142857157</v>
      </c>
      <c r="AY50" s="3">
        <f t="shared" si="12"/>
        <v>2.7263095238095243</v>
      </c>
      <c r="AZ50" s="3">
        <f t="shared" si="13"/>
        <v>2.7263095238095243</v>
      </c>
      <c r="BA50" s="3">
        <f t="shared" si="14"/>
        <v>2.7263095238095243</v>
      </c>
      <c r="BB50" s="3">
        <f t="shared" si="15"/>
        <v>2.5899940476190482</v>
      </c>
      <c r="BC50" s="3">
        <f t="shared" si="16"/>
        <v>2.453678571428572</v>
      </c>
      <c r="BD50" s="3">
        <f t="shared" si="17"/>
        <v>2.5899940476190482</v>
      </c>
      <c r="BE50" s="3">
        <f t="shared" si="18"/>
        <v>2.453678571428572</v>
      </c>
      <c r="BF50" s="3">
        <f t="shared" si="19"/>
        <v>2.5899940476190482</v>
      </c>
      <c r="BG50" s="3">
        <f t="shared" si="20"/>
        <v>2.453678571428572</v>
      </c>
    </row>
    <row r="51" spans="1:59" ht="15" x14ac:dyDescent="0.25">
      <c r="A51" s="38" t="s">
        <v>194</v>
      </c>
      <c r="B51" s="38" t="s">
        <v>66</v>
      </c>
      <c r="C51" s="38" t="str">
        <f>VLOOKUP(A51,CALC!$A$2:$C$494,3,FALSE)</f>
        <v>D</v>
      </c>
      <c r="D51" s="38">
        <v>1</v>
      </c>
      <c r="E51" s="39">
        <v>84</v>
      </c>
      <c r="F51" s="40">
        <v>20.3</v>
      </c>
      <c r="G51" s="40">
        <v>61.2</v>
      </c>
      <c r="H51" s="40">
        <v>81.5</v>
      </c>
      <c r="I51" s="40">
        <v>25.9</v>
      </c>
      <c r="J51" s="40">
        <v>210.3</v>
      </c>
      <c r="K51" s="40">
        <v>77.400000000000006</v>
      </c>
      <c r="L51" s="40">
        <v>95.3</v>
      </c>
      <c r="M51" s="40">
        <v>80.5</v>
      </c>
      <c r="N51" s="52">
        <v>9.7000000000000003E-2</v>
      </c>
      <c r="O51" s="42">
        <v>24.25</v>
      </c>
      <c r="P51" s="54">
        <f t="shared" ref="P51:Y51" si="63">IF(F$4="Yes",F51*F$5,0)</f>
        <v>101.5</v>
      </c>
      <c r="Q51" s="55">
        <f t="shared" si="63"/>
        <v>229.5</v>
      </c>
      <c r="R51" s="55">
        <f t="shared" si="63"/>
        <v>81.5</v>
      </c>
      <c r="S51" s="55">
        <f t="shared" si="63"/>
        <v>12.95</v>
      </c>
      <c r="T51" s="55">
        <f t="shared" si="63"/>
        <v>105.15</v>
      </c>
      <c r="U51" s="55">
        <f t="shared" si="63"/>
        <v>23.220000000000002</v>
      </c>
      <c r="V51" s="55">
        <f t="shared" si="63"/>
        <v>57.18</v>
      </c>
      <c r="W51" s="55">
        <f t="shared" si="63"/>
        <v>80.5</v>
      </c>
      <c r="X51" s="55">
        <f t="shared" si="63"/>
        <v>9.7000000000000003E-2</v>
      </c>
      <c r="Y51" s="56">
        <f t="shared" si="63"/>
        <v>0</v>
      </c>
      <c r="Z51" s="57">
        <f t="shared" si="1"/>
        <v>691.59699999999998</v>
      </c>
      <c r="AA51" s="59">
        <f t="shared" si="2"/>
        <v>8.2332976190476188</v>
      </c>
      <c r="AB51" s="59">
        <f t="shared" si="3"/>
        <v>3.2357116071428562</v>
      </c>
      <c r="AC51" s="1"/>
      <c r="AD51" s="1"/>
      <c r="AE51" s="1"/>
      <c r="AF51" s="1"/>
      <c r="AG51" s="1"/>
      <c r="AH51" s="1"/>
      <c r="AI51" s="1"/>
      <c r="AJ51" s="1"/>
      <c r="AK51" s="1"/>
      <c r="AL51" s="1">
        <f>IFERROR(VLOOKUP(C51,CALC!$K$2:$M$8,2,FALSE),1)</f>
        <v>1</v>
      </c>
      <c r="AM51" s="1">
        <f>IFERROR(VLOOKUP(C51,CALC!$K$2:$M$8,3,FALSE),1)</f>
        <v>1</v>
      </c>
      <c r="AN51" s="1">
        <f>VLOOKUP(B51,CALC!$E$2:$H$33,3,FALSE)</f>
        <v>0.95</v>
      </c>
      <c r="AO51" s="1">
        <f>VLOOKUP(B51,CALC!$E$2:$H$33,4,FALSE)</f>
        <v>0.97499999999999998</v>
      </c>
      <c r="AP51" s="1"/>
      <c r="AQ51" s="3">
        <f t="shared" si="4"/>
        <v>8.2332976190476188</v>
      </c>
      <c r="AR51" s="3">
        <f t="shared" si="5"/>
        <v>8.2332976190476188</v>
      </c>
      <c r="AS51" s="3">
        <f t="shared" si="6"/>
        <v>8.0274651785714273</v>
      </c>
      <c r="AT51" s="3">
        <f t="shared" si="7"/>
        <v>7.8216327380952375</v>
      </c>
      <c r="AU51" s="3">
        <f t="shared" si="8"/>
        <v>8.0274651785714273</v>
      </c>
      <c r="AV51" s="3">
        <f t="shared" si="9"/>
        <v>7.8216327380952375</v>
      </c>
      <c r="AW51" s="3">
        <f t="shared" si="10"/>
        <v>8.0274651785714273</v>
      </c>
      <c r="AX51" s="3">
        <f t="shared" si="11"/>
        <v>7.8216327380952375</v>
      </c>
      <c r="AY51" s="3">
        <f t="shared" si="12"/>
        <v>3.3186785714285705</v>
      </c>
      <c r="AZ51" s="3">
        <f t="shared" si="13"/>
        <v>3.3186785714285705</v>
      </c>
      <c r="BA51" s="3">
        <f t="shared" si="14"/>
        <v>3.3186785714285705</v>
      </c>
      <c r="BB51" s="3">
        <f t="shared" si="15"/>
        <v>3.2357116071428562</v>
      </c>
      <c r="BC51" s="3">
        <f t="shared" si="16"/>
        <v>3.152744642857142</v>
      </c>
      <c r="BD51" s="3">
        <f t="shared" si="17"/>
        <v>3.2357116071428562</v>
      </c>
      <c r="BE51" s="3">
        <f t="shared" si="18"/>
        <v>3.152744642857142</v>
      </c>
      <c r="BF51" s="3">
        <f t="shared" si="19"/>
        <v>3.2357116071428562</v>
      </c>
      <c r="BG51" s="3">
        <f t="shared" si="20"/>
        <v>3.152744642857142</v>
      </c>
    </row>
    <row r="52" spans="1:59" ht="15" x14ac:dyDescent="0.25">
      <c r="A52" s="38" t="s">
        <v>226</v>
      </c>
      <c r="B52" s="38" t="s">
        <v>47</v>
      </c>
      <c r="C52" s="38" t="str">
        <f>VLOOKUP(A52,CALC!$A$2:$C$494,3,FALSE)</f>
        <v>C</v>
      </c>
      <c r="D52" s="38">
        <v>1</v>
      </c>
      <c r="E52" s="39">
        <v>84</v>
      </c>
      <c r="F52" s="40">
        <v>38.6</v>
      </c>
      <c r="G52" s="40">
        <v>48</v>
      </c>
      <c r="H52" s="40">
        <v>86.6</v>
      </c>
      <c r="I52" s="40">
        <v>25.7</v>
      </c>
      <c r="J52" s="40">
        <v>232.1</v>
      </c>
      <c r="K52" s="40">
        <v>2.1</v>
      </c>
      <c r="L52" s="40">
        <v>41.2</v>
      </c>
      <c r="M52" s="40">
        <v>21.2</v>
      </c>
      <c r="N52" s="41">
        <v>0.16700000000000001</v>
      </c>
      <c r="O52" s="42">
        <v>19.5</v>
      </c>
      <c r="P52" s="54">
        <f t="shared" ref="P52:Y52" si="64">IF(F$4="Yes",F52*F$5,0)</f>
        <v>193</v>
      </c>
      <c r="Q52" s="55">
        <f t="shared" si="64"/>
        <v>180</v>
      </c>
      <c r="R52" s="55">
        <f t="shared" si="64"/>
        <v>86.6</v>
      </c>
      <c r="S52" s="55">
        <f t="shared" si="64"/>
        <v>12.85</v>
      </c>
      <c r="T52" s="55">
        <f t="shared" si="64"/>
        <v>116.05</v>
      </c>
      <c r="U52" s="55">
        <f t="shared" si="64"/>
        <v>0.63</v>
      </c>
      <c r="V52" s="55">
        <f t="shared" si="64"/>
        <v>24.720000000000002</v>
      </c>
      <c r="W52" s="55">
        <f t="shared" si="64"/>
        <v>21.2</v>
      </c>
      <c r="X52" s="55">
        <f t="shared" si="64"/>
        <v>0.16700000000000001</v>
      </c>
      <c r="Y52" s="56">
        <f t="shared" si="64"/>
        <v>0</v>
      </c>
      <c r="Z52" s="57">
        <f t="shared" si="1"/>
        <v>635.2170000000001</v>
      </c>
      <c r="AA52" s="59">
        <f t="shared" si="2"/>
        <v>7.562107142857144</v>
      </c>
      <c r="AB52" s="59">
        <f t="shared" si="3"/>
        <v>1.8490125500000021</v>
      </c>
      <c r="AC52" s="1"/>
      <c r="AD52" s="1"/>
      <c r="AE52" s="1"/>
      <c r="AF52" s="1"/>
      <c r="AG52" s="1"/>
      <c r="AH52" s="1"/>
      <c r="AI52" s="1"/>
      <c r="AJ52" s="1"/>
      <c r="AK52" s="1"/>
      <c r="AL52" s="1">
        <f>IFERROR(VLOOKUP(C52,CALC!$K$2:$M$8,2,FALSE),1)</f>
        <v>0.96</v>
      </c>
      <c r="AM52" s="1">
        <f>IFERROR(VLOOKUP(C52,CALC!$K$2:$M$8,3,FALSE),1)</f>
        <v>0.98</v>
      </c>
      <c r="AN52" s="1">
        <f>VLOOKUP(B52,CALC!$E$2:$H$33,3,FALSE)</f>
        <v>1.0900000000000001</v>
      </c>
      <c r="AO52" s="1">
        <f>VLOOKUP(B52,CALC!$E$2:$H$33,4,FALSE)</f>
        <v>1.0449999999999999</v>
      </c>
      <c r="AP52" s="1"/>
      <c r="AQ52" s="3">
        <f t="shared" si="4"/>
        <v>7.4108650000000011</v>
      </c>
      <c r="AR52" s="3">
        <f t="shared" si="5"/>
        <v>7.2596228571428583</v>
      </c>
      <c r="AS52" s="3">
        <f t="shared" si="6"/>
        <v>7.9024019642857146</v>
      </c>
      <c r="AT52" s="3">
        <f t="shared" si="7"/>
        <v>8.242696785714287</v>
      </c>
      <c r="AU52" s="3">
        <f t="shared" si="8"/>
        <v>7.7443539250000004</v>
      </c>
      <c r="AV52" s="3">
        <f t="shared" si="9"/>
        <v>8.0778428500000015</v>
      </c>
      <c r="AW52" s="3">
        <f t="shared" si="10"/>
        <v>7.5863058857142862</v>
      </c>
      <c r="AX52" s="3">
        <f t="shared" si="11"/>
        <v>7.9129889142857159</v>
      </c>
      <c r="AY52" s="3">
        <f t="shared" si="12"/>
        <v>1.8055000000000021</v>
      </c>
      <c r="AZ52" s="3">
        <f t="shared" si="13"/>
        <v>1.769390000000002</v>
      </c>
      <c r="BA52" s="3">
        <f t="shared" si="14"/>
        <v>1.7332800000000019</v>
      </c>
      <c r="BB52" s="3">
        <f t="shared" si="15"/>
        <v>1.886747500000002</v>
      </c>
      <c r="BC52" s="3">
        <f t="shared" si="16"/>
        <v>1.9679950000000024</v>
      </c>
      <c r="BD52" s="3">
        <f t="shared" si="17"/>
        <v>1.8490125500000021</v>
      </c>
      <c r="BE52" s="3">
        <f t="shared" si="18"/>
        <v>1.9286351000000024</v>
      </c>
      <c r="BF52" s="3">
        <f t="shared" si="19"/>
        <v>1.8112776000000019</v>
      </c>
      <c r="BG52" s="3">
        <f t="shared" si="20"/>
        <v>1.8892752000000022</v>
      </c>
    </row>
    <row r="53" spans="1:59" ht="15" x14ac:dyDescent="0.25">
      <c r="A53" s="38" t="s">
        <v>236</v>
      </c>
      <c r="B53" s="38" t="s">
        <v>16</v>
      </c>
      <c r="C53" s="38" t="str">
        <f>VLOOKUP(A53,CALC!$A$2:$C$494,3,FALSE)</f>
        <v>LW/RW</v>
      </c>
      <c r="D53" s="38">
        <v>1</v>
      </c>
      <c r="E53" s="39">
        <v>84</v>
      </c>
      <c r="F53" s="40">
        <v>35.200000000000003</v>
      </c>
      <c r="G53" s="40">
        <v>50.8</v>
      </c>
      <c r="H53" s="40">
        <v>86</v>
      </c>
      <c r="I53" s="40">
        <v>27.1</v>
      </c>
      <c r="J53" s="40">
        <v>220.1</v>
      </c>
      <c r="K53" s="40">
        <v>32.299999999999997</v>
      </c>
      <c r="L53" s="40">
        <v>45.1</v>
      </c>
      <c r="M53" s="40">
        <v>34.799999999999997</v>
      </c>
      <c r="N53" s="52">
        <v>0.16</v>
      </c>
      <c r="O53" s="42">
        <v>20</v>
      </c>
      <c r="P53" s="54">
        <f t="shared" ref="P53:Y53" si="65">IF(F$4="Yes",F53*F$5,0)</f>
        <v>176</v>
      </c>
      <c r="Q53" s="55">
        <f t="shared" si="65"/>
        <v>190.5</v>
      </c>
      <c r="R53" s="55">
        <f t="shared" si="65"/>
        <v>86</v>
      </c>
      <c r="S53" s="55">
        <f t="shared" si="65"/>
        <v>13.55</v>
      </c>
      <c r="T53" s="55">
        <f t="shared" si="65"/>
        <v>110.05</v>
      </c>
      <c r="U53" s="55">
        <f t="shared" si="65"/>
        <v>9.69</v>
      </c>
      <c r="V53" s="55">
        <f t="shared" si="65"/>
        <v>27.06</v>
      </c>
      <c r="W53" s="55">
        <f t="shared" si="65"/>
        <v>34.799999999999997</v>
      </c>
      <c r="X53" s="55">
        <f t="shared" si="65"/>
        <v>0.16</v>
      </c>
      <c r="Y53" s="56">
        <f t="shared" si="65"/>
        <v>0</v>
      </c>
      <c r="Z53" s="57">
        <f t="shared" si="1"/>
        <v>647.80999999999995</v>
      </c>
      <c r="AA53" s="59">
        <f t="shared" si="2"/>
        <v>7.7120238095238092</v>
      </c>
      <c r="AB53" s="59">
        <f t="shared" si="3"/>
        <v>1.8607745000000004</v>
      </c>
      <c r="AC53" s="1"/>
      <c r="AD53" s="1"/>
      <c r="AE53" s="1"/>
      <c r="AF53" s="1"/>
      <c r="AG53" s="1"/>
      <c r="AH53" s="1"/>
      <c r="AI53" s="1"/>
      <c r="AJ53" s="1"/>
      <c r="AK53" s="1"/>
      <c r="AL53" s="1">
        <f>IFERROR(VLOOKUP(C53,CALC!$K$2:$M$8,2,FALSE),1)</f>
        <v>1.08</v>
      </c>
      <c r="AM53" s="1">
        <f>IFERROR(VLOOKUP(C53,CALC!$K$2:$M$8,3,FALSE),1)</f>
        <v>1.04</v>
      </c>
      <c r="AN53" s="1">
        <f>VLOOKUP(B53,CALC!$E$2:$H$33,3,FALSE)</f>
        <v>0.83</v>
      </c>
      <c r="AO53" s="1">
        <f>VLOOKUP(B53,CALC!$E$2:$H$33,4,FALSE)</f>
        <v>0.91500000000000004</v>
      </c>
      <c r="AP53" s="1"/>
      <c r="AQ53" s="3">
        <f t="shared" si="4"/>
        <v>8.0205047619047622</v>
      </c>
      <c r="AR53" s="3">
        <f t="shared" si="5"/>
        <v>8.3289857142857144</v>
      </c>
      <c r="AS53" s="3">
        <f t="shared" si="6"/>
        <v>7.0565017857142855</v>
      </c>
      <c r="AT53" s="3">
        <f t="shared" si="7"/>
        <v>6.400979761904761</v>
      </c>
      <c r="AU53" s="3">
        <f t="shared" si="8"/>
        <v>7.3387618571428579</v>
      </c>
      <c r="AV53" s="3">
        <f t="shared" si="9"/>
        <v>6.6570189523809526</v>
      </c>
      <c r="AW53" s="3">
        <f t="shared" si="10"/>
        <v>7.6210219285714293</v>
      </c>
      <c r="AX53" s="3">
        <f t="shared" si="11"/>
        <v>6.9130581428571425</v>
      </c>
      <c r="AY53" s="3">
        <f t="shared" si="12"/>
        <v>1.9554166666666672</v>
      </c>
      <c r="AZ53" s="3">
        <f t="shared" si="13"/>
        <v>2.0336333333333338</v>
      </c>
      <c r="BA53" s="3">
        <f t="shared" si="14"/>
        <v>2.1118500000000009</v>
      </c>
      <c r="BB53" s="3">
        <f t="shared" si="15"/>
        <v>1.7892062500000006</v>
      </c>
      <c r="BC53" s="3">
        <f t="shared" si="16"/>
        <v>1.6229958333333336</v>
      </c>
      <c r="BD53" s="3">
        <f t="shared" si="17"/>
        <v>1.8607745000000004</v>
      </c>
      <c r="BE53" s="3">
        <f t="shared" si="18"/>
        <v>1.687915666666667</v>
      </c>
      <c r="BF53" s="3">
        <f t="shared" si="19"/>
        <v>1.932342750000001</v>
      </c>
      <c r="BG53" s="3">
        <f t="shared" si="20"/>
        <v>1.7528355000000007</v>
      </c>
    </row>
    <row r="54" spans="1:59" ht="15" x14ac:dyDescent="0.25">
      <c r="A54" s="38" t="s">
        <v>231</v>
      </c>
      <c r="B54" s="38" t="s">
        <v>68</v>
      </c>
      <c r="C54" s="38" t="str">
        <f>VLOOKUP(A54,CALC!$A$2:$C$494,3,FALSE)</f>
        <v>C/LW/RW</v>
      </c>
      <c r="D54" s="38">
        <v>1</v>
      </c>
      <c r="E54" s="39">
        <v>84</v>
      </c>
      <c r="F54" s="40">
        <v>27.4</v>
      </c>
      <c r="G54" s="40">
        <v>63.8</v>
      </c>
      <c r="H54" s="40">
        <v>91.2</v>
      </c>
      <c r="I54" s="40">
        <v>28.7</v>
      </c>
      <c r="J54" s="40">
        <v>178.2</v>
      </c>
      <c r="K54" s="40">
        <v>27.6</v>
      </c>
      <c r="L54" s="40">
        <v>46.4</v>
      </c>
      <c r="M54" s="40">
        <v>21.2</v>
      </c>
      <c r="N54" s="41">
        <v>0.154</v>
      </c>
      <c r="O54" s="42">
        <v>20</v>
      </c>
      <c r="P54" s="54">
        <f t="shared" ref="P54:Y54" si="66">IF(F$4="Yes",F54*F$5,0)</f>
        <v>137</v>
      </c>
      <c r="Q54" s="55">
        <f t="shared" si="66"/>
        <v>239.25</v>
      </c>
      <c r="R54" s="55">
        <f t="shared" si="66"/>
        <v>91.2</v>
      </c>
      <c r="S54" s="55">
        <f t="shared" si="66"/>
        <v>14.35</v>
      </c>
      <c r="T54" s="55">
        <f t="shared" si="66"/>
        <v>89.1</v>
      </c>
      <c r="U54" s="55">
        <f t="shared" si="66"/>
        <v>8.2799999999999994</v>
      </c>
      <c r="V54" s="55">
        <f t="shared" si="66"/>
        <v>27.84</v>
      </c>
      <c r="W54" s="55">
        <f t="shared" si="66"/>
        <v>21.2</v>
      </c>
      <c r="X54" s="55">
        <f t="shared" si="66"/>
        <v>0.154</v>
      </c>
      <c r="Y54" s="56">
        <f t="shared" si="66"/>
        <v>0</v>
      </c>
      <c r="Z54" s="57">
        <f t="shared" si="1"/>
        <v>628.37400000000002</v>
      </c>
      <c r="AA54" s="59">
        <f t="shared" si="2"/>
        <v>7.4806428571428576</v>
      </c>
      <c r="AB54" s="59">
        <f t="shared" si="3"/>
        <v>1.8360980357142871</v>
      </c>
      <c r="AC54" s="1"/>
      <c r="AD54" s="1"/>
      <c r="AE54" s="1"/>
      <c r="AF54" s="1"/>
      <c r="AG54" s="1"/>
      <c r="AH54" s="1"/>
      <c r="AI54" s="1"/>
      <c r="AJ54" s="1"/>
      <c r="AK54" s="1"/>
      <c r="AL54" s="1">
        <f>IFERROR(VLOOKUP(C54,CALC!$K$2:$M$8,2,FALSE),1)</f>
        <v>1.1299999999999999</v>
      </c>
      <c r="AM54" s="1">
        <f>IFERROR(VLOOKUP(C54,CALC!$K$2:$M$8,3,FALSE),1)</f>
        <v>1.0649999999999999</v>
      </c>
      <c r="AN54" s="1">
        <f>VLOOKUP(B54,CALC!$E$2:$H$33,3,FALSE)</f>
        <v>1</v>
      </c>
      <c r="AO54" s="1">
        <f>VLOOKUP(B54,CALC!$E$2:$H$33,4,FALSE)</f>
        <v>1</v>
      </c>
      <c r="AP54" s="1"/>
      <c r="AQ54" s="3">
        <f t="shared" si="4"/>
        <v>7.9668846428571429</v>
      </c>
      <c r="AR54" s="3">
        <f t="shared" si="5"/>
        <v>8.4531264285714283</v>
      </c>
      <c r="AS54" s="3">
        <f t="shared" si="6"/>
        <v>7.4806428571428576</v>
      </c>
      <c r="AT54" s="3">
        <f t="shared" si="7"/>
        <v>7.4806428571428576</v>
      </c>
      <c r="AU54" s="3">
        <f t="shared" si="8"/>
        <v>7.9668846428571429</v>
      </c>
      <c r="AV54" s="3">
        <f t="shared" si="9"/>
        <v>7.9668846428571429</v>
      </c>
      <c r="AW54" s="3">
        <f t="shared" si="10"/>
        <v>8.4531264285714283</v>
      </c>
      <c r="AX54" s="3">
        <f t="shared" si="11"/>
        <v>8.4531264285714283</v>
      </c>
      <c r="AY54" s="3">
        <f t="shared" si="12"/>
        <v>1.7240357142857157</v>
      </c>
      <c r="AZ54" s="3">
        <f t="shared" si="13"/>
        <v>1.8360980357142871</v>
      </c>
      <c r="BA54" s="3">
        <f t="shared" si="14"/>
        <v>1.9481603571428585</v>
      </c>
      <c r="BB54" s="3">
        <f t="shared" si="15"/>
        <v>1.7240357142857157</v>
      </c>
      <c r="BC54" s="3">
        <f t="shared" si="16"/>
        <v>1.7240357142857157</v>
      </c>
      <c r="BD54" s="3">
        <f t="shared" si="17"/>
        <v>1.8360980357142871</v>
      </c>
      <c r="BE54" s="3">
        <f t="shared" si="18"/>
        <v>1.8360980357142871</v>
      </c>
      <c r="BF54" s="3">
        <f t="shared" si="19"/>
        <v>1.9481603571428585</v>
      </c>
      <c r="BG54" s="3">
        <f t="shared" si="20"/>
        <v>1.9481603571428585</v>
      </c>
    </row>
    <row r="55" spans="1:59" ht="15" x14ac:dyDescent="0.25">
      <c r="A55" s="38" t="s">
        <v>240</v>
      </c>
      <c r="B55" s="38" t="s">
        <v>72</v>
      </c>
      <c r="C55" s="38" t="str">
        <f>VLOOKUP(A55,CALC!$A$2:$C$494,3,FALSE)</f>
        <v>C</v>
      </c>
      <c r="D55" s="38">
        <v>1</v>
      </c>
      <c r="E55" s="39">
        <v>84</v>
      </c>
      <c r="F55" s="40">
        <v>31.3</v>
      </c>
      <c r="G55" s="40">
        <v>53.4</v>
      </c>
      <c r="H55" s="40">
        <v>84.7</v>
      </c>
      <c r="I55" s="40">
        <v>27.7</v>
      </c>
      <c r="J55" s="40">
        <v>214.7</v>
      </c>
      <c r="K55" s="40">
        <v>65.8</v>
      </c>
      <c r="L55" s="40">
        <v>24.9</v>
      </c>
      <c r="M55" s="40">
        <v>46.6</v>
      </c>
      <c r="N55" s="52">
        <v>0.14599999999999999</v>
      </c>
      <c r="O55" s="42">
        <v>19.75</v>
      </c>
      <c r="P55" s="54">
        <f t="shared" ref="P55:Y55" si="67">IF(F$4="Yes",F55*F$5,0)</f>
        <v>156.5</v>
      </c>
      <c r="Q55" s="55">
        <f t="shared" si="67"/>
        <v>200.25</v>
      </c>
      <c r="R55" s="55">
        <f t="shared" si="67"/>
        <v>84.7</v>
      </c>
      <c r="S55" s="55">
        <f t="shared" si="67"/>
        <v>13.85</v>
      </c>
      <c r="T55" s="55">
        <f t="shared" si="67"/>
        <v>107.35</v>
      </c>
      <c r="U55" s="55">
        <f t="shared" si="67"/>
        <v>19.739999999999998</v>
      </c>
      <c r="V55" s="55">
        <f t="shared" si="67"/>
        <v>14.939999999999998</v>
      </c>
      <c r="W55" s="55">
        <f t="shared" si="67"/>
        <v>46.6</v>
      </c>
      <c r="X55" s="55">
        <f t="shared" si="67"/>
        <v>0.14599999999999999</v>
      </c>
      <c r="Y55" s="56">
        <f t="shared" si="67"/>
        <v>0</v>
      </c>
      <c r="Z55" s="57">
        <f t="shared" si="1"/>
        <v>644.07599999999991</v>
      </c>
      <c r="AA55" s="59">
        <f t="shared" si="2"/>
        <v>7.6675714285714278</v>
      </c>
      <c r="AB55" s="59">
        <f t="shared" si="3"/>
        <v>1.8727450000000001</v>
      </c>
      <c r="AC55" s="1"/>
      <c r="AD55" s="1"/>
      <c r="AE55" s="1"/>
      <c r="AF55" s="1"/>
      <c r="AG55" s="1"/>
      <c r="AH55" s="1"/>
      <c r="AI55" s="1"/>
      <c r="AJ55" s="1"/>
      <c r="AK55" s="1"/>
      <c r="AL55" s="1">
        <f>IFERROR(VLOOKUP(C55,CALC!$K$2:$M$8,2,FALSE),1)</f>
        <v>0.96</v>
      </c>
      <c r="AM55" s="1">
        <f>IFERROR(VLOOKUP(C55,CALC!$K$2:$M$8,3,FALSE),1)</f>
        <v>0.98</v>
      </c>
      <c r="AN55" s="1">
        <f>VLOOKUP(B55,CALC!$E$2:$H$33,3,FALSE)</f>
        <v>1</v>
      </c>
      <c r="AO55" s="1">
        <f>VLOOKUP(B55,CALC!$E$2:$H$33,4,FALSE)</f>
        <v>1</v>
      </c>
      <c r="AP55" s="1"/>
      <c r="AQ55" s="3">
        <f t="shared" si="4"/>
        <v>7.514219999999999</v>
      </c>
      <c r="AR55" s="3">
        <f t="shared" si="5"/>
        <v>7.3608685714285702</v>
      </c>
      <c r="AS55" s="3">
        <f t="shared" si="6"/>
        <v>7.6675714285714278</v>
      </c>
      <c r="AT55" s="3">
        <f t="shared" si="7"/>
        <v>7.6675714285714278</v>
      </c>
      <c r="AU55" s="3">
        <f t="shared" si="8"/>
        <v>7.514219999999999</v>
      </c>
      <c r="AV55" s="3">
        <f t="shared" si="9"/>
        <v>7.514219999999999</v>
      </c>
      <c r="AW55" s="3">
        <f t="shared" si="10"/>
        <v>7.3608685714285702</v>
      </c>
      <c r="AX55" s="3">
        <f t="shared" si="11"/>
        <v>7.3608685714285702</v>
      </c>
      <c r="AY55" s="3">
        <f t="shared" si="12"/>
        <v>1.9109642857142859</v>
      </c>
      <c r="AZ55" s="3">
        <f t="shared" si="13"/>
        <v>1.8727450000000001</v>
      </c>
      <c r="BA55" s="3">
        <f t="shared" si="14"/>
        <v>1.8345257142857143</v>
      </c>
      <c r="BB55" s="3">
        <f t="shared" si="15"/>
        <v>1.9109642857142859</v>
      </c>
      <c r="BC55" s="3">
        <f t="shared" si="16"/>
        <v>1.9109642857142859</v>
      </c>
      <c r="BD55" s="3">
        <f t="shared" si="17"/>
        <v>1.8727450000000001</v>
      </c>
      <c r="BE55" s="3">
        <f t="shared" si="18"/>
        <v>1.8727450000000001</v>
      </c>
      <c r="BF55" s="3">
        <f t="shared" si="19"/>
        <v>1.8345257142857143</v>
      </c>
      <c r="BG55" s="3">
        <f t="shared" si="20"/>
        <v>1.8345257142857143</v>
      </c>
    </row>
    <row r="56" spans="1:59" ht="15" x14ac:dyDescent="0.25">
      <c r="A56" s="38" t="s">
        <v>234</v>
      </c>
      <c r="B56" s="38" t="s">
        <v>25</v>
      </c>
      <c r="C56" s="38" t="str">
        <f>VLOOKUP(A56,CALC!$A$2:$C$494,3,FALSE)</f>
        <v>C/RW</v>
      </c>
      <c r="D56" s="38">
        <v>1</v>
      </c>
      <c r="E56" s="39">
        <v>84</v>
      </c>
      <c r="F56" s="40">
        <v>29.3</v>
      </c>
      <c r="G56" s="40">
        <v>47.4</v>
      </c>
      <c r="H56" s="40">
        <v>76.599999999999994</v>
      </c>
      <c r="I56" s="40">
        <v>32.4</v>
      </c>
      <c r="J56" s="40">
        <v>223.3</v>
      </c>
      <c r="K56" s="40">
        <v>89.6</v>
      </c>
      <c r="L56" s="40">
        <v>53.4</v>
      </c>
      <c r="M56" s="40">
        <v>18.100000000000001</v>
      </c>
      <c r="N56" s="41">
        <v>0.13100000000000001</v>
      </c>
      <c r="O56" s="42">
        <v>20.75</v>
      </c>
      <c r="P56" s="54">
        <f t="shared" ref="P56:Y56" si="68">IF(F$4="Yes",F56*F$5,0)</f>
        <v>146.5</v>
      </c>
      <c r="Q56" s="55">
        <f t="shared" si="68"/>
        <v>177.75</v>
      </c>
      <c r="R56" s="55">
        <f t="shared" si="68"/>
        <v>76.599999999999994</v>
      </c>
      <c r="S56" s="55">
        <f t="shared" si="68"/>
        <v>16.2</v>
      </c>
      <c r="T56" s="55">
        <f t="shared" si="68"/>
        <v>111.65</v>
      </c>
      <c r="U56" s="55">
        <f t="shared" si="68"/>
        <v>26.88</v>
      </c>
      <c r="V56" s="55">
        <f t="shared" si="68"/>
        <v>32.04</v>
      </c>
      <c r="W56" s="55">
        <f t="shared" si="68"/>
        <v>18.100000000000001</v>
      </c>
      <c r="X56" s="55">
        <f t="shared" si="68"/>
        <v>0.13100000000000001</v>
      </c>
      <c r="Y56" s="56">
        <f t="shared" si="68"/>
        <v>0</v>
      </c>
      <c r="Z56" s="57">
        <f t="shared" si="1"/>
        <v>605.851</v>
      </c>
      <c r="AA56" s="59">
        <f t="shared" si="2"/>
        <v>7.2125119047619046</v>
      </c>
      <c r="AB56" s="59">
        <f t="shared" si="3"/>
        <v>1.5802390285714292</v>
      </c>
      <c r="AC56" s="1"/>
      <c r="AD56" s="1"/>
      <c r="AE56" s="1"/>
      <c r="AF56" s="1"/>
      <c r="AG56" s="1"/>
      <c r="AH56" s="1"/>
      <c r="AI56" s="1"/>
      <c r="AJ56" s="1"/>
      <c r="AK56" s="1"/>
      <c r="AL56" s="1">
        <f>IFERROR(VLOOKUP(C56,CALC!$K$2:$M$8,2,FALSE),1)</f>
        <v>1.01</v>
      </c>
      <c r="AM56" s="1">
        <f>IFERROR(VLOOKUP(C56,CALC!$K$2:$M$8,3,FALSE),1)</f>
        <v>1.0049999999999999</v>
      </c>
      <c r="AN56" s="1">
        <f>VLOOKUP(B56,CALC!$E$2:$H$33,3,FALSE)</f>
        <v>1.1599999999999999</v>
      </c>
      <c r="AO56" s="1">
        <f>VLOOKUP(B56,CALC!$E$2:$H$33,4,FALSE)</f>
        <v>1.08</v>
      </c>
      <c r="AP56" s="1"/>
      <c r="AQ56" s="3">
        <f t="shared" si="4"/>
        <v>7.2485744642857135</v>
      </c>
      <c r="AR56" s="3">
        <f t="shared" si="5"/>
        <v>7.2846370238095242</v>
      </c>
      <c r="AS56" s="3">
        <f t="shared" si="6"/>
        <v>7.7895128571428573</v>
      </c>
      <c r="AT56" s="3">
        <f t="shared" si="7"/>
        <v>8.3665138095238092</v>
      </c>
      <c r="AU56" s="3">
        <f t="shared" si="8"/>
        <v>7.8284604214285709</v>
      </c>
      <c r="AV56" s="3">
        <f t="shared" si="9"/>
        <v>8.4083463785714265</v>
      </c>
      <c r="AW56" s="3">
        <f t="shared" si="10"/>
        <v>7.8674079857142862</v>
      </c>
      <c r="AX56" s="3">
        <f t="shared" si="11"/>
        <v>8.4501789476190474</v>
      </c>
      <c r="AY56" s="3">
        <f t="shared" si="12"/>
        <v>1.4559047619047627</v>
      </c>
      <c r="AZ56" s="3">
        <f t="shared" si="13"/>
        <v>1.4631842857142863</v>
      </c>
      <c r="BA56" s="3">
        <f t="shared" si="14"/>
        <v>1.4704638095238103</v>
      </c>
      <c r="BB56" s="3">
        <f t="shared" si="15"/>
        <v>1.5723771428571438</v>
      </c>
      <c r="BC56" s="3">
        <f t="shared" si="16"/>
        <v>1.6888495238095247</v>
      </c>
      <c r="BD56" s="3">
        <f t="shared" si="17"/>
        <v>1.5802390285714292</v>
      </c>
      <c r="BE56" s="3">
        <f t="shared" si="18"/>
        <v>1.6972937714285719</v>
      </c>
      <c r="BF56" s="3">
        <f t="shared" si="19"/>
        <v>1.5881009142857152</v>
      </c>
      <c r="BG56" s="3">
        <f t="shared" si="20"/>
        <v>1.7057380190476199</v>
      </c>
    </row>
    <row r="57" spans="1:59" ht="15" x14ac:dyDescent="0.25">
      <c r="A57" s="38" t="s">
        <v>246</v>
      </c>
      <c r="B57" s="38" t="s">
        <v>21</v>
      </c>
      <c r="C57" s="38" t="str">
        <f>VLOOKUP(A57,CALC!$A$2:$C$494,3,FALSE)</f>
        <v>C</v>
      </c>
      <c r="D57" s="38">
        <v>1</v>
      </c>
      <c r="E57" s="39">
        <v>84</v>
      </c>
      <c r="F57" s="40">
        <v>37.700000000000003</v>
      </c>
      <c r="G57" s="40">
        <v>35.700000000000003</v>
      </c>
      <c r="H57" s="40">
        <v>73.400000000000006</v>
      </c>
      <c r="I57" s="40">
        <v>19.899999999999999</v>
      </c>
      <c r="J57" s="40">
        <v>260.39999999999998</v>
      </c>
      <c r="K57" s="40">
        <v>62.5</v>
      </c>
      <c r="L57" s="40">
        <v>45</v>
      </c>
      <c r="M57" s="40">
        <v>33.700000000000003</v>
      </c>
      <c r="N57" s="52">
        <v>0.14499999999999999</v>
      </c>
      <c r="O57" s="42">
        <v>20.75</v>
      </c>
      <c r="P57" s="54">
        <f t="shared" ref="P57:Y57" si="69">IF(F$4="Yes",F57*F$5,0)</f>
        <v>188.5</v>
      </c>
      <c r="Q57" s="55">
        <f t="shared" si="69"/>
        <v>133.875</v>
      </c>
      <c r="R57" s="55">
        <f t="shared" si="69"/>
        <v>73.400000000000006</v>
      </c>
      <c r="S57" s="55">
        <f t="shared" si="69"/>
        <v>9.9499999999999993</v>
      </c>
      <c r="T57" s="55">
        <f t="shared" si="69"/>
        <v>130.19999999999999</v>
      </c>
      <c r="U57" s="55">
        <f t="shared" si="69"/>
        <v>18.75</v>
      </c>
      <c r="V57" s="55">
        <f t="shared" si="69"/>
        <v>27</v>
      </c>
      <c r="W57" s="55">
        <f t="shared" si="69"/>
        <v>33.700000000000003</v>
      </c>
      <c r="X57" s="55">
        <f t="shared" si="69"/>
        <v>0.14499999999999999</v>
      </c>
      <c r="Y57" s="56">
        <f t="shared" si="69"/>
        <v>0</v>
      </c>
      <c r="Z57" s="57">
        <f t="shared" si="1"/>
        <v>615.52</v>
      </c>
      <c r="AA57" s="59">
        <f t="shared" si="2"/>
        <v>7.3276190476190477</v>
      </c>
      <c r="AB57" s="59">
        <f t="shared" si="3"/>
        <v>1.462612083333334</v>
      </c>
      <c r="AC57" s="1"/>
      <c r="AD57" s="1"/>
      <c r="AE57" s="1"/>
      <c r="AF57" s="1"/>
      <c r="AG57" s="1"/>
      <c r="AH57" s="1"/>
      <c r="AI57" s="1"/>
      <c r="AJ57" s="1"/>
      <c r="AK57" s="1"/>
      <c r="AL57" s="1">
        <f>IFERROR(VLOOKUP(C57,CALC!$K$2:$M$8,2,FALSE),1)</f>
        <v>0.96</v>
      </c>
      <c r="AM57" s="1">
        <f>IFERROR(VLOOKUP(C57,CALC!$K$2:$M$8,3,FALSE),1)</f>
        <v>0.98</v>
      </c>
      <c r="AN57" s="1">
        <f>VLOOKUP(B57,CALC!$E$2:$H$33,3,FALSE)</f>
        <v>0.9</v>
      </c>
      <c r="AO57" s="1">
        <f>VLOOKUP(B57,CALC!$E$2:$H$33,4,FALSE)</f>
        <v>0.95</v>
      </c>
      <c r="AP57" s="1"/>
      <c r="AQ57" s="3">
        <f t="shared" si="4"/>
        <v>7.1810666666666663</v>
      </c>
      <c r="AR57" s="3">
        <f t="shared" si="5"/>
        <v>7.0345142857142857</v>
      </c>
      <c r="AS57" s="3">
        <f t="shared" si="6"/>
        <v>6.9612380952380946</v>
      </c>
      <c r="AT57" s="3">
        <f t="shared" si="7"/>
        <v>6.5948571428571432</v>
      </c>
      <c r="AU57" s="3">
        <f t="shared" si="8"/>
        <v>6.8220133333333326</v>
      </c>
      <c r="AV57" s="3">
        <f t="shared" si="9"/>
        <v>6.4629599999999998</v>
      </c>
      <c r="AW57" s="3">
        <f t="shared" si="10"/>
        <v>6.6827885714285715</v>
      </c>
      <c r="AX57" s="3">
        <f t="shared" si="11"/>
        <v>6.3310628571428573</v>
      </c>
      <c r="AY57" s="3">
        <f t="shared" si="12"/>
        <v>1.5710119047619058</v>
      </c>
      <c r="AZ57" s="3">
        <f t="shared" si="13"/>
        <v>1.5395916666666676</v>
      </c>
      <c r="BA57" s="3">
        <f t="shared" si="14"/>
        <v>1.5081714285714294</v>
      </c>
      <c r="BB57" s="3">
        <f t="shared" si="15"/>
        <v>1.4924613095238104</v>
      </c>
      <c r="BC57" s="3">
        <f t="shared" si="16"/>
        <v>1.4139107142857152</v>
      </c>
      <c r="BD57" s="3">
        <f t="shared" si="17"/>
        <v>1.462612083333334</v>
      </c>
      <c r="BE57" s="3">
        <f t="shared" si="18"/>
        <v>1.3856325000000009</v>
      </c>
      <c r="BF57" s="3">
        <f t="shared" si="19"/>
        <v>1.4327628571428579</v>
      </c>
      <c r="BG57" s="3">
        <f t="shared" si="20"/>
        <v>1.3573542857142864</v>
      </c>
    </row>
    <row r="58" spans="1:59" ht="15" x14ac:dyDescent="0.25">
      <c r="A58" s="38" t="s">
        <v>245</v>
      </c>
      <c r="B58" s="38" t="s">
        <v>81</v>
      </c>
      <c r="C58" s="38" t="str">
        <f>VLOOKUP(A58,CALC!$A$2:$C$494,3,FALSE)</f>
        <v>RW</v>
      </c>
      <c r="D58" s="38">
        <v>1</v>
      </c>
      <c r="E58" s="39">
        <v>84</v>
      </c>
      <c r="F58" s="40">
        <v>32.700000000000003</v>
      </c>
      <c r="G58" s="40">
        <v>42.6</v>
      </c>
      <c r="H58" s="40">
        <v>75.400000000000006</v>
      </c>
      <c r="I58" s="40">
        <v>27.1</v>
      </c>
      <c r="J58" s="40">
        <v>209.9</v>
      </c>
      <c r="K58" s="40">
        <v>47.5</v>
      </c>
      <c r="L58" s="40">
        <v>75.599999999999994</v>
      </c>
      <c r="M58" s="40">
        <v>23.1</v>
      </c>
      <c r="N58" s="41">
        <v>0.156</v>
      </c>
      <c r="O58" s="42">
        <v>19.75</v>
      </c>
      <c r="P58" s="54">
        <f t="shared" ref="P58:Y58" si="70">IF(F$4="Yes",F58*F$5,0)</f>
        <v>163.5</v>
      </c>
      <c r="Q58" s="55">
        <f t="shared" si="70"/>
        <v>159.75</v>
      </c>
      <c r="R58" s="55">
        <f t="shared" si="70"/>
        <v>75.400000000000006</v>
      </c>
      <c r="S58" s="55">
        <f t="shared" si="70"/>
        <v>13.55</v>
      </c>
      <c r="T58" s="55">
        <f t="shared" si="70"/>
        <v>104.95</v>
      </c>
      <c r="U58" s="55">
        <f t="shared" si="70"/>
        <v>14.25</v>
      </c>
      <c r="V58" s="55">
        <f t="shared" si="70"/>
        <v>45.359999999999992</v>
      </c>
      <c r="W58" s="55">
        <f t="shared" si="70"/>
        <v>23.1</v>
      </c>
      <c r="X58" s="55">
        <f t="shared" si="70"/>
        <v>0.156</v>
      </c>
      <c r="Y58" s="56">
        <f t="shared" si="70"/>
        <v>0</v>
      </c>
      <c r="Z58" s="57">
        <f t="shared" si="1"/>
        <v>600.01599999999996</v>
      </c>
      <c r="AA58" s="59">
        <f t="shared" si="2"/>
        <v>7.1430476190476186</v>
      </c>
      <c r="AB58" s="59">
        <f t="shared" si="3"/>
        <v>1.3788150535714292</v>
      </c>
      <c r="AC58" s="1"/>
      <c r="AD58" s="1"/>
      <c r="AE58" s="1"/>
      <c r="AF58" s="1"/>
      <c r="AG58" s="1"/>
      <c r="AH58" s="1"/>
      <c r="AI58" s="1"/>
      <c r="AJ58" s="1"/>
      <c r="AK58" s="1"/>
      <c r="AL58" s="1">
        <f>IFERROR(VLOOKUP(C58,CALC!$K$2:$M$8,2,FALSE),1)</f>
        <v>0.95</v>
      </c>
      <c r="AM58" s="1">
        <f>IFERROR(VLOOKUP(C58,CALC!$K$2:$M$8,3,FALSE),1)</f>
        <v>0.97499999999999998</v>
      </c>
      <c r="AN58" s="1">
        <f>VLOOKUP(B58,CALC!$E$2:$H$33,3,FALSE)</f>
        <v>1.04</v>
      </c>
      <c r="AO58" s="1">
        <f>VLOOKUP(B58,CALC!$E$2:$H$33,4,FALSE)</f>
        <v>1.02</v>
      </c>
      <c r="AP58" s="1"/>
      <c r="AQ58" s="3">
        <f t="shared" si="4"/>
        <v>6.9644714285714278</v>
      </c>
      <c r="AR58" s="3">
        <f t="shared" si="5"/>
        <v>6.7858952380952378</v>
      </c>
      <c r="AS58" s="3">
        <f t="shared" si="6"/>
        <v>7.2859085714285712</v>
      </c>
      <c r="AT58" s="3">
        <f t="shared" si="7"/>
        <v>7.4287695238095237</v>
      </c>
      <c r="AU58" s="3">
        <f t="shared" si="8"/>
        <v>7.1037608571428565</v>
      </c>
      <c r="AV58" s="3">
        <f t="shared" si="9"/>
        <v>7.2430502857142853</v>
      </c>
      <c r="AW58" s="3">
        <f t="shared" si="10"/>
        <v>6.9216131428571428</v>
      </c>
      <c r="AX58" s="3">
        <f t="shared" si="11"/>
        <v>7.0573310476190478</v>
      </c>
      <c r="AY58" s="3">
        <f t="shared" si="12"/>
        <v>1.3864404761904767</v>
      </c>
      <c r="AZ58" s="3">
        <f t="shared" si="13"/>
        <v>1.3517794642857148</v>
      </c>
      <c r="BA58" s="3">
        <f t="shared" si="14"/>
        <v>1.3171184523809529</v>
      </c>
      <c r="BB58" s="3">
        <f t="shared" si="15"/>
        <v>1.4141692857142862</v>
      </c>
      <c r="BC58" s="3">
        <f t="shared" si="16"/>
        <v>1.4418980952380958</v>
      </c>
      <c r="BD58" s="3">
        <f t="shared" si="17"/>
        <v>1.3788150535714292</v>
      </c>
      <c r="BE58" s="3">
        <f t="shared" si="18"/>
        <v>1.4058506428571436</v>
      </c>
      <c r="BF58" s="3">
        <f t="shared" si="19"/>
        <v>1.3434608214285719</v>
      </c>
      <c r="BG58" s="3">
        <f t="shared" si="20"/>
        <v>1.3698031904761911</v>
      </c>
    </row>
    <row r="59" spans="1:59" ht="15" x14ac:dyDescent="0.25">
      <c r="A59" s="38" t="s">
        <v>252</v>
      </c>
      <c r="B59" s="38" t="s">
        <v>49</v>
      </c>
      <c r="C59" s="38" t="str">
        <f>VLOOKUP(A59,CALC!$A$2:$C$494,3,FALSE)</f>
        <v>C</v>
      </c>
      <c r="D59" s="38">
        <v>1</v>
      </c>
      <c r="E59" s="39">
        <v>84</v>
      </c>
      <c r="F59" s="40">
        <v>27</v>
      </c>
      <c r="G59" s="40">
        <v>63.3</v>
      </c>
      <c r="H59" s="40">
        <v>90.3</v>
      </c>
      <c r="I59" s="40">
        <v>23</v>
      </c>
      <c r="J59" s="40">
        <v>162.80000000000001</v>
      </c>
      <c r="K59" s="40">
        <v>11.6</v>
      </c>
      <c r="L59" s="40">
        <v>51.1</v>
      </c>
      <c r="M59" s="40">
        <v>33.1</v>
      </c>
      <c r="N59" s="52">
        <v>0.16600000000000001</v>
      </c>
      <c r="O59" s="42">
        <v>19.75</v>
      </c>
      <c r="P59" s="54">
        <f t="shared" ref="P59:Y59" si="71">IF(F$4="Yes",F59*F$5,0)</f>
        <v>135</v>
      </c>
      <c r="Q59" s="55">
        <f t="shared" si="71"/>
        <v>237.375</v>
      </c>
      <c r="R59" s="55">
        <f t="shared" si="71"/>
        <v>90.3</v>
      </c>
      <c r="S59" s="55">
        <f t="shared" si="71"/>
        <v>11.5</v>
      </c>
      <c r="T59" s="55">
        <f t="shared" si="71"/>
        <v>81.400000000000006</v>
      </c>
      <c r="U59" s="55">
        <f t="shared" si="71"/>
        <v>3.48</v>
      </c>
      <c r="V59" s="55">
        <f t="shared" si="71"/>
        <v>30.66</v>
      </c>
      <c r="W59" s="55">
        <f t="shared" si="71"/>
        <v>33.1</v>
      </c>
      <c r="X59" s="55">
        <f t="shared" si="71"/>
        <v>0.16600000000000001</v>
      </c>
      <c r="Y59" s="56">
        <f t="shared" si="71"/>
        <v>0</v>
      </c>
      <c r="Z59" s="57">
        <f t="shared" si="1"/>
        <v>622.98100000000011</v>
      </c>
      <c r="AA59" s="59">
        <f t="shared" si="2"/>
        <v>7.4164404761904779</v>
      </c>
      <c r="AB59" s="59">
        <f t="shared" si="3"/>
        <v>1.4721061833333355</v>
      </c>
      <c r="AC59" s="1"/>
      <c r="AD59" s="1"/>
      <c r="AE59" s="1"/>
      <c r="AF59" s="1"/>
      <c r="AG59" s="1"/>
      <c r="AH59" s="1"/>
      <c r="AI59" s="1"/>
      <c r="AJ59" s="1"/>
      <c r="AK59" s="1"/>
      <c r="AL59" s="1">
        <f>IFERROR(VLOOKUP(C59,CALC!$K$2:$M$8,2,FALSE),1)</f>
        <v>0.96</v>
      </c>
      <c r="AM59" s="1">
        <f>IFERROR(VLOOKUP(C59,CALC!$K$2:$M$8,3,FALSE),1)</f>
        <v>0.98</v>
      </c>
      <c r="AN59" s="1">
        <f>VLOOKUP(B59,CALC!$E$2:$H$33,3,FALSE)</f>
        <v>0.81</v>
      </c>
      <c r="AO59" s="1">
        <f>VLOOKUP(B59,CALC!$E$2:$H$33,4,FALSE)</f>
        <v>0.90500000000000003</v>
      </c>
      <c r="AP59" s="1"/>
      <c r="AQ59" s="3">
        <f t="shared" si="4"/>
        <v>7.2681116666666679</v>
      </c>
      <c r="AR59" s="3">
        <f t="shared" si="5"/>
        <v>7.1197828571428587</v>
      </c>
      <c r="AS59" s="3">
        <f t="shared" si="6"/>
        <v>6.7118786309523824</v>
      </c>
      <c r="AT59" s="3">
        <f t="shared" si="7"/>
        <v>6.0073167857142877</v>
      </c>
      <c r="AU59" s="3">
        <f t="shared" si="8"/>
        <v>6.5776410583333345</v>
      </c>
      <c r="AV59" s="3">
        <f t="shared" si="9"/>
        <v>5.8871704500000011</v>
      </c>
      <c r="AW59" s="3">
        <f t="shared" si="10"/>
        <v>6.4434034857142874</v>
      </c>
      <c r="AX59" s="3">
        <f t="shared" si="11"/>
        <v>5.7670241142857162</v>
      </c>
      <c r="AY59" s="3">
        <f t="shared" si="12"/>
        <v>1.6598333333333359</v>
      </c>
      <c r="AZ59" s="3">
        <f t="shared" si="13"/>
        <v>1.6266366666666692</v>
      </c>
      <c r="BA59" s="3">
        <f t="shared" si="14"/>
        <v>1.5934400000000024</v>
      </c>
      <c r="BB59" s="3">
        <f t="shared" si="15"/>
        <v>1.5021491666666691</v>
      </c>
      <c r="BC59" s="3">
        <f t="shared" si="16"/>
        <v>1.3444650000000022</v>
      </c>
      <c r="BD59" s="3">
        <f t="shared" si="17"/>
        <v>1.4721061833333355</v>
      </c>
      <c r="BE59" s="3">
        <f t="shared" si="18"/>
        <v>1.3175757000000021</v>
      </c>
      <c r="BF59" s="3">
        <f t="shared" si="19"/>
        <v>1.4420632000000022</v>
      </c>
      <c r="BG59" s="3">
        <f t="shared" si="20"/>
        <v>1.290686400000002</v>
      </c>
    </row>
    <row r="60" spans="1:59" ht="15" x14ac:dyDescent="0.25">
      <c r="A60" s="38" t="s">
        <v>244</v>
      </c>
      <c r="B60" s="38" t="s">
        <v>72</v>
      </c>
      <c r="C60" s="38" t="str">
        <f>VLOOKUP(A60,CALC!$A$2:$C$494,3,FALSE)</f>
        <v>LW/RW</v>
      </c>
      <c r="D60" s="38">
        <v>1</v>
      </c>
      <c r="E60" s="39">
        <v>60</v>
      </c>
      <c r="F60" s="40">
        <v>25.6</v>
      </c>
      <c r="G60" s="40">
        <v>26.4</v>
      </c>
      <c r="H60" s="40">
        <v>52</v>
      </c>
      <c r="I60" s="40">
        <v>15.8</v>
      </c>
      <c r="J60" s="40">
        <v>172.4</v>
      </c>
      <c r="K60" s="40">
        <v>59.2</v>
      </c>
      <c r="L60" s="40">
        <v>27.4</v>
      </c>
      <c r="M60" s="40">
        <v>17</v>
      </c>
      <c r="N60" s="41">
        <v>0.14899999999999999</v>
      </c>
      <c r="O60" s="42">
        <v>18.5</v>
      </c>
      <c r="P60" s="54">
        <f t="shared" ref="P60:Y60" si="72">IF(F$4="Yes",F60*F$5,0)</f>
        <v>128</v>
      </c>
      <c r="Q60" s="55">
        <f t="shared" si="72"/>
        <v>99</v>
      </c>
      <c r="R60" s="55">
        <f t="shared" si="72"/>
        <v>52</v>
      </c>
      <c r="S60" s="55">
        <f t="shared" si="72"/>
        <v>7.9</v>
      </c>
      <c r="T60" s="55">
        <f t="shared" si="72"/>
        <v>86.2</v>
      </c>
      <c r="U60" s="55">
        <f t="shared" si="72"/>
        <v>17.760000000000002</v>
      </c>
      <c r="V60" s="55">
        <f t="shared" si="72"/>
        <v>16.439999999999998</v>
      </c>
      <c r="W60" s="55">
        <f t="shared" si="72"/>
        <v>17</v>
      </c>
      <c r="X60" s="55">
        <f t="shared" si="72"/>
        <v>0.14899999999999999</v>
      </c>
      <c r="Y60" s="56">
        <f t="shared" si="72"/>
        <v>0</v>
      </c>
      <c r="Z60" s="57">
        <f t="shared" si="1"/>
        <v>424.44899999999996</v>
      </c>
      <c r="AA60" s="59">
        <f t="shared" si="2"/>
        <v>7.0741499999999995</v>
      </c>
      <c r="AB60" s="59">
        <f t="shared" si="3"/>
        <v>1.3702445714285718</v>
      </c>
      <c r="AC60" s="1"/>
      <c r="AD60" s="1"/>
      <c r="AE60" s="1"/>
      <c r="AF60" s="1"/>
      <c r="AG60" s="1"/>
      <c r="AH60" s="1"/>
      <c r="AI60" s="1"/>
      <c r="AJ60" s="1"/>
      <c r="AK60" s="1"/>
      <c r="AL60" s="1">
        <f>IFERROR(VLOOKUP(C60,CALC!$K$2:$M$8,2,FALSE),1)</f>
        <v>1.08</v>
      </c>
      <c r="AM60" s="1">
        <f>IFERROR(VLOOKUP(C60,CALC!$K$2:$M$8,3,FALSE),1)</f>
        <v>1.04</v>
      </c>
      <c r="AN60" s="1">
        <f>VLOOKUP(B60,CALC!$E$2:$H$33,3,FALSE)</f>
        <v>1</v>
      </c>
      <c r="AO60" s="1">
        <f>VLOOKUP(B60,CALC!$E$2:$H$33,4,FALSE)</f>
        <v>1</v>
      </c>
      <c r="AP60" s="1"/>
      <c r="AQ60" s="3">
        <f t="shared" si="4"/>
        <v>7.3571159999999995</v>
      </c>
      <c r="AR60" s="3">
        <f t="shared" si="5"/>
        <v>7.6400819999999996</v>
      </c>
      <c r="AS60" s="3">
        <f t="shared" si="6"/>
        <v>7.0741499999999995</v>
      </c>
      <c r="AT60" s="3">
        <f t="shared" si="7"/>
        <v>7.0741499999999995</v>
      </c>
      <c r="AU60" s="3">
        <f t="shared" si="8"/>
        <v>7.3571159999999995</v>
      </c>
      <c r="AV60" s="3">
        <f t="shared" si="9"/>
        <v>7.3571159999999995</v>
      </c>
      <c r="AW60" s="3">
        <f t="shared" si="10"/>
        <v>7.6400819999999996</v>
      </c>
      <c r="AX60" s="3">
        <f t="shared" si="11"/>
        <v>7.6400819999999996</v>
      </c>
      <c r="AY60" s="3">
        <f t="shared" si="12"/>
        <v>1.3175428571428576</v>
      </c>
      <c r="AZ60" s="3">
        <f t="shared" si="13"/>
        <v>1.3702445714285718</v>
      </c>
      <c r="BA60" s="3">
        <f t="shared" si="14"/>
        <v>1.4229462857142863</v>
      </c>
      <c r="BB60" s="3">
        <f t="shared" si="15"/>
        <v>1.3175428571428576</v>
      </c>
      <c r="BC60" s="3">
        <f t="shared" si="16"/>
        <v>1.3175428571428576</v>
      </c>
      <c r="BD60" s="3">
        <f t="shared" si="17"/>
        <v>1.3702445714285718</v>
      </c>
      <c r="BE60" s="3">
        <f t="shared" si="18"/>
        <v>1.3702445714285718</v>
      </c>
      <c r="BF60" s="3">
        <f t="shared" si="19"/>
        <v>1.4229462857142863</v>
      </c>
      <c r="BG60" s="3">
        <f t="shared" si="20"/>
        <v>1.4229462857142863</v>
      </c>
    </row>
    <row r="61" spans="1:59" ht="15" x14ac:dyDescent="0.25">
      <c r="A61" s="38" t="s">
        <v>239</v>
      </c>
      <c r="B61" s="38" t="s">
        <v>25</v>
      </c>
      <c r="C61" s="38" t="str">
        <f>VLOOKUP(A61,CALC!$A$2:$C$494,3,FALSE)</f>
        <v>C/LW/RW</v>
      </c>
      <c r="D61" s="38">
        <v>1</v>
      </c>
      <c r="E61" s="39">
        <v>84</v>
      </c>
      <c r="F61" s="40">
        <v>24.3</v>
      </c>
      <c r="G61" s="40">
        <v>51.4</v>
      </c>
      <c r="H61" s="40">
        <v>75.7</v>
      </c>
      <c r="I61" s="40">
        <v>26.8</v>
      </c>
      <c r="J61" s="40">
        <v>171.9</v>
      </c>
      <c r="K61" s="40">
        <v>167.5</v>
      </c>
      <c r="L61" s="40">
        <v>51.7</v>
      </c>
      <c r="M61" s="40">
        <v>40.4</v>
      </c>
      <c r="N61" s="52">
        <v>0.14199999999999999</v>
      </c>
      <c r="O61" s="42">
        <v>20</v>
      </c>
      <c r="P61" s="54">
        <f t="shared" ref="P61:Y61" si="73">IF(F$4="Yes",F61*F$5,0)</f>
        <v>121.5</v>
      </c>
      <c r="Q61" s="55">
        <f t="shared" si="73"/>
        <v>192.75</v>
      </c>
      <c r="R61" s="55">
        <f t="shared" si="73"/>
        <v>75.7</v>
      </c>
      <c r="S61" s="55">
        <f t="shared" si="73"/>
        <v>13.4</v>
      </c>
      <c r="T61" s="55">
        <f t="shared" si="73"/>
        <v>85.95</v>
      </c>
      <c r="U61" s="55">
        <f t="shared" si="73"/>
        <v>50.25</v>
      </c>
      <c r="V61" s="55">
        <f t="shared" si="73"/>
        <v>31.02</v>
      </c>
      <c r="W61" s="55">
        <f t="shared" si="73"/>
        <v>40.4</v>
      </c>
      <c r="X61" s="55">
        <f t="shared" si="73"/>
        <v>0.14199999999999999</v>
      </c>
      <c r="Y61" s="56">
        <f t="shared" si="73"/>
        <v>0</v>
      </c>
      <c r="Z61" s="57">
        <f t="shared" si="1"/>
        <v>611.11199999999997</v>
      </c>
      <c r="AA61" s="59">
        <f t="shared" si="2"/>
        <v>7.2751428571428569</v>
      </c>
      <c r="AB61" s="59">
        <f t="shared" si="3"/>
        <v>1.7466197785714292</v>
      </c>
      <c r="AC61" s="1"/>
      <c r="AD61" s="1"/>
      <c r="AE61" s="1"/>
      <c r="AF61" s="1"/>
      <c r="AG61" s="1"/>
      <c r="AH61" s="1"/>
      <c r="AI61" s="1"/>
      <c r="AJ61" s="1"/>
      <c r="AK61" s="1"/>
      <c r="AL61" s="1">
        <f>IFERROR(VLOOKUP(C61,CALC!$K$2:$M$8,2,FALSE),1)</f>
        <v>1.1299999999999999</v>
      </c>
      <c r="AM61" s="1">
        <f>IFERROR(VLOOKUP(C61,CALC!$K$2:$M$8,3,FALSE),1)</f>
        <v>1.0649999999999999</v>
      </c>
      <c r="AN61" s="1">
        <f>VLOOKUP(B61,CALC!$E$2:$H$33,3,FALSE)</f>
        <v>1.1599999999999999</v>
      </c>
      <c r="AO61" s="1">
        <f>VLOOKUP(B61,CALC!$E$2:$H$33,4,FALSE)</f>
        <v>1.08</v>
      </c>
      <c r="AP61" s="1"/>
      <c r="AQ61" s="3">
        <f t="shared" si="4"/>
        <v>7.7480271428571426</v>
      </c>
      <c r="AR61" s="3">
        <f t="shared" si="5"/>
        <v>8.2209114285714282</v>
      </c>
      <c r="AS61" s="3">
        <f t="shared" si="6"/>
        <v>7.8571542857142864</v>
      </c>
      <c r="AT61" s="3">
        <f t="shared" si="7"/>
        <v>8.4391657142857142</v>
      </c>
      <c r="AU61" s="3">
        <f t="shared" si="8"/>
        <v>8.3678693142857146</v>
      </c>
      <c r="AV61" s="3">
        <f t="shared" si="9"/>
        <v>8.9877114857142839</v>
      </c>
      <c r="AW61" s="3">
        <f t="shared" si="10"/>
        <v>8.8785843428571436</v>
      </c>
      <c r="AX61" s="3">
        <f t="shared" si="11"/>
        <v>9.5362572571428554</v>
      </c>
      <c r="AY61" s="3">
        <f t="shared" si="12"/>
        <v>1.518535714285715</v>
      </c>
      <c r="AZ61" s="3">
        <f t="shared" si="13"/>
        <v>1.6172405357142863</v>
      </c>
      <c r="BA61" s="3">
        <f t="shared" si="14"/>
        <v>1.7159453571428578</v>
      </c>
      <c r="BB61" s="3">
        <f t="shared" si="15"/>
        <v>1.6400185714285722</v>
      </c>
      <c r="BC61" s="3">
        <f t="shared" si="16"/>
        <v>1.7615014285714292</v>
      </c>
      <c r="BD61" s="3">
        <f t="shared" si="17"/>
        <v>1.7466197785714292</v>
      </c>
      <c r="BE61" s="3">
        <f t="shared" si="18"/>
        <v>1.875999021428572</v>
      </c>
      <c r="BF61" s="3">
        <f t="shared" si="19"/>
        <v>1.8532209857142865</v>
      </c>
      <c r="BG61" s="3">
        <f t="shared" si="20"/>
        <v>1.990496614285715</v>
      </c>
    </row>
    <row r="62" spans="1:59" ht="15" x14ac:dyDescent="0.25">
      <c r="A62" s="38" t="s">
        <v>251</v>
      </c>
      <c r="B62" s="38" t="s">
        <v>39</v>
      </c>
      <c r="C62" s="38" t="str">
        <f>VLOOKUP(A62,CALC!$A$2:$C$494,3,FALSE)</f>
        <v>C</v>
      </c>
      <c r="D62" s="38">
        <v>1</v>
      </c>
      <c r="E62" s="39">
        <v>84</v>
      </c>
      <c r="F62" s="40">
        <v>32.299999999999997</v>
      </c>
      <c r="G62" s="40">
        <v>36.1</v>
      </c>
      <c r="H62" s="40">
        <v>68.400000000000006</v>
      </c>
      <c r="I62" s="40">
        <v>15.9</v>
      </c>
      <c r="J62" s="40">
        <v>235.1</v>
      </c>
      <c r="K62" s="40">
        <v>137.6</v>
      </c>
      <c r="L62" s="40">
        <v>51.2</v>
      </c>
      <c r="M62" s="40">
        <v>34.299999999999997</v>
      </c>
      <c r="N62" s="41">
        <v>0.13700000000000001</v>
      </c>
      <c r="O62" s="42">
        <v>19.25</v>
      </c>
      <c r="P62" s="54">
        <f t="shared" ref="P62:Y62" si="74">IF(F$4="Yes",F62*F$5,0)</f>
        <v>161.5</v>
      </c>
      <c r="Q62" s="55">
        <f t="shared" si="74"/>
        <v>135.375</v>
      </c>
      <c r="R62" s="55">
        <f t="shared" si="74"/>
        <v>68.400000000000006</v>
      </c>
      <c r="S62" s="55">
        <f t="shared" si="74"/>
        <v>7.95</v>
      </c>
      <c r="T62" s="55">
        <f t="shared" si="74"/>
        <v>117.55</v>
      </c>
      <c r="U62" s="55">
        <f t="shared" si="74"/>
        <v>41.279999999999994</v>
      </c>
      <c r="V62" s="55">
        <f t="shared" si="74"/>
        <v>30.72</v>
      </c>
      <c r="W62" s="55">
        <f t="shared" si="74"/>
        <v>34.299999999999997</v>
      </c>
      <c r="X62" s="55">
        <f t="shared" si="74"/>
        <v>0.13700000000000001</v>
      </c>
      <c r="Y62" s="56">
        <f t="shared" si="74"/>
        <v>0</v>
      </c>
      <c r="Z62" s="57">
        <f t="shared" si="1"/>
        <v>597.21199999999988</v>
      </c>
      <c r="AA62" s="59">
        <f t="shared" si="2"/>
        <v>7.1096666666666648</v>
      </c>
      <c r="AB62" s="59">
        <f t="shared" si="3"/>
        <v>1.2596984166666658</v>
      </c>
      <c r="AC62" s="1"/>
      <c r="AD62" s="1"/>
      <c r="AE62" s="1"/>
      <c r="AF62" s="1"/>
      <c r="AG62" s="1"/>
      <c r="AH62" s="1"/>
      <c r="AI62" s="1"/>
      <c r="AJ62" s="1"/>
      <c r="AK62" s="1"/>
      <c r="AL62" s="1">
        <f>IFERROR(VLOOKUP(C62,CALC!$K$2:$M$8,2,FALSE),1)</f>
        <v>0.96</v>
      </c>
      <c r="AM62" s="1">
        <f>IFERROR(VLOOKUP(C62,CALC!$K$2:$M$8,3,FALSE),1)</f>
        <v>0.98</v>
      </c>
      <c r="AN62" s="1">
        <f>VLOOKUP(B62,CALC!$E$2:$H$33,3,FALSE)</f>
        <v>0.9</v>
      </c>
      <c r="AO62" s="1">
        <f>VLOOKUP(B62,CALC!$E$2:$H$33,4,FALSE)</f>
        <v>0.95</v>
      </c>
      <c r="AP62" s="1"/>
      <c r="AQ62" s="3">
        <f t="shared" si="4"/>
        <v>6.9674733333333316</v>
      </c>
      <c r="AR62" s="3">
        <f t="shared" si="5"/>
        <v>6.8252799999999976</v>
      </c>
      <c r="AS62" s="3">
        <f t="shared" si="6"/>
        <v>6.754183333333331</v>
      </c>
      <c r="AT62" s="3">
        <f t="shared" si="7"/>
        <v>6.3986999999999981</v>
      </c>
      <c r="AU62" s="3">
        <f t="shared" si="8"/>
        <v>6.6190996666666644</v>
      </c>
      <c r="AV62" s="3">
        <f t="shared" si="9"/>
        <v>6.2707259999999989</v>
      </c>
      <c r="AW62" s="3">
        <f t="shared" si="10"/>
        <v>6.4840159999999978</v>
      </c>
      <c r="AX62" s="3">
        <f t="shared" si="11"/>
        <v>6.142751999999998</v>
      </c>
      <c r="AY62" s="3">
        <f t="shared" si="12"/>
        <v>1.3530595238095229</v>
      </c>
      <c r="AZ62" s="3">
        <f t="shared" si="13"/>
        <v>1.3259983333333325</v>
      </c>
      <c r="BA62" s="3">
        <f t="shared" si="14"/>
        <v>1.2989371428571419</v>
      </c>
      <c r="BB62" s="3">
        <f t="shared" si="15"/>
        <v>1.2854065476190466</v>
      </c>
      <c r="BC62" s="3">
        <f t="shared" si="16"/>
        <v>1.2177535714285705</v>
      </c>
      <c r="BD62" s="3">
        <f t="shared" si="17"/>
        <v>1.2596984166666658</v>
      </c>
      <c r="BE62" s="3">
        <f t="shared" si="18"/>
        <v>1.1933984999999994</v>
      </c>
      <c r="BF62" s="3">
        <f t="shared" si="19"/>
        <v>1.2339902857142848</v>
      </c>
      <c r="BG62" s="3">
        <f t="shared" si="20"/>
        <v>1.1690434285714277</v>
      </c>
    </row>
    <row r="63" spans="1:59" ht="15" x14ac:dyDescent="0.25">
      <c r="A63" s="38" t="s">
        <v>210</v>
      </c>
      <c r="B63" s="38" t="s">
        <v>41</v>
      </c>
      <c r="C63" s="38" t="str">
        <f>VLOOKUP(A63,CALC!$A$2:$C$494,3,FALSE)</f>
        <v>D</v>
      </c>
      <c r="D63" s="38">
        <v>1</v>
      </c>
      <c r="E63" s="39">
        <v>84</v>
      </c>
      <c r="F63" s="40">
        <v>12.6</v>
      </c>
      <c r="G63" s="40">
        <v>68.8</v>
      </c>
      <c r="H63" s="40">
        <v>81.400000000000006</v>
      </c>
      <c r="I63" s="40">
        <v>25.8</v>
      </c>
      <c r="J63" s="40">
        <v>130.19999999999999</v>
      </c>
      <c r="K63" s="40">
        <v>36.1</v>
      </c>
      <c r="L63" s="40">
        <v>139.69999999999999</v>
      </c>
      <c r="M63" s="40">
        <v>36.5</v>
      </c>
      <c r="N63" s="52">
        <v>9.7000000000000003E-2</v>
      </c>
      <c r="O63" s="42">
        <v>23.75</v>
      </c>
      <c r="P63" s="54">
        <f t="shared" ref="P63:Y63" si="75">IF(F$4="Yes",F63*F$5,0)</f>
        <v>63</v>
      </c>
      <c r="Q63" s="55">
        <f t="shared" si="75"/>
        <v>258</v>
      </c>
      <c r="R63" s="55">
        <f t="shared" si="75"/>
        <v>81.400000000000006</v>
      </c>
      <c r="S63" s="55">
        <f t="shared" si="75"/>
        <v>12.9</v>
      </c>
      <c r="T63" s="55">
        <f t="shared" si="75"/>
        <v>65.099999999999994</v>
      </c>
      <c r="U63" s="55">
        <f t="shared" si="75"/>
        <v>10.83</v>
      </c>
      <c r="V63" s="55">
        <f t="shared" si="75"/>
        <v>83.82</v>
      </c>
      <c r="W63" s="55">
        <f t="shared" si="75"/>
        <v>36.5</v>
      </c>
      <c r="X63" s="55">
        <f t="shared" si="75"/>
        <v>9.7000000000000003E-2</v>
      </c>
      <c r="Y63" s="56">
        <f t="shared" si="75"/>
        <v>0</v>
      </c>
      <c r="Z63" s="57">
        <f t="shared" si="1"/>
        <v>611.64699999999993</v>
      </c>
      <c r="AA63" s="59">
        <f t="shared" si="2"/>
        <v>7.2815119047619037</v>
      </c>
      <c r="AB63" s="59">
        <f t="shared" si="3"/>
        <v>2.3668928571428554</v>
      </c>
      <c r="AC63" s="1"/>
      <c r="AD63" s="1"/>
      <c r="AE63" s="1"/>
      <c r="AF63" s="1"/>
      <c r="AG63" s="1"/>
      <c r="AH63" s="1"/>
      <c r="AI63" s="1"/>
      <c r="AJ63" s="1"/>
      <c r="AK63" s="1"/>
      <c r="AL63" s="1">
        <f>IFERROR(VLOOKUP(C63,CALC!$K$2:$M$8,2,FALSE),1)</f>
        <v>1</v>
      </c>
      <c r="AM63" s="1">
        <f>IFERROR(VLOOKUP(C63,CALC!$K$2:$M$8,3,FALSE),1)</f>
        <v>1</v>
      </c>
      <c r="AN63" s="1">
        <f>VLOOKUP(B63,CALC!$E$2:$H$33,3,FALSE)</f>
        <v>1</v>
      </c>
      <c r="AO63" s="1">
        <f>VLOOKUP(B63,CALC!$E$2:$H$33,4,FALSE)</f>
        <v>1</v>
      </c>
      <c r="AP63" s="1"/>
      <c r="AQ63" s="3">
        <f t="shared" si="4"/>
        <v>7.2815119047619037</v>
      </c>
      <c r="AR63" s="3">
        <f t="shared" si="5"/>
        <v>7.2815119047619037</v>
      </c>
      <c r="AS63" s="3">
        <f t="shared" si="6"/>
        <v>7.2815119047619037</v>
      </c>
      <c r="AT63" s="3">
        <f t="shared" si="7"/>
        <v>7.2815119047619037</v>
      </c>
      <c r="AU63" s="3">
        <f t="shared" si="8"/>
        <v>7.2815119047619037</v>
      </c>
      <c r="AV63" s="3">
        <f t="shared" si="9"/>
        <v>7.2815119047619037</v>
      </c>
      <c r="AW63" s="3">
        <f t="shared" si="10"/>
        <v>7.2815119047619037</v>
      </c>
      <c r="AX63" s="3">
        <f t="shared" si="11"/>
        <v>7.2815119047619037</v>
      </c>
      <c r="AY63" s="3">
        <f t="shared" si="12"/>
        <v>2.3668928571428554</v>
      </c>
      <c r="AZ63" s="3">
        <f t="shared" si="13"/>
        <v>2.3668928571428554</v>
      </c>
      <c r="BA63" s="3">
        <f t="shared" si="14"/>
        <v>2.3668928571428554</v>
      </c>
      <c r="BB63" s="3">
        <f t="shared" si="15"/>
        <v>2.3668928571428554</v>
      </c>
      <c r="BC63" s="3">
        <f t="shared" si="16"/>
        <v>2.3668928571428554</v>
      </c>
      <c r="BD63" s="3">
        <f t="shared" si="17"/>
        <v>2.3668928571428554</v>
      </c>
      <c r="BE63" s="3">
        <f t="shared" si="18"/>
        <v>2.3668928571428554</v>
      </c>
      <c r="BF63" s="3">
        <f t="shared" si="19"/>
        <v>2.3668928571428554</v>
      </c>
      <c r="BG63" s="3">
        <f t="shared" si="20"/>
        <v>2.3668928571428554</v>
      </c>
    </row>
    <row r="64" spans="1:59" ht="15" x14ac:dyDescent="0.25">
      <c r="A64" s="38" t="s">
        <v>248</v>
      </c>
      <c r="B64" s="38" t="s">
        <v>72</v>
      </c>
      <c r="C64" s="38" t="str">
        <f>VLOOKUP(A64,CALC!$A$2:$C$494,3,FALSE)</f>
        <v>LW/RW</v>
      </c>
      <c r="D64" s="38">
        <v>1</v>
      </c>
      <c r="E64" s="39">
        <v>84</v>
      </c>
      <c r="F64" s="40">
        <v>31.1</v>
      </c>
      <c r="G64" s="40">
        <v>39.9</v>
      </c>
      <c r="H64" s="40">
        <v>71</v>
      </c>
      <c r="I64" s="40">
        <v>27.3</v>
      </c>
      <c r="J64" s="40">
        <v>216.4</v>
      </c>
      <c r="K64" s="40">
        <v>163.80000000000001</v>
      </c>
      <c r="L64" s="40">
        <v>19.600000000000001</v>
      </c>
      <c r="M64" s="40">
        <v>70.8</v>
      </c>
      <c r="N64" s="41">
        <v>0.14399999999999999</v>
      </c>
      <c r="O64" s="42">
        <v>17</v>
      </c>
      <c r="P64" s="54">
        <f t="shared" ref="P64:Y64" si="76">IF(F$4="Yes",F64*F$5,0)</f>
        <v>155.5</v>
      </c>
      <c r="Q64" s="55">
        <f t="shared" si="76"/>
        <v>149.625</v>
      </c>
      <c r="R64" s="55">
        <f t="shared" si="76"/>
        <v>71</v>
      </c>
      <c r="S64" s="55">
        <f t="shared" si="76"/>
        <v>13.65</v>
      </c>
      <c r="T64" s="55">
        <f t="shared" si="76"/>
        <v>108.2</v>
      </c>
      <c r="U64" s="55">
        <f t="shared" si="76"/>
        <v>49.14</v>
      </c>
      <c r="V64" s="55">
        <f t="shared" si="76"/>
        <v>11.76</v>
      </c>
      <c r="W64" s="55">
        <f t="shared" si="76"/>
        <v>70.8</v>
      </c>
      <c r="X64" s="55">
        <f t="shared" si="76"/>
        <v>0.14399999999999999</v>
      </c>
      <c r="Y64" s="56">
        <f t="shared" si="76"/>
        <v>0</v>
      </c>
      <c r="Z64" s="57">
        <f t="shared" si="1"/>
        <v>629.81899999999996</v>
      </c>
      <c r="AA64" s="59">
        <f t="shared" si="2"/>
        <v>7.4978452380952376</v>
      </c>
      <c r="AB64" s="59">
        <f t="shared" si="3"/>
        <v>1.8108876190476195</v>
      </c>
      <c r="AC64" s="1"/>
      <c r="AD64" s="1"/>
      <c r="AE64" s="1"/>
      <c r="AF64" s="1"/>
      <c r="AG64" s="1"/>
      <c r="AH64" s="1"/>
      <c r="AI64" s="1"/>
      <c r="AJ64" s="1"/>
      <c r="AK64" s="1"/>
      <c r="AL64" s="1">
        <f>IFERROR(VLOOKUP(C64,CALC!$K$2:$M$8,2,FALSE),1)</f>
        <v>1.08</v>
      </c>
      <c r="AM64" s="1">
        <f>IFERROR(VLOOKUP(C64,CALC!$K$2:$M$8,3,FALSE),1)</f>
        <v>1.04</v>
      </c>
      <c r="AN64" s="1">
        <f>VLOOKUP(B64,CALC!$E$2:$H$33,3,FALSE)</f>
        <v>1</v>
      </c>
      <c r="AO64" s="1">
        <f>VLOOKUP(B64,CALC!$E$2:$H$33,4,FALSE)</f>
        <v>1</v>
      </c>
      <c r="AP64" s="1"/>
      <c r="AQ64" s="3">
        <f t="shared" si="4"/>
        <v>7.7977590476190475</v>
      </c>
      <c r="AR64" s="3">
        <f t="shared" si="5"/>
        <v>8.0976728571428573</v>
      </c>
      <c r="AS64" s="3">
        <f t="shared" si="6"/>
        <v>7.4978452380952376</v>
      </c>
      <c r="AT64" s="3">
        <f t="shared" si="7"/>
        <v>7.4978452380952376</v>
      </c>
      <c r="AU64" s="3">
        <f t="shared" si="8"/>
        <v>7.7977590476190475</v>
      </c>
      <c r="AV64" s="3">
        <f t="shared" si="9"/>
        <v>7.7977590476190475</v>
      </c>
      <c r="AW64" s="3">
        <f t="shared" si="10"/>
        <v>8.0976728571428573</v>
      </c>
      <c r="AX64" s="3">
        <f t="shared" si="11"/>
        <v>8.0976728571428573</v>
      </c>
      <c r="AY64" s="3">
        <f t="shared" si="12"/>
        <v>1.7412380952380957</v>
      </c>
      <c r="AZ64" s="3">
        <f t="shared" si="13"/>
        <v>1.8108876190476195</v>
      </c>
      <c r="BA64" s="3">
        <f t="shared" si="14"/>
        <v>1.8805371428571436</v>
      </c>
      <c r="BB64" s="3">
        <f t="shared" si="15"/>
        <v>1.7412380952380957</v>
      </c>
      <c r="BC64" s="3">
        <f t="shared" si="16"/>
        <v>1.7412380952380957</v>
      </c>
      <c r="BD64" s="3">
        <f t="shared" si="17"/>
        <v>1.8108876190476195</v>
      </c>
      <c r="BE64" s="3">
        <f t="shared" si="18"/>
        <v>1.8108876190476195</v>
      </c>
      <c r="BF64" s="3">
        <f t="shared" si="19"/>
        <v>1.8805371428571436</v>
      </c>
      <c r="BG64" s="3">
        <f t="shared" si="20"/>
        <v>1.8805371428571436</v>
      </c>
    </row>
    <row r="65" spans="1:59" ht="15" x14ac:dyDescent="0.25">
      <c r="A65" s="38" t="s">
        <v>260</v>
      </c>
      <c r="B65" s="38" t="s">
        <v>58</v>
      </c>
      <c r="C65" s="38" t="str">
        <f>VLOOKUP(A65,CALC!$A$2:$C$494,3,FALSE)</f>
        <v>C</v>
      </c>
      <c r="D65" s="38">
        <v>1</v>
      </c>
      <c r="E65" s="39">
        <v>84</v>
      </c>
      <c r="F65" s="40">
        <v>31.4</v>
      </c>
      <c r="G65" s="40">
        <v>42.7</v>
      </c>
      <c r="H65" s="40">
        <v>74.099999999999994</v>
      </c>
      <c r="I65" s="40">
        <v>25</v>
      </c>
      <c r="J65" s="40">
        <v>207.2</v>
      </c>
      <c r="K65" s="40">
        <v>54.1</v>
      </c>
      <c r="L65" s="40">
        <v>63.3</v>
      </c>
      <c r="M65" s="40">
        <v>24.9</v>
      </c>
      <c r="N65" s="52">
        <v>0.151</v>
      </c>
      <c r="O65" s="42">
        <v>20.5</v>
      </c>
      <c r="P65" s="54">
        <f t="shared" ref="P65:Y65" si="77">IF(F$4="Yes",F65*F$5,0)</f>
        <v>157</v>
      </c>
      <c r="Q65" s="55">
        <f t="shared" si="77"/>
        <v>160.125</v>
      </c>
      <c r="R65" s="55">
        <f t="shared" si="77"/>
        <v>74.099999999999994</v>
      </c>
      <c r="S65" s="55">
        <f t="shared" si="77"/>
        <v>12.5</v>
      </c>
      <c r="T65" s="55">
        <f t="shared" si="77"/>
        <v>103.6</v>
      </c>
      <c r="U65" s="55">
        <f t="shared" si="77"/>
        <v>16.23</v>
      </c>
      <c r="V65" s="55">
        <f t="shared" si="77"/>
        <v>37.979999999999997</v>
      </c>
      <c r="W65" s="55">
        <f t="shared" si="77"/>
        <v>24.9</v>
      </c>
      <c r="X65" s="55">
        <f t="shared" si="77"/>
        <v>0.151</v>
      </c>
      <c r="Y65" s="56">
        <f t="shared" si="77"/>
        <v>0</v>
      </c>
      <c r="Z65" s="57">
        <f t="shared" si="1"/>
        <v>586.58600000000001</v>
      </c>
      <c r="AA65" s="59">
        <f t="shared" si="2"/>
        <v>6.9831666666666665</v>
      </c>
      <c r="AB65" s="59">
        <f t="shared" si="3"/>
        <v>1.1599573416666675</v>
      </c>
      <c r="AC65" s="1"/>
      <c r="AD65" s="1"/>
      <c r="AE65" s="1"/>
      <c r="AF65" s="1"/>
      <c r="AG65" s="1"/>
      <c r="AH65" s="1"/>
      <c r="AI65" s="1"/>
      <c r="AJ65" s="1"/>
      <c r="AK65" s="1"/>
      <c r="AL65" s="1">
        <f>IFERROR(VLOOKUP(C65,CALC!$K$2:$M$8,2,FALSE),1)</f>
        <v>0.96</v>
      </c>
      <c r="AM65" s="1">
        <f>IFERROR(VLOOKUP(C65,CALC!$K$2:$M$8,3,FALSE),1)</f>
        <v>0.98</v>
      </c>
      <c r="AN65" s="1">
        <f>VLOOKUP(B65,CALC!$E$2:$H$33,3,FALSE)</f>
        <v>0.93</v>
      </c>
      <c r="AO65" s="1">
        <f>VLOOKUP(B65,CALC!$E$2:$H$33,4,FALSE)</f>
        <v>0.96500000000000008</v>
      </c>
      <c r="AP65" s="1"/>
      <c r="AQ65" s="3">
        <f t="shared" si="4"/>
        <v>6.8435033333333335</v>
      </c>
      <c r="AR65" s="3">
        <f t="shared" si="5"/>
        <v>6.7038399999999996</v>
      </c>
      <c r="AS65" s="3">
        <f t="shared" si="6"/>
        <v>6.7387558333333342</v>
      </c>
      <c r="AT65" s="3">
        <f t="shared" si="7"/>
        <v>6.494345</v>
      </c>
      <c r="AU65" s="3">
        <f t="shared" si="8"/>
        <v>6.6039807166666673</v>
      </c>
      <c r="AV65" s="3">
        <f t="shared" si="9"/>
        <v>6.3644581000000002</v>
      </c>
      <c r="AW65" s="3">
        <f t="shared" si="10"/>
        <v>6.4692056000000004</v>
      </c>
      <c r="AX65" s="3">
        <f t="shared" si="11"/>
        <v>6.2345711999999995</v>
      </c>
      <c r="AY65" s="3">
        <f t="shared" si="12"/>
        <v>1.2265595238095246</v>
      </c>
      <c r="AZ65" s="3">
        <f t="shared" si="13"/>
        <v>1.2020283333333341</v>
      </c>
      <c r="BA65" s="3">
        <f t="shared" si="14"/>
        <v>1.1774971428571435</v>
      </c>
      <c r="BB65" s="3">
        <f t="shared" si="15"/>
        <v>1.1836299404761914</v>
      </c>
      <c r="BC65" s="3">
        <f t="shared" si="16"/>
        <v>1.140700357142858</v>
      </c>
      <c r="BD65" s="3">
        <f t="shared" si="17"/>
        <v>1.1599573416666675</v>
      </c>
      <c r="BE65" s="3">
        <f t="shared" si="18"/>
        <v>1.1178863500000009</v>
      </c>
      <c r="BF65" s="3">
        <f t="shared" si="19"/>
        <v>1.1362847428571434</v>
      </c>
      <c r="BG65" s="3">
        <f t="shared" si="20"/>
        <v>1.0950723428571434</v>
      </c>
    </row>
    <row r="66" spans="1:59" ht="15" x14ac:dyDescent="0.25">
      <c r="A66" s="38" t="s">
        <v>253</v>
      </c>
      <c r="B66" s="38" t="s">
        <v>58</v>
      </c>
      <c r="C66" s="38" t="str">
        <f>VLOOKUP(A66,CALC!$A$2:$C$494,3,FALSE)</f>
        <v>LW/RW</v>
      </c>
      <c r="D66" s="38">
        <v>1</v>
      </c>
      <c r="E66" s="39">
        <v>84</v>
      </c>
      <c r="F66" s="40">
        <v>22.2</v>
      </c>
      <c r="G66" s="40">
        <v>60.6</v>
      </c>
      <c r="H66" s="40">
        <v>82.8</v>
      </c>
      <c r="I66" s="40">
        <v>24.6</v>
      </c>
      <c r="J66" s="40">
        <v>184.7</v>
      </c>
      <c r="K66" s="40">
        <v>82</v>
      </c>
      <c r="L66" s="40">
        <v>28.6</v>
      </c>
      <c r="M66" s="40">
        <v>15.5</v>
      </c>
      <c r="N66" s="41">
        <v>0.12</v>
      </c>
      <c r="O66" s="42">
        <v>18.75</v>
      </c>
      <c r="P66" s="54">
        <f t="shared" ref="P66:Y66" si="78">IF(F$4="Yes",F66*F$5,0)</f>
        <v>111</v>
      </c>
      <c r="Q66" s="55">
        <f t="shared" si="78"/>
        <v>227.25</v>
      </c>
      <c r="R66" s="55">
        <f t="shared" si="78"/>
        <v>82.8</v>
      </c>
      <c r="S66" s="55">
        <f t="shared" si="78"/>
        <v>12.3</v>
      </c>
      <c r="T66" s="55">
        <f t="shared" si="78"/>
        <v>92.35</v>
      </c>
      <c r="U66" s="55">
        <f t="shared" si="78"/>
        <v>24.599999999999998</v>
      </c>
      <c r="V66" s="55">
        <f t="shared" si="78"/>
        <v>17.16</v>
      </c>
      <c r="W66" s="55">
        <f t="shared" si="78"/>
        <v>15.5</v>
      </c>
      <c r="X66" s="55">
        <f t="shared" si="78"/>
        <v>0.12</v>
      </c>
      <c r="Y66" s="56">
        <f t="shared" si="78"/>
        <v>0</v>
      </c>
      <c r="Z66" s="57">
        <f t="shared" si="1"/>
        <v>583.08000000000004</v>
      </c>
      <c r="AA66" s="59">
        <f t="shared" si="2"/>
        <v>6.9414285714285722</v>
      </c>
      <c r="AB66" s="59">
        <f t="shared" si="3"/>
        <v>1.1890867857142875</v>
      </c>
      <c r="AC66" s="1"/>
      <c r="AD66" s="1"/>
      <c r="AE66" s="1"/>
      <c r="AF66" s="1"/>
      <c r="AG66" s="1"/>
      <c r="AH66" s="1"/>
      <c r="AI66" s="1"/>
      <c r="AJ66" s="1"/>
      <c r="AK66" s="1"/>
      <c r="AL66" s="1">
        <f>IFERROR(VLOOKUP(C66,CALC!$K$2:$M$8,2,FALSE),1)</f>
        <v>1.08</v>
      </c>
      <c r="AM66" s="1">
        <f>IFERROR(VLOOKUP(C66,CALC!$K$2:$M$8,3,FALSE),1)</f>
        <v>1.04</v>
      </c>
      <c r="AN66" s="1">
        <f>VLOOKUP(B66,CALC!$E$2:$H$33,3,FALSE)</f>
        <v>0.93</v>
      </c>
      <c r="AO66" s="1">
        <f>VLOOKUP(B66,CALC!$E$2:$H$33,4,FALSE)</f>
        <v>0.96500000000000008</v>
      </c>
      <c r="AP66" s="1"/>
      <c r="AQ66" s="3">
        <f t="shared" si="4"/>
        <v>7.2190857142857157</v>
      </c>
      <c r="AR66" s="3">
        <f t="shared" si="5"/>
        <v>7.4967428571428583</v>
      </c>
      <c r="AS66" s="3">
        <f t="shared" si="6"/>
        <v>6.6984785714285726</v>
      </c>
      <c r="AT66" s="3">
        <f t="shared" si="7"/>
        <v>6.4555285714285722</v>
      </c>
      <c r="AU66" s="3">
        <f t="shared" si="8"/>
        <v>6.9664177142857158</v>
      </c>
      <c r="AV66" s="3">
        <f t="shared" si="9"/>
        <v>6.7137497142857159</v>
      </c>
      <c r="AW66" s="3">
        <f t="shared" si="10"/>
        <v>7.2343568571428589</v>
      </c>
      <c r="AX66" s="3">
        <f t="shared" si="11"/>
        <v>6.9719708571428587</v>
      </c>
      <c r="AY66" s="3">
        <f t="shared" si="12"/>
        <v>1.1848214285714302</v>
      </c>
      <c r="AZ66" s="3">
        <f t="shared" si="13"/>
        <v>1.2322142857142875</v>
      </c>
      <c r="BA66" s="3">
        <f t="shared" si="14"/>
        <v>1.2796071428571447</v>
      </c>
      <c r="BB66" s="3">
        <f t="shared" si="15"/>
        <v>1.1433526785714303</v>
      </c>
      <c r="BC66" s="3">
        <f t="shared" si="16"/>
        <v>1.1018839285714301</v>
      </c>
      <c r="BD66" s="3">
        <f t="shared" si="17"/>
        <v>1.1890867857142875</v>
      </c>
      <c r="BE66" s="3">
        <f t="shared" si="18"/>
        <v>1.1459592857142875</v>
      </c>
      <c r="BF66" s="3">
        <f t="shared" si="19"/>
        <v>1.2348208928571447</v>
      </c>
      <c r="BG66" s="3">
        <f t="shared" si="20"/>
        <v>1.1900346428571447</v>
      </c>
    </row>
    <row r="67" spans="1:59" ht="15" x14ac:dyDescent="0.25">
      <c r="A67" s="38" t="s">
        <v>256</v>
      </c>
      <c r="B67" s="38" t="s">
        <v>74</v>
      </c>
      <c r="C67" s="38" t="str">
        <f>VLOOKUP(A67,CALC!$A$2:$C$494,3,FALSE)</f>
        <v>RW</v>
      </c>
      <c r="D67" s="38">
        <v>1</v>
      </c>
      <c r="E67" s="39">
        <v>84</v>
      </c>
      <c r="F67" s="40">
        <v>28.9</v>
      </c>
      <c r="G67" s="40">
        <v>52.4</v>
      </c>
      <c r="H67" s="40">
        <v>81.400000000000006</v>
      </c>
      <c r="I67" s="40">
        <v>30</v>
      </c>
      <c r="J67" s="40">
        <v>190.2</v>
      </c>
      <c r="K67" s="40">
        <v>45.5</v>
      </c>
      <c r="L67" s="40">
        <v>32.1</v>
      </c>
      <c r="M67" s="40">
        <v>19.899999999999999</v>
      </c>
      <c r="N67" s="52">
        <v>0.152</v>
      </c>
      <c r="O67" s="42">
        <v>18.75</v>
      </c>
      <c r="P67" s="54">
        <f t="shared" ref="P67:Y67" si="79">IF(F$4="Yes",F67*F$5,0)</f>
        <v>144.5</v>
      </c>
      <c r="Q67" s="55">
        <f t="shared" si="79"/>
        <v>196.5</v>
      </c>
      <c r="R67" s="55">
        <f t="shared" si="79"/>
        <v>81.400000000000006</v>
      </c>
      <c r="S67" s="55">
        <f t="shared" si="79"/>
        <v>15</v>
      </c>
      <c r="T67" s="55">
        <f t="shared" si="79"/>
        <v>95.1</v>
      </c>
      <c r="U67" s="55">
        <f t="shared" si="79"/>
        <v>13.65</v>
      </c>
      <c r="V67" s="55">
        <f t="shared" si="79"/>
        <v>19.260000000000002</v>
      </c>
      <c r="W67" s="55">
        <f t="shared" si="79"/>
        <v>19.899999999999999</v>
      </c>
      <c r="X67" s="55">
        <f t="shared" si="79"/>
        <v>0.152</v>
      </c>
      <c r="Y67" s="56">
        <f t="shared" si="79"/>
        <v>0</v>
      </c>
      <c r="Z67" s="57">
        <f t="shared" si="1"/>
        <v>585.46199999999999</v>
      </c>
      <c r="AA67" s="59">
        <f t="shared" si="2"/>
        <v>6.969785714285714</v>
      </c>
      <c r="AB67" s="59">
        <f t="shared" si="3"/>
        <v>1.2242488258928579</v>
      </c>
      <c r="AC67" s="1"/>
      <c r="AD67" s="1"/>
      <c r="AE67" s="1"/>
      <c r="AF67" s="1"/>
      <c r="AG67" s="1"/>
      <c r="AH67" s="1"/>
      <c r="AI67" s="1"/>
      <c r="AJ67" s="1"/>
      <c r="AK67" s="1"/>
      <c r="AL67" s="1">
        <f>IFERROR(VLOOKUP(C67,CALC!$K$2:$M$8,2,FALSE),1)</f>
        <v>0.95</v>
      </c>
      <c r="AM67" s="1">
        <f>IFERROR(VLOOKUP(C67,CALC!$K$2:$M$8,3,FALSE),1)</f>
        <v>0.97499999999999998</v>
      </c>
      <c r="AN67" s="1">
        <f>VLOOKUP(B67,CALC!$E$2:$H$33,3,FALSE)</f>
        <v>1.07</v>
      </c>
      <c r="AO67" s="1">
        <f>VLOOKUP(B67,CALC!$E$2:$H$33,4,FALSE)</f>
        <v>1.0350000000000001</v>
      </c>
      <c r="AP67" s="1"/>
      <c r="AQ67" s="3">
        <f t="shared" si="4"/>
        <v>6.7955410714285707</v>
      </c>
      <c r="AR67" s="3">
        <f t="shared" si="5"/>
        <v>6.6212964285714282</v>
      </c>
      <c r="AS67" s="3">
        <f t="shared" si="6"/>
        <v>7.2137282142857151</v>
      </c>
      <c r="AT67" s="3">
        <f t="shared" si="7"/>
        <v>7.4576707142857144</v>
      </c>
      <c r="AU67" s="3">
        <f t="shared" si="8"/>
        <v>7.0333850089285717</v>
      </c>
      <c r="AV67" s="3">
        <f t="shared" si="9"/>
        <v>7.2712289464285709</v>
      </c>
      <c r="AW67" s="3">
        <f t="shared" si="10"/>
        <v>6.8530418035714291</v>
      </c>
      <c r="AX67" s="3">
        <f t="shared" si="11"/>
        <v>7.0847871785714283</v>
      </c>
      <c r="AY67" s="3">
        <f t="shared" si="12"/>
        <v>1.2131785714285721</v>
      </c>
      <c r="AZ67" s="3">
        <f t="shared" si="13"/>
        <v>1.1828491071428577</v>
      </c>
      <c r="BA67" s="3">
        <f t="shared" si="14"/>
        <v>1.1525196428571434</v>
      </c>
      <c r="BB67" s="3">
        <f t="shared" si="15"/>
        <v>1.2556398214285722</v>
      </c>
      <c r="BC67" s="3">
        <f t="shared" si="16"/>
        <v>1.2981010714285721</v>
      </c>
      <c r="BD67" s="3">
        <f t="shared" si="17"/>
        <v>1.2242488258928579</v>
      </c>
      <c r="BE67" s="3">
        <f t="shared" si="18"/>
        <v>1.2656485446428578</v>
      </c>
      <c r="BF67" s="3">
        <f t="shared" si="19"/>
        <v>1.1928578303571435</v>
      </c>
      <c r="BG67" s="3">
        <f t="shared" si="20"/>
        <v>1.2331960178571435</v>
      </c>
    </row>
    <row r="68" spans="1:59" ht="15" x14ac:dyDescent="0.25">
      <c r="A68" s="38" t="s">
        <v>255</v>
      </c>
      <c r="B68" s="38" t="s">
        <v>74</v>
      </c>
      <c r="C68" s="38" t="str">
        <f>VLOOKUP(A68,CALC!$A$2:$C$494,3,FALSE)</f>
        <v>C</v>
      </c>
      <c r="D68" s="38">
        <v>1</v>
      </c>
      <c r="E68" s="39">
        <v>84</v>
      </c>
      <c r="F68" s="40">
        <v>34.299999999999997</v>
      </c>
      <c r="G68" s="40">
        <v>36.4</v>
      </c>
      <c r="H68" s="40">
        <v>70.599999999999994</v>
      </c>
      <c r="I68" s="40">
        <v>25</v>
      </c>
      <c r="J68" s="40">
        <v>247.5</v>
      </c>
      <c r="K68" s="40">
        <v>54.8</v>
      </c>
      <c r="L68" s="40">
        <v>38.1</v>
      </c>
      <c r="M68" s="40">
        <v>47.9</v>
      </c>
      <c r="N68" s="41">
        <v>0.13800000000000001</v>
      </c>
      <c r="O68" s="42">
        <v>20.25</v>
      </c>
      <c r="P68" s="54">
        <f t="shared" ref="P68:Y68" si="80">IF(F$4="Yes",F68*F$5,0)</f>
        <v>171.5</v>
      </c>
      <c r="Q68" s="55">
        <f t="shared" si="80"/>
        <v>136.5</v>
      </c>
      <c r="R68" s="55">
        <f t="shared" si="80"/>
        <v>70.599999999999994</v>
      </c>
      <c r="S68" s="55">
        <f t="shared" si="80"/>
        <v>12.5</v>
      </c>
      <c r="T68" s="55">
        <f t="shared" si="80"/>
        <v>123.75</v>
      </c>
      <c r="U68" s="55">
        <f t="shared" si="80"/>
        <v>16.439999999999998</v>
      </c>
      <c r="V68" s="55">
        <f t="shared" si="80"/>
        <v>22.86</v>
      </c>
      <c r="W68" s="55">
        <f t="shared" si="80"/>
        <v>47.9</v>
      </c>
      <c r="X68" s="55">
        <f t="shared" si="80"/>
        <v>0.13800000000000001</v>
      </c>
      <c r="Y68" s="56">
        <f t="shared" si="80"/>
        <v>0</v>
      </c>
      <c r="Z68" s="57">
        <f t="shared" si="1"/>
        <v>602.18799999999999</v>
      </c>
      <c r="AA68" s="59">
        <f t="shared" si="2"/>
        <v>7.1689047619047619</v>
      </c>
      <c r="AB68" s="59">
        <f t="shared" si="3"/>
        <v>1.4324934750000011</v>
      </c>
      <c r="AC68" s="1"/>
      <c r="AD68" s="1"/>
      <c r="AE68" s="1"/>
      <c r="AF68" s="1"/>
      <c r="AG68" s="1"/>
      <c r="AH68" s="1"/>
      <c r="AI68" s="1"/>
      <c r="AJ68" s="1"/>
      <c r="AK68" s="1"/>
      <c r="AL68" s="1">
        <f>IFERROR(VLOOKUP(C68,CALC!$K$2:$M$8,2,FALSE),1)</f>
        <v>0.96</v>
      </c>
      <c r="AM68" s="1">
        <f>IFERROR(VLOOKUP(C68,CALC!$K$2:$M$8,3,FALSE),1)</f>
        <v>0.98</v>
      </c>
      <c r="AN68" s="1">
        <f>VLOOKUP(B68,CALC!$E$2:$H$33,3,FALSE)</f>
        <v>1.07</v>
      </c>
      <c r="AO68" s="1">
        <f>VLOOKUP(B68,CALC!$E$2:$H$33,4,FALSE)</f>
        <v>1.0350000000000001</v>
      </c>
      <c r="AP68" s="1"/>
      <c r="AQ68" s="3">
        <f t="shared" si="4"/>
        <v>7.0255266666666669</v>
      </c>
      <c r="AR68" s="3">
        <f t="shared" si="5"/>
        <v>6.8821485714285711</v>
      </c>
      <c r="AS68" s="3">
        <f t="shared" si="6"/>
        <v>7.4198164285714299</v>
      </c>
      <c r="AT68" s="3">
        <f t="shared" si="7"/>
        <v>7.6707280952380961</v>
      </c>
      <c r="AU68" s="3">
        <f t="shared" si="8"/>
        <v>7.2714201000000012</v>
      </c>
      <c r="AV68" s="3">
        <f t="shared" si="9"/>
        <v>7.5173135333333336</v>
      </c>
      <c r="AW68" s="3">
        <f t="shared" si="10"/>
        <v>7.1230237714285725</v>
      </c>
      <c r="AX68" s="3">
        <f t="shared" si="11"/>
        <v>7.3638989714285712</v>
      </c>
      <c r="AY68" s="3">
        <f t="shared" si="12"/>
        <v>1.41229761904762</v>
      </c>
      <c r="AZ68" s="3">
        <f t="shared" si="13"/>
        <v>1.3840516666666676</v>
      </c>
      <c r="BA68" s="3">
        <f t="shared" si="14"/>
        <v>1.3558057142857152</v>
      </c>
      <c r="BB68" s="3">
        <f t="shared" si="15"/>
        <v>1.4617280357142868</v>
      </c>
      <c r="BC68" s="3">
        <f t="shared" si="16"/>
        <v>1.5111584523809534</v>
      </c>
      <c r="BD68" s="3">
        <f t="shared" si="17"/>
        <v>1.4324934750000011</v>
      </c>
      <c r="BE68" s="3">
        <f t="shared" si="18"/>
        <v>1.4809352833333345</v>
      </c>
      <c r="BF68" s="3">
        <f t="shared" si="19"/>
        <v>1.4032589142857155</v>
      </c>
      <c r="BG68" s="3">
        <f t="shared" si="20"/>
        <v>1.4507121142857153</v>
      </c>
    </row>
    <row r="69" spans="1:59" ht="15" x14ac:dyDescent="0.25">
      <c r="A69" s="38" t="s">
        <v>262</v>
      </c>
      <c r="B69" s="38" t="s">
        <v>21</v>
      </c>
      <c r="C69" s="38" t="str">
        <f>VLOOKUP(A69,CALC!$A$2:$C$494,3,FALSE)</f>
        <v>C/RW</v>
      </c>
      <c r="D69" s="38">
        <v>1</v>
      </c>
      <c r="E69" s="39">
        <v>84</v>
      </c>
      <c r="F69" s="40">
        <v>23.2</v>
      </c>
      <c r="G69" s="40">
        <v>55.9</v>
      </c>
      <c r="H69" s="40">
        <v>79.099999999999994</v>
      </c>
      <c r="I69" s="40">
        <v>22.1</v>
      </c>
      <c r="J69" s="40">
        <v>207.4</v>
      </c>
      <c r="K69" s="40">
        <v>36.9</v>
      </c>
      <c r="L69" s="40">
        <v>53.1</v>
      </c>
      <c r="M69" s="40">
        <v>32.299999999999997</v>
      </c>
      <c r="N69" s="52">
        <v>0.112</v>
      </c>
      <c r="O69" s="42">
        <v>19.75</v>
      </c>
      <c r="P69" s="54">
        <f t="shared" ref="P69:Y69" si="81">IF(F$4="Yes",F69*F$5,0)</f>
        <v>116</v>
      </c>
      <c r="Q69" s="55">
        <f t="shared" si="81"/>
        <v>209.625</v>
      </c>
      <c r="R69" s="55">
        <f t="shared" si="81"/>
        <v>79.099999999999994</v>
      </c>
      <c r="S69" s="55">
        <f t="shared" si="81"/>
        <v>11.05</v>
      </c>
      <c r="T69" s="55">
        <f t="shared" si="81"/>
        <v>103.7</v>
      </c>
      <c r="U69" s="55">
        <f t="shared" si="81"/>
        <v>11.069999999999999</v>
      </c>
      <c r="V69" s="55">
        <f t="shared" si="81"/>
        <v>31.86</v>
      </c>
      <c r="W69" s="55">
        <f t="shared" si="81"/>
        <v>32.299999999999997</v>
      </c>
      <c r="X69" s="55">
        <f t="shared" si="81"/>
        <v>0.112</v>
      </c>
      <c r="Y69" s="56">
        <f t="shared" si="81"/>
        <v>0</v>
      </c>
      <c r="Z69" s="57">
        <f t="shared" si="1"/>
        <v>594.81700000000001</v>
      </c>
      <c r="AA69" s="59">
        <f t="shared" si="2"/>
        <v>7.0811547619047621</v>
      </c>
      <c r="AB69" s="59">
        <f t="shared" si="3"/>
        <v>1.2646118392857151</v>
      </c>
      <c r="AC69" s="1"/>
      <c r="AD69" s="1"/>
      <c r="AE69" s="1"/>
      <c r="AF69" s="1"/>
      <c r="AG69" s="1"/>
      <c r="AH69" s="1"/>
      <c r="AI69" s="1"/>
      <c r="AJ69" s="1"/>
      <c r="AK69" s="1"/>
      <c r="AL69" s="1">
        <f>IFERROR(VLOOKUP(C69,CALC!$K$2:$M$8,2,FALSE),1)</f>
        <v>1.01</v>
      </c>
      <c r="AM69" s="1">
        <f>IFERROR(VLOOKUP(C69,CALC!$K$2:$M$8,3,FALSE),1)</f>
        <v>1.0049999999999999</v>
      </c>
      <c r="AN69" s="1">
        <f>VLOOKUP(B69,CALC!$E$2:$H$33,3,FALSE)</f>
        <v>0.9</v>
      </c>
      <c r="AO69" s="1">
        <f>VLOOKUP(B69,CALC!$E$2:$H$33,4,FALSE)</f>
        <v>0.95</v>
      </c>
      <c r="AP69" s="1"/>
      <c r="AQ69" s="3">
        <f t="shared" si="4"/>
        <v>7.1165605357142852</v>
      </c>
      <c r="AR69" s="3">
        <f t="shared" si="5"/>
        <v>7.15196630952381</v>
      </c>
      <c r="AS69" s="3">
        <f t="shared" si="6"/>
        <v>6.7270970238095238</v>
      </c>
      <c r="AT69" s="3">
        <f t="shared" si="7"/>
        <v>6.3730392857142864</v>
      </c>
      <c r="AU69" s="3">
        <f t="shared" si="8"/>
        <v>6.7607325089285704</v>
      </c>
      <c r="AV69" s="3">
        <f t="shared" si="9"/>
        <v>6.4049044821428565</v>
      </c>
      <c r="AW69" s="3">
        <f t="shared" si="10"/>
        <v>6.7943679940476187</v>
      </c>
      <c r="AX69" s="3">
        <f t="shared" si="11"/>
        <v>6.4367696785714292</v>
      </c>
      <c r="AY69" s="3">
        <f t="shared" si="12"/>
        <v>1.3245476190476202</v>
      </c>
      <c r="AZ69" s="3">
        <f t="shared" si="13"/>
        <v>1.3311703571428581</v>
      </c>
      <c r="BA69" s="3">
        <f t="shared" si="14"/>
        <v>1.3377930952380963</v>
      </c>
      <c r="BB69" s="3">
        <f t="shared" si="15"/>
        <v>1.2583202380952392</v>
      </c>
      <c r="BC69" s="3">
        <f t="shared" si="16"/>
        <v>1.1920928571428582</v>
      </c>
      <c r="BD69" s="3">
        <f t="shared" si="17"/>
        <v>1.2646118392857151</v>
      </c>
      <c r="BE69" s="3">
        <f t="shared" si="18"/>
        <v>1.1980533214285725</v>
      </c>
      <c r="BF69" s="3">
        <f t="shared" si="19"/>
        <v>1.2709034404761914</v>
      </c>
      <c r="BG69" s="3">
        <f t="shared" si="20"/>
        <v>1.2040137857142867</v>
      </c>
    </row>
    <row r="70" spans="1:59" ht="15" x14ac:dyDescent="0.25">
      <c r="A70" s="38" t="s">
        <v>266</v>
      </c>
      <c r="B70" s="38" t="s">
        <v>39</v>
      </c>
      <c r="C70" s="38" t="str">
        <f>VLOOKUP(A70,CALC!$A$2:$C$494,3,FALSE)</f>
        <v>RW</v>
      </c>
      <c r="D70" s="38">
        <v>1</v>
      </c>
      <c r="E70" s="39">
        <v>84</v>
      </c>
      <c r="F70" s="40">
        <v>30.7</v>
      </c>
      <c r="G70" s="40">
        <v>42</v>
      </c>
      <c r="H70" s="40">
        <v>72.7</v>
      </c>
      <c r="I70" s="40">
        <v>24.3</v>
      </c>
      <c r="J70" s="40">
        <v>232.3</v>
      </c>
      <c r="K70" s="40">
        <v>64.8</v>
      </c>
      <c r="L70" s="40">
        <v>40.799999999999997</v>
      </c>
      <c r="M70" s="40">
        <v>29.7</v>
      </c>
      <c r="N70" s="41">
        <v>0.13200000000000001</v>
      </c>
      <c r="O70" s="42">
        <v>18.75</v>
      </c>
      <c r="P70" s="54">
        <f t="shared" ref="P70:Y70" si="82">IF(F$4="Yes",F70*F$5,0)</f>
        <v>153.5</v>
      </c>
      <c r="Q70" s="55">
        <f t="shared" si="82"/>
        <v>157.5</v>
      </c>
      <c r="R70" s="55">
        <f t="shared" si="82"/>
        <v>72.7</v>
      </c>
      <c r="S70" s="55">
        <f t="shared" si="82"/>
        <v>12.15</v>
      </c>
      <c r="T70" s="55">
        <f t="shared" si="82"/>
        <v>116.15</v>
      </c>
      <c r="U70" s="55">
        <f t="shared" si="82"/>
        <v>19.439999999999998</v>
      </c>
      <c r="V70" s="55">
        <f t="shared" si="82"/>
        <v>24.479999999999997</v>
      </c>
      <c r="W70" s="55">
        <f t="shared" si="82"/>
        <v>29.7</v>
      </c>
      <c r="X70" s="55">
        <f t="shared" si="82"/>
        <v>0.13200000000000001</v>
      </c>
      <c r="Y70" s="56">
        <f t="shared" si="82"/>
        <v>0</v>
      </c>
      <c r="Z70" s="57">
        <f t="shared" si="1"/>
        <v>585.75200000000007</v>
      </c>
      <c r="AA70" s="59">
        <f t="shared" si="2"/>
        <v>6.9732380952380959</v>
      </c>
      <c r="AB70" s="59">
        <f t="shared" si="3"/>
        <v>1.1269044196428586</v>
      </c>
      <c r="AC70" s="1"/>
      <c r="AD70" s="1"/>
      <c r="AE70" s="1"/>
      <c r="AF70" s="1"/>
      <c r="AG70" s="1"/>
      <c r="AH70" s="1"/>
      <c r="AI70" s="1"/>
      <c r="AJ70" s="1"/>
      <c r="AK70" s="1"/>
      <c r="AL70" s="1">
        <f>IFERROR(VLOOKUP(C70,CALC!$K$2:$M$8,2,FALSE),1)</f>
        <v>0.95</v>
      </c>
      <c r="AM70" s="1">
        <f>IFERROR(VLOOKUP(C70,CALC!$K$2:$M$8,3,FALSE),1)</f>
        <v>0.97499999999999998</v>
      </c>
      <c r="AN70" s="1">
        <f>VLOOKUP(B70,CALC!$E$2:$H$33,3,FALSE)</f>
        <v>0.9</v>
      </c>
      <c r="AO70" s="1">
        <f>VLOOKUP(B70,CALC!$E$2:$H$33,4,FALSE)</f>
        <v>0.95</v>
      </c>
      <c r="AP70" s="1"/>
      <c r="AQ70" s="3">
        <f t="shared" si="4"/>
        <v>6.7989071428571437</v>
      </c>
      <c r="AR70" s="3">
        <f t="shared" si="5"/>
        <v>6.6245761904761906</v>
      </c>
      <c r="AS70" s="3">
        <f t="shared" si="6"/>
        <v>6.6245761904761906</v>
      </c>
      <c r="AT70" s="3">
        <f t="shared" si="7"/>
        <v>6.2759142857142862</v>
      </c>
      <c r="AU70" s="3">
        <f t="shared" si="8"/>
        <v>6.458961785714286</v>
      </c>
      <c r="AV70" s="3">
        <f t="shared" si="9"/>
        <v>6.1190164285714292</v>
      </c>
      <c r="AW70" s="3">
        <f t="shared" si="10"/>
        <v>6.2933473809523806</v>
      </c>
      <c r="AX70" s="3">
        <f t="shared" si="11"/>
        <v>5.9621185714285714</v>
      </c>
      <c r="AY70" s="3">
        <f t="shared" si="12"/>
        <v>1.216630952380954</v>
      </c>
      <c r="AZ70" s="3">
        <f t="shared" si="13"/>
        <v>1.1862151785714301</v>
      </c>
      <c r="BA70" s="3">
        <f t="shared" si="14"/>
        <v>1.1557994047619062</v>
      </c>
      <c r="BB70" s="3">
        <f t="shared" si="15"/>
        <v>1.1557994047619062</v>
      </c>
      <c r="BC70" s="3">
        <f t="shared" si="16"/>
        <v>1.0949678571428587</v>
      </c>
      <c r="BD70" s="3">
        <f t="shared" si="17"/>
        <v>1.1269044196428586</v>
      </c>
      <c r="BE70" s="3">
        <f t="shared" si="18"/>
        <v>1.0675936607142871</v>
      </c>
      <c r="BF70" s="3">
        <f t="shared" si="19"/>
        <v>1.0980094345238109</v>
      </c>
      <c r="BG70" s="3">
        <f t="shared" si="20"/>
        <v>1.0402194642857157</v>
      </c>
    </row>
    <row r="71" spans="1:59" ht="15" x14ac:dyDescent="0.25">
      <c r="A71" s="38" t="s">
        <v>250</v>
      </c>
      <c r="B71" s="38" t="s">
        <v>19</v>
      </c>
      <c r="C71" s="38" t="str">
        <f>VLOOKUP(A71,CALC!$A$2:$C$494,3,FALSE)</f>
        <v>RW</v>
      </c>
      <c r="D71" s="38">
        <v>1</v>
      </c>
      <c r="E71" s="39">
        <v>84</v>
      </c>
      <c r="F71" s="40">
        <v>30.1</v>
      </c>
      <c r="G71" s="40">
        <v>37.5</v>
      </c>
      <c r="H71" s="40">
        <v>67.599999999999994</v>
      </c>
      <c r="I71" s="40">
        <v>16.399999999999999</v>
      </c>
      <c r="J71" s="40">
        <v>168.1</v>
      </c>
      <c r="K71" s="40">
        <v>196.8</v>
      </c>
      <c r="L71" s="40">
        <v>67.5</v>
      </c>
      <c r="M71" s="40">
        <v>120.6</v>
      </c>
      <c r="N71" s="52">
        <v>0.17899999999999999</v>
      </c>
      <c r="O71" s="42">
        <v>18.5</v>
      </c>
      <c r="P71" s="54">
        <f t="shared" ref="P71:Y71" si="83">IF(F$4="Yes",F71*F$5,0)</f>
        <v>150.5</v>
      </c>
      <c r="Q71" s="55">
        <f t="shared" si="83"/>
        <v>140.625</v>
      </c>
      <c r="R71" s="55">
        <f t="shared" si="83"/>
        <v>67.599999999999994</v>
      </c>
      <c r="S71" s="55">
        <f t="shared" si="83"/>
        <v>8.1999999999999993</v>
      </c>
      <c r="T71" s="55">
        <f t="shared" si="83"/>
        <v>84.05</v>
      </c>
      <c r="U71" s="55">
        <f t="shared" si="83"/>
        <v>59.04</v>
      </c>
      <c r="V71" s="55">
        <f t="shared" si="83"/>
        <v>40.5</v>
      </c>
      <c r="W71" s="55">
        <f t="shared" si="83"/>
        <v>120.6</v>
      </c>
      <c r="X71" s="55">
        <f t="shared" si="83"/>
        <v>0.17899999999999999</v>
      </c>
      <c r="Y71" s="56">
        <f t="shared" si="83"/>
        <v>0</v>
      </c>
      <c r="Z71" s="57">
        <f t="shared" si="1"/>
        <v>671.2940000000001</v>
      </c>
      <c r="AA71" s="59">
        <f t="shared" si="2"/>
        <v>7.9915952380952389</v>
      </c>
      <c r="AB71" s="59">
        <f t="shared" si="3"/>
        <v>2.3861291651785734</v>
      </c>
      <c r="AC71" s="1"/>
      <c r="AD71" s="1"/>
      <c r="AE71" s="1"/>
      <c r="AF71" s="1"/>
      <c r="AG71" s="1"/>
      <c r="AH71" s="1"/>
      <c r="AI71" s="1"/>
      <c r="AJ71" s="1"/>
      <c r="AK71" s="1"/>
      <c r="AL71" s="1">
        <f>IFERROR(VLOOKUP(C71,CALC!$K$2:$M$8,2,FALSE),1)</f>
        <v>0.95</v>
      </c>
      <c r="AM71" s="1">
        <f>IFERROR(VLOOKUP(C71,CALC!$K$2:$M$8,3,FALSE),1)</f>
        <v>0.97499999999999998</v>
      </c>
      <c r="AN71" s="1">
        <f>VLOOKUP(B71,CALC!$E$2:$H$33,3,FALSE)</f>
        <v>1.19</v>
      </c>
      <c r="AO71" s="1">
        <f>VLOOKUP(B71,CALC!$E$2:$H$33,4,FALSE)</f>
        <v>1.095</v>
      </c>
      <c r="AP71" s="1"/>
      <c r="AQ71" s="3">
        <f t="shared" si="4"/>
        <v>7.7918053571428576</v>
      </c>
      <c r="AR71" s="3">
        <f t="shared" si="5"/>
        <v>7.5920154761904763</v>
      </c>
      <c r="AS71" s="3">
        <f t="shared" si="6"/>
        <v>8.7507967857142859</v>
      </c>
      <c r="AT71" s="3">
        <f t="shared" si="7"/>
        <v>9.5099983333333338</v>
      </c>
      <c r="AU71" s="3">
        <f t="shared" si="8"/>
        <v>8.532026866071428</v>
      </c>
      <c r="AV71" s="3">
        <f t="shared" si="9"/>
        <v>9.2722483750000002</v>
      </c>
      <c r="AW71" s="3">
        <f t="shared" si="10"/>
        <v>8.3132569464285719</v>
      </c>
      <c r="AX71" s="3">
        <f t="shared" si="11"/>
        <v>9.0344984166666666</v>
      </c>
      <c r="AY71" s="3">
        <f t="shared" si="12"/>
        <v>2.2349880952380969</v>
      </c>
      <c r="AZ71" s="3">
        <f t="shared" si="13"/>
        <v>2.1791133928571447</v>
      </c>
      <c r="BA71" s="3">
        <f t="shared" si="14"/>
        <v>2.123238690476192</v>
      </c>
      <c r="BB71" s="3">
        <f t="shared" si="15"/>
        <v>2.4473119642857162</v>
      </c>
      <c r="BC71" s="3">
        <f t="shared" si="16"/>
        <v>2.6596358333333354</v>
      </c>
      <c r="BD71" s="3">
        <f t="shared" si="17"/>
        <v>2.3861291651785734</v>
      </c>
      <c r="BE71" s="3">
        <f t="shared" si="18"/>
        <v>2.5931449375000022</v>
      </c>
      <c r="BF71" s="3">
        <f t="shared" si="19"/>
        <v>2.3249463660714302</v>
      </c>
      <c r="BG71" s="3">
        <f t="shared" si="20"/>
        <v>2.5266540416666685</v>
      </c>
    </row>
    <row r="72" spans="1:59" ht="15" x14ac:dyDescent="0.25">
      <c r="A72" s="38" t="s">
        <v>227</v>
      </c>
      <c r="B72" s="38" t="s">
        <v>45</v>
      </c>
      <c r="C72" s="38" t="str">
        <f>VLOOKUP(A72,CALC!$A$2:$C$494,3,FALSE)</f>
        <v>D</v>
      </c>
      <c r="D72" s="38">
        <v>1</v>
      </c>
      <c r="E72" s="39">
        <v>84</v>
      </c>
      <c r="F72" s="40">
        <v>15.7</v>
      </c>
      <c r="G72" s="40">
        <v>50.4</v>
      </c>
      <c r="H72" s="40">
        <v>66.099999999999994</v>
      </c>
      <c r="I72" s="40">
        <v>27.8</v>
      </c>
      <c r="J72" s="40">
        <v>216.9</v>
      </c>
      <c r="K72" s="40">
        <v>38.1</v>
      </c>
      <c r="L72" s="40">
        <v>134</v>
      </c>
      <c r="M72" s="40">
        <v>35.6</v>
      </c>
      <c r="N72" s="41">
        <v>7.1999999999999995E-2</v>
      </c>
      <c r="O72" s="42">
        <v>24.75</v>
      </c>
      <c r="P72" s="54">
        <f t="shared" ref="P72:Y72" si="84">IF(F$4="Yes",F72*F$5,0)</f>
        <v>78.5</v>
      </c>
      <c r="Q72" s="55">
        <f t="shared" si="84"/>
        <v>189</v>
      </c>
      <c r="R72" s="55">
        <f t="shared" si="84"/>
        <v>66.099999999999994</v>
      </c>
      <c r="S72" s="55">
        <f t="shared" si="84"/>
        <v>13.9</v>
      </c>
      <c r="T72" s="55">
        <f t="shared" si="84"/>
        <v>108.45</v>
      </c>
      <c r="U72" s="55">
        <f t="shared" si="84"/>
        <v>11.43</v>
      </c>
      <c r="V72" s="55">
        <f t="shared" si="84"/>
        <v>80.399999999999991</v>
      </c>
      <c r="W72" s="55">
        <f t="shared" si="84"/>
        <v>35.6</v>
      </c>
      <c r="X72" s="55">
        <f t="shared" si="84"/>
        <v>7.1999999999999995E-2</v>
      </c>
      <c r="Y72" s="56">
        <f t="shared" si="84"/>
        <v>0</v>
      </c>
      <c r="Z72" s="57">
        <f t="shared" si="1"/>
        <v>583.452</v>
      </c>
      <c r="AA72" s="59">
        <f t="shared" si="2"/>
        <v>6.9458571428571432</v>
      </c>
      <c r="AB72" s="59">
        <f t="shared" si="3"/>
        <v>1.7874895238095234</v>
      </c>
      <c r="AC72" s="1"/>
      <c r="AD72" s="1"/>
      <c r="AE72" s="1"/>
      <c r="AF72" s="1"/>
      <c r="AG72" s="1"/>
      <c r="AH72" s="1"/>
      <c r="AI72" s="1"/>
      <c r="AJ72" s="1"/>
      <c r="AK72" s="1"/>
      <c r="AL72" s="1">
        <f>IFERROR(VLOOKUP(C72,CALC!$K$2:$M$8,2,FALSE),1)</f>
        <v>1</v>
      </c>
      <c r="AM72" s="1">
        <f>IFERROR(VLOOKUP(C72,CALC!$K$2:$M$8,3,FALSE),1)</f>
        <v>1</v>
      </c>
      <c r="AN72" s="1">
        <f>VLOOKUP(B72,CALC!$E$2:$H$33,3,FALSE)</f>
        <v>0.76</v>
      </c>
      <c r="AO72" s="1">
        <f>VLOOKUP(B72,CALC!$E$2:$H$33,4,FALSE)</f>
        <v>0.88</v>
      </c>
      <c r="AP72" s="1"/>
      <c r="AQ72" s="3">
        <f t="shared" si="4"/>
        <v>6.9458571428571432</v>
      </c>
      <c r="AR72" s="3">
        <f t="shared" si="5"/>
        <v>6.9458571428571432</v>
      </c>
      <c r="AS72" s="3">
        <f t="shared" si="6"/>
        <v>6.1123542857142859</v>
      </c>
      <c r="AT72" s="3">
        <f t="shared" si="7"/>
        <v>5.2788514285714285</v>
      </c>
      <c r="AU72" s="3">
        <f t="shared" si="8"/>
        <v>6.1123542857142859</v>
      </c>
      <c r="AV72" s="3">
        <f t="shared" si="9"/>
        <v>5.2788514285714285</v>
      </c>
      <c r="AW72" s="3">
        <f t="shared" si="10"/>
        <v>6.1123542857142859</v>
      </c>
      <c r="AX72" s="3">
        <f t="shared" si="11"/>
        <v>5.2788514285714285</v>
      </c>
      <c r="AY72" s="3">
        <f t="shared" si="12"/>
        <v>2.0312380952380948</v>
      </c>
      <c r="AZ72" s="3">
        <f t="shared" si="13"/>
        <v>2.0312380952380948</v>
      </c>
      <c r="BA72" s="3">
        <f t="shared" si="14"/>
        <v>2.0312380952380948</v>
      </c>
      <c r="BB72" s="3">
        <f t="shared" si="15"/>
        <v>1.7874895238095234</v>
      </c>
      <c r="BC72" s="3">
        <f t="shared" si="16"/>
        <v>1.543740952380952</v>
      </c>
      <c r="BD72" s="3">
        <f t="shared" si="17"/>
        <v>1.7874895238095234</v>
      </c>
      <c r="BE72" s="3">
        <f t="shared" si="18"/>
        <v>1.543740952380952</v>
      </c>
      <c r="BF72" s="3">
        <f t="shared" si="19"/>
        <v>1.7874895238095234</v>
      </c>
      <c r="BG72" s="3">
        <f t="shared" si="20"/>
        <v>1.543740952380952</v>
      </c>
    </row>
    <row r="73" spans="1:59" ht="15" x14ac:dyDescent="0.25">
      <c r="A73" s="38" t="s">
        <v>257</v>
      </c>
      <c r="B73" s="38" t="s">
        <v>63</v>
      </c>
      <c r="C73" s="38" t="str">
        <f>VLOOKUP(A73,CALC!$A$2:$C$494,3,FALSE)</f>
        <v>LW/RW</v>
      </c>
      <c r="D73" s="38">
        <v>1</v>
      </c>
      <c r="E73" s="39">
        <v>84</v>
      </c>
      <c r="F73" s="40">
        <v>26.7</v>
      </c>
      <c r="G73" s="40">
        <v>49.5</v>
      </c>
      <c r="H73" s="40">
        <v>76.2</v>
      </c>
      <c r="I73" s="40">
        <v>17.899999999999999</v>
      </c>
      <c r="J73" s="40">
        <v>188.3</v>
      </c>
      <c r="K73" s="40">
        <v>114.6</v>
      </c>
      <c r="L73" s="40">
        <v>37.1</v>
      </c>
      <c r="M73" s="40">
        <v>54.5</v>
      </c>
      <c r="N73" s="52">
        <v>0.14199999999999999</v>
      </c>
      <c r="O73" s="42">
        <v>19.5</v>
      </c>
      <c r="P73" s="54">
        <f t="shared" ref="P73:Y73" si="85">IF(F$4="Yes",F73*F$5,0)</f>
        <v>133.5</v>
      </c>
      <c r="Q73" s="55">
        <f t="shared" si="85"/>
        <v>185.625</v>
      </c>
      <c r="R73" s="55">
        <f t="shared" si="85"/>
        <v>76.2</v>
      </c>
      <c r="S73" s="55">
        <f t="shared" si="85"/>
        <v>8.9499999999999993</v>
      </c>
      <c r="T73" s="55">
        <f t="shared" si="85"/>
        <v>94.15</v>
      </c>
      <c r="U73" s="55">
        <f t="shared" si="85"/>
        <v>34.379999999999995</v>
      </c>
      <c r="V73" s="55">
        <f t="shared" si="85"/>
        <v>22.26</v>
      </c>
      <c r="W73" s="55">
        <f t="shared" si="85"/>
        <v>54.5</v>
      </c>
      <c r="X73" s="55">
        <f t="shared" si="85"/>
        <v>0.14199999999999999</v>
      </c>
      <c r="Y73" s="56">
        <f t="shared" si="85"/>
        <v>0</v>
      </c>
      <c r="Z73" s="57">
        <f t="shared" si="1"/>
        <v>609.70699999999999</v>
      </c>
      <c r="AA73" s="59">
        <f t="shared" si="2"/>
        <v>7.2584166666666663</v>
      </c>
      <c r="AB73" s="59">
        <f t="shared" si="3"/>
        <v>1.5931195428571436</v>
      </c>
      <c r="AC73" s="1"/>
      <c r="AD73" s="1"/>
      <c r="AE73" s="1"/>
      <c r="AF73" s="1"/>
      <c r="AG73" s="1"/>
      <c r="AH73" s="1"/>
      <c r="AI73" s="1"/>
      <c r="AJ73" s="1"/>
      <c r="AK73" s="1"/>
      <c r="AL73" s="1">
        <f>IFERROR(VLOOKUP(C73,CALC!$K$2:$M$8,2,FALSE),1)</f>
        <v>1.08</v>
      </c>
      <c r="AM73" s="1">
        <f>IFERROR(VLOOKUP(C73,CALC!$K$2:$M$8,3,FALSE),1)</f>
        <v>1.04</v>
      </c>
      <c r="AN73" s="1">
        <f>VLOOKUP(B73,CALC!$E$2:$H$33,3,FALSE)</f>
        <v>1.04</v>
      </c>
      <c r="AO73" s="1">
        <f>VLOOKUP(B73,CALC!$E$2:$H$33,4,FALSE)</f>
        <v>1.02</v>
      </c>
      <c r="AP73" s="1"/>
      <c r="AQ73" s="3">
        <f t="shared" si="4"/>
        <v>7.548753333333333</v>
      </c>
      <c r="AR73" s="3">
        <f t="shared" si="5"/>
        <v>7.8390900000000006</v>
      </c>
      <c r="AS73" s="3">
        <f t="shared" si="6"/>
        <v>7.4035849999999996</v>
      </c>
      <c r="AT73" s="3">
        <f t="shared" si="7"/>
        <v>7.548753333333333</v>
      </c>
      <c r="AU73" s="3">
        <f t="shared" si="8"/>
        <v>7.6997283999999997</v>
      </c>
      <c r="AV73" s="3">
        <f t="shared" si="9"/>
        <v>7.8507034666666664</v>
      </c>
      <c r="AW73" s="3">
        <f t="shared" si="10"/>
        <v>7.9958718000000006</v>
      </c>
      <c r="AX73" s="3">
        <f t="shared" si="11"/>
        <v>8.1526536000000007</v>
      </c>
      <c r="AY73" s="3">
        <f t="shared" si="12"/>
        <v>1.5018095238095244</v>
      </c>
      <c r="AZ73" s="3">
        <f t="shared" si="13"/>
        <v>1.5618819047619055</v>
      </c>
      <c r="BA73" s="3">
        <f t="shared" si="14"/>
        <v>1.6219542857142863</v>
      </c>
      <c r="BB73" s="3">
        <f t="shared" si="15"/>
        <v>1.5318457142857149</v>
      </c>
      <c r="BC73" s="3">
        <f t="shared" si="16"/>
        <v>1.5618819047619055</v>
      </c>
      <c r="BD73" s="3">
        <f t="shared" si="17"/>
        <v>1.5931195428571436</v>
      </c>
      <c r="BE73" s="3">
        <f t="shared" si="18"/>
        <v>1.6243571809523818</v>
      </c>
      <c r="BF73" s="3">
        <f t="shared" si="19"/>
        <v>1.6543933714285721</v>
      </c>
      <c r="BG73" s="3">
        <f t="shared" si="20"/>
        <v>1.6868324571428579</v>
      </c>
    </row>
    <row r="74" spans="1:59" ht="15" x14ac:dyDescent="0.25">
      <c r="A74" s="38" t="s">
        <v>261</v>
      </c>
      <c r="B74" s="38" t="s">
        <v>41</v>
      </c>
      <c r="C74" s="38" t="str">
        <f>VLOOKUP(A74,CALC!$A$2:$C$494,3,FALSE)</f>
        <v>LW/RW</v>
      </c>
      <c r="D74" s="38">
        <v>1</v>
      </c>
      <c r="E74" s="39">
        <v>84</v>
      </c>
      <c r="F74" s="40">
        <v>25.4</v>
      </c>
      <c r="G74" s="40">
        <v>44.4</v>
      </c>
      <c r="H74" s="40">
        <v>69.900000000000006</v>
      </c>
      <c r="I74" s="40">
        <v>24.2</v>
      </c>
      <c r="J74" s="40">
        <v>176.1</v>
      </c>
      <c r="K74" s="40">
        <v>127.8</v>
      </c>
      <c r="L74" s="40">
        <v>75</v>
      </c>
      <c r="M74" s="40">
        <v>51.6</v>
      </c>
      <c r="N74" s="41">
        <v>0.14499999999999999</v>
      </c>
      <c r="O74" s="42">
        <v>18.25</v>
      </c>
      <c r="P74" s="54">
        <f t="shared" ref="P74:Y74" si="86">IF(F$4="Yes",F74*F$5,0)</f>
        <v>127</v>
      </c>
      <c r="Q74" s="55">
        <f t="shared" si="86"/>
        <v>166.5</v>
      </c>
      <c r="R74" s="55">
        <f t="shared" si="86"/>
        <v>69.900000000000006</v>
      </c>
      <c r="S74" s="55">
        <f t="shared" si="86"/>
        <v>12.1</v>
      </c>
      <c r="T74" s="55">
        <f t="shared" si="86"/>
        <v>88.05</v>
      </c>
      <c r="U74" s="55">
        <f t="shared" si="86"/>
        <v>38.339999999999996</v>
      </c>
      <c r="V74" s="55">
        <f t="shared" si="86"/>
        <v>45</v>
      </c>
      <c r="W74" s="55">
        <f t="shared" si="86"/>
        <v>51.6</v>
      </c>
      <c r="X74" s="55">
        <f t="shared" si="86"/>
        <v>0.14499999999999999</v>
      </c>
      <c r="Y74" s="56">
        <f t="shared" si="86"/>
        <v>0</v>
      </c>
      <c r="Z74" s="57">
        <f t="shared" si="1"/>
        <v>598.63499999999999</v>
      </c>
      <c r="AA74" s="59">
        <f t="shared" si="2"/>
        <v>7.1266071428571429</v>
      </c>
      <c r="AB74" s="59">
        <f t="shared" si="3"/>
        <v>1.4248000000000012</v>
      </c>
      <c r="AC74" s="1"/>
      <c r="AD74" s="1"/>
      <c r="AE74" s="1"/>
      <c r="AF74" s="1"/>
      <c r="AG74" s="1"/>
      <c r="AH74" s="1"/>
      <c r="AI74" s="1"/>
      <c r="AJ74" s="1"/>
      <c r="AK74" s="1"/>
      <c r="AL74" s="1">
        <f>IFERROR(VLOOKUP(C74,CALC!$K$2:$M$8,2,FALSE),1)</f>
        <v>1.08</v>
      </c>
      <c r="AM74" s="1">
        <f>IFERROR(VLOOKUP(C74,CALC!$K$2:$M$8,3,FALSE),1)</f>
        <v>1.04</v>
      </c>
      <c r="AN74" s="1">
        <f>VLOOKUP(B74,CALC!$E$2:$H$33,3,FALSE)</f>
        <v>1</v>
      </c>
      <c r="AO74" s="1">
        <f>VLOOKUP(B74,CALC!$E$2:$H$33,4,FALSE)</f>
        <v>1</v>
      </c>
      <c r="AP74" s="1"/>
      <c r="AQ74" s="3">
        <f t="shared" si="4"/>
        <v>7.4116714285714291</v>
      </c>
      <c r="AR74" s="3">
        <f t="shared" si="5"/>
        <v>7.6967357142857145</v>
      </c>
      <c r="AS74" s="3">
        <f t="shared" si="6"/>
        <v>7.1266071428571429</v>
      </c>
      <c r="AT74" s="3">
        <f t="shared" si="7"/>
        <v>7.1266071428571429</v>
      </c>
      <c r="AU74" s="3">
        <f t="shared" si="8"/>
        <v>7.4116714285714291</v>
      </c>
      <c r="AV74" s="3">
        <f t="shared" si="9"/>
        <v>7.4116714285714291</v>
      </c>
      <c r="AW74" s="3">
        <f t="shared" si="10"/>
        <v>7.6967357142857145</v>
      </c>
      <c r="AX74" s="3">
        <f t="shared" si="11"/>
        <v>7.6967357142857145</v>
      </c>
      <c r="AY74" s="3">
        <f t="shared" si="12"/>
        <v>1.370000000000001</v>
      </c>
      <c r="AZ74" s="3">
        <f t="shared" si="13"/>
        <v>1.4248000000000012</v>
      </c>
      <c r="BA74" s="3">
        <f t="shared" si="14"/>
        <v>1.4796000000000011</v>
      </c>
      <c r="BB74" s="3">
        <f t="shared" si="15"/>
        <v>1.370000000000001</v>
      </c>
      <c r="BC74" s="3">
        <f t="shared" si="16"/>
        <v>1.370000000000001</v>
      </c>
      <c r="BD74" s="3">
        <f t="shared" si="17"/>
        <v>1.4248000000000012</v>
      </c>
      <c r="BE74" s="3">
        <f t="shared" si="18"/>
        <v>1.4248000000000012</v>
      </c>
      <c r="BF74" s="3">
        <f t="shared" si="19"/>
        <v>1.4796000000000011</v>
      </c>
      <c r="BG74" s="3">
        <f t="shared" si="20"/>
        <v>1.4796000000000011</v>
      </c>
    </row>
    <row r="75" spans="1:59" ht="15" x14ac:dyDescent="0.25">
      <c r="A75" s="38" t="s">
        <v>258</v>
      </c>
      <c r="B75" s="38" t="s">
        <v>81</v>
      </c>
      <c r="C75" s="38" t="str">
        <f>VLOOKUP(A75,CALC!$A$2:$C$494,3,FALSE)</f>
        <v>C/LW/RW</v>
      </c>
      <c r="D75" s="38">
        <v>1</v>
      </c>
      <c r="E75" s="39">
        <v>84</v>
      </c>
      <c r="F75" s="40">
        <v>27.3</v>
      </c>
      <c r="G75" s="40">
        <v>51.5</v>
      </c>
      <c r="H75" s="40">
        <v>78.8</v>
      </c>
      <c r="I75" s="40">
        <v>26.6</v>
      </c>
      <c r="J75" s="40">
        <v>207.7</v>
      </c>
      <c r="K75" s="40">
        <v>36.6</v>
      </c>
      <c r="L75" s="40">
        <v>31.5</v>
      </c>
      <c r="M75" s="40">
        <v>72.3</v>
      </c>
      <c r="N75" s="52">
        <v>0.13100000000000001</v>
      </c>
      <c r="O75" s="42">
        <v>17.5</v>
      </c>
      <c r="P75" s="54">
        <f t="shared" ref="P75:Y75" si="87">IF(F$4="Yes",F75*F$5,0)</f>
        <v>136.5</v>
      </c>
      <c r="Q75" s="55">
        <f t="shared" si="87"/>
        <v>193.125</v>
      </c>
      <c r="R75" s="55">
        <f t="shared" si="87"/>
        <v>78.8</v>
      </c>
      <c r="S75" s="55">
        <f t="shared" si="87"/>
        <v>13.3</v>
      </c>
      <c r="T75" s="55">
        <f t="shared" si="87"/>
        <v>103.85</v>
      </c>
      <c r="U75" s="55">
        <f t="shared" si="87"/>
        <v>10.98</v>
      </c>
      <c r="V75" s="55">
        <f t="shared" si="87"/>
        <v>18.899999999999999</v>
      </c>
      <c r="W75" s="55">
        <f t="shared" si="87"/>
        <v>72.3</v>
      </c>
      <c r="X75" s="55">
        <f t="shared" si="87"/>
        <v>0.13100000000000001</v>
      </c>
      <c r="Y75" s="56">
        <f t="shared" si="87"/>
        <v>0</v>
      </c>
      <c r="Z75" s="57">
        <f t="shared" si="1"/>
        <v>627.88599999999997</v>
      </c>
      <c r="AA75" s="59">
        <f t="shared" si="2"/>
        <v>7.4748333333333328</v>
      </c>
      <c r="AB75" s="59">
        <f t="shared" si="3"/>
        <v>1.8665091107142862</v>
      </c>
      <c r="AC75" s="1"/>
      <c r="AD75" s="1"/>
      <c r="AE75" s="1"/>
      <c r="AF75" s="1"/>
      <c r="AG75" s="1"/>
      <c r="AH75" s="1"/>
      <c r="AI75" s="1"/>
      <c r="AJ75" s="1"/>
      <c r="AK75" s="1"/>
      <c r="AL75" s="1">
        <f>IFERROR(VLOOKUP(C75,CALC!$K$2:$M$8,2,FALSE),1)</f>
        <v>1.1299999999999999</v>
      </c>
      <c r="AM75" s="1">
        <f>IFERROR(VLOOKUP(C75,CALC!$K$2:$M$8,3,FALSE),1)</f>
        <v>1.0649999999999999</v>
      </c>
      <c r="AN75" s="1">
        <f>VLOOKUP(B75,CALC!$E$2:$H$33,3,FALSE)</f>
        <v>1.04</v>
      </c>
      <c r="AO75" s="1">
        <f>VLOOKUP(B75,CALC!$E$2:$H$33,4,FALSE)</f>
        <v>1.02</v>
      </c>
      <c r="AP75" s="1"/>
      <c r="AQ75" s="3">
        <f t="shared" si="4"/>
        <v>7.9606974999999993</v>
      </c>
      <c r="AR75" s="3">
        <f t="shared" si="5"/>
        <v>8.4465616666666659</v>
      </c>
      <c r="AS75" s="3">
        <f t="shared" si="6"/>
        <v>7.6243299999999996</v>
      </c>
      <c r="AT75" s="3">
        <f t="shared" si="7"/>
        <v>7.7738266666666664</v>
      </c>
      <c r="AU75" s="3">
        <f t="shared" si="8"/>
        <v>8.11991145</v>
      </c>
      <c r="AV75" s="3">
        <f t="shared" si="9"/>
        <v>8.2791253999999999</v>
      </c>
      <c r="AW75" s="3">
        <f t="shared" si="10"/>
        <v>8.6154928999999996</v>
      </c>
      <c r="AX75" s="3">
        <f t="shared" si="11"/>
        <v>8.7844241333333333</v>
      </c>
      <c r="AY75" s="3">
        <f t="shared" si="12"/>
        <v>1.7182261904761909</v>
      </c>
      <c r="AZ75" s="3">
        <f t="shared" si="13"/>
        <v>1.8299108928571433</v>
      </c>
      <c r="BA75" s="3">
        <f t="shared" si="14"/>
        <v>1.9415955952380954</v>
      </c>
      <c r="BB75" s="3">
        <f t="shared" si="15"/>
        <v>1.7525907142857147</v>
      </c>
      <c r="BC75" s="3">
        <f t="shared" si="16"/>
        <v>1.7869552380952385</v>
      </c>
      <c r="BD75" s="3">
        <f t="shared" si="17"/>
        <v>1.8665091107142862</v>
      </c>
      <c r="BE75" s="3">
        <f t="shared" si="18"/>
        <v>1.9031073285714291</v>
      </c>
      <c r="BF75" s="3">
        <f t="shared" si="19"/>
        <v>1.9804275071428574</v>
      </c>
      <c r="BG75" s="3">
        <f t="shared" si="20"/>
        <v>2.0192594190476192</v>
      </c>
    </row>
    <row r="76" spans="1:59" ht="15" x14ac:dyDescent="0.25">
      <c r="A76" s="38" t="s">
        <v>265</v>
      </c>
      <c r="B76" s="38" t="s">
        <v>72</v>
      </c>
      <c r="C76" s="38" t="str">
        <f>VLOOKUP(A76,CALC!$A$2:$C$494,3,FALSE)</f>
        <v>LW</v>
      </c>
      <c r="D76" s="38">
        <v>1</v>
      </c>
      <c r="E76" s="39">
        <v>84</v>
      </c>
      <c r="F76" s="40">
        <v>29</v>
      </c>
      <c r="G76" s="40">
        <v>47.7</v>
      </c>
      <c r="H76" s="40">
        <v>76.7</v>
      </c>
      <c r="I76" s="40">
        <v>29</v>
      </c>
      <c r="J76" s="40">
        <v>223.3</v>
      </c>
      <c r="K76" s="40">
        <v>24.5</v>
      </c>
      <c r="L76" s="40">
        <v>29.4</v>
      </c>
      <c r="M76" s="40">
        <v>17</v>
      </c>
      <c r="N76" s="41">
        <v>0.13</v>
      </c>
      <c r="O76" s="42">
        <v>17</v>
      </c>
      <c r="P76" s="54">
        <f t="shared" ref="P76:Y76" si="88">IF(F$4="Yes",F76*F$5,0)</f>
        <v>145</v>
      </c>
      <c r="Q76" s="55">
        <f t="shared" si="88"/>
        <v>178.875</v>
      </c>
      <c r="R76" s="55">
        <f t="shared" si="88"/>
        <v>76.7</v>
      </c>
      <c r="S76" s="55">
        <f t="shared" si="88"/>
        <v>14.5</v>
      </c>
      <c r="T76" s="55">
        <f t="shared" si="88"/>
        <v>111.65</v>
      </c>
      <c r="U76" s="55">
        <f t="shared" si="88"/>
        <v>7.35</v>
      </c>
      <c r="V76" s="55">
        <f t="shared" si="88"/>
        <v>17.639999999999997</v>
      </c>
      <c r="W76" s="55">
        <f t="shared" si="88"/>
        <v>17</v>
      </c>
      <c r="X76" s="55">
        <f t="shared" si="88"/>
        <v>0.13</v>
      </c>
      <c r="Y76" s="56">
        <f t="shared" si="88"/>
        <v>0</v>
      </c>
      <c r="Z76" s="57">
        <f t="shared" si="1"/>
        <v>568.84500000000003</v>
      </c>
      <c r="AA76" s="59">
        <f t="shared" si="2"/>
        <v>6.7719642857142857</v>
      </c>
      <c r="AB76" s="59">
        <f t="shared" si="3"/>
        <v>1.045817857142858</v>
      </c>
      <c r="AC76" s="1"/>
      <c r="AD76" s="1"/>
      <c r="AE76" s="1"/>
      <c r="AF76" s="1"/>
      <c r="AG76" s="1"/>
      <c r="AH76" s="1"/>
      <c r="AI76" s="1"/>
      <c r="AJ76" s="1"/>
      <c r="AK76" s="1"/>
      <c r="AL76" s="1">
        <f>IFERROR(VLOOKUP(C76,CALC!$K$2:$M$8,2,FALSE),1)</f>
        <v>1.06</v>
      </c>
      <c r="AM76" s="1">
        <f>IFERROR(VLOOKUP(C76,CALC!$K$2:$M$8,3,FALSE),1)</f>
        <v>1.03</v>
      </c>
      <c r="AN76" s="1">
        <f>VLOOKUP(B76,CALC!$E$2:$H$33,3,FALSE)</f>
        <v>1</v>
      </c>
      <c r="AO76" s="1">
        <f>VLOOKUP(B76,CALC!$E$2:$H$33,4,FALSE)</f>
        <v>1</v>
      </c>
      <c r="AP76" s="1"/>
      <c r="AQ76" s="3">
        <f t="shared" si="4"/>
        <v>6.9751232142857145</v>
      </c>
      <c r="AR76" s="3">
        <f t="shared" si="5"/>
        <v>7.1782821428571433</v>
      </c>
      <c r="AS76" s="3">
        <f t="shared" si="6"/>
        <v>6.7719642857142857</v>
      </c>
      <c r="AT76" s="3">
        <f t="shared" si="7"/>
        <v>6.7719642857142857</v>
      </c>
      <c r="AU76" s="3">
        <f t="shared" si="8"/>
        <v>6.9751232142857145</v>
      </c>
      <c r="AV76" s="3">
        <f t="shared" si="9"/>
        <v>6.9751232142857145</v>
      </c>
      <c r="AW76" s="3">
        <f t="shared" si="10"/>
        <v>7.1782821428571433</v>
      </c>
      <c r="AX76" s="3">
        <f t="shared" si="11"/>
        <v>7.1782821428571433</v>
      </c>
      <c r="AY76" s="3">
        <f t="shared" si="12"/>
        <v>1.0153571428571437</v>
      </c>
      <c r="AZ76" s="3">
        <f t="shared" si="13"/>
        <v>1.045817857142858</v>
      </c>
      <c r="BA76" s="3">
        <f t="shared" si="14"/>
        <v>1.0762785714285723</v>
      </c>
      <c r="BB76" s="3">
        <f t="shared" si="15"/>
        <v>1.0153571428571437</v>
      </c>
      <c r="BC76" s="3">
        <f t="shared" si="16"/>
        <v>1.0153571428571437</v>
      </c>
      <c r="BD76" s="3">
        <f t="shared" si="17"/>
        <v>1.045817857142858</v>
      </c>
      <c r="BE76" s="3">
        <f t="shared" si="18"/>
        <v>1.045817857142858</v>
      </c>
      <c r="BF76" s="3">
        <f t="shared" si="19"/>
        <v>1.0762785714285723</v>
      </c>
      <c r="BG76" s="3">
        <f t="shared" si="20"/>
        <v>1.0762785714285723</v>
      </c>
    </row>
    <row r="77" spans="1:59" ht="15" x14ac:dyDescent="0.25">
      <c r="A77" s="38" t="s">
        <v>254</v>
      </c>
      <c r="B77" s="38" t="s">
        <v>19</v>
      </c>
      <c r="C77" s="38" t="str">
        <f>VLOOKUP(A77,CALC!$A$2:$C$494,3,FALSE)</f>
        <v>LW/RW</v>
      </c>
      <c r="D77" s="38">
        <v>2</v>
      </c>
      <c r="E77" s="39">
        <v>84</v>
      </c>
      <c r="F77" s="40">
        <v>31.3</v>
      </c>
      <c r="G77" s="40">
        <v>37.1</v>
      </c>
      <c r="H77" s="40">
        <v>68.400000000000006</v>
      </c>
      <c r="I77" s="40">
        <v>15.3</v>
      </c>
      <c r="J77" s="40">
        <v>201.2</v>
      </c>
      <c r="K77" s="40">
        <v>71.900000000000006</v>
      </c>
      <c r="L77" s="40">
        <v>79.900000000000006</v>
      </c>
      <c r="M77" s="40">
        <v>52</v>
      </c>
      <c r="N77" s="52">
        <v>0.156</v>
      </c>
      <c r="O77" s="42">
        <v>18.75</v>
      </c>
      <c r="P77" s="54">
        <f t="shared" ref="P77:Y77" si="89">IF(F$4="Yes",F77*F$5,0)</f>
        <v>156.5</v>
      </c>
      <c r="Q77" s="55">
        <f t="shared" si="89"/>
        <v>139.125</v>
      </c>
      <c r="R77" s="55">
        <f t="shared" si="89"/>
        <v>68.400000000000006</v>
      </c>
      <c r="S77" s="55">
        <f t="shared" si="89"/>
        <v>7.65</v>
      </c>
      <c r="T77" s="55">
        <f t="shared" si="89"/>
        <v>100.6</v>
      </c>
      <c r="U77" s="55">
        <f t="shared" si="89"/>
        <v>21.57</v>
      </c>
      <c r="V77" s="55">
        <f t="shared" si="89"/>
        <v>47.940000000000005</v>
      </c>
      <c r="W77" s="55">
        <f t="shared" si="89"/>
        <v>52</v>
      </c>
      <c r="X77" s="55">
        <f t="shared" si="89"/>
        <v>0.156</v>
      </c>
      <c r="Y77" s="56">
        <f t="shared" si="89"/>
        <v>0</v>
      </c>
      <c r="Z77" s="57">
        <f t="shared" si="1"/>
        <v>593.94099999999992</v>
      </c>
      <c r="AA77" s="59">
        <f t="shared" si="2"/>
        <v>7.0707261904761891</v>
      </c>
      <c r="AB77" s="59">
        <f t="shared" si="3"/>
        <v>1.496518771428571</v>
      </c>
      <c r="AC77" s="1"/>
      <c r="AD77" s="1"/>
      <c r="AE77" s="1"/>
      <c r="AF77" s="1"/>
      <c r="AG77" s="1"/>
      <c r="AH77" s="1"/>
      <c r="AI77" s="1"/>
      <c r="AJ77" s="1"/>
      <c r="AK77" s="1"/>
      <c r="AL77" s="1">
        <f>IFERROR(VLOOKUP(C77,CALC!$K$2:$M$8,2,FALSE),1)</f>
        <v>1.08</v>
      </c>
      <c r="AM77" s="1">
        <f>IFERROR(VLOOKUP(C77,CALC!$K$2:$M$8,3,FALSE),1)</f>
        <v>1.04</v>
      </c>
      <c r="AN77" s="1">
        <f>VLOOKUP(B77,CALC!$E$2:$H$33,3,FALSE)</f>
        <v>1.19</v>
      </c>
      <c r="AO77" s="1">
        <f>VLOOKUP(B77,CALC!$E$2:$H$33,4,FALSE)</f>
        <v>1.095</v>
      </c>
      <c r="AP77" s="1"/>
      <c r="AQ77" s="3">
        <f t="shared" si="4"/>
        <v>7.3535552380952369</v>
      </c>
      <c r="AR77" s="3">
        <f t="shared" si="5"/>
        <v>7.6363842857142847</v>
      </c>
      <c r="AS77" s="3">
        <f t="shared" si="6"/>
        <v>7.742445178571427</v>
      </c>
      <c r="AT77" s="3">
        <f t="shared" si="7"/>
        <v>8.414164166666664</v>
      </c>
      <c r="AU77" s="3">
        <f t="shared" si="8"/>
        <v>8.0521429857142834</v>
      </c>
      <c r="AV77" s="3">
        <f t="shared" si="9"/>
        <v>8.7507307333333308</v>
      </c>
      <c r="AW77" s="3">
        <f t="shared" si="10"/>
        <v>8.3618407928571408</v>
      </c>
      <c r="AX77" s="3">
        <f t="shared" si="11"/>
        <v>9.0872972999999977</v>
      </c>
      <c r="AY77" s="3">
        <f t="shared" si="12"/>
        <v>1.3141190476190472</v>
      </c>
      <c r="AZ77" s="3">
        <f t="shared" si="13"/>
        <v>1.3666838095238092</v>
      </c>
      <c r="BA77" s="3">
        <f t="shared" si="14"/>
        <v>1.419248571428571</v>
      </c>
      <c r="BB77" s="3">
        <f t="shared" si="15"/>
        <v>1.4389603571428566</v>
      </c>
      <c r="BC77" s="3">
        <f t="shared" si="16"/>
        <v>1.5638016666666661</v>
      </c>
      <c r="BD77" s="3">
        <f t="shared" si="17"/>
        <v>1.496518771428571</v>
      </c>
      <c r="BE77" s="3">
        <f t="shared" si="18"/>
        <v>1.6263537333333329</v>
      </c>
      <c r="BF77" s="3">
        <f t="shared" si="19"/>
        <v>1.5540771857142852</v>
      </c>
      <c r="BG77" s="3">
        <f t="shared" si="20"/>
        <v>1.6889057999999995</v>
      </c>
    </row>
    <row r="78" spans="1:59" ht="15" x14ac:dyDescent="0.25">
      <c r="A78" s="38" t="s">
        <v>271</v>
      </c>
      <c r="B78" s="38" t="s">
        <v>37</v>
      </c>
      <c r="C78" s="38" t="str">
        <f>VLOOKUP(A78,CALC!$A$2:$C$494,3,FALSE)</f>
        <v>C</v>
      </c>
      <c r="D78" s="38">
        <v>1</v>
      </c>
      <c r="E78" s="39">
        <v>84</v>
      </c>
      <c r="F78" s="40">
        <v>28.1</v>
      </c>
      <c r="G78" s="40">
        <v>34.799999999999997</v>
      </c>
      <c r="H78" s="40">
        <v>62.9</v>
      </c>
      <c r="I78" s="40">
        <v>27.6</v>
      </c>
      <c r="J78" s="40">
        <v>209.2</v>
      </c>
      <c r="K78" s="40">
        <v>219.7</v>
      </c>
      <c r="L78" s="40">
        <v>28.9</v>
      </c>
      <c r="M78" s="40">
        <v>45.6</v>
      </c>
      <c r="N78" s="41">
        <v>0.13400000000000001</v>
      </c>
      <c r="O78" s="42">
        <v>17</v>
      </c>
      <c r="P78" s="54">
        <f t="shared" ref="P78:Y78" si="90">IF(F$4="Yes",F78*F$5,0)</f>
        <v>140.5</v>
      </c>
      <c r="Q78" s="55">
        <f t="shared" si="90"/>
        <v>130.5</v>
      </c>
      <c r="R78" s="55">
        <f t="shared" si="90"/>
        <v>62.9</v>
      </c>
      <c r="S78" s="55">
        <f t="shared" si="90"/>
        <v>13.8</v>
      </c>
      <c r="T78" s="55">
        <f t="shared" si="90"/>
        <v>104.6</v>
      </c>
      <c r="U78" s="55">
        <f t="shared" si="90"/>
        <v>65.91</v>
      </c>
      <c r="V78" s="55">
        <f t="shared" si="90"/>
        <v>17.34</v>
      </c>
      <c r="W78" s="55">
        <f t="shared" si="90"/>
        <v>45.6</v>
      </c>
      <c r="X78" s="55">
        <f t="shared" si="90"/>
        <v>0.13400000000000001</v>
      </c>
      <c r="Y78" s="56">
        <f t="shared" si="90"/>
        <v>0</v>
      </c>
      <c r="Z78" s="57">
        <f t="shared" si="1"/>
        <v>581.28399999999999</v>
      </c>
      <c r="AA78" s="59">
        <f t="shared" si="2"/>
        <v>6.9200476190476188</v>
      </c>
      <c r="AB78" s="59">
        <f t="shared" si="3"/>
        <v>1.1230690916666672</v>
      </c>
      <c r="AC78" s="1"/>
      <c r="AD78" s="1"/>
      <c r="AE78" s="1"/>
      <c r="AF78" s="1"/>
      <c r="AG78" s="1"/>
      <c r="AH78" s="1"/>
      <c r="AI78" s="1"/>
      <c r="AJ78" s="1"/>
      <c r="AK78" s="1"/>
      <c r="AL78" s="1">
        <f>IFERROR(VLOOKUP(C78,CALC!$K$2:$M$8,2,FALSE),1)</f>
        <v>0.96</v>
      </c>
      <c r="AM78" s="1">
        <f>IFERROR(VLOOKUP(C78,CALC!$K$2:$M$8,3,FALSE),1)</f>
        <v>0.98</v>
      </c>
      <c r="AN78" s="1">
        <f>VLOOKUP(B78,CALC!$E$2:$H$33,3,FALSE)</f>
        <v>0.97</v>
      </c>
      <c r="AO78" s="1">
        <f>VLOOKUP(B78,CALC!$E$2:$H$33,4,FALSE)</f>
        <v>0.98499999999999999</v>
      </c>
      <c r="AP78" s="1"/>
      <c r="AQ78" s="3">
        <f t="shared" si="4"/>
        <v>6.7816466666666662</v>
      </c>
      <c r="AR78" s="3">
        <f t="shared" si="5"/>
        <v>6.6432457142857135</v>
      </c>
      <c r="AS78" s="3">
        <f t="shared" si="6"/>
        <v>6.8162469047619041</v>
      </c>
      <c r="AT78" s="3">
        <f t="shared" si="7"/>
        <v>6.7124461904761903</v>
      </c>
      <c r="AU78" s="3">
        <f t="shared" si="8"/>
        <v>6.679921966666666</v>
      </c>
      <c r="AV78" s="3">
        <f t="shared" si="9"/>
        <v>6.5781972666666659</v>
      </c>
      <c r="AW78" s="3">
        <f t="shared" si="10"/>
        <v>6.543597028571428</v>
      </c>
      <c r="AX78" s="3">
        <f t="shared" si="11"/>
        <v>6.4439483428571416</v>
      </c>
      <c r="AY78" s="3">
        <f t="shared" si="12"/>
        <v>1.1634404761904769</v>
      </c>
      <c r="AZ78" s="3">
        <f t="shared" si="13"/>
        <v>1.1401716666666672</v>
      </c>
      <c r="BA78" s="3">
        <f t="shared" si="14"/>
        <v>1.1169028571428576</v>
      </c>
      <c r="BB78" s="3">
        <f t="shared" si="15"/>
        <v>1.1459888690476197</v>
      </c>
      <c r="BC78" s="3">
        <f t="shared" si="16"/>
        <v>1.1285372619047624</v>
      </c>
      <c r="BD78" s="3">
        <f t="shared" si="17"/>
        <v>1.1230690916666672</v>
      </c>
      <c r="BE78" s="3">
        <f t="shared" si="18"/>
        <v>1.1059665166666672</v>
      </c>
      <c r="BF78" s="3">
        <f t="shared" si="19"/>
        <v>1.1001493142857148</v>
      </c>
      <c r="BG78" s="3">
        <f t="shared" si="20"/>
        <v>1.0833957714285718</v>
      </c>
    </row>
    <row r="79" spans="1:59" ht="15" x14ac:dyDescent="0.25">
      <c r="A79" s="38" t="s">
        <v>264</v>
      </c>
      <c r="B79" s="38" t="s">
        <v>19</v>
      </c>
      <c r="C79" s="38" t="str">
        <f>VLOOKUP(A79,CALC!$A$2:$C$494,3,FALSE)</f>
        <v>RW</v>
      </c>
      <c r="D79" s="38">
        <v>1</v>
      </c>
      <c r="E79" s="39">
        <v>84</v>
      </c>
      <c r="F79" s="40">
        <v>30.3</v>
      </c>
      <c r="G79" s="40">
        <v>43.4</v>
      </c>
      <c r="H79" s="40">
        <v>73.7</v>
      </c>
      <c r="I79" s="40">
        <v>22</v>
      </c>
      <c r="J79" s="40">
        <v>233.8</v>
      </c>
      <c r="K79" s="40">
        <v>29.9</v>
      </c>
      <c r="L79" s="40">
        <v>34.9</v>
      </c>
      <c r="M79" s="40">
        <v>15</v>
      </c>
      <c r="N79" s="52">
        <v>0.129</v>
      </c>
      <c r="O79" s="42">
        <v>17</v>
      </c>
      <c r="P79" s="54">
        <f t="shared" ref="P79:Y79" si="91">IF(F$4="Yes",F79*F$5,0)</f>
        <v>151.5</v>
      </c>
      <c r="Q79" s="55">
        <f t="shared" si="91"/>
        <v>162.75</v>
      </c>
      <c r="R79" s="55">
        <f t="shared" si="91"/>
        <v>73.7</v>
      </c>
      <c r="S79" s="55">
        <f t="shared" si="91"/>
        <v>11</v>
      </c>
      <c r="T79" s="55">
        <f t="shared" si="91"/>
        <v>116.9</v>
      </c>
      <c r="U79" s="55">
        <f t="shared" si="91"/>
        <v>8.9699999999999989</v>
      </c>
      <c r="V79" s="55">
        <f t="shared" si="91"/>
        <v>20.939999999999998</v>
      </c>
      <c r="W79" s="55">
        <f t="shared" si="91"/>
        <v>15</v>
      </c>
      <c r="X79" s="55">
        <f t="shared" si="91"/>
        <v>0.129</v>
      </c>
      <c r="Y79" s="56">
        <f t="shared" si="91"/>
        <v>0</v>
      </c>
      <c r="Z79" s="57">
        <f t="shared" si="1"/>
        <v>560.88900000000001</v>
      </c>
      <c r="AA79" s="59">
        <f t="shared" si="2"/>
        <v>6.6772499999999999</v>
      </c>
      <c r="AB79" s="59">
        <f t="shared" si="3"/>
        <v>0.98290133035714378</v>
      </c>
      <c r="AC79" s="1"/>
      <c r="AD79" s="1"/>
      <c r="AE79" s="1"/>
      <c r="AF79" s="1"/>
      <c r="AG79" s="1"/>
      <c r="AH79" s="1"/>
      <c r="AI79" s="1"/>
      <c r="AJ79" s="1"/>
      <c r="AK79" s="1"/>
      <c r="AL79" s="1">
        <f>IFERROR(VLOOKUP(C79,CALC!$K$2:$M$8,2,FALSE),1)</f>
        <v>0.95</v>
      </c>
      <c r="AM79" s="1">
        <f>IFERROR(VLOOKUP(C79,CALC!$K$2:$M$8,3,FALSE),1)</f>
        <v>0.97499999999999998</v>
      </c>
      <c r="AN79" s="1">
        <f>VLOOKUP(B79,CALC!$E$2:$H$33,3,FALSE)</f>
        <v>1.19</v>
      </c>
      <c r="AO79" s="1">
        <f>VLOOKUP(B79,CALC!$E$2:$H$33,4,FALSE)</f>
        <v>1.095</v>
      </c>
      <c r="AP79" s="1"/>
      <c r="AQ79" s="3">
        <f t="shared" si="4"/>
        <v>6.5103187499999997</v>
      </c>
      <c r="AR79" s="3">
        <f t="shared" si="5"/>
        <v>6.3433874999999995</v>
      </c>
      <c r="AS79" s="3">
        <f t="shared" si="6"/>
        <v>7.3115887499999994</v>
      </c>
      <c r="AT79" s="3">
        <f t="shared" si="7"/>
        <v>7.9459274999999998</v>
      </c>
      <c r="AU79" s="3">
        <f t="shared" si="8"/>
        <v>7.1287990312499998</v>
      </c>
      <c r="AV79" s="3">
        <f t="shared" si="9"/>
        <v>7.747279312499999</v>
      </c>
      <c r="AW79" s="3">
        <f t="shared" si="10"/>
        <v>6.9460093124999993</v>
      </c>
      <c r="AX79" s="3">
        <f t="shared" si="11"/>
        <v>7.5486311249999991</v>
      </c>
      <c r="AY79" s="3">
        <f t="shared" si="12"/>
        <v>0.92064285714285798</v>
      </c>
      <c r="AZ79" s="3">
        <f t="shared" si="13"/>
        <v>0.89762678571428656</v>
      </c>
      <c r="BA79" s="3">
        <f t="shared" si="14"/>
        <v>0.87461071428571502</v>
      </c>
      <c r="BB79" s="3">
        <f t="shared" si="15"/>
        <v>1.0081039285714295</v>
      </c>
      <c r="BC79" s="3">
        <f t="shared" si="16"/>
        <v>1.095565000000001</v>
      </c>
      <c r="BD79" s="3">
        <f t="shared" si="17"/>
        <v>0.98290133035714378</v>
      </c>
      <c r="BE79" s="3">
        <f t="shared" si="18"/>
        <v>1.068175875000001</v>
      </c>
      <c r="BF79" s="3">
        <f t="shared" si="19"/>
        <v>0.95769873214285794</v>
      </c>
      <c r="BG79" s="3">
        <f t="shared" si="20"/>
        <v>1.0407867500000008</v>
      </c>
    </row>
    <row r="80" spans="1:59" ht="15" x14ac:dyDescent="0.25">
      <c r="A80" s="38" t="s">
        <v>222</v>
      </c>
      <c r="B80" s="38" t="s">
        <v>37</v>
      </c>
      <c r="C80" s="38" t="str">
        <f>VLOOKUP(A80,CALC!$A$2:$C$494,3,FALSE)</f>
        <v>D</v>
      </c>
      <c r="D80" s="38">
        <v>1</v>
      </c>
      <c r="E80" s="39">
        <v>84</v>
      </c>
      <c r="F80" s="40">
        <v>16.7</v>
      </c>
      <c r="G80" s="40">
        <v>46.5</v>
      </c>
      <c r="H80" s="40">
        <v>63.2</v>
      </c>
      <c r="I80" s="40">
        <v>25.4</v>
      </c>
      <c r="J80" s="40">
        <v>191.6</v>
      </c>
      <c r="K80" s="40">
        <v>36.1</v>
      </c>
      <c r="L80" s="40">
        <v>156.5</v>
      </c>
      <c r="M80" s="40">
        <v>11.4</v>
      </c>
      <c r="N80" s="41">
        <v>8.6999999999999994E-2</v>
      </c>
      <c r="O80" s="42">
        <v>24.75</v>
      </c>
      <c r="P80" s="54">
        <f t="shared" ref="P80:Y80" si="92">IF(F$4="Yes",F80*F$5,0)</f>
        <v>83.5</v>
      </c>
      <c r="Q80" s="55">
        <f t="shared" si="92"/>
        <v>174.375</v>
      </c>
      <c r="R80" s="55">
        <f t="shared" si="92"/>
        <v>63.2</v>
      </c>
      <c r="S80" s="55">
        <f t="shared" si="92"/>
        <v>12.7</v>
      </c>
      <c r="T80" s="55">
        <f t="shared" si="92"/>
        <v>95.8</v>
      </c>
      <c r="U80" s="55">
        <f t="shared" si="92"/>
        <v>10.83</v>
      </c>
      <c r="V80" s="55">
        <f t="shared" si="92"/>
        <v>93.899999999999991</v>
      </c>
      <c r="W80" s="55">
        <f t="shared" si="92"/>
        <v>11.4</v>
      </c>
      <c r="X80" s="55">
        <f t="shared" si="92"/>
        <v>8.6999999999999994E-2</v>
      </c>
      <c r="Y80" s="56">
        <f t="shared" si="92"/>
        <v>0</v>
      </c>
      <c r="Z80" s="57">
        <f t="shared" si="1"/>
        <v>545.79199999999992</v>
      </c>
      <c r="AA80" s="59">
        <f t="shared" si="2"/>
        <v>6.4975238095238081</v>
      </c>
      <c r="AB80" s="59">
        <f t="shared" si="3"/>
        <v>1.5591611904761884</v>
      </c>
      <c r="AC80" s="1"/>
      <c r="AD80" s="1"/>
      <c r="AE80" s="1"/>
      <c r="AF80" s="1"/>
      <c r="AG80" s="1"/>
      <c r="AH80" s="1"/>
      <c r="AI80" s="1"/>
      <c r="AJ80" s="1"/>
      <c r="AK80" s="1"/>
      <c r="AL80" s="1">
        <f>IFERROR(VLOOKUP(C80,CALC!$K$2:$M$8,2,FALSE),1)</f>
        <v>1</v>
      </c>
      <c r="AM80" s="1">
        <f>IFERROR(VLOOKUP(C80,CALC!$K$2:$M$8,3,FALSE),1)</f>
        <v>1</v>
      </c>
      <c r="AN80" s="1">
        <f>VLOOKUP(B80,CALC!$E$2:$H$33,3,FALSE)</f>
        <v>0.97</v>
      </c>
      <c r="AO80" s="1">
        <f>VLOOKUP(B80,CALC!$E$2:$H$33,4,FALSE)</f>
        <v>0.98499999999999999</v>
      </c>
      <c r="AP80" s="1"/>
      <c r="AQ80" s="3">
        <f t="shared" si="4"/>
        <v>6.4975238095238081</v>
      </c>
      <c r="AR80" s="3">
        <f t="shared" si="5"/>
        <v>6.4975238095238081</v>
      </c>
      <c r="AS80" s="3">
        <f t="shared" si="6"/>
        <v>6.4000609523809509</v>
      </c>
      <c r="AT80" s="3">
        <f t="shared" si="7"/>
        <v>6.3025980952380936</v>
      </c>
      <c r="AU80" s="3">
        <f t="shared" si="8"/>
        <v>6.4000609523809509</v>
      </c>
      <c r="AV80" s="3">
        <f t="shared" si="9"/>
        <v>6.3025980952380936</v>
      </c>
      <c r="AW80" s="3">
        <f t="shared" si="10"/>
        <v>6.4000609523809509</v>
      </c>
      <c r="AX80" s="3">
        <f t="shared" si="11"/>
        <v>6.3025980952380936</v>
      </c>
      <c r="AY80" s="3">
        <f t="shared" si="12"/>
        <v>1.5829047619047598</v>
      </c>
      <c r="AZ80" s="3">
        <f t="shared" si="13"/>
        <v>1.5829047619047598</v>
      </c>
      <c r="BA80" s="3">
        <f t="shared" si="14"/>
        <v>1.5829047619047598</v>
      </c>
      <c r="BB80" s="3">
        <f t="shared" si="15"/>
        <v>1.5591611904761884</v>
      </c>
      <c r="BC80" s="3">
        <f t="shared" si="16"/>
        <v>1.535417619047617</v>
      </c>
      <c r="BD80" s="3">
        <f t="shared" si="17"/>
        <v>1.5591611904761884</v>
      </c>
      <c r="BE80" s="3">
        <f t="shared" si="18"/>
        <v>1.535417619047617</v>
      </c>
      <c r="BF80" s="3">
        <f t="shared" si="19"/>
        <v>1.5591611904761884</v>
      </c>
      <c r="BG80" s="3">
        <f t="shared" si="20"/>
        <v>1.535417619047617</v>
      </c>
    </row>
    <row r="81" spans="1:59" ht="15" x14ac:dyDescent="0.25">
      <c r="A81" s="38" t="s">
        <v>276</v>
      </c>
      <c r="B81" s="38" t="s">
        <v>16</v>
      </c>
      <c r="C81" s="38" t="str">
        <f>VLOOKUP(A81,CALC!$A$2:$C$494,3,FALSE)</f>
        <v>C</v>
      </c>
      <c r="D81" s="38">
        <v>1</v>
      </c>
      <c r="E81" s="39">
        <v>84</v>
      </c>
      <c r="F81" s="40">
        <v>37.200000000000003</v>
      </c>
      <c r="G81" s="40">
        <v>39.1</v>
      </c>
      <c r="H81" s="40">
        <v>76.3</v>
      </c>
      <c r="I81" s="40">
        <v>23.4</v>
      </c>
      <c r="J81" s="40">
        <v>196.9</v>
      </c>
      <c r="K81" s="40">
        <v>16</v>
      </c>
      <c r="L81" s="40">
        <v>38.299999999999997</v>
      </c>
      <c r="M81" s="40">
        <v>12.6</v>
      </c>
      <c r="N81" s="41">
        <v>0.189</v>
      </c>
      <c r="O81" s="42">
        <v>18.75</v>
      </c>
      <c r="P81" s="54">
        <f t="shared" ref="P81:Y81" si="93">IF(F$4="Yes",F81*F$5,0)</f>
        <v>186</v>
      </c>
      <c r="Q81" s="55">
        <f t="shared" si="93"/>
        <v>146.625</v>
      </c>
      <c r="R81" s="55">
        <f t="shared" si="93"/>
        <v>76.3</v>
      </c>
      <c r="S81" s="55">
        <f t="shared" si="93"/>
        <v>11.7</v>
      </c>
      <c r="T81" s="55">
        <f t="shared" si="93"/>
        <v>98.45</v>
      </c>
      <c r="U81" s="55">
        <f t="shared" si="93"/>
        <v>4.8</v>
      </c>
      <c r="V81" s="55">
        <f t="shared" si="93"/>
        <v>22.979999999999997</v>
      </c>
      <c r="W81" s="55">
        <f t="shared" si="93"/>
        <v>12.6</v>
      </c>
      <c r="X81" s="55">
        <f t="shared" si="93"/>
        <v>0.189</v>
      </c>
      <c r="Y81" s="56">
        <f t="shared" si="93"/>
        <v>0</v>
      </c>
      <c r="Z81" s="57">
        <f t="shared" si="1"/>
        <v>559.64400000000001</v>
      </c>
      <c r="AA81" s="59">
        <f t="shared" si="2"/>
        <v>6.6624285714285714</v>
      </c>
      <c r="AB81" s="59">
        <f t="shared" si="3"/>
        <v>0.81225007500000079</v>
      </c>
      <c r="AC81" s="1"/>
      <c r="AD81" s="1"/>
      <c r="AE81" s="1"/>
      <c r="AF81" s="1"/>
      <c r="AG81" s="1"/>
      <c r="AH81" s="1"/>
      <c r="AI81" s="1"/>
      <c r="AJ81" s="1"/>
      <c r="AK81" s="1"/>
      <c r="AL81" s="1">
        <f>IFERROR(VLOOKUP(C81,CALC!$K$2:$M$8,2,FALSE),1)</f>
        <v>0.96</v>
      </c>
      <c r="AM81" s="1">
        <f>IFERROR(VLOOKUP(C81,CALC!$K$2:$M$8,3,FALSE),1)</f>
        <v>0.98</v>
      </c>
      <c r="AN81" s="1">
        <f>VLOOKUP(B81,CALC!$E$2:$H$33,3,FALSE)</f>
        <v>0.83</v>
      </c>
      <c r="AO81" s="1">
        <f>VLOOKUP(B81,CALC!$E$2:$H$33,4,FALSE)</f>
        <v>0.91500000000000004</v>
      </c>
      <c r="AP81" s="1"/>
      <c r="AQ81" s="3">
        <f t="shared" si="4"/>
        <v>6.5291800000000002</v>
      </c>
      <c r="AR81" s="3">
        <f t="shared" si="5"/>
        <v>6.3959314285714282</v>
      </c>
      <c r="AS81" s="3">
        <f t="shared" si="6"/>
        <v>6.0961221428571433</v>
      </c>
      <c r="AT81" s="3">
        <f t="shared" si="7"/>
        <v>5.5298157142857143</v>
      </c>
      <c r="AU81" s="3">
        <f t="shared" si="8"/>
        <v>5.9741997000000007</v>
      </c>
      <c r="AV81" s="3">
        <f t="shared" si="9"/>
        <v>5.4192194000000002</v>
      </c>
      <c r="AW81" s="3">
        <f t="shared" si="10"/>
        <v>5.8522772571428572</v>
      </c>
      <c r="AX81" s="3">
        <f t="shared" si="11"/>
        <v>5.3086230857142853</v>
      </c>
      <c r="AY81" s="3">
        <f t="shared" si="12"/>
        <v>0.90582142857142944</v>
      </c>
      <c r="AZ81" s="3">
        <f t="shared" si="13"/>
        <v>0.88770500000000085</v>
      </c>
      <c r="BA81" s="3">
        <f t="shared" si="14"/>
        <v>0.86958857142857227</v>
      </c>
      <c r="BB81" s="3">
        <f t="shared" si="15"/>
        <v>0.82882660714285794</v>
      </c>
      <c r="BC81" s="3">
        <f t="shared" si="16"/>
        <v>0.75183178571428644</v>
      </c>
      <c r="BD81" s="3">
        <f t="shared" si="17"/>
        <v>0.81225007500000079</v>
      </c>
      <c r="BE81" s="3">
        <f t="shared" si="18"/>
        <v>0.73679515000000062</v>
      </c>
      <c r="BF81" s="3">
        <f t="shared" si="19"/>
        <v>0.79567354285714365</v>
      </c>
      <c r="BG81" s="3">
        <f t="shared" si="20"/>
        <v>0.72175851428571491</v>
      </c>
    </row>
    <row r="82" spans="1:59" ht="15" x14ac:dyDescent="0.25">
      <c r="A82" s="38" t="s">
        <v>277</v>
      </c>
      <c r="B82" s="38" t="s">
        <v>49</v>
      </c>
      <c r="C82" s="38" t="str">
        <f>VLOOKUP(A82,CALC!$A$2:$C$494,3,FALSE)</f>
        <v>RW</v>
      </c>
      <c r="D82" s="38">
        <v>1</v>
      </c>
      <c r="E82" s="39">
        <v>84</v>
      </c>
      <c r="F82" s="40">
        <v>30.6</v>
      </c>
      <c r="G82" s="40">
        <v>37.6</v>
      </c>
      <c r="H82" s="40">
        <v>68.099999999999994</v>
      </c>
      <c r="I82" s="40">
        <v>13.8</v>
      </c>
      <c r="J82" s="40">
        <v>234</v>
      </c>
      <c r="K82" s="40">
        <v>76.5</v>
      </c>
      <c r="L82" s="40">
        <v>48</v>
      </c>
      <c r="M82" s="40">
        <v>21.4</v>
      </c>
      <c r="N82" s="52">
        <v>0.13100000000000001</v>
      </c>
      <c r="O82" s="42">
        <v>17.75</v>
      </c>
      <c r="P82" s="54">
        <f t="shared" ref="P82:Y82" si="94">IF(F$4="Yes",F82*F$5,0)</f>
        <v>153</v>
      </c>
      <c r="Q82" s="55">
        <f t="shared" si="94"/>
        <v>141</v>
      </c>
      <c r="R82" s="55">
        <f t="shared" si="94"/>
        <v>68.099999999999994</v>
      </c>
      <c r="S82" s="55">
        <f t="shared" si="94"/>
        <v>6.9</v>
      </c>
      <c r="T82" s="55">
        <f t="shared" si="94"/>
        <v>117</v>
      </c>
      <c r="U82" s="55">
        <f t="shared" si="94"/>
        <v>22.95</v>
      </c>
      <c r="V82" s="55">
        <f t="shared" si="94"/>
        <v>28.799999999999997</v>
      </c>
      <c r="W82" s="55">
        <f t="shared" si="94"/>
        <v>21.4</v>
      </c>
      <c r="X82" s="55">
        <f t="shared" si="94"/>
        <v>0.13100000000000001</v>
      </c>
      <c r="Y82" s="56">
        <f t="shared" si="94"/>
        <v>0</v>
      </c>
      <c r="Z82" s="57">
        <f t="shared" si="1"/>
        <v>559.28099999999995</v>
      </c>
      <c r="AA82" s="59">
        <f t="shared" si="2"/>
        <v>6.6581071428571423</v>
      </c>
      <c r="AB82" s="59">
        <f t="shared" si="3"/>
        <v>0.79546106250000037</v>
      </c>
      <c r="AC82" s="1"/>
      <c r="AD82" s="1"/>
      <c r="AE82" s="1"/>
      <c r="AF82" s="1"/>
      <c r="AG82" s="1"/>
      <c r="AH82" s="1"/>
      <c r="AI82" s="1"/>
      <c r="AJ82" s="1"/>
      <c r="AK82" s="1"/>
      <c r="AL82" s="1">
        <f>IFERROR(VLOOKUP(C82,CALC!$K$2:$M$8,2,FALSE),1)</f>
        <v>0.95</v>
      </c>
      <c r="AM82" s="1">
        <f>IFERROR(VLOOKUP(C82,CALC!$K$2:$M$8,3,FALSE),1)</f>
        <v>0.97499999999999998</v>
      </c>
      <c r="AN82" s="1">
        <f>VLOOKUP(B82,CALC!$E$2:$H$33,3,FALSE)</f>
        <v>0.81</v>
      </c>
      <c r="AO82" s="1">
        <f>VLOOKUP(B82,CALC!$E$2:$H$33,4,FALSE)</f>
        <v>0.90500000000000003</v>
      </c>
      <c r="AP82" s="1"/>
      <c r="AQ82" s="3">
        <f t="shared" si="4"/>
        <v>6.4916544642857135</v>
      </c>
      <c r="AR82" s="3">
        <f t="shared" si="5"/>
        <v>6.3252017857142846</v>
      </c>
      <c r="AS82" s="3">
        <f t="shared" si="6"/>
        <v>6.0255869642857141</v>
      </c>
      <c r="AT82" s="3">
        <f t="shared" si="7"/>
        <v>5.3930667857142858</v>
      </c>
      <c r="AU82" s="3">
        <f t="shared" si="8"/>
        <v>5.8749472901785706</v>
      </c>
      <c r="AV82" s="3">
        <f t="shared" si="9"/>
        <v>5.2582401160714278</v>
      </c>
      <c r="AW82" s="3">
        <f t="shared" si="10"/>
        <v>5.7243076160714281</v>
      </c>
      <c r="AX82" s="3">
        <f t="shared" si="11"/>
        <v>5.1234134464285708</v>
      </c>
      <c r="AY82" s="3">
        <f t="shared" si="12"/>
        <v>0.90150000000000041</v>
      </c>
      <c r="AZ82" s="3">
        <f t="shared" si="13"/>
        <v>0.87896250000000042</v>
      </c>
      <c r="BA82" s="3">
        <f t="shared" si="14"/>
        <v>0.85642500000000032</v>
      </c>
      <c r="BB82" s="3">
        <f t="shared" si="15"/>
        <v>0.81585750000000035</v>
      </c>
      <c r="BC82" s="3">
        <f t="shared" si="16"/>
        <v>0.73021500000000039</v>
      </c>
      <c r="BD82" s="3">
        <f t="shared" si="17"/>
        <v>0.79546106250000037</v>
      </c>
      <c r="BE82" s="3">
        <f t="shared" si="18"/>
        <v>0.71195962500000043</v>
      </c>
      <c r="BF82" s="3">
        <f t="shared" si="19"/>
        <v>0.77506462500000028</v>
      </c>
      <c r="BG82" s="3">
        <f t="shared" si="20"/>
        <v>0.69370425000000036</v>
      </c>
    </row>
    <row r="83" spans="1:59" ht="15" x14ac:dyDescent="0.25">
      <c r="A83" s="38" t="s">
        <v>267</v>
      </c>
      <c r="B83" s="38" t="s">
        <v>81</v>
      </c>
      <c r="C83" s="38" t="str">
        <f>VLOOKUP(A83,CALC!$A$2:$C$494,3,FALSE)</f>
        <v>C/LW/RW</v>
      </c>
      <c r="D83" s="38">
        <v>1</v>
      </c>
      <c r="E83" s="39">
        <v>84</v>
      </c>
      <c r="F83" s="40">
        <v>32.9</v>
      </c>
      <c r="G83" s="40">
        <v>30.8</v>
      </c>
      <c r="H83" s="40">
        <v>63.7</v>
      </c>
      <c r="I83" s="40">
        <v>21.3</v>
      </c>
      <c r="J83" s="40">
        <v>224.7</v>
      </c>
      <c r="K83" s="40">
        <v>100.2</v>
      </c>
      <c r="L83" s="40">
        <v>60.1</v>
      </c>
      <c r="M83" s="40">
        <v>13.9</v>
      </c>
      <c r="N83" s="41">
        <v>0.14599999999999999</v>
      </c>
      <c r="O83" s="42">
        <v>18.75</v>
      </c>
      <c r="P83" s="54">
        <f t="shared" ref="P83:Y83" si="95">IF(F$4="Yes",F83*F$5,0)</f>
        <v>164.5</v>
      </c>
      <c r="Q83" s="55">
        <f t="shared" si="95"/>
        <v>115.5</v>
      </c>
      <c r="R83" s="55">
        <f t="shared" si="95"/>
        <v>63.7</v>
      </c>
      <c r="S83" s="55">
        <f t="shared" si="95"/>
        <v>10.65</v>
      </c>
      <c r="T83" s="55">
        <f t="shared" si="95"/>
        <v>112.35</v>
      </c>
      <c r="U83" s="55">
        <f t="shared" si="95"/>
        <v>30.06</v>
      </c>
      <c r="V83" s="55">
        <f t="shared" si="95"/>
        <v>36.06</v>
      </c>
      <c r="W83" s="55">
        <f t="shared" si="95"/>
        <v>13.9</v>
      </c>
      <c r="X83" s="55">
        <f t="shared" si="95"/>
        <v>0.14599999999999999</v>
      </c>
      <c r="Y83" s="56">
        <f t="shared" si="95"/>
        <v>0</v>
      </c>
      <c r="Z83" s="57">
        <f t="shared" si="1"/>
        <v>546.86599999999987</v>
      </c>
      <c r="AA83" s="59">
        <f t="shared" si="2"/>
        <v>6.5103095238095223</v>
      </c>
      <c r="AB83" s="59">
        <f t="shared" si="3"/>
        <v>0.81874689642857079</v>
      </c>
      <c r="AC83" s="1"/>
      <c r="AD83" s="1"/>
      <c r="AE83" s="1"/>
      <c r="AF83" s="1"/>
      <c r="AG83" s="1"/>
      <c r="AH83" s="1"/>
      <c r="AI83" s="1"/>
      <c r="AJ83" s="1"/>
      <c r="AK83" s="1"/>
      <c r="AL83" s="1">
        <f>IFERROR(VLOOKUP(C83,CALC!$K$2:$M$8,2,FALSE),1)</f>
        <v>1.1299999999999999</v>
      </c>
      <c r="AM83" s="1">
        <f>IFERROR(VLOOKUP(C83,CALC!$K$2:$M$8,3,FALSE),1)</f>
        <v>1.0649999999999999</v>
      </c>
      <c r="AN83" s="1">
        <f>VLOOKUP(B83,CALC!$E$2:$H$33,3,FALSE)</f>
        <v>1.04</v>
      </c>
      <c r="AO83" s="1">
        <f>VLOOKUP(B83,CALC!$E$2:$H$33,4,FALSE)</f>
        <v>1.02</v>
      </c>
      <c r="AP83" s="1"/>
      <c r="AQ83" s="3">
        <f t="shared" si="4"/>
        <v>6.933479642857141</v>
      </c>
      <c r="AR83" s="3">
        <f t="shared" si="5"/>
        <v>7.3566497619047597</v>
      </c>
      <c r="AS83" s="3">
        <f t="shared" si="6"/>
        <v>6.640515714285713</v>
      </c>
      <c r="AT83" s="3">
        <f t="shared" si="7"/>
        <v>6.7707219047619036</v>
      </c>
      <c r="AU83" s="3">
        <f t="shared" si="8"/>
        <v>7.0721492357142841</v>
      </c>
      <c r="AV83" s="3">
        <f t="shared" si="9"/>
        <v>7.2108188285714272</v>
      </c>
      <c r="AW83" s="3">
        <f t="shared" si="10"/>
        <v>7.5037827571428553</v>
      </c>
      <c r="AX83" s="3">
        <f t="shared" si="11"/>
        <v>7.6509157523809508</v>
      </c>
      <c r="AY83" s="3">
        <f t="shared" si="12"/>
        <v>0.7537023809523804</v>
      </c>
      <c r="AZ83" s="3">
        <f t="shared" si="13"/>
        <v>0.80269303571428507</v>
      </c>
      <c r="BA83" s="3">
        <f t="shared" si="14"/>
        <v>0.85168369047618975</v>
      </c>
      <c r="BB83" s="3">
        <f t="shared" si="15"/>
        <v>0.76877642857142803</v>
      </c>
      <c r="BC83" s="3">
        <f t="shared" si="16"/>
        <v>0.78385047619047565</v>
      </c>
      <c r="BD83" s="3">
        <f t="shared" si="17"/>
        <v>0.81874689642857079</v>
      </c>
      <c r="BE83" s="3">
        <f t="shared" si="18"/>
        <v>0.83480075714285651</v>
      </c>
      <c r="BF83" s="3">
        <f t="shared" si="19"/>
        <v>0.86871736428571356</v>
      </c>
      <c r="BG83" s="3">
        <f t="shared" si="20"/>
        <v>0.88575103809523736</v>
      </c>
    </row>
    <row r="84" spans="1:59" ht="15" x14ac:dyDescent="0.25">
      <c r="A84" s="38" t="s">
        <v>269</v>
      </c>
      <c r="B84" s="38" t="s">
        <v>32</v>
      </c>
      <c r="C84" s="38" t="str">
        <f>VLOOKUP(A84,CALC!$A$2:$C$494,3,FALSE)</f>
        <v>C</v>
      </c>
      <c r="D84" s="38">
        <v>1</v>
      </c>
      <c r="E84" s="39">
        <v>84</v>
      </c>
      <c r="F84" s="40">
        <v>32.1</v>
      </c>
      <c r="G84" s="40">
        <v>43.7</v>
      </c>
      <c r="H84" s="40">
        <v>75.8</v>
      </c>
      <c r="I84" s="40">
        <v>23</v>
      </c>
      <c r="J84" s="40">
        <v>172.7</v>
      </c>
      <c r="K84" s="40">
        <v>78.900000000000006</v>
      </c>
      <c r="L84" s="40">
        <v>38.200000000000003</v>
      </c>
      <c r="M84" s="40">
        <v>47.7</v>
      </c>
      <c r="N84" s="52">
        <v>0.186</v>
      </c>
      <c r="O84" s="42">
        <v>17.75</v>
      </c>
      <c r="P84" s="54">
        <f t="shared" ref="P84:Y84" si="96">IF(F$4="Yes",F84*F$5,0)</f>
        <v>160.5</v>
      </c>
      <c r="Q84" s="55">
        <f t="shared" si="96"/>
        <v>163.875</v>
      </c>
      <c r="R84" s="55">
        <f t="shared" si="96"/>
        <v>75.8</v>
      </c>
      <c r="S84" s="55">
        <f t="shared" si="96"/>
        <v>11.5</v>
      </c>
      <c r="T84" s="55">
        <f t="shared" si="96"/>
        <v>86.35</v>
      </c>
      <c r="U84" s="55">
        <f t="shared" si="96"/>
        <v>23.67</v>
      </c>
      <c r="V84" s="55">
        <f t="shared" si="96"/>
        <v>22.92</v>
      </c>
      <c r="W84" s="55">
        <f t="shared" si="96"/>
        <v>47.7</v>
      </c>
      <c r="X84" s="55">
        <f t="shared" si="96"/>
        <v>0.186</v>
      </c>
      <c r="Y84" s="56">
        <f t="shared" si="96"/>
        <v>0</v>
      </c>
      <c r="Z84" s="57">
        <f t="shared" si="1"/>
        <v>592.50099999999998</v>
      </c>
      <c r="AA84" s="59">
        <f t="shared" si="2"/>
        <v>7.0535833333333331</v>
      </c>
      <c r="AB84" s="59">
        <f t="shared" si="3"/>
        <v>1.3472988666666674</v>
      </c>
      <c r="AC84" s="1"/>
      <c r="AD84" s="1"/>
      <c r="AE84" s="1"/>
      <c r="AF84" s="1"/>
      <c r="AG84" s="1"/>
      <c r="AH84" s="1"/>
      <c r="AI84" s="1"/>
      <c r="AJ84" s="1"/>
      <c r="AK84" s="1"/>
      <c r="AL84" s="1">
        <f>IFERROR(VLOOKUP(C84,CALC!$K$2:$M$8,2,FALSE),1)</f>
        <v>0.96</v>
      </c>
      <c r="AM84" s="1">
        <f>IFERROR(VLOOKUP(C84,CALC!$K$2:$M$8,3,FALSE),1)</f>
        <v>0.98</v>
      </c>
      <c r="AN84" s="1">
        <f>VLOOKUP(B84,CALC!$E$2:$H$33,3,FALSE)</f>
        <v>1.1200000000000001</v>
      </c>
      <c r="AO84" s="1">
        <f>VLOOKUP(B84,CALC!$E$2:$H$33,4,FALSE)</f>
        <v>1.06</v>
      </c>
      <c r="AP84" s="1"/>
      <c r="AQ84" s="3">
        <f t="shared" si="4"/>
        <v>6.9125116666666662</v>
      </c>
      <c r="AR84" s="3">
        <f t="shared" si="5"/>
        <v>6.7714399999999992</v>
      </c>
      <c r="AS84" s="3">
        <f t="shared" si="6"/>
        <v>7.4767983333333339</v>
      </c>
      <c r="AT84" s="3">
        <f t="shared" si="7"/>
        <v>7.9000133333333338</v>
      </c>
      <c r="AU84" s="3">
        <f t="shared" si="8"/>
        <v>7.3272623666666661</v>
      </c>
      <c r="AV84" s="3">
        <f t="shared" si="9"/>
        <v>7.7420130666666669</v>
      </c>
      <c r="AW84" s="3">
        <f t="shared" si="10"/>
        <v>7.1777263999999992</v>
      </c>
      <c r="AX84" s="3">
        <f t="shared" si="11"/>
        <v>7.5840128</v>
      </c>
      <c r="AY84" s="3">
        <f t="shared" si="12"/>
        <v>1.2969761904761912</v>
      </c>
      <c r="AZ84" s="3">
        <f t="shared" si="13"/>
        <v>1.2710366666666673</v>
      </c>
      <c r="BA84" s="3">
        <f t="shared" si="14"/>
        <v>1.2450971428571436</v>
      </c>
      <c r="BB84" s="3">
        <f t="shared" si="15"/>
        <v>1.3747947619047627</v>
      </c>
      <c r="BC84" s="3">
        <f t="shared" si="16"/>
        <v>1.4526133333333342</v>
      </c>
      <c r="BD84" s="3">
        <f t="shared" si="17"/>
        <v>1.3472988666666674</v>
      </c>
      <c r="BE84" s="3">
        <f t="shared" si="18"/>
        <v>1.4235610666666674</v>
      </c>
      <c r="BF84" s="3">
        <f t="shared" si="19"/>
        <v>1.3198029714285722</v>
      </c>
      <c r="BG84" s="3">
        <f t="shared" si="20"/>
        <v>1.394508800000001</v>
      </c>
    </row>
    <row r="85" spans="1:59" ht="15" x14ac:dyDescent="0.25">
      <c r="A85" s="38" t="s">
        <v>270</v>
      </c>
      <c r="B85" s="38" t="s">
        <v>37</v>
      </c>
      <c r="C85" s="38" t="str">
        <f>VLOOKUP(A85,CALC!$A$2:$C$494,3,FALSE)</f>
        <v>LW/RW</v>
      </c>
      <c r="D85" s="38">
        <v>1</v>
      </c>
      <c r="E85" s="39">
        <v>84</v>
      </c>
      <c r="F85" s="40">
        <v>30.9</v>
      </c>
      <c r="G85" s="40">
        <v>40.299999999999997</v>
      </c>
      <c r="H85" s="40">
        <v>71.099999999999994</v>
      </c>
      <c r="I85" s="40">
        <v>28.5</v>
      </c>
      <c r="J85" s="40">
        <v>187.1</v>
      </c>
      <c r="K85" s="40">
        <v>133.80000000000001</v>
      </c>
      <c r="L85" s="40">
        <v>25.4</v>
      </c>
      <c r="M85" s="40">
        <v>33.9</v>
      </c>
      <c r="N85" s="41">
        <v>0.16500000000000001</v>
      </c>
      <c r="O85" s="42">
        <v>17.75</v>
      </c>
      <c r="P85" s="54">
        <f t="shared" ref="P85:Y85" si="97">IF(F$4="Yes",F85*F$5,0)</f>
        <v>154.5</v>
      </c>
      <c r="Q85" s="55">
        <f t="shared" si="97"/>
        <v>151.125</v>
      </c>
      <c r="R85" s="55">
        <f t="shared" si="97"/>
        <v>71.099999999999994</v>
      </c>
      <c r="S85" s="55">
        <f t="shared" si="97"/>
        <v>14.25</v>
      </c>
      <c r="T85" s="55">
        <f t="shared" si="97"/>
        <v>93.55</v>
      </c>
      <c r="U85" s="55">
        <f t="shared" si="97"/>
        <v>40.14</v>
      </c>
      <c r="V85" s="55">
        <f t="shared" si="97"/>
        <v>15.239999999999998</v>
      </c>
      <c r="W85" s="55">
        <f t="shared" si="97"/>
        <v>33.9</v>
      </c>
      <c r="X85" s="55">
        <f t="shared" si="97"/>
        <v>0.16500000000000001</v>
      </c>
      <c r="Y85" s="56">
        <f t="shared" si="97"/>
        <v>0</v>
      </c>
      <c r="Z85" s="57">
        <f t="shared" si="1"/>
        <v>573.97</v>
      </c>
      <c r="AA85" s="59">
        <f t="shared" si="2"/>
        <v>6.8329761904761908</v>
      </c>
      <c r="AB85" s="59">
        <f t="shared" si="3"/>
        <v>1.1026324523809536</v>
      </c>
      <c r="AC85" s="1"/>
      <c r="AD85" s="1"/>
      <c r="AE85" s="1"/>
      <c r="AF85" s="1"/>
      <c r="AG85" s="1"/>
      <c r="AH85" s="1"/>
      <c r="AI85" s="1"/>
      <c r="AJ85" s="1"/>
      <c r="AK85" s="1"/>
      <c r="AL85" s="1">
        <f>IFERROR(VLOOKUP(C85,CALC!$K$2:$M$8,2,FALSE),1)</f>
        <v>1.08</v>
      </c>
      <c r="AM85" s="1">
        <f>IFERROR(VLOOKUP(C85,CALC!$K$2:$M$8,3,FALSE),1)</f>
        <v>1.04</v>
      </c>
      <c r="AN85" s="1">
        <f>VLOOKUP(B85,CALC!$E$2:$H$33,3,FALSE)</f>
        <v>0.97</v>
      </c>
      <c r="AO85" s="1">
        <f>VLOOKUP(B85,CALC!$E$2:$H$33,4,FALSE)</f>
        <v>0.98499999999999999</v>
      </c>
      <c r="AP85" s="1"/>
      <c r="AQ85" s="3">
        <f t="shared" si="4"/>
        <v>7.1062952380952389</v>
      </c>
      <c r="AR85" s="3">
        <f t="shared" si="5"/>
        <v>7.3796142857142861</v>
      </c>
      <c r="AS85" s="3">
        <f t="shared" si="6"/>
        <v>6.730481547619048</v>
      </c>
      <c r="AT85" s="3">
        <f t="shared" si="7"/>
        <v>6.6279869047619044</v>
      </c>
      <c r="AU85" s="3">
        <f t="shared" si="8"/>
        <v>6.9997008095238105</v>
      </c>
      <c r="AV85" s="3">
        <f t="shared" si="9"/>
        <v>6.8931063809523812</v>
      </c>
      <c r="AW85" s="3">
        <f t="shared" si="10"/>
        <v>7.268920071428572</v>
      </c>
      <c r="AX85" s="3">
        <f t="shared" si="11"/>
        <v>7.158225857142857</v>
      </c>
      <c r="AY85" s="3">
        <f t="shared" si="12"/>
        <v>1.0763690476190488</v>
      </c>
      <c r="AZ85" s="3">
        <f t="shared" si="13"/>
        <v>1.1194238095238109</v>
      </c>
      <c r="BA85" s="3">
        <f t="shared" si="14"/>
        <v>1.1624785714285728</v>
      </c>
      <c r="BB85" s="3">
        <f t="shared" si="15"/>
        <v>1.0602235119047632</v>
      </c>
      <c r="BC85" s="3">
        <f t="shared" si="16"/>
        <v>1.0440779761904773</v>
      </c>
      <c r="BD85" s="3">
        <f t="shared" si="17"/>
        <v>1.1026324523809536</v>
      </c>
      <c r="BE85" s="3">
        <f t="shared" si="18"/>
        <v>1.0858410952380966</v>
      </c>
      <c r="BF85" s="3">
        <f t="shared" si="19"/>
        <v>1.1450413928571441</v>
      </c>
      <c r="BG85" s="3">
        <f t="shared" si="20"/>
        <v>1.1276042142857157</v>
      </c>
    </row>
    <row r="86" spans="1:59" ht="15" x14ac:dyDescent="0.25">
      <c r="A86" s="38" t="s">
        <v>272</v>
      </c>
      <c r="B86" s="38" t="s">
        <v>83</v>
      </c>
      <c r="C86" s="38" t="str">
        <f>VLOOKUP(A86,CALC!$A$2:$C$494,3,FALSE)</f>
        <v>C</v>
      </c>
      <c r="D86" s="38">
        <v>1</v>
      </c>
      <c r="E86" s="39">
        <v>84</v>
      </c>
      <c r="F86" s="40">
        <v>22.5</v>
      </c>
      <c r="G86" s="40">
        <v>44.2</v>
      </c>
      <c r="H86" s="40">
        <v>66.7</v>
      </c>
      <c r="I86" s="40">
        <v>25.3</v>
      </c>
      <c r="J86" s="40">
        <v>169.8</v>
      </c>
      <c r="K86" s="40">
        <v>86.3</v>
      </c>
      <c r="L86" s="40">
        <v>111.8</v>
      </c>
      <c r="M86" s="40">
        <v>18.899999999999999</v>
      </c>
      <c r="N86" s="52">
        <v>0.13300000000000001</v>
      </c>
      <c r="O86" s="42">
        <v>19</v>
      </c>
      <c r="P86" s="54">
        <f t="shared" ref="P86:Y86" si="98">IF(F$4="Yes",F86*F$5,0)</f>
        <v>112.5</v>
      </c>
      <c r="Q86" s="55">
        <f t="shared" si="98"/>
        <v>165.75</v>
      </c>
      <c r="R86" s="55">
        <f t="shared" si="98"/>
        <v>66.7</v>
      </c>
      <c r="S86" s="55">
        <f t="shared" si="98"/>
        <v>12.65</v>
      </c>
      <c r="T86" s="55">
        <f t="shared" si="98"/>
        <v>84.9</v>
      </c>
      <c r="U86" s="55">
        <f t="shared" si="98"/>
        <v>25.889999999999997</v>
      </c>
      <c r="V86" s="55">
        <f t="shared" si="98"/>
        <v>67.08</v>
      </c>
      <c r="W86" s="55">
        <f t="shared" si="98"/>
        <v>18.899999999999999</v>
      </c>
      <c r="X86" s="55">
        <f t="shared" si="98"/>
        <v>0.13300000000000001</v>
      </c>
      <c r="Y86" s="56">
        <f t="shared" si="98"/>
        <v>0</v>
      </c>
      <c r="Z86" s="57">
        <f t="shared" si="1"/>
        <v>554.50300000000004</v>
      </c>
      <c r="AA86" s="59">
        <f t="shared" si="2"/>
        <v>6.6012261904761909</v>
      </c>
      <c r="AB86" s="59">
        <f t="shared" si="3"/>
        <v>0.83600393333333467</v>
      </c>
      <c r="AC86" s="1"/>
      <c r="AD86" s="1"/>
      <c r="AE86" s="1"/>
      <c r="AF86" s="1"/>
      <c r="AG86" s="1"/>
      <c r="AH86" s="1"/>
      <c r="AI86" s="1"/>
      <c r="AJ86" s="1"/>
      <c r="AK86" s="1"/>
      <c r="AL86" s="1">
        <f>IFERROR(VLOOKUP(C86,CALC!$K$2:$M$8,2,FALSE),1)</f>
        <v>0.96</v>
      </c>
      <c r="AM86" s="1">
        <f>IFERROR(VLOOKUP(C86,CALC!$K$2:$M$8,3,FALSE),1)</f>
        <v>0.98</v>
      </c>
      <c r="AN86" s="1">
        <f>VLOOKUP(B86,CALC!$E$2:$H$33,3,FALSE)</f>
        <v>1.02</v>
      </c>
      <c r="AO86" s="1">
        <f>VLOOKUP(B86,CALC!$E$2:$H$33,4,FALSE)</f>
        <v>1.01</v>
      </c>
      <c r="AP86" s="1"/>
      <c r="AQ86" s="3">
        <f t="shared" si="4"/>
        <v>6.4692016666666667</v>
      </c>
      <c r="AR86" s="3">
        <f t="shared" si="5"/>
        <v>6.3371771428571426</v>
      </c>
      <c r="AS86" s="3">
        <f t="shared" si="6"/>
        <v>6.6672384523809525</v>
      </c>
      <c r="AT86" s="3">
        <f t="shared" si="7"/>
        <v>6.733250714285715</v>
      </c>
      <c r="AU86" s="3">
        <f t="shared" si="8"/>
        <v>6.5338936833333339</v>
      </c>
      <c r="AV86" s="3">
        <f t="shared" si="9"/>
        <v>6.5985857000000001</v>
      </c>
      <c r="AW86" s="3">
        <f t="shared" si="10"/>
        <v>6.4005489142857144</v>
      </c>
      <c r="AX86" s="3">
        <f t="shared" si="11"/>
        <v>6.4639206857142852</v>
      </c>
      <c r="AY86" s="3">
        <f t="shared" si="12"/>
        <v>0.84461904761904893</v>
      </c>
      <c r="AZ86" s="3">
        <f t="shared" si="13"/>
        <v>0.82772666666666794</v>
      </c>
      <c r="BA86" s="3">
        <f t="shared" si="14"/>
        <v>0.81083428571428695</v>
      </c>
      <c r="BB86" s="3">
        <f t="shared" si="15"/>
        <v>0.85306523809523949</v>
      </c>
      <c r="BC86" s="3">
        <f t="shared" si="16"/>
        <v>0.86151142857142993</v>
      </c>
      <c r="BD86" s="3">
        <f t="shared" si="17"/>
        <v>0.83600393333333467</v>
      </c>
      <c r="BE86" s="3">
        <f t="shared" si="18"/>
        <v>0.84428120000000129</v>
      </c>
      <c r="BF86" s="3">
        <f t="shared" si="19"/>
        <v>0.81894262857142985</v>
      </c>
      <c r="BG86" s="3">
        <f t="shared" si="20"/>
        <v>0.82705097142857276</v>
      </c>
    </row>
    <row r="87" spans="1:59" ht="15" x14ac:dyDescent="0.25">
      <c r="A87" s="38" t="s">
        <v>219</v>
      </c>
      <c r="B87" s="38" t="s">
        <v>47</v>
      </c>
      <c r="C87" s="38" t="str">
        <f>VLOOKUP(A87,CALC!$A$2:$C$494,3,FALSE)</f>
        <v>D</v>
      </c>
      <c r="D87" s="38">
        <v>1</v>
      </c>
      <c r="E87" s="39">
        <v>84</v>
      </c>
      <c r="F87" s="40">
        <v>13.2</v>
      </c>
      <c r="G87" s="40">
        <v>51.6</v>
      </c>
      <c r="H87" s="40">
        <v>64.8</v>
      </c>
      <c r="I87" s="40">
        <v>19.2</v>
      </c>
      <c r="J87" s="40">
        <v>173.4</v>
      </c>
      <c r="K87" s="40">
        <v>79.900000000000006</v>
      </c>
      <c r="L87" s="40">
        <v>147.80000000000001</v>
      </c>
      <c r="M87" s="40">
        <v>29.8</v>
      </c>
      <c r="N87" s="41">
        <v>7.5999999999999998E-2</v>
      </c>
      <c r="O87" s="42">
        <v>25.75</v>
      </c>
      <c r="P87" s="54">
        <f t="shared" ref="P87:Y87" si="99">IF(F$4="Yes",F87*F$5,0)</f>
        <v>66</v>
      </c>
      <c r="Q87" s="55">
        <f t="shared" si="99"/>
        <v>193.5</v>
      </c>
      <c r="R87" s="55">
        <f t="shared" si="99"/>
        <v>64.8</v>
      </c>
      <c r="S87" s="55">
        <f t="shared" si="99"/>
        <v>9.6</v>
      </c>
      <c r="T87" s="55">
        <f t="shared" si="99"/>
        <v>86.7</v>
      </c>
      <c r="U87" s="55">
        <f t="shared" si="99"/>
        <v>23.970000000000002</v>
      </c>
      <c r="V87" s="55">
        <f t="shared" si="99"/>
        <v>88.68</v>
      </c>
      <c r="W87" s="55">
        <f t="shared" si="99"/>
        <v>29.8</v>
      </c>
      <c r="X87" s="55">
        <f t="shared" si="99"/>
        <v>7.5999999999999998E-2</v>
      </c>
      <c r="Y87" s="56">
        <f t="shared" si="99"/>
        <v>0</v>
      </c>
      <c r="Z87" s="57">
        <f t="shared" si="1"/>
        <v>563.12599999999998</v>
      </c>
      <c r="AA87" s="59">
        <f t="shared" si="2"/>
        <v>6.7038809523809517</v>
      </c>
      <c r="AB87" s="59">
        <f t="shared" si="3"/>
        <v>1.8697786904761888</v>
      </c>
      <c r="AC87" s="1"/>
      <c r="AD87" s="1"/>
      <c r="AE87" s="1"/>
      <c r="AF87" s="1"/>
      <c r="AG87" s="1"/>
      <c r="AH87" s="1"/>
      <c r="AI87" s="1"/>
      <c r="AJ87" s="1"/>
      <c r="AK87" s="1"/>
      <c r="AL87" s="1">
        <f>IFERROR(VLOOKUP(C87,CALC!$K$2:$M$8,2,FALSE),1)</f>
        <v>1</v>
      </c>
      <c r="AM87" s="1">
        <f>IFERROR(VLOOKUP(C87,CALC!$K$2:$M$8,3,FALSE),1)</f>
        <v>1</v>
      </c>
      <c r="AN87" s="1">
        <f>VLOOKUP(B87,CALC!$E$2:$H$33,3,FALSE)</f>
        <v>1.0900000000000001</v>
      </c>
      <c r="AO87" s="1">
        <f>VLOOKUP(B87,CALC!$E$2:$H$33,4,FALSE)</f>
        <v>1.0449999999999999</v>
      </c>
      <c r="AP87" s="1"/>
      <c r="AQ87" s="3">
        <f t="shared" si="4"/>
        <v>6.7038809523809517</v>
      </c>
      <c r="AR87" s="3">
        <f t="shared" si="5"/>
        <v>6.7038809523809517</v>
      </c>
      <c r="AS87" s="3">
        <f t="shared" si="6"/>
        <v>7.0055555952380937</v>
      </c>
      <c r="AT87" s="3">
        <f t="shared" si="7"/>
        <v>7.3072302380952383</v>
      </c>
      <c r="AU87" s="3">
        <f t="shared" si="8"/>
        <v>7.0055555952380937</v>
      </c>
      <c r="AV87" s="3">
        <f t="shared" si="9"/>
        <v>7.3072302380952383</v>
      </c>
      <c r="AW87" s="3">
        <f t="shared" si="10"/>
        <v>7.0055555952380937</v>
      </c>
      <c r="AX87" s="3">
        <f t="shared" si="11"/>
        <v>7.3072302380952383</v>
      </c>
      <c r="AY87" s="3">
        <f t="shared" si="12"/>
        <v>1.7892619047619034</v>
      </c>
      <c r="AZ87" s="3">
        <f t="shared" si="13"/>
        <v>1.7892619047619034</v>
      </c>
      <c r="BA87" s="3">
        <f t="shared" si="14"/>
        <v>1.7892619047619034</v>
      </c>
      <c r="BB87" s="3">
        <f t="shared" si="15"/>
        <v>1.8697786904761888</v>
      </c>
      <c r="BC87" s="3">
        <f t="shared" si="16"/>
        <v>1.9502954761904749</v>
      </c>
      <c r="BD87" s="3">
        <f t="shared" si="17"/>
        <v>1.8697786904761888</v>
      </c>
      <c r="BE87" s="3">
        <f t="shared" si="18"/>
        <v>1.9502954761904749</v>
      </c>
      <c r="BF87" s="3">
        <f t="shared" si="19"/>
        <v>1.8697786904761888</v>
      </c>
      <c r="BG87" s="3">
        <f t="shared" si="20"/>
        <v>1.9502954761904749</v>
      </c>
    </row>
    <row r="88" spans="1:59" ht="15" x14ac:dyDescent="0.25">
      <c r="A88" s="38" t="s">
        <v>263</v>
      </c>
      <c r="B88" s="38" t="s">
        <v>19</v>
      </c>
      <c r="C88" s="38" t="str">
        <f>VLOOKUP(A88,CALC!$A$2:$C$494,3,FALSE)</f>
        <v>LW/RW</v>
      </c>
      <c r="D88" s="38">
        <v>1</v>
      </c>
      <c r="E88" s="39">
        <v>84</v>
      </c>
      <c r="F88" s="40">
        <v>34.5</v>
      </c>
      <c r="G88" s="40">
        <v>31.3</v>
      </c>
      <c r="H88" s="40">
        <v>65.8</v>
      </c>
      <c r="I88" s="40">
        <v>22.1</v>
      </c>
      <c r="J88" s="40">
        <v>236.4</v>
      </c>
      <c r="K88" s="40">
        <v>131.1</v>
      </c>
      <c r="L88" s="40">
        <v>15.8</v>
      </c>
      <c r="M88" s="40">
        <v>20.5</v>
      </c>
      <c r="N88" s="52">
        <v>0.14599999999999999</v>
      </c>
      <c r="O88" s="42">
        <v>16.75</v>
      </c>
      <c r="P88" s="54">
        <f t="shared" ref="P88:Y88" si="100">IF(F$4="Yes",F88*F$5,0)</f>
        <v>172.5</v>
      </c>
      <c r="Q88" s="55">
        <f t="shared" si="100"/>
        <v>117.375</v>
      </c>
      <c r="R88" s="55">
        <f t="shared" si="100"/>
        <v>65.8</v>
      </c>
      <c r="S88" s="55">
        <f t="shared" si="100"/>
        <v>11.05</v>
      </c>
      <c r="T88" s="55">
        <f t="shared" si="100"/>
        <v>118.2</v>
      </c>
      <c r="U88" s="55">
        <f t="shared" si="100"/>
        <v>39.33</v>
      </c>
      <c r="V88" s="55">
        <f t="shared" si="100"/>
        <v>9.48</v>
      </c>
      <c r="W88" s="55">
        <f t="shared" si="100"/>
        <v>20.5</v>
      </c>
      <c r="X88" s="55">
        <f t="shared" si="100"/>
        <v>0.14599999999999999</v>
      </c>
      <c r="Y88" s="56">
        <f t="shared" si="100"/>
        <v>0</v>
      </c>
      <c r="Z88" s="57">
        <f t="shared" si="1"/>
        <v>554.38099999999997</v>
      </c>
      <c r="AA88" s="59">
        <f t="shared" si="2"/>
        <v>6.5997738095238088</v>
      </c>
      <c r="AB88" s="59">
        <f t="shared" si="3"/>
        <v>0.96019820000000022</v>
      </c>
      <c r="AC88" s="1"/>
      <c r="AD88" s="1"/>
      <c r="AE88" s="1"/>
      <c r="AF88" s="1"/>
      <c r="AG88" s="1"/>
      <c r="AH88" s="1"/>
      <c r="AI88" s="1"/>
      <c r="AJ88" s="1"/>
      <c r="AK88" s="1"/>
      <c r="AL88" s="1">
        <f>IFERROR(VLOOKUP(C88,CALC!$K$2:$M$8,2,FALSE),1)</f>
        <v>1.08</v>
      </c>
      <c r="AM88" s="1">
        <f>IFERROR(VLOOKUP(C88,CALC!$K$2:$M$8,3,FALSE),1)</f>
        <v>1.04</v>
      </c>
      <c r="AN88" s="1">
        <f>VLOOKUP(B88,CALC!$E$2:$H$33,3,FALSE)</f>
        <v>1.19</v>
      </c>
      <c r="AO88" s="1">
        <f>VLOOKUP(B88,CALC!$E$2:$H$33,4,FALSE)</f>
        <v>1.095</v>
      </c>
      <c r="AP88" s="1"/>
      <c r="AQ88" s="3">
        <f t="shared" si="4"/>
        <v>6.8637647619047613</v>
      </c>
      <c r="AR88" s="3">
        <f t="shared" si="5"/>
        <v>7.1277557142857138</v>
      </c>
      <c r="AS88" s="3">
        <f t="shared" si="6"/>
        <v>7.2267523214285703</v>
      </c>
      <c r="AT88" s="3">
        <f t="shared" si="7"/>
        <v>7.8537308333333318</v>
      </c>
      <c r="AU88" s="3">
        <f t="shared" si="8"/>
        <v>7.5158224142857133</v>
      </c>
      <c r="AV88" s="3">
        <f t="shared" si="9"/>
        <v>8.1678800666666653</v>
      </c>
      <c r="AW88" s="3">
        <f t="shared" si="10"/>
        <v>7.8048925071428563</v>
      </c>
      <c r="AX88" s="3">
        <f t="shared" si="11"/>
        <v>8.4820292999999989</v>
      </c>
      <c r="AY88" s="3">
        <f t="shared" si="12"/>
        <v>0.84316666666666684</v>
      </c>
      <c r="AZ88" s="3">
        <f t="shared" si="13"/>
        <v>0.87689333333333352</v>
      </c>
      <c r="BA88" s="3">
        <f t="shared" si="14"/>
        <v>0.91062000000000021</v>
      </c>
      <c r="BB88" s="3">
        <f t="shared" si="15"/>
        <v>0.92326750000000013</v>
      </c>
      <c r="BC88" s="3">
        <f t="shared" si="16"/>
        <v>1.0033683333333334</v>
      </c>
      <c r="BD88" s="3">
        <f t="shared" si="17"/>
        <v>0.96019820000000022</v>
      </c>
      <c r="BE88" s="3">
        <f t="shared" si="18"/>
        <v>1.0435030666666669</v>
      </c>
      <c r="BF88" s="3">
        <f t="shared" si="19"/>
        <v>0.99712890000000021</v>
      </c>
      <c r="BG88" s="3">
        <f t="shared" si="20"/>
        <v>1.0836378000000002</v>
      </c>
    </row>
    <row r="89" spans="1:59" ht="15" x14ac:dyDescent="0.25">
      <c r="A89" s="38" t="s">
        <v>268</v>
      </c>
      <c r="B89" s="38" t="s">
        <v>93</v>
      </c>
      <c r="C89" s="38" t="str">
        <f>VLOOKUP(A89,CALC!$A$2:$C$494,3,FALSE)</f>
        <v>LW/RW</v>
      </c>
      <c r="D89" s="38">
        <v>1</v>
      </c>
      <c r="E89" s="39">
        <v>84</v>
      </c>
      <c r="F89" s="40">
        <v>37.4</v>
      </c>
      <c r="G89" s="40">
        <v>30.9</v>
      </c>
      <c r="H89" s="40">
        <v>68.3</v>
      </c>
      <c r="I89" s="40">
        <v>18.8</v>
      </c>
      <c r="J89" s="40">
        <v>220.2</v>
      </c>
      <c r="K89" s="40">
        <v>82.6</v>
      </c>
      <c r="L89" s="40">
        <v>32.200000000000003</v>
      </c>
      <c r="M89" s="40">
        <v>38.5</v>
      </c>
      <c r="N89" s="41">
        <v>0.17</v>
      </c>
      <c r="O89" s="42">
        <v>19.25</v>
      </c>
      <c r="P89" s="54">
        <f t="shared" ref="P89:Y89" si="101">IF(F$4="Yes",F89*F$5,0)</f>
        <v>187</v>
      </c>
      <c r="Q89" s="55">
        <f t="shared" si="101"/>
        <v>115.875</v>
      </c>
      <c r="R89" s="55">
        <f t="shared" si="101"/>
        <v>68.3</v>
      </c>
      <c r="S89" s="55">
        <f t="shared" si="101"/>
        <v>9.4</v>
      </c>
      <c r="T89" s="55">
        <f t="shared" si="101"/>
        <v>110.1</v>
      </c>
      <c r="U89" s="55">
        <f t="shared" si="101"/>
        <v>24.779999999999998</v>
      </c>
      <c r="V89" s="55">
        <f t="shared" si="101"/>
        <v>19.32</v>
      </c>
      <c r="W89" s="55">
        <f t="shared" si="101"/>
        <v>38.5</v>
      </c>
      <c r="X89" s="55">
        <f t="shared" si="101"/>
        <v>0.17</v>
      </c>
      <c r="Y89" s="56">
        <f t="shared" si="101"/>
        <v>0</v>
      </c>
      <c r="Z89" s="57">
        <f t="shared" si="1"/>
        <v>573.44499999999994</v>
      </c>
      <c r="AA89" s="59">
        <f t="shared" si="2"/>
        <v>6.8267261904761893</v>
      </c>
      <c r="AB89" s="59">
        <f t="shared" si="3"/>
        <v>1.1630053809523808</v>
      </c>
      <c r="AC89" s="1"/>
      <c r="AD89" s="1"/>
      <c r="AE89" s="1"/>
      <c r="AF89" s="1"/>
      <c r="AG89" s="1"/>
      <c r="AH89" s="1"/>
      <c r="AI89" s="1"/>
      <c r="AJ89" s="1"/>
      <c r="AK89" s="1"/>
      <c r="AL89" s="1">
        <f>IFERROR(VLOOKUP(C89,CALC!$K$2:$M$8,2,FALSE),1)</f>
        <v>1.08</v>
      </c>
      <c r="AM89" s="1">
        <f>IFERROR(VLOOKUP(C89,CALC!$K$2:$M$8,3,FALSE),1)</f>
        <v>1.04</v>
      </c>
      <c r="AN89" s="1">
        <f>VLOOKUP(B89,CALC!$E$2:$H$33,3,FALSE)</f>
        <v>1.0900000000000001</v>
      </c>
      <c r="AO89" s="1">
        <f>VLOOKUP(B89,CALC!$E$2:$H$33,4,FALSE)</f>
        <v>1.0449999999999999</v>
      </c>
      <c r="AP89" s="1"/>
      <c r="AQ89" s="3">
        <f t="shared" si="4"/>
        <v>7.0997952380952372</v>
      </c>
      <c r="AR89" s="3">
        <f t="shared" si="5"/>
        <v>7.372864285714285</v>
      </c>
      <c r="AS89" s="3">
        <f t="shared" si="6"/>
        <v>7.133928869047617</v>
      </c>
      <c r="AT89" s="3">
        <f t="shared" si="7"/>
        <v>7.4411315476190465</v>
      </c>
      <c r="AU89" s="3">
        <f t="shared" si="8"/>
        <v>7.419286023809522</v>
      </c>
      <c r="AV89" s="3">
        <f t="shared" si="9"/>
        <v>7.7387768095238094</v>
      </c>
      <c r="AW89" s="3">
        <f t="shared" si="10"/>
        <v>7.7046431785714269</v>
      </c>
      <c r="AX89" s="3">
        <f t="shared" si="11"/>
        <v>8.0364220714285715</v>
      </c>
      <c r="AY89" s="3">
        <f t="shared" si="12"/>
        <v>1.0701190476190474</v>
      </c>
      <c r="AZ89" s="3">
        <f t="shared" si="13"/>
        <v>1.1129238095238094</v>
      </c>
      <c r="BA89" s="3">
        <f t="shared" si="14"/>
        <v>1.1557285714285712</v>
      </c>
      <c r="BB89" s="3">
        <f t="shared" si="15"/>
        <v>1.1182744047619044</v>
      </c>
      <c r="BC89" s="3">
        <f t="shared" si="16"/>
        <v>1.1664297619047617</v>
      </c>
      <c r="BD89" s="3">
        <f t="shared" si="17"/>
        <v>1.1630053809523808</v>
      </c>
      <c r="BE89" s="3">
        <f t="shared" si="18"/>
        <v>1.2130869523809524</v>
      </c>
      <c r="BF89" s="3">
        <f t="shared" si="19"/>
        <v>1.2077363571428568</v>
      </c>
      <c r="BG89" s="3">
        <f t="shared" si="20"/>
        <v>1.2597441428571428</v>
      </c>
    </row>
    <row r="90" spans="1:59" ht="15" x14ac:dyDescent="0.25">
      <c r="A90" s="38" t="s">
        <v>273</v>
      </c>
      <c r="B90" s="38" t="s">
        <v>32</v>
      </c>
      <c r="C90" s="38" t="str">
        <f>VLOOKUP(A90,CALC!$A$2:$C$494,3,FALSE)</f>
        <v>C/RW</v>
      </c>
      <c r="D90" s="38">
        <v>1</v>
      </c>
      <c r="E90" s="39">
        <v>84</v>
      </c>
      <c r="F90" s="40">
        <v>30.5</v>
      </c>
      <c r="G90" s="40">
        <v>43.1</v>
      </c>
      <c r="H90" s="40">
        <v>73.599999999999994</v>
      </c>
      <c r="I90" s="40">
        <v>21.7</v>
      </c>
      <c r="J90" s="40">
        <v>198.6</v>
      </c>
      <c r="K90" s="40">
        <v>24.1</v>
      </c>
      <c r="L90" s="40">
        <v>52.6</v>
      </c>
      <c r="M90" s="40">
        <v>19.8</v>
      </c>
      <c r="N90" s="52">
        <v>0.154</v>
      </c>
      <c r="O90" s="42">
        <v>19.25</v>
      </c>
      <c r="P90" s="54">
        <f t="shared" ref="P90:Y90" si="102">IF(F$4="Yes",F90*F$5,0)</f>
        <v>152.5</v>
      </c>
      <c r="Q90" s="55">
        <f t="shared" si="102"/>
        <v>161.625</v>
      </c>
      <c r="R90" s="55">
        <f t="shared" si="102"/>
        <v>73.599999999999994</v>
      </c>
      <c r="S90" s="55">
        <f t="shared" si="102"/>
        <v>10.85</v>
      </c>
      <c r="T90" s="55">
        <f t="shared" si="102"/>
        <v>99.3</v>
      </c>
      <c r="U90" s="55">
        <f t="shared" si="102"/>
        <v>7.23</v>
      </c>
      <c r="V90" s="55">
        <f t="shared" si="102"/>
        <v>31.56</v>
      </c>
      <c r="W90" s="55">
        <f t="shared" si="102"/>
        <v>19.8</v>
      </c>
      <c r="X90" s="55">
        <f t="shared" si="102"/>
        <v>0.154</v>
      </c>
      <c r="Y90" s="56">
        <f t="shared" si="102"/>
        <v>0</v>
      </c>
      <c r="Z90" s="57">
        <f t="shared" si="1"/>
        <v>556.61900000000003</v>
      </c>
      <c r="AA90" s="59">
        <f t="shared" si="2"/>
        <v>6.6264166666666666</v>
      </c>
      <c r="AB90" s="59">
        <f t="shared" si="3"/>
        <v>0.92660808571428666</v>
      </c>
      <c r="AC90" s="1"/>
      <c r="AD90" s="1"/>
      <c r="AE90" s="1"/>
      <c r="AF90" s="1"/>
      <c r="AG90" s="1"/>
      <c r="AH90" s="1"/>
      <c r="AI90" s="1"/>
      <c r="AJ90" s="1"/>
      <c r="AK90" s="1"/>
      <c r="AL90" s="1">
        <f>IFERROR(VLOOKUP(C90,CALC!$K$2:$M$8,2,FALSE),1)</f>
        <v>1.01</v>
      </c>
      <c r="AM90" s="1">
        <f>IFERROR(VLOOKUP(C90,CALC!$K$2:$M$8,3,FALSE),1)</f>
        <v>1.0049999999999999</v>
      </c>
      <c r="AN90" s="1">
        <f>VLOOKUP(B90,CALC!$E$2:$H$33,3,FALSE)</f>
        <v>1.1200000000000001</v>
      </c>
      <c r="AO90" s="1">
        <f>VLOOKUP(B90,CALC!$E$2:$H$33,4,FALSE)</f>
        <v>1.06</v>
      </c>
      <c r="AP90" s="1"/>
      <c r="AQ90" s="3">
        <f t="shared" si="4"/>
        <v>6.659548749999999</v>
      </c>
      <c r="AR90" s="3">
        <f t="shared" si="5"/>
        <v>6.6926808333333332</v>
      </c>
      <c r="AS90" s="3">
        <f t="shared" si="6"/>
        <v>7.0240016666666669</v>
      </c>
      <c r="AT90" s="3">
        <f t="shared" si="7"/>
        <v>7.4215866666666672</v>
      </c>
      <c r="AU90" s="3">
        <f t="shared" si="8"/>
        <v>7.0591216749999992</v>
      </c>
      <c r="AV90" s="3">
        <f t="shared" si="9"/>
        <v>7.4586945999999994</v>
      </c>
      <c r="AW90" s="3">
        <f t="shared" si="10"/>
        <v>7.0942416833333333</v>
      </c>
      <c r="AX90" s="3">
        <f t="shared" si="11"/>
        <v>7.4958025333333342</v>
      </c>
      <c r="AY90" s="3">
        <f t="shared" si="12"/>
        <v>0.8698095238095247</v>
      </c>
      <c r="AZ90" s="3">
        <f t="shared" si="13"/>
        <v>0.87415857142857223</v>
      </c>
      <c r="BA90" s="3">
        <f t="shared" si="14"/>
        <v>0.87850761904761998</v>
      </c>
      <c r="BB90" s="3">
        <f t="shared" si="15"/>
        <v>0.92199809523809617</v>
      </c>
      <c r="BC90" s="3">
        <f t="shared" si="16"/>
        <v>0.97418666666666776</v>
      </c>
      <c r="BD90" s="3">
        <f t="shared" si="17"/>
        <v>0.92660808571428666</v>
      </c>
      <c r="BE90" s="3">
        <f t="shared" si="18"/>
        <v>0.97905760000000097</v>
      </c>
      <c r="BF90" s="3">
        <f t="shared" si="19"/>
        <v>0.93121807619047725</v>
      </c>
      <c r="BG90" s="3">
        <f t="shared" si="20"/>
        <v>0.98392853333333452</v>
      </c>
    </row>
    <row r="91" spans="1:59" ht="15" x14ac:dyDescent="0.25">
      <c r="A91" s="38" t="s">
        <v>224</v>
      </c>
      <c r="B91" s="38" t="s">
        <v>74</v>
      </c>
      <c r="C91" s="38" t="str">
        <f>VLOOKUP(A91,CALC!$A$2:$C$494,3,FALSE)</f>
        <v>D</v>
      </c>
      <c r="D91" s="38">
        <v>1</v>
      </c>
      <c r="E91" s="39">
        <v>84</v>
      </c>
      <c r="F91" s="40">
        <v>10.1</v>
      </c>
      <c r="G91" s="40">
        <v>42.7</v>
      </c>
      <c r="H91" s="40">
        <v>52.8</v>
      </c>
      <c r="I91" s="40">
        <v>23</v>
      </c>
      <c r="J91" s="40">
        <v>177.8</v>
      </c>
      <c r="K91" s="40">
        <v>139.80000000000001</v>
      </c>
      <c r="L91" s="40">
        <v>181.6</v>
      </c>
      <c r="M91" s="40">
        <v>49.4</v>
      </c>
      <c r="N91" s="41">
        <v>5.7000000000000002E-2</v>
      </c>
      <c r="O91" s="42">
        <v>25</v>
      </c>
      <c r="P91" s="54">
        <f t="shared" ref="P91:Y91" si="103">IF(F$4="Yes",F91*F$5,0)</f>
        <v>50.5</v>
      </c>
      <c r="Q91" s="55">
        <f t="shared" si="103"/>
        <v>160.125</v>
      </c>
      <c r="R91" s="55">
        <f t="shared" si="103"/>
        <v>52.8</v>
      </c>
      <c r="S91" s="55">
        <f t="shared" si="103"/>
        <v>11.5</v>
      </c>
      <c r="T91" s="55">
        <f t="shared" si="103"/>
        <v>88.9</v>
      </c>
      <c r="U91" s="55">
        <f t="shared" si="103"/>
        <v>41.940000000000005</v>
      </c>
      <c r="V91" s="55">
        <f t="shared" si="103"/>
        <v>108.96</v>
      </c>
      <c r="W91" s="55">
        <f t="shared" si="103"/>
        <v>49.4</v>
      </c>
      <c r="X91" s="55">
        <f t="shared" si="103"/>
        <v>5.7000000000000002E-2</v>
      </c>
      <c r="Y91" s="56">
        <f t="shared" si="103"/>
        <v>0</v>
      </c>
      <c r="Z91" s="57">
        <f t="shared" si="1"/>
        <v>564.18200000000002</v>
      </c>
      <c r="AA91" s="59">
        <f t="shared" si="2"/>
        <v>6.7164523809523811</v>
      </c>
      <c r="AB91" s="59">
        <f t="shared" si="3"/>
        <v>1.8648974999999997</v>
      </c>
      <c r="AC91" s="1"/>
      <c r="AD91" s="1"/>
      <c r="AE91" s="1"/>
      <c r="AF91" s="1"/>
      <c r="AG91" s="1"/>
      <c r="AH91" s="1"/>
      <c r="AI91" s="1"/>
      <c r="AJ91" s="1"/>
      <c r="AK91" s="1"/>
      <c r="AL91" s="1">
        <f>IFERROR(VLOOKUP(C91,CALC!$K$2:$M$8,2,FALSE),1)</f>
        <v>1</v>
      </c>
      <c r="AM91" s="1">
        <f>IFERROR(VLOOKUP(C91,CALC!$K$2:$M$8,3,FALSE),1)</f>
        <v>1</v>
      </c>
      <c r="AN91" s="1">
        <f>VLOOKUP(B91,CALC!$E$2:$H$33,3,FALSE)</f>
        <v>1.07</v>
      </c>
      <c r="AO91" s="1">
        <f>VLOOKUP(B91,CALC!$E$2:$H$33,4,FALSE)</f>
        <v>1.0350000000000001</v>
      </c>
      <c r="AP91" s="1"/>
      <c r="AQ91" s="3">
        <f t="shared" si="4"/>
        <v>6.7164523809523811</v>
      </c>
      <c r="AR91" s="3">
        <f t="shared" si="5"/>
        <v>6.7164523809523811</v>
      </c>
      <c r="AS91" s="3">
        <f t="shared" si="6"/>
        <v>6.9515282142857151</v>
      </c>
      <c r="AT91" s="3">
        <f t="shared" si="7"/>
        <v>7.1866040476190483</v>
      </c>
      <c r="AU91" s="3">
        <f t="shared" si="8"/>
        <v>6.9515282142857151</v>
      </c>
      <c r="AV91" s="3">
        <f t="shared" si="9"/>
        <v>7.1866040476190483</v>
      </c>
      <c r="AW91" s="3">
        <f t="shared" si="10"/>
        <v>6.9515282142857151</v>
      </c>
      <c r="AX91" s="3">
        <f t="shared" si="11"/>
        <v>7.1866040476190483</v>
      </c>
      <c r="AY91" s="3">
        <f t="shared" si="12"/>
        <v>1.8018333333333327</v>
      </c>
      <c r="AZ91" s="3">
        <f t="shared" si="13"/>
        <v>1.8018333333333327</v>
      </c>
      <c r="BA91" s="3">
        <f t="shared" si="14"/>
        <v>1.8018333333333327</v>
      </c>
      <c r="BB91" s="3">
        <f t="shared" si="15"/>
        <v>1.8648974999999997</v>
      </c>
      <c r="BC91" s="3">
        <f t="shared" si="16"/>
        <v>1.9279616666666661</v>
      </c>
      <c r="BD91" s="3">
        <f t="shared" si="17"/>
        <v>1.8648974999999997</v>
      </c>
      <c r="BE91" s="3">
        <f t="shared" si="18"/>
        <v>1.9279616666666661</v>
      </c>
      <c r="BF91" s="3">
        <f t="shared" si="19"/>
        <v>1.8648974999999997</v>
      </c>
      <c r="BG91" s="3">
        <f t="shared" si="20"/>
        <v>1.9279616666666661</v>
      </c>
    </row>
    <row r="92" spans="1:59" ht="15" x14ac:dyDescent="0.25">
      <c r="A92" s="38" t="s">
        <v>274</v>
      </c>
      <c r="B92" s="38" t="s">
        <v>32</v>
      </c>
      <c r="C92" s="38" t="str">
        <f>VLOOKUP(A92,CALC!$A$2:$C$494,3,FALSE)</f>
        <v>C</v>
      </c>
      <c r="D92" s="38">
        <v>2</v>
      </c>
      <c r="E92" s="39">
        <v>84</v>
      </c>
      <c r="F92" s="40">
        <v>23.3</v>
      </c>
      <c r="G92" s="40">
        <v>37.5</v>
      </c>
      <c r="H92" s="40">
        <v>60.8</v>
      </c>
      <c r="I92" s="40">
        <v>12.8</v>
      </c>
      <c r="J92" s="40">
        <v>184.8</v>
      </c>
      <c r="K92" s="40">
        <v>219.5</v>
      </c>
      <c r="L92" s="40">
        <v>66.2</v>
      </c>
      <c r="M92" s="40">
        <v>50.1</v>
      </c>
      <c r="N92" s="52">
        <v>0.126</v>
      </c>
      <c r="O92" s="42">
        <v>19.5</v>
      </c>
      <c r="P92" s="54">
        <f t="shared" ref="P92:Y92" si="104">IF(F$4="Yes",F92*F$5,0)</f>
        <v>116.5</v>
      </c>
      <c r="Q92" s="55">
        <f t="shared" si="104"/>
        <v>140.625</v>
      </c>
      <c r="R92" s="55">
        <f t="shared" si="104"/>
        <v>60.8</v>
      </c>
      <c r="S92" s="55">
        <f t="shared" si="104"/>
        <v>6.4</v>
      </c>
      <c r="T92" s="55">
        <f t="shared" si="104"/>
        <v>92.4</v>
      </c>
      <c r="U92" s="55">
        <f t="shared" si="104"/>
        <v>65.849999999999994</v>
      </c>
      <c r="V92" s="55">
        <f t="shared" si="104"/>
        <v>39.72</v>
      </c>
      <c r="W92" s="55">
        <f t="shared" si="104"/>
        <v>50.1</v>
      </c>
      <c r="X92" s="55">
        <f t="shared" si="104"/>
        <v>0.126</v>
      </c>
      <c r="Y92" s="56">
        <f t="shared" si="104"/>
        <v>0</v>
      </c>
      <c r="Z92" s="57">
        <f t="shared" si="1"/>
        <v>572.52100000000007</v>
      </c>
      <c r="AA92" s="59">
        <f t="shared" si="2"/>
        <v>6.815726190476191</v>
      </c>
      <c r="AB92" s="59">
        <f t="shared" si="3"/>
        <v>1.1002128666666682</v>
      </c>
      <c r="AC92" s="1"/>
      <c r="AD92" s="1"/>
      <c r="AE92" s="1"/>
      <c r="AF92" s="1"/>
      <c r="AG92" s="1"/>
      <c r="AH92" s="1"/>
      <c r="AI92" s="1"/>
      <c r="AJ92" s="1"/>
      <c r="AK92" s="1"/>
      <c r="AL92" s="1">
        <f>IFERROR(VLOOKUP(C92,CALC!$K$2:$M$8,2,FALSE),1)</f>
        <v>0.96</v>
      </c>
      <c r="AM92" s="1">
        <f>IFERROR(VLOOKUP(C92,CALC!$K$2:$M$8,3,FALSE),1)</f>
        <v>0.98</v>
      </c>
      <c r="AN92" s="1">
        <f>VLOOKUP(B92,CALC!$E$2:$H$33,3,FALSE)</f>
        <v>1.1200000000000001</v>
      </c>
      <c r="AO92" s="1">
        <f>VLOOKUP(B92,CALC!$E$2:$H$33,4,FALSE)</f>
        <v>1.06</v>
      </c>
      <c r="AP92" s="1"/>
      <c r="AQ92" s="3">
        <f t="shared" si="4"/>
        <v>6.6794116666666667</v>
      </c>
      <c r="AR92" s="3">
        <f t="shared" si="5"/>
        <v>6.5430971428571434</v>
      </c>
      <c r="AS92" s="3">
        <f t="shared" si="6"/>
        <v>7.2246697619047628</v>
      </c>
      <c r="AT92" s="3">
        <f t="shared" si="7"/>
        <v>7.6336133333333347</v>
      </c>
      <c r="AU92" s="3">
        <f t="shared" si="8"/>
        <v>7.0801763666666675</v>
      </c>
      <c r="AV92" s="3">
        <f t="shared" si="9"/>
        <v>7.4809410666666674</v>
      </c>
      <c r="AW92" s="3">
        <f t="shared" si="10"/>
        <v>6.9356829714285722</v>
      </c>
      <c r="AX92" s="3">
        <f t="shared" si="11"/>
        <v>7.3282688000000009</v>
      </c>
      <c r="AY92" s="3">
        <f t="shared" si="12"/>
        <v>1.0591190476190491</v>
      </c>
      <c r="AZ92" s="3">
        <f t="shared" si="13"/>
        <v>1.0379366666666681</v>
      </c>
      <c r="BA92" s="3">
        <f t="shared" si="14"/>
        <v>1.0167542857142871</v>
      </c>
      <c r="BB92" s="3">
        <f t="shared" si="15"/>
        <v>1.1226661904761921</v>
      </c>
      <c r="BC92" s="3">
        <f t="shared" si="16"/>
        <v>1.1862133333333351</v>
      </c>
      <c r="BD92" s="3">
        <f t="shared" si="17"/>
        <v>1.1002128666666682</v>
      </c>
      <c r="BE92" s="3">
        <f t="shared" si="18"/>
        <v>1.1624890666666683</v>
      </c>
      <c r="BF92" s="3">
        <f t="shared" si="19"/>
        <v>1.0777595428571443</v>
      </c>
      <c r="BG92" s="3">
        <f t="shared" si="20"/>
        <v>1.1387648000000017</v>
      </c>
    </row>
    <row r="93" spans="1:59" ht="15" x14ac:dyDescent="0.25">
      <c r="A93" s="38" t="s">
        <v>285</v>
      </c>
      <c r="B93" s="38" t="s">
        <v>45</v>
      </c>
      <c r="C93" s="38" t="str">
        <f>VLOOKUP(A93,CALC!$A$2:$C$494,3,FALSE)</f>
        <v>C/RW</v>
      </c>
      <c r="D93" s="38">
        <v>1</v>
      </c>
      <c r="E93" s="39">
        <v>84</v>
      </c>
      <c r="F93" s="40">
        <v>37.1</v>
      </c>
      <c r="G93" s="40">
        <v>29.3</v>
      </c>
      <c r="H93" s="40">
        <v>66.400000000000006</v>
      </c>
      <c r="I93" s="40">
        <v>25.4</v>
      </c>
      <c r="J93" s="40">
        <v>210.4</v>
      </c>
      <c r="K93" s="40">
        <v>85.3</v>
      </c>
      <c r="L93" s="40">
        <v>36.6</v>
      </c>
      <c r="M93" s="40">
        <v>54</v>
      </c>
      <c r="N93" s="41">
        <v>0.17599999999999999</v>
      </c>
      <c r="O93" s="42">
        <v>17.75</v>
      </c>
      <c r="P93" s="54">
        <f t="shared" ref="P93:Y93" si="105">IF(F$4="Yes",F93*F$5,0)</f>
        <v>185.5</v>
      </c>
      <c r="Q93" s="55">
        <f t="shared" si="105"/>
        <v>109.875</v>
      </c>
      <c r="R93" s="55">
        <f t="shared" si="105"/>
        <v>66.400000000000006</v>
      </c>
      <c r="S93" s="55">
        <f t="shared" si="105"/>
        <v>12.7</v>
      </c>
      <c r="T93" s="55">
        <f t="shared" si="105"/>
        <v>105.2</v>
      </c>
      <c r="U93" s="55">
        <f t="shared" si="105"/>
        <v>25.59</v>
      </c>
      <c r="V93" s="55">
        <f t="shared" si="105"/>
        <v>21.96</v>
      </c>
      <c r="W93" s="55">
        <f t="shared" si="105"/>
        <v>54</v>
      </c>
      <c r="X93" s="55">
        <f t="shared" si="105"/>
        <v>0.17599999999999999</v>
      </c>
      <c r="Y93" s="56">
        <f t="shared" si="105"/>
        <v>0</v>
      </c>
      <c r="Z93" s="57">
        <f t="shared" si="1"/>
        <v>581.40099999999995</v>
      </c>
      <c r="AA93" s="59">
        <f t="shared" si="2"/>
        <v>6.921440476190476</v>
      </c>
      <c r="AB93" s="59">
        <f t="shared" si="3"/>
        <v>1.0301786000000006</v>
      </c>
      <c r="AC93" s="1"/>
      <c r="AD93" s="1"/>
      <c r="AE93" s="1"/>
      <c r="AF93" s="1"/>
      <c r="AG93" s="1"/>
      <c r="AH93" s="1"/>
      <c r="AI93" s="1"/>
      <c r="AJ93" s="1"/>
      <c r="AK93" s="1"/>
      <c r="AL93" s="1">
        <f>IFERROR(VLOOKUP(C93,CALC!$K$2:$M$8,2,FALSE),1)</f>
        <v>1.01</v>
      </c>
      <c r="AM93" s="1">
        <f>IFERROR(VLOOKUP(C93,CALC!$K$2:$M$8,3,FALSE),1)</f>
        <v>1.0049999999999999</v>
      </c>
      <c r="AN93" s="1">
        <f>VLOOKUP(B93,CALC!$E$2:$H$33,3,FALSE)</f>
        <v>0.76</v>
      </c>
      <c r="AO93" s="1">
        <f>VLOOKUP(B93,CALC!$E$2:$H$33,4,FALSE)</f>
        <v>0.88</v>
      </c>
      <c r="AP93" s="1"/>
      <c r="AQ93" s="3">
        <f t="shared" si="4"/>
        <v>6.9560476785714274</v>
      </c>
      <c r="AR93" s="3">
        <f t="shared" si="5"/>
        <v>6.9906548809523805</v>
      </c>
      <c r="AS93" s="3">
        <f t="shared" si="6"/>
        <v>6.0908676190476188</v>
      </c>
      <c r="AT93" s="3">
        <f t="shared" si="7"/>
        <v>5.2602947619047615</v>
      </c>
      <c r="AU93" s="3">
        <f t="shared" si="8"/>
        <v>6.1213219571428565</v>
      </c>
      <c r="AV93" s="3">
        <f t="shared" si="9"/>
        <v>5.2865962357142848</v>
      </c>
      <c r="AW93" s="3">
        <f t="shared" si="10"/>
        <v>6.1517762952380952</v>
      </c>
      <c r="AX93" s="3">
        <f t="shared" si="11"/>
        <v>5.312897709523809</v>
      </c>
      <c r="AY93" s="3">
        <f t="shared" si="12"/>
        <v>1.1648333333333341</v>
      </c>
      <c r="AZ93" s="3">
        <f t="shared" si="13"/>
        <v>1.1706575000000006</v>
      </c>
      <c r="BA93" s="3">
        <f t="shared" si="14"/>
        <v>1.1764816666666673</v>
      </c>
      <c r="BB93" s="3">
        <f t="shared" si="15"/>
        <v>1.025053333333334</v>
      </c>
      <c r="BC93" s="3">
        <f t="shared" si="16"/>
        <v>0.88527333333333391</v>
      </c>
      <c r="BD93" s="3">
        <f t="shared" si="17"/>
        <v>1.0301786000000006</v>
      </c>
      <c r="BE93" s="3">
        <f t="shared" si="18"/>
        <v>0.88969970000000043</v>
      </c>
      <c r="BF93" s="3">
        <f t="shared" si="19"/>
        <v>1.0353038666666672</v>
      </c>
      <c r="BG93" s="3">
        <f t="shared" si="20"/>
        <v>0.89412606666666716</v>
      </c>
    </row>
    <row r="94" spans="1:59" ht="15" x14ac:dyDescent="0.25">
      <c r="A94" s="38" t="s">
        <v>233</v>
      </c>
      <c r="B94" s="38" t="s">
        <v>30</v>
      </c>
      <c r="C94" s="38" t="str">
        <f>VLOOKUP(A94,CALC!$A$2:$C$494,3,FALSE)</f>
        <v>D</v>
      </c>
      <c r="D94" s="38">
        <v>1</v>
      </c>
      <c r="E94" s="39">
        <v>78</v>
      </c>
      <c r="F94" s="40">
        <v>11.8</v>
      </c>
      <c r="G94" s="40">
        <v>47.3</v>
      </c>
      <c r="H94" s="40">
        <v>59.1</v>
      </c>
      <c r="I94" s="40">
        <v>21.8</v>
      </c>
      <c r="J94" s="40">
        <v>128</v>
      </c>
      <c r="K94" s="40">
        <v>95.7</v>
      </c>
      <c r="L94" s="40">
        <v>145.19999999999999</v>
      </c>
      <c r="M94" s="40">
        <v>64.8</v>
      </c>
      <c r="N94" s="52">
        <v>9.1999999999999998E-2</v>
      </c>
      <c r="O94" s="42">
        <v>24.5</v>
      </c>
      <c r="P94" s="54">
        <f t="shared" ref="P94:Y94" si="106">IF(F$4="Yes",F94*F$5,0)</f>
        <v>59</v>
      </c>
      <c r="Q94" s="55">
        <f t="shared" si="106"/>
        <v>177.375</v>
      </c>
      <c r="R94" s="55">
        <f t="shared" si="106"/>
        <v>59.1</v>
      </c>
      <c r="S94" s="55">
        <f t="shared" si="106"/>
        <v>10.9</v>
      </c>
      <c r="T94" s="55">
        <f t="shared" si="106"/>
        <v>64</v>
      </c>
      <c r="U94" s="55">
        <f t="shared" si="106"/>
        <v>28.71</v>
      </c>
      <c r="V94" s="55">
        <f t="shared" si="106"/>
        <v>87.11999999999999</v>
      </c>
      <c r="W94" s="55">
        <f t="shared" si="106"/>
        <v>64.8</v>
      </c>
      <c r="X94" s="55">
        <f t="shared" si="106"/>
        <v>9.1999999999999998E-2</v>
      </c>
      <c r="Y94" s="56">
        <f t="shared" si="106"/>
        <v>0</v>
      </c>
      <c r="Z94" s="57">
        <f t="shared" si="1"/>
        <v>551.09699999999998</v>
      </c>
      <c r="AA94" s="59">
        <f t="shared" si="2"/>
        <v>7.0653461538461535</v>
      </c>
      <c r="AB94" s="59">
        <f t="shared" si="3"/>
        <v>2.0754516575091566</v>
      </c>
      <c r="AC94" s="1"/>
      <c r="AD94" s="1"/>
      <c r="AE94" s="1"/>
      <c r="AF94" s="1"/>
      <c r="AG94" s="1"/>
      <c r="AH94" s="1"/>
      <c r="AI94" s="1"/>
      <c r="AJ94" s="1"/>
      <c r="AK94" s="1"/>
      <c r="AL94" s="1">
        <f>IFERROR(VLOOKUP(C94,CALC!$K$2:$M$8,2,FALSE),1)</f>
        <v>1</v>
      </c>
      <c r="AM94" s="1">
        <f>IFERROR(VLOOKUP(C94,CALC!$K$2:$M$8,3,FALSE),1)</f>
        <v>1</v>
      </c>
      <c r="AN94" s="1">
        <f>VLOOKUP(B94,CALC!$E$2:$H$33,3,FALSE)</f>
        <v>0.93</v>
      </c>
      <c r="AO94" s="1">
        <f>VLOOKUP(B94,CALC!$E$2:$H$33,4,FALSE)</f>
        <v>0.96500000000000008</v>
      </c>
      <c r="AP94" s="1"/>
      <c r="AQ94" s="3">
        <f t="shared" si="4"/>
        <v>7.0653461538461535</v>
      </c>
      <c r="AR94" s="3">
        <f t="shared" si="5"/>
        <v>7.0653461538461535</v>
      </c>
      <c r="AS94" s="3">
        <f t="shared" si="6"/>
        <v>6.8180590384615387</v>
      </c>
      <c r="AT94" s="3">
        <f t="shared" si="7"/>
        <v>6.570771923076923</v>
      </c>
      <c r="AU94" s="3">
        <f t="shared" si="8"/>
        <v>6.8180590384615387</v>
      </c>
      <c r="AV94" s="3">
        <f t="shared" si="9"/>
        <v>6.570771923076923</v>
      </c>
      <c r="AW94" s="3">
        <f t="shared" si="10"/>
        <v>6.8180590384615387</v>
      </c>
      <c r="AX94" s="3">
        <f t="shared" si="11"/>
        <v>6.570771923076923</v>
      </c>
      <c r="AY94" s="3">
        <f t="shared" si="12"/>
        <v>2.1507271062271052</v>
      </c>
      <c r="AZ94" s="3">
        <f t="shared" si="13"/>
        <v>2.1507271062271052</v>
      </c>
      <c r="BA94" s="3">
        <f t="shared" si="14"/>
        <v>2.1507271062271052</v>
      </c>
      <c r="BB94" s="3">
        <f t="shared" si="15"/>
        <v>2.0754516575091566</v>
      </c>
      <c r="BC94" s="3">
        <f t="shared" si="16"/>
        <v>2.0001762087912081</v>
      </c>
      <c r="BD94" s="3">
        <f t="shared" si="17"/>
        <v>2.0754516575091566</v>
      </c>
      <c r="BE94" s="3">
        <f t="shared" si="18"/>
        <v>2.0001762087912081</v>
      </c>
      <c r="BF94" s="3">
        <f t="shared" si="19"/>
        <v>2.0754516575091566</v>
      </c>
      <c r="BG94" s="3">
        <f t="shared" si="20"/>
        <v>2.0001762087912081</v>
      </c>
    </row>
    <row r="95" spans="1:59" ht="15" x14ac:dyDescent="0.25">
      <c r="A95" s="38" t="s">
        <v>279</v>
      </c>
      <c r="B95" s="38" t="s">
        <v>58</v>
      </c>
      <c r="C95" s="38" t="str">
        <f>VLOOKUP(A95,CALC!$A$2:$C$494,3,FALSE)</f>
        <v>LW/RW</v>
      </c>
      <c r="D95" s="38">
        <v>2</v>
      </c>
      <c r="E95" s="39">
        <v>84</v>
      </c>
      <c r="F95" s="40">
        <v>28.1</v>
      </c>
      <c r="G95" s="40">
        <v>25.6</v>
      </c>
      <c r="H95" s="40">
        <v>53.7</v>
      </c>
      <c r="I95" s="40">
        <v>13.9</v>
      </c>
      <c r="J95" s="40">
        <v>273</v>
      </c>
      <c r="K95" s="40">
        <v>139.6</v>
      </c>
      <c r="L95" s="40">
        <v>62.2</v>
      </c>
      <c r="M95" s="40">
        <v>41.4</v>
      </c>
      <c r="N95" s="41">
        <v>0.10299999999999999</v>
      </c>
      <c r="O95" s="42">
        <v>18</v>
      </c>
      <c r="P95" s="54">
        <f t="shared" ref="P95:Y95" si="107">IF(F$4="Yes",F95*F$5,0)</f>
        <v>140.5</v>
      </c>
      <c r="Q95" s="55">
        <f t="shared" si="107"/>
        <v>96</v>
      </c>
      <c r="R95" s="55">
        <f t="shared" si="107"/>
        <v>53.7</v>
      </c>
      <c r="S95" s="55">
        <f t="shared" si="107"/>
        <v>6.95</v>
      </c>
      <c r="T95" s="55">
        <f t="shared" si="107"/>
        <v>136.5</v>
      </c>
      <c r="U95" s="55">
        <f t="shared" si="107"/>
        <v>41.879999999999995</v>
      </c>
      <c r="V95" s="55">
        <f t="shared" si="107"/>
        <v>37.32</v>
      </c>
      <c r="W95" s="55">
        <f t="shared" si="107"/>
        <v>41.4</v>
      </c>
      <c r="X95" s="55">
        <f t="shared" si="107"/>
        <v>0.10299999999999999</v>
      </c>
      <c r="Y95" s="56">
        <f t="shared" si="107"/>
        <v>0</v>
      </c>
      <c r="Z95" s="57">
        <f t="shared" si="1"/>
        <v>554.35299999999995</v>
      </c>
      <c r="AA95" s="59">
        <f t="shared" si="2"/>
        <v>6.5994404761904759</v>
      </c>
      <c r="AB95" s="59">
        <f t="shared" si="3"/>
        <v>0.84586753333333409</v>
      </c>
      <c r="AC95" s="1"/>
      <c r="AD95" s="1"/>
      <c r="AE95" s="1"/>
      <c r="AF95" s="1"/>
      <c r="AG95" s="1"/>
      <c r="AH95" s="1"/>
      <c r="AI95" s="1"/>
      <c r="AJ95" s="1"/>
      <c r="AK95" s="1"/>
      <c r="AL95" s="1">
        <f>IFERROR(VLOOKUP(C95,CALC!$K$2:$M$8,2,FALSE),1)</f>
        <v>1.08</v>
      </c>
      <c r="AM95" s="1">
        <f>IFERROR(VLOOKUP(C95,CALC!$K$2:$M$8,3,FALSE),1)</f>
        <v>1.04</v>
      </c>
      <c r="AN95" s="1">
        <f>VLOOKUP(B95,CALC!$E$2:$H$33,3,FALSE)</f>
        <v>0.93</v>
      </c>
      <c r="AO95" s="1">
        <f>VLOOKUP(B95,CALC!$E$2:$H$33,4,FALSE)</f>
        <v>0.96500000000000008</v>
      </c>
      <c r="AP95" s="1"/>
      <c r="AQ95" s="3">
        <f t="shared" si="4"/>
        <v>6.863418095238095</v>
      </c>
      <c r="AR95" s="3">
        <f t="shared" si="5"/>
        <v>7.1273957142857141</v>
      </c>
      <c r="AS95" s="3">
        <f t="shared" si="6"/>
        <v>6.3684600595238097</v>
      </c>
      <c r="AT95" s="3">
        <f t="shared" si="7"/>
        <v>6.1374796428571425</v>
      </c>
      <c r="AU95" s="3">
        <f t="shared" si="8"/>
        <v>6.6231984619047619</v>
      </c>
      <c r="AV95" s="3">
        <f t="shared" si="9"/>
        <v>6.3829788285714288</v>
      </c>
      <c r="AW95" s="3">
        <f t="shared" si="10"/>
        <v>6.877936864285715</v>
      </c>
      <c r="AX95" s="3">
        <f t="shared" si="11"/>
        <v>6.6284780142857143</v>
      </c>
      <c r="AY95" s="3">
        <f t="shared" si="12"/>
        <v>0.84283333333333399</v>
      </c>
      <c r="AZ95" s="3">
        <f t="shared" si="13"/>
        <v>0.87654666666666736</v>
      </c>
      <c r="BA95" s="3">
        <f t="shared" si="14"/>
        <v>0.91026000000000074</v>
      </c>
      <c r="BB95" s="3">
        <f t="shared" si="15"/>
        <v>0.81333416666666736</v>
      </c>
      <c r="BC95" s="3">
        <f t="shared" si="16"/>
        <v>0.78383500000000061</v>
      </c>
      <c r="BD95" s="3">
        <f t="shared" si="17"/>
        <v>0.84586753333333409</v>
      </c>
      <c r="BE95" s="3">
        <f t="shared" si="18"/>
        <v>0.8151884000000007</v>
      </c>
      <c r="BF95" s="3">
        <f t="shared" si="19"/>
        <v>0.87840090000000082</v>
      </c>
      <c r="BG95" s="3">
        <f t="shared" si="20"/>
        <v>0.84654180000000068</v>
      </c>
    </row>
    <row r="96" spans="1:59" ht="15" x14ac:dyDescent="0.25">
      <c r="A96" s="38" t="s">
        <v>223</v>
      </c>
      <c r="B96" s="38" t="s">
        <v>25</v>
      </c>
      <c r="C96" s="38" t="str">
        <f>VLOOKUP(A96,CALC!$A$2:$C$494,3,FALSE)</f>
        <v>D</v>
      </c>
      <c r="D96" s="38">
        <v>1</v>
      </c>
      <c r="E96" s="39">
        <v>84</v>
      </c>
      <c r="F96" s="40">
        <v>13.8</v>
      </c>
      <c r="G96" s="40">
        <v>59.2</v>
      </c>
      <c r="H96" s="40">
        <v>73</v>
      </c>
      <c r="I96" s="40">
        <v>29.8</v>
      </c>
      <c r="J96" s="40">
        <v>139.6</v>
      </c>
      <c r="K96" s="40">
        <v>38.200000000000003</v>
      </c>
      <c r="L96" s="40">
        <v>117.6</v>
      </c>
      <c r="M96" s="40">
        <v>32.6</v>
      </c>
      <c r="N96" s="52">
        <v>9.9000000000000005E-2</v>
      </c>
      <c r="O96" s="42">
        <v>23.25</v>
      </c>
      <c r="P96" s="54">
        <f t="shared" ref="P96:Y96" si="108">IF(F$4="Yes",F96*F$5,0)</f>
        <v>69</v>
      </c>
      <c r="Q96" s="55">
        <f t="shared" si="108"/>
        <v>222</v>
      </c>
      <c r="R96" s="55">
        <f t="shared" si="108"/>
        <v>73</v>
      </c>
      <c r="S96" s="55">
        <f t="shared" si="108"/>
        <v>14.9</v>
      </c>
      <c r="T96" s="55">
        <f t="shared" si="108"/>
        <v>69.8</v>
      </c>
      <c r="U96" s="55">
        <f t="shared" si="108"/>
        <v>11.46</v>
      </c>
      <c r="V96" s="55">
        <f t="shared" si="108"/>
        <v>70.559999999999988</v>
      </c>
      <c r="W96" s="55">
        <f t="shared" si="108"/>
        <v>32.6</v>
      </c>
      <c r="X96" s="55">
        <f t="shared" si="108"/>
        <v>9.9000000000000005E-2</v>
      </c>
      <c r="Y96" s="56">
        <f t="shared" si="108"/>
        <v>0</v>
      </c>
      <c r="Z96" s="57">
        <f t="shared" si="1"/>
        <v>563.41899999999998</v>
      </c>
      <c r="AA96" s="59">
        <f t="shared" si="2"/>
        <v>6.7073690476190473</v>
      </c>
      <c r="AB96" s="59">
        <f t="shared" si="3"/>
        <v>1.9361699999999991</v>
      </c>
      <c r="AC96" s="1"/>
      <c r="AD96" s="1"/>
      <c r="AE96" s="1"/>
      <c r="AF96" s="1"/>
      <c r="AG96" s="1"/>
      <c r="AH96" s="1"/>
      <c r="AI96" s="1"/>
      <c r="AJ96" s="1"/>
      <c r="AK96" s="1"/>
      <c r="AL96" s="1">
        <f>IFERROR(VLOOKUP(C96,CALC!$K$2:$M$8,2,FALSE),1)</f>
        <v>1</v>
      </c>
      <c r="AM96" s="1">
        <f>IFERROR(VLOOKUP(C96,CALC!$K$2:$M$8,3,FALSE),1)</f>
        <v>1</v>
      </c>
      <c r="AN96" s="1">
        <f>VLOOKUP(B96,CALC!$E$2:$H$33,3,FALSE)</f>
        <v>1.1599999999999999</v>
      </c>
      <c r="AO96" s="1">
        <f>VLOOKUP(B96,CALC!$E$2:$H$33,4,FALSE)</f>
        <v>1.08</v>
      </c>
      <c r="AP96" s="1"/>
      <c r="AQ96" s="3">
        <f t="shared" si="4"/>
        <v>6.7073690476190473</v>
      </c>
      <c r="AR96" s="3">
        <f t="shared" si="5"/>
        <v>6.7073690476190473</v>
      </c>
      <c r="AS96" s="3">
        <f t="shared" si="6"/>
        <v>7.2439585714285712</v>
      </c>
      <c r="AT96" s="3">
        <f t="shared" si="7"/>
        <v>7.7805480952380943</v>
      </c>
      <c r="AU96" s="3">
        <f t="shared" si="8"/>
        <v>7.2439585714285712</v>
      </c>
      <c r="AV96" s="3">
        <f t="shared" si="9"/>
        <v>7.7805480952380943</v>
      </c>
      <c r="AW96" s="3">
        <f t="shared" si="10"/>
        <v>7.2439585714285712</v>
      </c>
      <c r="AX96" s="3">
        <f t="shared" si="11"/>
        <v>7.7805480952380943</v>
      </c>
      <c r="AY96" s="3">
        <f t="shared" si="12"/>
        <v>1.792749999999999</v>
      </c>
      <c r="AZ96" s="3">
        <f t="shared" si="13"/>
        <v>1.792749999999999</v>
      </c>
      <c r="BA96" s="3">
        <f t="shared" si="14"/>
        <v>1.792749999999999</v>
      </c>
      <c r="BB96" s="3">
        <f t="shared" si="15"/>
        <v>1.9361699999999991</v>
      </c>
      <c r="BC96" s="3">
        <f t="shared" si="16"/>
        <v>2.0795899999999987</v>
      </c>
      <c r="BD96" s="3">
        <f t="shared" si="17"/>
        <v>1.9361699999999991</v>
      </c>
      <c r="BE96" s="3">
        <f t="shared" si="18"/>
        <v>2.0795899999999987</v>
      </c>
      <c r="BF96" s="3">
        <f t="shared" si="19"/>
        <v>1.9361699999999991</v>
      </c>
      <c r="BG96" s="3">
        <f t="shared" si="20"/>
        <v>2.0795899999999987</v>
      </c>
    </row>
    <row r="97" spans="1:59" ht="15" x14ac:dyDescent="0.25">
      <c r="A97" s="38" t="s">
        <v>281</v>
      </c>
      <c r="B97" s="38" t="s">
        <v>53</v>
      </c>
      <c r="C97" s="38" t="str">
        <f>VLOOKUP(A97,CALC!$A$2:$C$494,3,FALSE)</f>
        <v>LW</v>
      </c>
      <c r="D97" s="38">
        <v>1</v>
      </c>
      <c r="E97" s="39">
        <v>84</v>
      </c>
      <c r="F97" s="40">
        <v>28.9</v>
      </c>
      <c r="G97" s="40">
        <v>40.700000000000003</v>
      </c>
      <c r="H97" s="40">
        <v>69.599999999999994</v>
      </c>
      <c r="I97" s="40">
        <v>26.5</v>
      </c>
      <c r="J97" s="40">
        <v>225.4</v>
      </c>
      <c r="K97" s="40">
        <v>60.3</v>
      </c>
      <c r="L97" s="40">
        <v>26.7</v>
      </c>
      <c r="M97" s="40">
        <v>47.3</v>
      </c>
      <c r="N97" s="41">
        <v>0.128</v>
      </c>
      <c r="O97" s="42">
        <v>18.5</v>
      </c>
      <c r="P97" s="54">
        <f t="shared" ref="P97:Y97" si="109">IF(F$4="Yes",F97*F$5,0)</f>
        <v>144.5</v>
      </c>
      <c r="Q97" s="55">
        <f t="shared" si="109"/>
        <v>152.625</v>
      </c>
      <c r="R97" s="55">
        <f t="shared" si="109"/>
        <v>69.599999999999994</v>
      </c>
      <c r="S97" s="55">
        <f t="shared" si="109"/>
        <v>13.25</v>
      </c>
      <c r="T97" s="55">
        <f t="shared" si="109"/>
        <v>112.7</v>
      </c>
      <c r="U97" s="55">
        <f t="shared" si="109"/>
        <v>18.09</v>
      </c>
      <c r="V97" s="55">
        <f t="shared" si="109"/>
        <v>16.02</v>
      </c>
      <c r="W97" s="55">
        <f t="shared" si="109"/>
        <v>47.3</v>
      </c>
      <c r="X97" s="55">
        <f t="shared" si="109"/>
        <v>0.128</v>
      </c>
      <c r="Y97" s="56">
        <f t="shared" si="109"/>
        <v>0</v>
      </c>
      <c r="Z97" s="57">
        <f t="shared" si="1"/>
        <v>574.21299999999997</v>
      </c>
      <c r="AA97" s="59">
        <f t="shared" si="2"/>
        <v>6.8358690476190471</v>
      </c>
      <c r="AB97" s="59">
        <f t="shared" si="3"/>
        <v>1.0949651654761909</v>
      </c>
      <c r="AC97" s="1"/>
      <c r="AD97" s="1"/>
      <c r="AE97" s="1"/>
      <c r="AF97" s="1"/>
      <c r="AG97" s="1"/>
      <c r="AH97" s="1"/>
      <c r="AI97" s="1"/>
      <c r="AJ97" s="1"/>
      <c r="AK97" s="1"/>
      <c r="AL97" s="1">
        <f>IFERROR(VLOOKUP(C97,CALC!$K$2:$M$8,2,FALSE),1)</f>
        <v>1.06</v>
      </c>
      <c r="AM97" s="1">
        <f>IFERROR(VLOOKUP(C97,CALC!$K$2:$M$8,3,FALSE),1)</f>
        <v>1.03</v>
      </c>
      <c r="AN97" s="1">
        <f>VLOOKUP(B97,CALC!$E$2:$H$33,3,FALSE)</f>
        <v>0.97</v>
      </c>
      <c r="AO97" s="1">
        <f>VLOOKUP(B97,CALC!$E$2:$H$33,4,FALSE)</f>
        <v>0.98499999999999999</v>
      </c>
      <c r="AP97" s="1"/>
      <c r="AQ97" s="3">
        <f t="shared" si="4"/>
        <v>7.0409451190476187</v>
      </c>
      <c r="AR97" s="3">
        <f t="shared" si="5"/>
        <v>7.2460211904761902</v>
      </c>
      <c r="AS97" s="3">
        <f t="shared" si="6"/>
        <v>6.7333310119047614</v>
      </c>
      <c r="AT97" s="3">
        <f t="shared" si="7"/>
        <v>6.6307929761904756</v>
      </c>
      <c r="AU97" s="3">
        <f t="shared" si="8"/>
        <v>6.9353309422619045</v>
      </c>
      <c r="AV97" s="3">
        <f t="shared" si="9"/>
        <v>6.8297167654761903</v>
      </c>
      <c r="AW97" s="3">
        <f t="shared" si="10"/>
        <v>7.1373308726190476</v>
      </c>
      <c r="AX97" s="3">
        <f t="shared" si="11"/>
        <v>7.0286405547619042</v>
      </c>
      <c r="AY97" s="3">
        <f t="shared" si="12"/>
        <v>1.0792619047619052</v>
      </c>
      <c r="AZ97" s="3">
        <f t="shared" si="13"/>
        <v>1.1116397619047624</v>
      </c>
      <c r="BA97" s="3">
        <f t="shared" si="14"/>
        <v>1.1440176190476197</v>
      </c>
      <c r="BB97" s="3">
        <f t="shared" si="15"/>
        <v>1.0630729761904767</v>
      </c>
      <c r="BC97" s="3">
        <f t="shared" si="16"/>
        <v>1.046884047619048</v>
      </c>
      <c r="BD97" s="3">
        <f t="shared" si="17"/>
        <v>1.0949651654761909</v>
      </c>
      <c r="BE97" s="3">
        <f t="shared" si="18"/>
        <v>1.0782905690476194</v>
      </c>
      <c r="BF97" s="3">
        <f t="shared" si="19"/>
        <v>1.1268573547619054</v>
      </c>
      <c r="BG97" s="3">
        <f t="shared" si="20"/>
        <v>1.1096970904761911</v>
      </c>
    </row>
    <row r="98" spans="1:59" ht="15" x14ac:dyDescent="0.25">
      <c r="A98" s="38" t="s">
        <v>235</v>
      </c>
      <c r="B98" s="38" t="s">
        <v>53</v>
      </c>
      <c r="C98" s="38" t="str">
        <f>VLOOKUP(A98,CALC!$A$2:$C$494,3,FALSE)</f>
        <v>D</v>
      </c>
      <c r="D98" s="38">
        <v>1</v>
      </c>
      <c r="E98" s="39">
        <v>84</v>
      </c>
      <c r="F98" s="40">
        <v>10.9</v>
      </c>
      <c r="G98" s="40">
        <v>46.1</v>
      </c>
      <c r="H98" s="40">
        <v>57</v>
      </c>
      <c r="I98" s="40">
        <v>19.7</v>
      </c>
      <c r="J98" s="40">
        <v>188.3</v>
      </c>
      <c r="K98" s="40">
        <v>34</v>
      </c>
      <c r="L98" s="40">
        <v>191.5</v>
      </c>
      <c r="M98" s="40">
        <v>66.5</v>
      </c>
      <c r="N98" s="52">
        <v>5.8000000000000003E-2</v>
      </c>
      <c r="O98" s="42">
        <v>22</v>
      </c>
      <c r="P98" s="54">
        <f t="shared" ref="P98:Y98" si="110">IF(F$4="Yes",F98*F$5,0)</f>
        <v>54.5</v>
      </c>
      <c r="Q98" s="55">
        <f t="shared" si="110"/>
        <v>172.875</v>
      </c>
      <c r="R98" s="55">
        <f t="shared" si="110"/>
        <v>57</v>
      </c>
      <c r="S98" s="55">
        <f t="shared" si="110"/>
        <v>9.85</v>
      </c>
      <c r="T98" s="55">
        <f t="shared" si="110"/>
        <v>94.15</v>
      </c>
      <c r="U98" s="55">
        <f t="shared" si="110"/>
        <v>10.199999999999999</v>
      </c>
      <c r="V98" s="55">
        <f t="shared" si="110"/>
        <v>114.89999999999999</v>
      </c>
      <c r="W98" s="55">
        <f t="shared" si="110"/>
        <v>66.5</v>
      </c>
      <c r="X98" s="55">
        <f t="shared" si="110"/>
        <v>5.8000000000000003E-2</v>
      </c>
      <c r="Y98" s="56">
        <f t="shared" si="110"/>
        <v>0</v>
      </c>
      <c r="Z98" s="57">
        <f t="shared" si="1"/>
        <v>580.03300000000002</v>
      </c>
      <c r="AA98" s="59">
        <f t="shared" si="2"/>
        <v>6.905154761904762</v>
      </c>
      <c r="AB98" s="59">
        <f t="shared" si="3"/>
        <v>1.9606776785714279</v>
      </c>
      <c r="AC98" s="1"/>
      <c r="AD98" s="1"/>
      <c r="AE98" s="1"/>
      <c r="AF98" s="1"/>
      <c r="AG98" s="1"/>
      <c r="AH98" s="1"/>
      <c r="AI98" s="1"/>
      <c r="AJ98" s="1"/>
      <c r="AK98" s="1"/>
      <c r="AL98" s="1">
        <f>IFERROR(VLOOKUP(C98,CALC!$K$2:$M$8,2,FALSE),1)</f>
        <v>1</v>
      </c>
      <c r="AM98" s="1">
        <f>IFERROR(VLOOKUP(C98,CALC!$K$2:$M$8,3,FALSE),1)</f>
        <v>1</v>
      </c>
      <c r="AN98" s="1">
        <f>VLOOKUP(B98,CALC!$E$2:$H$33,3,FALSE)</f>
        <v>0.97</v>
      </c>
      <c r="AO98" s="1">
        <f>VLOOKUP(B98,CALC!$E$2:$H$33,4,FALSE)</f>
        <v>0.98499999999999999</v>
      </c>
      <c r="AP98" s="1"/>
      <c r="AQ98" s="3">
        <f t="shared" si="4"/>
        <v>6.905154761904762</v>
      </c>
      <c r="AR98" s="3">
        <f t="shared" si="5"/>
        <v>6.905154761904762</v>
      </c>
      <c r="AS98" s="3">
        <f t="shared" si="6"/>
        <v>6.8015774404761906</v>
      </c>
      <c r="AT98" s="3">
        <f t="shared" si="7"/>
        <v>6.6980001190476193</v>
      </c>
      <c r="AU98" s="3">
        <f t="shared" si="8"/>
        <v>6.8015774404761906</v>
      </c>
      <c r="AV98" s="3">
        <f t="shared" si="9"/>
        <v>6.6980001190476193</v>
      </c>
      <c r="AW98" s="3">
        <f t="shared" si="10"/>
        <v>6.8015774404761906</v>
      </c>
      <c r="AX98" s="3">
        <f t="shared" si="11"/>
        <v>6.6980001190476193</v>
      </c>
      <c r="AY98" s="3">
        <f t="shared" si="12"/>
        <v>1.9905357142857136</v>
      </c>
      <c r="AZ98" s="3">
        <f t="shared" si="13"/>
        <v>1.9905357142857136</v>
      </c>
      <c r="BA98" s="3">
        <f t="shared" si="14"/>
        <v>1.9905357142857136</v>
      </c>
      <c r="BB98" s="3">
        <f t="shared" si="15"/>
        <v>1.9606776785714279</v>
      </c>
      <c r="BC98" s="3">
        <f t="shared" si="16"/>
        <v>1.9308196428571422</v>
      </c>
      <c r="BD98" s="3">
        <f t="shared" si="17"/>
        <v>1.9606776785714279</v>
      </c>
      <c r="BE98" s="3">
        <f t="shared" si="18"/>
        <v>1.9308196428571422</v>
      </c>
      <c r="BF98" s="3">
        <f t="shared" si="19"/>
        <v>1.9606776785714279</v>
      </c>
      <c r="BG98" s="3">
        <f t="shared" si="20"/>
        <v>1.9308196428571422</v>
      </c>
    </row>
    <row r="99" spans="1:59" ht="15" x14ac:dyDescent="0.25">
      <c r="A99" s="38" t="s">
        <v>280</v>
      </c>
      <c r="B99" s="38" t="s">
        <v>70</v>
      </c>
      <c r="C99" s="38" t="str">
        <f>VLOOKUP(A99,CALC!$A$2:$C$494,3,FALSE)</f>
        <v>LW/RW</v>
      </c>
      <c r="D99" s="38">
        <v>1</v>
      </c>
      <c r="E99" s="39">
        <v>84</v>
      </c>
      <c r="F99" s="40">
        <v>29.3</v>
      </c>
      <c r="G99" s="40">
        <v>47.8</v>
      </c>
      <c r="H99" s="40">
        <v>77.099999999999994</v>
      </c>
      <c r="I99" s="40">
        <v>24.2</v>
      </c>
      <c r="J99" s="40">
        <v>200.9</v>
      </c>
      <c r="K99" s="40">
        <v>16.8</v>
      </c>
      <c r="L99" s="40">
        <v>16.899999999999999</v>
      </c>
      <c r="M99" s="40">
        <v>15.1</v>
      </c>
      <c r="N99" s="52">
        <v>0.14599999999999999</v>
      </c>
      <c r="O99" s="42">
        <v>18.25</v>
      </c>
      <c r="P99" s="54">
        <f t="shared" ref="P99:Y99" si="111">IF(F$4="Yes",F99*F$5,0)</f>
        <v>146.5</v>
      </c>
      <c r="Q99" s="55">
        <f t="shared" si="111"/>
        <v>179.25</v>
      </c>
      <c r="R99" s="55">
        <f t="shared" si="111"/>
        <v>77.099999999999994</v>
      </c>
      <c r="S99" s="55">
        <f t="shared" si="111"/>
        <v>12.1</v>
      </c>
      <c r="T99" s="55">
        <f t="shared" si="111"/>
        <v>100.45</v>
      </c>
      <c r="U99" s="55">
        <f t="shared" si="111"/>
        <v>5.04</v>
      </c>
      <c r="V99" s="55">
        <f t="shared" si="111"/>
        <v>10.139999999999999</v>
      </c>
      <c r="W99" s="55">
        <f t="shared" si="111"/>
        <v>15.1</v>
      </c>
      <c r="X99" s="55">
        <f t="shared" si="111"/>
        <v>0.14599999999999999</v>
      </c>
      <c r="Y99" s="56">
        <f t="shared" si="111"/>
        <v>0</v>
      </c>
      <c r="Z99" s="57">
        <f t="shared" si="1"/>
        <v>545.82600000000002</v>
      </c>
      <c r="AA99" s="59">
        <f t="shared" si="2"/>
        <v>6.4979285714285719</v>
      </c>
      <c r="AB99" s="59">
        <f t="shared" si="3"/>
        <v>0.80566812857143011</v>
      </c>
      <c r="AC99" s="1"/>
      <c r="AD99" s="1"/>
      <c r="AE99" s="1"/>
      <c r="AF99" s="1"/>
      <c r="AG99" s="1"/>
      <c r="AH99" s="1"/>
      <c r="AI99" s="1"/>
      <c r="AJ99" s="1"/>
      <c r="AK99" s="1"/>
      <c r="AL99" s="1">
        <f>IFERROR(VLOOKUP(C99,CALC!$K$2:$M$8,2,FALSE),1)</f>
        <v>1.08</v>
      </c>
      <c r="AM99" s="1">
        <f>IFERROR(VLOOKUP(C99,CALC!$K$2:$M$8,3,FALSE),1)</f>
        <v>1.04</v>
      </c>
      <c r="AN99" s="1">
        <f>VLOOKUP(B99,CALC!$E$2:$H$33,3,FALSE)</f>
        <v>1.0900000000000001</v>
      </c>
      <c r="AO99" s="1">
        <f>VLOOKUP(B99,CALC!$E$2:$H$33,4,FALSE)</f>
        <v>1.0449999999999999</v>
      </c>
      <c r="AP99" s="1"/>
      <c r="AQ99" s="3">
        <f t="shared" si="4"/>
        <v>6.7578457142857147</v>
      </c>
      <c r="AR99" s="3">
        <f t="shared" si="5"/>
        <v>7.0177628571428583</v>
      </c>
      <c r="AS99" s="3">
        <f t="shared" si="6"/>
        <v>6.7903353571428573</v>
      </c>
      <c r="AT99" s="3">
        <f t="shared" si="7"/>
        <v>7.0827421428571435</v>
      </c>
      <c r="AU99" s="3">
        <f t="shared" si="8"/>
        <v>7.0619487714285709</v>
      </c>
      <c r="AV99" s="3">
        <f t="shared" si="9"/>
        <v>7.3660518285714298</v>
      </c>
      <c r="AW99" s="3">
        <f t="shared" si="10"/>
        <v>7.3335621857142863</v>
      </c>
      <c r="AX99" s="3">
        <f t="shared" si="11"/>
        <v>7.6493615142857161</v>
      </c>
      <c r="AY99" s="3">
        <f t="shared" si="12"/>
        <v>0.74132142857143002</v>
      </c>
      <c r="AZ99" s="3">
        <f t="shared" si="13"/>
        <v>0.77097428571428728</v>
      </c>
      <c r="BA99" s="3">
        <f t="shared" si="14"/>
        <v>0.80062714285714442</v>
      </c>
      <c r="BB99" s="3">
        <f t="shared" si="15"/>
        <v>0.77468089285714437</v>
      </c>
      <c r="BC99" s="3">
        <f t="shared" si="16"/>
        <v>0.80804035714285882</v>
      </c>
      <c r="BD99" s="3">
        <f t="shared" si="17"/>
        <v>0.80566812857143011</v>
      </c>
      <c r="BE99" s="3">
        <f t="shared" si="18"/>
        <v>0.84036197142857316</v>
      </c>
      <c r="BF99" s="3">
        <f t="shared" si="19"/>
        <v>0.83665536428571585</v>
      </c>
      <c r="BG99" s="3">
        <f t="shared" si="20"/>
        <v>0.8726835857142875</v>
      </c>
    </row>
    <row r="100" spans="1:59" ht="15" x14ac:dyDescent="0.25">
      <c r="A100" s="38" t="s">
        <v>286</v>
      </c>
      <c r="B100" s="38" t="s">
        <v>63</v>
      </c>
      <c r="C100" s="38" t="str">
        <f>VLOOKUP(A100,CALC!$A$2:$C$494,3,FALSE)</f>
        <v>RW</v>
      </c>
      <c r="D100" s="38">
        <v>1</v>
      </c>
      <c r="E100" s="39">
        <v>84</v>
      </c>
      <c r="F100" s="40">
        <v>34.1</v>
      </c>
      <c r="G100" s="40">
        <v>28.5</v>
      </c>
      <c r="H100" s="40">
        <v>62.7</v>
      </c>
      <c r="I100" s="40">
        <v>15.8</v>
      </c>
      <c r="J100" s="40">
        <v>230.3</v>
      </c>
      <c r="K100" s="40">
        <v>121.8</v>
      </c>
      <c r="L100" s="40">
        <v>25.4</v>
      </c>
      <c r="M100" s="40">
        <v>32.4</v>
      </c>
      <c r="N100" s="41">
        <v>0.14799999999999999</v>
      </c>
      <c r="O100" s="42">
        <v>17.25</v>
      </c>
      <c r="P100" s="54">
        <f t="shared" ref="P100:Y100" si="112">IF(F$4="Yes",F100*F$5,0)</f>
        <v>170.5</v>
      </c>
      <c r="Q100" s="55">
        <f t="shared" si="112"/>
        <v>106.875</v>
      </c>
      <c r="R100" s="55">
        <f t="shared" si="112"/>
        <v>62.7</v>
      </c>
      <c r="S100" s="55">
        <f t="shared" si="112"/>
        <v>7.9</v>
      </c>
      <c r="T100" s="55">
        <f t="shared" si="112"/>
        <v>115.15</v>
      </c>
      <c r="U100" s="55">
        <f t="shared" si="112"/>
        <v>36.54</v>
      </c>
      <c r="V100" s="55">
        <f t="shared" si="112"/>
        <v>15.239999999999998</v>
      </c>
      <c r="W100" s="55">
        <f t="shared" si="112"/>
        <v>32.4</v>
      </c>
      <c r="X100" s="55">
        <f t="shared" si="112"/>
        <v>0.14799999999999999</v>
      </c>
      <c r="Y100" s="56">
        <f t="shared" si="112"/>
        <v>0</v>
      </c>
      <c r="Z100" s="57">
        <f t="shared" si="1"/>
        <v>547.45299999999997</v>
      </c>
      <c r="AA100" s="59">
        <f t="shared" si="2"/>
        <v>6.5172976190476186</v>
      </c>
      <c r="AB100" s="59">
        <f t="shared" si="3"/>
        <v>0.75650667857142906</v>
      </c>
      <c r="AC100" s="1"/>
      <c r="AD100" s="1"/>
      <c r="AE100" s="1"/>
      <c r="AF100" s="1"/>
      <c r="AG100" s="1"/>
      <c r="AH100" s="1"/>
      <c r="AI100" s="1"/>
      <c r="AJ100" s="1"/>
      <c r="AK100" s="1"/>
      <c r="AL100" s="1">
        <f>IFERROR(VLOOKUP(C100,CALC!$K$2:$M$8,2,FALSE),1)</f>
        <v>0.95</v>
      </c>
      <c r="AM100" s="1">
        <f>IFERROR(VLOOKUP(C100,CALC!$K$2:$M$8,3,FALSE),1)</f>
        <v>0.97499999999999998</v>
      </c>
      <c r="AN100" s="1">
        <f>VLOOKUP(B100,CALC!$E$2:$H$33,3,FALSE)</f>
        <v>1.04</v>
      </c>
      <c r="AO100" s="1">
        <f>VLOOKUP(B100,CALC!$E$2:$H$33,4,FALSE)</f>
        <v>1.02</v>
      </c>
      <c r="AP100" s="1"/>
      <c r="AQ100" s="3">
        <f t="shared" si="4"/>
        <v>6.3543651785714284</v>
      </c>
      <c r="AR100" s="3">
        <f t="shared" si="5"/>
        <v>6.1914327380952372</v>
      </c>
      <c r="AS100" s="3">
        <f t="shared" si="6"/>
        <v>6.6476435714285715</v>
      </c>
      <c r="AT100" s="3">
        <f t="shared" si="7"/>
        <v>6.7779895238095236</v>
      </c>
      <c r="AU100" s="3">
        <f t="shared" si="8"/>
        <v>6.4814524821428572</v>
      </c>
      <c r="AV100" s="3">
        <f t="shared" si="9"/>
        <v>6.608539785714286</v>
      </c>
      <c r="AW100" s="3">
        <f t="shared" si="10"/>
        <v>6.3152613928571419</v>
      </c>
      <c r="AX100" s="3">
        <f t="shared" si="11"/>
        <v>6.4390900476190467</v>
      </c>
      <c r="AY100" s="3">
        <f t="shared" si="12"/>
        <v>0.76069047619047669</v>
      </c>
      <c r="AZ100" s="3">
        <f t="shared" si="13"/>
        <v>0.74167321428571475</v>
      </c>
      <c r="BA100" s="3">
        <f t="shared" si="14"/>
        <v>0.72265595238095282</v>
      </c>
      <c r="BB100" s="3">
        <f t="shared" si="15"/>
        <v>0.77590428571428627</v>
      </c>
      <c r="BC100" s="3">
        <f t="shared" si="16"/>
        <v>0.79111809523809584</v>
      </c>
      <c r="BD100" s="3">
        <f t="shared" si="17"/>
        <v>0.75650667857142906</v>
      </c>
      <c r="BE100" s="3">
        <f t="shared" si="18"/>
        <v>0.77134014285714336</v>
      </c>
      <c r="BF100" s="3">
        <f t="shared" si="19"/>
        <v>0.73710907142857185</v>
      </c>
      <c r="BG100" s="3">
        <f t="shared" si="20"/>
        <v>0.75156219047619099</v>
      </c>
    </row>
    <row r="101" spans="1:59" ht="15" x14ac:dyDescent="0.25">
      <c r="A101" s="38" t="s">
        <v>290</v>
      </c>
      <c r="B101" s="38" t="s">
        <v>34</v>
      </c>
      <c r="C101" s="38" t="str">
        <f>VLOOKUP(A101,CALC!$A$2:$C$494,3,FALSE)</f>
        <v>C</v>
      </c>
      <c r="D101" s="38">
        <v>1</v>
      </c>
      <c r="E101" s="39">
        <v>84</v>
      </c>
      <c r="F101" s="40">
        <v>24.4</v>
      </c>
      <c r="G101" s="40">
        <v>36.200000000000003</v>
      </c>
      <c r="H101" s="40">
        <v>60.6</v>
      </c>
      <c r="I101" s="40">
        <v>18.5</v>
      </c>
      <c r="J101" s="40">
        <v>231.1</v>
      </c>
      <c r="K101" s="40">
        <v>135.19999999999999</v>
      </c>
      <c r="L101" s="40">
        <v>47</v>
      </c>
      <c r="M101" s="40">
        <v>37.5</v>
      </c>
      <c r="N101" s="52">
        <v>0.106</v>
      </c>
      <c r="O101" s="42">
        <v>19.25</v>
      </c>
      <c r="P101" s="54">
        <f t="shared" ref="P101:Y101" si="113">IF(F$4="Yes",F101*F$5,0)</f>
        <v>122</v>
      </c>
      <c r="Q101" s="55">
        <f t="shared" si="113"/>
        <v>135.75</v>
      </c>
      <c r="R101" s="55">
        <f t="shared" si="113"/>
        <v>60.6</v>
      </c>
      <c r="S101" s="55">
        <f t="shared" si="113"/>
        <v>9.25</v>
      </c>
      <c r="T101" s="55">
        <f t="shared" si="113"/>
        <v>115.55</v>
      </c>
      <c r="U101" s="55">
        <f t="shared" si="113"/>
        <v>40.559999999999995</v>
      </c>
      <c r="V101" s="55">
        <f t="shared" si="113"/>
        <v>28.2</v>
      </c>
      <c r="W101" s="55">
        <f t="shared" si="113"/>
        <v>37.5</v>
      </c>
      <c r="X101" s="55">
        <f t="shared" si="113"/>
        <v>0.106</v>
      </c>
      <c r="Y101" s="56">
        <f t="shared" si="113"/>
        <v>0</v>
      </c>
      <c r="Z101" s="57">
        <f t="shared" si="1"/>
        <v>549.51600000000008</v>
      </c>
      <c r="AA101" s="59">
        <f t="shared" si="2"/>
        <v>6.5418571428571441</v>
      </c>
      <c r="AB101" s="59">
        <f t="shared" si="3"/>
        <v>0.73106775000000201</v>
      </c>
      <c r="AC101" s="1"/>
      <c r="AD101" s="1"/>
      <c r="AE101" s="1"/>
      <c r="AF101" s="1"/>
      <c r="AG101" s="1"/>
      <c r="AH101" s="1"/>
      <c r="AI101" s="1"/>
      <c r="AJ101" s="1"/>
      <c r="AK101" s="1"/>
      <c r="AL101" s="1">
        <f>IFERROR(VLOOKUP(C101,CALC!$K$2:$M$8,2,FALSE),1)</f>
        <v>0.96</v>
      </c>
      <c r="AM101" s="1">
        <f>IFERROR(VLOOKUP(C101,CALC!$K$2:$M$8,3,FALSE),1)</f>
        <v>0.98</v>
      </c>
      <c r="AN101" s="1">
        <f>VLOOKUP(B101,CALC!$E$2:$H$33,3,FALSE)</f>
        <v>0.9</v>
      </c>
      <c r="AO101" s="1">
        <f>VLOOKUP(B101,CALC!$E$2:$H$33,4,FALSE)</f>
        <v>0.95</v>
      </c>
      <c r="AP101" s="1"/>
      <c r="AQ101" s="3">
        <f t="shared" si="4"/>
        <v>6.4110200000000015</v>
      </c>
      <c r="AR101" s="3">
        <f t="shared" si="5"/>
        <v>6.280182857142858</v>
      </c>
      <c r="AS101" s="3">
        <f t="shared" si="6"/>
        <v>6.2147642857142866</v>
      </c>
      <c r="AT101" s="3">
        <f t="shared" si="7"/>
        <v>5.88767142857143</v>
      </c>
      <c r="AU101" s="3">
        <f t="shared" si="8"/>
        <v>6.0904690000000015</v>
      </c>
      <c r="AV101" s="3">
        <f t="shared" si="9"/>
        <v>5.7699180000000014</v>
      </c>
      <c r="AW101" s="3">
        <f t="shared" si="10"/>
        <v>5.9661737142857145</v>
      </c>
      <c r="AX101" s="3">
        <f t="shared" si="11"/>
        <v>5.652164571428572</v>
      </c>
      <c r="AY101" s="3">
        <f t="shared" si="12"/>
        <v>0.78525000000000222</v>
      </c>
      <c r="AZ101" s="3">
        <f t="shared" si="13"/>
        <v>0.76954500000000214</v>
      </c>
      <c r="BA101" s="3">
        <f t="shared" si="14"/>
        <v>0.75384000000000206</v>
      </c>
      <c r="BB101" s="3">
        <f t="shared" si="15"/>
        <v>0.74598750000000202</v>
      </c>
      <c r="BC101" s="3">
        <f t="shared" si="16"/>
        <v>0.70672500000000205</v>
      </c>
      <c r="BD101" s="3">
        <f t="shared" si="17"/>
        <v>0.73106775000000201</v>
      </c>
      <c r="BE101" s="3">
        <f t="shared" si="18"/>
        <v>0.692590500000002</v>
      </c>
      <c r="BF101" s="3">
        <f t="shared" si="19"/>
        <v>0.71614800000000189</v>
      </c>
      <c r="BG101" s="3">
        <f t="shared" si="20"/>
        <v>0.67845600000000184</v>
      </c>
    </row>
    <row r="102" spans="1:59" ht="15" x14ac:dyDescent="0.25">
      <c r="A102" s="38" t="s">
        <v>284</v>
      </c>
      <c r="B102" s="38" t="s">
        <v>30</v>
      </c>
      <c r="C102" s="38" t="str">
        <f>VLOOKUP(A102,CALC!$A$2:$C$494,3,FALSE)</f>
        <v>C/LW/RW</v>
      </c>
      <c r="D102" s="38">
        <v>1</v>
      </c>
      <c r="E102" s="39">
        <v>84</v>
      </c>
      <c r="F102" s="40">
        <v>37</v>
      </c>
      <c r="G102" s="40">
        <v>29.4</v>
      </c>
      <c r="H102" s="40">
        <v>66.3</v>
      </c>
      <c r="I102" s="40">
        <v>22.8</v>
      </c>
      <c r="J102" s="40">
        <v>182.2</v>
      </c>
      <c r="K102" s="40">
        <v>113.9</v>
      </c>
      <c r="L102" s="40">
        <v>31.8</v>
      </c>
      <c r="M102" s="40">
        <v>57.8</v>
      </c>
      <c r="N102" s="41">
        <v>0.20300000000000001</v>
      </c>
      <c r="O102" s="42">
        <v>17.25</v>
      </c>
      <c r="P102" s="54">
        <f t="shared" ref="P102:Y102" si="114">IF(F$4="Yes",F102*F$5,0)</f>
        <v>185</v>
      </c>
      <c r="Q102" s="55">
        <f t="shared" si="114"/>
        <v>110.25</v>
      </c>
      <c r="R102" s="55">
        <f t="shared" si="114"/>
        <v>66.3</v>
      </c>
      <c r="S102" s="55">
        <f t="shared" si="114"/>
        <v>11.4</v>
      </c>
      <c r="T102" s="55">
        <f t="shared" si="114"/>
        <v>91.1</v>
      </c>
      <c r="U102" s="55">
        <f t="shared" si="114"/>
        <v>34.17</v>
      </c>
      <c r="V102" s="55">
        <f t="shared" si="114"/>
        <v>19.079999999999998</v>
      </c>
      <c r="W102" s="55">
        <f t="shared" si="114"/>
        <v>57.8</v>
      </c>
      <c r="X102" s="55">
        <f t="shared" si="114"/>
        <v>0.20300000000000001</v>
      </c>
      <c r="Y102" s="56">
        <f t="shared" si="114"/>
        <v>0</v>
      </c>
      <c r="Z102" s="57">
        <f t="shared" si="1"/>
        <v>575.30299999999988</v>
      </c>
      <c r="AA102" s="59">
        <f t="shared" si="2"/>
        <v>6.8488452380952367</v>
      </c>
      <c r="AB102" s="59">
        <f t="shared" si="3"/>
        <v>1.122520396428571</v>
      </c>
      <c r="AC102" s="1"/>
      <c r="AD102" s="1"/>
      <c r="AE102" s="1"/>
      <c r="AF102" s="1"/>
      <c r="AG102" s="1"/>
      <c r="AH102" s="1"/>
      <c r="AI102" s="1"/>
      <c r="AJ102" s="1"/>
      <c r="AK102" s="1"/>
      <c r="AL102" s="1">
        <f>IFERROR(VLOOKUP(C102,CALC!$K$2:$M$8,2,FALSE),1)</f>
        <v>1.1299999999999999</v>
      </c>
      <c r="AM102" s="1">
        <f>IFERROR(VLOOKUP(C102,CALC!$K$2:$M$8,3,FALSE),1)</f>
        <v>1.0649999999999999</v>
      </c>
      <c r="AN102" s="1">
        <f>VLOOKUP(B102,CALC!$E$2:$H$33,3,FALSE)</f>
        <v>0.93</v>
      </c>
      <c r="AO102" s="1">
        <f>VLOOKUP(B102,CALC!$E$2:$H$33,4,FALSE)</f>
        <v>0.96500000000000008</v>
      </c>
      <c r="AP102" s="1"/>
      <c r="AQ102" s="3">
        <f t="shared" si="4"/>
        <v>7.2940201785714267</v>
      </c>
      <c r="AR102" s="3">
        <f t="shared" si="5"/>
        <v>7.7391951190476167</v>
      </c>
      <c r="AS102" s="3">
        <f t="shared" si="6"/>
        <v>6.6091356547619036</v>
      </c>
      <c r="AT102" s="3">
        <f t="shared" si="7"/>
        <v>6.3694260714285704</v>
      </c>
      <c r="AU102" s="3">
        <f t="shared" si="8"/>
        <v>7.0387294723214273</v>
      </c>
      <c r="AV102" s="3">
        <f t="shared" si="9"/>
        <v>6.783438766071427</v>
      </c>
      <c r="AW102" s="3">
        <f t="shared" si="10"/>
        <v>7.4683232898809511</v>
      </c>
      <c r="AX102" s="3">
        <f t="shared" si="11"/>
        <v>7.1974514607142837</v>
      </c>
      <c r="AY102" s="3">
        <f t="shared" si="12"/>
        <v>1.0922380952380948</v>
      </c>
      <c r="AZ102" s="3">
        <f t="shared" si="13"/>
        <v>1.1632335714285709</v>
      </c>
      <c r="BA102" s="3">
        <f t="shared" si="14"/>
        <v>1.2342290476190469</v>
      </c>
      <c r="BB102" s="3">
        <f t="shared" si="15"/>
        <v>1.0540097619047615</v>
      </c>
      <c r="BC102" s="3">
        <f t="shared" si="16"/>
        <v>1.0157814285714282</v>
      </c>
      <c r="BD102" s="3">
        <f t="shared" si="17"/>
        <v>1.122520396428571</v>
      </c>
      <c r="BE102" s="3">
        <f t="shared" si="18"/>
        <v>1.081807221428571</v>
      </c>
      <c r="BF102" s="3">
        <f t="shared" si="19"/>
        <v>1.1910310309523804</v>
      </c>
      <c r="BG102" s="3">
        <f t="shared" si="20"/>
        <v>1.1478330142857138</v>
      </c>
    </row>
    <row r="103" spans="1:59" ht="15" x14ac:dyDescent="0.25">
      <c r="A103" s="38" t="s">
        <v>230</v>
      </c>
      <c r="B103" s="38" t="s">
        <v>19</v>
      </c>
      <c r="C103" s="38" t="str">
        <f>VLOOKUP(A103,CALC!$A$2:$C$494,3,FALSE)</f>
        <v>D</v>
      </c>
      <c r="D103" s="38">
        <v>1</v>
      </c>
      <c r="E103" s="39">
        <v>84</v>
      </c>
      <c r="F103" s="40">
        <v>24.7</v>
      </c>
      <c r="G103" s="40">
        <v>33.6</v>
      </c>
      <c r="H103" s="40">
        <v>58.3</v>
      </c>
      <c r="I103" s="40">
        <v>16.8</v>
      </c>
      <c r="J103" s="40">
        <v>216.7</v>
      </c>
      <c r="K103" s="40">
        <v>63.4</v>
      </c>
      <c r="L103" s="40">
        <v>108.3</v>
      </c>
      <c r="M103" s="40">
        <v>59.2</v>
      </c>
      <c r="N103" s="52">
        <v>0.114</v>
      </c>
      <c r="O103" s="42">
        <v>22.75</v>
      </c>
      <c r="P103" s="54">
        <f t="shared" ref="P103:Y103" si="115">IF(F$4="Yes",F103*F$5,0)</f>
        <v>123.5</v>
      </c>
      <c r="Q103" s="55">
        <f t="shared" si="115"/>
        <v>126</v>
      </c>
      <c r="R103" s="55">
        <f t="shared" si="115"/>
        <v>58.3</v>
      </c>
      <c r="S103" s="55">
        <f t="shared" si="115"/>
        <v>8.4</v>
      </c>
      <c r="T103" s="55">
        <f t="shared" si="115"/>
        <v>108.35</v>
      </c>
      <c r="U103" s="55">
        <f t="shared" si="115"/>
        <v>19.02</v>
      </c>
      <c r="V103" s="55">
        <f t="shared" si="115"/>
        <v>64.97999999999999</v>
      </c>
      <c r="W103" s="55">
        <f t="shared" si="115"/>
        <v>59.2</v>
      </c>
      <c r="X103" s="55">
        <f t="shared" si="115"/>
        <v>0.114</v>
      </c>
      <c r="Y103" s="56">
        <f t="shared" si="115"/>
        <v>0</v>
      </c>
      <c r="Z103" s="57">
        <f t="shared" si="1"/>
        <v>567.86400000000003</v>
      </c>
      <c r="AA103" s="59">
        <f t="shared" si="2"/>
        <v>6.7602857142857147</v>
      </c>
      <c r="AB103" s="59">
        <f t="shared" si="3"/>
        <v>2.0210049999999997</v>
      </c>
      <c r="AC103" s="1"/>
      <c r="AD103" s="1"/>
      <c r="AE103" s="1"/>
      <c r="AF103" s="1"/>
      <c r="AG103" s="1"/>
      <c r="AH103" s="1"/>
      <c r="AI103" s="1"/>
      <c r="AJ103" s="1"/>
      <c r="AK103" s="1"/>
      <c r="AL103" s="1">
        <f>IFERROR(VLOOKUP(C103,CALC!$K$2:$M$8,2,FALSE),1)</f>
        <v>1</v>
      </c>
      <c r="AM103" s="1">
        <f>IFERROR(VLOOKUP(C103,CALC!$K$2:$M$8,3,FALSE),1)</f>
        <v>1</v>
      </c>
      <c r="AN103" s="1">
        <f>VLOOKUP(B103,CALC!$E$2:$H$33,3,FALSE)</f>
        <v>1.19</v>
      </c>
      <c r="AO103" s="1">
        <f>VLOOKUP(B103,CALC!$E$2:$H$33,4,FALSE)</f>
        <v>1.095</v>
      </c>
      <c r="AP103" s="1"/>
      <c r="AQ103" s="3">
        <f t="shared" si="4"/>
        <v>6.7602857142857147</v>
      </c>
      <c r="AR103" s="3">
        <f t="shared" si="5"/>
        <v>6.7602857142857147</v>
      </c>
      <c r="AS103" s="3">
        <f t="shared" si="6"/>
        <v>7.4025128571428578</v>
      </c>
      <c r="AT103" s="3">
        <f t="shared" si="7"/>
        <v>8.0447400000000009</v>
      </c>
      <c r="AU103" s="3">
        <f t="shared" si="8"/>
        <v>7.4025128571428578</v>
      </c>
      <c r="AV103" s="3">
        <f t="shared" si="9"/>
        <v>8.0447400000000009</v>
      </c>
      <c r="AW103" s="3">
        <f t="shared" si="10"/>
        <v>7.4025128571428578</v>
      </c>
      <c r="AX103" s="3">
        <f t="shared" si="11"/>
        <v>8.0447400000000009</v>
      </c>
      <c r="AY103" s="3">
        <f t="shared" si="12"/>
        <v>1.8456666666666663</v>
      </c>
      <c r="AZ103" s="3">
        <f t="shared" si="13"/>
        <v>1.8456666666666663</v>
      </c>
      <c r="BA103" s="3">
        <f t="shared" si="14"/>
        <v>1.8456666666666663</v>
      </c>
      <c r="BB103" s="3">
        <f t="shared" si="15"/>
        <v>2.0210049999999997</v>
      </c>
      <c r="BC103" s="3">
        <f t="shared" si="16"/>
        <v>2.1963433333333326</v>
      </c>
      <c r="BD103" s="3">
        <f t="shared" si="17"/>
        <v>2.0210049999999997</v>
      </c>
      <c r="BE103" s="3">
        <f t="shared" si="18"/>
        <v>2.1963433333333326</v>
      </c>
      <c r="BF103" s="3">
        <f t="shared" si="19"/>
        <v>2.0210049999999997</v>
      </c>
      <c r="BG103" s="3">
        <f t="shared" si="20"/>
        <v>2.1963433333333326</v>
      </c>
    </row>
    <row r="104" spans="1:59" ht="15" x14ac:dyDescent="0.25">
      <c r="A104" s="38" t="s">
        <v>232</v>
      </c>
      <c r="B104" s="38" t="s">
        <v>32</v>
      </c>
      <c r="C104" s="38" t="str">
        <f>VLOOKUP(A104,CALC!$A$2:$C$494,3,FALSE)</f>
        <v>D</v>
      </c>
      <c r="D104" s="38">
        <v>1</v>
      </c>
      <c r="E104" s="39">
        <v>84</v>
      </c>
      <c r="F104" s="40">
        <v>11.7</v>
      </c>
      <c r="G104" s="40">
        <v>51.6</v>
      </c>
      <c r="H104" s="40">
        <v>63.3</v>
      </c>
      <c r="I104" s="40">
        <v>26.8</v>
      </c>
      <c r="J104" s="40">
        <v>169.1</v>
      </c>
      <c r="K104" s="40">
        <v>50.7</v>
      </c>
      <c r="L104" s="40">
        <v>139.69999999999999</v>
      </c>
      <c r="M104" s="40">
        <v>41.6</v>
      </c>
      <c r="N104" s="41">
        <v>6.9000000000000006E-2</v>
      </c>
      <c r="O104" s="42">
        <v>24.5</v>
      </c>
      <c r="P104" s="54">
        <f t="shared" ref="P104:Y104" si="116">IF(F$4="Yes",F104*F$5,0)</f>
        <v>58.5</v>
      </c>
      <c r="Q104" s="55">
        <f t="shared" si="116"/>
        <v>193.5</v>
      </c>
      <c r="R104" s="55">
        <f t="shared" si="116"/>
        <v>63.3</v>
      </c>
      <c r="S104" s="55">
        <f t="shared" si="116"/>
        <v>13.4</v>
      </c>
      <c r="T104" s="55">
        <f t="shared" si="116"/>
        <v>84.55</v>
      </c>
      <c r="U104" s="55">
        <f t="shared" si="116"/>
        <v>15.21</v>
      </c>
      <c r="V104" s="55">
        <f t="shared" si="116"/>
        <v>83.82</v>
      </c>
      <c r="W104" s="55">
        <f t="shared" si="116"/>
        <v>41.6</v>
      </c>
      <c r="X104" s="55">
        <f t="shared" si="116"/>
        <v>6.9000000000000006E-2</v>
      </c>
      <c r="Y104" s="56">
        <f t="shared" si="116"/>
        <v>0</v>
      </c>
      <c r="Z104" s="57">
        <f t="shared" si="1"/>
        <v>553.94899999999996</v>
      </c>
      <c r="AA104" s="59">
        <f t="shared" si="2"/>
        <v>6.5946309523809514</v>
      </c>
      <c r="AB104" s="59">
        <f t="shared" si="3"/>
        <v>1.7808126190476175</v>
      </c>
      <c r="AC104" s="1"/>
      <c r="AD104" s="1"/>
      <c r="AE104" s="1"/>
      <c r="AF104" s="1"/>
      <c r="AG104" s="1"/>
      <c r="AH104" s="1"/>
      <c r="AI104" s="1"/>
      <c r="AJ104" s="1"/>
      <c r="AK104" s="1"/>
      <c r="AL104" s="1">
        <f>IFERROR(VLOOKUP(C104,CALC!$K$2:$M$8,2,FALSE),1)</f>
        <v>1</v>
      </c>
      <c r="AM104" s="1">
        <f>IFERROR(VLOOKUP(C104,CALC!$K$2:$M$8,3,FALSE),1)</f>
        <v>1</v>
      </c>
      <c r="AN104" s="1">
        <f>VLOOKUP(B104,CALC!$E$2:$H$33,3,FALSE)</f>
        <v>1.1200000000000001</v>
      </c>
      <c r="AO104" s="1">
        <f>VLOOKUP(B104,CALC!$E$2:$H$33,4,FALSE)</f>
        <v>1.06</v>
      </c>
      <c r="AP104" s="1"/>
      <c r="AQ104" s="3">
        <f t="shared" si="4"/>
        <v>6.5946309523809514</v>
      </c>
      <c r="AR104" s="3">
        <f t="shared" si="5"/>
        <v>6.5946309523809514</v>
      </c>
      <c r="AS104" s="3">
        <f t="shared" si="6"/>
        <v>6.9903088095238086</v>
      </c>
      <c r="AT104" s="3">
        <f t="shared" si="7"/>
        <v>7.3859866666666667</v>
      </c>
      <c r="AU104" s="3">
        <f t="shared" si="8"/>
        <v>6.9903088095238086</v>
      </c>
      <c r="AV104" s="3">
        <f t="shared" si="9"/>
        <v>7.3859866666666667</v>
      </c>
      <c r="AW104" s="3">
        <f t="shared" si="10"/>
        <v>6.9903088095238086</v>
      </c>
      <c r="AX104" s="3">
        <f t="shared" si="11"/>
        <v>7.3859866666666667</v>
      </c>
      <c r="AY104" s="3">
        <f t="shared" si="12"/>
        <v>1.6800119047619031</v>
      </c>
      <c r="AZ104" s="3">
        <f t="shared" si="13"/>
        <v>1.6800119047619031</v>
      </c>
      <c r="BA104" s="3">
        <f t="shared" si="14"/>
        <v>1.6800119047619031</v>
      </c>
      <c r="BB104" s="3">
        <f t="shared" si="15"/>
        <v>1.7808126190476175</v>
      </c>
      <c r="BC104" s="3">
        <f t="shared" si="16"/>
        <v>1.8816133333333316</v>
      </c>
      <c r="BD104" s="3">
        <f t="shared" si="17"/>
        <v>1.7808126190476175</v>
      </c>
      <c r="BE104" s="3">
        <f t="shared" si="18"/>
        <v>1.8816133333333316</v>
      </c>
      <c r="BF104" s="3">
        <f t="shared" si="19"/>
        <v>1.7808126190476175</v>
      </c>
      <c r="BG104" s="3">
        <f t="shared" si="20"/>
        <v>1.8816133333333316</v>
      </c>
    </row>
    <row r="105" spans="1:59" ht="15" x14ac:dyDescent="0.25">
      <c r="A105" s="38" t="s">
        <v>237</v>
      </c>
      <c r="B105" s="38" t="s">
        <v>81</v>
      </c>
      <c r="C105" s="38" t="str">
        <f>VLOOKUP(A105,CALC!$A$2:$C$494,3,FALSE)</f>
        <v>D</v>
      </c>
      <c r="D105" s="38">
        <v>1</v>
      </c>
      <c r="E105" s="39">
        <v>84</v>
      </c>
      <c r="F105" s="40">
        <v>16.3</v>
      </c>
      <c r="G105" s="40">
        <v>52.8</v>
      </c>
      <c r="H105" s="40">
        <v>69.099999999999994</v>
      </c>
      <c r="I105" s="40">
        <v>27.6</v>
      </c>
      <c r="J105" s="40">
        <v>199.3</v>
      </c>
      <c r="K105" s="40">
        <v>28.2</v>
      </c>
      <c r="L105" s="40">
        <v>79.099999999999994</v>
      </c>
      <c r="M105" s="40">
        <v>23</v>
      </c>
      <c r="N105" s="52">
        <v>8.2000000000000003E-2</v>
      </c>
      <c r="O105" s="42">
        <v>24</v>
      </c>
      <c r="P105" s="54">
        <f t="shared" ref="P105:Y105" si="117">IF(F$4="Yes",F105*F$5,0)</f>
        <v>81.5</v>
      </c>
      <c r="Q105" s="55">
        <f t="shared" si="117"/>
        <v>198</v>
      </c>
      <c r="R105" s="55">
        <f t="shared" si="117"/>
        <v>69.099999999999994</v>
      </c>
      <c r="S105" s="55">
        <f t="shared" si="117"/>
        <v>13.8</v>
      </c>
      <c r="T105" s="55">
        <f t="shared" si="117"/>
        <v>99.65</v>
      </c>
      <c r="U105" s="55">
        <f t="shared" si="117"/>
        <v>8.4599999999999991</v>
      </c>
      <c r="V105" s="55">
        <f t="shared" si="117"/>
        <v>47.459999999999994</v>
      </c>
      <c r="W105" s="55">
        <f t="shared" si="117"/>
        <v>23</v>
      </c>
      <c r="X105" s="55">
        <f t="shared" si="117"/>
        <v>8.2000000000000003E-2</v>
      </c>
      <c r="Y105" s="56">
        <f t="shared" si="117"/>
        <v>0</v>
      </c>
      <c r="Z105" s="57">
        <f t="shared" si="1"/>
        <v>541.05200000000002</v>
      </c>
      <c r="AA105" s="59">
        <f t="shared" si="2"/>
        <v>6.4410952380952384</v>
      </c>
      <c r="AB105" s="59">
        <f t="shared" si="3"/>
        <v>1.5570057142857139</v>
      </c>
      <c r="AC105" s="1"/>
      <c r="AD105" s="1"/>
      <c r="AE105" s="1"/>
      <c r="AF105" s="1"/>
      <c r="AG105" s="1"/>
      <c r="AH105" s="1"/>
      <c r="AI105" s="1"/>
      <c r="AJ105" s="1"/>
      <c r="AK105" s="1"/>
      <c r="AL105" s="1">
        <f>IFERROR(VLOOKUP(C105,CALC!$K$2:$M$8,2,FALSE),1)</f>
        <v>1</v>
      </c>
      <c r="AM105" s="1">
        <f>IFERROR(VLOOKUP(C105,CALC!$K$2:$M$8,3,FALSE),1)</f>
        <v>1</v>
      </c>
      <c r="AN105" s="1">
        <f>VLOOKUP(B105,CALC!$E$2:$H$33,3,FALSE)</f>
        <v>1.04</v>
      </c>
      <c r="AO105" s="1">
        <f>VLOOKUP(B105,CALC!$E$2:$H$33,4,FALSE)</f>
        <v>1.02</v>
      </c>
      <c r="AP105" s="1"/>
      <c r="AQ105" s="3">
        <f t="shared" si="4"/>
        <v>6.4410952380952384</v>
      </c>
      <c r="AR105" s="3">
        <f t="shared" si="5"/>
        <v>6.4410952380952384</v>
      </c>
      <c r="AS105" s="3">
        <f t="shared" si="6"/>
        <v>6.5699171428571432</v>
      </c>
      <c r="AT105" s="3">
        <f t="shared" si="7"/>
        <v>6.698739047619048</v>
      </c>
      <c r="AU105" s="3">
        <f t="shared" si="8"/>
        <v>6.5699171428571432</v>
      </c>
      <c r="AV105" s="3">
        <f t="shared" si="9"/>
        <v>6.698739047619048</v>
      </c>
      <c r="AW105" s="3">
        <f t="shared" si="10"/>
        <v>6.5699171428571432</v>
      </c>
      <c r="AX105" s="3">
        <f t="shared" si="11"/>
        <v>6.698739047619048</v>
      </c>
      <c r="AY105" s="3">
        <f t="shared" si="12"/>
        <v>1.5264761904761901</v>
      </c>
      <c r="AZ105" s="3">
        <f t="shared" si="13"/>
        <v>1.5264761904761901</v>
      </c>
      <c r="BA105" s="3">
        <f t="shared" si="14"/>
        <v>1.5264761904761901</v>
      </c>
      <c r="BB105" s="3">
        <f t="shared" si="15"/>
        <v>1.5570057142857139</v>
      </c>
      <c r="BC105" s="3">
        <f t="shared" si="16"/>
        <v>1.5875352380952377</v>
      </c>
      <c r="BD105" s="3">
        <f t="shared" si="17"/>
        <v>1.5570057142857139</v>
      </c>
      <c r="BE105" s="3">
        <f t="shared" si="18"/>
        <v>1.5875352380952377</v>
      </c>
      <c r="BF105" s="3">
        <f t="shared" si="19"/>
        <v>1.5570057142857139</v>
      </c>
      <c r="BG105" s="3">
        <f t="shared" si="20"/>
        <v>1.5875352380952377</v>
      </c>
    </row>
    <row r="106" spans="1:59" ht="15" x14ac:dyDescent="0.25">
      <c r="A106" s="38" t="s">
        <v>293</v>
      </c>
      <c r="B106" s="38" t="s">
        <v>51</v>
      </c>
      <c r="C106" s="38" t="str">
        <f>VLOOKUP(A106,CALC!$A$2:$C$494,3,FALSE)</f>
        <v>C</v>
      </c>
      <c r="D106" s="38">
        <v>2</v>
      </c>
      <c r="E106" s="39">
        <v>84</v>
      </c>
      <c r="F106" s="40">
        <v>30.6</v>
      </c>
      <c r="G106" s="40">
        <v>37.700000000000003</v>
      </c>
      <c r="H106" s="40">
        <v>68.2</v>
      </c>
      <c r="I106" s="40">
        <v>15.4</v>
      </c>
      <c r="J106" s="40">
        <v>203</v>
      </c>
      <c r="K106" s="40">
        <v>82.3</v>
      </c>
      <c r="L106" s="40">
        <v>31.5</v>
      </c>
      <c r="M106" s="40">
        <v>29</v>
      </c>
      <c r="N106" s="41">
        <v>0.151</v>
      </c>
      <c r="O106" s="42">
        <v>17.5</v>
      </c>
      <c r="P106" s="54">
        <f t="shared" ref="P106:Y106" si="118">IF(F$4="Yes",F106*F$5,0)</f>
        <v>153</v>
      </c>
      <c r="Q106" s="55">
        <f t="shared" si="118"/>
        <v>141.375</v>
      </c>
      <c r="R106" s="55">
        <f t="shared" si="118"/>
        <v>68.2</v>
      </c>
      <c r="S106" s="55">
        <f t="shared" si="118"/>
        <v>7.7</v>
      </c>
      <c r="T106" s="55">
        <f t="shared" si="118"/>
        <v>101.5</v>
      </c>
      <c r="U106" s="55">
        <f t="shared" si="118"/>
        <v>24.689999999999998</v>
      </c>
      <c r="V106" s="55">
        <f t="shared" si="118"/>
        <v>18.899999999999999</v>
      </c>
      <c r="W106" s="55">
        <f t="shared" si="118"/>
        <v>29</v>
      </c>
      <c r="X106" s="55">
        <f t="shared" si="118"/>
        <v>0.151</v>
      </c>
      <c r="Y106" s="56">
        <f t="shared" si="118"/>
        <v>0</v>
      </c>
      <c r="Z106" s="57">
        <f t="shared" si="1"/>
        <v>544.51599999999996</v>
      </c>
      <c r="AA106" s="59">
        <f t="shared" si="2"/>
        <v>6.4823333333333331</v>
      </c>
      <c r="AB106" s="59">
        <f t="shared" si="3"/>
        <v>0.7005434916666673</v>
      </c>
      <c r="AC106" s="1"/>
      <c r="AD106" s="1"/>
      <c r="AE106" s="1"/>
      <c r="AF106" s="1"/>
      <c r="AG106" s="1"/>
      <c r="AH106" s="1"/>
      <c r="AI106" s="1"/>
      <c r="AJ106" s="1"/>
      <c r="AK106" s="1"/>
      <c r="AL106" s="1">
        <f>IFERROR(VLOOKUP(C106,CALC!$K$2:$M$8,2,FALSE),1)</f>
        <v>0.96</v>
      </c>
      <c r="AM106" s="1">
        <f>IFERROR(VLOOKUP(C106,CALC!$K$2:$M$8,3,FALSE),1)</f>
        <v>0.98</v>
      </c>
      <c r="AN106" s="1">
        <f>VLOOKUP(B106,CALC!$E$2:$H$33,3,FALSE)</f>
        <v>0.97</v>
      </c>
      <c r="AO106" s="1">
        <f>VLOOKUP(B106,CALC!$E$2:$H$33,4,FALSE)</f>
        <v>0.98499999999999999</v>
      </c>
      <c r="AP106" s="1"/>
      <c r="AQ106" s="3">
        <f t="shared" si="4"/>
        <v>6.3526866666666661</v>
      </c>
      <c r="AR106" s="3">
        <f t="shared" si="5"/>
        <v>6.2230399999999992</v>
      </c>
      <c r="AS106" s="3">
        <f t="shared" si="6"/>
        <v>6.3850983333333327</v>
      </c>
      <c r="AT106" s="3">
        <f t="shared" si="7"/>
        <v>6.2878633333333331</v>
      </c>
      <c r="AU106" s="3">
        <f t="shared" si="8"/>
        <v>6.2573963666666659</v>
      </c>
      <c r="AV106" s="3">
        <f t="shared" si="9"/>
        <v>6.1621060666666656</v>
      </c>
      <c r="AW106" s="3">
        <f t="shared" si="10"/>
        <v>6.1296943999999991</v>
      </c>
      <c r="AX106" s="3">
        <f t="shared" si="11"/>
        <v>6.036348799999999</v>
      </c>
      <c r="AY106" s="3">
        <f t="shared" si="12"/>
        <v>0.72572619047619114</v>
      </c>
      <c r="AZ106" s="3">
        <f t="shared" si="13"/>
        <v>0.71121166666666735</v>
      </c>
      <c r="BA106" s="3">
        <f t="shared" si="14"/>
        <v>0.69669714285714346</v>
      </c>
      <c r="BB106" s="3">
        <f t="shared" si="15"/>
        <v>0.71484029761904821</v>
      </c>
      <c r="BC106" s="3">
        <f t="shared" si="16"/>
        <v>0.70395440476190541</v>
      </c>
      <c r="BD106" s="3">
        <f t="shared" si="17"/>
        <v>0.7005434916666673</v>
      </c>
      <c r="BE106" s="3">
        <f t="shared" si="18"/>
        <v>0.68987531666666735</v>
      </c>
      <c r="BF106" s="3">
        <f t="shared" si="19"/>
        <v>0.68624668571428626</v>
      </c>
      <c r="BG106" s="3">
        <f t="shared" si="20"/>
        <v>0.67579622857142918</v>
      </c>
    </row>
    <row r="107" spans="1:59" ht="15" x14ac:dyDescent="0.25">
      <c r="A107" s="38" t="s">
        <v>289</v>
      </c>
      <c r="B107" s="38" t="s">
        <v>51</v>
      </c>
      <c r="C107" s="38" t="str">
        <f>VLOOKUP(A107,CALC!$A$2:$C$494,3,FALSE)</f>
        <v>LW/RW</v>
      </c>
      <c r="D107" s="38">
        <v>1</v>
      </c>
      <c r="E107" s="39">
        <v>84</v>
      </c>
      <c r="F107" s="40">
        <v>29</v>
      </c>
      <c r="G107" s="40">
        <v>36.1</v>
      </c>
      <c r="H107" s="40">
        <v>65.099999999999994</v>
      </c>
      <c r="I107" s="40">
        <v>16.5</v>
      </c>
      <c r="J107" s="40">
        <v>172.6</v>
      </c>
      <c r="K107" s="40">
        <v>162.1</v>
      </c>
      <c r="L107" s="40">
        <v>37.799999999999997</v>
      </c>
      <c r="M107" s="40">
        <v>36.799999999999997</v>
      </c>
      <c r="N107" s="52">
        <v>0.16800000000000001</v>
      </c>
      <c r="O107" s="42">
        <v>18.75</v>
      </c>
      <c r="P107" s="54">
        <f t="shared" ref="P107:Y107" si="119">IF(F$4="Yes",F107*F$5,0)</f>
        <v>145</v>
      </c>
      <c r="Q107" s="55">
        <f t="shared" si="119"/>
        <v>135.375</v>
      </c>
      <c r="R107" s="55">
        <f t="shared" si="119"/>
        <v>65.099999999999994</v>
      </c>
      <c r="S107" s="55">
        <f t="shared" si="119"/>
        <v>8.25</v>
      </c>
      <c r="T107" s="55">
        <f t="shared" si="119"/>
        <v>86.3</v>
      </c>
      <c r="U107" s="55">
        <f t="shared" si="119"/>
        <v>48.629999999999995</v>
      </c>
      <c r="V107" s="55">
        <f t="shared" si="119"/>
        <v>22.679999999999996</v>
      </c>
      <c r="W107" s="55">
        <f t="shared" si="119"/>
        <v>36.799999999999997</v>
      </c>
      <c r="X107" s="55">
        <f t="shared" si="119"/>
        <v>0.16800000000000001</v>
      </c>
      <c r="Y107" s="56">
        <f t="shared" si="119"/>
        <v>0</v>
      </c>
      <c r="Z107" s="57">
        <f t="shared" si="1"/>
        <v>548.303</v>
      </c>
      <c r="AA107" s="59">
        <f t="shared" si="2"/>
        <v>6.5274166666666664</v>
      </c>
      <c r="AB107" s="59">
        <f t="shared" si="3"/>
        <v>0.78961727619047695</v>
      </c>
      <c r="AC107" s="1"/>
      <c r="AD107" s="1"/>
      <c r="AE107" s="1"/>
      <c r="AF107" s="1"/>
      <c r="AG107" s="1"/>
      <c r="AH107" s="1"/>
      <c r="AI107" s="1"/>
      <c r="AJ107" s="1"/>
      <c r="AK107" s="1"/>
      <c r="AL107" s="1">
        <f>IFERROR(VLOOKUP(C107,CALC!$K$2:$M$8,2,FALSE),1)</f>
        <v>1.08</v>
      </c>
      <c r="AM107" s="1">
        <f>IFERROR(VLOOKUP(C107,CALC!$K$2:$M$8,3,FALSE),1)</f>
        <v>1.04</v>
      </c>
      <c r="AN107" s="1">
        <f>VLOOKUP(B107,CALC!$E$2:$H$33,3,FALSE)</f>
        <v>0.97</v>
      </c>
      <c r="AO107" s="1">
        <f>VLOOKUP(B107,CALC!$E$2:$H$33,4,FALSE)</f>
        <v>0.98499999999999999</v>
      </c>
      <c r="AP107" s="1"/>
      <c r="AQ107" s="3">
        <f t="shared" si="4"/>
        <v>6.7885133333333334</v>
      </c>
      <c r="AR107" s="3">
        <f t="shared" si="5"/>
        <v>7.0496100000000004</v>
      </c>
      <c r="AS107" s="3">
        <f t="shared" si="6"/>
        <v>6.4295054166666663</v>
      </c>
      <c r="AT107" s="3">
        <f t="shared" si="7"/>
        <v>6.3315941666666662</v>
      </c>
      <c r="AU107" s="3">
        <f t="shared" si="8"/>
        <v>6.6866856333333331</v>
      </c>
      <c r="AV107" s="3">
        <f t="shared" si="9"/>
        <v>6.5848579333333328</v>
      </c>
      <c r="AW107" s="3">
        <f t="shared" si="10"/>
        <v>6.9438658499999999</v>
      </c>
      <c r="AX107" s="3">
        <f t="shared" si="11"/>
        <v>6.8381217000000003</v>
      </c>
      <c r="AY107" s="3">
        <f t="shared" si="12"/>
        <v>0.7708095238095245</v>
      </c>
      <c r="AZ107" s="3">
        <f t="shared" si="13"/>
        <v>0.80164190476190555</v>
      </c>
      <c r="BA107" s="3">
        <f t="shared" si="14"/>
        <v>0.8324742857142865</v>
      </c>
      <c r="BB107" s="3">
        <f t="shared" si="15"/>
        <v>0.75924738095238165</v>
      </c>
      <c r="BC107" s="3">
        <f t="shared" si="16"/>
        <v>0.74768523809523879</v>
      </c>
      <c r="BD107" s="3">
        <f t="shared" si="17"/>
        <v>0.78961727619047695</v>
      </c>
      <c r="BE107" s="3">
        <f t="shared" si="18"/>
        <v>0.77759264761904834</v>
      </c>
      <c r="BF107" s="3">
        <f t="shared" si="19"/>
        <v>0.81998717142857214</v>
      </c>
      <c r="BG107" s="3">
        <f t="shared" si="20"/>
        <v>0.80750005714285789</v>
      </c>
    </row>
    <row r="108" spans="1:59" ht="15" x14ac:dyDescent="0.25">
      <c r="A108" s="38" t="s">
        <v>238</v>
      </c>
      <c r="B108" s="38" t="s">
        <v>28</v>
      </c>
      <c r="C108" s="38" t="str">
        <f>VLOOKUP(A108,CALC!$A$2:$C$494,3,FALSE)</f>
        <v>D</v>
      </c>
      <c r="D108" s="38">
        <v>1</v>
      </c>
      <c r="E108" s="39">
        <v>84</v>
      </c>
      <c r="F108" s="40">
        <v>10.5</v>
      </c>
      <c r="G108" s="40">
        <v>53.8</v>
      </c>
      <c r="H108" s="40">
        <v>64.3</v>
      </c>
      <c r="I108" s="40">
        <v>27</v>
      </c>
      <c r="J108" s="40">
        <v>167.6</v>
      </c>
      <c r="K108" s="40">
        <v>24</v>
      </c>
      <c r="L108" s="40">
        <v>142.80000000000001</v>
      </c>
      <c r="M108" s="40">
        <v>32.700000000000003</v>
      </c>
      <c r="N108" s="41">
        <v>6.2E-2</v>
      </c>
      <c r="O108" s="42">
        <v>25.25</v>
      </c>
      <c r="P108" s="54">
        <f t="shared" ref="P108:Y108" si="120">IF(F$4="Yes",F108*F$5,0)</f>
        <v>52.5</v>
      </c>
      <c r="Q108" s="55">
        <f t="shared" si="120"/>
        <v>201.75</v>
      </c>
      <c r="R108" s="55">
        <f t="shared" si="120"/>
        <v>64.3</v>
      </c>
      <c r="S108" s="55">
        <f t="shared" si="120"/>
        <v>13.5</v>
      </c>
      <c r="T108" s="55">
        <f t="shared" si="120"/>
        <v>83.8</v>
      </c>
      <c r="U108" s="55">
        <f t="shared" si="120"/>
        <v>7.1999999999999993</v>
      </c>
      <c r="V108" s="55">
        <f t="shared" si="120"/>
        <v>85.68</v>
      </c>
      <c r="W108" s="55">
        <f t="shared" si="120"/>
        <v>32.700000000000003</v>
      </c>
      <c r="X108" s="55">
        <f t="shared" si="120"/>
        <v>6.2E-2</v>
      </c>
      <c r="Y108" s="56">
        <f t="shared" si="120"/>
        <v>0</v>
      </c>
      <c r="Z108" s="57">
        <f t="shared" si="1"/>
        <v>541.49200000000008</v>
      </c>
      <c r="AA108" s="59">
        <f t="shared" si="2"/>
        <v>6.4463333333333344</v>
      </c>
      <c r="AB108" s="59">
        <f t="shared" si="3"/>
        <v>1.5623485714285719</v>
      </c>
      <c r="AC108" s="1"/>
      <c r="AD108" s="1"/>
      <c r="AE108" s="1"/>
      <c r="AF108" s="1"/>
      <c r="AG108" s="1"/>
      <c r="AH108" s="1"/>
      <c r="AI108" s="1"/>
      <c r="AJ108" s="1"/>
      <c r="AK108" s="1"/>
      <c r="AL108" s="1">
        <f>IFERROR(VLOOKUP(C108,CALC!$K$2:$M$8,2,FALSE),1)</f>
        <v>1</v>
      </c>
      <c r="AM108" s="1">
        <f>IFERROR(VLOOKUP(C108,CALC!$K$2:$M$8,3,FALSE),1)</f>
        <v>1</v>
      </c>
      <c r="AN108" s="1">
        <f>VLOOKUP(B108,CALC!$E$2:$H$33,3,FALSE)</f>
        <v>1.04</v>
      </c>
      <c r="AO108" s="1">
        <f>VLOOKUP(B108,CALC!$E$2:$H$33,4,FALSE)</f>
        <v>1.02</v>
      </c>
      <c r="AP108" s="1"/>
      <c r="AQ108" s="3">
        <f t="shared" si="4"/>
        <v>6.4463333333333344</v>
      </c>
      <c r="AR108" s="3">
        <f t="shared" si="5"/>
        <v>6.4463333333333344</v>
      </c>
      <c r="AS108" s="3">
        <f t="shared" si="6"/>
        <v>6.575260000000001</v>
      </c>
      <c r="AT108" s="3">
        <f t="shared" si="7"/>
        <v>6.7041866666666676</v>
      </c>
      <c r="AU108" s="3">
        <f t="shared" si="8"/>
        <v>6.575260000000001</v>
      </c>
      <c r="AV108" s="3">
        <f t="shared" si="9"/>
        <v>6.7041866666666676</v>
      </c>
      <c r="AW108" s="3">
        <f t="shared" si="10"/>
        <v>6.575260000000001</v>
      </c>
      <c r="AX108" s="3">
        <f t="shared" si="11"/>
        <v>6.7041866666666676</v>
      </c>
      <c r="AY108" s="3">
        <f t="shared" si="12"/>
        <v>1.531714285714286</v>
      </c>
      <c r="AZ108" s="3">
        <f t="shared" si="13"/>
        <v>1.531714285714286</v>
      </c>
      <c r="BA108" s="3">
        <f t="shared" si="14"/>
        <v>1.531714285714286</v>
      </c>
      <c r="BB108" s="3">
        <f t="shared" si="15"/>
        <v>1.5623485714285719</v>
      </c>
      <c r="BC108" s="3">
        <f t="shared" si="16"/>
        <v>1.5929828571428575</v>
      </c>
      <c r="BD108" s="3">
        <f t="shared" si="17"/>
        <v>1.5623485714285719</v>
      </c>
      <c r="BE108" s="3">
        <f t="shared" si="18"/>
        <v>1.5929828571428575</v>
      </c>
      <c r="BF108" s="3">
        <f t="shared" si="19"/>
        <v>1.5623485714285719</v>
      </c>
      <c r="BG108" s="3">
        <f t="shared" si="20"/>
        <v>1.5929828571428575</v>
      </c>
    </row>
    <row r="109" spans="1:59" ht="15" x14ac:dyDescent="0.25">
      <c r="A109" s="38" t="s">
        <v>291</v>
      </c>
      <c r="B109" s="38" t="s">
        <v>68</v>
      </c>
      <c r="C109" s="38" t="str">
        <f>VLOOKUP(A109,CALC!$A$2:$C$494,3,FALSE)</f>
        <v>C/LW</v>
      </c>
      <c r="D109" s="38">
        <v>1</v>
      </c>
      <c r="E109" s="39">
        <v>84</v>
      </c>
      <c r="F109" s="40">
        <v>34.6</v>
      </c>
      <c r="G109" s="40">
        <v>23.9</v>
      </c>
      <c r="H109" s="40">
        <v>58.5</v>
      </c>
      <c r="I109" s="40">
        <v>23.9</v>
      </c>
      <c r="J109" s="40">
        <v>213</v>
      </c>
      <c r="K109" s="40">
        <v>114.6</v>
      </c>
      <c r="L109" s="40">
        <v>47.3</v>
      </c>
      <c r="M109" s="40">
        <v>26.1</v>
      </c>
      <c r="N109" s="52">
        <v>0.16200000000000001</v>
      </c>
      <c r="O109" s="42">
        <v>17</v>
      </c>
      <c r="P109" s="54">
        <f t="shared" ref="P109:Y109" si="121">IF(F$4="Yes",F109*F$5,0)</f>
        <v>173</v>
      </c>
      <c r="Q109" s="55">
        <f t="shared" si="121"/>
        <v>89.625</v>
      </c>
      <c r="R109" s="55">
        <f t="shared" si="121"/>
        <v>58.5</v>
      </c>
      <c r="S109" s="55">
        <f t="shared" si="121"/>
        <v>11.95</v>
      </c>
      <c r="T109" s="55">
        <f t="shared" si="121"/>
        <v>106.5</v>
      </c>
      <c r="U109" s="55">
        <f t="shared" si="121"/>
        <v>34.379999999999995</v>
      </c>
      <c r="V109" s="55">
        <f t="shared" si="121"/>
        <v>28.38</v>
      </c>
      <c r="W109" s="55">
        <f t="shared" si="121"/>
        <v>26.1</v>
      </c>
      <c r="X109" s="55">
        <f t="shared" si="121"/>
        <v>0.16200000000000001</v>
      </c>
      <c r="Y109" s="56">
        <f t="shared" si="121"/>
        <v>0</v>
      </c>
      <c r="Z109" s="57">
        <f t="shared" si="1"/>
        <v>528.59699999999998</v>
      </c>
      <c r="AA109" s="59">
        <f t="shared" si="2"/>
        <v>6.2928214285714281</v>
      </c>
      <c r="AB109" s="59">
        <f t="shared" si="3"/>
        <v>0.56034392857142901</v>
      </c>
      <c r="AC109" s="1"/>
      <c r="AD109" s="1"/>
      <c r="AE109" s="1"/>
      <c r="AF109" s="1"/>
      <c r="AG109" s="1"/>
      <c r="AH109" s="1"/>
      <c r="AI109" s="1"/>
      <c r="AJ109" s="1"/>
      <c r="AK109" s="1"/>
      <c r="AL109" s="1">
        <f>IFERROR(VLOOKUP(C109,CALC!$K$2:$M$8,2,FALSE),1)</f>
        <v>1.0900000000000001</v>
      </c>
      <c r="AM109" s="1">
        <f>IFERROR(VLOOKUP(C109,CALC!$K$2:$M$8,3,FALSE),1)</f>
        <v>1.0449999999999999</v>
      </c>
      <c r="AN109" s="1">
        <f>VLOOKUP(B109,CALC!$E$2:$H$33,3,FALSE)</f>
        <v>1</v>
      </c>
      <c r="AO109" s="1">
        <f>VLOOKUP(B109,CALC!$E$2:$H$33,4,FALSE)</f>
        <v>1</v>
      </c>
      <c r="AP109" s="1"/>
      <c r="AQ109" s="3">
        <f t="shared" si="4"/>
        <v>6.5759983928571417</v>
      </c>
      <c r="AR109" s="3">
        <f t="shared" si="5"/>
        <v>6.8591753571428571</v>
      </c>
      <c r="AS109" s="3">
        <f t="shared" si="6"/>
        <v>6.2928214285714281</v>
      </c>
      <c r="AT109" s="3">
        <f t="shared" si="7"/>
        <v>6.2928214285714281</v>
      </c>
      <c r="AU109" s="3">
        <f t="shared" si="8"/>
        <v>6.5759983928571417</v>
      </c>
      <c r="AV109" s="3">
        <f t="shared" si="9"/>
        <v>6.5759983928571417</v>
      </c>
      <c r="AW109" s="3">
        <f t="shared" si="10"/>
        <v>6.8591753571428571</v>
      </c>
      <c r="AX109" s="3">
        <f t="shared" si="11"/>
        <v>6.8591753571428571</v>
      </c>
      <c r="AY109" s="3">
        <f t="shared" si="12"/>
        <v>0.5362142857142862</v>
      </c>
      <c r="AZ109" s="3">
        <f t="shared" si="13"/>
        <v>0.56034392857142901</v>
      </c>
      <c r="BA109" s="3">
        <f t="shared" si="14"/>
        <v>0.58447357142857204</v>
      </c>
      <c r="BB109" s="3">
        <f t="shared" si="15"/>
        <v>0.5362142857142862</v>
      </c>
      <c r="BC109" s="3">
        <f t="shared" si="16"/>
        <v>0.5362142857142862</v>
      </c>
      <c r="BD109" s="3">
        <f t="shared" si="17"/>
        <v>0.56034392857142901</v>
      </c>
      <c r="BE109" s="3">
        <f t="shared" si="18"/>
        <v>0.56034392857142901</v>
      </c>
      <c r="BF109" s="3">
        <f t="shared" si="19"/>
        <v>0.58447357142857204</v>
      </c>
      <c r="BG109" s="3">
        <f t="shared" si="20"/>
        <v>0.58447357142857204</v>
      </c>
    </row>
    <row r="110" spans="1:59" ht="15" x14ac:dyDescent="0.25">
      <c r="A110" s="38" t="s">
        <v>242</v>
      </c>
      <c r="B110" s="38" t="s">
        <v>51</v>
      </c>
      <c r="C110" s="38" t="str">
        <f>VLOOKUP(A110,CALC!$A$2:$C$494,3,FALSE)</f>
        <v>D</v>
      </c>
      <c r="D110" s="38">
        <v>1</v>
      </c>
      <c r="E110" s="39">
        <v>84</v>
      </c>
      <c r="F110" s="40">
        <v>13.7</v>
      </c>
      <c r="G110" s="40">
        <v>46.8</v>
      </c>
      <c r="H110" s="40">
        <v>60.5</v>
      </c>
      <c r="I110" s="40">
        <v>21.8</v>
      </c>
      <c r="J110" s="40">
        <v>205.1</v>
      </c>
      <c r="K110" s="40">
        <v>75.2</v>
      </c>
      <c r="L110" s="40">
        <v>99.2</v>
      </c>
      <c r="M110" s="40">
        <v>43.9</v>
      </c>
      <c r="N110" s="41">
        <v>6.7000000000000004E-2</v>
      </c>
      <c r="O110" s="42">
        <v>22.5</v>
      </c>
      <c r="P110" s="54">
        <f t="shared" ref="P110:Y110" si="122">IF(F$4="Yes",F110*F$5,0)</f>
        <v>68.5</v>
      </c>
      <c r="Q110" s="55">
        <f t="shared" si="122"/>
        <v>175.5</v>
      </c>
      <c r="R110" s="55">
        <f t="shared" si="122"/>
        <v>60.5</v>
      </c>
      <c r="S110" s="55">
        <f t="shared" si="122"/>
        <v>10.9</v>
      </c>
      <c r="T110" s="55">
        <f t="shared" si="122"/>
        <v>102.55</v>
      </c>
      <c r="U110" s="55">
        <f t="shared" si="122"/>
        <v>22.56</v>
      </c>
      <c r="V110" s="55">
        <f t="shared" si="122"/>
        <v>59.519999999999996</v>
      </c>
      <c r="W110" s="55">
        <f t="shared" si="122"/>
        <v>43.9</v>
      </c>
      <c r="X110" s="55">
        <f t="shared" si="122"/>
        <v>6.7000000000000004E-2</v>
      </c>
      <c r="Y110" s="56">
        <f t="shared" si="122"/>
        <v>0</v>
      </c>
      <c r="Z110" s="57">
        <f t="shared" si="1"/>
        <v>543.99699999999996</v>
      </c>
      <c r="AA110" s="59">
        <f t="shared" si="2"/>
        <v>6.4761547619047617</v>
      </c>
      <c r="AB110" s="59">
        <f t="shared" si="3"/>
        <v>1.5381126785714276</v>
      </c>
      <c r="AC110" s="1"/>
      <c r="AD110" s="1"/>
      <c r="AE110" s="1"/>
      <c r="AF110" s="1"/>
      <c r="AG110" s="1"/>
      <c r="AH110" s="1"/>
      <c r="AI110" s="1"/>
      <c r="AJ110" s="1"/>
      <c r="AK110" s="1"/>
      <c r="AL110" s="1">
        <f>IFERROR(VLOOKUP(C110,CALC!$K$2:$M$8,2,FALSE),1)</f>
        <v>1</v>
      </c>
      <c r="AM110" s="1">
        <f>IFERROR(VLOOKUP(C110,CALC!$K$2:$M$8,3,FALSE),1)</f>
        <v>1</v>
      </c>
      <c r="AN110" s="1">
        <f>VLOOKUP(B110,CALC!$E$2:$H$33,3,FALSE)</f>
        <v>0.97</v>
      </c>
      <c r="AO110" s="1">
        <f>VLOOKUP(B110,CALC!$E$2:$H$33,4,FALSE)</f>
        <v>0.98499999999999999</v>
      </c>
      <c r="AP110" s="1"/>
      <c r="AQ110" s="3">
        <f t="shared" si="4"/>
        <v>6.4761547619047617</v>
      </c>
      <c r="AR110" s="3">
        <f t="shared" si="5"/>
        <v>6.4761547619047617</v>
      </c>
      <c r="AS110" s="3">
        <f t="shared" si="6"/>
        <v>6.3790124404761901</v>
      </c>
      <c r="AT110" s="3">
        <f t="shared" si="7"/>
        <v>6.2818701190476185</v>
      </c>
      <c r="AU110" s="3">
        <f t="shared" si="8"/>
        <v>6.3790124404761901</v>
      </c>
      <c r="AV110" s="3">
        <f t="shared" si="9"/>
        <v>6.2818701190476185</v>
      </c>
      <c r="AW110" s="3">
        <f t="shared" si="10"/>
        <v>6.3790124404761901</v>
      </c>
      <c r="AX110" s="3">
        <f t="shared" si="11"/>
        <v>6.2818701190476185</v>
      </c>
      <c r="AY110" s="3">
        <f t="shared" si="12"/>
        <v>1.5615357142857134</v>
      </c>
      <c r="AZ110" s="3">
        <f t="shared" si="13"/>
        <v>1.5615357142857134</v>
      </c>
      <c r="BA110" s="3">
        <f t="shared" si="14"/>
        <v>1.5615357142857134</v>
      </c>
      <c r="BB110" s="3">
        <f t="shared" si="15"/>
        <v>1.5381126785714276</v>
      </c>
      <c r="BC110" s="3">
        <f t="shared" si="16"/>
        <v>1.5146896428571419</v>
      </c>
      <c r="BD110" s="3">
        <f t="shared" si="17"/>
        <v>1.5381126785714276</v>
      </c>
      <c r="BE110" s="3">
        <f t="shared" si="18"/>
        <v>1.5146896428571419</v>
      </c>
      <c r="BF110" s="3">
        <f t="shared" si="19"/>
        <v>1.5381126785714276</v>
      </c>
      <c r="BG110" s="3">
        <f t="shared" si="20"/>
        <v>1.5146896428571419</v>
      </c>
    </row>
    <row r="111" spans="1:59" ht="15" x14ac:dyDescent="0.25">
      <c r="A111" s="38" t="s">
        <v>295</v>
      </c>
      <c r="B111" s="38" t="s">
        <v>77</v>
      </c>
      <c r="C111" s="38" t="str">
        <f>VLOOKUP(A111,CALC!$A$2:$C$494,3,FALSE)</f>
        <v>C/LW</v>
      </c>
      <c r="D111" s="38">
        <v>1</v>
      </c>
      <c r="E111" s="39">
        <v>84</v>
      </c>
      <c r="F111" s="40">
        <v>30.5</v>
      </c>
      <c r="G111" s="40">
        <v>37</v>
      </c>
      <c r="H111" s="40">
        <v>67.5</v>
      </c>
      <c r="I111" s="40">
        <v>22.6</v>
      </c>
      <c r="J111" s="40">
        <v>190.6</v>
      </c>
      <c r="K111" s="40">
        <v>60.9</v>
      </c>
      <c r="L111" s="40">
        <v>38.6</v>
      </c>
      <c r="M111" s="40">
        <v>18.899999999999999</v>
      </c>
      <c r="N111" s="52">
        <v>0.16</v>
      </c>
      <c r="O111" s="42">
        <v>16.5</v>
      </c>
      <c r="P111" s="54">
        <f t="shared" ref="P111:Y111" si="123">IF(F$4="Yes",F111*F$5,0)</f>
        <v>152.5</v>
      </c>
      <c r="Q111" s="55">
        <f t="shared" si="123"/>
        <v>138.75</v>
      </c>
      <c r="R111" s="55">
        <f t="shared" si="123"/>
        <v>67.5</v>
      </c>
      <c r="S111" s="55">
        <f t="shared" si="123"/>
        <v>11.3</v>
      </c>
      <c r="T111" s="55">
        <f t="shared" si="123"/>
        <v>95.3</v>
      </c>
      <c r="U111" s="55">
        <f t="shared" si="123"/>
        <v>18.27</v>
      </c>
      <c r="V111" s="55">
        <f t="shared" si="123"/>
        <v>23.16</v>
      </c>
      <c r="W111" s="55">
        <f t="shared" si="123"/>
        <v>18.899999999999999</v>
      </c>
      <c r="X111" s="55">
        <f t="shared" si="123"/>
        <v>0.16</v>
      </c>
      <c r="Y111" s="56">
        <f t="shared" si="123"/>
        <v>0</v>
      </c>
      <c r="Z111" s="57">
        <f t="shared" si="1"/>
        <v>525.84</v>
      </c>
      <c r="AA111" s="59">
        <f t="shared" si="2"/>
        <v>6.2600000000000007</v>
      </c>
      <c r="AB111" s="59">
        <f t="shared" si="3"/>
        <v>0.52604553571428736</v>
      </c>
      <c r="AC111" s="1"/>
      <c r="AD111" s="1"/>
      <c r="AE111" s="1"/>
      <c r="AF111" s="1"/>
      <c r="AG111" s="1"/>
      <c r="AH111" s="1"/>
      <c r="AI111" s="1"/>
      <c r="AJ111" s="1"/>
      <c r="AK111" s="1"/>
      <c r="AL111" s="1">
        <f>IFERROR(VLOOKUP(C111,CALC!$K$2:$M$8,2,FALSE),1)</f>
        <v>1.0900000000000001</v>
      </c>
      <c r="AM111" s="1">
        <f>IFERROR(VLOOKUP(C111,CALC!$K$2:$M$8,3,FALSE),1)</f>
        <v>1.0449999999999999</v>
      </c>
      <c r="AN111" s="1">
        <f>VLOOKUP(B111,CALC!$E$2:$H$33,3,FALSE)</f>
        <v>1</v>
      </c>
      <c r="AO111" s="1">
        <f>VLOOKUP(B111,CALC!$E$2:$H$33,4,FALSE)</f>
        <v>1</v>
      </c>
      <c r="AP111" s="1"/>
      <c r="AQ111" s="3">
        <f t="shared" si="4"/>
        <v>6.5417000000000005</v>
      </c>
      <c r="AR111" s="3">
        <f t="shared" si="5"/>
        <v>6.8234000000000012</v>
      </c>
      <c r="AS111" s="3">
        <f t="shared" si="6"/>
        <v>6.2600000000000007</v>
      </c>
      <c r="AT111" s="3">
        <f t="shared" si="7"/>
        <v>6.2600000000000007</v>
      </c>
      <c r="AU111" s="3">
        <f t="shared" si="8"/>
        <v>6.5417000000000005</v>
      </c>
      <c r="AV111" s="3">
        <f t="shared" si="9"/>
        <v>6.5417000000000005</v>
      </c>
      <c r="AW111" s="3">
        <f t="shared" si="10"/>
        <v>6.8234000000000012</v>
      </c>
      <c r="AX111" s="3">
        <f t="shared" si="11"/>
        <v>6.8234000000000012</v>
      </c>
      <c r="AY111" s="3">
        <f t="shared" si="12"/>
        <v>0.50339285714285875</v>
      </c>
      <c r="AZ111" s="3">
        <f t="shared" si="13"/>
        <v>0.52604553571428736</v>
      </c>
      <c r="BA111" s="3">
        <f t="shared" si="14"/>
        <v>0.54869821428571608</v>
      </c>
      <c r="BB111" s="3">
        <f t="shared" si="15"/>
        <v>0.50339285714285875</v>
      </c>
      <c r="BC111" s="3">
        <f t="shared" si="16"/>
        <v>0.50339285714285875</v>
      </c>
      <c r="BD111" s="3">
        <f t="shared" si="17"/>
        <v>0.52604553571428736</v>
      </c>
      <c r="BE111" s="3">
        <f t="shared" si="18"/>
        <v>0.52604553571428736</v>
      </c>
      <c r="BF111" s="3">
        <f t="shared" si="19"/>
        <v>0.54869821428571608</v>
      </c>
      <c r="BG111" s="3">
        <f t="shared" si="20"/>
        <v>0.54869821428571608</v>
      </c>
    </row>
    <row r="112" spans="1:59" ht="15" x14ac:dyDescent="0.25">
      <c r="A112" s="38" t="s">
        <v>296</v>
      </c>
      <c r="B112" s="38" t="s">
        <v>28</v>
      </c>
      <c r="C112" s="38" t="str">
        <f>VLOOKUP(A112,CALC!$A$2:$C$494,3,FALSE)</f>
        <v>C</v>
      </c>
      <c r="D112" s="38">
        <v>1</v>
      </c>
      <c r="E112" s="39">
        <v>84</v>
      </c>
      <c r="F112" s="40">
        <v>28.1</v>
      </c>
      <c r="G112" s="40">
        <v>39.1</v>
      </c>
      <c r="H112" s="40">
        <v>67.2</v>
      </c>
      <c r="I112" s="40">
        <v>25.3</v>
      </c>
      <c r="J112" s="40">
        <v>192.5</v>
      </c>
      <c r="K112" s="40">
        <v>83.5</v>
      </c>
      <c r="L112" s="40">
        <v>30.3</v>
      </c>
      <c r="M112" s="40">
        <v>28.4</v>
      </c>
      <c r="N112" s="41">
        <v>0.14599999999999999</v>
      </c>
      <c r="O112" s="42">
        <v>17.25</v>
      </c>
      <c r="P112" s="54">
        <f t="shared" ref="P112:Y112" si="124">IF(F$4="Yes",F112*F$5,0)</f>
        <v>140.5</v>
      </c>
      <c r="Q112" s="55">
        <f t="shared" si="124"/>
        <v>146.625</v>
      </c>
      <c r="R112" s="55">
        <f t="shared" si="124"/>
        <v>67.2</v>
      </c>
      <c r="S112" s="55">
        <f t="shared" si="124"/>
        <v>12.65</v>
      </c>
      <c r="T112" s="55">
        <f t="shared" si="124"/>
        <v>96.25</v>
      </c>
      <c r="U112" s="55">
        <f t="shared" si="124"/>
        <v>25.05</v>
      </c>
      <c r="V112" s="55">
        <f t="shared" si="124"/>
        <v>18.18</v>
      </c>
      <c r="W112" s="55">
        <f t="shared" si="124"/>
        <v>28.4</v>
      </c>
      <c r="X112" s="55">
        <f t="shared" si="124"/>
        <v>0.14599999999999999</v>
      </c>
      <c r="Y112" s="56">
        <f t="shared" si="124"/>
        <v>0</v>
      </c>
      <c r="Z112" s="57">
        <f t="shared" si="1"/>
        <v>535.00099999999998</v>
      </c>
      <c r="AA112" s="59">
        <f t="shared" si="2"/>
        <v>6.3690595238095238</v>
      </c>
      <c r="AB112" s="59">
        <f t="shared" si="3"/>
        <v>0.61220740000000085</v>
      </c>
      <c r="AC112" s="1"/>
      <c r="AD112" s="1"/>
      <c r="AE112" s="1"/>
      <c r="AF112" s="1"/>
      <c r="AG112" s="1"/>
      <c r="AH112" s="1"/>
      <c r="AI112" s="1"/>
      <c r="AJ112" s="1"/>
      <c r="AK112" s="1"/>
      <c r="AL112" s="1">
        <f>IFERROR(VLOOKUP(C112,CALC!$K$2:$M$8,2,FALSE),1)</f>
        <v>0.96</v>
      </c>
      <c r="AM112" s="1">
        <f>IFERROR(VLOOKUP(C112,CALC!$K$2:$M$8,3,FALSE),1)</f>
        <v>0.98</v>
      </c>
      <c r="AN112" s="1">
        <f>VLOOKUP(B112,CALC!$E$2:$H$33,3,FALSE)</f>
        <v>1.04</v>
      </c>
      <c r="AO112" s="1">
        <f>VLOOKUP(B112,CALC!$E$2:$H$33,4,FALSE)</f>
        <v>1.02</v>
      </c>
      <c r="AP112" s="1"/>
      <c r="AQ112" s="3">
        <f t="shared" si="4"/>
        <v>6.2416783333333328</v>
      </c>
      <c r="AR112" s="3">
        <f t="shared" si="5"/>
        <v>6.1142971428571427</v>
      </c>
      <c r="AS112" s="3">
        <f t="shared" si="6"/>
        <v>6.4964407142857148</v>
      </c>
      <c r="AT112" s="3">
        <f t="shared" si="7"/>
        <v>6.6238219047619049</v>
      </c>
      <c r="AU112" s="3">
        <f t="shared" si="8"/>
        <v>6.3665118999999999</v>
      </c>
      <c r="AV112" s="3">
        <f t="shared" si="9"/>
        <v>6.4913454666666661</v>
      </c>
      <c r="AW112" s="3">
        <f t="shared" si="10"/>
        <v>6.2365830857142859</v>
      </c>
      <c r="AX112" s="3">
        <f t="shared" si="11"/>
        <v>6.3588690285714282</v>
      </c>
      <c r="AY112" s="3">
        <f t="shared" si="12"/>
        <v>0.61245238095238186</v>
      </c>
      <c r="AZ112" s="3">
        <f t="shared" si="13"/>
        <v>0.6002033333333342</v>
      </c>
      <c r="BA112" s="3">
        <f t="shared" si="14"/>
        <v>0.58795428571428654</v>
      </c>
      <c r="BB112" s="3">
        <f t="shared" si="15"/>
        <v>0.62470142857142952</v>
      </c>
      <c r="BC112" s="3">
        <f t="shared" si="16"/>
        <v>0.63695047619047718</v>
      </c>
      <c r="BD112" s="3">
        <f t="shared" si="17"/>
        <v>0.61220740000000085</v>
      </c>
      <c r="BE112" s="3">
        <f t="shared" si="18"/>
        <v>0.6242114666666676</v>
      </c>
      <c r="BF112" s="3">
        <f t="shared" si="19"/>
        <v>0.59971337142857228</v>
      </c>
      <c r="BG112" s="3">
        <f t="shared" si="20"/>
        <v>0.61147245714285803</v>
      </c>
    </row>
    <row r="113" spans="1:59" ht="15" x14ac:dyDescent="0.25">
      <c r="A113" s="38" t="s">
        <v>241</v>
      </c>
      <c r="B113" s="38" t="s">
        <v>72</v>
      </c>
      <c r="C113" s="38" t="str">
        <f>VLOOKUP(A113,CALC!$A$2:$C$494,3,FALSE)</f>
        <v>D</v>
      </c>
      <c r="D113" s="38">
        <v>1</v>
      </c>
      <c r="E113" s="39">
        <v>84</v>
      </c>
      <c r="F113" s="40">
        <v>14.5</v>
      </c>
      <c r="G113" s="40">
        <v>53.8</v>
      </c>
      <c r="H113" s="40">
        <v>68.3</v>
      </c>
      <c r="I113" s="40">
        <v>28.7</v>
      </c>
      <c r="J113" s="40">
        <v>165.3</v>
      </c>
      <c r="K113" s="40">
        <v>44.8</v>
      </c>
      <c r="L113" s="40">
        <v>89.7</v>
      </c>
      <c r="M113" s="40">
        <v>34.700000000000003</v>
      </c>
      <c r="N113" s="52">
        <v>8.6999999999999994E-2</v>
      </c>
      <c r="O113" s="42">
        <v>19.25</v>
      </c>
      <c r="P113" s="54">
        <f t="shared" ref="P113:Y113" si="125">IF(F$4="Yes",F113*F$5,0)</f>
        <v>72.5</v>
      </c>
      <c r="Q113" s="55">
        <f t="shared" si="125"/>
        <v>201.75</v>
      </c>
      <c r="R113" s="55">
        <f t="shared" si="125"/>
        <v>68.3</v>
      </c>
      <c r="S113" s="55">
        <f t="shared" si="125"/>
        <v>14.35</v>
      </c>
      <c r="T113" s="55">
        <f t="shared" si="125"/>
        <v>82.65</v>
      </c>
      <c r="U113" s="55">
        <f t="shared" si="125"/>
        <v>13.44</v>
      </c>
      <c r="V113" s="55">
        <f t="shared" si="125"/>
        <v>53.82</v>
      </c>
      <c r="W113" s="55">
        <f t="shared" si="125"/>
        <v>34.700000000000003</v>
      </c>
      <c r="X113" s="55">
        <f t="shared" si="125"/>
        <v>8.6999999999999994E-2</v>
      </c>
      <c r="Y113" s="56">
        <f t="shared" si="125"/>
        <v>0</v>
      </c>
      <c r="Z113" s="57">
        <f t="shared" si="1"/>
        <v>541.59700000000009</v>
      </c>
      <c r="AA113" s="59">
        <f t="shared" si="2"/>
        <v>6.4475833333333341</v>
      </c>
      <c r="AB113" s="59">
        <f t="shared" si="3"/>
        <v>1.5329642857142858</v>
      </c>
      <c r="AC113" s="1"/>
      <c r="AD113" s="1"/>
      <c r="AE113" s="1"/>
      <c r="AF113" s="1"/>
      <c r="AG113" s="1"/>
      <c r="AH113" s="1"/>
      <c r="AI113" s="1"/>
      <c r="AJ113" s="1"/>
      <c r="AK113" s="1"/>
      <c r="AL113" s="1">
        <f>IFERROR(VLOOKUP(C113,CALC!$K$2:$M$8,2,FALSE),1)</f>
        <v>1</v>
      </c>
      <c r="AM113" s="1">
        <f>IFERROR(VLOOKUP(C113,CALC!$K$2:$M$8,3,FALSE),1)</f>
        <v>1</v>
      </c>
      <c r="AN113" s="1">
        <f>VLOOKUP(B113,CALC!$E$2:$H$33,3,FALSE)</f>
        <v>1</v>
      </c>
      <c r="AO113" s="1">
        <f>VLOOKUP(B113,CALC!$E$2:$H$33,4,FALSE)</f>
        <v>1</v>
      </c>
      <c r="AP113" s="1"/>
      <c r="AQ113" s="3">
        <f t="shared" si="4"/>
        <v>6.4475833333333341</v>
      </c>
      <c r="AR113" s="3">
        <f t="shared" si="5"/>
        <v>6.4475833333333341</v>
      </c>
      <c r="AS113" s="3">
        <f t="shared" si="6"/>
        <v>6.4475833333333341</v>
      </c>
      <c r="AT113" s="3">
        <f t="shared" si="7"/>
        <v>6.4475833333333341</v>
      </c>
      <c r="AU113" s="3">
        <f t="shared" si="8"/>
        <v>6.4475833333333341</v>
      </c>
      <c r="AV113" s="3">
        <f t="shared" si="9"/>
        <v>6.4475833333333341</v>
      </c>
      <c r="AW113" s="3">
        <f t="shared" si="10"/>
        <v>6.4475833333333341</v>
      </c>
      <c r="AX113" s="3">
        <f t="shared" si="11"/>
        <v>6.4475833333333341</v>
      </c>
      <c r="AY113" s="3">
        <f t="shared" si="12"/>
        <v>1.5329642857142858</v>
      </c>
      <c r="AZ113" s="3">
        <f t="shared" si="13"/>
        <v>1.5329642857142858</v>
      </c>
      <c r="BA113" s="3">
        <f t="shared" si="14"/>
        <v>1.5329642857142858</v>
      </c>
      <c r="BB113" s="3">
        <f t="shared" si="15"/>
        <v>1.5329642857142858</v>
      </c>
      <c r="BC113" s="3">
        <f t="shared" si="16"/>
        <v>1.5329642857142858</v>
      </c>
      <c r="BD113" s="3">
        <f t="shared" si="17"/>
        <v>1.5329642857142858</v>
      </c>
      <c r="BE113" s="3">
        <f t="shared" si="18"/>
        <v>1.5329642857142858</v>
      </c>
      <c r="BF113" s="3">
        <f t="shared" si="19"/>
        <v>1.5329642857142858</v>
      </c>
      <c r="BG113" s="3">
        <f t="shared" si="20"/>
        <v>1.5329642857142858</v>
      </c>
    </row>
    <row r="114" spans="1:59" ht="15" x14ac:dyDescent="0.25">
      <c r="A114" s="38" t="s">
        <v>299</v>
      </c>
      <c r="B114" s="38" t="s">
        <v>43</v>
      </c>
      <c r="C114" s="38" t="str">
        <f>VLOOKUP(A114,CALC!$A$2:$C$494,3,FALSE)</f>
        <v>C</v>
      </c>
      <c r="D114" s="38">
        <v>2</v>
      </c>
      <c r="E114" s="39">
        <v>84</v>
      </c>
      <c r="F114" s="40">
        <v>27.8</v>
      </c>
      <c r="G114" s="40">
        <v>30.5</v>
      </c>
      <c r="H114" s="40">
        <v>58.3</v>
      </c>
      <c r="I114" s="40">
        <v>11.7</v>
      </c>
      <c r="J114" s="40">
        <v>225</v>
      </c>
      <c r="K114" s="40">
        <v>134.69999999999999</v>
      </c>
      <c r="L114" s="40">
        <v>43.4</v>
      </c>
      <c r="M114" s="40">
        <v>87.4</v>
      </c>
      <c r="N114" s="41">
        <v>0.123</v>
      </c>
      <c r="O114" s="42">
        <v>17</v>
      </c>
      <c r="P114" s="54">
        <f t="shared" ref="P114:Y114" si="126">IF(F$4="Yes",F114*F$5,0)</f>
        <v>139</v>
      </c>
      <c r="Q114" s="55">
        <f t="shared" si="126"/>
        <v>114.375</v>
      </c>
      <c r="R114" s="55">
        <f t="shared" si="126"/>
        <v>58.3</v>
      </c>
      <c r="S114" s="55">
        <f t="shared" si="126"/>
        <v>5.85</v>
      </c>
      <c r="T114" s="55">
        <f t="shared" si="126"/>
        <v>112.5</v>
      </c>
      <c r="U114" s="55">
        <f t="shared" si="126"/>
        <v>40.409999999999997</v>
      </c>
      <c r="V114" s="55">
        <f t="shared" si="126"/>
        <v>26.04</v>
      </c>
      <c r="W114" s="55">
        <f t="shared" si="126"/>
        <v>87.4</v>
      </c>
      <c r="X114" s="55">
        <f t="shared" si="126"/>
        <v>0.123</v>
      </c>
      <c r="Y114" s="56">
        <f t="shared" si="126"/>
        <v>0</v>
      </c>
      <c r="Z114" s="57">
        <f t="shared" si="1"/>
        <v>583.99800000000016</v>
      </c>
      <c r="AA114" s="59">
        <f t="shared" si="2"/>
        <v>6.9523571428571449</v>
      </c>
      <c r="AB114" s="59">
        <f t="shared" si="3"/>
        <v>1.1718350000000028</v>
      </c>
      <c r="AC114" s="1"/>
      <c r="AD114" s="1"/>
      <c r="AE114" s="1"/>
      <c r="AF114" s="1"/>
      <c r="AG114" s="1"/>
      <c r="AH114" s="1"/>
      <c r="AI114" s="1"/>
      <c r="AJ114" s="1"/>
      <c r="AK114" s="1"/>
      <c r="AL114" s="1">
        <f>IFERROR(VLOOKUP(C114,CALC!$K$2:$M$8,2,FALSE),1)</f>
        <v>0.96</v>
      </c>
      <c r="AM114" s="1">
        <f>IFERROR(VLOOKUP(C114,CALC!$K$2:$M$8,3,FALSE),1)</f>
        <v>0.98</v>
      </c>
      <c r="AN114" s="1">
        <f>VLOOKUP(B114,CALC!$E$2:$H$33,3,FALSE)</f>
        <v>1</v>
      </c>
      <c r="AO114" s="1">
        <f>VLOOKUP(B114,CALC!$E$2:$H$33,4,FALSE)</f>
        <v>1</v>
      </c>
      <c r="AP114" s="1"/>
      <c r="AQ114" s="3">
        <f t="shared" si="4"/>
        <v>6.8133100000000022</v>
      </c>
      <c r="AR114" s="3">
        <f t="shared" si="5"/>
        <v>6.6742628571428586</v>
      </c>
      <c r="AS114" s="3">
        <f t="shared" si="6"/>
        <v>6.9523571428571449</v>
      </c>
      <c r="AT114" s="3">
        <f t="shared" si="7"/>
        <v>6.9523571428571449</v>
      </c>
      <c r="AU114" s="3">
        <f t="shared" si="8"/>
        <v>6.8133100000000022</v>
      </c>
      <c r="AV114" s="3">
        <f t="shared" si="9"/>
        <v>6.8133100000000022</v>
      </c>
      <c r="AW114" s="3">
        <f t="shared" si="10"/>
        <v>6.6742628571428586</v>
      </c>
      <c r="AX114" s="3">
        <f t="shared" si="11"/>
        <v>6.6742628571428586</v>
      </c>
      <c r="AY114" s="3">
        <f t="shared" si="12"/>
        <v>1.195750000000003</v>
      </c>
      <c r="AZ114" s="3">
        <f t="shared" si="13"/>
        <v>1.1718350000000028</v>
      </c>
      <c r="BA114" s="3">
        <f t="shared" si="14"/>
        <v>1.1479200000000027</v>
      </c>
      <c r="BB114" s="3">
        <f t="shared" si="15"/>
        <v>1.195750000000003</v>
      </c>
      <c r="BC114" s="3">
        <f t="shared" si="16"/>
        <v>1.195750000000003</v>
      </c>
      <c r="BD114" s="3">
        <f t="shared" si="17"/>
        <v>1.1718350000000028</v>
      </c>
      <c r="BE114" s="3">
        <f t="shared" si="18"/>
        <v>1.1718350000000028</v>
      </c>
      <c r="BF114" s="3">
        <f t="shared" si="19"/>
        <v>1.1479200000000027</v>
      </c>
      <c r="BG114" s="3">
        <f t="shared" si="20"/>
        <v>1.1479200000000027</v>
      </c>
    </row>
    <row r="115" spans="1:59" ht="15" x14ac:dyDescent="0.25">
      <c r="A115" s="38" t="s">
        <v>298</v>
      </c>
      <c r="B115" s="38" t="s">
        <v>43</v>
      </c>
      <c r="C115" s="38" t="str">
        <f>VLOOKUP(A115,CALC!$A$2:$C$494,3,FALSE)</f>
        <v>LW/RW</v>
      </c>
      <c r="D115" s="38">
        <v>2</v>
      </c>
      <c r="E115" s="39">
        <v>84</v>
      </c>
      <c r="F115" s="40">
        <v>29</v>
      </c>
      <c r="G115" s="40">
        <v>38.9</v>
      </c>
      <c r="H115" s="40">
        <v>67.900000000000006</v>
      </c>
      <c r="I115" s="40">
        <v>18.399999999999999</v>
      </c>
      <c r="J115" s="40">
        <v>187.7</v>
      </c>
      <c r="K115" s="40">
        <v>79.099999999999994</v>
      </c>
      <c r="L115" s="40">
        <v>30.2</v>
      </c>
      <c r="M115" s="40">
        <v>41.7</v>
      </c>
      <c r="N115" s="52">
        <v>0.154</v>
      </c>
      <c r="O115" s="42">
        <v>16.25</v>
      </c>
      <c r="P115" s="54">
        <f t="shared" ref="P115:Y115" si="127">IF(F$4="Yes",F115*F$5,0)</f>
        <v>145</v>
      </c>
      <c r="Q115" s="55">
        <f t="shared" si="127"/>
        <v>145.875</v>
      </c>
      <c r="R115" s="55">
        <f t="shared" si="127"/>
        <v>67.900000000000006</v>
      </c>
      <c r="S115" s="55">
        <f t="shared" si="127"/>
        <v>9.1999999999999993</v>
      </c>
      <c r="T115" s="55">
        <f t="shared" si="127"/>
        <v>93.85</v>
      </c>
      <c r="U115" s="55">
        <f t="shared" si="127"/>
        <v>23.729999999999997</v>
      </c>
      <c r="V115" s="55">
        <f t="shared" si="127"/>
        <v>18.119999999999997</v>
      </c>
      <c r="W115" s="55">
        <f t="shared" si="127"/>
        <v>41.7</v>
      </c>
      <c r="X115" s="55">
        <f t="shared" si="127"/>
        <v>0.154</v>
      </c>
      <c r="Y115" s="56">
        <f t="shared" si="127"/>
        <v>0</v>
      </c>
      <c r="Z115" s="57">
        <f t="shared" si="1"/>
        <v>545.529</v>
      </c>
      <c r="AA115" s="59">
        <f t="shared" si="2"/>
        <v>6.4943928571428575</v>
      </c>
      <c r="AB115" s="59">
        <f t="shared" si="3"/>
        <v>0.76729714285714423</v>
      </c>
      <c r="AC115" s="1"/>
      <c r="AD115" s="1"/>
      <c r="AE115" s="1"/>
      <c r="AF115" s="1"/>
      <c r="AG115" s="1"/>
      <c r="AH115" s="1"/>
      <c r="AI115" s="1"/>
      <c r="AJ115" s="1"/>
      <c r="AK115" s="1"/>
      <c r="AL115" s="1">
        <f>IFERROR(VLOOKUP(C115,CALC!$K$2:$M$8,2,FALSE),1)</f>
        <v>1.08</v>
      </c>
      <c r="AM115" s="1">
        <f>IFERROR(VLOOKUP(C115,CALC!$K$2:$M$8,3,FALSE),1)</f>
        <v>1.04</v>
      </c>
      <c r="AN115" s="1">
        <f>VLOOKUP(B115,CALC!$E$2:$H$33,3,FALSE)</f>
        <v>1</v>
      </c>
      <c r="AO115" s="1">
        <f>VLOOKUP(B115,CALC!$E$2:$H$33,4,FALSE)</f>
        <v>1</v>
      </c>
      <c r="AP115" s="1"/>
      <c r="AQ115" s="3">
        <f t="shared" si="4"/>
        <v>6.754168571428572</v>
      </c>
      <c r="AR115" s="3">
        <f t="shared" si="5"/>
        <v>7.0139442857142864</v>
      </c>
      <c r="AS115" s="3">
        <f t="shared" si="6"/>
        <v>6.4943928571428575</v>
      </c>
      <c r="AT115" s="3">
        <f t="shared" si="7"/>
        <v>6.4943928571428575</v>
      </c>
      <c r="AU115" s="3">
        <f t="shared" si="8"/>
        <v>6.754168571428572</v>
      </c>
      <c r="AV115" s="3">
        <f t="shared" si="9"/>
        <v>6.754168571428572</v>
      </c>
      <c r="AW115" s="3">
        <f t="shared" si="10"/>
        <v>7.0139442857142864</v>
      </c>
      <c r="AX115" s="3">
        <f t="shared" si="11"/>
        <v>7.0139442857142864</v>
      </c>
      <c r="AY115" s="3">
        <f t="shared" si="12"/>
        <v>0.7377857142857156</v>
      </c>
      <c r="AZ115" s="3">
        <f t="shared" si="13"/>
        <v>0.76729714285714423</v>
      </c>
      <c r="BA115" s="3">
        <f t="shared" si="14"/>
        <v>0.79680857142857286</v>
      </c>
      <c r="BB115" s="3">
        <f t="shared" si="15"/>
        <v>0.7377857142857156</v>
      </c>
      <c r="BC115" s="3">
        <f t="shared" si="16"/>
        <v>0.7377857142857156</v>
      </c>
      <c r="BD115" s="3">
        <f t="shared" si="17"/>
        <v>0.76729714285714423</v>
      </c>
      <c r="BE115" s="3">
        <f t="shared" si="18"/>
        <v>0.76729714285714423</v>
      </c>
      <c r="BF115" s="3">
        <f t="shared" si="19"/>
        <v>0.79680857142857286</v>
      </c>
      <c r="BG115" s="3">
        <f t="shared" si="20"/>
        <v>0.79680857142857286</v>
      </c>
    </row>
    <row r="116" spans="1:59" ht="15" x14ac:dyDescent="0.25">
      <c r="A116" s="38" t="s">
        <v>306</v>
      </c>
      <c r="B116" s="38" t="s">
        <v>45</v>
      </c>
      <c r="C116" s="38" t="str">
        <f>VLOOKUP(A116,CALC!$A$2:$C$494,3,FALSE)</f>
        <v>C</v>
      </c>
      <c r="D116" s="38">
        <v>1</v>
      </c>
      <c r="E116" s="39">
        <v>84</v>
      </c>
      <c r="F116" s="40">
        <v>24.3</v>
      </c>
      <c r="G116" s="40">
        <v>46.5</v>
      </c>
      <c r="H116" s="40">
        <v>70.8</v>
      </c>
      <c r="I116" s="40">
        <v>21.5</v>
      </c>
      <c r="J116" s="40">
        <v>159.80000000000001</v>
      </c>
      <c r="K116" s="40">
        <v>18.600000000000001</v>
      </c>
      <c r="L116" s="40">
        <v>71.400000000000006</v>
      </c>
      <c r="M116" s="40">
        <v>24</v>
      </c>
      <c r="N116" s="41">
        <v>0.152</v>
      </c>
      <c r="O116" s="42">
        <v>20.5</v>
      </c>
      <c r="P116" s="54">
        <f t="shared" ref="P116:Y116" si="128">IF(F$4="Yes",F116*F$5,0)</f>
        <v>121.5</v>
      </c>
      <c r="Q116" s="55">
        <f t="shared" si="128"/>
        <v>174.375</v>
      </c>
      <c r="R116" s="55">
        <f t="shared" si="128"/>
        <v>70.8</v>
      </c>
      <c r="S116" s="55">
        <f t="shared" si="128"/>
        <v>10.75</v>
      </c>
      <c r="T116" s="55">
        <f t="shared" si="128"/>
        <v>79.900000000000006</v>
      </c>
      <c r="U116" s="55">
        <f t="shared" si="128"/>
        <v>5.58</v>
      </c>
      <c r="V116" s="55">
        <f t="shared" si="128"/>
        <v>42.84</v>
      </c>
      <c r="W116" s="55">
        <f t="shared" si="128"/>
        <v>24</v>
      </c>
      <c r="X116" s="55">
        <f t="shared" si="128"/>
        <v>0.152</v>
      </c>
      <c r="Y116" s="56">
        <f t="shared" si="128"/>
        <v>0</v>
      </c>
      <c r="Z116" s="57">
        <f t="shared" si="1"/>
        <v>529.89700000000005</v>
      </c>
      <c r="AA116" s="59">
        <f t="shared" si="2"/>
        <v>6.3082976190476199</v>
      </c>
      <c r="AB116" s="59">
        <f t="shared" si="3"/>
        <v>0.47577786666666816</v>
      </c>
      <c r="AC116" s="1"/>
      <c r="AD116" s="1"/>
      <c r="AE116" s="1"/>
      <c r="AF116" s="1"/>
      <c r="AG116" s="1"/>
      <c r="AH116" s="1"/>
      <c r="AI116" s="1"/>
      <c r="AJ116" s="1"/>
      <c r="AK116" s="1"/>
      <c r="AL116" s="1">
        <f>IFERROR(VLOOKUP(C116,CALC!$K$2:$M$8,2,FALSE),1)</f>
        <v>0.96</v>
      </c>
      <c r="AM116" s="1">
        <f>IFERROR(VLOOKUP(C116,CALC!$K$2:$M$8,3,FALSE),1)</f>
        <v>0.98</v>
      </c>
      <c r="AN116" s="1">
        <f>VLOOKUP(B116,CALC!$E$2:$H$33,3,FALSE)</f>
        <v>0.76</v>
      </c>
      <c r="AO116" s="1">
        <f>VLOOKUP(B116,CALC!$E$2:$H$33,4,FALSE)</f>
        <v>0.88</v>
      </c>
      <c r="AP116" s="1"/>
      <c r="AQ116" s="3">
        <f t="shared" si="4"/>
        <v>6.1821316666666677</v>
      </c>
      <c r="AR116" s="3">
        <f t="shared" si="5"/>
        <v>6.0559657142857146</v>
      </c>
      <c r="AS116" s="3">
        <f t="shared" si="6"/>
        <v>5.5513019047619059</v>
      </c>
      <c r="AT116" s="3">
        <f t="shared" si="7"/>
        <v>4.794306190476191</v>
      </c>
      <c r="AU116" s="3">
        <f t="shared" si="8"/>
        <v>5.440275866666668</v>
      </c>
      <c r="AV116" s="3">
        <f t="shared" si="9"/>
        <v>4.6984200666666673</v>
      </c>
      <c r="AW116" s="3">
        <f t="shared" si="10"/>
        <v>5.3292498285714291</v>
      </c>
      <c r="AX116" s="3">
        <f t="shared" si="11"/>
        <v>4.6025339428571428</v>
      </c>
      <c r="AY116" s="3">
        <f t="shared" si="12"/>
        <v>0.55169047619047795</v>
      </c>
      <c r="AZ116" s="3">
        <f t="shared" si="13"/>
        <v>0.54065666666666834</v>
      </c>
      <c r="BA116" s="3">
        <f t="shared" si="14"/>
        <v>0.52962285714285884</v>
      </c>
      <c r="BB116" s="3">
        <f t="shared" si="15"/>
        <v>0.48548761904762061</v>
      </c>
      <c r="BC116" s="3">
        <f t="shared" si="16"/>
        <v>0.41928476190476327</v>
      </c>
      <c r="BD116" s="3">
        <f t="shared" si="17"/>
        <v>0.47577786666666816</v>
      </c>
      <c r="BE116" s="3">
        <f t="shared" si="18"/>
        <v>0.41089906666666792</v>
      </c>
      <c r="BF116" s="3">
        <f t="shared" si="19"/>
        <v>0.46606811428571576</v>
      </c>
      <c r="BG116" s="3">
        <f t="shared" si="20"/>
        <v>0.40251337142857274</v>
      </c>
    </row>
    <row r="117" spans="1:59" ht="15" x14ac:dyDescent="0.25">
      <c r="A117" s="38" t="s">
        <v>300</v>
      </c>
      <c r="B117" s="38" t="s">
        <v>47</v>
      </c>
      <c r="C117" s="38" t="str">
        <f>VLOOKUP(A117,CALC!$A$2:$C$494,3,FALSE)</f>
        <v>RW</v>
      </c>
      <c r="D117" s="38">
        <v>2</v>
      </c>
      <c r="E117" s="39">
        <v>84</v>
      </c>
      <c r="F117" s="40">
        <v>27.9</v>
      </c>
      <c r="G117" s="40">
        <v>36.700000000000003</v>
      </c>
      <c r="H117" s="40">
        <v>64.7</v>
      </c>
      <c r="I117" s="40">
        <v>14.1</v>
      </c>
      <c r="J117" s="40">
        <v>210</v>
      </c>
      <c r="K117" s="40">
        <v>96.1</v>
      </c>
      <c r="L117" s="40">
        <v>26.3</v>
      </c>
      <c r="M117" s="40">
        <v>62</v>
      </c>
      <c r="N117" s="52">
        <v>0.13300000000000001</v>
      </c>
      <c r="O117" s="42">
        <v>17.25</v>
      </c>
      <c r="P117" s="54">
        <f t="shared" ref="P117:Y117" si="129">IF(F$4="Yes",F117*F$5,0)</f>
        <v>139.5</v>
      </c>
      <c r="Q117" s="55">
        <f t="shared" si="129"/>
        <v>137.625</v>
      </c>
      <c r="R117" s="55">
        <f t="shared" si="129"/>
        <v>64.7</v>
      </c>
      <c r="S117" s="55">
        <f t="shared" si="129"/>
        <v>7.05</v>
      </c>
      <c r="T117" s="55">
        <f t="shared" si="129"/>
        <v>105</v>
      </c>
      <c r="U117" s="55">
        <f t="shared" si="129"/>
        <v>28.83</v>
      </c>
      <c r="V117" s="55">
        <f t="shared" si="129"/>
        <v>15.78</v>
      </c>
      <c r="W117" s="55">
        <f t="shared" si="129"/>
        <v>62</v>
      </c>
      <c r="X117" s="55">
        <f t="shared" si="129"/>
        <v>0.13300000000000001</v>
      </c>
      <c r="Y117" s="56">
        <f t="shared" si="129"/>
        <v>0</v>
      </c>
      <c r="Z117" s="57">
        <f t="shared" si="1"/>
        <v>560.61799999999994</v>
      </c>
      <c r="AA117" s="59">
        <f t="shared" si="2"/>
        <v>6.6740238095238089</v>
      </c>
      <c r="AB117" s="59">
        <f t="shared" si="3"/>
        <v>0.93473290625000027</v>
      </c>
      <c r="AC117" s="1"/>
      <c r="AD117" s="1"/>
      <c r="AE117" s="1"/>
      <c r="AF117" s="1"/>
      <c r="AG117" s="1"/>
      <c r="AH117" s="1"/>
      <c r="AI117" s="1"/>
      <c r="AJ117" s="1"/>
      <c r="AK117" s="1"/>
      <c r="AL117" s="1">
        <f>IFERROR(VLOOKUP(C117,CALC!$K$2:$M$8,2,FALSE),1)</f>
        <v>0.95</v>
      </c>
      <c r="AM117" s="1">
        <f>IFERROR(VLOOKUP(C117,CALC!$K$2:$M$8,3,FALSE),1)</f>
        <v>0.97499999999999998</v>
      </c>
      <c r="AN117" s="1">
        <f>VLOOKUP(B117,CALC!$E$2:$H$33,3,FALSE)</f>
        <v>1.0900000000000001</v>
      </c>
      <c r="AO117" s="1">
        <f>VLOOKUP(B117,CALC!$E$2:$H$33,4,FALSE)</f>
        <v>1.0449999999999999</v>
      </c>
      <c r="AP117" s="1"/>
      <c r="AQ117" s="3">
        <f t="shared" si="4"/>
        <v>6.5071732142857135</v>
      </c>
      <c r="AR117" s="3">
        <f t="shared" si="5"/>
        <v>6.3403226190476181</v>
      </c>
      <c r="AS117" s="3">
        <f t="shared" si="6"/>
        <v>6.9743548809523794</v>
      </c>
      <c r="AT117" s="3">
        <f t="shared" si="7"/>
        <v>7.2746859523809526</v>
      </c>
      <c r="AU117" s="3">
        <f t="shared" si="8"/>
        <v>6.79999600892857</v>
      </c>
      <c r="AV117" s="3">
        <f t="shared" si="9"/>
        <v>7.0928188035714284</v>
      </c>
      <c r="AW117" s="3">
        <f t="shared" si="10"/>
        <v>6.6256371369047606</v>
      </c>
      <c r="AX117" s="3">
        <f t="shared" si="11"/>
        <v>6.9109516547619041</v>
      </c>
      <c r="AY117" s="3">
        <f t="shared" si="12"/>
        <v>0.91741666666666699</v>
      </c>
      <c r="AZ117" s="3">
        <f t="shared" si="13"/>
        <v>0.89448125000000034</v>
      </c>
      <c r="BA117" s="3">
        <f t="shared" si="14"/>
        <v>0.87154583333333357</v>
      </c>
      <c r="BB117" s="3">
        <f t="shared" si="15"/>
        <v>0.95870041666666694</v>
      </c>
      <c r="BC117" s="3">
        <f t="shared" si="16"/>
        <v>0.99998416666666712</v>
      </c>
      <c r="BD117" s="3">
        <f t="shared" si="17"/>
        <v>0.93473290625000027</v>
      </c>
      <c r="BE117" s="3">
        <f t="shared" si="18"/>
        <v>0.97498456250000043</v>
      </c>
      <c r="BF117" s="3">
        <f t="shared" si="19"/>
        <v>0.91076539583333349</v>
      </c>
      <c r="BG117" s="3">
        <f t="shared" si="20"/>
        <v>0.94998495833333363</v>
      </c>
    </row>
    <row r="118" spans="1:59" ht="15" x14ac:dyDescent="0.25">
      <c r="A118" s="38" t="s">
        <v>243</v>
      </c>
      <c r="B118" s="38" t="s">
        <v>23</v>
      </c>
      <c r="C118" s="38" t="str">
        <f>VLOOKUP(A118,CALC!$A$2:$C$494,3,FALSE)</f>
        <v>D</v>
      </c>
      <c r="D118" s="38">
        <v>1</v>
      </c>
      <c r="E118" s="39">
        <v>84</v>
      </c>
      <c r="F118" s="40">
        <v>14.5</v>
      </c>
      <c r="G118" s="40">
        <v>47.6</v>
      </c>
      <c r="H118" s="40">
        <v>62.1</v>
      </c>
      <c r="I118" s="40">
        <v>19.3</v>
      </c>
      <c r="J118" s="40">
        <v>171.6</v>
      </c>
      <c r="K118" s="40">
        <v>39.700000000000003</v>
      </c>
      <c r="L118" s="40">
        <v>125.1</v>
      </c>
      <c r="M118" s="40">
        <v>30.1</v>
      </c>
      <c r="N118" s="41">
        <v>8.5000000000000006E-2</v>
      </c>
      <c r="O118" s="42">
        <v>24.5</v>
      </c>
      <c r="P118" s="54">
        <f t="shared" ref="P118:Y118" si="130">IF(F$4="Yes",F118*F$5,0)</f>
        <v>72.5</v>
      </c>
      <c r="Q118" s="55">
        <f t="shared" si="130"/>
        <v>178.5</v>
      </c>
      <c r="R118" s="55">
        <f t="shared" si="130"/>
        <v>62.1</v>
      </c>
      <c r="S118" s="55">
        <f t="shared" si="130"/>
        <v>9.65</v>
      </c>
      <c r="T118" s="55">
        <f t="shared" si="130"/>
        <v>85.8</v>
      </c>
      <c r="U118" s="55">
        <f t="shared" si="130"/>
        <v>11.91</v>
      </c>
      <c r="V118" s="55">
        <f t="shared" si="130"/>
        <v>75.059999999999988</v>
      </c>
      <c r="W118" s="55">
        <f t="shared" si="130"/>
        <v>30.1</v>
      </c>
      <c r="X118" s="55">
        <f t="shared" si="130"/>
        <v>8.5000000000000006E-2</v>
      </c>
      <c r="Y118" s="56">
        <f t="shared" si="130"/>
        <v>0</v>
      </c>
      <c r="Z118" s="57">
        <f t="shared" si="1"/>
        <v>525.70500000000004</v>
      </c>
      <c r="AA118" s="59">
        <f t="shared" si="2"/>
        <v>6.2583928571428578</v>
      </c>
      <c r="AB118" s="59">
        <f t="shared" si="3"/>
        <v>1.3706492857142856</v>
      </c>
      <c r="AC118" s="1"/>
      <c r="AD118" s="1"/>
      <c r="AE118" s="1"/>
      <c r="AF118" s="1"/>
      <c r="AG118" s="1"/>
      <c r="AH118" s="1"/>
      <c r="AI118" s="1"/>
      <c r="AJ118" s="1"/>
      <c r="AK118" s="1"/>
      <c r="AL118" s="1">
        <f>IFERROR(VLOOKUP(C118,CALC!$K$2:$M$8,2,FALSE),1)</f>
        <v>1</v>
      </c>
      <c r="AM118" s="1">
        <f>IFERROR(VLOOKUP(C118,CALC!$K$2:$M$8,3,FALSE),1)</f>
        <v>1</v>
      </c>
      <c r="AN118" s="1">
        <f>VLOOKUP(B118,CALC!$E$2:$H$33,3,FALSE)</f>
        <v>1.04</v>
      </c>
      <c r="AO118" s="1">
        <f>VLOOKUP(B118,CALC!$E$2:$H$33,4,FALSE)</f>
        <v>1.02</v>
      </c>
      <c r="AP118" s="1"/>
      <c r="AQ118" s="3">
        <f t="shared" si="4"/>
        <v>6.2583928571428578</v>
      </c>
      <c r="AR118" s="3">
        <f t="shared" si="5"/>
        <v>6.2583928571428578</v>
      </c>
      <c r="AS118" s="3">
        <f t="shared" si="6"/>
        <v>6.3835607142857151</v>
      </c>
      <c r="AT118" s="3">
        <f t="shared" si="7"/>
        <v>6.5087285714285725</v>
      </c>
      <c r="AU118" s="3">
        <f t="shared" si="8"/>
        <v>6.3835607142857151</v>
      </c>
      <c r="AV118" s="3">
        <f t="shared" si="9"/>
        <v>6.5087285714285725</v>
      </c>
      <c r="AW118" s="3">
        <f t="shared" si="10"/>
        <v>6.3835607142857151</v>
      </c>
      <c r="AX118" s="3">
        <f t="shared" si="11"/>
        <v>6.5087285714285725</v>
      </c>
      <c r="AY118" s="3">
        <f t="shared" si="12"/>
        <v>1.3437738095238094</v>
      </c>
      <c r="AZ118" s="3">
        <f t="shared" si="13"/>
        <v>1.3437738095238094</v>
      </c>
      <c r="BA118" s="3">
        <f t="shared" si="14"/>
        <v>1.3437738095238094</v>
      </c>
      <c r="BB118" s="3">
        <f t="shared" si="15"/>
        <v>1.3706492857142856</v>
      </c>
      <c r="BC118" s="3">
        <f t="shared" si="16"/>
        <v>1.3975247619047619</v>
      </c>
      <c r="BD118" s="3">
        <f t="shared" si="17"/>
        <v>1.3706492857142856</v>
      </c>
      <c r="BE118" s="3">
        <f t="shared" si="18"/>
        <v>1.3975247619047619</v>
      </c>
      <c r="BF118" s="3">
        <f t="shared" si="19"/>
        <v>1.3706492857142856</v>
      </c>
      <c r="BG118" s="3">
        <f t="shared" si="20"/>
        <v>1.3975247619047619</v>
      </c>
    </row>
    <row r="119" spans="1:59" ht="15" x14ac:dyDescent="0.25">
      <c r="A119" s="38" t="s">
        <v>301</v>
      </c>
      <c r="B119" s="38" t="s">
        <v>56</v>
      </c>
      <c r="C119" s="38" t="str">
        <f>VLOOKUP(A119,CALC!$A$2:$C$494,3,FALSE)</f>
        <v>C</v>
      </c>
      <c r="D119" s="38">
        <v>2</v>
      </c>
      <c r="E119" s="39">
        <v>84</v>
      </c>
      <c r="F119" s="40">
        <v>33</v>
      </c>
      <c r="G119" s="40">
        <v>30.5</v>
      </c>
      <c r="H119" s="40">
        <v>63.6</v>
      </c>
      <c r="I119" s="40">
        <v>15.3</v>
      </c>
      <c r="J119" s="40">
        <v>195</v>
      </c>
      <c r="K119" s="40">
        <v>38.4</v>
      </c>
      <c r="L119" s="40">
        <v>60.7</v>
      </c>
      <c r="M119" s="40">
        <v>26.4</v>
      </c>
      <c r="N119" s="52">
        <v>0.16900000000000001</v>
      </c>
      <c r="O119" s="42">
        <v>19.25</v>
      </c>
      <c r="P119" s="54">
        <f t="shared" ref="P119:Y119" si="131">IF(F$4="Yes",F119*F$5,0)</f>
        <v>165</v>
      </c>
      <c r="Q119" s="55">
        <f t="shared" si="131"/>
        <v>114.375</v>
      </c>
      <c r="R119" s="55">
        <f t="shared" si="131"/>
        <v>63.6</v>
      </c>
      <c r="S119" s="55">
        <f t="shared" si="131"/>
        <v>7.65</v>
      </c>
      <c r="T119" s="55">
        <f t="shared" si="131"/>
        <v>97.5</v>
      </c>
      <c r="U119" s="55">
        <f t="shared" si="131"/>
        <v>11.52</v>
      </c>
      <c r="V119" s="55">
        <f t="shared" si="131"/>
        <v>36.42</v>
      </c>
      <c r="W119" s="55">
        <f t="shared" si="131"/>
        <v>26.4</v>
      </c>
      <c r="X119" s="55">
        <f t="shared" si="131"/>
        <v>0.16900000000000001</v>
      </c>
      <c r="Y119" s="56">
        <f t="shared" si="131"/>
        <v>0</v>
      </c>
      <c r="Z119" s="57">
        <f t="shared" si="1"/>
        <v>522.63400000000001</v>
      </c>
      <c r="AA119" s="59">
        <f t="shared" si="2"/>
        <v>6.2218333333333335</v>
      </c>
      <c r="AB119" s="59">
        <f t="shared" si="3"/>
        <v>0.48783618333333445</v>
      </c>
      <c r="AC119" s="1"/>
      <c r="AD119" s="1"/>
      <c r="AE119" s="1"/>
      <c r="AF119" s="1"/>
      <c r="AG119" s="1"/>
      <c r="AH119" s="1"/>
      <c r="AI119" s="1"/>
      <c r="AJ119" s="1"/>
      <c r="AK119" s="1"/>
      <c r="AL119" s="1">
        <f>IFERROR(VLOOKUP(C119,CALC!$K$2:$M$8,2,FALSE),1)</f>
        <v>0.96</v>
      </c>
      <c r="AM119" s="1">
        <f>IFERROR(VLOOKUP(C119,CALC!$K$2:$M$8,3,FALSE),1)</f>
        <v>0.98</v>
      </c>
      <c r="AN119" s="1">
        <f>VLOOKUP(B119,CALC!$E$2:$H$33,3,FALSE)</f>
        <v>1.1399999999999999</v>
      </c>
      <c r="AO119" s="1">
        <f>VLOOKUP(B119,CALC!$E$2:$H$33,4,FALSE)</f>
        <v>1.0699999999999998</v>
      </c>
      <c r="AP119" s="1"/>
      <c r="AQ119" s="3">
        <f t="shared" si="4"/>
        <v>6.0973966666666666</v>
      </c>
      <c r="AR119" s="3">
        <f t="shared" si="5"/>
        <v>5.9729599999999996</v>
      </c>
      <c r="AS119" s="3">
        <f t="shared" si="6"/>
        <v>6.6573616666666657</v>
      </c>
      <c r="AT119" s="3">
        <f t="shared" si="7"/>
        <v>7.0928899999999997</v>
      </c>
      <c r="AU119" s="3">
        <f t="shared" si="8"/>
        <v>6.5242144333333325</v>
      </c>
      <c r="AV119" s="3">
        <f t="shared" si="9"/>
        <v>6.9510321999999993</v>
      </c>
      <c r="AW119" s="3">
        <f t="shared" si="10"/>
        <v>6.3910671999999984</v>
      </c>
      <c r="AX119" s="3">
        <f t="shared" si="11"/>
        <v>6.809174399999999</v>
      </c>
      <c r="AY119" s="3">
        <f t="shared" si="12"/>
        <v>0.46522619047619163</v>
      </c>
      <c r="AZ119" s="3">
        <f t="shared" si="13"/>
        <v>0.45592166666666778</v>
      </c>
      <c r="BA119" s="3">
        <f t="shared" si="14"/>
        <v>0.44661714285714393</v>
      </c>
      <c r="BB119" s="3">
        <f t="shared" si="15"/>
        <v>0.49779202380952497</v>
      </c>
      <c r="BC119" s="3">
        <f t="shared" si="16"/>
        <v>0.53035785714285844</v>
      </c>
      <c r="BD119" s="3">
        <f t="shared" si="17"/>
        <v>0.48783618333333445</v>
      </c>
      <c r="BE119" s="3">
        <f t="shared" si="18"/>
        <v>0.51975070000000123</v>
      </c>
      <c r="BF119" s="3">
        <f t="shared" si="19"/>
        <v>0.47788034285714392</v>
      </c>
      <c r="BG119" s="3">
        <f t="shared" si="20"/>
        <v>0.50914354285714403</v>
      </c>
    </row>
    <row r="120" spans="1:59" ht="15" x14ac:dyDescent="0.25">
      <c r="A120" s="38" t="s">
        <v>303</v>
      </c>
      <c r="B120" s="38" t="s">
        <v>63</v>
      </c>
      <c r="C120" s="38" t="str">
        <f>VLOOKUP(A120,CALC!$A$2:$C$494,3,FALSE)</f>
        <v>LW/RW</v>
      </c>
      <c r="D120" s="38">
        <v>2</v>
      </c>
      <c r="E120" s="39">
        <v>84</v>
      </c>
      <c r="F120" s="40">
        <v>27.1</v>
      </c>
      <c r="G120" s="40">
        <v>25.2</v>
      </c>
      <c r="H120" s="40">
        <v>52.3</v>
      </c>
      <c r="I120" s="40">
        <v>8.9</v>
      </c>
      <c r="J120" s="40">
        <v>234.9</v>
      </c>
      <c r="K120" s="40">
        <v>161.19999999999999</v>
      </c>
      <c r="L120" s="40">
        <v>52</v>
      </c>
      <c r="M120" s="40">
        <v>25</v>
      </c>
      <c r="N120" s="41">
        <v>0.115</v>
      </c>
      <c r="O120" s="42">
        <v>17.25</v>
      </c>
      <c r="P120" s="54">
        <f t="shared" ref="P120:Y120" si="132">IF(F$4="Yes",F120*F$5,0)</f>
        <v>135.5</v>
      </c>
      <c r="Q120" s="55">
        <f t="shared" si="132"/>
        <v>94.5</v>
      </c>
      <c r="R120" s="55">
        <f t="shared" si="132"/>
        <v>52.3</v>
      </c>
      <c r="S120" s="55">
        <f t="shared" si="132"/>
        <v>4.45</v>
      </c>
      <c r="T120" s="55">
        <f t="shared" si="132"/>
        <v>117.45</v>
      </c>
      <c r="U120" s="55">
        <f t="shared" si="132"/>
        <v>48.359999999999992</v>
      </c>
      <c r="V120" s="55">
        <f t="shared" si="132"/>
        <v>31.2</v>
      </c>
      <c r="W120" s="55">
        <f t="shared" si="132"/>
        <v>25</v>
      </c>
      <c r="X120" s="55">
        <f t="shared" si="132"/>
        <v>0.115</v>
      </c>
      <c r="Y120" s="56">
        <f t="shared" si="132"/>
        <v>0</v>
      </c>
      <c r="Z120" s="57">
        <f t="shared" si="1"/>
        <v>508.875</v>
      </c>
      <c r="AA120" s="59">
        <f t="shared" si="2"/>
        <v>6.0580357142857144</v>
      </c>
      <c r="AB120" s="59">
        <f t="shared" si="3"/>
        <v>0.31975542857142975</v>
      </c>
      <c r="AC120" s="1"/>
      <c r="AD120" s="1"/>
      <c r="AE120" s="1"/>
      <c r="AF120" s="1"/>
      <c r="AG120" s="1"/>
      <c r="AH120" s="1"/>
      <c r="AI120" s="1"/>
      <c r="AJ120" s="1"/>
      <c r="AK120" s="1"/>
      <c r="AL120" s="1">
        <f>IFERROR(VLOOKUP(C120,CALC!$K$2:$M$8,2,FALSE),1)</f>
        <v>1.08</v>
      </c>
      <c r="AM120" s="1">
        <f>IFERROR(VLOOKUP(C120,CALC!$K$2:$M$8,3,FALSE),1)</f>
        <v>1.04</v>
      </c>
      <c r="AN120" s="1">
        <f>VLOOKUP(B120,CALC!$E$2:$H$33,3,FALSE)</f>
        <v>1.04</v>
      </c>
      <c r="AO120" s="1">
        <f>VLOOKUP(B120,CALC!$E$2:$H$33,4,FALSE)</f>
        <v>1.02</v>
      </c>
      <c r="AP120" s="1"/>
      <c r="AQ120" s="3">
        <f t="shared" si="4"/>
        <v>6.300357142857143</v>
      </c>
      <c r="AR120" s="3">
        <f t="shared" si="5"/>
        <v>6.5426785714285716</v>
      </c>
      <c r="AS120" s="3">
        <f t="shared" si="6"/>
        <v>6.1791964285714291</v>
      </c>
      <c r="AT120" s="3">
        <f t="shared" si="7"/>
        <v>6.300357142857143</v>
      </c>
      <c r="AU120" s="3">
        <f t="shared" si="8"/>
        <v>6.4263642857142855</v>
      </c>
      <c r="AV120" s="3">
        <f t="shared" si="9"/>
        <v>6.552371428571429</v>
      </c>
      <c r="AW120" s="3">
        <f t="shared" si="10"/>
        <v>6.6735321428571428</v>
      </c>
      <c r="AX120" s="3">
        <f t="shared" si="11"/>
        <v>6.8043857142857149</v>
      </c>
      <c r="AY120" s="3">
        <f t="shared" si="12"/>
        <v>0.30142857142857249</v>
      </c>
      <c r="AZ120" s="3">
        <f t="shared" si="13"/>
        <v>0.31348571428571542</v>
      </c>
      <c r="BA120" s="3">
        <f t="shared" si="14"/>
        <v>0.3255428571428583</v>
      </c>
      <c r="BB120" s="3">
        <f t="shared" si="15"/>
        <v>0.30745714285714393</v>
      </c>
      <c r="BC120" s="3">
        <f t="shared" si="16"/>
        <v>0.31348571428571542</v>
      </c>
      <c r="BD120" s="3">
        <f t="shared" si="17"/>
        <v>0.31975542857142975</v>
      </c>
      <c r="BE120" s="3">
        <f t="shared" si="18"/>
        <v>0.32602514285714407</v>
      </c>
      <c r="BF120" s="3">
        <f t="shared" si="19"/>
        <v>0.33205371428571545</v>
      </c>
      <c r="BG120" s="3">
        <f t="shared" si="20"/>
        <v>0.33856457142857266</v>
      </c>
    </row>
    <row r="121" spans="1:59" ht="15" x14ac:dyDescent="0.25">
      <c r="A121" s="38" t="s">
        <v>305</v>
      </c>
      <c r="B121" s="38" t="s">
        <v>25</v>
      </c>
      <c r="C121" s="38" t="str">
        <f>VLOOKUP(A121,CALC!$A$2:$C$494,3,FALSE)</f>
        <v>LW/RW</v>
      </c>
      <c r="D121" s="38">
        <v>1</v>
      </c>
      <c r="E121" s="39">
        <v>84</v>
      </c>
      <c r="F121" s="40">
        <v>33.1</v>
      </c>
      <c r="G121" s="40">
        <v>28.3</v>
      </c>
      <c r="H121" s="40">
        <v>61.4</v>
      </c>
      <c r="I121" s="40">
        <v>23.4</v>
      </c>
      <c r="J121" s="40">
        <v>226.5</v>
      </c>
      <c r="K121" s="40">
        <v>29.4</v>
      </c>
      <c r="L121" s="40">
        <v>36.799999999999997</v>
      </c>
      <c r="M121" s="40">
        <v>28.8</v>
      </c>
      <c r="N121" s="52">
        <v>0.14599999999999999</v>
      </c>
      <c r="O121" s="42">
        <v>18.25</v>
      </c>
      <c r="P121" s="54">
        <f t="shared" ref="P121:Y121" si="133">IF(F$4="Yes",F121*F$5,0)</f>
        <v>165.5</v>
      </c>
      <c r="Q121" s="55">
        <f t="shared" si="133"/>
        <v>106.125</v>
      </c>
      <c r="R121" s="55">
        <f t="shared" si="133"/>
        <v>61.4</v>
      </c>
      <c r="S121" s="55">
        <f t="shared" si="133"/>
        <v>11.7</v>
      </c>
      <c r="T121" s="55">
        <f t="shared" si="133"/>
        <v>113.25</v>
      </c>
      <c r="U121" s="55">
        <f t="shared" si="133"/>
        <v>8.8199999999999985</v>
      </c>
      <c r="V121" s="55">
        <f t="shared" si="133"/>
        <v>22.08</v>
      </c>
      <c r="W121" s="55">
        <f t="shared" si="133"/>
        <v>28.8</v>
      </c>
      <c r="X121" s="55">
        <f t="shared" si="133"/>
        <v>0.14599999999999999</v>
      </c>
      <c r="Y121" s="56">
        <f t="shared" si="133"/>
        <v>0</v>
      </c>
      <c r="Z121" s="57">
        <f t="shared" si="1"/>
        <v>517.82099999999991</v>
      </c>
      <c r="AA121" s="59">
        <f t="shared" si="2"/>
        <v>6.1645357142857131</v>
      </c>
      <c r="AB121" s="59">
        <f t="shared" si="3"/>
        <v>0.45818537142857124</v>
      </c>
      <c r="AC121" s="1"/>
      <c r="AD121" s="1"/>
      <c r="AE121" s="1"/>
      <c r="AF121" s="1"/>
      <c r="AG121" s="1"/>
      <c r="AH121" s="1"/>
      <c r="AI121" s="1"/>
      <c r="AJ121" s="1"/>
      <c r="AK121" s="1"/>
      <c r="AL121" s="1">
        <f>IFERROR(VLOOKUP(C121,CALC!$K$2:$M$8,2,FALSE),1)</f>
        <v>1.08</v>
      </c>
      <c r="AM121" s="1">
        <f>IFERROR(VLOOKUP(C121,CALC!$K$2:$M$8,3,FALSE),1)</f>
        <v>1.04</v>
      </c>
      <c r="AN121" s="1">
        <f>VLOOKUP(B121,CALC!$E$2:$H$33,3,FALSE)</f>
        <v>1.1599999999999999</v>
      </c>
      <c r="AO121" s="1">
        <f>VLOOKUP(B121,CALC!$E$2:$H$33,4,FALSE)</f>
        <v>1.08</v>
      </c>
      <c r="AP121" s="1"/>
      <c r="AQ121" s="3">
        <f t="shared" si="4"/>
        <v>6.4111171428571421</v>
      </c>
      <c r="AR121" s="3">
        <f t="shared" si="5"/>
        <v>6.657698571428571</v>
      </c>
      <c r="AS121" s="3">
        <f t="shared" si="6"/>
        <v>6.657698571428571</v>
      </c>
      <c r="AT121" s="3">
        <f t="shared" si="7"/>
        <v>7.1508614285714271</v>
      </c>
      <c r="AU121" s="3">
        <f t="shared" si="8"/>
        <v>6.9240065142857139</v>
      </c>
      <c r="AV121" s="3">
        <f t="shared" si="9"/>
        <v>7.4368958857142839</v>
      </c>
      <c r="AW121" s="3">
        <f t="shared" si="10"/>
        <v>7.1903144571428568</v>
      </c>
      <c r="AX121" s="3">
        <f t="shared" si="11"/>
        <v>7.7229303428571416</v>
      </c>
      <c r="AY121" s="3">
        <f t="shared" si="12"/>
        <v>0.4079285714285712</v>
      </c>
      <c r="AZ121" s="3">
        <f t="shared" si="13"/>
        <v>0.42424571428571406</v>
      </c>
      <c r="BA121" s="3">
        <f t="shared" si="14"/>
        <v>0.44056285714285692</v>
      </c>
      <c r="BB121" s="3">
        <f t="shared" si="15"/>
        <v>0.44056285714285692</v>
      </c>
      <c r="BC121" s="3">
        <f t="shared" si="16"/>
        <v>0.47319714285714254</v>
      </c>
      <c r="BD121" s="3">
        <f t="shared" si="17"/>
        <v>0.45818537142857124</v>
      </c>
      <c r="BE121" s="3">
        <f t="shared" si="18"/>
        <v>0.49212502857142826</v>
      </c>
      <c r="BF121" s="3">
        <f t="shared" si="19"/>
        <v>0.47580788571428551</v>
      </c>
      <c r="BG121" s="3">
        <f t="shared" si="20"/>
        <v>0.51105291428571398</v>
      </c>
    </row>
    <row r="122" spans="1:59" ht="15" x14ac:dyDescent="0.25">
      <c r="A122" s="38" t="s">
        <v>247</v>
      </c>
      <c r="B122" s="38" t="s">
        <v>68</v>
      </c>
      <c r="C122" s="38" t="str">
        <f>VLOOKUP(A122,CALC!$A$2:$C$494,3,FALSE)</f>
        <v>D</v>
      </c>
      <c r="D122" s="38">
        <v>1</v>
      </c>
      <c r="E122" s="39">
        <v>84</v>
      </c>
      <c r="F122" s="40">
        <v>12.5</v>
      </c>
      <c r="G122" s="40">
        <v>54.7</v>
      </c>
      <c r="H122" s="40">
        <v>67.2</v>
      </c>
      <c r="I122" s="40">
        <v>22.3</v>
      </c>
      <c r="J122" s="40">
        <v>183.9</v>
      </c>
      <c r="K122" s="40">
        <v>4.9000000000000004</v>
      </c>
      <c r="L122" s="40">
        <v>90.7</v>
      </c>
      <c r="M122" s="40">
        <v>27</v>
      </c>
      <c r="N122" s="41">
        <v>6.8000000000000005E-2</v>
      </c>
      <c r="O122" s="42">
        <v>22.25</v>
      </c>
      <c r="P122" s="54">
        <f t="shared" ref="P122:Y122" si="134">IF(F$4="Yes",F122*F$5,0)</f>
        <v>62.5</v>
      </c>
      <c r="Q122" s="55">
        <f t="shared" si="134"/>
        <v>205.125</v>
      </c>
      <c r="R122" s="55">
        <f t="shared" si="134"/>
        <v>67.2</v>
      </c>
      <c r="S122" s="55">
        <f t="shared" si="134"/>
        <v>11.15</v>
      </c>
      <c r="T122" s="55">
        <f t="shared" si="134"/>
        <v>91.95</v>
      </c>
      <c r="U122" s="55">
        <f t="shared" si="134"/>
        <v>1.47</v>
      </c>
      <c r="V122" s="55">
        <f t="shared" si="134"/>
        <v>54.42</v>
      </c>
      <c r="W122" s="55">
        <f t="shared" si="134"/>
        <v>27</v>
      </c>
      <c r="X122" s="55">
        <f t="shared" si="134"/>
        <v>6.8000000000000005E-2</v>
      </c>
      <c r="Y122" s="56">
        <f t="shared" si="134"/>
        <v>0</v>
      </c>
      <c r="Z122" s="57">
        <f t="shared" si="1"/>
        <v>520.88300000000004</v>
      </c>
      <c r="AA122" s="59">
        <f t="shared" si="2"/>
        <v>6.2009880952380954</v>
      </c>
      <c r="AB122" s="59">
        <f t="shared" si="3"/>
        <v>1.286369047619047</v>
      </c>
      <c r="AC122" s="1"/>
      <c r="AD122" s="1"/>
      <c r="AE122" s="1"/>
      <c r="AF122" s="1"/>
      <c r="AG122" s="1"/>
      <c r="AH122" s="1"/>
      <c r="AI122" s="1"/>
      <c r="AJ122" s="1"/>
      <c r="AK122" s="1"/>
      <c r="AL122" s="1">
        <f>IFERROR(VLOOKUP(C122,CALC!$K$2:$M$8,2,FALSE),1)</f>
        <v>1</v>
      </c>
      <c r="AM122" s="1">
        <f>IFERROR(VLOOKUP(C122,CALC!$K$2:$M$8,3,FALSE),1)</f>
        <v>1</v>
      </c>
      <c r="AN122" s="1">
        <f>VLOOKUP(B122,CALC!$E$2:$H$33,3,FALSE)</f>
        <v>1</v>
      </c>
      <c r="AO122" s="1">
        <f>VLOOKUP(B122,CALC!$E$2:$H$33,4,FALSE)</f>
        <v>1</v>
      </c>
      <c r="AP122" s="1"/>
      <c r="AQ122" s="3">
        <f t="shared" si="4"/>
        <v>6.2009880952380954</v>
      </c>
      <c r="AR122" s="3">
        <f t="shared" si="5"/>
        <v>6.2009880952380954</v>
      </c>
      <c r="AS122" s="3">
        <f t="shared" si="6"/>
        <v>6.2009880952380954</v>
      </c>
      <c r="AT122" s="3">
        <f t="shared" si="7"/>
        <v>6.2009880952380954</v>
      </c>
      <c r="AU122" s="3">
        <f t="shared" si="8"/>
        <v>6.2009880952380954</v>
      </c>
      <c r="AV122" s="3">
        <f t="shared" si="9"/>
        <v>6.2009880952380954</v>
      </c>
      <c r="AW122" s="3">
        <f t="shared" si="10"/>
        <v>6.2009880952380954</v>
      </c>
      <c r="AX122" s="3">
        <f t="shared" si="11"/>
        <v>6.2009880952380954</v>
      </c>
      <c r="AY122" s="3">
        <f t="shared" si="12"/>
        <v>1.286369047619047</v>
      </c>
      <c r="AZ122" s="3">
        <f t="shared" si="13"/>
        <v>1.286369047619047</v>
      </c>
      <c r="BA122" s="3">
        <f t="shared" si="14"/>
        <v>1.286369047619047</v>
      </c>
      <c r="BB122" s="3">
        <f t="shared" si="15"/>
        <v>1.286369047619047</v>
      </c>
      <c r="BC122" s="3">
        <f t="shared" si="16"/>
        <v>1.286369047619047</v>
      </c>
      <c r="BD122" s="3">
        <f t="shared" si="17"/>
        <v>1.286369047619047</v>
      </c>
      <c r="BE122" s="3">
        <f t="shared" si="18"/>
        <v>1.286369047619047</v>
      </c>
      <c r="BF122" s="3">
        <f t="shared" si="19"/>
        <v>1.286369047619047</v>
      </c>
      <c r="BG122" s="3">
        <f t="shared" si="20"/>
        <v>1.286369047619047</v>
      </c>
    </row>
    <row r="123" spans="1:59" ht="15" x14ac:dyDescent="0.25">
      <c r="A123" s="38" t="s">
        <v>309</v>
      </c>
      <c r="B123" s="38" t="s">
        <v>47</v>
      </c>
      <c r="C123" s="38" t="str">
        <f>VLOOKUP(A123,CALC!$A$2:$C$494,3,FALSE)</f>
        <v>RW</v>
      </c>
      <c r="D123" s="38">
        <v>1</v>
      </c>
      <c r="E123" s="39">
        <v>55</v>
      </c>
      <c r="F123" s="40">
        <v>16.899999999999999</v>
      </c>
      <c r="G123" s="40">
        <v>29.5</v>
      </c>
      <c r="H123" s="40">
        <v>46.4</v>
      </c>
      <c r="I123" s="40">
        <v>13.5</v>
      </c>
      <c r="J123" s="40">
        <v>136.1</v>
      </c>
      <c r="K123" s="40">
        <v>2.9</v>
      </c>
      <c r="L123" s="40">
        <v>14</v>
      </c>
      <c r="M123" s="40">
        <v>14.6</v>
      </c>
      <c r="N123" s="52">
        <v>0.124</v>
      </c>
      <c r="O123" s="42">
        <v>18</v>
      </c>
      <c r="P123" s="54">
        <f t="shared" ref="P123:Y123" si="135">IF(F$4="Yes",F123*F$5,0)</f>
        <v>84.5</v>
      </c>
      <c r="Q123" s="55">
        <f t="shared" si="135"/>
        <v>110.625</v>
      </c>
      <c r="R123" s="55">
        <f t="shared" si="135"/>
        <v>46.4</v>
      </c>
      <c r="S123" s="55">
        <f t="shared" si="135"/>
        <v>6.75</v>
      </c>
      <c r="T123" s="55">
        <f t="shared" si="135"/>
        <v>68.05</v>
      </c>
      <c r="U123" s="55">
        <f t="shared" si="135"/>
        <v>0.87</v>
      </c>
      <c r="V123" s="55">
        <f t="shared" si="135"/>
        <v>8.4</v>
      </c>
      <c r="W123" s="55">
        <f t="shared" si="135"/>
        <v>14.6</v>
      </c>
      <c r="X123" s="55">
        <f t="shared" si="135"/>
        <v>0.124</v>
      </c>
      <c r="Y123" s="56">
        <f t="shared" si="135"/>
        <v>0</v>
      </c>
      <c r="Z123" s="57">
        <f t="shared" si="1"/>
        <v>340.31900000000002</v>
      </c>
      <c r="AA123" s="59">
        <f t="shared" si="2"/>
        <v>6.1876181818181824</v>
      </c>
      <c r="AB123" s="59">
        <f t="shared" si="3"/>
        <v>0.43914637232143006</v>
      </c>
      <c r="AC123" s="1"/>
      <c r="AD123" s="1"/>
      <c r="AE123" s="1"/>
      <c r="AF123" s="1"/>
      <c r="AG123" s="1"/>
      <c r="AH123" s="1"/>
      <c r="AI123" s="1"/>
      <c r="AJ123" s="1"/>
      <c r="AK123" s="1"/>
      <c r="AL123" s="1">
        <f>IFERROR(VLOOKUP(C123,CALC!$K$2:$M$8,2,FALSE),1)</f>
        <v>0.95</v>
      </c>
      <c r="AM123" s="1">
        <f>IFERROR(VLOOKUP(C123,CALC!$K$2:$M$8,3,FALSE),1)</f>
        <v>0.97499999999999998</v>
      </c>
      <c r="AN123" s="1">
        <f>VLOOKUP(B123,CALC!$E$2:$H$33,3,FALSE)</f>
        <v>1.0900000000000001</v>
      </c>
      <c r="AO123" s="1">
        <f>VLOOKUP(B123,CALC!$E$2:$H$33,4,FALSE)</f>
        <v>1.0449999999999999</v>
      </c>
      <c r="AP123" s="1"/>
      <c r="AQ123" s="3">
        <f t="shared" si="4"/>
        <v>6.0329277272727273</v>
      </c>
      <c r="AR123" s="3">
        <f t="shared" si="5"/>
        <v>5.8782372727272731</v>
      </c>
      <c r="AS123" s="3">
        <f t="shared" si="6"/>
        <v>6.4660609999999998</v>
      </c>
      <c r="AT123" s="3">
        <f t="shared" si="7"/>
        <v>6.7445038181818191</v>
      </c>
      <c r="AU123" s="3">
        <f t="shared" si="8"/>
        <v>6.3044094749999999</v>
      </c>
      <c r="AV123" s="3">
        <f t="shared" si="9"/>
        <v>6.5758912227272734</v>
      </c>
      <c r="AW123" s="3">
        <f t="shared" si="10"/>
        <v>6.14275795</v>
      </c>
      <c r="AX123" s="3">
        <f t="shared" si="11"/>
        <v>6.4072786272727278</v>
      </c>
      <c r="AY123" s="3">
        <f t="shared" si="12"/>
        <v>0.43101103896104043</v>
      </c>
      <c r="AZ123" s="3">
        <f t="shared" si="13"/>
        <v>0.42023576298701443</v>
      </c>
      <c r="BA123" s="3">
        <f t="shared" si="14"/>
        <v>0.40946048701298837</v>
      </c>
      <c r="BB123" s="3">
        <f t="shared" si="15"/>
        <v>0.45040653571428724</v>
      </c>
      <c r="BC123" s="3">
        <f t="shared" si="16"/>
        <v>0.4698020324675341</v>
      </c>
      <c r="BD123" s="3">
        <f t="shared" si="17"/>
        <v>0.43914637232143006</v>
      </c>
      <c r="BE123" s="3">
        <f t="shared" si="18"/>
        <v>0.45805698165584574</v>
      </c>
      <c r="BF123" s="3">
        <f t="shared" si="19"/>
        <v>0.42788620892857282</v>
      </c>
      <c r="BG123" s="3">
        <f t="shared" si="20"/>
        <v>0.44631193084415738</v>
      </c>
    </row>
    <row r="124" spans="1:59" ht="15" x14ac:dyDescent="0.25">
      <c r="A124" s="38" t="s">
        <v>259</v>
      </c>
      <c r="B124" s="38" t="s">
        <v>16</v>
      </c>
      <c r="C124" s="38" t="str">
        <f>VLOOKUP(A124,CALC!$A$2:$C$494,3,FALSE)</f>
        <v>D</v>
      </c>
      <c r="D124" s="38">
        <v>1</v>
      </c>
      <c r="E124" s="39">
        <v>84</v>
      </c>
      <c r="F124" s="40">
        <v>13.9</v>
      </c>
      <c r="G124" s="40">
        <v>45.6</v>
      </c>
      <c r="H124" s="40">
        <v>59.5</v>
      </c>
      <c r="I124" s="40">
        <v>17.899999999999999</v>
      </c>
      <c r="J124" s="40">
        <v>180.1</v>
      </c>
      <c r="K124" s="40">
        <v>36.799999999999997</v>
      </c>
      <c r="L124" s="40">
        <v>126</v>
      </c>
      <c r="M124" s="40">
        <v>29.9</v>
      </c>
      <c r="N124" s="41">
        <v>7.6999999999999999E-2</v>
      </c>
      <c r="O124" s="42">
        <v>22.5</v>
      </c>
      <c r="P124" s="54">
        <f t="shared" ref="P124:Y124" si="136">IF(F$4="Yes",F124*F$5,0)</f>
        <v>69.5</v>
      </c>
      <c r="Q124" s="55">
        <f t="shared" si="136"/>
        <v>171</v>
      </c>
      <c r="R124" s="55">
        <f t="shared" si="136"/>
        <v>59.5</v>
      </c>
      <c r="S124" s="55">
        <f t="shared" si="136"/>
        <v>8.9499999999999993</v>
      </c>
      <c r="T124" s="55">
        <f t="shared" si="136"/>
        <v>90.05</v>
      </c>
      <c r="U124" s="55">
        <f t="shared" si="136"/>
        <v>11.04</v>
      </c>
      <c r="V124" s="55">
        <f t="shared" si="136"/>
        <v>75.599999999999994</v>
      </c>
      <c r="W124" s="55">
        <f t="shared" si="136"/>
        <v>29.9</v>
      </c>
      <c r="X124" s="55">
        <f t="shared" si="136"/>
        <v>7.6999999999999999E-2</v>
      </c>
      <c r="Y124" s="56">
        <f t="shared" si="136"/>
        <v>0</v>
      </c>
      <c r="Z124" s="57">
        <f t="shared" si="1"/>
        <v>515.61699999999996</v>
      </c>
      <c r="AA124" s="59">
        <f t="shared" si="2"/>
        <v>6.1382976190476182</v>
      </c>
      <c r="AB124" s="59">
        <f t="shared" si="3"/>
        <v>1.1196658928571415</v>
      </c>
      <c r="AC124" s="1"/>
      <c r="AD124" s="1"/>
      <c r="AE124" s="1"/>
      <c r="AF124" s="1"/>
      <c r="AG124" s="1"/>
      <c r="AH124" s="1"/>
      <c r="AI124" s="1"/>
      <c r="AJ124" s="1"/>
      <c r="AK124" s="1"/>
      <c r="AL124" s="1">
        <f>IFERROR(VLOOKUP(C124,CALC!$K$2:$M$8,2,FALSE),1)</f>
        <v>1</v>
      </c>
      <c r="AM124" s="1">
        <f>IFERROR(VLOOKUP(C124,CALC!$K$2:$M$8,3,FALSE),1)</f>
        <v>1</v>
      </c>
      <c r="AN124" s="1">
        <f>VLOOKUP(B124,CALC!$E$2:$H$33,3,FALSE)</f>
        <v>0.83</v>
      </c>
      <c r="AO124" s="1">
        <f>VLOOKUP(B124,CALC!$E$2:$H$33,4,FALSE)</f>
        <v>0.91500000000000004</v>
      </c>
      <c r="AP124" s="1"/>
      <c r="AQ124" s="3">
        <f t="shared" si="4"/>
        <v>6.1382976190476182</v>
      </c>
      <c r="AR124" s="3">
        <f t="shared" si="5"/>
        <v>6.1382976190476182</v>
      </c>
      <c r="AS124" s="3">
        <f t="shared" si="6"/>
        <v>5.6165423214285708</v>
      </c>
      <c r="AT124" s="3">
        <f t="shared" si="7"/>
        <v>5.0947870238095225</v>
      </c>
      <c r="AU124" s="3">
        <f t="shared" si="8"/>
        <v>5.6165423214285708</v>
      </c>
      <c r="AV124" s="3">
        <f t="shared" si="9"/>
        <v>5.0947870238095225</v>
      </c>
      <c r="AW124" s="3">
        <f t="shared" si="10"/>
        <v>5.6165423214285708</v>
      </c>
      <c r="AX124" s="3">
        <f t="shared" si="11"/>
        <v>5.0947870238095225</v>
      </c>
      <c r="AY124" s="3">
        <f t="shared" si="12"/>
        <v>1.2236785714285698</v>
      </c>
      <c r="AZ124" s="3">
        <f t="shared" si="13"/>
        <v>1.2236785714285698</v>
      </c>
      <c r="BA124" s="3">
        <f t="shared" si="14"/>
        <v>1.2236785714285698</v>
      </c>
      <c r="BB124" s="3">
        <f t="shared" si="15"/>
        <v>1.1196658928571415</v>
      </c>
      <c r="BC124" s="3">
        <f t="shared" si="16"/>
        <v>1.0156532142857129</v>
      </c>
      <c r="BD124" s="3">
        <f t="shared" si="17"/>
        <v>1.1196658928571415</v>
      </c>
      <c r="BE124" s="3">
        <f t="shared" si="18"/>
        <v>1.0156532142857129</v>
      </c>
      <c r="BF124" s="3">
        <f t="shared" si="19"/>
        <v>1.1196658928571415</v>
      </c>
      <c r="BG124" s="3">
        <f t="shared" si="20"/>
        <v>1.0156532142857129</v>
      </c>
    </row>
    <row r="125" spans="1:59" ht="15" x14ac:dyDescent="0.25">
      <c r="A125" s="38" t="s">
        <v>308</v>
      </c>
      <c r="B125" s="38" t="s">
        <v>19</v>
      </c>
      <c r="C125" s="38" t="str">
        <f>VLOOKUP(A125,CALC!$A$2:$C$494,3,FALSE)</f>
        <v>C</v>
      </c>
      <c r="D125" s="38">
        <v>1</v>
      </c>
      <c r="E125" s="39">
        <v>84</v>
      </c>
      <c r="F125" s="40">
        <v>22.4</v>
      </c>
      <c r="G125" s="40">
        <v>50.8</v>
      </c>
      <c r="H125" s="40">
        <v>73.2</v>
      </c>
      <c r="I125" s="40">
        <v>25.6</v>
      </c>
      <c r="J125" s="40">
        <v>146.69999999999999</v>
      </c>
      <c r="K125" s="40">
        <v>13.4</v>
      </c>
      <c r="L125" s="40">
        <v>54.3</v>
      </c>
      <c r="M125" s="40">
        <v>34</v>
      </c>
      <c r="N125" s="52">
        <v>0.152</v>
      </c>
      <c r="O125" s="42">
        <v>17.25</v>
      </c>
      <c r="P125" s="54">
        <f t="shared" ref="P125:Y125" si="137">IF(F$4="Yes",F125*F$5,0)</f>
        <v>112</v>
      </c>
      <c r="Q125" s="55">
        <f t="shared" si="137"/>
        <v>190.5</v>
      </c>
      <c r="R125" s="55">
        <f t="shared" si="137"/>
        <v>73.2</v>
      </c>
      <c r="S125" s="55">
        <f t="shared" si="137"/>
        <v>12.8</v>
      </c>
      <c r="T125" s="55">
        <f t="shared" si="137"/>
        <v>73.349999999999994</v>
      </c>
      <c r="U125" s="55">
        <f t="shared" si="137"/>
        <v>4.0199999999999996</v>
      </c>
      <c r="V125" s="55">
        <f t="shared" si="137"/>
        <v>32.58</v>
      </c>
      <c r="W125" s="55">
        <f t="shared" si="137"/>
        <v>34</v>
      </c>
      <c r="X125" s="55">
        <f t="shared" si="137"/>
        <v>0.152</v>
      </c>
      <c r="Y125" s="56">
        <f t="shared" si="137"/>
        <v>0</v>
      </c>
      <c r="Z125" s="57">
        <f t="shared" si="1"/>
        <v>532.60200000000009</v>
      </c>
      <c r="AA125" s="59">
        <f t="shared" si="2"/>
        <v>6.3405000000000014</v>
      </c>
      <c r="AB125" s="59">
        <f t="shared" si="3"/>
        <v>0.62657542500000241</v>
      </c>
      <c r="AC125" s="1"/>
      <c r="AD125" s="1"/>
      <c r="AE125" s="1"/>
      <c r="AF125" s="1"/>
      <c r="AG125" s="1"/>
      <c r="AH125" s="1"/>
      <c r="AI125" s="1"/>
      <c r="AJ125" s="1"/>
      <c r="AK125" s="1"/>
      <c r="AL125" s="1">
        <f>IFERROR(VLOOKUP(C125,CALC!$K$2:$M$8,2,FALSE),1)</f>
        <v>0.96</v>
      </c>
      <c r="AM125" s="1">
        <f>IFERROR(VLOOKUP(C125,CALC!$K$2:$M$8,3,FALSE),1)</f>
        <v>0.98</v>
      </c>
      <c r="AN125" s="1">
        <f>VLOOKUP(B125,CALC!$E$2:$H$33,3,FALSE)</f>
        <v>1.19</v>
      </c>
      <c r="AO125" s="1">
        <f>VLOOKUP(B125,CALC!$E$2:$H$33,4,FALSE)</f>
        <v>1.095</v>
      </c>
      <c r="AP125" s="1"/>
      <c r="AQ125" s="3">
        <f t="shared" si="4"/>
        <v>6.2136900000000015</v>
      </c>
      <c r="AR125" s="3">
        <f t="shared" si="5"/>
        <v>6.0868800000000007</v>
      </c>
      <c r="AS125" s="3">
        <f t="shared" si="6"/>
        <v>6.9428475000000009</v>
      </c>
      <c r="AT125" s="3">
        <f t="shared" si="7"/>
        <v>7.5451950000000014</v>
      </c>
      <c r="AU125" s="3">
        <f t="shared" si="8"/>
        <v>6.8039905500000017</v>
      </c>
      <c r="AV125" s="3">
        <f t="shared" si="9"/>
        <v>7.3942911000000011</v>
      </c>
      <c r="AW125" s="3">
        <f t="shared" si="10"/>
        <v>6.6651336000000008</v>
      </c>
      <c r="AX125" s="3">
        <f t="shared" si="11"/>
        <v>7.2433872000000008</v>
      </c>
      <c r="AY125" s="3">
        <f t="shared" si="12"/>
        <v>0.58389285714285943</v>
      </c>
      <c r="AZ125" s="3">
        <f t="shared" si="13"/>
        <v>0.57221500000000225</v>
      </c>
      <c r="BA125" s="3">
        <f t="shared" si="14"/>
        <v>0.56053714285714507</v>
      </c>
      <c r="BB125" s="3">
        <f t="shared" si="15"/>
        <v>0.63936267857143103</v>
      </c>
      <c r="BC125" s="3">
        <f t="shared" si="16"/>
        <v>0.69483250000000274</v>
      </c>
      <c r="BD125" s="3">
        <f t="shared" si="17"/>
        <v>0.62657542500000241</v>
      </c>
      <c r="BE125" s="3">
        <f t="shared" si="18"/>
        <v>0.68093585000000267</v>
      </c>
      <c r="BF125" s="3">
        <f t="shared" si="19"/>
        <v>0.61378817142857378</v>
      </c>
      <c r="BG125" s="3">
        <f t="shared" si="20"/>
        <v>0.66703920000000261</v>
      </c>
    </row>
    <row r="126" spans="1:59" ht="15" x14ac:dyDescent="0.25">
      <c r="A126" s="38" t="s">
        <v>249</v>
      </c>
      <c r="B126" s="38" t="s">
        <v>41</v>
      </c>
      <c r="C126" s="38" t="str">
        <f>VLOOKUP(A126,CALC!$A$2:$C$494,3,FALSE)</f>
        <v>D</v>
      </c>
      <c r="D126" s="38">
        <v>2</v>
      </c>
      <c r="E126" s="39">
        <v>84</v>
      </c>
      <c r="F126" s="40">
        <v>12.4</v>
      </c>
      <c r="G126" s="40">
        <v>37.799999999999997</v>
      </c>
      <c r="H126" s="40">
        <v>50.3</v>
      </c>
      <c r="I126" s="40">
        <v>8.6</v>
      </c>
      <c r="J126" s="40">
        <v>170.8</v>
      </c>
      <c r="K126" s="40">
        <v>66.400000000000006</v>
      </c>
      <c r="L126" s="40">
        <v>183.2</v>
      </c>
      <c r="M126" s="40">
        <v>34.6</v>
      </c>
      <c r="N126" s="41">
        <v>7.2999999999999995E-2</v>
      </c>
      <c r="O126" s="42">
        <v>22.5</v>
      </c>
      <c r="P126" s="54">
        <f t="shared" ref="P126:Y126" si="138">IF(F$4="Yes",F126*F$5,0)</f>
        <v>62</v>
      </c>
      <c r="Q126" s="55">
        <f t="shared" si="138"/>
        <v>141.75</v>
      </c>
      <c r="R126" s="55">
        <f t="shared" si="138"/>
        <v>50.3</v>
      </c>
      <c r="S126" s="55">
        <f t="shared" si="138"/>
        <v>4.3</v>
      </c>
      <c r="T126" s="55">
        <f t="shared" si="138"/>
        <v>85.4</v>
      </c>
      <c r="U126" s="55">
        <f t="shared" si="138"/>
        <v>19.920000000000002</v>
      </c>
      <c r="V126" s="55">
        <f t="shared" si="138"/>
        <v>109.91999999999999</v>
      </c>
      <c r="W126" s="55">
        <f t="shared" si="138"/>
        <v>34.6</v>
      </c>
      <c r="X126" s="55">
        <f t="shared" si="138"/>
        <v>7.2999999999999995E-2</v>
      </c>
      <c r="Y126" s="56">
        <f t="shared" si="138"/>
        <v>0</v>
      </c>
      <c r="Z126" s="57">
        <f t="shared" si="1"/>
        <v>508.26300000000003</v>
      </c>
      <c r="AA126" s="59">
        <f t="shared" si="2"/>
        <v>6.0507500000000007</v>
      </c>
      <c r="AB126" s="59">
        <f t="shared" si="3"/>
        <v>1.1361309523809524</v>
      </c>
      <c r="AC126" s="1"/>
      <c r="AD126" s="1"/>
      <c r="AE126" s="1"/>
      <c r="AF126" s="1"/>
      <c r="AG126" s="1"/>
      <c r="AH126" s="1"/>
      <c r="AI126" s="1"/>
      <c r="AJ126" s="1"/>
      <c r="AK126" s="1"/>
      <c r="AL126" s="1">
        <f>IFERROR(VLOOKUP(C126,CALC!$K$2:$M$8,2,FALSE),1)</f>
        <v>1</v>
      </c>
      <c r="AM126" s="1">
        <f>IFERROR(VLOOKUP(C126,CALC!$K$2:$M$8,3,FALSE),1)</f>
        <v>1</v>
      </c>
      <c r="AN126" s="1">
        <f>VLOOKUP(B126,CALC!$E$2:$H$33,3,FALSE)</f>
        <v>1</v>
      </c>
      <c r="AO126" s="1">
        <f>VLOOKUP(B126,CALC!$E$2:$H$33,4,FALSE)</f>
        <v>1</v>
      </c>
      <c r="AP126" s="1"/>
      <c r="AQ126" s="3">
        <f t="shared" si="4"/>
        <v>6.0507500000000007</v>
      </c>
      <c r="AR126" s="3">
        <f t="shared" si="5"/>
        <v>6.0507500000000007</v>
      </c>
      <c r="AS126" s="3">
        <f t="shared" si="6"/>
        <v>6.0507500000000007</v>
      </c>
      <c r="AT126" s="3">
        <f t="shared" si="7"/>
        <v>6.0507500000000007</v>
      </c>
      <c r="AU126" s="3">
        <f t="shared" si="8"/>
        <v>6.0507500000000007</v>
      </c>
      <c r="AV126" s="3">
        <f t="shared" si="9"/>
        <v>6.0507500000000007</v>
      </c>
      <c r="AW126" s="3">
        <f t="shared" si="10"/>
        <v>6.0507500000000007</v>
      </c>
      <c r="AX126" s="3">
        <f t="shared" si="11"/>
        <v>6.0507500000000007</v>
      </c>
      <c r="AY126" s="3">
        <f t="shared" si="12"/>
        <v>1.1361309523809524</v>
      </c>
      <c r="AZ126" s="3">
        <f t="shared" si="13"/>
        <v>1.1361309523809524</v>
      </c>
      <c r="BA126" s="3">
        <f t="shared" si="14"/>
        <v>1.1361309523809524</v>
      </c>
      <c r="BB126" s="3">
        <f t="shared" si="15"/>
        <v>1.1361309523809524</v>
      </c>
      <c r="BC126" s="3">
        <f t="shared" si="16"/>
        <v>1.1361309523809524</v>
      </c>
      <c r="BD126" s="3">
        <f t="shared" si="17"/>
        <v>1.1361309523809524</v>
      </c>
      <c r="BE126" s="3">
        <f t="shared" si="18"/>
        <v>1.1361309523809524</v>
      </c>
      <c r="BF126" s="3">
        <f t="shared" si="19"/>
        <v>1.1361309523809524</v>
      </c>
      <c r="BG126" s="3">
        <f t="shared" si="20"/>
        <v>1.1361309523809524</v>
      </c>
    </row>
    <row r="127" spans="1:59" ht="15" x14ac:dyDescent="0.25">
      <c r="A127" s="38" t="s">
        <v>311</v>
      </c>
      <c r="B127" s="38" t="s">
        <v>63</v>
      </c>
      <c r="C127" s="38" t="str">
        <f>VLOOKUP(A127,CALC!$A$2:$C$494,3,FALSE)</f>
        <v>C/LW/RW</v>
      </c>
      <c r="D127" s="38">
        <v>1</v>
      </c>
      <c r="E127" s="39">
        <v>84</v>
      </c>
      <c r="F127" s="40">
        <v>22.6</v>
      </c>
      <c r="G127" s="40">
        <v>48.8</v>
      </c>
      <c r="H127" s="40">
        <v>71.400000000000006</v>
      </c>
      <c r="I127" s="40">
        <v>22.4</v>
      </c>
      <c r="J127" s="40">
        <v>165.6</v>
      </c>
      <c r="K127" s="40">
        <v>46.6</v>
      </c>
      <c r="L127" s="40">
        <v>27.1</v>
      </c>
      <c r="M127" s="40">
        <v>47.4</v>
      </c>
      <c r="N127" s="52">
        <v>0.13600000000000001</v>
      </c>
      <c r="O127" s="42">
        <v>18.5</v>
      </c>
      <c r="P127" s="54">
        <f t="shared" ref="P127:Y127" si="139">IF(F$4="Yes",F127*F$5,0)</f>
        <v>113</v>
      </c>
      <c r="Q127" s="55">
        <f t="shared" si="139"/>
        <v>183</v>
      </c>
      <c r="R127" s="55">
        <f t="shared" si="139"/>
        <v>71.400000000000006</v>
      </c>
      <c r="S127" s="55">
        <f t="shared" si="139"/>
        <v>11.2</v>
      </c>
      <c r="T127" s="55">
        <f t="shared" si="139"/>
        <v>82.8</v>
      </c>
      <c r="U127" s="55">
        <f t="shared" si="139"/>
        <v>13.98</v>
      </c>
      <c r="V127" s="55">
        <f t="shared" si="139"/>
        <v>16.260000000000002</v>
      </c>
      <c r="W127" s="55">
        <f t="shared" si="139"/>
        <v>47.4</v>
      </c>
      <c r="X127" s="55">
        <f t="shared" si="139"/>
        <v>0.13600000000000001</v>
      </c>
      <c r="Y127" s="56">
        <f t="shared" si="139"/>
        <v>0</v>
      </c>
      <c r="Z127" s="57">
        <f t="shared" si="1"/>
        <v>539.17599999999993</v>
      </c>
      <c r="AA127" s="59">
        <f t="shared" si="2"/>
        <v>6.4187619047619036</v>
      </c>
      <c r="AB127" s="59">
        <f t="shared" si="3"/>
        <v>0.71929871785714261</v>
      </c>
      <c r="AC127" s="1"/>
      <c r="AD127" s="1"/>
      <c r="AE127" s="1"/>
      <c r="AF127" s="1"/>
      <c r="AG127" s="1"/>
      <c r="AH127" s="1"/>
      <c r="AI127" s="1"/>
      <c r="AJ127" s="1"/>
      <c r="AK127" s="1"/>
      <c r="AL127" s="1">
        <f>IFERROR(VLOOKUP(C127,CALC!$K$2:$M$8,2,FALSE),1)</f>
        <v>1.1299999999999999</v>
      </c>
      <c r="AM127" s="1">
        <f>IFERROR(VLOOKUP(C127,CALC!$K$2:$M$8,3,FALSE),1)</f>
        <v>1.0649999999999999</v>
      </c>
      <c r="AN127" s="1">
        <f>VLOOKUP(B127,CALC!$E$2:$H$33,3,FALSE)</f>
        <v>1.04</v>
      </c>
      <c r="AO127" s="1">
        <f>VLOOKUP(B127,CALC!$E$2:$H$33,4,FALSE)</f>
        <v>1.02</v>
      </c>
      <c r="AP127" s="1"/>
      <c r="AQ127" s="3">
        <f t="shared" si="4"/>
        <v>6.8359814285714267</v>
      </c>
      <c r="AR127" s="3">
        <f t="shared" si="5"/>
        <v>7.2532009523809506</v>
      </c>
      <c r="AS127" s="3">
        <f t="shared" si="6"/>
        <v>6.5471371428571414</v>
      </c>
      <c r="AT127" s="3">
        <f t="shared" si="7"/>
        <v>6.6755123809523802</v>
      </c>
      <c r="AU127" s="3">
        <f t="shared" si="8"/>
        <v>6.9727010571428556</v>
      </c>
      <c r="AV127" s="3">
        <f t="shared" si="9"/>
        <v>7.1094206857142836</v>
      </c>
      <c r="AW127" s="3">
        <f t="shared" si="10"/>
        <v>7.3982649714285698</v>
      </c>
      <c r="AX127" s="3">
        <f t="shared" si="11"/>
        <v>7.5433289904761889</v>
      </c>
      <c r="AY127" s="3">
        <f t="shared" si="12"/>
        <v>0.66215476190476164</v>
      </c>
      <c r="AZ127" s="3">
        <f t="shared" si="13"/>
        <v>0.70519482142857115</v>
      </c>
      <c r="BA127" s="3">
        <f t="shared" si="14"/>
        <v>0.74823488095238055</v>
      </c>
      <c r="BB127" s="3">
        <f t="shared" si="15"/>
        <v>0.67539785714285683</v>
      </c>
      <c r="BC127" s="3">
        <f t="shared" si="16"/>
        <v>0.68864095238095213</v>
      </c>
      <c r="BD127" s="3">
        <f t="shared" si="17"/>
        <v>0.71929871785714261</v>
      </c>
      <c r="BE127" s="3">
        <f t="shared" si="18"/>
        <v>0.73340261428571407</v>
      </c>
      <c r="BF127" s="3">
        <f t="shared" si="19"/>
        <v>0.76319957857142817</v>
      </c>
      <c r="BG127" s="3">
        <f t="shared" si="20"/>
        <v>0.77816427619047579</v>
      </c>
    </row>
    <row r="128" spans="1:59" ht="15" x14ac:dyDescent="0.25">
      <c r="A128" s="38" t="s">
        <v>312</v>
      </c>
      <c r="B128" s="38" t="s">
        <v>53</v>
      </c>
      <c r="C128" s="38" t="str">
        <f>VLOOKUP(A128,CALC!$A$2:$C$494,3,FALSE)</f>
        <v>C/LW/RW</v>
      </c>
      <c r="D128" s="38">
        <v>2</v>
      </c>
      <c r="E128" s="39">
        <v>84</v>
      </c>
      <c r="F128" s="40">
        <v>23</v>
      </c>
      <c r="G128" s="40">
        <v>25.9</v>
      </c>
      <c r="H128" s="40">
        <v>48.9</v>
      </c>
      <c r="I128" s="40">
        <v>7.7</v>
      </c>
      <c r="J128" s="40">
        <v>224.5</v>
      </c>
      <c r="K128" s="40">
        <v>205.7</v>
      </c>
      <c r="L128" s="40">
        <v>50.5</v>
      </c>
      <c r="M128" s="40">
        <v>20.2</v>
      </c>
      <c r="N128" s="41">
        <v>0.10299999999999999</v>
      </c>
      <c r="O128" s="42">
        <v>18.25</v>
      </c>
      <c r="P128" s="54">
        <f t="shared" ref="P128:Y128" si="140">IF(F$4="Yes",F128*F$5,0)</f>
        <v>115</v>
      </c>
      <c r="Q128" s="55">
        <f t="shared" si="140"/>
        <v>97.125</v>
      </c>
      <c r="R128" s="55">
        <f t="shared" si="140"/>
        <v>48.9</v>
      </c>
      <c r="S128" s="55">
        <f t="shared" si="140"/>
        <v>3.85</v>
      </c>
      <c r="T128" s="55">
        <f t="shared" si="140"/>
        <v>112.25</v>
      </c>
      <c r="U128" s="55">
        <f t="shared" si="140"/>
        <v>61.709999999999994</v>
      </c>
      <c r="V128" s="55">
        <f t="shared" si="140"/>
        <v>30.299999999999997</v>
      </c>
      <c r="W128" s="55">
        <f t="shared" si="140"/>
        <v>20.2</v>
      </c>
      <c r="X128" s="55">
        <f t="shared" si="140"/>
        <v>0.10299999999999999</v>
      </c>
      <c r="Y128" s="56">
        <f t="shared" si="140"/>
        <v>0</v>
      </c>
      <c r="Z128" s="57">
        <f t="shared" si="1"/>
        <v>489.43799999999999</v>
      </c>
      <c r="AA128" s="59">
        <f t="shared" si="2"/>
        <v>5.8266428571428568</v>
      </c>
      <c r="AB128" s="59">
        <f t="shared" si="3"/>
        <v>7.3469215178572037E-2</v>
      </c>
      <c r="AC128" s="1"/>
      <c r="AD128" s="1"/>
      <c r="AE128" s="1"/>
      <c r="AF128" s="1"/>
      <c r="AG128" s="1"/>
      <c r="AH128" s="1"/>
      <c r="AI128" s="1"/>
      <c r="AJ128" s="1"/>
      <c r="AK128" s="1"/>
      <c r="AL128" s="1">
        <f>IFERROR(VLOOKUP(C128,CALC!$K$2:$M$8,2,FALSE),1)</f>
        <v>1.1299999999999999</v>
      </c>
      <c r="AM128" s="1">
        <f>IFERROR(VLOOKUP(C128,CALC!$K$2:$M$8,3,FALSE),1)</f>
        <v>1.0649999999999999</v>
      </c>
      <c r="AN128" s="1">
        <f>VLOOKUP(B128,CALC!$E$2:$H$33,3,FALSE)</f>
        <v>0.97</v>
      </c>
      <c r="AO128" s="1">
        <f>VLOOKUP(B128,CALC!$E$2:$H$33,4,FALSE)</f>
        <v>0.98499999999999999</v>
      </c>
      <c r="AP128" s="1"/>
      <c r="AQ128" s="3">
        <f t="shared" si="4"/>
        <v>6.2053746428571426</v>
      </c>
      <c r="AR128" s="3">
        <f t="shared" si="5"/>
        <v>6.5841064285714275</v>
      </c>
      <c r="AS128" s="3">
        <f t="shared" si="6"/>
        <v>5.7392432142857137</v>
      </c>
      <c r="AT128" s="3">
        <f t="shared" si="7"/>
        <v>5.6518435714285706</v>
      </c>
      <c r="AU128" s="3">
        <f t="shared" si="8"/>
        <v>6.1122940232142851</v>
      </c>
      <c r="AV128" s="3">
        <f t="shared" si="9"/>
        <v>6.0192134035714284</v>
      </c>
      <c r="AW128" s="3">
        <f t="shared" si="10"/>
        <v>6.4853448321428564</v>
      </c>
      <c r="AX128" s="3">
        <f t="shared" si="11"/>
        <v>6.3865832357142844</v>
      </c>
      <c r="AY128" s="3">
        <f t="shared" si="12"/>
        <v>7.0035714285714867E-2</v>
      </c>
      <c r="AZ128" s="3">
        <f t="shared" si="13"/>
        <v>7.4588035714286335E-2</v>
      </c>
      <c r="BA128" s="3">
        <f t="shared" si="14"/>
        <v>7.914035714285779E-2</v>
      </c>
      <c r="BB128" s="3">
        <f t="shared" si="15"/>
        <v>6.8985178571429148E-2</v>
      </c>
      <c r="BC128" s="3">
        <f t="shared" si="16"/>
        <v>6.7934642857143415E-2</v>
      </c>
      <c r="BD128" s="3">
        <f t="shared" si="17"/>
        <v>7.3469215178572037E-2</v>
      </c>
      <c r="BE128" s="3">
        <f t="shared" si="18"/>
        <v>7.2350394642857738E-2</v>
      </c>
      <c r="BF128" s="3">
        <f t="shared" si="19"/>
        <v>7.7953251785714925E-2</v>
      </c>
      <c r="BG128" s="3">
        <f t="shared" si="20"/>
        <v>7.676614642857206E-2</v>
      </c>
    </row>
    <row r="129" spans="1:59" ht="15" x14ac:dyDescent="0.25">
      <c r="A129" s="38" t="s">
        <v>316</v>
      </c>
      <c r="B129" s="38" t="s">
        <v>74</v>
      </c>
      <c r="C129" s="38" t="str">
        <f>VLOOKUP(A129,CALC!$A$2:$C$494,3,FALSE)</f>
        <v>LW/RW</v>
      </c>
      <c r="D129" s="38">
        <v>1</v>
      </c>
      <c r="E129" s="39">
        <v>84</v>
      </c>
      <c r="F129" s="40">
        <v>25.2</v>
      </c>
      <c r="G129" s="40">
        <v>33.299999999999997</v>
      </c>
      <c r="H129" s="40">
        <v>58.5</v>
      </c>
      <c r="I129" s="40">
        <v>16.5</v>
      </c>
      <c r="J129" s="40">
        <v>245.4</v>
      </c>
      <c r="K129" s="40">
        <v>36.5</v>
      </c>
      <c r="L129" s="40">
        <v>40.6</v>
      </c>
      <c r="M129" s="40">
        <v>33.1</v>
      </c>
      <c r="N129" s="52">
        <v>0.10299999999999999</v>
      </c>
      <c r="O129" s="42">
        <v>17.25</v>
      </c>
      <c r="P129" s="54">
        <f t="shared" ref="P129:Y129" si="141">IF(F$4="Yes",F129*F$5,0)</f>
        <v>126</v>
      </c>
      <c r="Q129" s="55">
        <f t="shared" si="141"/>
        <v>124.87499999999999</v>
      </c>
      <c r="R129" s="55">
        <f t="shared" si="141"/>
        <v>58.5</v>
      </c>
      <c r="S129" s="55">
        <f t="shared" si="141"/>
        <v>8.25</v>
      </c>
      <c r="T129" s="55">
        <f t="shared" si="141"/>
        <v>122.7</v>
      </c>
      <c r="U129" s="55">
        <f t="shared" si="141"/>
        <v>10.95</v>
      </c>
      <c r="V129" s="55">
        <f t="shared" si="141"/>
        <v>24.36</v>
      </c>
      <c r="W129" s="55">
        <f t="shared" si="141"/>
        <v>33.1</v>
      </c>
      <c r="X129" s="55">
        <f t="shared" si="141"/>
        <v>0.10299999999999999</v>
      </c>
      <c r="Y129" s="56">
        <f t="shared" si="141"/>
        <v>0</v>
      </c>
      <c r="Z129" s="57">
        <f t="shared" si="1"/>
        <v>508.83800000000002</v>
      </c>
      <c r="AA129" s="59">
        <f t="shared" si="2"/>
        <v>6.0575952380952387</v>
      </c>
      <c r="AB129" s="59">
        <f t="shared" si="3"/>
        <v>0.32398358571428743</v>
      </c>
      <c r="AC129" s="1"/>
      <c r="AD129" s="1"/>
      <c r="AE129" s="1"/>
      <c r="AF129" s="1"/>
      <c r="AG129" s="1"/>
      <c r="AH129" s="1"/>
      <c r="AI129" s="1"/>
      <c r="AJ129" s="1"/>
      <c r="AK129" s="1"/>
      <c r="AL129" s="1">
        <f>IFERROR(VLOOKUP(C129,CALC!$K$2:$M$8,2,FALSE),1)</f>
        <v>1.08</v>
      </c>
      <c r="AM129" s="1">
        <f>IFERROR(VLOOKUP(C129,CALC!$K$2:$M$8,3,FALSE),1)</f>
        <v>1.04</v>
      </c>
      <c r="AN129" s="1">
        <f>VLOOKUP(B129,CALC!$E$2:$H$33,3,FALSE)</f>
        <v>1.07</v>
      </c>
      <c r="AO129" s="1">
        <f>VLOOKUP(B129,CALC!$E$2:$H$33,4,FALSE)</f>
        <v>1.0350000000000001</v>
      </c>
      <c r="AP129" s="1"/>
      <c r="AQ129" s="3">
        <f t="shared" si="4"/>
        <v>6.2998990476190482</v>
      </c>
      <c r="AR129" s="3">
        <f t="shared" si="5"/>
        <v>6.5422028571428585</v>
      </c>
      <c r="AS129" s="3">
        <f t="shared" si="6"/>
        <v>6.2696110714285727</v>
      </c>
      <c r="AT129" s="3">
        <f t="shared" si="7"/>
        <v>6.4816269047619057</v>
      </c>
      <c r="AU129" s="3">
        <f t="shared" si="8"/>
        <v>6.520395514285716</v>
      </c>
      <c r="AV129" s="3">
        <f t="shared" si="9"/>
        <v>6.740891980952382</v>
      </c>
      <c r="AW129" s="3">
        <f t="shared" si="10"/>
        <v>6.7711799571428593</v>
      </c>
      <c r="AX129" s="3">
        <f t="shared" si="11"/>
        <v>7.0001570571428591</v>
      </c>
      <c r="AY129" s="3">
        <f t="shared" si="12"/>
        <v>0.30098809523809678</v>
      </c>
      <c r="AZ129" s="3">
        <f t="shared" si="13"/>
        <v>0.31302761904762066</v>
      </c>
      <c r="BA129" s="3">
        <f t="shared" si="14"/>
        <v>0.32506714285714455</v>
      </c>
      <c r="BB129" s="3">
        <f t="shared" si="15"/>
        <v>0.31152267857143018</v>
      </c>
      <c r="BC129" s="3">
        <f t="shared" si="16"/>
        <v>0.32205726190476358</v>
      </c>
      <c r="BD129" s="3">
        <f t="shared" si="17"/>
        <v>0.32398358571428743</v>
      </c>
      <c r="BE129" s="3">
        <f t="shared" si="18"/>
        <v>0.33493955238095413</v>
      </c>
      <c r="BF129" s="3">
        <f t="shared" si="19"/>
        <v>0.33644449285714467</v>
      </c>
      <c r="BG129" s="3">
        <f t="shared" si="20"/>
        <v>0.34782184285714468</v>
      </c>
    </row>
    <row r="130" spans="1:59" ht="15" x14ac:dyDescent="0.25">
      <c r="A130" s="38" t="s">
        <v>314</v>
      </c>
      <c r="B130" s="38" t="s">
        <v>56</v>
      </c>
      <c r="C130" s="38" t="str">
        <f>VLOOKUP(A130,CALC!$A$2:$C$494,3,FALSE)</f>
        <v>LW/RW</v>
      </c>
      <c r="D130" s="38">
        <v>1</v>
      </c>
      <c r="E130" s="39">
        <v>84</v>
      </c>
      <c r="F130" s="40">
        <v>23.8</v>
      </c>
      <c r="G130" s="40">
        <v>35.6</v>
      </c>
      <c r="H130" s="40">
        <v>59.4</v>
      </c>
      <c r="I130" s="40">
        <v>10.4</v>
      </c>
      <c r="J130" s="40">
        <v>190.4</v>
      </c>
      <c r="K130" s="40">
        <v>123</v>
      </c>
      <c r="L130" s="40">
        <v>44.9</v>
      </c>
      <c r="M130" s="40">
        <v>65.599999999999994</v>
      </c>
      <c r="N130" s="41">
        <v>0.125</v>
      </c>
      <c r="O130" s="42">
        <v>17</v>
      </c>
      <c r="P130" s="54">
        <f t="shared" ref="P130:Y130" si="142">IF(F$4="Yes",F130*F$5,0)</f>
        <v>119</v>
      </c>
      <c r="Q130" s="55">
        <f t="shared" si="142"/>
        <v>133.5</v>
      </c>
      <c r="R130" s="55">
        <f t="shared" si="142"/>
        <v>59.4</v>
      </c>
      <c r="S130" s="55">
        <f t="shared" si="142"/>
        <v>5.2</v>
      </c>
      <c r="T130" s="55">
        <f t="shared" si="142"/>
        <v>95.2</v>
      </c>
      <c r="U130" s="55">
        <f t="shared" si="142"/>
        <v>36.9</v>
      </c>
      <c r="V130" s="55">
        <f t="shared" si="142"/>
        <v>26.939999999999998</v>
      </c>
      <c r="W130" s="55">
        <f t="shared" si="142"/>
        <v>65.599999999999994</v>
      </c>
      <c r="X130" s="55">
        <f t="shared" si="142"/>
        <v>0.125</v>
      </c>
      <c r="Y130" s="56">
        <f t="shared" si="142"/>
        <v>0</v>
      </c>
      <c r="Z130" s="57">
        <f t="shared" si="1"/>
        <v>541.8649999999999</v>
      </c>
      <c r="AA130" s="59">
        <f t="shared" si="2"/>
        <v>6.4507738095238079</v>
      </c>
      <c r="AB130" s="59">
        <f t="shared" si="3"/>
        <v>0.7724686666666658</v>
      </c>
      <c r="AC130" s="1"/>
      <c r="AD130" s="1"/>
      <c r="AE130" s="1"/>
      <c r="AF130" s="1"/>
      <c r="AG130" s="1"/>
      <c r="AH130" s="1"/>
      <c r="AI130" s="1"/>
      <c r="AJ130" s="1"/>
      <c r="AK130" s="1"/>
      <c r="AL130" s="1">
        <f>IFERROR(VLOOKUP(C130,CALC!$K$2:$M$8,2,FALSE),1)</f>
        <v>1.08</v>
      </c>
      <c r="AM130" s="1">
        <f>IFERROR(VLOOKUP(C130,CALC!$K$2:$M$8,3,FALSE),1)</f>
        <v>1.04</v>
      </c>
      <c r="AN130" s="1">
        <f>VLOOKUP(B130,CALC!$E$2:$H$33,3,FALSE)</f>
        <v>1.1399999999999999</v>
      </c>
      <c r="AO130" s="1">
        <f>VLOOKUP(B130,CALC!$E$2:$H$33,4,FALSE)</f>
        <v>1.0699999999999998</v>
      </c>
      <c r="AP130" s="1"/>
      <c r="AQ130" s="3">
        <f t="shared" si="4"/>
        <v>6.7088047619047604</v>
      </c>
      <c r="AR130" s="3">
        <f t="shared" si="5"/>
        <v>6.9668357142857129</v>
      </c>
      <c r="AS130" s="3">
        <f t="shared" si="6"/>
        <v>6.902327976190473</v>
      </c>
      <c r="AT130" s="3">
        <f t="shared" si="7"/>
        <v>7.3538821428571399</v>
      </c>
      <c r="AU130" s="3">
        <f t="shared" si="8"/>
        <v>7.1784210952380922</v>
      </c>
      <c r="AV130" s="3">
        <f t="shared" si="9"/>
        <v>7.6480374285714259</v>
      </c>
      <c r="AW130" s="3">
        <f t="shared" si="10"/>
        <v>7.4545142142857115</v>
      </c>
      <c r="AX130" s="3">
        <f t="shared" si="11"/>
        <v>7.9421927142857118</v>
      </c>
      <c r="AY130" s="3">
        <f t="shared" si="12"/>
        <v>0.69416666666666593</v>
      </c>
      <c r="AZ130" s="3">
        <f t="shared" si="13"/>
        <v>0.72193333333333265</v>
      </c>
      <c r="BA130" s="3">
        <f t="shared" si="14"/>
        <v>0.74969999999999926</v>
      </c>
      <c r="BB130" s="3">
        <f t="shared" si="15"/>
        <v>0.74275833333333241</v>
      </c>
      <c r="BC130" s="3">
        <f t="shared" si="16"/>
        <v>0.79134999999999911</v>
      </c>
      <c r="BD130" s="3">
        <f t="shared" si="17"/>
        <v>0.7724686666666658</v>
      </c>
      <c r="BE130" s="3">
        <f t="shared" si="18"/>
        <v>0.82300399999999918</v>
      </c>
      <c r="BF130" s="3">
        <f t="shared" si="19"/>
        <v>0.80217899999999909</v>
      </c>
      <c r="BG130" s="3">
        <f t="shared" si="20"/>
        <v>0.85465799999999903</v>
      </c>
    </row>
    <row r="131" spans="1:59" ht="15" x14ac:dyDescent="0.25">
      <c r="A131" s="38" t="s">
        <v>318</v>
      </c>
      <c r="B131" s="38" t="s">
        <v>53</v>
      </c>
      <c r="C131" s="38" t="str">
        <f>VLOOKUP(A131,CALC!$A$2:$C$494,3,FALSE)</f>
        <v>C</v>
      </c>
      <c r="D131" s="38">
        <v>1</v>
      </c>
      <c r="E131" s="39">
        <v>84</v>
      </c>
      <c r="F131" s="40">
        <v>27</v>
      </c>
      <c r="G131" s="40">
        <v>35.9</v>
      </c>
      <c r="H131" s="40">
        <v>62.9</v>
      </c>
      <c r="I131" s="40">
        <v>13.8</v>
      </c>
      <c r="J131" s="40">
        <v>189.4</v>
      </c>
      <c r="K131" s="40">
        <v>70</v>
      </c>
      <c r="L131" s="40">
        <v>38.9</v>
      </c>
      <c r="M131" s="40">
        <v>46.6</v>
      </c>
      <c r="N131" s="52">
        <v>0.14199999999999999</v>
      </c>
      <c r="O131" s="42">
        <v>19</v>
      </c>
      <c r="P131" s="54">
        <f t="shared" ref="P131:Y131" si="143">IF(F$4="Yes",F131*F$5,0)</f>
        <v>135</v>
      </c>
      <c r="Q131" s="55">
        <f t="shared" si="143"/>
        <v>134.625</v>
      </c>
      <c r="R131" s="55">
        <f t="shared" si="143"/>
        <v>62.9</v>
      </c>
      <c r="S131" s="55">
        <f t="shared" si="143"/>
        <v>6.9</v>
      </c>
      <c r="T131" s="55">
        <f t="shared" si="143"/>
        <v>94.7</v>
      </c>
      <c r="U131" s="55">
        <f t="shared" si="143"/>
        <v>21</v>
      </c>
      <c r="V131" s="55">
        <f t="shared" si="143"/>
        <v>23.34</v>
      </c>
      <c r="W131" s="55">
        <f t="shared" si="143"/>
        <v>46.6</v>
      </c>
      <c r="X131" s="55">
        <f t="shared" si="143"/>
        <v>0.14199999999999999</v>
      </c>
      <c r="Y131" s="56">
        <f t="shared" si="143"/>
        <v>0</v>
      </c>
      <c r="Z131" s="57">
        <f t="shared" si="1"/>
        <v>525.20699999999999</v>
      </c>
      <c r="AA131" s="59">
        <f t="shared" si="2"/>
        <v>6.2524642857142858</v>
      </c>
      <c r="AB131" s="59">
        <f t="shared" si="3"/>
        <v>0.47865090000000093</v>
      </c>
      <c r="AC131" s="1"/>
      <c r="AD131" s="1"/>
      <c r="AE131" s="1"/>
      <c r="AF131" s="1"/>
      <c r="AG131" s="1"/>
      <c r="AH131" s="1"/>
      <c r="AI131" s="1"/>
      <c r="AJ131" s="1"/>
      <c r="AK131" s="1"/>
      <c r="AL131" s="1">
        <f>IFERROR(VLOOKUP(C131,CALC!$K$2:$M$8,2,FALSE),1)</f>
        <v>0.96</v>
      </c>
      <c r="AM131" s="1">
        <f>IFERROR(VLOOKUP(C131,CALC!$K$2:$M$8,3,FALSE),1)</f>
        <v>0.98</v>
      </c>
      <c r="AN131" s="1">
        <f>VLOOKUP(B131,CALC!$E$2:$H$33,3,FALSE)</f>
        <v>0.97</v>
      </c>
      <c r="AO131" s="1">
        <f>VLOOKUP(B131,CALC!$E$2:$H$33,4,FALSE)</f>
        <v>0.98499999999999999</v>
      </c>
      <c r="AP131" s="1"/>
      <c r="AQ131" s="3">
        <f t="shared" si="4"/>
        <v>6.1274150000000001</v>
      </c>
      <c r="AR131" s="3">
        <f t="shared" si="5"/>
        <v>6.0023657142857143</v>
      </c>
      <c r="AS131" s="3">
        <f t="shared" si="6"/>
        <v>6.1586773214285717</v>
      </c>
      <c r="AT131" s="3">
        <f t="shared" si="7"/>
        <v>6.0648903571428567</v>
      </c>
      <c r="AU131" s="3">
        <f t="shared" si="8"/>
        <v>6.0355037749999996</v>
      </c>
      <c r="AV131" s="3">
        <f t="shared" si="9"/>
        <v>5.94359255</v>
      </c>
      <c r="AW131" s="3">
        <f t="shared" si="10"/>
        <v>5.9123302285714283</v>
      </c>
      <c r="AX131" s="3">
        <f t="shared" si="11"/>
        <v>5.8222947428571423</v>
      </c>
      <c r="AY131" s="3">
        <f t="shared" si="12"/>
        <v>0.49585714285714388</v>
      </c>
      <c r="AZ131" s="3">
        <f t="shared" si="13"/>
        <v>0.48594000000000098</v>
      </c>
      <c r="BA131" s="3">
        <f t="shared" si="14"/>
        <v>0.47602285714285814</v>
      </c>
      <c r="BB131" s="3">
        <f t="shared" si="15"/>
        <v>0.48841928571428672</v>
      </c>
      <c r="BC131" s="3">
        <f t="shared" si="16"/>
        <v>0.48098142857142956</v>
      </c>
      <c r="BD131" s="3">
        <f t="shared" si="17"/>
        <v>0.47865090000000093</v>
      </c>
      <c r="BE131" s="3">
        <f t="shared" si="18"/>
        <v>0.47136180000000094</v>
      </c>
      <c r="BF131" s="3">
        <f t="shared" si="19"/>
        <v>0.46888251428571526</v>
      </c>
      <c r="BG131" s="3">
        <f t="shared" si="20"/>
        <v>0.46174217142857238</v>
      </c>
    </row>
    <row r="132" spans="1:59" ht="15" x14ac:dyDescent="0.25">
      <c r="A132" s="38" t="s">
        <v>317</v>
      </c>
      <c r="B132" s="38" t="s">
        <v>56</v>
      </c>
      <c r="C132" s="38" t="str">
        <f>VLOOKUP(A132,CALC!$A$2:$C$494,3,FALSE)</f>
        <v>C/LW</v>
      </c>
      <c r="D132" s="38">
        <v>1</v>
      </c>
      <c r="E132" s="39">
        <v>84</v>
      </c>
      <c r="F132" s="40">
        <v>22</v>
      </c>
      <c r="G132" s="40">
        <v>39.700000000000003</v>
      </c>
      <c r="H132" s="40">
        <v>61.8</v>
      </c>
      <c r="I132" s="40">
        <v>16</v>
      </c>
      <c r="J132" s="40">
        <v>211.9</v>
      </c>
      <c r="K132" s="40">
        <v>52.8</v>
      </c>
      <c r="L132" s="40">
        <v>42.8</v>
      </c>
      <c r="M132" s="40">
        <v>33.799999999999997</v>
      </c>
      <c r="N132" s="41">
        <v>0.104</v>
      </c>
      <c r="O132" s="42">
        <v>17</v>
      </c>
      <c r="P132" s="54">
        <f t="shared" ref="P132:Y132" si="144">IF(F$4="Yes",F132*F$5,0)</f>
        <v>110</v>
      </c>
      <c r="Q132" s="55">
        <f t="shared" si="144"/>
        <v>148.875</v>
      </c>
      <c r="R132" s="55">
        <f t="shared" si="144"/>
        <v>61.8</v>
      </c>
      <c r="S132" s="55">
        <f t="shared" si="144"/>
        <v>8</v>
      </c>
      <c r="T132" s="55">
        <f t="shared" si="144"/>
        <v>105.95</v>
      </c>
      <c r="U132" s="55">
        <f t="shared" si="144"/>
        <v>15.839999999999998</v>
      </c>
      <c r="V132" s="55">
        <f t="shared" si="144"/>
        <v>25.679999999999996</v>
      </c>
      <c r="W132" s="55">
        <f t="shared" si="144"/>
        <v>33.799999999999997</v>
      </c>
      <c r="X132" s="55">
        <f t="shared" si="144"/>
        <v>0.104</v>
      </c>
      <c r="Y132" s="56">
        <f t="shared" si="144"/>
        <v>0</v>
      </c>
      <c r="Z132" s="57">
        <f t="shared" si="1"/>
        <v>510.04899999999998</v>
      </c>
      <c r="AA132" s="59">
        <f t="shared" si="2"/>
        <v>6.0720119047619043</v>
      </c>
      <c r="AB132" s="59">
        <f t="shared" si="3"/>
        <v>0.35266983452381001</v>
      </c>
      <c r="AC132" s="1"/>
      <c r="AD132" s="1"/>
      <c r="AE132" s="1"/>
      <c r="AF132" s="1"/>
      <c r="AG132" s="1"/>
      <c r="AH132" s="1"/>
      <c r="AI132" s="1"/>
      <c r="AJ132" s="1"/>
      <c r="AK132" s="1"/>
      <c r="AL132" s="1">
        <f>IFERROR(VLOOKUP(C132,CALC!$K$2:$M$8,2,FALSE),1)</f>
        <v>1.0900000000000001</v>
      </c>
      <c r="AM132" s="1">
        <f>IFERROR(VLOOKUP(C132,CALC!$K$2:$M$8,3,FALSE),1)</f>
        <v>1.0449999999999999</v>
      </c>
      <c r="AN132" s="1">
        <f>VLOOKUP(B132,CALC!$E$2:$H$33,3,FALSE)</f>
        <v>1.1399999999999999</v>
      </c>
      <c r="AO132" s="1">
        <f>VLOOKUP(B132,CALC!$E$2:$H$33,4,FALSE)</f>
        <v>1.0699999999999998</v>
      </c>
      <c r="AP132" s="1"/>
      <c r="AQ132" s="3">
        <f t="shared" si="4"/>
        <v>6.3452524404761892</v>
      </c>
      <c r="AR132" s="3">
        <f t="shared" si="5"/>
        <v>6.6184929761904758</v>
      </c>
      <c r="AS132" s="3">
        <f t="shared" si="6"/>
        <v>6.4970527380952365</v>
      </c>
      <c r="AT132" s="3">
        <f t="shared" si="7"/>
        <v>6.9220935714285705</v>
      </c>
      <c r="AU132" s="3">
        <f t="shared" si="8"/>
        <v>6.7894201113095214</v>
      </c>
      <c r="AV132" s="3">
        <f t="shared" si="9"/>
        <v>7.2335877821428554</v>
      </c>
      <c r="AW132" s="3">
        <f t="shared" si="10"/>
        <v>7.081787484523808</v>
      </c>
      <c r="AX132" s="3">
        <f t="shared" si="11"/>
        <v>7.545081992857142</v>
      </c>
      <c r="AY132" s="3">
        <f t="shared" si="12"/>
        <v>0.31540476190476241</v>
      </c>
      <c r="AZ132" s="3">
        <f t="shared" si="13"/>
        <v>0.3295979761904767</v>
      </c>
      <c r="BA132" s="3">
        <f t="shared" si="14"/>
        <v>0.34379119047619106</v>
      </c>
      <c r="BB132" s="3">
        <f t="shared" si="15"/>
        <v>0.33748309523809572</v>
      </c>
      <c r="BC132" s="3">
        <f t="shared" si="16"/>
        <v>0.35956142857142914</v>
      </c>
      <c r="BD132" s="3">
        <f t="shared" si="17"/>
        <v>0.35266983452381001</v>
      </c>
      <c r="BE132" s="3">
        <f t="shared" si="18"/>
        <v>0.37574169285714343</v>
      </c>
      <c r="BF132" s="3">
        <f t="shared" si="19"/>
        <v>0.36785657380952436</v>
      </c>
      <c r="BG132" s="3">
        <f t="shared" si="20"/>
        <v>0.39192195714285777</v>
      </c>
    </row>
    <row r="133" spans="1:59" ht="15" x14ac:dyDescent="0.25">
      <c r="A133" s="38" t="s">
        <v>319</v>
      </c>
      <c r="B133" s="38" t="s">
        <v>34</v>
      </c>
      <c r="C133" s="38" t="str">
        <f>VLOOKUP(A133,CALC!$A$2:$C$494,3,FALSE)</f>
        <v>C/RW</v>
      </c>
      <c r="D133" s="38">
        <v>1</v>
      </c>
      <c r="E133" s="39">
        <v>84</v>
      </c>
      <c r="F133" s="40">
        <v>25.7</v>
      </c>
      <c r="G133" s="40">
        <v>26.8</v>
      </c>
      <c r="H133" s="40">
        <v>52.5</v>
      </c>
      <c r="I133" s="40">
        <v>15.2</v>
      </c>
      <c r="J133" s="40">
        <v>196</v>
      </c>
      <c r="K133" s="40">
        <v>76.099999999999994</v>
      </c>
      <c r="L133" s="40">
        <v>94.5</v>
      </c>
      <c r="M133" s="40">
        <v>66.5</v>
      </c>
      <c r="N133" s="52">
        <v>0.13100000000000001</v>
      </c>
      <c r="O133" s="42">
        <v>17.5</v>
      </c>
      <c r="P133" s="54">
        <f t="shared" ref="P133:Y133" si="145">IF(F$4="Yes",F133*F$5,0)</f>
        <v>128.5</v>
      </c>
      <c r="Q133" s="55">
        <f t="shared" si="145"/>
        <v>100.5</v>
      </c>
      <c r="R133" s="55">
        <f t="shared" si="145"/>
        <v>52.5</v>
      </c>
      <c r="S133" s="55">
        <f t="shared" si="145"/>
        <v>7.6</v>
      </c>
      <c r="T133" s="55">
        <f t="shared" si="145"/>
        <v>98</v>
      </c>
      <c r="U133" s="55">
        <f t="shared" si="145"/>
        <v>22.83</v>
      </c>
      <c r="V133" s="55">
        <f t="shared" si="145"/>
        <v>56.699999999999996</v>
      </c>
      <c r="W133" s="55">
        <f t="shared" si="145"/>
        <v>66.5</v>
      </c>
      <c r="X133" s="55">
        <f t="shared" si="145"/>
        <v>0.13100000000000001</v>
      </c>
      <c r="Y133" s="56">
        <f t="shared" si="145"/>
        <v>0</v>
      </c>
      <c r="Z133" s="57">
        <f t="shared" si="1"/>
        <v>533.26099999999997</v>
      </c>
      <c r="AA133" s="59">
        <f t="shared" si="2"/>
        <v>6.3483452380952379</v>
      </c>
      <c r="AB133" s="59">
        <f t="shared" si="3"/>
        <v>0.56496194642857211</v>
      </c>
      <c r="AC133" s="1"/>
      <c r="AD133" s="1"/>
      <c r="AE133" s="1"/>
      <c r="AF133" s="1"/>
      <c r="AG133" s="1"/>
      <c r="AH133" s="1"/>
      <c r="AI133" s="1"/>
      <c r="AJ133" s="1"/>
      <c r="AK133" s="1"/>
      <c r="AL133" s="1">
        <f>IFERROR(VLOOKUP(C133,CALC!$K$2:$M$8,2,FALSE),1)</f>
        <v>1.01</v>
      </c>
      <c r="AM133" s="1">
        <f>IFERROR(VLOOKUP(C133,CALC!$K$2:$M$8,3,FALSE),1)</f>
        <v>1.0049999999999999</v>
      </c>
      <c r="AN133" s="1">
        <f>VLOOKUP(B133,CALC!$E$2:$H$33,3,FALSE)</f>
        <v>0.9</v>
      </c>
      <c r="AO133" s="1">
        <f>VLOOKUP(B133,CALC!$E$2:$H$33,4,FALSE)</f>
        <v>0.95</v>
      </c>
      <c r="AP133" s="1"/>
      <c r="AQ133" s="3">
        <f t="shared" si="4"/>
        <v>6.380086964285713</v>
      </c>
      <c r="AR133" s="3">
        <f t="shared" si="5"/>
        <v>6.4118286904761908</v>
      </c>
      <c r="AS133" s="3">
        <f t="shared" si="6"/>
        <v>6.0309279761904753</v>
      </c>
      <c r="AT133" s="3">
        <f t="shared" si="7"/>
        <v>5.7135107142857144</v>
      </c>
      <c r="AU133" s="3">
        <f t="shared" si="8"/>
        <v>6.0610826160714266</v>
      </c>
      <c r="AV133" s="3">
        <f t="shared" si="9"/>
        <v>5.742078267857142</v>
      </c>
      <c r="AW133" s="3">
        <f t="shared" si="10"/>
        <v>6.0912372559523806</v>
      </c>
      <c r="AX133" s="3">
        <f t="shared" si="11"/>
        <v>5.7706458214285714</v>
      </c>
      <c r="AY133" s="3">
        <f t="shared" si="12"/>
        <v>0.59173809523809595</v>
      </c>
      <c r="AZ133" s="3">
        <f t="shared" si="13"/>
        <v>0.59469678571428641</v>
      </c>
      <c r="BA133" s="3">
        <f t="shared" si="14"/>
        <v>0.59765547619047688</v>
      </c>
      <c r="BB133" s="3">
        <f t="shared" si="15"/>
        <v>0.56215119047619111</v>
      </c>
      <c r="BC133" s="3">
        <f t="shared" si="16"/>
        <v>0.53256428571428638</v>
      </c>
      <c r="BD133" s="3">
        <f t="shared" si="17"/>
        <v>0.56496194642857211</v>
      </c>
      <c r="BE133" s="3">
        <f t="shared" si="18"/>
        <v>0.53522710714285782</v>
      </c>
      <c r="BF133" s="3">
        <f t="shared" si="19"/>
        <v>0.56777270238095301</v>
      </c>
      <c r="BG133" s="3">
        <f t="shared" si="20"/>
        <v>0.53788992857142925</v>
      </c>
    </row>
    <row r="134" spans="1:59" ht="15" x14ac:dyDescent="0.25">
      <c r="A134" s="38" t="s">
        <v>320</v>
      </c>
      <c r="B134" s="38" t="s">
        <v>63</v>
      </c>
      <c r="C134" s="38" t="str">
        <f>VLOOKUP(A134,CALC!$A$2:$C$494,3,FALSE)</f>
        <v>LW/RW</v>
      </c>
      <c r="D134" s="38">
        <v>1</v>
      </c>
      <c r="E134" s="39">
        <v>84</v>
      </c>
      <c r="F134" s="40">
        <v>31.2</v>
      </c>
      <c r="G134" s="40">
        <v>24.6</v>
      </c>
      <c r="H134" s="40">
        <v>55.8</v>
      </c>
      <c r="I134" s="40">
        <v>13.2</v>
      </c>
      <c r="J134" s="40">
        <v>186.9</v>
      </c>
      <c r="K134" s="40">
        <v>79.2</v>
      </c>
      <c r="L134" s="40">
        <v>64.900000000000006</v>
      </c>
      <c r="M134" s="40">
        <v>48.3</v>
      </c>
      <c r="N134" s="41">
        <v>0.16700000000000001</v>
      </c>
      <c r="O134" s="42">
        <v>17.75</v>
      </c>
      <c r="P134" s="54">
        <f t="shared" ref="P134:Y134" si="146">IF(F$4="Yes",F134*F$5,0)</f>
        <v>156</v>
      </c>
      <c r="Q134" s="55">
        <f t="shared" si="146"/>
        <v>92.25</v>
      </c>
      <c r="R134" s="55">
        <f t="shared" si="146"/>
        <v>55.8</v>
      </c>
      <c r="S134" s="55">
        <f t="shared" si="146"/>
        <v>6.6</v>
      </c>
      <c r="T134" s="55">
        <f t="shared" si="146"/>
        <v>93.45</v>
      </c>
      <c r="U134" s="55">
        <f t="shared" si="146"/>
        <v>23.76</v>
      </c>
      <c r="V134" s="55">
        <f t="shared" si="146"/>
        <v>38.940000000000005</v>
      </c>
      <c r="W134" s="55">
        <f t="shared" si="146"/>
        <v>48.3</v>
      </c>
      <c r="X134" s="55">
        <f t="shared" si="146"/>
        <v>0.16700000000000001</v>
      </c>
      <c r="Y134" s="56">
        <f t="shared" si="146"/>
        <v>0</v>
      </c>
      <c r="Z134" s="57">
        <f t="shared" si="1"/>
        <v>515.26700000000005</v>
      </c>
      <c r="AA134" s="59">
        <f t="shared" si="2"/>
        <v>6.1341309523809526</v>
      </c>
      <c r="AB134" s="59">
        <f t="shared" si="3"/>
        <v>0.40047725714285842</v>
      </c>
      <c r="AC134" s="1"/>
      <c r="AD134" s="1"/>
      <c r="AE134" s="1"/>
      <c r="AF134" s="1"/>
      <c r="AG134" s="1"/>
      <c r="AH134" s="1"/>
      <c r="AI134" s="1"/>
      <c r="AJ134" s="1"/>
      <c r="AK134" s="1"/>
      <c r="AL134" s="1">
        <f>IFERROR(VLOOKUP(C134,CALC!$K$2:$M$8,2,FALSE),1)</f>
        <v>1.08</v>
      </c>
      <c r="AM134" s="1">
        <f>IFERROR(VLOOKUP(C134,CALC!$K$2:$M$8,3,FALSE),1)</f>
        <v>1.04</v>
      </c>
      <c r="AN134" s="1">
        <f>VLOOKUP(B134,CALC!$E$2:$H$33,3,FALSE)</f>
        <v>1.04</v>
      </c>
      <c r="AO134" s="1">
        <f>VLOOKUP(B134,CALC!$E$2:$H$33,4,FALSE)</f>
        <v>1.02</v>
      </c>
      <c r="AP134" s="1"/>
      <c r="AQ134" s="3">
        <f t="shared" si="4"/>
        <v>6.3794961904761909</v>
      </c>
      <c r="AR134" s="3">
        <f t="shared" si="5"/>
        <v>6.6248614285714291</v>
      </c>
      <c r="AS134" s="3">
        <f t="shared" si="6"/>
        <v>6.2568135714285722</v>
      </c>
      <c r="AT134" s="3">
        <f t="shared" si="7"/>
        <v>6.3794961904761909</v>
      </c>
      <c r="AU134" s="3">
        <f t="shared" si="8"/>
        <v>6.5070861142857144</v>
      </c>
      <c r="AV134" s="3">
        <f t="shared" si="9"/>
        <v>6.6346760380952388</v>
      </c>
      <c r="AW134" s="3">
        <f t="shared" si="10"/>
        <v>6.7573586571428574</v>
      </c>
      <c r="AX134" s="3">
        <f t="shared" si="11"/>
        <v>6.8898558857142866</v>
      </c>
      <c r="AY134" s="3">
        <f t="shared" si="12"/>
        <v>0.37752380952381071</v>
      </c>
      <c r="AZ134" s="3">
        <f t="shared" si="13"/>
        <v>0.39262476190476314</v>
      </c>
      <c r="BA134" s="3">
        <f t="shared" si="14"/>
        <v>0.40772571428571558</v>
      </c>
      <c r="BB134" s="3">
        <f t="shared" si="15"/>
        <v>0.38507428571428692</v>
      </c>
      <c r="BC134" s="3">
        <f t="shared" si="16"/>
        <v>0.39262476190476314</v>
      </c>
      <c r="BD134" s="3">
        <f t="shared" si="17"/>
        <v>0.40047725714285842</v>
      </c>
      <c r="BE134" s="3">
        <f t="shared" si="18"/>
        <v>0.4083297523809537</v>
      </c>
      <c r="BF134" s="3">
        <f t="shared" si="19"/>
        <v>0.41588022857142992</v>
      </c>
      <c r="BG134" s="3">
        <f t="shared" si="20"/>
        <v>0.42403474285714421</v>
      </c>
    </row>
    <row r="135" spans="1:59" ht="15" x14ac:dyDescent="0.25">
      <c r="A135" s="38" t="s">
        <v>321</v>
      </c>
      <c r="B135" s="38" t="s">
        <v>23</v>
      </c>
      <c r="C135" s="38" t="str">
        <f>VLOOKUP(A135,CALC!$A$2:$C$494,3,FALSE)</f>
        <v>C/RW</v>
      </c>
      <c r="D135" s="38">
        <v>1</v>
      </c>
      <c r="E135" s="39">
        <v>84</v>
      </c>
      <c r="F135" s="40">
        <v>30.2</v>
      </c>
      <c r="G135" s="40">
        <v>37.1</v>
      </c>
      <c r="H135" s="40">
        <v>67.3</v>
      </c>
      <c r="I135" s="40">
        <v>23.4</v>
      </c>
      <c r="J135" s="40">
        <v>150.5</v>
      </c>
      <c r="K135" s="40">
        <v>21.7</v>
      </c>
      <c r="L135" s="40">
        <v>43.4</v>
      </c>
      <c r="M135" s="40">
        <v>23.8</v>
      </c>
      <c r="N135" s="52">
        <v>0.20100000000000001</v>
      </c>
      <c r="O135" s="42">
        <v>18.5</v>
      </c>
      <c r="P135" s="54">
        <f t="shared" ref="P135:Y135" si="147">IF(F$4="Yes",F135*F$5,0)</f>
        <v>151</v>
      </c>
      <c r="Q135" s="55">
        <f t="shared" si="147"/>
        <v>139.125</v>
      </c>
      <c r="R135" s="55">
        <f t="shared" si="147"/>
        <v>67.3</v>
      </c>
      <c r="S135" s="55">
        <f t="shared" si="147"/>
        <v>11.7</v>
      </c>
      <c r="T135" s="55">
        <f t="shared" si="147"/>
        <v>75.25</v>
      </c>
      <c r="U135" s="55">
        <f t="shared" si="147"/>
        <v>6.51</v>
      </c>
      <c r="V135" s="55">
        <f t="shared" si="147"/>
        <v>26.04</v>
      </c>
      <c r="W135" s="55">
        <f t="shared" si="147"/>
        <v>23.8</v>
      </c>
      <c r="X135" s="55">
        <f t="shared" si="147"/>
        <v>0.20100000000000001</v>
      </c>
      <c r="Y135" s="56">
        <f t="shared" si="147"/>
        <v>0</v>
      </c>
      <c r="Z135" s="57">
        <f t="shared" si="1"/>
        <v>500.92600000000004</v>
      </c>
      <c r="AA135" s="59">
        <f t="shared" si="2"/>
        <v>5.9634047619047621</v>
      </c>
      <c r="AB135" s="59">
        <f t="shared" si="3"/>
        <v>0.21198823928571542</v>
      </c>
      <c r="AC135" s="1"/>
      <c r="AD135" s="1"/>
      <c r="AE135" s="1"/>
      <c r="AF135" s="1"/>
      <c r="AG135" s="1"/>
      <c r="AH135" s="1"/>
      <c r="AI135" s="1"/>
      <c r="AJ135" s="1"/>
      <c r="AK135" s="1"/>
      <c r="AL135" s="1">
        <f>IFERROR(VLOOKUP(C135,CALC!$K$2:$M$8,2,FALSE),1)</f>
        <v>1.01</v>
      </c>
      <c r="AM135" s="1">
        <f>IFERROR(VLOOKUP(C135,CALC!$K$2:$M$8,3,FALSE),1)</f>
        <v>1.0049999999999999</v>
      </c>
      <c r="AN135" s="1">
        <f>VLOOKUP(B135,CALC!$E$2:$H$33,3,FALSE)</f>
        <v>1.04</v>
      </c>
      <c r="AO135" s="1">
        <f>VLOOKUP(B135,CALC!$E$2:$H$33,4,FALSE)</f>
        <v>1.02</v>
      </c>
      <c r="AP135" s="1"/>
      <c r="AQ135" s="3">
        <f t="shared" si="4"/>
        <v>5.9932217857142849</v>
      </c>
      <c r="AR135" s="3">
        <f t="shared" si="5"/>
        <v>6.0230388095238094</v>
      </c>
      <c r="AS135" s="3">
        <f t="shared" si="6"/>
        <v>6.0826728571428577</v>
      </c>
      <c r="AT135" s="3">
        <f t="shared" si="7"/>
        <v>6.2019409523809532</v>
      </c>
      <c r="AU135" s="3">
        <f t="shared" si="8"/>
        <v>6.1130862214285706</v>
      </c>
      <c r="AV135" s="3">
        <f t="shared" si="9"/>
        <v>6.2329506571428563</v>
      </c>
      <c r="AW135" s="3">
        <f t="shared" si="10"/>
        <v>6.1434995857142853</v>
      </c>
      <c r="AX135" s="3">
        <f t="shared" si="11"/>
        <v>6.2639603619047621</v>
      </c>
      <c r="AY135" s="3">
        <f t="shared" si="12"/>
        <v>0.20679761904762017</v>
      </c>
      <c r="AZ135" s="3">
        <f t="shared" si="13"/>
        <v>0.20783160714285825</v>
      </c>
      <c r="BA135" s="3">
        <f t="shared" si="14"/>
        <v>0.20886559523809639</v>
      </c>
      <c r="BB135" s="3">
        <f t="shared" si="15"/>
        <v>0.21093357142857258</v>
      </c>
      <c r="BC135" s="3">
        <f t="shared" si="16"/>
        <v>0.21506952380952499</v>
      </c>
      <c r="BD135" s="3">
        <f t="shared" si="17"/>
        <v>0.21198823928571542</v>
      </c>
      <c r="BE135" s="3">
        <f t="shared" si="18"/>
        <v>0.21614487142857258</v>
      </c>
      <c r="BF135" s="3">
        <f t="shared" si="19"/>
        <v>0.21304290714285831</v>
      </c>
      <c r="BG135" s="3">
        <f t="shared" si="20"/>
        <v>0.21722021904762026</v>
      </c>
    </row>
    <row r="136" spans="1:59" ht="15" x14ac:dyDescent="0.25">
      <c r="A136" s="38" t="s">
        <v>323</v>
      </c>
      <c r="B136" s="38" t="s">
        <v>81</v>
      </c>
      <c r="C136" s="38" t="str">
        <f>VLOOKUP(A136,CALC!$A$2:$C$494,3,FALSE)</f>
        <v>LW/RW</v>
      </c>
      <c r="D136" s="38">
        <v>2</v>
      </c>
      <c r="E136" s="39">
        <v>84</v>
      </c>
      <c r="F136" s="40">
        <v>27.3</v>
      </c>
      <c r="G136" s="40">
        <v>33.200000000000003</v>
      </c>
      <c r="H136" s="40">
        <v>60.6</v>
      </c>
      <c r="I136" s="40">
        <v>13.8</v>
      </c>
      <c r="J136" s="40">
        <v>195.1</v>
      </c>
      <c r="K136" s="40">
        <v>50.5</v>
      </c>
      <c r="L136" s="40">
        <v>46.3</v>
      </c>
      <c r="M136" s="40">
        <v>10.9</v>
      </c>
      <c r="N136" s="41">
        <v>0.14000000000000001</v>
      </c>
      <c r="O136" s="42">
        <v>16</v>
      </c>
      <c r="P136" s="54">
        <f t="shared" ref="P136:Y136" si="148">IF(F$4="Yes",F136*F$5,0)</f>
        <v>136.5</v>
      </c>
      <c r="Q136" s="55">
        <f t="shared" si="148"/>
        <v>124.50000000000001</v>
      </c>
      <c r="R136" s="55">
        <f t="shared" si="148"/>
        <v>60.6</v>
      </c>
      <c r="S136" s="55">
        <f t="shared" si="148"/>
        <v>6.9</v>
      </c>
      <c r="T136" s="55">
        <f t="shared" si="148"/>
        <v>97.55</v>
      </c>
      <c r="U136" s="55">
        <f t="shared" si="148"/>
        <v>15.149999999999999</v>
      </c>
      <c r="V136" s="55">
        <f t="shared" si="148"/>
        <v>27.779999999999998</v>
      </c>
      <c r="W136" s="55">
        <f t="shared" si="148"/>
        <v>10.9</v>
      </c>
      <c r="X136" s="55">
        <f t="shared" si="148"/>
        <v>0.14000000000000001</v>
      </c>
      <c r="Y136" s="56">
        <f t="shared" si="148"/>
        <v>0</v>
      </c>
      <c r="Z136" s="57">
        <f t="shared" si="1"/>
        <v>480.01999999999992</v>
      </c>
      <c r="AA136" s="59">
        <f t="shared" si="2"/>
        <v>5.7145238095238087</v>
      </c>
      <c r="AB136" s="59">
        <f t="shared" si="3"/>
        <v>-4.4641999999999911E-2</v>
      </c>
      <c r="AC136" s="1"/>
      <c r="AD136" s="1"/>
      <c r="AE136" s="1"/>
      <c r="AF136" s="1"/>
      <c r="AG136" s="1"/>
      <c r="AH136" s="1"/>
      <c r="AI136" s="1"/>
      <c r="AJ136" s="1"/>
      <c r="AK136" s="1"/>
      <c r="AL136" s="1">
        <f>IFERROR(VLOOKUP(C136,CALC!$K$2:$M$8,2,FALSE),1)</f>
        <v>1.08</v>
      </c>
      <c r="AM136" s="1">
        <f>IFERROR(VLOOKUP(C136,CALC!$K$2:$M$8,3,FALSE),1)</f>
        <v>1.04</v>
      </c>
      <c r="AN136" s="1">
        <f>VLOOKUP(B136,CALC!$E$2:$H$33,3,FALSE)</f>
        <v>1.04</v>
      </c>
      <c r="AO136" s="1">
        <f>VLOOKUP(B136,CALC!$E$2:$H$33,4,FALSE)</f>
        <v>1.02</v>
      </c>
      <c r="AP136" s="1"/>
      <c r="AQ136" s="3">
        <f t="shared" si="4"/>
        <v>5.9431047619047614</v>
      </c>
      <c r="AR136" s="3">
        <f t="shared" si="5"/>
        <v>6.1716857142857133</v>
      </c>
      <c r="AS136" s="3">
        <f t="shared" si="6"/>
        <v>5.8288142857142846</v>
      </c>
      <c r="AT136" s="3">
        <f t="shared" si="7"/>
        <v>5.9431047619047614</v>
      </c>
      <c r="AU136" s="3">
        <f t="shared" si="8"/>
        <v>6.0619668571428571</v>
      </c>
      <c r="AV136" s="3">
        <f t="shared" si="9"/>
        <v>6.1808289523809519</v>
      </c>
      <c r="AW136" s="3">
        <f t="shared" si="10"/>
        <v>6.2951194285714278</v>
      </c>
      <c r="AX136" s="3">
        <f t="shared" si="11"/>
        <v>6.4185531428571423</v>
      </c>
      <c r="AY136" s="3">
        <f t="shared" si="12"/>
        <v>-4.208333333333325E-2</v>
      </c>
      <c r="AZ136" s="3">
        <f t="shared" si="13"/>
        <v>-4.3766666666666579E-2</v>
      </c>
      <c r="BA136" s="3">
        <f t="shared" si="14"/>
        <v>-4.5449999999999914E-2</v>
      </c>
      <c r="BB136" s="3">
        <f t="shared" si="15"/>
        <v>-4.2924999999999915E-2</v>
      </c>
      <c r="BC136" s="3">
        <f t="shared" si="16"/>
        <v>-4.3766666666666579E-2</v>
      </c>
      <c r="BD136" s="3">
        <f t="shared" si="17"/>
        <v>-4.4641999999999911E-2</v>
      </c>
      <c r="BE136" s="3">
        <f t="shared" si="18"/>
        <v>-4.5517333333333243E-2</v>
      </c>
      <c r="BF136" s="3">
        <f t="shared" si="19"/>
        <v>-4.6358999999999914E-2</v>
      </c>
      <c r="BG136" s="3">
        <f t="shared" si="20"/>
        <v>-4.7267999999999914E-2</v>
      </c>
    </row>
    <row r="137" spans="1:59" ht="15" x14ac:dyDescent="0.25">
      <c r="A137" s="38" t="s">
        <v>322</v>
      </c>
      <c r="B137" s="38" t="s">
        <v>25</v>
      </c>
      <c r="C137" s="38" t="str">
        <f>VLOOKUP(A137,CALC!$A$2:$C$494,3,FALSE)</f>
        <v>LW/RW</v>
      </c>
      <c r="D137" s="38">
        <v>1</v>
      </c>
      <c r="E137" s="39">
        <v>84</v>
      </c>
      <c r="F137" s="40">
        <v>23.5</v>
      </c>
      <c r="G137" s="40">
        <v>37.299999999999997</v>
      </c>
      <c r="H137" s="40">
        <v>60.8</v>
      </c>
      <c r="I137" s="40">
        <v>17.7</v>
      </c>
      <c r="J137" s="40">
        <v>177.6</v>
      </c>
      <c r="K137" s="40">
        <v>87.9</v>
      </c>
      <c r="L137" s="40">
        <v>43.4</v>
      </c>
      <c r="M137" s="40">
        <v>23.8</v>
      </c>
      <c r="N137" s="52">
        <v>0.13200000000000001</v>
      </c>
      <c r="O137" s="42">
        <v>18.5</v>
      </c>
      <c r="P137" s="54">
        <f t="shared" ref="P137:Y137" si="149">IF(F$4="Yes",F137*F$5,0)</f>
        <v>117.5</v>
      </c>
      <c r="Q137" s="55">
        <f t="shared" si="149"/>
        <v>139.875</v>
      </c>
      <c r="R137" s="55">
        <f t="shared" si="149"/>
        <v>60.8</v>
      </c>
      <c r="S137" s="55">
        <f t="shared" si="149"/>
        <v>8.85</v>
      </c>
      <c r="T137" s="55">
        <f t="shared" si="149"/>
        <v>88.8</v>
      </c>
      <c r="U137" s="55">
        <f t="shared" si="149"/>
        <v>26.37</v>
      </c>
      <c r="V137" s="55">
        <f t="shared" si="149"/>
        <v>26.04</v>
      </c>
      <c r="W137" s="55">
        <f t="shared" si="149"/>
        <v>23.8</v>
      </c>
      <c r="X137" s="55">
        <f t="shared" si="149"/>
        <v>0.13200000000000001</v>
      </c>
      <c r="Y137" s="56">
        <f t="shared" si="149"/>
        <v>0</v>
      </c>
      <c r="Z137" s="57">
        <f t="shared" si="1"/>
        <v>492.16700000000009</v>
      </c>
      <c r="AA137" s="59">
        <f t="shared" si="2"/>
        <v>5.8591309523809532</v>
      </c>
      <c r="AB137" s="59">
        <f t="shared" si="3"/>
        <v>0.11515474285714479</v>
      </c>
      <c r="AC137" s="1"/>
      <c r="AD137" s="1"/>
      <c r="AE137" s="1"/>
      <c r="AF137" s="1"/>
      <c r="AG137" s="1"/>
      <c r="AH137" s="1"/>
      <c r="AI137" s="1"/>
      <c r="AJ137" s="1"/>
      <c r="AK137" s="1"/>
      <c r="AL137" s="1">
        <f>IFERROR(VLOOKUP(C137,CALC!$K$2:$M$8,2,FALSE),1)</f>
        <v>1.08</v>
      </c>
      <c r="AM137" s="1">
        <f>IFERROR(VLOOKUP(C137,CALC!$K$2:$M$8,3,FALSE),1)</f>
        <v>1.04</v>
      </c>
      <c r="AN137" s="1">
        <f>VLOOKUP(B137,CALC!$E$2:$H$33,3,FALSE)</f>
        <v>1.1599999999999999</v>
      </c>
      <c r="AO137" s="1">
        <f>VLOOKUP(B137,CALC!$E$2:$H$33,4,FALSE)</f>
        <v>1.08</v>
      </c>
      <c r="AP137" s="1"/>
      <c r="AQ137" s="3">
        <f t="shared" si="4"/>
        <v>6.0934961904761913</v>
      </c>
      <c r="AR137" s="3">
        <f t="shared" si="5"/>
        <v>6.3278614285714294</v>
      </c>
      <c r="AS137" s="3">
        <f t="shared" si="6"/>
        <v>6.3278614285714294</v>
      </c>
      <c r="AT137" s="3">
        <f t="shared" si="7"/>
        <v>6.7965919047619048</v>
      </c>
      <c r="AU137" s="3">
        <f t="shared" si="8"/>
        <v>6.5809758857142873</v>
      </c>
      <c r="AV137" s="3">
        <f t="shared" si="9"/>
        <v>7.0684555809523815</v>
      </c>
      <c r="AW137" s="3">
        <f t="shared" si="10"/>
        <v>6.8340903428571442</v>
      </c>
      <c r="AX137" s="3">
        <f t="shared" si="11"/>
        <v>7.3403192571428573</v>
      </c>
      <c r="AY137" s="3">
        <f t="shared" si="12"/>
        <v>0.10252380952381124</v>
      </c>
      <c r="AZ137" s="3">
        <f t="shared" si="13"/>
        <v>0.10662476190476369</v>
      </c>
      <c r="BA137" s="3">
        <f t="shared" si="14"/>
        <v>0.11072571428571615</v>
      </c>
      <c r="BB137" s="3">
        <f t="shared" si="15"/>
        <v>0.11072571428571615</v>
      </c>
      <c r="BC137" s="3">
        <f t="shared" si="16"/>
        <v>0.11892761904762103</v>
      </c>
      <c r="BD137" s="3">
        <f t="shared" si="17"/>
        <v>0.11515474285714479</v>
      </c>
      <c r="BE137" s="3">
        <f t="shared" si="18"/>
        <v>0.12368472380952587</v>
      </c>
      <c r="BF137" s="3">
        <f t="shared" si="19"/>
        <v>0.11958377142857345</v>
      </c>
      <c r="BG137" s="3">
        <f t="shared" si="20"/>
        <v>0.12844182857143072</v>
      </c>
    </row>
    <row r="138" spans="1:59" ht="15" x14ac:dyDescent="0.25">
      <c r="A138" s="38" t="s">
        <v>275</v>
      </c>
      <c r="B138" s="38" t="s">
        <v>16</v>
      </c>
      <c r="C138" s="38" t="str">
        <f>VLOOKUP(A138,CALC!$A$2:$C$494,3,FALSE)</f>
        <v>D</v>
      </c>
      <c r="D138" s="38">
        <v>2</v>
      </c>
      <c r="E138" s="39">
        <v>84</v>
      </c>
      <c r="F138" s="40">
        <v>13.3</v>
      </c>
      <c r="G138" s="40">
        <v>38.1</v>
      </c>
      <c r="H138" s="40">
        <v>51.5</v>
      </c>
      <c r="I138" s="40">
        <v>10.199999999999999</v>
      </c>
      <c r="J138" s="40">
        <v>173.3</v>
      </c>
      <c r="K138" s="40">
        <v>60.4</v>
      </c>
      <c r="L138" s="40">
        <v>139.5</v>
      </c>
      <c r="M138" s="40">
        <v>31.5</v>
      </c>
      <c r="N138" s="41">
        <v>7.6999999999999999E-2</v>
      </c>
      <c r="O138" s="42">
        <v>22.5</v>
      </c>
      <c r="P138" s="54">
        <f t="shared" ref="P138:Y138" si="150">IF(F$4="Yes",F138*F$5,0)</f>
        <v>66.5</v>
      </c>
      <c r="Q138" s="55">
        <f t="shared" si="150"/>
        <v>142.875</v>
      </c>
      <c r="R138" s="55">
        <f t="shared" si="150"/>
        <v>51.5</v>
      </c>
      <c r="S138" s="55">
        <f t="shared" si="150"/>
        <v>5.0999999999999996</v>
      </c>
      <c r="T138" s="55">
        <f t="shared" si="150"/>
        <v>86.65</v>
      </c>
      <c r="U138" s="55">
        <f t="shared" si="150"/>
        <v>18.119999999999997</v>
      </c>
      <c r="V138" s="55">
        <f t="shared" si="150"/>
        <v>83.7</v>
      </c>
      <c r="W138" s="55">
        <f t="shared" si="150"/>
        <v>31.5</v>
      </c>
      <c r="X138" s="55">
        <f t="shared" si="150"/>
        <v>7.6999999999999999E-2</v>
      </c>
      <c r="Y138" s="56">
        <f t="shared" si="150"/>
        <v>0</v>
      </c>
      <c r="Z138" s="57">
        <f t="shared" si="1"/>
        <v>486.02199999999999</v>
      </c>
      <c r="AA138" s="59">
        <f t="shared" si="2"/>
        <v>5.7859761904761902</v>
      </c>
      <c r="AB138" s="59">
        <f t="shared" si="3"/>
        <v>0.79729178571428483</v>
      </c>
      <c r="AC138" s="1"/>
      <c r="AD138" s="1"/>
      <c r="AE138" s="1"/>
      <c r="AF138" s="1"/>
      <c r="AG138" s="1"/>
      <c r="AH138" s="1"/>
      <c r="AI138" s="1"/>
      <c r="AJ138" s="1"/>
      <c r="AK138" s="1"/>
      <c r="AL138" s="1">
        <f>IFERROR(VLOOKUP(C138,CALC!$K$2:$M$8,2,FALSE),1)</f>
        <v>1</v>
      </c>
      <c r="AM138" s="1">
        <f>IFERROR(VLOOKUP(C138,CALC!$K$2:$M$8,3,FALSE),1)</f>
        <v>1</v>
      </c>
      <c r="AN138" s="1">
        <f>VLOOKUP(B138,CALC!$E$2:$H$33,3,FALSE)</f>
        <v>0.83</v>
      </c>
      <c r="AO138" s="1">
        <f>VLOOKUP(B138,CALC!$E$2:$H$33,4,FALSE)</f>
        <v>0.91500000000000004</v>
      </c>
      <c r="AP138" s="1"/>
      <c r="AQ138" s="3">
        <f t="shared" si="4"/>
        <v>5.7859761904761902</v>
      </c>
      <c r="AR138" s="3">
        <f t="shared" si="5"/>
        <v>5.7859761904761902</v>
      </c>
      <c r="AS138" s="3">
        <f t="shared" si="6"/>
        <v>5.2941682142857145</v>
      </c>
      <c r="AT138" s="3">
        <f t="shared" si="7"/>
        <v>4.8023602380952379</v>
      </c>
      <c r="AU138" s="3">
        <f t="shared" si="8"/>
        <v>5.2941682142857145</v>
      </c>
      <c r="AV138" s="3">
        <f t="shared" si="9"/>
        <v>4.8023602380952379</v>
      </c>
      <c r="AW138" s="3">
        <f t="shared" si="10"/>
        <v>5.2941682142857145</v>
      </c>
      <c r="AX138" s="3">
        <f t="shared" si="11"/>
        <v>4.8023602380952379</v>
      </c>
      <c r="AY138" s="3">
        <f t="shared" si="12"/>
        <v>0.87135714285714183</v>
      </c>
      <c r="AZ138" s="3">
        <f t="shared" si="13"/>
        <v>0.87135714285714183</v>
      </c>
      <c r="BA138" s="3">
        <f t="shared" si="14"/>
        <v>0.87135714285714183</v>
      </c>
      <c r="BB138" s="3">
        <f t="shared" si="15"/>
        <v>0.79729178571428483</v>
      </c>
      <c r="BC138" s="3">
        <f t="shared" si="16"/>
        <v>0.72322642857142772</v>
      </c>
      <c r="BD138" s="3">
        <f t="shared" si="17"/>
        <v>0.79729178571428483</v>
      </c>
      <c r="BE138" s="3">
        <f t="shared" si="18"/>
        <v>0.72322642857142772</v>
      </c>
      <c r="BF138" s="3">
        <f t="shared" si="19"/>
        <v>0.79729178571428483</v>
      </c>
      <c r="BG138" s="3">
        <f t="shared" si="20"/>
        <v>0.72322642857142772</v>
      </c>
    </row>
    <row r="139" spans="1:59" ht="15" x14ac:dyDescent="0.25">
      <c r="A139" s="38" t="s">
        <v>326</v>
      </c>
      <c r="B139" s="38" t="s">
        <v>83</v>
      </c>
      <c r="C139" s="38" t="str">
        <f>VLOOKUP(A139,CALC!$A$2:$C$494,3,FALSE)</f>
        <v>C</v>
      </c>
      <c r="D139" s="38">
        <v>1</v>
      </c>
      <c r="E139" s="39">
        <v>84</v>
      </c>
      <c r="F139" s="40">
        <v>24.3</v>
      </c>
      <c r="G139" s="40">
        <v>39.6</v>
      </c>
      <c r="H139" s="40">
        <v>63.8</v>
      </c>
      <c r="I139" s="40">
        <v>27</v>
      </c>
      <c r="J139" s="40">
        <v>148.80000000000001</v>
      </c>
      <c r="K139" s="40">
        <v>56.8</v>
      </c>
      <c r="L139" s="40">
        <v>46.5</v>
      </c>
      <c r="M139" s="40">
        <v>20</v>
      </c>
      <c r="N139" s="52">
        <v>0.16300000000000001</v>
      </c>
      <c r="O139" s="42">
        <v>18</v>
      </c>
      <c r="P139" s="54">
        <f t="shared" ref="P139:Y139" si="151">IF(F$4="Yes",F139*F$5,0)</f>
        <v>121.5</v>
      </c>
      <c r="Q139" s="55">
        <f t="shared" si="151"/>
        <v>148.5</v>
      </c>
      <c r="R139" s="55">
        <f t="shared" si="151"/>
        <v>63.8</v>
      </c>
      <c r="S139" s="55">
        <f t="shared" si="151"/>
        <v>13.5</v>
      </c>
      <c r="T139" s="55">
        <f t="shared" si="151"/>
        <v>74.400000000000006</v>
      </c>
      <c r="U139" s="55">
        <f t="shared" si="151"/>
        <v>17.04</v>
      </c>
      <c r="V139" s="55">
        <f t="shared" si="151"/>
        <v>27.9</v>
      </c>
      <c r="W139" s="55">
        <f t="shared" si="151"/>
        <v>20</v>
      </c>
      <c r="X139" s="55">
        <f t="shared" si="151"/>
        <v>0.16300000000000001</v>
      </c>
      <c r="Y139" s="56">
        <f t="shared" si="151"/>
        <v>0</v>
      </c>
      <c r="Z139" s="57">
        <f t="shared" si="1"/>
        <v>486.80300000000005</v>
      </c>
      <c r="AA139" s="59">
        <f t="shared" si="2"/>
        <v>5.7952738095238105</v>
      </c>
      <c r="AB139" s="59">
        <f t="shared" si="3"/>
        <v>3.8272266666668601E-2</v>
      </c>
      <c r="AC139" s="1"/>
      <c r="AD139" s="1"/>
      <c r="AE139" s="1"/>
      <c r="AF139" s="1"/>
      <c r="AG139" s="1"/>
      <c r="AH139" s="1"/>
      <c r="AI139" s="1"/>
      <c r="AJ139" s="1"/>
      <c r="AK139" s="1"/>
      <c r="AL139" s="1">
        <f>IFERROR(VLOOKUP(C139,CALC!$K$2:$M$8,2,FALSE),1)</f>
        <v>0.96</v>
      </c>
      <c r="AM139" s="1">
        <f>IFERROR(VLOOKUP(C139,CALC!$K$2:$M$8,3,FALSE),1)</f>
        <v>0.98</v>
      </c>
      <c r="AN139" s="1">
        <f>VLOOKUP(B139,CALC!$E$2:$H$33,3,FALSE)</f>
        <v>1.02</v>
      </c>
      <c r="AO139" s="1">
        <f>VLOOKUP(B139,CALC!$E$2:$H$33,4,FALSE)</f>
        <v>1.01</v>
      </c>
      <c r="AP139" s="1"/>
      <c r="AQ139" s="3">
        <f t="shared" si="4"/>
        <v>5.6793683333333345</v>
      </c>
      <c r="AR139" s="3">
        <f t="shared" si="5"/>
        <v>5.5634628571428575</v>
      </c>
      <c r="AS139" s="3">
        <f t="shared" si="6"/>
        <v>5.853226547619049</v>
      </c>
      <c r="AT139" s="3">
        <f t="shared" si="7"/>
        <v>5.9111792857142866</v>
      </c>
      <c r="AU139" s="3">
        <f t="shared" si="8"/>
        <v>5.7361620166666683</v>
      </c>
      <c r="AV139" s="3">
        <f t="shared" si="9"/>
        <v>5.7929557000000012</v>
      </c>
      <c r="AW139" s="3">
        <f t="shared" si="10"/>
        <v>5.6190974857142857</v>
      </c>
      <c r="AX139" s="3">
        <f t="shared" si="11"/>
        <v>5.6747321142857148</v>
      </c>
      <c r="AY139" s="3">
        <f t="shared" si="12"/>
        <v>3.8666666666668625E-2</v>
      </c>
      <c r="AZ139" s="3">
        <f t="shared" si="13"/>
        <v>3.789333333333525E-2</v>
      </c>
      <c r="BA139" s="3">
        <f t="shared" si="14"/>
        <v>3.7120000000001881E-2</v>
      </c>
      <c r="BB139" s="3">
        <f t="shared" si="15"/>
        <v>3.9053333333335313E-2</v>
      </c>
      <c r="BC139" s="3">
        <f t="shared" si="16"/>
        <v>3.9440000000002001E-2</v>
      </c>
      <c r="BD139" s="3">
        <f t="shared" si="17"/>
        <v>3.8272266666668601E-2</v>
      </c>
      <c r="BE139" s="3">
        <f t="shared" si="18"/>
        <v>3.8651200000001953E-2</v>
      </c>
      <c r="BF139" s="3">
        <f t="shared" si="19"/>
        <v>3.7491200000001897E-2</v>
      </c>
      <c r="BG139" s="3">
        <f t="shared" si="20"/>
        <v>3.786240000000192E-2</v>
      </c>
    </row>
    <row r="140" spans="1:59" ht="15" x14ac:dyDescent="0.25">
      <c r="A140" s="38" t="s">
        <v>329</v>
      </c>
      <c r="B140" s="38" t="s">
        <v>16</v>
      </c>
      <c r="C140" s="38" t="str">
        <f>VLOOKUP(A140,CALC!$A$2:$C$494,3,FALSE)</f>
        <v>C</v>
      </c>
      <c r="D140" s="38">
        <v>2</v>
      </c>
      <c r="E140" s="39">
        <v>84</v>
      </c>
      <c r="F140" s="40">
        <v>26.7</v>
      </c>
      <c r="G140" s="40">
        <v>35.799999999999997</v>
      </c>
      <c r="H140" s="40">
        <v>62.5</v>
      </c>
      <c r="I140" s="40">
        <v>6.4</v>
      </c>
      <c r="J140" s="40">
        <v>156.19999999999999</v>
      </c>
      <c r="K140" s="40">
        <v>57.8</v>
      </c>
      <c r="L140" s="40">
        <v>60.5</v>
      </c>
      <c r="M140" s="40">
        <v>41.7</v>
      </c>
      <c r="N140" s="41">
        <v>0.17100000000000001</v>
      </c>
      <c r="O140" s="42">
        <v>18</v>
      </c>
      <c r="P140" s="54">
        <f t="shared" ref="P140:Y140" si="152">IF(F$4="Yes",F140*F$5,0)</f>
        <v>133.5</v>
      </c>
      <c r="Q140" s="55">
        <f t="shared" si="152"/>
        <v>134.25</v>
      </c>
      <c r="R140" s="55">
        <f t="shared" si="152"/>
        <v>62.5</v>
      </c>
      <c r="S140" s="55">
        <f t="shared" si="152"/>
        <v>3.2</v>
      </c>
      <c r="T140" s="55">
        <f t="shared" si="152"/>
        <v>78.099999999999994</v>
      </c>
      <c r="U140" s="55">
        <f t="shared" si="152"/>
        <v>17.34</v>
      </c>
      <c r="V140" s="55">
        <f t="shared" si="152"/>
        <v>36.299999999999997</v>
      </c>
      <c r="W140" s="55">
        <f t="shared" si="152"/>
        <v>41.7</v>
      </c>
      <c r="X140" s="55">
        <f t="shared" si="152"/>
        <v>0.17100000000000001</v>
      </c>
      <c r="Y140" s="56">
        <f t="shared" si="152"/>
        <v>0</v>
      </c>
      <c r="Z140" s="57">
        <f t="shared" si="1"/>
        <v>507.06099999999992</v>
      </c>
      <c r="AA140" s="59">
        <f t="shared" si="2"/>
        <v>6.0364404761904753</v>
      </c>
      <c r="AB140" s="59">
        <f t="shared" si="3"/>
        <v>0.25092655000000003</v>
      </c>
      <c r="AC140" s="1"/>
      <c r="AD140" s="1"/>
      <c r="AE140" s="1"/>
      <c r="AF140" s="1"/>
      <c r="AG140" s="1"/>
      <c r="AH140" s="1"/>
      <c r="AI140" s="1"/>
      <c r="AJ140" s="1"/>
      <c r="AK140" s="1"/>
      <c r="AL140" s="1">
        <f>IFERROR(VLOOKUP(C140,CALC!$K$2:$M$8,2,FALSE),1)</f>
        <v>0.96</v>
      </c>
      <c r="AM140" s="1">
        <f>IFERROR(VLOOKUP(C140,CALC!$K$2:$M$8,3,FALSE),1)</f>
        <v>0.98</v>
      </c>
      <c r="AN140" s="1">
        <f>VLOOKUP(B140,CALC!$E$2:$H$33,3,FALSE)</f>
        <v>0.83</v>
      </c>
      <c r="AO140" s="1">
        <f>VLOOKUP(B140,CALC!$E$2:$H$33,4,FALSE)</f>
        <v>0.91500000000000004</v>
      </c>
      <c r="AP140" s="1"/>
      <c r="AQ140" s="3">
        <f t="shared" si="4"/>
        <v>5.9157116666666658</v>
      </c>
      <c r="AR140" s="3">
        <f t="shared" si="5"/>
        <v>5.7949828571428563</v>
      </c>
      <c r="AS140" s="3">
        <f t="shared" si="6"/>
        <v>5.5233430357142854</v>
      </c>
      <c r="AT140" s="3">
        <f t="shared" si="7"/>
        <v>5.0102455952380947</v>
      </c>
      <c r="AU140" s="3">
        <f t="shared" si="8"/>
        <v>5.4128761749999992</v>
      </c>
      <c r="AV140" s="3">
        <f t="shared" si="9"/>
        <v>4.9100406833333325</v>
      </c>
      <c r="AW140" s="3">
        <f t="shared" si="10"/>
        <v>5.3024093142857138</v>
      </c>
      <c r="AX140" s="3">
        <f t="shared" si="11"/>
        <v>4.8098357714285704</v>
      </c>
      <c r="AY140" s="3">
        <f t="shared" si="12"/>
        <v>0.27983333333333338</v>
      </c>
      <c r="AZ140" s="3">
        <f t="shared" si="13"/>
        <v>0.27423666666666668</v>
      </c>
      <c r="BA140" s="3">
        <f t="shared" si="14"/>
        <v>0.26864000000000005</v>
      </c>
      <c r="BB140" s="3">
        <f t="shared" si="15"/>
        <v>0.25604750000000004</v>
      </c>
      <c r="BC140" s="3">
        <f t="shared" si="16"/>
        <v>0.2322616666666667</v>
      </c>
      <c r="BD140" s="3">
        <f t="shared" si="17"/>
        <v>0.25092655000000003</v>
      </c>
      <c r="BE140" s="3">
        <f t="shared" si="18"/>
        <v>0.22761643333333334</v>
      </c>
      <c r="BF140" s="3">
        <f t="shared" si="19"/>
        <v>0.24580560000000004</v>
      </c>
      <c r="BG140" s="3">
        <f t="shared" si="20"/>
        <v>0.22297120000000004</v>
      </c>
    </row>
    <row r="141" spans="1:59" ht="15" x14ac:dyDescent="0.25">
      <c r="A141" s="38" t="s">
        <v>330</v>
      </c>
      <c r="B141" s="38" t="s">
        <v>93</v>
      </c>
      <c r="C141" s="38" t="str">
        <f>VLOOKUP(A141,CALC!$A$2:$C$494,3,FALSE)</f>
        <v>C/LW</v>
      </c>
      <c r="D141" s="38">
        <v>1</v>
      </c>
      <c r="E141" s="39">
        <v>84</v>
      </c>
      <c r="F141" s="40">
        <v>21.2</v>
      </c>
      <c r="G141" s="40">
        <v>43.6</v>
      </c>
      <c r="H141" s="40">
        <v>64.8</v>
      </c>
      <c r="I141" s="40">
        <v>30</v>
      </c>
      <c r="J141" s="40">
        <v>160.5</v>
      </c>
      <c r="K141" s="40">
        <v>28.2</v>
      </c>
      <c r="L141" s="40">
        <v>44.6</v>
      </c>
      <c r="M141" s="40">
        <v>23.3</v>
      </c>
      <c r="N141" s="52">
        <v>0.13200000000000001</v>
      </c>
      <c r="O141" s="42">
        <v>19.25</v>
      </c>
      <c r="P141" s="54">
        <f t="shared" ref="P141:Y141" si="153">IF(F$4="Yes",F141*F$5,0)</f>
        <v>106</v>
      </c>
      <c r="Q141" s="55">
        <f t="shared" si="153"/>
        <v>163.5</v>
      </c>
      <c r="R141" s="55">
        <f t="shared" si="153"/>
        <v>64.8</v>
      </c>
      <c r="S141" s="55">
        <f t="shared" si="153"/>
        <v>15</v>
      </c>
      <c r="T141" s="55">
        <f t="shared" si="153"/>
        <v>80.25</v>
      </c>
      <c r="U141" s="55">
        <f t="shared" si="153"/>
        <v>8.4599999999999991</v>
      </c>
      <c r="V141" s="55">
        <f t="shared" si="153"/>
        <v>26.76</v>
      </c>
      <c r="W141" s="55">
        <f t="shared" si="153"/>
        <v>23.3</v>
      </c>
      <c r="X141" s="55">
        <f t="shared" si="153"/>
        <v>0.13200000000000001</v>
      </c>
      <c r="Y141" s="56">
        <f t="shared" si="153"/>
        <v>0</v>
      </c>
      <c r="Z141" s="57">
        <f t="shared" si="1"/>
        <v>488.202</v>
      </c>
      <c r="AA141" s="59">
        <f t="shared" si="2"/>
        <v>5.8119285714285711</v>
      </c>
      <c r="AB141" s="59">
        <f t="shared" si="3"/>
        <v>6.0412383035714952E-2</v>
      </c>
      <c r="AC141" s="1"/>
      <c r="AD141" s="1"/>
      <c r="AE141" s="1"/>
      <c r="AF141" s="1"/>
      <c r="AG141" s="1"/>
      <c r="AH141" s="1"/>
      <c r="AI141" s="1"/>
      <c r="AJ141" s="1"/>
      <c r="AK141" s="1"/>
      <c r="AL141" s="1">
        <f>IFERROR(VLOOKUP(C141,CALC!$K$2:$M$8,2,FALSE),1)</f>
        <v>1.0900000000000001</v>
      </c>
      <c r="AM141" s="1">
        <f>IFERROR(VLOOKUP(C141,CALC!$K$2:$M$8,3,FALSE),1)</f>
        <v>1.0449999999999999</v>
      </c>
      <c r="AN141" s="1">
        <f>VLOOKUP(B141,CALC!$E$2:$H$33,3,FALSE)</f>
        <v>1.0900000000000001</v>
      </c>
      <c r="AO141" s="1">
        <f>VLOOKUP(B141,CALC!$E$2:$H$33,4,FALSE)</f>
        <v>1.0449999999999999</v>
      </c>
      <c r="AP141" s="1"/>
      <c r="AQ141" s="3">
        <f t="shared" si="4"/>
        <v>6.0734653571428563</v>
      </c>
      <c r="AR141" s="3">
        <f t="shared" si="5"/>
        <v>6.3350021428571432</v>
      </c>
      <c r="AS141" s="3">
        <f t="shared" si="6"/>
        <v>6.0734653571428563</v>
      </c>
      <c r="AT141" s="3">
        <f t="shared" si="7"/>
        <v>6.3350021428571432</v>
      </c>
      <c r="AU141" s="3">
        <f t="shared" si="8"/>
        <v>6.3467712982142848</v>
      </c>
      <c r="AV141" s="3">
        <f t="shared" si="9"/>
        <v>6.6200772392857141</v>
      </c>
      <c r="AW141" s="3">
        <f t="shared" si="10"/>
        <v>6.6200772392857141</v>
      </c>
      <c r="AX141" s="3">
        <f t="shared" si="11"/>
        <v>6.9051523357142868</v>
      </c>
      <c r="AY141" s="3">
        <f t="shared" si="12"/>
        <v>5.5321428571429188E-2</v>
      </c>
      <c r="AZ141" s="3">
        <f t="shared" si="13"/>
        <v>5.7810892857143498E-2</v>
      </c>
      <c r="BA141" s="3">
        <f t="shared" si="14"/>
        <v>6.0300357142857822E-2</v>
      </c>
      <c r="BB141" s="3">
        <f t="shared" si="15"/>
        <v>5.7810892857143498E-2</v>
      </c>
      <c r="BC141" s="3">
        <f t="shared" si="16"/>
        <v>6.0300357142857822E-2</v>
      </c>
      <c r="BD141" s="3">
        <f t="shared" si="17"/>
        <v>6.0412383035714952E-2</v>
      </c>
      <c r="BE141" s="3">
        <f t="shared" si="18"/>
        <v>6.301387321428642E-2</v>
      </c>
      <c r="BF141" s="3">
        <f t="shared" si="19"/>
        <v>6.301387321428642E-2</v>
      </c>
      <c r="BG141" s="3">
        <f t="shared" si="20"/>
        <v>6.5727389285715032E-2</v>
      </c>
    </row>
    <row r="142" spans="1:59" ht="15" x14ac:dyDescent="0.25">
      <c r="A142" s="38" t="s">
        <v>332</v>
      </c>
      <c r="B142" s="38" t="s">
        <v>66</v>
      </c>
      <c r="C142" s="38" t="str">
        <f>VLOOKUP(A142,CALC!$A$2:$C$494,3,FALSE)</f>
        <v>RW</v>
      </c>
      <c r="D142" s="38">
        <v>1</v>
      </c>
      <c r="E142" s="39">
        <v>84</v>
      </c>
      <c r="F142" s="40">
        <v>26.7</v>
      </c>
      <c r="G142" s="40">
        <v>32.299999999999997</v>
      </c>
      <c r="H142" s="40">
        <v>59</v>
      </c>
      <c r="I142" s="40">
        <v>19</v>
      </c>
      <c r="J142" s="40">
        <v>183.8</v>
      </c>
      <c r="K142" s="40">
        <v>83.4</v>
      </c>
      <c r="L142" s="40">
        <v>30.2</v>
      </c>
      <c r="M142" s="40">
        <v>24.7</v>
      </c>
      <c r="N142" s="41">
        <v>0.14499999999999999</v>
      </c>
      <c r="O142" s="42">
        <v>16.5</v>
      </c>
      <c r="P142" s="54">
        <f t="shared" ref="P142:Y142" si="154">IF(F$4="Yes",F142*F$5,0)</f>
        <v>133.5</v>
      </c>
      <c r="Q142" s="55">
        <f t="shared" si="154"/>
        <v>121.12499999999999</v>
      </c>
      <c r="R142" s="55">
        <f t="shared" si="154"/>
        <v>59</v>
      </c>
      <c r="S142" s="55">
        <f t="shared" si="154"/>
        <v>9.5</v>
      </c>
      <c r="T142" s="55">
        <f t="shared" si="154"/>
        <v>91.9</v>
      </c>
      <c r="U142" s="55">
        <f t="shared" si="154"/>
        <v>25.02</v>
      </c>
      <c r="V142" s="55">
        <f t="shared" si="154"/>
        <v>18.119999999999997</v>
      </c>
      <c r="W142" s="55">
        <f t="shared" si="154"/>
        <v>24.7</v>
      </c>
      <c r="X142" s="55">
        <f t="shared" si="154"/>
        <v>0.14499999999999999</v>
      </c>
      <c r="Y142" s="56">
        <f t="shared" si="154"/>
        <v>0</v>
      </c>
      <c r="Z142" s="57">
        <f t="shared" si="1"/>
        <v>483.00999999999993</v>
      </c>
      <c r="AA142" s="59">
        <f t="shared" si="2"/>
        <v>5.7501190476190471</v>
      </c>
      <c r="AB142" s="59">
        <f t="shared" si="3"/>
        <v>-6.1677455357138627E-3</v>
      </c>
      <c r="AC142" s="1"/>
      <c r="AD142" s="1"/>
      <c r="AE142" s="1"/>
      <c r="AF142" s="1"/>
      <c r="AG142" s="1"/>
      <c r="AH142" s="1"/>
      <c r="AI142" s="1"/>
      <c r="AJ142" s="1"/>
      <c r="AK142" s="1"/>
      <c r="AL142" s="1">
        <f>IFERROR(VLOOKUP(C142,CALC!$K$2:$M$8,2,FALSE),1)</f>
        <v>0.95</v>
      </c>
      <c r="AM142" s="1">
        <f>IFERROR(VLOOKUP(C142,CALC!$K$2:$M$8,3,FALSE),1)</f>
        <v>0.97499999999999998</v>
      </c>
      <c r="AN142" s="1">
        <f>VLOOKUP(B142,CALC!$E$2:$H$33,3,FALSE)</f>
        <v>0.95</v>
      </c>
      <c r="AO142" s="1">
        <f>VLOOKUP(B142,CALC!$E$2:$H$33,4,FALSE)</f>
        <v>0.97499999999999998</v>
      </c>
      <c r="AP142" s="1"/>
      <c r="AQ142" s="3">
        <f t="shared" si="4"/>
        <v>5.606366071428571</v>
      </c>
      <c r="AR142" s="3">
        <f t="shared" si="5"/>
        <v>5.4626130952380949</v>
      </c>
      <c r="AS142" s="3">
        <f t="shared" si="6"/>
        <v>5.606366071428571</v>
      </c>
      <c r="AT142" s="3">
        <f t="shared" si="7"/>
        <v>5.4626130952380949</v>
      </c>
      <c r="AU142" s="3">
        <f t="shared" si="8"/>
        <v>5.4662069196428567</v>
      </c>
      <c r="AV142" s="3">
        <f t="shared" si="9"/>
        <v>5.3260477678571423</v>
      </c>
      <c r="AW142" s="3">
        <f t="shared" si="10"/>
        <v>5.3260477678571423</v>
      </c>
      <c r="AX142" s="3">
        <f t="shared" si="11"/>
        <v>5.1894824404761897</v>
      </c>
      <c r="AY142" s="3">
        <f t="shared" si="12"/>
        <v>-6.4880952380947932E-3</v>
      </c>
      <c r="AZ142" s="3">
        <f t="shared" si="13"/>
        <v>-6.3258928571424235E-3</v>
      </c>
      <c r="BA142" s="3">
        <f t="shared" si="14"/>
        <v>-6.163690476190053E-3</v>
      </c>
      <c r="BB142" s="3">
        <f t="shared" si="15"/>
        <v>-6.3258928571424235E-3</v>
      </c>
      <c r="BC142" s="3">
        <f t="shared" si="16"/>
        <v>-6.163690476190053E-3</v>
      </c>
      <c r="BD142" s="3">
        <f t="shared" si="17"/>
        <v>-6.1677455357138627E-3</v>
      </c>
      <c r="BE142" s="3">
        <f t="shared" si="18"/>
        <v>-6.0095982142853019E-3</v>
      </c>
      <c r="BF142" s="3">
        <f t="shared" si="19"/>
        <v>-6.0095982142853019E-3</v>
      </c>
      <c r="BG142" s="3">
        <f t="shared" si="20"/>
        <v>-5.8555059523805499E-3</v>
      </c>
    </row>
    <row r="143" spans="1:59" ht="15" x14ac:dyDescent="0.25">
      <c r="A143" s="38" t="s">
        <v>335</v>
      </c>
      <c r="B143" s="38" t="s">
        <v>83</v>
      </c>
      <c r="C143" s="38" t="str">
        <f>VLOOKUP(A143,CALC!$A$2:$C$494,3,FALSE)</f>
        <v>LW/RW</v>
      </c>
      <c r="D143" s="38">
        <v>1</v>
      </c>
      <c r="E143" s="39">
        <v>84</v>
      </c>
      <c r="F143" s="40">
        <v>30.6</v>
      </c>
      <c r="G143" s="40">
        <v>21.6</v>
      </c>
      <c r="H143" s="40">
        <v>52.2</v>
      </c>
      <c r="I143" s="40">
        <v>24.5</v>
      </c>
      <c r="J143" s="40">
        <v>205</v>
      </c>
      <c r="K143" s="40">
        <v>80.400000000000006</v>
      </c>
      <c r="L143" s="40">
        <v>39.9</v>
      </c>
      <c r="M143" s="40">
        <v>17.399999999999999</v>
      </c>
      <c r="N143" s="52">
        <v>0.14899999999999999</v>
      </c>
      <c r="O143" s="42">
        <v>17.25</v>
      </c>
      <c r="P143" s="54">
        <f t="shared" ref="P143:Y143" si="155">IF(F$4="Yes",F143*F$5,0)</f>
        <v>153</v>
      </c>
      <c r="Q143" s="55">
        <f t="shared" si="155"/>
        <v>81</v>
      </c>
      <c r="R143" s="55">
        <f t="shared" si="155"/>
        <v>52.2</v>
      </c>
      <c r="S143" s="55">
        <f t="shared" si="155"/>
        <v>12.25</v>
      </c>
      <c r="T143" s="55">
        <f t="shared" si="155"/>
        <v>102.5</v>
      </c>
      <c r="U143" s="55">
        <f t="shared" si="155"/>
        <v>24.12</v>
      </c>
      <c r="V143" s="55">
        <f t="shared" si="155"/>
        <v>23.939999999999998</v>
      </c>
      <c r="W143" s="55">
        <f t="shared" si="155"/>
        <v>17.399999999999999</v>
      </c>
      <c r="X143" s="55">
        <f t="shared" si="155"/>
        <v>0.14899999999999999</v>
      </c>
      <c r="Y143" s="56">
        <f t="shared" si="155"/>
        <v>0</v>
      </c>
      <c r="Z143" s="57">
        <f t="shared" si="1"/>
        <v>466.55899999999997</v>
      </c>
      <c r="AA143" s="59">
        <f t="shared" si="2"/>
        <v>5.5542738095238091</v>
      </c>
      <c r="AB143" s="59">
        <f t="shared" si="3"/>
        <v>-0.21253093333333278</v>
      </c>
      <c r="AC143" s="1"/>
      <c r="AD143" s="1"/>
      <c r="AE143" s="1"/>
      <c r="AF143" s="1"/>
      <c r="AG143" s="1"/>
      <c r="AH143" s="1"/>
      <c r="AI143" s="1"/>
      <c r="AJ143" s="1"/>
      <c r="AK143" s="1"/>
      <c r="AL143" s="1">
        <f>IFERROR(VLOOKUP(C143,CALC!$K$2:$M$8,2,FALSE),1)</f>
        <v>1.08</v>
      </c>
      <c r="AM143" s="1">
        <f>IFERROR(VLOOKUP(C143,CALC!$K$2:$M$8,3,FALSE),1)</f>
        <v>1.04</v>
      </c>
      <c r="AN143" s="1">
        <f>VLOOKUP(B143,CALC!$E$2:$H$33,3,FALSE)</f>
        <v>1.02</v>
      </c>
      <c r="AO143" s="1">
        <f>VLOOKUP(B143,CALC!$E$2:$H$33,4,FALSE)</f>
        <v>1.01</v>
      </c>
      <c r="AP143" s="1"/>
      <c r="AQ143" s="3">
        <f t="shared" si="4"/>
        <v>5.7764447619047621</v>
      </c>
      <c r="AR143" s="3">
        <f t="shared" si="5"/>
        <v>5.9986157142857142</v>
      </c>
      <c r="AS143" s="3">
        <f t="shared" si="6"/>
        <v>5.6098165476190474</v>
      </c>
      <c r="AT143" s="3">
        <f t="shared" si="7"/>
        <v>5.6653592857142856</v>
      </c>
      <c r="AU143" s="3">
        <f t="shared" si="8"/>
        <v>5.8342092095238094</v>
      </c>
      <c r="AV143" s="3">
        <f t="shared" si="9"/>
        <v>5.8919736571428576</v>
      </c>
      <c r="AW143" s="3">
        <f t="shared" si="10"/>
        <v>6.0586018714285714</v>
      </c>
      <c r="AX143" s="3">
        <f t="shared" si="11"/>
        <v>6.1185880285714287</v>
      </c>
      <c r="AY143" s="3">
        <f t="shared" si="12"/>
        <v>-0.20233333333333281</v>
      </c>
      <c r="AZ143" s="3">
        <f t="shared" si="13"/>
        <v>-0.21042666666666612</v>
      </c>
      <c r="BA143" s="3">
        <f t="shared" si="14"/>
        <v>-0.21851999999999944</v>
      </c>
      <c r="BB143" s="3">
        <f t="shared" si="15"/>
        <v>-0.20435666666666613</v>
      </c>
      <c r="BC143" s="3">
        <f t="shared" si="16"/>
        <v>-0.20637999999999948</v>
      </c>
      <c r="BD143" s="3">
        <f t="shared" si="17"/>
        <v>-0.21253093333333278</v>
      </c>
      <c r="BE143" s="3">
        <f t="shared" si="18"/>
        <v>-0.21463519999999944</v>
      </c>
      <c r="BF143" s="3">
        <f t="shared" si="19"/>
        <v>-0.22070519999999944</v>
      </c>
      <c r="BG143" s="3">
        <f t="shared" si="20"/>
        <v>-0.22289039999999943</v>
      </c>
    </row>
    <row r="144" spans="1:59" ht="15" x14ac:dyDescent="0.25">
      <c r="A144" s="38" t="s">
        <v>337</v>
      </c>
      <c r="B144" s="38" t="s">
        <v>70</v>
      </c>
      <c r="C144" s="38" t="str">
        <f>VLOOKUP(A144,CALC!$A$2:$C$494,3,FALSE)</f>
        <v>LW</v>
      </c>
      <c r="D144" s="38">
        <v>2</v>
      </c>
      <c r="E144" s="39">
        <v>84</v>
      </c>
      <c r="F144" s="40">
        <v>24.6</v>
      </c>
      <c r="G144" s="40">
        <v>36</v>
      </c>
      <c r="H144" s="40">
        <v>60.7</v>
      </c>
      <c r="I144" s="40">
        <v>14.6</v>
      </c>
      <c r="J144" s="40">
        <v>158.9</v>
      </c>
      <c r="K144" s="40">
        <v>101.2</v>
      </c>
      <c r="L144" s="40">
        <v>34.299999999999997</v>
      </c>
      <c r="M144" s="40">
        <v>65.099999999999994</v>
      </c>
      <c r="N144" s="41">
        <v>0.155</v>
      </c>
      <c r="O144" s="42">
        <v>16.25</v>
      </c>
      <c r="P144" s="54">
        <f t="shared" ref="P144:Y144" si="156">IF(F$4="Yes",F144*F$5,0)</f>
        <v>123</v>
      </c>
      <c r="Q144" s="55">
        <f t="shared" si="156"/>
        <v>135</v>
      </c>
      <c r="R144" s="55">
        <f t="shared" si="156"/>
        <v>60.7</v>
      </c>
      <c r="S144" s="55">
        <f t="shared" si="156"/>
        <v>7.3</v>
      </c>
      <c r="T144" s="55">
        <f t="shared" si="156"/>
        <v>79.45</v>
      </c>
      <c r="U144" s="55">
        <f t="shared" si="156"/>
        <v>30.36</v>
      </c>
      <c r="V144" s="55">
        <f t="shared" si="156"/>
        <v>20.58</v>
      </c>
      <c r="W144" s="55">
        <f t="shared" si="156"/>
        <v>65.099999999999994</v>
      </c>
      <c r="X144" s="55">
        <f t="shared" si="156"/>
        <v>0.155</v>
      </c>
      <c r="Y144" s="56">
        <f t="shared" si="156"/>
        <v>0</v>
      </c>
      <c r="Z144" s="57">
        <f t="shared" si="1"/>
        <v>521.64499999999998</v>
      </c>
      <c r="AA144" s="59">
        <f t="shared" si="2"/>
        <v>6.210059523809524</v>
      </c>
      <c r="AB144" s="59">
        <f t="shared" si="3"/>
        <v>0.48807347023809644</v>
      </c>
      <c r="AC144" s="1"/>
      <c r="AD144" s="1"/>
      <c r="AE144" s="1"/>
      <c r="AF144" s="1"/>
      <c r="AG144" s="1"/>
      <c r="AH144" s="1"/>
      <c r="AI144" s="1"/>
      <c r="AJ144" s="1"/>
      <c r="AK144" s="1"/>
      <c r="AL144" s="1">
        <f>IFERROR(VLOOKUP(C144,CALC!$K$2:$M$8,2,FALSE),1)</f>
        <v>1.06</v>
      </c>
      <c r="AM144" s="1">
        <f>IFERROR(VLOOKUP(C144,CALC!$K$2:$M$8,3,FALSE),1)</f>
        <v>1.03</v>
      </c>
      <c r="AN144" s="1">
        <f>VLOOKUP(B144,CALC!$E$2:$H$33,3,FALSE)</f>
        <v>1.0900000000000001</v>
      </c>
      <c r="AO144" s="1">
        <f>VLOOKUP(B144,CALC!$E$2:$H$33,4,FALSE)</f>
        <v>1.0449999999999999</v>
      </c>
      <c r="AP144" s="1"/>
      <c r="AQ144" s="3">
        <f t="shared" si="4"/>
        <v>6.3963613095238099</v>
      </c>
      <c r="AR144" s="3">
        <f t="shared" si="5"/>
        <v>6.5826630952380958</v>
      </c>
      <c r="AS144" s="3">
        <f t="shared" si="6"/>
        <v>6.4895122023809524</v>
      </c>
      <c r="AT144" s="3">
        <f t="shared" si="7"/>
        <v>6.7689648809523817</v>
      </c>
      <c r="AU144" s="3">
        <f t="shared" si="8"/>
        <v>6.6841975684523804</v>
      </c>
      <c r="AV144" s="3">
        <f t="shared" si="9"/>
        <v>6.9720338273809537</v>
      </c>
      <c r="AW144" s="3">
        <f t="shared" si="10"/>
        <v>6.8788829345238094</v>
      </c>
      <c r="AX144" s="3">
        <f t="shared" si="11"/>
        <v>7.1751027738095248</v>
      </c>
      <c r="AY144" s="3">
        <f t="shared" si="12"/>
        <v>0.45345238095238205</v>
      </c>
      <c r="AZ144" s="3">
        <f t="shared" si="13"/>
        <v>0.46705595238095354</v>
      </c>
      <c r="BA144" s="3">
        <f t="shared" si="14"/>
        <v>0.48065952380952498</v>
      </c>
      <c r="BB144" s="3">
        <f t="shared" si="15"/>
        <v>0.47385773809523923</v>
      </c>
      <c r="BC144" s="3">
        <f t="shared" si="16"/>
        <v>0.49426309523809647</v>
      </c>
      <c r="BD144" s="3">
        <f t="shared" si="17"/>
        <v>0.48807347023809644</v>
      </c>
      <c r="BE144" s="3">
        <f t="shared" si="18"/>
        <v>0.50909098809523945</v>
      </c>
      <c r="BF144" s="3">
        <f t="shared" si="19"/>
        <v>0.50228920238095354</v>
      </c>
      <c r="BG144" s="3">
        <f t="shared" si="20"/>
        <v>0.52391888095238226</v>
      </c>
    </row>
    <row r="145" spans="1:59" ht="15" x14ac:dyDescent="0.25">
      <c r="A145" s="38" t="s">
        <v>339</v>
      </c>
      <c r="B145" s="38" t="s">
        <v>79</v>
      </c>
      <c r="C145" s="38" t="str">
        <f>VLOOKUP(A145,CALC!$A$2:$C$494,3,FALSE)</f>
        <v>RW</v>
      </c>
      <c r="D145" s="38">
        <v>1</v>
      </c>
      <c r="E145" s="39">
        <v>84</v>
      </c>
      <c r="F145" s="40">
        <v>24.9</v>
      </c>
      <c r="G145" s="40">
        <v>33.299999999999997</v>
      </c>
      <c r="H145" s="40">
        <v>58.2</v>
      </c>
      <c r="I145" s="40">
        <v>18.7</v>
      </c>
      <c r="J145" s="40">
        <v>221.7</v>
      </c>
      <c r="K145" s="40">
        <v>28.9</v>
      </c>
      <c r="L145" s="40">
        <v>28.9</v>
      </c>
      <c r="M145" s="40">
        <v>34.200000000000003</v>
      </c>
      <c r="N145" s="52">
        <v>0.113</v>
      </c>
      <c r="O145" s="42">
        <v>17.75</v>
      </c>
      <c r="P145" s="54">
        <f t="shared" ref="P145:Y145" si="157">IF(F$4="Yes",F145*F$5,0)</f>
        <v>124.5</v>
      </c>
      <c r="Q145" s="55">
        <f t="shared" si="157"/>
        <v>124.87499999999999</v>
      </c>
      <c r="R145" s="55">
        <f t="shared" si="157"/>
        <v>58.2</v>
      </c>
      <c r="S145" s="55">
        <f t="shared" si="157"/>
        <v>9.35</v>
      </c>
      <c r="T145" s="55">
        <f t="shared" si="157"/>
        <v>110.85</v>
      </c>
      <c r="U145" s="55">
        <f t="shared" si="157"/>
        <v>8.67</v>
      </c>
      <c r="V145" s="55">
        <f t="shared" si="157"/>
        <v>17.34</v>
      </c>
      <c r="W145" s="55">
        <f t="shared" si="157"/>
        <v>34.200000000000003</v>
      </c>
      <c r="X145" s="55">
        <f t="shared" si="157"/>
        <v>0.113</v>
      </c>
      <c r="Y145" s="56">
        <f t="shared" si="157"/>
        <v>0</v>
      </c>
      <c r="Z145" s="57">
        <f t="shared" si="1"/>
        <v>488.09799999999996</v>
      </c>
      <c r="AA145" s="59">
        <f t="shared" si="2"/>
        <v>5.8106904761904756</v>
      </c>
      <c r="AB145" s="59">
        <f t="shared" si="3"/>
        <v>5.141296875000035E-2</v>
      </c>
      <c r="AC145" s="1"/>
      <c r="AD145" s="1"/>
      <c r="AE145" s="1"/>
      <c r="AF145" s="1"/>
      <c r="AG145" s="1"/>
      <c r="AH145" s="1"/>
      <c r="AI145" s="1"/>
      <c r="AJ145" s="1"/>
      <c r="AK145" s="1"/>
      <c r="AL145" s="1">
        <f>IFERROR(VLOOKUP(C145,CALC!$K$2:$M$8,2,FALSE),1)</f>
        <v>0.95</v>
      </c>
      <c r="AM145" s="1">
        <f>IFERROR(VLOOKUP(C145,CALC!$K$2:$M$8,3,FALSE),1)</f>
        <v>0.97499999999999998</v>
      </c>
      <c r="AN145" s="1">
        <f>VLOOKUP(B145,CALC!$E$2:$H$33,3,FALSE)</f>
        <v>0.95</v>
      </c>
      <c r="AO145" s="1">
        <f>VLOOKUP(B145,CALC!$E$2:$H$33,4,FALSE)</f>
        <v>0.97499999999999998</v>
      </c>
      <c r="AP145" s="1"/>
      <c r="AQ145" s="3">
        <f t="shared" si="4"/>
        <v>5.6654232142857133</v>
      </c>
      <c r="AR145" s="3">
        <f t="shared" si="5"/>
        <v>5.5201559523809518</v>
      </c>
      <c r="AS145" s="3">
        <f t="shared" si="6"/>
        <v>5.6654232142857133</v>
      </c>
      <c r="AT145" s="3">
        <f t="shared" si="7"/>
        <v>5.5201559523809518</v>
      </c>
      <c r="AU145" s="3">
        <f t="shared" si="8"/>
        <v>5.5237876339285705</v>
      </c>
      <c r="AV145" s="3">
        <f t="shared" si="9"/>
        <v>5.3821520535714278</v>
      </c>
      <c r="AW145" s="3">
        <f t="shared" si="10"/>
        <v>5.3821520535714278</v>
      </c>
      <c r="AX145" s="3">
        <f t="shared" si="11"/>
        <v>5.2441481547619038</v>
      </c>
      <c r="AY145" s="3">
        <f t="shared" si="12"/>
        <v>5.4083333333333705E-2</v>
      </c>
      <c r="AZ145" s="3">
        <f t="shared" si="13"/>
        <v>5.2731250000000361E-2</v>
      </c>
      <c r="BA145" s="3">
        <f t="shared" si="14"/>
        <v>5.1379166666667017E-2</v>
      </c>
      <c r="BB145" s="3">
        <f t="shared" si="15"/>
        <v>5.2731250000000361E-2</v>
      </c>
      <c r="BC145" s="3">
        <f t="shared" si="16"/>
        <v>5.1379166666667017E-2</v>
      </c>
      <c r="BD145" s="3">
        <f t="shared" si="17"/>
        <v>5.141296875000035E-2</v>
      </c>
      <c r="BE145" s="3">
        <f t="shared" si="18"/>
        <v>5.0094687500000339E-2</v>
      </c>
      <c r="BF145" s="3">
        <f t="shared" si="19"/>
        <v>5.0094687500000339E-2</v>
      </c>
      <c r="BG145" s="3">
        <f t="shared" si="20"/>
        <v>4.8810208333333667E-2</v>
      </c>
    </row>
    <row r="146" spans="1:59" ht="15" x14ac:dyDescent="0.25">
      <c r="A146" s="38" t="s">
        <v>338</v>
      </c>
      <c r="B146" s="38" t="s">
        <v>23</v>
      </c>
      <c r="C146" s="38" t="str">
        <f>VLOOKUP(A146,CALC!$A$2:$C$494,3,FALSE)</f>
        <v>LW/RW</v>
      </c>
      <c r="D146" s="38">
        <v>1</v>
      </c>
      <c r="E146" s="39">
        <v>84</v>
      </c>
      <c r="F146" s="40">
        <v>23.9</v>
      </c>
      <c r="G146" s="40">
        <v>31.9</v>
      </c>
      <c r="H146" s="40">
        <v>55.7</v>
      </c>
      <c r="I146" s="40">
        <v>16.600000000000001</v>
      </c>
      <c r="J146" s="40">
        <v>197</v>
      </c>
      <c r="K146" s="40">
        <v>72.7</v>
      </c>
      <c r="L146" s="40">
        <v>45.5</v>
      </c>
      <c r="M146" s="40">
        <v>23.9</v>
      </c>
      <c r="N146" s="41">
        <v>0.121</v>
      </c>
      <c r="O146" s="42">
        <v>17</v>
      </c>
      <c r="P146" s="54">
        <f t="shared" ref="P146:Y146" si="158">IF(F$4="Yes",F146*F$5,0)</f>
        <v>119.5</v>
      </c>
      <c r="Q146" s="55">
        <f t="shared" si="158"/>
        <v>119.625</v>
      </c>
      <c r="R146" s="55">
        <f t="shared" si="158"/>
        <v>55.7</v>
      </c>
      <c r="S146" s="55">
        <f t="shared" si="158"/>
        <v>8.3000000000000007</v>
      </c>
      <c r="T146" s="55">
        <f t="shared" si="158"/>
        <v>98.5</v>
      </c>
      <c r="U146" s="55">
        <f t="shared" si="158"/>
        <v>21.81</v>
      </c>
      <c r="V146" s="55">
        <f t="shared" si="158"/>
        <v>27.3</v>
      </c>
      <c r="W146" s="55">
        <f t="shared" si="158"/>
        <v>23.9</v>
      </c>
      <c r="X146" s="55">
        <f t="shared" si="158"/>
        <v>0.121</v>
      </c>
      <c r="Y146" s="56">
        <f t="shared" si="158"/>
        <v>0</v>
      </c>
      <c r="Z146" s="57">
        <f t="shared" si="1"/>
        <v>474.75599999999997</v>
      </c>
      <c r="AA146" s="59">
        <f t="shared" si="2"/>
        <v>5.6518571428571427</v>
      </c>
      <c r="AB146" s="59">
        <f t="shared" si="3"/>
        <v>-0.11111879999999918</v>
      </c>
      <c r="AC146" s="1"/>
      <c r="AD146" s="1"/>
      <c r="AE146" s="1"/>
      <c r="AF146" s="1"/>
      <c r="AG146" s="1"/>
      <c r="AH146" s="1"/>
      <c r="AI146" s="1"/>
      <c r="AJ146" s="1"/>
      <c r="AK146" s="1"/>
      <c r="AL146" s="1">
        <f>IFERROR(VLOOKUP(C146,CALC!$K$2:$M$8,2,FALSE),1)</f>
        <v>1.08</v>
      </c>
      <c r="AM146" s="1">
        <f>IFERROR(VLOOKUP(C146,CALC!$K$2:$M$8,3,FALSE),1)</f>
        <v>1.04</v>
      </c>
      <c r="AN146" s="1">
        <f>VLOOKUP(B146,CALC!$E$2:$H$33,3,FALSE)</f>
        <v>1.04</v>
      </c>
      <c r="AO146" s="1">
        <f>VLOOKUP(B146,CALC!$E$2:$H$33,4,FALSE)</f>
        <v>1.02</v>
      </c>
      <c r="AP146" s="1"/>
      <c r="AQ146" s="3">
        <f t="shared" si="4"/>
        <v>5.8779314285714284</v>
      </c>
      <c r="AR146" s="3">
        <f t="shared" si="5"/>
        <v>6.1040057142857149</v>
      </c>
      <c r="AS146" s="3">
        <f t="shared" si="6"/>
        <v>5.764894285714286</v>
      </c>
      <c r="AT146" s="3">
        <f t="shared" si="7"/>
        <v>5.8779314285714284</v>
      </c>
      <c r="AU146" s="3">
        <f t="shared" si="8"/>
        <v>5.9954900571428569</v>
      </c>
      <c r="AV146" s="3">
        <f t="shared" si="9"/>
        <v>6.1130486857142854</v>
      </c>
      <c r="AW146" s="3">
        <f t="shared" si="10"/>
        <v>6.2260858285714296</v>
      </c>
      <c r="AX146" s="3">
        <f t="shared" si="11"/>
        <v>6.3481659428571433</v>
      </c>
      <c r="AY146" s="3">
        <f t="shared" si="12"/>
        <v>-0.10474999999999923</v>
      </c>
      <c r="AZ146" s="3">
        <f t="shared" si="13"/>
        <v>-0.1089399999999992</v>
      </c>
      <c r="BA146" s="3">
        <f t="shared" si="14"/>
        <v>-0.11312999999999918</v>
      </c>
      <c r="BB146" s="3">
        <f t="shared" si="15"/>
        <v>-0.10684499999999922</v>
      </c>
      <c r="BC146" s="3">
        <f t="shared" si="16"/>
        <v>-0.1089399999999992</v>
      </c>
      <c r="BD146" s="3">
        <f t="shared" si="17"/>
        <v>-0.11111879999999918</v>
      </c>
      <c r="BE146" s="3">
        <f t="shared" si="18"/>
        <v>-0.11329759999999918</v>
      </c>
      <c r="BF146" s="3">
        <f t="shared" si="19"/>
        <v>-0.11539259999999917</v>
      </c>
      <c r="BG146" s="3">
        <f t="shared" si="20"/>
        <v>-0.11765519999999914</v>
      </c>
    </row>
    <row r="147" spans="1:59" ht="15" x14ac:dyDescent="0.25">
      <c r="A147" s="38" t="s">
        <v>340</v>
      </c>
      <c r="B147" s="38" t="s">
        <v>39</v>
      </c>
      <c r="C147" s="38" t="str">
        <f>VLOOKUP(A147,CALC!$A$2:$C$494,3,FALSE)</f>
        <v>LW/RW</v>
      </c>
      <c r="D147" s="38">
        <v>1</v>
      </c>
      <c r="E147" s="39">
        <v>84</v>
      </c>
      <c r="F147" s="40">
        <v>25.7</v>
      </c>
      <c r="G147" s="40">
        <v>29.9</v>
      </c>
      <c r="H147" s="40">
        <v>55.6</v>
      </c>
      <c r="I147" s="40">
        <v>14</v>
      </c>
      <c r="J147" s="40">
        <v>201.1</v>
      </c>
      <c r="K147" s="40">
        <v>80.900000000000006</v>
      </c>
      <c r="L147" s="40">
        <v>35.6</v>
      </c>
      <c r="M147" s="40">
        <v>26</v>
      </c>
      <c r="N147" s="52">
        <v>0.128</v>
      </c>
      <c r="O147" s="42">
        <v>19.25</v>
      </c>
      <c r="P147" s="54">
        <f t="shared" ref="P147:Y147" si="159">IF(F$4="Yes",F147*F$5,0)</f>
        <v>128.5</v>
      </c>
      <c r="Q147" s="55">
        <f t="shared" si="159"/>
        <v>112.125</v>
      </c>
      <c r="R147" s="55">
        <f t="shared" si="159"/>
        <v>55.6</v>
      </c>
      <c r="S147" s="55">
        <f t="shared" si="159"/>
        <v>7</v>
      </c>
      <c r="T147" s="55">
        <f t="shared" si="159"/>
        <v>100.55</v>
      </c>
      <c r="U147" s="55">
        <f t="shared" si="159"/>
        <v>24.27</v>
      </c>
      <c r="V147" s="55">
        <f t="shared" si="159"/>
        <v>21.36</v>
      </c>
      <c r="W147" s="55">
        <f t="shared" si="159"/>
        <v>26</v>
      </c>
      <c r="X147" s="55">
        <f t="shared" si="159"/>
        <v>0.128</v>
      </c>
      <c r="Y147" s="56">
        <f t="shared" si="159"/>
        <v>0</v>
      </c>
      <c r="Z147" s="57">
        <f t="shared" si="1"/>
        <v>475.53300000000002</v>
      </c>
      <c r="AA147" s="59">
        <f t="shared" si="2"/>
        <v>5.6611071428571433</v>
      </c>
      <c r="AB147" s="59">
        <f t="shared" si="3"/>
        <v>-9.4353999999998606E-2</v>
      </c>
      <c r="AC147" s="1"/>
      <c r="AD147" s="1"/>
      <c r="AE147" s="1"/>
      <c r="AF147" s="1"/>
      <c r="AG147" s="1"/>
      <c r="AH147" s="1"/>
      <c r="AI147" s="1"/>
      <c r="AJ147" s="1"/>
      <c r="AK147" s="1"/>
      <c r="AL147" s="1">
        <f>IFERROR(VLOOKUP(C147,CALC!$K$2:$M$8,2,FALSE),1)</f>
        <v>1.08</v>
      </c>
      <c r="AM147" s="1">
        <f>IFERROR(VLOOKUP(C147,CALC!$K$2:$M$8,3,FALSE),1)</f>
        <v>1.04</v>
      </c>
      <c r="AN147" s="1">
        <f>VLOOKUP(B147,CALC!$E$2:$H$33,3,FALSE)</f>
        <v>0.9</v>
      </c>
      <c r="AO147" s="1">
        <f>VLOOKUP(B147,CALC!$E$2:$H$33,4,FALSE)</f>
        <v>0.95</v>
      </c>
      <c r="AP147" s="1"/>
      <c r="AQ147" s="3">
        <f t="shared" si="4"/>
        <v>5.8875514285714292</v>
      </c>
      <c r="AR147" s="3">
        <f t="shared" si="5"/>
        <v>6.1139957142857151</v>
      </c>
      <c r="AS147" s="3">
        <f t="shared" si="6"/>
        <v>5.3780517857142858</v>
      </c>
      <c r="AT147" s="3">
        <f t="shared" si="7"/>
        <v>5.0949964285714291</v>
      </c>
      <c r="AU147" s="3">
        <f t="shared" si="8"/>
        <v>5.5931738571428573</v>
      </c>
      <c r="AV147" s="3">
        <f t="shared" si="9"/>
        <v>5.2987962857142863</v>
      </c>
      <c r="AW147" s="3">
        <f t="shared" si="10"/>
        <v>5.8082959285714288</v>
      </c>
      <c r="AX147" s="3">
        <f t="shared" si="11"/>
        <v>5.5025961428571435</v>
      </c>
      <c r="AY147" s="3">
        <f t="shared" si="12"/>
        <v>-9.5499999999998586E-2</v>
      </c>
      <c r="AZ147" s="3">
        <f t="shared" si="13"/>
        <v>-9.9319999999998534E-2</v>
      </c>
      <c r="BA147" s="3">
        <f t="shared" si="14"/>
        <v>-0.10313999999999848</v>
      </c>
      <c r="BB147" s="3">
        <f t="shared" si="15"/>
        <v>-9.0724999999998654E-2</v>
      </c>
      <c r="BC147" s="3">
        <f t="shared" si="16"/>
        <v>-8.5949999999998736E-2</v>
      </c>
      <c r="BD147" s="3">
        <f t="shared" si="17"/>
        <v>-9.4353999999998606E-2</v>
      </c>
      <c r="BE147" s="3">
        <f t="shared" si="18"/>
        <v>-8.9387999999998677E-2</v>
      </c>
      <c r="BF147" s="3">
        <f t="shared" si="19"/>
        <v>-9.7982999999998557E-2</v>
      </c>
      <c r="BG147" s="3">
        <f t="shared" si="20"/>
        <v>-9.2825999999998632E-2</v>
      </c>
    </row>
    <row r="148" spans="1:59" ht="15" x14ac:dyDescent="0.25">
      <c r="A148" s="38" t="s">
        <v>278</v>
      </c>
      <c r="B148" s="38" t="s">
        <v>77</v>
      </c>
      <c r="C148" s="38" t="str">
        <f>VLOOKUP(A148,CALC!$A$2:$C$494,3,FALSE)</f>
        <v>D</v>
      </c>
      <c r="D148" s="38">
        <v>2</v>
      </c>
      <c r="E148" s="39">
        <v>84</v>
      </c>
      <c r="F148" s="40">
        <v>14.5</v>
      </c>
      <c r="G148" s="40">
        <v>26.6</v>
      </c>
      <c r="H148" s="40">
        <v>41.1</v>
      </c>
      <c r="I148" s="40">
        <v>10.1</v>
      </c>
      <c r="J148" s="40">
        <v>226.3</v>
      </c>
      <c r="K148" s="40">
        <v>138.30000000000001</v>
      </c>
      <c r="L148" s="40">
        <v>102.7</v>
      </c>
      <c r="M148" s="40">
        <v>63</v>
      </c>
      <c r="N148" s="41">
        <v>6.4000000000000001E-2</v>
      </c>
      <c r="O148" s="42">
        <v>22.75</v>
      </c>
      <c r="P148" s="54">
        <f t="shared" ref="P148:Y148" si="160">IF(F$4="Yes",F148*F$5,0)</f>
        <v>72.5</v>
      </c>
      <c r="Q148" s="55">
        <f t="shared" si="160"/>
        <v>99.75</v>
      </c>
      <c r="R148" s="55">
        <f t="shared" si="160"/>
        <v>41.1</v>
      </c>
      <c r="S148" s="55">
        <f t="shared" si="160"/>
        <v>5.05</v>
      </c>
      <c r="T148" s="55">
        <f t="shared" si="160"/>
        <v>113.15</v>
      </c>
      <c r="U148" s="55">
        <f t="shared" si="160"/>
        <v>41.49</v>
      </c>
      <c r="V148" s="55">
        <f t="shared" si="160"/>
        <v>61.62</v>
      </c>
      <c r="W148" s="55">
        <f t="shared" si="160"/>
        <v>63</v>
      </c>
      <c r="X148" s="55">
        <f t="shared" si="160"/>
        <v>6.4000000000000001E-2</v>
      </c>
      <c r="Y148" s="56">
        <f t="shared" si="160"/>
        <v>0</v>
      </c>
      <c r="Z148" s="57">
        <f t="shared" si="1"/>
        <v>497.72400000000005</v>
      </c>
      <c r="AA148" s="59">
        <f t="shared" si="2"/>
        <v>5.9252857142857147</v>
      </c>
      <c r="AB148" s="59">
        <f t="shared" si="3"/>
        <v>1.0106666666666664</v>
      </c>
      <c r="AC148" s="1"/>
      <c r="AD148" s="1"/>
      <c r="AE148" s="1"/>
      <c r="AF148" s="1"/>
      <c r="AG148" s="1"/>
      <c r="AH148" s="1"/>
      <c r="AI148" s="1"/>
      <c r="AJ148" s="1"/>
      <c r="AK148" s="1"/>
      <c r="AL148" s="1">
        <f>IFERROR(VLOOKUP(C148,CALC!$K$2:$M$8,2,FALSE),1)</f>
        <v>1</v>
      </c>
      <c r="AM148" s="1">
        <f>IFERROR(VLOOKUP(C148,CALC!$K$2:$M$8,3,FALSE),1)</f>
        <v>1</v>
      </c>
      <c r="AN148" s="1">
        <f>VLOOKUP(B148,CALC!$E$2:$H$33,3,FALSE)</f>
        <v>1</v>
      </c>
      <c r="AO148" s="1">
        <f>VLOOKUP(B148,CALC!$E$2:$H$33,4,FALSE)</f>
        <v>1</v>
      </c>
      <c r="AP148" s="1"/>
      <c r="AQ148" s="3">
        <f t="shared" si="4"/>
        <v>5.9252857142857147</v>
      </c>
      <c r="AR148" s="3">
        <f t="shared" si="5"/>
        <v>5.9252857142857147</v>
      </c>
      <c r="AS148" s="3">
        <f t="shared" si="6"/>
        <v>5.9252857142857147</v>
      </c>
      <c r="AT148" s="3">
        <f t="shared" si="7"/>
        <v>5.9252857142857147</v>
      </c>
      <c r="AU148" s="3">
        <f t="shared" si="8"/>
        <v>5.9252857142857147</v>
      </c>
      <c r="AV148" s="3">
        <f t="shared" si="9"/>
        <v>5.9252857142857147</v>
      </c>
      <c r="AW148" s="3">
        <f t="shared" si="10"/>
        <v>5.9252857142857147</v>
      </c>
      <c r="AX148" s="3">
        <f t="shared" si="11"/>
        <v>5.9252857142857147</v>
      </c>
      <c r="AY148" s="3">
        <f t="shared" si="12"/>
        <v>1.0106666666666664</v>
      </c>
      <c r="AZ148" s="3">
        <f t="shared" si="13"/>
        <v>1.0106666666666664</v>
      </c>
      <c r="BA148" s="3">
        <f t="shared" si="14"/>
        <v>1.0106666666666664</v>
      </c>
      <c r="BB148" s="3">
        <f t="shared" si="15"/>
        <v>1.0106666666666664</v>
      </c>
      <c r="BC148" s="3">
        <f t="shared" si="16"/>
        <v>1.0106666666666664</v>
      </c>
      <c r="BD148" s="3">
        <f t="shared" si="17"/>
        <v>1.0106666666666664</v>
      </c>
      <c r="BE148" s="3">
        <f t="shared" si="18"/>
        <v>1.0106666666666664</v>
      </c>
      <c r="BF148" s="3">
        <f t="shared" si="19"/>
        <v>1.0106666666666664</v>
      </c>
      <c r="BG148" s="3">
        <f t="shared" si="20"/>
        <v>1.0106666666666664</v>
      </c>
    </row>
    <row r="149" spans="1:59" ht="15" x14ac:dyDescent="0.25">
      <c r="A149" s="38" t="s">
        <v>342</v>
      </c>
      <c r="B149" s="38" t="s">
        <v>39</v>
      </c>
      <c r="C149" s="38" t="str">
        <f>VLOOKUP(A149,CALC!$A$2:$C$494,3,FALSE)</f>
        <v>C</v>
      </c>
      <c r="D149" s="38">
        <v>1</v>
      </c>
      <c r="E149" s="39">
        <v>84</v>
      </c>
      <c r="F149" s="40">
        <v>20.8</v>
      </c>
      <c r="G149" s="40">
        <v>37.5</v>
      </c>
      <c r="H149" s="40">
        <v>58.3</v>
      </c>
      <c r="I149" s="40">
        <v>16.600000000000001</v>
      </c>
      <c r="J149" s="40">
        <v>146.5</v>
      </c>
      <c r="K149" s="40">
        <v>108.4</v>
      </c>
      <c r="L149" s="40">
        <v>55.9</v>
      </c>
      <c r="M149" s="40">
        <v>16.3</v>
      </c>
      <c r="N149" s="52">
        <v>0.14199999999999999</v>
      </c>
      <c r="O149" s="42">
        <v>18.25</v>
      </c>
      <c r="P149" s="54">
        <f t="shared" ref="P149:Y149" si="161">IF(F$4="Yes",F149*F$5,0)</f>
        <v>104</v>
      </c>
      <c r="Q149" s="55">
        <f t="shared" si="161"/>
        <v>140.625</v>
      </c>
      <c r="R149" s="55">
        <f t="shared" si="161"/>
        <v>58.3</v>
      </c>
      <c r="S149" s="55">
        <f t="shared" si="161"/>
        <v>8.3000000000000007</v>
      </c>
      <c r="T149" s="55">
        <f t="shared" si="161"/>
        <v>73.25</v>
      </c>
      <c r="U149" s="55">
        <f t="shared" si="161"/>
        <v>32.520000000000003</v>
      </c>
      <c r="V149" s="55">
        <f t="shared" si="161"/>
        <v>33.54</v>
      </c>
      <c r="W149" s="55">
        <f t="shared" si="161"/>
        <v>16.3</v>
      </c>
      <c r="X149" s="55">
        <f t="shared" si="161"/>
        <v>0.14199999999999999</v>
      </c>
      <c r="Y149" s="56">
        <f t="shared" si="161"/>
        <v>0</v>
      </c>
      <c r="Z149" s="57">
        <f t="shared" si="1"/>
        <v>466.97700000000003</v>
      </c>
      <c r="AA149" s="59">
        <f t="shared" si="2"/>
        <v>5.5592500000000005</v>
      </c>
      <c r="AB149" s="59">
        <f t="shared" si="3"/>
        <v>-0.18373949999999867</v>
      </c>
      <c r="AC149" s="1"/>
      <c r="AD149" s="1"/>
      <c r="AE149" s="1"/>
      <c r="AF149" s="1"/>
      <c r="AG149" s="1"/>
      <c r="AH149" s="1"/>
      <c r="AI149" s="1"/>
      <c r="AJ149" s="1"/>
      <c r="AK149" s="1"/>
      <c r="AL149" s="1">
        <f>IFERROR(VLOOKUP(C149,CALC!$K$2:$M$8,2,FALSE),1)</f>
        <v>0.96</v>
      </c>
      <c r="AM149" s="1">
        <f>IFERROR(VLOOKUP(C149,CALC!$K$2:$M$8,3,FALSE),1)</f>
        <v>0.98</v>
      </c>
      <c r="AN149" s="1">
        <f>VLOOKUP(B149,CALC!$E$2:$H$33,3,FALSE)</f>
        <v>0.9</v>
      </c>
      <c r="AO149" s="1">
        <f>VLOOKUP(B149,CALC!$E$2:$H$33,4,FALSE)</f>
        <v>0.95</v>
      </c>
      <c r="AP149" s="1"/>
      <c r="AQ149" s="3">
        <f t="shared" si="4"/>
        <v>5.4480650000000006</v>
      </c>
      <c r="AR149" s="3">
        <f t="shared" si="5"/>
        <v>5.3368799999999998</v>
      </c>
      <c r="AS149" s="3">
        <f t="shared" si="6"/>
        <v>5.2812875000000004</v>
      </c>
      <c r="AT149" s="3">
        <f t="shared" si="7"/>
        <v>5.0033250000000002</v>
      </c>
      <c r="AU149" s="3">
        <f t="shared" si="8"/>
        <v>5.1756617500000006</v>
      </c>
      <c r="AV149" s="3">
        <f t="shared" si="9"/>
        <v>4.9032585000000006</v>
      </c>
      <c r="AW149" s="3">
        <f t="shared" si="10"/>
        <v>5.070036</v>
      </c>
      <c r="AX149" s="3">
        <f t="shared" si="11"/>
        <v>4.8031920000000001</v>
      </c>
      <c r="AY149" s="3">
        <f t="shared" si="12"/>
        <v>-0.19735714285714145</v>
      </c>
      <c r="AZ149" s="3">
        <f t="shared" si="13"/>
        <v>-0.19340999999999861</v>
      </c>
      <c r="BA149" s="3">
        <f t="shared" si="14"/>
        <v>-0.1894628571428558</v>
      </c>
      <c r="BB149" s="3">
        <f t="shared" si="15"/>
        <v>-0.18748928571428436</v>
      </c>
      <c r="BC149" s="3">
        <f t="shared" si="16"/>
        <v>-0.17762142857142732</v>
      </c>
      <c r="BD149" s="3">
        <f t="shared" si="17"/>
        <v>-0.18373949999999867</v>
      </c>
      <c r="BE149" s="3">
        <f t="shared" si="18"/>
        <v>-0.17406899999999875</v>
      </c>
      <c r="BF149" s="3">
        <f t="shared" si="19"/>
        <v>-0.179989714285713</v>
      </c>
      <c r="BG149" s="3">
        <f t="shared" si="20"/>
        <v>-0.17051657142857021</v>
      </c>
    </row>
    <row r="150" spans="1:59" ht="15" x14ac:dyDescent="0.25">
      <c r="A150" s="38" t="s">
        <v>343</v>
      </c>
      <c r="B150" s="38" t="s">
        <v>77</v>
      </c>
      <c r="C150" s="38" t="str">
        <f>VLOOKUP(A150,CALC!$A$2:$C$494,3,FALSE)</f>
        <v>LW/RW</v>
      </c>
      <c r="D150" s="38">
        <v>2</v>
      </c>
      <c r="E150" s="39">
        <v>84</v>
      </c>
      <c r="F150" s="40">
        <v>31</v>
      </c>
      <c r="G150" s="40">
        <v>19.3</v>
      </c>
      <c r="H150" s="40">
        <v>50.2</v>
      </c>
      <c r="I150" s="40">
        <v>10.1</v>
      </c>
      <c r="J150" s="40">
        <v>215.6</v>
      </c>
      <c r="K150" s="40">
        <v>128.80000000000001</v>
      </c>
      <c r="L150" s="40">
        <v>21</v>
      </c>
      <c r="M150" s="40">
        <v>31.5</v>
      </c>
      <c r="N150" s="41">
        <v>0.14399999999999999</v>
      </c>
      <c r="O150" s="42">
        <v>17</v>
      </c>
      <c r="P150" s="54">
        <f t="shared" ref="P150:Y150" si="162">IF(F$4="Yes",F150*F$5,0)</f>
        <v>155</v>
      </c>
      <c r="Q150" s="55">
        <f t="shared" si="162"/>
        <v>72.375</v>
      </c>
      <c r="R150" s="55">
        <f t="shared" si="162"/>
        <v>50.2</v>
      </c>
      <c r="S150" s="55">
        <f t="shared" si="162"/>
        <v>5.05</v>
      </c>
      <c r="T150" s="55">
        <f t="shared" si="162"/>
        <v>107.8</v>
      </c>
      <c r="U150" s="55">
        <f t="shared" si="162"/>
        <v>38.64</v>
      </c>
      <c r="V150" s="55">
        <f t="shared" si="162"/>
        <v>12.6</v>
      </c>
      <c r="W150" s="55">
        <f t="shared" si="162"/>
        <v>31.5</v>
      </c>
      <c r="X150" s="55">
        <f t="shared" si="162"/>
        <v>0.14399999999999999</v>
      </c>
      <c r="Y150" s="56">
        <f t="shared" si="162"/>
        <v>0</v>
      </c>
      <c r="Z150" s="57">
        <f t="shared" si="1"/>
        <v>473.30900000000003</v>
      </c>
      <c r="AA150" s="59">
        <f t="shared" si="2"/>
        <v>5.6346309523809524</v>
      </c>
      <c r="AB150" s="59">
        <f t="shared" si="3"/>
        <v>-0.12685523809523716</v>
      </c>
      <c r="AC150" s="1"/>
      <c r="AD150" s="1"/>
      <c r="AE150" s="1"/>
      <c r="AF150" s="1"/>
      <c r="AG150" s="1"/>
      <c r="AH150" s="1"/>
      <c r="AI150" s="1"/>
      <c r="AJ150" s="1"/>
      <c r="AK150" s="1"/>
      <c r="AL150" s="1">
        <f>IFERROR(VLOOKUP(C150,CALC!$K$2:$M$8,2,FALSE),1)</f>
        <v>1.08</v>
      </c>
      <c r="AM150" s="1">
        <f>IFERROR(VLOOKUP(C150,CALC!$K$2:$M$8,3,FALSE),1)</f>
        <v>1.04</v>
      </c>
      <c r="AN150" s="1">
        <f>VLOOKUP(B150,CALC!$E$2:$H$33,3,FALSE)</f>
        <v>1</v>
      </c>
      <c r="AO150" s="1">
        <f>VLOOKUP(B150,CALC!$E$2:$H$33,4,FALSE)</f>
        <v>1</v>
      </c>
      <c r="AP150" s="1"/>
      <c r="AQ150" s="3">
        <f t="shared" si="4"/>
        <v>5.8600161904761903</v>
      </c>
      <c r="AR150" s="3">
        <f t="shared" si="5"/>
        <v>6.0854014285714291</v>
      </c>
      <c r="AS150" s="3">
        <f t="shared" si="6"/>
        <v>5.6346309523809524</v>
      </c>
      <c r="AT150" s="3">
        <f t="shared" si="7"/>
        <v>5.6346309523809524</v>
      </c>
      <c r="AU150" s="3">
        <f t="shared" si="8"/>
        <v>5.8600161904761903</v>
      </c>
      <c r="AV150" s="3">
        <f t="shared" si="9"/>
        <v>5.8600161904761903</v>
      </c>
      <c r="AW150" s="3">
        <f t="shared" si="10"/>
        <v>6.0854014285714291</v>
      </c>
      <c r="AX150" s="3">
        <f t="shared" si="11"/>
        <v>6.0854014285714291</v>
      </c>
      <c r="AY150" s="3">
        <f t="shared" si="12"/>
        <v>-0.12197619047618957</v>
      </c>
      <c r="AZ150" s="3">
        <f t="shared" si="13"/>
        <v>-0.12685523809523716</v>
      </c>
      <c r="BA150" s="3">
        <f t="shared" si="14"/>
        <v>-0.13173428571428475</v>
      </c>
      <c r="BB150" s="3">
        <f t="shared" si="15"/>
        <v>-0.12197619047618957</v>
      </c>
      <c r="BC150" s="3">
        <f t="shared" si="16"/>
        <v>-0.12197619047618957</v>
      </c>
      <c r="BD150" s="3">
        <f t="shared" si="17"/>
        <v>-0.12685523809523716</v>
      </c>
      <c r="BE150" s="3">
        <f t="shared" si="18"/>
        <v>-0.12685523809523716</v>
      </c>
      <c r="BF150" s="3">
        <f t="shared" si="19"/>
        <v>-0.13173428571428475</v>
      </c>
      <c r="BG150" s="3">
        <f t="shared" si="20"/>
        <v>-0.13173428571428475</v>
      </c>
    </row>
    <row r="151" spans="1:59" ht="15" x14ac:dyDescent="0.25">
      <c r="A151" s="38" t="s">
        <v>344</v>
      </c>
      <c r="B151" s="38" t="s">
        <v>61</v>
      </c>
      <c r="C151" s="38" t="str">
        <f>VLOOKUP(A151,CALC!$A$2:$C$494,3,FALSE)</f>
        <v>LW/RW</v>
      </c>
      <c r="D151" s="38">
        <v>1</v>
      </c>
      <c r="E151" s="39">
        <v>84</v>
      </c>
      <c r="F151" s="40">
        <v>29.4</v>
      </c>
      <c r="G151" s="40">
        <v>29.1</v>
      </c>
      <c r="H151" s="40">
        <v>58.5</v>
      </c>
      <c r="I151" s="40">
        <v>20.3</v>
      </c>
      <c r="J151" s="40">
        <v>178.2</v>
      </c>
      <c r="K151" s="40">
        <v>62.4</v>
      </c>
      <c r="L151" s="40">
        <v>28.8</v>
      </c>
      <c r="M151" s="40">
        <v>46.5</v>
      </c>
      <c r="N151" s="52">
        <v>0.16500000000000001</v>
      </c>
      <c r="O151" s="42">
        <v>18.5</v>
      </c>
      <c r="P151" s="54">
        <f t="shared" ref="P151:Y151" si="163">IF(F$4="Yes",F151*F$5,0)</f>
        <v>147</v>
      </c>
      <c r="Q151" s="55">
        <f t="shared" si="163"/>
        <v>109.125</v>
      </c>
      <c r="R151" s="55">
        <f t="shared" si="163"/>
        <v>58.5</v>
      </c>
      <c r="S151" s="55">
        <f t="shared" si="163"/>
        <v>10.15</v>
      </c>
      <c r="T151" s="55">
        <f t="shared" si="163"/>
        <v>89.1</v>
      </c>
      <c r="U151" s="55">
        <f t="shared" si="163"/>
        <v>18.72</v>
      </c>
      <c r="V151" s="55">
        <f t="shared" si="163"/>
        <v>17.28</v>
      </c>
      <c r="W151" s="55">
        <f t="shared" si="163"/>
        <v>46.5</v>
      </c>
      <c r="X151" s="55">
        <f t="shared" si="163"/>
        <v>0.16500000000000001</v>
      </c>
      <c r="Y151" s="56">
        <f t="shared" si="163"/>
        <v>0</v>
      </c>
      <c r="Z151" s="57">
        <f t="shared" si="1"/>
        <v>496.54</v>
      </c>
      <c r="AA151" s="59">
        <f t="shared" si="2"/>
        <v>5.9111904761904768</v>
      </c>
      <c r="AB151" s="59">
        <f t="shared" si="3"/>
        <v>0.16800116666666831</v>
      </c>
      <c r="AC151" s="1"/>
      <c r="AD151" s="1"/>
      <c r="AE151" s="1"/>
      <c r="AF151" s="1"/>
      <c r="AG151" s="1"/>
      <c r="AH151" s="1"/>
      <c r="AI151" s="1"/>
      <c r="AJ151" s="1"/>
      <c r="AK151" s="1"/>
      <c r="AL151" s="1">
        <f>IFERROR(VLOOKUP(C151,CALC!$K$2:$M$8,2,FALSE),1)</f>
        <v>1.08</v>
      </c>
      <c r="AM151" s="1">
        <f>IFERROR(VLOOKUP(C151,CALC!$K$2:$M$8,3,FALSE),1)</f>
        <v>1.04</v>
      </c>
      <c r="AN151" s="1">
        <f>VLOOKUP(B151,CALC!$E$2:$H$33,3,FALSE)</f>
        <v>1.0900000000000001</v>
      </c>
      <c r="AO151" s="1">
        <f>VLOOKUP(B151,CALC!$E$2:$H$33,4,FALSE)</f>
        <v>1.0449999999999999</v>
      </c>
      <c r="AP151" s="1"/>
      <c r="AQ151" s="3">
        <f t="shared" si="4"/>
        <v>6.1476380952380962</v>
      </c>
      <c r="AR151" s="3">
        <f t="shared" si="5"/>
        <v>6.3840857142857157</v>
      </c>
      <c r="AS151" s="3">
        <f t="shared" si="6"/>
        <v>6.1771940476190474</v>
      </c>
      <c r="AT151" s="3">
        <f t="shared" si="7"/>
        <v>6.4431976190476199</v>
      </c>
      <c r="AU151" s="3">
        <f t="shared" si="8"/>
        <v>6.4242818095238103</v>
      </c>
      <c r="AV151" s="3">
        <f t="shared" si="9"/>
        <v>6.7009255238095253</v>
      </c>
      <c r="AW151" s="3">
        <f t="shared" si="10"/>
        <v>6.6713695714285723</v>
      </c>
      <c r="AX151" s="3">
        <f t="shared" si="11"/>
        <v>6.9586534285714308</v>
      </c>
      <c r="AY151" s="3">
        <f t="shared" si="12"/>
        <v>0.15458333333333485</v>
      </c>
      <c r="AZ151" s="3">
        <f t="shared" si="13"/>
        <v>0.16076666666666825</v>
      </c>
      <c r="BA151" s="3">
        <f t="shared" si="14"/>
        <v>0.16695000000000165</v>
      </c>
      <c r="BB151" s="3">
        <f t="shared" si="15"/>
        <v>0.1615395833333349</v>
      </c>
      <c r="BC151" s="3">
        <f t="shared" si="16"/>
        <v>0.16849583333333501</v>
      </c>
      <c r="BD151" s="3">
        <f t="shared" si="17"/>
        <v>0.16800116666666831</v>
      </c>
      <c r="BE151" s="3">
        <f t="shared" si="18"/>
        <v>0.1752356666666684</v>
      </c>
      <c r="BF151" s="3">
        <f t="shared" si="19"/>
        <v>0.17446275000000172</v>
      </c>
      <c r="BG151" s="3">
        <f t="shared" si="20"/>
        <v>0.18197550000000182</v>
      </c>
    </row>
    <row r="152" spans="1:59" ht="15" x14ac:dyDescent="0.25">
      <c r="A152" s="38" t="s">
        <v>345</v>
      </c>
      <c r="B152" s="38" t="s">
        <v>30</v>
      </c>
      <c r="C152" s="38" t="str">
        <f>VLOOKUP(A152,CALC!$A$2:$C$494,3,FALSE)</f>
        <v>LW/RW</v>
      </c>
      <c r="D152" s="38">
        <v>1</v>
      </c>
      <c r="E152" s="39">
        <v>84</v>
      </c>
      <c r="F152" s="40">
        <v>27.6</v>
      </c>
      <c r="G152" s="40">
        <v>37</v>
      </c>
      <c r="H152" s="40">
        <v>64.599999999999994</v>
      </c>
      <c r="I152" s="40">
        <v>16.3</v>
      </c>
      <c r="J152" s="40">
        <v>177.4</v>
      </c>
      <c r="K152" s="40">
        <v>20</v>
      </c>
      <c r="L152" s="40">
        <v>18</v>
      </c>
      <c r="M152" s="40">
        <v>28.4</v>
      </c>
      <c r="N152" s="41">
        <v>0.155</v>
      </c>
      <c r="O152" s="42">
        <v>16.75</v>
      </c>
      <c r="P152" s="54">
        <f t="shared" ref="P152:Y152" si="164">IF(F$4="Yes",F152*F$5,0)</f>
        <v>138</v>
      </c>
      <c r="Q152" s="55">
        <f t="shared" si="164"/>
        <v>138.75</v>
      </c>
      <c r="R152" s="55">
        <f t="shared" si="164"/>
        <v>64.599999999999994</v>
      </c>
      <c r="S152" s="55">
        <f t="shared" si="164"/>
        <v>8.15</v>
      </c>
      <c r="T152" s="55">
        <f t="shared" si="164"/>
        <v>88.7</v>
      </c>
      <c r="U152" s="55">
        <f t="shared" si="164"/>
        <v>6</v>
      </c>
      <c r="V152" s="55">
        <f t="shared" si="164"/>
        <v>10.799999999999999</v>
      </c>
      <c r="W152" s="55">
        <f t="shared" si="164"/>
        <v>28.4</v>
      </c>
      <c r="X152" s="55">
        <f t="shared" si="164"/>
        <v>0.155</v>
      </c>
      <c r="Y152" s="56">
        <f t="shared" si="164"/>
        <v>0</v>
      </c>
      <c r="Z152" s="57">
        <f t="shared" si="1"/>
        <v>483.55499999999995</v>
      </c>
      <c r="AA152" s="59">
        <f t="shared" si="2"/>
        <v>5.7566071428571419</v>
      </c>
      <c r="AB152" s="59">
        <f t="shared" si="3"/>
        <v>0</v>
      </c>
      <c r="AC152" s="1"/>
      <c r="AD152" s="1"/>
      <c r="AE152" s="1"/>
      <c r="AF152" s="1"/>
      <c r="AG152" s="1"/>
      <c r="AH152" s="1"/>
      <c r="AI152" s="1"/>
      <c r="AJ152" s="1"/>
      <c r="AK152" s="1"/>
      <c r="AL152" s="1">
        <f>IFERROR(VLOOKUP(C152,CALC!$K$2:$M$8,2,FALSE),1)</f>
        <v>1.08</v>
      </c>
      <c r="AM152" s="1">
        <f>IFERROR(VLOOKUP(C152,CALC!$K$2:$M$8,3,FALSE),1)</f>
        <v>1.04</v>
      </c>
      <c r="AN152" s="1">
        <f>VLOOKUP(B152,CALC!$E$2:$H$33,3,FALSE)</f>
        <v>0.93</v>
      </c>
      <c r="AO152" s="1">
        <f>VLOOKUP(B152,CALC!$E$2:$H$33,4,FALSE)</f>
        <v>0.96500000000000008</v>
      </c>
      <c r="AP152" s="1"/>
      <c r="AQ152" s="3">
        <f t="shared" si="4"/>
        <v>5.986871428571428</v>
      </c>
      <c r="AR152" s="3">
        <f t="shared" si="5"/>
        <v>6.217135714285714</v>
      </c>
      <c r="AS152" s="3">
        <f t="shared" si="6"/>
        <v>5.5551258928571423</v>
      </c>
      <c r="AT152" s="3">
        <f t="shared" si="7"/>
        <v>5.3536446428571427</v>
      </c>
      <c r="AU152" s="3">
        <f t="shared" si="8"/>
        <v>5.7773309285714287</v>
      </c>
      <c r="AV152" s="3">
        <f t="shared" si="9"/>
        <v>5.5677904285714286</v>
      </c>
      <c r="AW152" s="3">
        <f t="shared" si="10"/>
        <v>5.9995359642857142</v>
      </c>
      <c r="AX152" s="3">
        <f t="shared" si="11"/>
        <v>5.7819362142857145</v>
      </c>
      <c r="AY152" s="3">
        <f t="shared" si="12"/>
        <v>0</v>
      </c>
      <c r="AZ152" s="3">
        <f t="shared" si="13"/>
        <v>0</v>
      </c>
      <c r="BA152" s="3">
        <f t="shared" si="14"/>
        <v>0</v>
      </c>
      <c r="BB152" s="3">
        <f t="shared" si="15"/>
        <v>0</v>
      </c>
      <c r="BC152" s="3">
        <f t="shared" si="16"/>
        <v>0</v>
      </c>
      <c r="BD152" s="3">
        <f t="shared" si="17"/>
        <v>0</v>
      </c>
      <c r="BE152" s="3">
        <f t="shared" si="18"/>
        <v>0</v>
      </c>
      <c r="BF152" s="3">
        <f t="shared" si="19"/>
        <v>0</v>
      </c>
      <c r="BG152" s="3">
        <f t="shared" si="20"/>
        <v>0</v>
      </c>
    </row>
    <row r="153" spans="1:59" ht="15" x14ac:dyDescent="0.25">
      <c r="A153" s="38" t="s">
        <v>346</v>
      </c>
      <c r="B153" s="38" t="s">
        <v>83</v>
      </c>
      <c r="C153" s="38" t="str">
        <f>VLOOKUP(A153,CALC!$A$2:$C$494,3,FALSE)</f>
        <v>LW/RW</v>
      </c>
      <c r="D153" s="38">
        <v>1</v>
      </c>
      <c r="E153" s="39">
        <v>84</v>
      </c>
      <c r="F153" s="40">
        <v>25.8</v>
      </c>
      <c r="G153" s="40">
        <v>31.8</v>
      </c>
      <c r="H153" s="40">
        <v>57.6</v>
      </c>
      <c r="I153" s="40">
        <v>21.8</v>
      </c>
      <c r="J153" s="40">
        <v>182.2</v>
      </c>
      <c r="K153" s="40">
        <v>63.2</v>
      </c>
      <c r="L153" s="40">
        <v>34.700000000000003</v>
      </c>
      <c r="M153" s="40">
        <v>11.5</v>
      </c>
      <c r="N153" s="52">
        <v>0.14099999999999999</v>
      </c>
      <c r="O153" s="42">
        <v>19</v>
      </c>
      <c r="P153" s="54">
        <f t="shared" ref="P153:Y153" si="165">IF(F$4="Yes",F153*F$5,0)</f>
        <v>129</v>
      </c>
      <c r="Q153" s="55">
        <f t="shared" si="165"/>
        <v>119.25</v>
      </c>
      <c r="R153" s="55">
        <f t="shared" si="165"/>
        <v>57.6</v>
      </c>
      <c r="S153" s="55">
        <f t="shared" si="165"/>
        <v>10.9</v>
      </c>
      <c r="T153" s="55">
        <f t="shared" si="165"/>
        <v>91.1</v>
      </c>
      <c r="U153" s="55">
        <f t="shared" si="165"/>
        <v>18.96</v>
      </c>
      <c r="V153" s="55">
        <f t="shared" si="165"/>
        <v>20.82</v>
      </c>
      <c r="W153" s="55">
        <f t="shared" si="165"/>
        <v>11.5</v>
      </c>
      <c r="X153" s="55">
        <f t="shared" si="165"/>
        <v>0.14099999999999999</v>
      </c>
      <c r="Y153" s="56">
        <f t="shared" si="165"/>
        <v>0</v>
      </c>
      <c r="Z153" s="57">
        <f t="shared" si="1"/>
        <v>459.27100000000002</v>
      </c>
      <c r="AA153" s="59">
        <f t="shared" si="2"/>
        <v>5.4675119047619045</v>
      </c>
      <c r="AB153" s="59">
        <f t="shared" si="3"/>
        <v>-0.30366563809523739</v>
      </c>
      <c r="AC153" s="1"/>
      <c r="AD153" s="1"/>
      <c r="AE153" s="1"/>
      <c r="AF153" s="1"/>
      <c r="AG153" s="1"/>
      <c r="AH153" s="1"/>
      <c r="AI153" s="1"/>
      <c r="AJ153" s="1"/>
      <c r="AK153" s="1"/>
      <c r="AL153" s="1">
        <f>IFERROR(VLOOKUP(C153,CALC!$K$2:$M$8,2,FALSE),1)</f>
        <v>1.08</v>
      </c>
      <c r="AM153" s="1">
        <f>IFERROR(VLOOKUP(C153,CALC!$K$2:$M$8,3,FALSE),1)</f>
        <v>1.04</v>
      </c>
      <c r="AN153" s="1">
        <f>VLOOKUP(B153,CALC!$E$2:$H$33,3,FALSE)</f>
        <v>1.02</v>
      </c>
      <c r="AO153" s="1">
        <f>VLOOKUP(B153,CALC!$E$2:$H$33,4,FALSE)</f>
        <v>1.01</v>
      </c>
      <c r="AP153" s="1"/>
      <c r="AQ153" s="3">
        <f t="shared" si="4"/>
        <v>5.686212380952381</v>
      </c>
      <c r="AR153" s="3">
        <f t="shared" si="5"/>
        <v>5.9049128571428575</v>
      </c>
      <c r="AS153" s="3">
        <f t="shared" si="6"/>
        <v>5.5221870238095239</v>
      </c>
      <c r="AT153" s="3">
        <f t="shared" si="7"/>
        <v>5.5768621428571423</v>
      </c>
      <c r="AU153" s="3">
        <f t="shared" si="8"/>
        <v>5.7430745047619052</v>
      </c>
      <c r="AV153" s="3">
        <f t="shared" si="9"/>
        <v>5.7999366285714284</v>
      </c>
      <c r="AW153" s="3">
        <f t="shared" si="10"/>
        <v>5.9639619857142865</v>
      </c>
      <c r="AX153" s="3">
        <f t="shared" si="11"/>
        <v>6.0230111142857146</v>
      </c>
      <c r="AY153" s="3">
        <f t="shared" si="12"/>
        <v>-0.28909523809523741</v>
      </c>
      <c r="AZ153" s="3">
        <f t="shared" si="13"/>
        <v>-0.30065904761904694</v>
      </c>
      <c r="BA153" s="3">
        <f t="shared" si="14"/>
        <v>-0.31222285714285641</v>
      </c>
      <c r="BB153" s="3">
        <f t="shared" si="15"/>
        <v>-0.29198619047618979</v>
      </c>
      <c r="BC153" s="3">
        <f t="shared" si="16"/>
        <v>-0.29487714285714217</v>
      </c>
      <c r="BD153" s="3">
        <f t="shared" si="17"/>
        <v>-0.30366563809523739</v>
      </c>
      <c r="BE153" s="3">
        <f t="shared" si="18"/>
        <v>-0.3066722285714279</v>
      </c>
      <c r="BF153" s="3">
        <f t="shared" si="19"/>
        <v>-0.31534508571428499</v>
      </c>
      <c r="BG153" s="3">
        <f t="shared" si="20"/>
        <v>-0.31846731428571357</v>
      </c>
    </row>
    <row r="154" spans="1:59" ht="15" x14ac:dyDescent="0.25">
      <c r="A154" s="38" t="s">
        <v>283</v>
      </c>
      <c r="B154" s="38" t="s">
        <v>58</v>
      </c>
      <c r="C154" s="38" t="str">
        <f>VLOOKUP(A154,CALC!$A$2:$C$494,3,FALSE)</f>
        <v>D</v>
      </c>
      <c r="D154" s="38">
        <v>2</v>
      </c>
      <c r="E154" s="39">
        <v>84</v>
      </c>
      <c r="F154" s="40">
        <v>13.6</v>
      </c>
      <c r="G154" s="40">
        <v>29.6</v>
      </c>
      <c r="H154" s="40">
        <v>43.2</v>
      </c>
      <c r="I154" s="40">
        <v>14.3</v>
      </c>
      <c r="J154" s="40">
        <v>231.2</v>
      </c>
      <c r="K154" s="40">
        <v>97.4</v>
      </c>
      <c r="L154" s="40">
        <v>98.4</v>
      </c>
      <c r="M154" s="40">
        <v>48</v>
      </c>
      <c r="N154" s="41">
        <v>5.8999999999999997E-2</v>
      </c>
      <c r="O154" s="42">
        <v>21.5</v>
      </c>
      <c r="P154" s="54">
        <f t="shared" ref="P154:Y154" si="166">IF(F$4="Yes",F154*F$5,0)</f>
        <v>68</v>
      </c>
      <c r="Q154" s="55">
        <f t="shared" si="166"/>
        <v>111</v>
      </c>
      <c r="R154" s="55">
        <f t="shared" si="166"/>
        <v>43.2</v>
      </c>
      <c r="S154" s="55">
        <f t="shared" si="166"/>
        <v>7.15</v>
      </c>
      <c r="T154" s="55">
        <f t="shared" si="166"/>
        <v>115.6</v>
      </c>
      <c r="U154" s="55">
        <f t="shared" si="166"/>
        <v>29.22</v>
      </c>
      <c r="V154" s="55">
        <f t="shared" si="166"/>
        <v>59.04</v>
      </c>
      <c r="W154" s="55">
        <f t="shared" si="166"/>
        <v>48</v>
      </c>
      <c r="X154" s="55">
        <f t="shared" si="166"/>
        <v>5.8999999999999997E-2</v>
      </c>
      <c r="Y154" s="56">
        <f t="shared" si="166"/>
        <v>0</v>
      </c>
      <c r="Z154" s="57">
        <f t="shared" si="1"/>
        <v>481.26900000000001</v>
      </c>
      <c r="AA154" s="59">
        <f t="shared" si="2"/>
        <v>5.729392857142857</v>
      </c>
      <c r="AB154" s="59">
        <f t="shared" si="3"/>
        <v>0.78625672619047537</v>
      </c>
      <c r="AC154" s="1"/>
      <c r="AD154" s="1"/>
      <c r="AE154" s="1"/>
      <c r="AF154" s="1"/>
      <c r="AG154" s="1"/>
      <c r="AH154" s="1"/>
      <c r="AI154" s="1"/>
      <c r="AJ154" s="1"/>
      <c r="AK154" s="1"/>
      <c r="AL154" s="1">
        <f>IFERROR(VLOOKUP(C154,CALC!$K$2:$M$8,2,FALSE),1)</f>
        <v>1</v>
      </c>
      <c r="AM154" s="1">
        <f>IFERROR(VLOOKUP(C154,CALC!$K$2:$M$8,3,FALSE),1)</f>
        <v>1</v>
      </c>
      <c r="AN154" s="1">
        <f>VLOOKUP(B154,CALC!$E$2:$H$33,3,FALSE)</f>
        <v>0.93</v>
      </c>
      <c r="AO154" s="1">
        <f>VLOOKUP(B154,CALC!$E$2:$H$33,4,FALSE)</f>
        <v>0.96500000000000008</v>
      </c>
      <c r="AP154" s="1"/>
      <c r="AQ154" s="3">
        <f t="shared" si="4"/>
        <v>5.729392857142857</v>
      </c>
      <c r="AR154" s="3">
        <f t="shared" si="5"/>
        <v>5.729392857142857</v>
      </c>
      <c r="AS154" s="3">
        <f t="shared" si="6"/>
        <v>5.5288641071428577</v>
      </c>
      <c r="AT154" s="3">
        <f t="shared" si="7"/>
        <v>5.3283353571428576</v>
      </c>
      <c r="AU154" s="3">
        <f t="shared" si="8"/>
        <v>5.5288641071428577</v>
      </c>
      <c r="AV154" s="3">
        <f t="shared" si="9"/>
        <v>5.3283353571428576</v>
      </c>
      <c r="AW154" s="3">
        <f t="shared" si="10"/>
        <v>5.5288641071428577</v>
      </c>
      <c r="AX154" s="3">
        <f t="shared" si="11"/>
        <v>5.3283353571428576</v>
      </c>
      <c r="AY154" s="3">
        <f t="shared" si="12"/>
        <v>0.81477380952380862</v>
      </c>
      <c r="AZ154" s="3">
        <f t="shared" si="13"/>
        <v>0.81477380952380862</v>
      </c>
      <c r="BA154" s="3">
        <f t="shared" si="14"/>
        <v>0.81477380952380862</v>
      </c>
      <c r="BB154" s="3">
        <f t="shared" si="15"/>
        <v>0.78625672619047537</v>
      </c>
      <c r="BC154" s="3">
        <f t="shared" si="16"/>
        <v>0.75773964285714202</v>
      </c>
      <c r="BD154" s="3">
        <f t="shared" si="17"/>
        <v>0.78625672619047537</v>
      </c>
      <c r="BE154" s="3">
        <f t="shared" si="18"/>
        <v>0.75773964285714202</v>
      </c>
      <c r="BF154" s="3">
        <f t="shared" si="19"/>
        <v>0.78625672619047537</v>
      </c>
      <c r="BG154" s="3">
        <f t="shared" si="20"/>
        <v>0.75773964285714202</v>
      </c>
    </row>
    <row r="155" spans="1:59" ht="15" x14ac:dyDescent="0.25">
      <c r="A155" s="38" t="s">
        <v>348</v>
      </c>
      <c r="B155" s="38" t="s">
        <v>30</v>
      </c>
      <c r="C155" s="38" t="str">
        <f>VLOOKUP(A155,CALC!$A$2:$C$494,3,FALSE)</f>
        <v>C</v>
      </c>
      <c r="D155" s="38">
        <v>1</v>
      </c>
      <c r="E155" s="39">
        <v>84</v>
      </c>
      <c r="F155" s="40">
        <v>21.6</v>
      </c>
      <c r="G155" s="40">
        <v>35.700000000000003</v>
      </c>
      <c r="H155" s="40">
        <v>57.3</v>
      </c>
      <c r="I155" s="40">
        <v>23.4</v>
      </c>
      <c r="J155" s="40">
        <v>149.1</v>
      </c>
      <c r="K155" s="40">
        <v>57.8</v>
      </c>
      <c r="L155" s="40">
        <v>73.900000000000006</v>
      </c>
      <c r="M155" s="40">
        <v>29.4</v>
      </c>
      <c r="N155" s="52">
        <v>0.14499999999999999</v>
      </c>
      <c r="O155" s="42">
        <v>18</v>
      </c>
      <c r="P155" s="54">
        <f t="shared" ref="P155:Y155" si="167">IF(F$4="Yes",F155*F$5,0)</f>
        <v>108</v>
      </c>
      <c r="Q155" s="55">
        <f t="shared" si="167"/>
        <v>133.875</v>
      </c>
      <c r="R155" s="55">
        <f t="shared" si="167"/>
        <v>57.3</v>
      </c>
      <c r="S155" s="55">
        <f t="shared" si="167"/>
        <v>11.7</v>
      </c>
      <c r="T155" s="55">
        <f t="shared" si="167"/>
        <v>74.55</v>
      </c>
      <c r="U155" s="55">
        <f t="shared" si="167"/>
        <v>17.34</v>
      </c>
      <c r="V155" s="55">
        <f t="shared" si="167"/>
        <v>44.34</v>
      </c>
      <c r="W155" s="55">
        <f t="shared" si="167"/>
        <v>29.4</v>
      </c>
      <c r="X155" s="55">
        <f t="shared" si="167"/>
        <v>0.14499999999999999</v>
      </c>
      <c r="Y155" s="56">
        <f t="shared" si="167"/>
        <v>0</v>
      </c>
      <c r="Z155" s="57">
        <f t="shared" si="1"/>
        <v>476.65</v>
      </c>
      <c r="AA155" s="59">
        <f t="shared" si="2"/>
        <v>5.6744047619047615</v>
      </c>
      <c r="AB155" s="59">
        <f t="shared" si="3"/>
        <v>-7.7738791666666154E-2</v>
      </c>
      <c r="AC155" s="1"/>
      <c r="AD155" s="1"/>
      <c r="AE155" s="1"/>
      <c r="AF155" s="1"/>
      <c r="AG155" s="1"/>
      <c r="AH155" s="1"/>
      <c r="AI155" s="1"/>
      <c r="AJ155" s="1"/>
      <c r="AK155" s="1"/>
      <c r="AL155" s="1">
        <f>IFERROR(VLOOKUP(C155,CALC!$K$2:$M$8,2,FALSE),1)</f>
        <v>0.96</v>
      </c>
      <c r="AM155" s="1">
        <f>IFERROR(VLOOKUP(C155,CALC!$K$2:$M$8,3,FALSE),1)</f>
        <v>0.98</v>
      </c>
      <c r="AN155" s="1">
        <f>VLOOKUP(B155,CALC!$E$2:$H$33,3,FALSE)</f>
        <v>0.93</v>
      </c>
      <c r="AO155" s="1">
        <f>VLOOKUP(B155,CALC!$E$2:$H$33,4,FALSE)</f>
        <v>0.96500000000000008</v>
      </c>
      <c r="AP155" s="1"/>
      <c r="AQ155" s="3">
        <f t="shared" si="4"/>
        <v>5.5609166666666665</v>
      </c>
      <c r="AR155" s="3">
        <f t="shared" si="5"/>
        <v>5.4474285714285706</v>
      </c>
      <c r="AS155" s="3">
        <f t="shared" si="6"/>
        <v>5.4758005952380957</v>
      </c>
      <c r="AT155" s="3">
        <f t="shared" si="7"/>
        <v>5.2771964285714281</v>
      </c>
      <c r="AU155" s="3">
        <f t="shared" si="8"/>
        <v>5.3662845833333339</v>
      </c>
      <c r="AV155" s="3">
        <f t="shared" si="9"/>
        <v>5.1716525000000004</v>
      </c>
      <c r="AW155" s="3">
        <f t="shared" si="10"/>
        <v>5.2567685714285712</v>
      </c>
      <c r="AX155" s="3">
        <f t="shared" si="11"/>
        <v>5.066108571428571</v>
      </c>
      <c r="AY155" s="3">
        <f t="shared" si="12"/>
        <v>-8.2202380952380416E-2</v>
      </c>
      <c r="AZ155" s="3">
        <f t="shared" si="13"/>
        <v>-8.0558333333332802E-2</v>
      </c>
      <c r="BA155" s="3">
        <f t="shared" si="14"/>
        <v>-7.8914285714285201E-2</v>
      </c>
      <c r="BB155" s="3">
        <f t="shared" si="15"/>
        <v>-7.9325297619047108E-2</v>
      </c>
      <c r="BC155" s="3">
        <f t="shared" si="16"/>
        <v>-7.6448214285713786E-2</v>
      </c>
      <c r="BD155" s="3">
        <f t="shared" si="17"/>
        <v>-7.7738791666666154E-2</v>
      </c>
      <c r="BE155" s="3">
        <f t="shared" si="18"/>
        <v>-7.4919249999999507E-2</v>
      </c>
      <c r="BF155" s="3">
        <f t="shared" si="19"/>
        <v>-7.6152285714285228E-2</v>
      </c>
      <c r="BG155" s="3">
        <f t="shared" si="20"/>
        <v>-7.3390285714285242E-2</v>
      </c>
    </row>
    <row r="156" spans="1:59" ht="15" x14ac:dyDescent="0.25">
      <c r="A156" s="38" t="s">
        <v>349</v>
      </c>
      <c r="B156" s="38" t="s">
        <v>61</v>
      </c>
      <c r="C156" s="38" t="str">
        <f>VLOOKUP(A156,CALC!$A$2:$C$494,3,FALSE)</f>
        <v>C</v>
      </c>
      <c r="D156" s="38">
        <v>1</v>
      </c>
      <c r="E156" s="39">
        <v>84</v>
      </c>
      <c r="F156" s="40">
        <v>23.3</v>
      </c>
      <c r="G156" s="40">
        <v>32.799999999999997</v>
      </c>
      <c r="H156" s="40">
        <v>56.1</v>
      </c>
      <c r="I156" s="40">
        <v>16.8</v>
      </c>
      <c r="J156" s="40">
        <v>187.4</v>
      </c>
      <c r="K156" s="40">
        <v>49.6</v>
      </c>
      <c r="L156" s="40">
        <v>55.3</v>
      </c>
      <c r="M156" s="40">
        <v>38.1</v>
      </c>
      <c r="N156" s="41">
        <v>0.124</v>
      </c>
      <c r="O156" s="42">
        <v>18.75</v>
      </c>
      <c r="P156" s="54">
        <f t="shared" ref="P156:Y156" si="168">IF(F$4="Yes",F156*F$5,0)</f>
        <v>116.5</v>
      </c>
      <c r="Q156" s="55">
        <f t="shared" si="168"/>
        <v>122.99999999999999</v>
      </c>
      <c r="R156" s="55">
        <f t="shared" si="168"/>
        <v>56.1</v>
      </c>
      <c r="S156" s="55">
        <f t="shared" si="168"/>
        <v>8.4</v>
      </c>
      <c r="T156" s="55">
        <f t="shared" si="168"/>
        <v>93.7</v>
      </c>
      <c r="U156" s="55">
        <f t="shared" si="168"/>
        <v>14.879999999999999</v>
      </c>
      <c r="V156" s="55">
        <f t="shared" si="168"/>
        <v>33.18</v>
      </c>
      <c r="W156" s="55">
        <f t="shared" si="168"/>
        <v>38.1</v>
      </c>
      <c r="X156" s="55">
        <f t="shared" si="168"/>
        <v>0.124</v>
      </c>
      <c r="Y156" s="56">
        <f t="shared" si="168"/>
        <v>0</v>
      </c>
      <c r="Z156" s="57">
        <f t="shared" si="1"/>
        <v>483.98400000000004</v>
      </c>
      <c r="AA156" s="59">
        <f t="shared" si="2"/>
        <v>5.7617142857142865</v>
      </c>
      <c r="AB156" s="59">
        <f t="shared" si="3"/>
        <v>5.2302250000017137E-3</v>
      </c>
      <c r="AC156" s="1"/>
      <c r="AD156" s="1"/>
      <c r="AE156" s="1"/>
      <c r="AF156" s="1"/>
      <c r="AG156" s="1"/>
      <c r="AH156" s="1"/>
      <c r="AI156" s="1"/>
      <c r="AJ156" s="1"/>
      <c r="AK156" s="1"/>
      <c r="AL156" s="1">
        <f>IFERROR(VLOOKUP(C156,CALC!$K$2:$M$8,2,FALSE),1)</f>
        <v>0.96</v>
      </c>
      <c r="AM156" s="1">
        <f>IFERROR(VLOOKUP(C156,CALC!$K$2:$M$8,3,FALSE),1)</f>
        <v>0.98</v>
      </c>
      <c r="AN156" s="1">
        <f>VLOOKUP(B156,CALC!$E$2:$H$33,3,FALSE)</f>
        <v>1.0900000000000001</v>
      </c>
      <c r="AO156" s="1">
        <f>VLOOKUP(B156,CALC!$E$2:$H$33,4,FALSE)</f>
        <v>1.0449999999999999</v>
      </c>
      <c r="AP156" s="1"/>
      <c r="AQ156" s="3">
        <f t="shared" si="4"/>
        <v>5.6464800000000004</v>
      </c>
      <c r="AR156" s="3">
        <f t="shared" si="5"/>
        <v>5.5312457142857152</v>
      </c>
      <c r="AS156" s="3">
        <f t="shared" si="6"/>
        <v>6.0209914285714285</v>
      </c>
      <c r="AT156" s="3">
        <f t="shared" si="7"/>
        <v>6.2802685714285724</v>
      </c>
      <c r="AU156" s="3">
        <f t="shared" si="8"/>
        <v>5.9005716000000001</v>
      </c>
      <c r="AV156" s="3">
        <f t="shared" si="9"/>
        <v>6.1546632000000008</v>
      </c>
      <c r="AW156" s="3">
        <f t="shared" si="10"/>
        <v>5.7801517714285717</v>
      </c>
      <c r="AX156" s="3">
        <f t="shared" si="11"/>
        <v>6.02905782857143</v>
      </c>
      <c r="AY156" s="3">
        <f t="shared" si="12"/>
        <v>5.107142857144531E-3</v>
      </c>
      <c r="AZ156" s="3">
        <f t="shared" si="13"/>
        <v>5.0050000000016401E-3</v>
      </c>
      <c r="BA156" s="3">
        <f t="shared" si="14"/>
        <v>4.9028571428587492E-3</v>
      </c>
      <c r="BB156" s="3">
        <f t="shared" si="15"/>
        <v>5.3369642857160346E-3</v>
      </c>
      <c r="BC156" s="3">
        <f t="shared" si="16"/>
        <v>5.5667857142875391E-3</v>
      </c>
      <c r="BD156" s="3">
        <f t="shared" si="17"/>
        <v>5.2302250000017137E-3</v>
      </c>
      <c r="BE156" s="3">
        <f t="shared" si="18"/>
        <v>5.4554500000017882E-3</v>
      </c>
      <c r="BF156" s="3">
        <f t="shared" si="19"/>
        <v>5.1234857142873928E-3</v>
      </c>
      <c r="BG156" s="3">
        <f t="shared" si="20"/>
        <v>5.3441142857160373E-3</v>
      </c>
    </row>
    <row r="157" spans="1:59" ht="15" x14ac:dyDescent="0.25">
      <c r="A157" s="38" t="s">
        <v>351</v>
      </c>
      <c r="B157" s="38" t="s">
        <v>37</v>
      </c>
      <c r="C157" s="38" t="str">
        <f>VLOOKUP(A157,CALC!$A$2:$C$494,3,FALSE)</f>
        <v>LW/RW</v>
      </c>
      <c r="D157" s="38">
        <v>1</v>
      </c>
      <c r="E157" s="39">
        <v>84</v>
      </c>
      <c r="F157" s="40">
        <v>20.6</v>
      </c>
      <c r="G157" s="40">
        <v>37.1</v>
      </c>
      <c r="H157" s="40">
        <v>57.7</v>
      </c>
      <c r="I157" s="40">
        <v>20.7</v>
      </c>
      <c r="J157" s="40">
        <v>181.7</v>
      </c>
      <c r="K157" s="40">
        <v>61.5</v>
      </c>
      <c r="L157" s="40">
        <v>45.5</v>
      </c>
      <c r="M157" s="40">
        <v>31.1</v>
      </c>
      <c r="N157" s="52">
        <v>0.113</v>
      </c>
      <c r="O157" s="42">
        <v>17.25</v>
      </c>
      <c r="P157" s="54">
        <f t="shared" ref="P157:Y157" si="169">IF(F$4="Yes",F157*F$5,0)</f>
        <v>103</v>
      </c>
      <c r="Q157" s="55">
        <f t="shared" si="169"/>
        <v>139.125</v>
      </c>
      <c r="R157" s="55">
        <f t="shared" si="169"/>
        <v>57.7</v>
      </c>
      <c r="S157" s="55">
        <f t="shared" si="169"/>
        <v>10.35</v>
      </c>
      <c r="T157" s="55">
        <f t="shared" si="169"/>
        <v>90.85</v>
      </c>
      <c r="U157" s="55">
        <f t="shared" si="169"/>
        <v>18.45</v>
      </c>
      <c r="V157" s="55">
        <f t="shared" si="169"/>
        <v>27.3</v>
      </c>
      <c r="W157" s="55">
        <f t="shared" si="169"/>
        <v>31.1</v>
      </c>
      <c r="X157" s="55">
        <f t="shared" si="169"/>
        <v>0.113</v>
      </c>
      <c r="Y157" s="56">
        <f t="shared" si="169"/>
        <v>0</v>
      </c>
      <c r="Z157" s="57">
        <f t="shared" si="1"/>
        <v>477.988</v>
      </c>
      <c r="AA157" s="59">
        <f t="shared" si="2"/>
        <v>5.6903333333333332</v>
      </c>
      <c r="AB157" s="59">
        <f t="shared" si="3"/>
        <v>-6.7890890476189611E-2</v>
      </c>
      <c r="AC157" s="1"/>
      <c r="AD157" s="1"/>
      <c r="AE157" s="1"/>
      <c r="AF157" s="1"/>
      <c r="AG157" s="1"/>
      <c r="AH157" s="1"/>
      <c r="AI157" s="1"/>
      <c r="AJ157" s="1"/>
      <c r="AK157" s="1"/>
      <c r="AL157" s="1">
        <f>IFERROR(VLOOKUP(C157,CALC!$K$2:$M$8,2,FALSE),1)</f>
        <v>1.08</v>
      </c>
      <c r="AM157" s="1">
        <f>IFERROR(VLOOKUP(C157,CALC!$K$2:$M$8,3,FALSE),1)</f>
        <v>1.04</v>
      </c>
      <c r="AN157" s="1">
        <f>VLOOKUP(B157,CALC!$E$2:$H$33,3,FALSE)</f>
        <v>0.97</v>
      </c>
      <c r="AO157" s="1">
        <f>VLOOKUP(B157,CALC!$E$2:$H$33,4,FALSE)</f>
        <v>0.98499999999999999</v>
      </c>
      <c r="AP157" s="1"/>
      <c r="AQ157" s="3">
        <f t="shared" si="4"/>
        <v>5.9179466666666665</v>
      </c>
      <c r="AR157" s="3">
        <f t="shared" si="5"/>
        <v>6.1455600000000006</v>
      </c>
      <c r="AS157" s="3">
        <f t="shared" si="6"/>
        <v>5.6049783333333334</v>
      </c>
      <c r="AT157" s="3">
        <f t="shared" si="7"/>
        <v>5.5196233333333327</v>
      </c>
      <c r="AU157" s="3">
        <f t="shared" si="8"/>
        <v>5.8291774666666667</v>
      </c>
      <c r="AV157" s="3">
        <f t="shared" si="9"/>
        <v>5.740408266666666</v>
      </c>
      <c r="AW157" s="3">
        <f t="shared" si="10"/>
        <v>6.0533766000000009</v>
      </c>
      <c r="AX157" s="3">
        <f t="shared" si="11"/>
        <v>5.9611932000000003</v>
      </c>
      <c r="AY157" s="3">
        <f t="shared" si="12"/>
        <v>-6.627380952380868E-2</v>
      </c>
      <c r="AZ157" s="3">
        <f t="shared" si="13"/>
        <v>-6.8924761904761031E-2</v>
      </c>
      <c r="BA157" s="3">
        <f t="shared" si="14"/>
        <v>-7.1575714285713382E-2</v>
      </c>
      <c r="BB157" s="3">
        <f t="shared" si="15"/>
        <v>-6.5279702380951543E-2</v>
      </c>
      <c r="BC157" s="3">
        <f t="shared" si="16"/>
        <v>-6.428559523809442E-2</v>
      </c>
      <c r="BD157" s="3">
        <f t="shared" si="17"/>
        <v>-6.7890890476189611E-2</v>
      </c>
      <c r="BE157" s="3">
        <f t="shared" si="18"/>
        <v>-6.6857019047618205E-2</v>
      </c>
      <c r="BF157" s="3">
        <f t="shared" si="19"/>
        <v>-7.0502078571427679E-2</v>
      </c>
      <c r="BG157" s="3">
        <f t="shared" si="20"/>
        <v>-6.9428442857141975E-2</v>
      </c>
    </row>
    <row r="158" spans="1:59" ht="15" x14ac:dyDescent="0.25">
      <c r="A158" s="38" t="s">
        <v>350</v>
      </c>
      <c r="B158" s="38" t="s">
        <v>61</v>
      </c>
      <c r="C158" s="38" t="str">
        <f>VLOOKUP(A158,CALC!$A$2:$C$494,3,FALSE)</f>
        <v>RW</v>
      </c>
      <c r="D158" s="38">
        <v>1</v>
      </c>
      <c r="E158" s="39">
        <v>84</v>
      </c>
      <c r="F158" s="40">
        <v>19.3</v>
      </c>
      <c r="G158" s="40">
        <v>42.6</v>
      </c>
      <c r="H158" s="40">
        <v>61.9</v>
      </c>
      <c r="I158" s="40">
        <v>21.2</v>
      </c>
      <c r="J158" s="40">
        <v>200.4</v>
      </c>
      <c r="K158" s="40">
        <v>21.8</v>
      </c>
      <c r="L158" s="40">
        <v>25.8</v>
      </c>
      <c r="M158" s="40">
        <v>17.8</v>
      </c>
      <c r="N158" s="41">
        <v>9.6000000000000002E-2</v>
      </c>
      <c r="O158" s="42">
        <v>18</v>
      </c>
      <c r="P158" s="54">
        <f t="shared" ref="P158:Y158" si="170">IF(F$4="Yes",F158*F$5,0)</f>
        <v>96.5</v>
      </c>
      <c r="Q158" s="55">
        <f t="shared" si="170"/>
        <v>159.75</v>
      </c>
      <c r="R158" s="55">
        <f t="shared" si="170"/>
        <v>61.9</v>
      </c>
      <c r="S158" s="55">
        <f t="shared" si="170"/>
        <v>10.6</v>
      </c>
      <c r="T158" s="55">
        <f t="shared" si="170"/>
        <v>100.2</v>
      </c>
      <c r="U158" s="55">
        <f t="shared" si="170"/>
        <v>6.54</v>
      </c>
      <c r="V158" s="55">
        <f t="shared" si="170"/>
        <v>15.48</v>
      </c>
      <c r="W158" s="55">
        <f t="shared" si="170"/>
        <v>17.8</v>
      </c>
      <c r="X158" s="55">
        <f t="shared" si="170"/>
        <v>9.6000000000000002E-2</v>
      </c>
      <c r="Y158" s="56">
        <f t="shared" si="170"/>
        <v>0</v>
      </c>
      <c r="Z158" s="57">
        <f t="shared" si="1"/>
        <v>468.86600000000004</v>
      </c>
      <c r="AA158" s="59">
        <f t="shared" si="2"/>
        <v>5.5817380952380962</v>
      </c>
      <c r="AB158" s="59">
        <f t="shared" si="3"/>
        <v>-0.17816970089285522</v>
      </c>
      <c r="AC158" s="1"/>
      <c r="AD158" s="1"/>
      <c r="AE158" s="1"/>
      <c r="AF158" s="1"/>
      <c r="AG158" s="1"/>
      <c r="AH158" s="1"/>
      <c r="AI158" s="1"/>
      <c r="AJ158" s="1"/>
      <c r="AK158" s="1"/>
      <c r="AL158" s="1">
        <f>IFERROR(VLOOKUP(C158,CALC!$K$2:$M$8,2,FALSE),1)</f>
        <v>0.95</v>
      </c>
      <c r="AM158" s="1">
        <f>IFERROR(VLOOKUP(C158,CALC!$K$2:$M$8,3,FALSE),1)</f>
        <v>0.97499999999999998</v>
      </c>
      <c r="AN158" s="1">
        <f>VLOOKUP(B158,CALC!$E$2:$H$33,3,FALSE)</f>
        <v>1.0900000000000001</v>
      </c>
      <c r="AO158" s="1">
        <f>VLOOKUP(B158,CALC!$E$2:$H$33,4,FALSE)</f>
        <v>1.0449999999999999</v>
      </c>
      <c r="AP158" s="1"/>
      <c r="AQ158" s="3">
        <f t="shared" si="4"/>
        <v>5.4421946428571433</v>
      </c>
      <c r="AR158" s="3">
        <f t="shared" si="5"/>
        <v>5.3026511904761913</v>
      </c>
      <c r="AS158" s="3">
        <f t="shared" si="6"/>
        <v>5.8329163095238101</v>
      </c>
      <c r="AT158" s="3">
        <f t="shared" si="7"/>
        <v>6.084094523809525</v>
      </c>
      <c r="AU158" s="3">
        <f t="shared" si="8"/>
        <v>5.687093401785714</v>
      </c>
      <c r="AV158" s="3">
        <f t="shared" si="9"/>
        <v>5.9319921607142865</v>
      </c>
      <c r="AW158" s="3">
        <f t="shared" si="10"/>
        <v>5.5412704940476196</v>
      </c>
      <c r="AX158" s="3">
        <f t="shared" si="11"/>
        <v>5.7798897976190489</v>
      </c>
      <c r="AY158" s="3">
        <f t="shared" si="12"/>
        <v>-0.17486904761904576</v>
      </c>
      <c r="AZ158" s="3">
        <f t="shared" si="13"/>
        <v>-0.1704973214285696</v>
      </c>
      <c r="BA158" s="3">
        <f t="shared" si="14"/>
        <v>-0.16612559523809348</v>
      </c>
      <c r="BB158" s="3">
        <f t="shared" si="15"/>
        <v>-0.1827381547619028</v>
      </c>
      <c r="BC158" s="3">
        <f t="shared" si="16"/>
        <v>-0.19060726190475988</v>
      </c>
      <c r="BD158" s="3">
        <f t="shared" si="17"/>
        <v>-0.17816970089285522</v>
      </c>
      <c r="BE158" s="3">
        <f t="shared" si="18"/>
        <v>-0.18584208035714089</v>
      </c>
      <c r="BF158" s="3">
        <f t="shared" si="19"/>
        <v>-0.17360124702380766</v>
      </c>
      <c r="BG158" s="3">
        <f t="shared" si="20"/>
        <v>-0.18107689880952191</v>
      </c>
    </row>
    <row r="159" spans="1:59" ht="15" x14ac:dyDescent="0.25">
      <c r="A159" s="38" t="s">
        <v>352</v>
      </c>
      <c r="B159" s="38" t="s">
        <v>66</v>
      </c>
      <c r="C159" s="38" t="str">
        <f>VLOOKUP(A159,CALC!$A$2:$C$494,3,FALSE)</f>
        <v>RW</v>
      </c>
      <c r="D159" s="38">
        <v>2</v>
      </c>
      <c r="E159" s="39">
        <v>84</v>
      </c>
      <c r="F159" s="40">
        <v>26.8</v>
      </c>
      <c r="G159" s="40">
        <v>29.5</v>
      </c>
      <c r="H159" s="40">
        <v>56.2</v>
      </c>
      <c r="I159" s="40">
        <v>12</v>
      </c>
      <c r="J159" s="40">
        <v>211.8</v>
      </c>
      <c r="K159" s="40">
        <v>53.7</v>
      </c>
      <c r="L159" s="40">
        <v>27.1</v>
      </c>
      <c r="M159" s="40">
        <v>17.3</v>
      </c>
      <c r="N159" s="52">
        <v>0.126</v>
      </c>
      <c r="O159" s="42">
        <v>16</v>
      </c>
      <c r="P159" s="54">
        <f t="shared" ref="P159:Y159" si="171">IF(F$4="Yes",F159*F$5,0)</f>
        <v>134</v>
      </c>
      <c r="Q159" s="55">
        <f t="shared" si="171"/>
        <v>110.625</v>
      </c>
      <c r="R159" s="55">
        <f t="shared" si="171"/>
        <v>56.2</v>
      </c>
      <c r="S159" s="55">
        <f t="shared" si="171"/>
        <v>6</v>
      </c>
      <c r="T159" s="55">
        <f t="shared" si="171"/>
        <v>105.9</v>
      </c>
      <c r="U159" s="55">
        <f t="shared" si="171"/>
        <v>16.11</v>
      </c>
      <c r="V159" s="55">
        <f t="shared" si="171"/>
        <v>16.260000000000002</v>
      </c>
      <c r="W159" s="55">
        <f t="shared" si="171"/>
        <v>17.3</v>
      </c>
      <c r="X159" s="55">
        <f t="shared" si="171"/>
        <v>0.126</v>
      </c>
      <c r="Y159" s="56">
        <f t="shared" si="171"/>
        <v>0</v>
      </c>
      <c r="Z159" s="57">
        <f t="shared" si="1"/>
        <v>462.52100000000002</v>
      </c>
      <c r="AA159" s="59">
        <f t="shared" si="2"/>
        <v>5.5062023809523808</v>
      </c>
      <c r="AB159" s="59">
        <f t="shared" si="3"/>
        <v>-0.23804102678571354</v>
      </c>
      <c r="AC159" s="1"/>
      <c r="AD159" s="1"/>
      <c r="AE159" s="1"/>
      <c r="AF159" s="1"/>
      <c r="AG159" s="1"/>
      <c r="AH159" s="1"/>
      <c r="AI159" s="1"/>
      <c r="AJ159" s="1"/>
      <c r="AK159" s="1"/>
      <c r="AL159" s="1">
        <f>IFERROR(VLOOKUP(C159,CALC!$K$2:$M$8,2,FALSE),1)</f>
        <v>0.95</v>
      </c>
      <c r="AM159" s="1">
        <f>IFERROR(VLOOKUP(C159,CALC!$K$2:$M$8,3,FALSE),1)</f>
        <v>0.97499999999999998</v>
      </c>
      <c r="AN159" s="1">
        <f>VLOOKUP(B159,CALC!$E$2:$H$33,3,FALSE)</f>
        <v>0.95</v>
      </c>
      <c r="AO159" s="1">
        <f>VLOOKUP(B159,CALC!$E$2:$H$33,4,FALSE)</f>
        <v>0.97499999999999998</v>
      </c>
      <c r="AP159" s="1"/>
      <c r="AQ159" s="3">
        <f t="shared" si="4"/>
        <v>5.3685473214285713</v>
      </c>
      <c r="AR159" s="3">
        <f t="shared" si="5"/>
        <v>5.2308922619047618</v>
      </c>
      <c r="AS159" s="3">
        <f t="shared" si="6"/>
        <v>5.3685473214285713</v>
      </c>
      <c r="AT159" s="3">
        <f t="shared" si="7"/>
        <v>5.2308922619047618</v>
      </c>
      <c r="AU159" s="3">
        <f t="shared" si="8"/>
        <v>5.2343336383928571</v>
      </c>
      <c r="AV159" s="3">
        <f t="shared" si="9"/>
        <v>5.1001199553571421</v>
      </c>
      <c r="AW159" s="3">
        <f t="shared" si="10"/>
        <v>5.100119955357143</v>
      </c>
      <c r="AX159" s="3">
        <f t="shared" si="11"/>
        <v>4.9693476488095234</v>
      </c>
      <c r="AY159" s="3">
        <f t="shared" si="12"/>
        <v>-0.25040476190476113</v>
      </c>
      <c r="AZ159" s="3">
        <f t="shared" si="13"/>
        <v>-0.2441446428571421</v>
      </c>
      <c r="BA159" s="3">
        <f t="shared" si="14"/>
        <v>-0.23788452380952307</v>
      </c>
      <c r="BB159" s="3">
        <f t="shared" si="15"/>
        <v>-0.2441446428571421</v>
      </c>
      <c r="BC159" s="3">
        <f t="shared" si="16"/>
        <v>-0.23788452380952307</v>
      </c>
      <c r="BD159" s="3">
        <f t="shared" si="17"/>
        <v>-0.23804102678571354</v>
      </c>
      <c r="BE159" s="3">
        <f t="shared" si="18"/>
        <v>-0.23193741071428498</v>
      </c>
      <c r="BF159" s="3">
        <f t="shared" si="19"/>
        <v>-0.231937410714285</v>
      </c>
      <c r="BG159" s="3">
        <f t="shared" si="20"/>
        <v>-0.2259902976190469</v>
      </c>
    </row>
    <row r="160" spans="1:59" ht="15" x14ac:dyDescent="0.25">
      <c r="A160" s="38" t="s">
        <v>353</v>
      </c>
      <c r="B160" s="38" t="s">
        <v>41</v>
      </c>
      <c r="C160" s="38" t="str">
        <f>VLOOKUP(A160,CALC!$A$2:$C$494,3,FALSE)</f>
        <v>RW</v>
      </c>
      <c r="D160" s="38">
        <v>1</v>
      </c>
      <c r="E160" s="39">
        <v>84</v>
      </c>
      <c r="F160" s="40">
        <v>20.2</v>
      </c>
      <c r="G160" s="40">
        <v>46.8</v>
      </c>
      <c r="H160" s="40">
        <v>66.900000000000006</v>
      </c>
      <c r="I160" s="40">
        <v>20.5</v>
      </c>
      <c r="J160" s="40">
        <v>148.1</v>
      </c>
      <c r="K160" s="40">
        <v>29.4</v>
      </c>
      <c r="L160" s="40">
        <v>31.2</v>
      </c>
      <c r="M160" s="40">
        <v>32.6</v>
      </c>
      <c r="N160" s="41">
        <v>0.13600000000000001</v>
      </c>
      <c r="O160" s="42">
        <v>16.5</v>
      </c>
      <c r="P160" s="54">
        <f t="shared" ref="P160:Y160" si="172">IF(F$4="Yes",F160*F$5,0)</f>
        <v>101</v>
      </c>
      <c r="Q160" s="55">
        <f t="shared" si="172"/>
        <v>175.5</v>
      </c>
      <c r="R160" s="55">
        <f t="shared" si="172"/>
        <v>66.900000000000006</v>
      </c>
      <c r="S160" s="55">
        <f t="shared" si="172"/>
        <v>10.25</v>
      </c>
      <c r="T160" s="55">
        <f t="shared" si="172"/>
        <v>74.05</v>
      </c>
      <c r="U160" s="55">
        <f t="shared" si="172"/>
        <v>8.8199999999999985</v>
      </c>
      <c r="V160" s="55">
        <f t="shared" si="172"/>
        <v>18.72</v>
      </c>
      <c r="W160" s="55">
        <f t="shared" si="172"/>
        <v>32.6</v>
      </c>
      <c r="X160" s="55">
        <f t="shared" si="172"/>
        <v>0.13600000000000001</v>
      </c>
      <c r="Y160" s="56">
        <f t="shared" si="172"/>
        <v>0</v>
      </c>
      <c r="Z160" s="57">
        <f t="shared" si="1"/>
        <v>487.97600000000006</v>
      </c>
      <c r="AA160" s="59">
        <f t="shared" si="2"/>
        <v>5.8092380952380962</v>
      </c>
      <c r="AB160" s="59">
        <f t="shared" si="3"/>
        <v>5.131517857143042E-2</v>
      </c>
      <c r="AC160" s="1"/>
      <c r="AD160" s="1"/>
      <c r="AE160" s="1"/>
      <c r="AF160" s="1"/>
      <c r="AG160" s="1"/>
      <c r="AH160" s="1"/>
      <c r="AI160" s="1"/>
      <c r="AJ160" s="1"/>
      <c r="AK160" s="1"/>
      <c r="AL160" s="1">
        <f>IFERROR(VLOOKUP(C160,CALC!$K$2:$M$8,2,FALSE),1)</f>
        <v>0.95</v>
      </c>
      <c r="AM160" s="1">
        <f>IFERROR(VLOOKUP(C160,CALC!$K$2:$M$8,3,FALSE),1)</f>
        <v>0.97499999999999998</v>
      </c>
      <c r="AN160" s="1">
        <f>VLOOKUP(B160,CALC!$E$2:$H$33,3,FALSE)</f>
        <v>1</v>
      </c>
      <c r="AO160" s="1">
        <f>VLOOKUP(B160,CALC!$E$2:$H$33,4,FALSE)</f>
        <v>1</v>
      </c>
      <c r="AP160" s="1"/>
      <c r="AQ160" s="3">
        <f t="shared" si="4"/>
        <v>5.6640071428571437</v>
      </c>
      <c r="AR160" s="3">
        <f t="shared" si="5"/>
        <v>5.5187761904761912</v>
      </c>
      <c r="AS160" s="3">
        <f t="shared" si="6"/>
        <v>5.8092380952380962</v>
      </c>
      <c r="AT160" s="3">
        <f t="shared" si="7"/>
        <v>5.8092380952380962</v>
      </c>
      <c r="AU160" s="3">
        <f t="shared" si="8"/>
        <v>5.6640071428571437</v>
      </c>
      <c r="AV160" s="3">
        <f t="shared" si="9"/>
        <v>5.6640071428571437</v>
      </c>
      <c r="AW160" s="3">
        <f t="shared" si="10"/>
        <v>5.5187761904761912</v>
      </c>
      <c r="AX160" s="3">
        <f t="shared" si="11"/>
        <v>5.5187761904761912</v>
      </c>
      <c r="AY160" s="3">
        <f t="shared" si="12"/>
        <v>5.2630952380954277E-2</v>
      </c>
      <c r="AZ160" s="3">
        <f t="shared" si="13"/>
        <v>5.131517857143042E-2</v>
      </c>
      <c r="BA160" s="3">
        <f t="shared" si="14"/>
        <v>4.9999404761906563E-2</v>
      </c>
      <c r="BB160" s="3">
        <f t="shared" si="15"/>
        <v>5.2630952380954277E-2</v>
      </c>
      <c r="BC160" s="3">
        <f t="shared" si="16"/>
        <v>5.2630952380954277E-2</v>
      </c>
      <c r="BD160" s="3">
        <f t="shared" si="17"/>
        <v>5.131517857143042E-2</v>
      </c>
      <c r="BE160" s="3">
        <f t="shared" si="18"/>
        <v>5.131517857143042E-2</v>
      </c>
      <c r="BF160" s="3">
        <f t="shared" si="19"/>
        <v>4.9999404761906563E-2</v>
      </c>
      <c r="BG160" s="3">
        <f t="shared" si="20"/>
        <v>4.9999404761906563E-2</v>
      </c>
    </row>
    <row r="161" spans="1:59" ht="15" x14ac:dyDescent="0.25">
      <c r="A161" s="38" t="s">
        <v>354</v>
      </c>
      <c r="B161" s="38" t="s">
        <v>43</v>
      </c>
      <c r="C161" s="38" t="str">
        <f>VLOOKUP(A161,CALC!$A$2:$C$494,3,FALSE)</f>
        <v>LW</v>
      </c>
      <c r="D161" s="38">
        <v>2</v>
      </c>
      <c r="E161" s="39">
        <v>84</v>
      </c>
      <c r="F161" s="40">
        <v>28.3</v>
      </c>
      <c r="G161" s="40">
        <v>26.6</v>
      </c>
      <c r="H161" s="40">
        <v>54.9</v>
      </c>
      <c r="I161" s="40">
        <v>10.9</v>
      </c>
      <c r="J161" s="40">
        <v>209.7</v>
      </c>
      <c r="K161" s="40">
        <v>72.7</v>
      </c>
      <c r="L161" s="40">
        <v>24.9</v>
      </c>
      <c r="M161" s="40">
        <v>38.1</v>
      </c>
      <c r="N161" s="52">
        <v>0.13500000000000001</v>
      </c>
      <c r="O161" s="42">
        <v>16.5</v>
      </c>
      <c r="P161" s="54">
        <f t="shared" ref="P161:Y161" si="173">IF(F$4="Yes",F161*F$5,0)</f>
        <v>141.5</v>
      </c>
      <c r="Q161" s="55">
        <f t="shared" si="173"/>
        <v>99.75</v>
      </c>
      <c r="R161" s="55">
        <f t="shared" si="173"/>
        <v>54.9</v>
      </c>
      <c r="S161" s="55">
        <f t="shared" si="173"/>
        <v>5.45</v>
      </c>
      <c r="T161" s="55">
        <f t="shared" si="173"/>
        <v>104.85</v>
      </c>
      <c r="U161" s="55">
        <f t="shared" si="173"/>
        <v>21.81</v>
      </c>
      <c r="V161" s="55">
        <f t="shared" si="173"/>
        <v>14.939999999999998</v>
      </c>
      <c r="W161" s="55">
        <f t="shared" si="173"/>
        <v>38.1</v>
      </c>
      <c r="X161" s="55">
        <f t="shared" si="173"/>
        <v>0.13500000000000001</v>
      </c>
      <c r="Y161" s="56">
        <f t="shared" si="173"/>
        <v>0</v>
      </c>
      <c r="Z161" s="57">
        <f t="shared" si="1"/>
        <v>481.43499999999995</v>
      </c>
      <c r="AA161" s="59">
        <f t="shared" si="2"/>
        <v>5.7313690476190473</v>
      </c>
      <c r="AB161" s="59">
        <f t="shared" si="3"/>
        <v>-2.5995238095237454E-2</v>
      </c>
      <c r="AC161" s="1"/>
      <c r="AD161" s="1"/>
      <c r="AE161" s="1"/>
      <c r="AF161" s="1"/>
      <c r="AG161" s="1"/>
      <c r="AH161" s="1"/>
      <c r="AI161" s="1"/>
      <c r="AJ161" s="1"/>
      <c r="AK161" s="1"/>
      <c r="AL161" s="1">
        <f>IFERROR(VLOOKUP(C161,CALC!$K$2:$M$8,2,FALSE),1)</f>
        <v>1.06</v>
      </c>
      <c r="AM161" s="1">
        <f>IFERROR(VLOOKUP(C161,CALC!$K$2:$M$8,3,FALSE),1)</f>
        <v>1.03</v>
      </c>
      <c r="AN161" s="1">
        <f>VLOOKUP(B161,CALC!$E$2:$H$33,3,FALSE)</f>
        <v>1</v>
      </c>
      <c r="AO161" s="1">
        <f>VLOOKUP(B161,CALC!$E$2:$H$33,4,FALSE)</f>
        <v>1</v>
      </c>
      <c r="AP161" s="1"/>
      <c r="AQ161" s="3">
        <f t="shared" si="4"/>
        <v>5.9033101190476192</v>
      </c>
      <c r="AR161" s="3">
        <f t="shared" si="5"/>
        <v>6.0752511904761901</v>
      </c>
      <c r="AS161" s="3">
        <f t="shared" si="6"/>
        <v>5.7313690476190473</v>
      </c>
      <c r="AT161" s="3">
        <f t="shared" si="7"/>
        <v>5.7313690476190473</v>
      </c>
      <c r="AU161" s="3">
        <f t="shared" si="8"/>
        <v>5.9033101190476192</v>
      </c>
      <c r="AV161" s="3">
        <f t="shared" si="9"/>
        <v>5.9033101190476192</v>
      </c>
      <c r="AW161" s="3">
        <f t="shared" si="10"/>
        <v>6.0752511904761901</v>
      </c>
      <c r="AX161" s="3">
        <f t="shared" si="11"/>
        <v>6.0752511904761901</v>
      </c>
      <c r="AY161" s="3">
        <f t="shared" si="12"/>
        <v>-2.5238095238094616E-2</v>
      </c>
      <c r="AZ161" s="3">
        <f t="shared" si="13"/>
        <v>-2.5995238095237454E-2</v>
      </c>
      <c r="BA161" s="3">
        <f t="shared" si="14"/>
        <v>-2.6752380952380295E-2</v>
      </c>
      <c r="BB161" s="3">
        <f t="shared" si="15"/>
        <v>-2.5238095238094616E-2</v>
      </c>
      <c r="BC161" s="3">
        <f t="shared" si="16"/>
        <v>-2.5238095238094616E-2</v>
      </c>
      <c r="BD161" s="3">
        <f t="shared" si="17"/>
        <v>-2.5995238095237454E-2</v>
      </c>
      <c r="BE161" s="3">
        <f t="shared" si="18"/>
        <v>-2.5995238095237454E-2</v>
      </c>
      <c r="BF161" s="3">
        <f t="shared" si="19"/>
        <v>-2.6752380952380295E-2</v>
      </c>
      <c r="BG161" s="3">
        <f t="shared" si="20"/>
        <v>-2.6752380952380295E-2</v>
      </c>
    </row>
    <row r="162" spans="1:59" ht="15" x14ac:dyDescent="0.25">
      <c r="A162" s="38" t="s">
        <v>282</v>
      </c>
      <c r="B162" s="38" t="s">
        <v>43</v>
      </c>
      <c r="C162" s="38" t="str">
        <f>VLOOKUP(A162,CALC!$A$2:$C$494,3,FALSE)</f>
        <v>D</v>
      </c>
      <c r="D162" s="38">
        <v>1</v>
      </c>
      <c r="E162" s="39">
        <v>84</v>
      </c>
      <c r="F162" s="40">
        <v>9.3000000000000007</v>
      </c>
      <c r="G162" s="40">
        <v>43</v>
      </c>
      <c r="H162" s="40">
        <v>52.3</v>
      </c>
      <c r="I162" s="40">
        <v>22.2</v>
      </c>
      <c r="J162" s="40">
        <v>164.4</v>
      </c>
      <c r="K162" s="40">
        <v>91.8</v>
      </c>
      <c r="L162" s="40">
        <v>99</v>
      </c>
      <c r="M162" s="40">
        <v>25.8</v>
      </c>
      <c r="N162" s="41">
        <v>5.7000000000000002E-2</v>
      </c>
      <c r="O162" s="42">
        <v>23.5</v>
      </c>
      <c r="P162" s="54">
        <f t="shared" ref="P162:Y162" si="174">IF(F$4="Yes",F162*F$5,0)</f>
        <v>46.5</v>
      </c>
      <c r="Q162" s="55">
        <f t="shared" si="174"/>
        <v>161.25</v>
      </c>
      <c r="R162" s="55">
        <f t="shared" si="174"/>
        <v>52.3</v>
      </c>
      <c r="S162" s="55">
        <f t="shared" si="174"/>
        <v>11.1</v>
      </c>
      <c r="T162" s="55">
        <f t="shared" si="174"/>
        <v>82.2</v>
      </c>
      <c r="U162" s="55">
        <f t="shared" si="174"/>
        <v>27.54</v>
      </c>
      <c r="V162" s="55">
        <f t="shared" si="174"/>
        <v>59.4</v>
      </c>
      <c r="W162" s="55">
        <f t="shared" si="174"/>
        <v>25.8</v>
      </c>
      <c r="X162" s="55">
        <f t="shared" si="174"/>
        <v>5.7000000000000002E-2</v>
      </c>
      <c r="Y162" s="56">
        <f t="shared" si="174"/>
        <v>0</v>
      </c>
      <c r="Z162" s="57">
        <f t="shared" si="1"/>
        <v>466.14700000000005</v>
      </c>
      <c r="AA162" s="59">
        <f t="shared" si="2"/>
        <v>5.5493690476190478</v>
      </c>
      <c r="AB162" s="59">
        <f t="shared" si="3"/>
        <v>0.63474999999999948</v>
      </c>
      <c r="AC162" s="1"/>
      <c r="AD162" s="1"/>
      <c r="AE162" s="1"/>
      <c r="AF162" s="1"/>
      <c r="AG162" s="1"/>
      <c r="AH162" s="1"/>
      <c r="AI162" s="1"/>
      <c r="AJ162" s="1"/>
      <c r="AK162" s="1"/>
      <c r="AL162" s="1">
        <f>IFERROR(VLOOKUP(C162,CALC!$K$2:$M$8,2,FALSE),1)</f>
        <v>1</v>
      </c>
      <c r="AM162" s="1">
        <f>IFERROR(VLOOKUP(C162,CALC!$K$2:$M$8,3,FALSE),1)</f>
        <v>1</v>
      </c>
      <c r="AN162" s="1">
        <f>VLOOKUP(B162,CALC!$E$2:$H$33,3,FALSE)</f>
        <v>1</v>
      </c>
      <c r="AO162" s="1">
        <f>VLOOKUP(B162,CALC!$E$2:$H$33,4,FALSE)</f>
        <v>1</v>
      </c>
      <c r="AP162" s="1"/>
      <c r="AQ162" s="3">
        <f t="shared" si="4"/>
        <v>5.5493690476190478</v>
      </c>
      <c r="AR162" s="3">
        <f t="shared" si="5"/>
        <v>5.5493690476190478</v>
      </c>
      <c r="AS162" s="3">
        <f t="shared" si="6"/>
        <v>5.5493690476190478</v>
      </c>
      <c r="AT162" s="3">
        <f t="shared" si="7"/>
        <v>5.5493690476190478</v>
      </c>
      <c r="AU162" s="3">
        <f t="shared" si="8"/>
        <v>5.5493690476190478</v>
      </c>
      <c r="AV162" s="3">
        <f t="shared" si="9"/>
        <v>5.5493690476190478</v>
      </c>
      <c r="AW162" s="3">
        <f t="shared" si="10"/>
        <v>5.5493690476190478</v>
      </c>
      <c r="AX162" s="3">
        <f t="shared" si="11"/>
        <v>5.5493690476190478</v>
      </c>
      <c r="AY162" s="3">
        <f t="shared" si="12"/>
        <v>0.63474999999999948</v>
      </c>
      <c r="AZ162" s="3">
        <f t="shared" si="13"/>
        <v>0.63474999999999948</v>
      </c>
      <c r="BA162" s="3">
        <f t="shared" si="14"/>
        <v>0.63474999999999948</v>
      </c>
      <c r="BB162" s="3">
        <f t="shared" si="15"/>
        <v>0.63474999999999948</v>
      </c>
      <c r="BC162" s="3">
        <f t="shared" si="16"/>
        <v>0.63474999999999948</v>
      </c>
      <c r="BD162" s="3">
        <f t="shared" si="17"/>
        <v>0.63474999999999948</v>
      </c>
      <c r="BE162" s="3">
        <f t="shared" si="18"/>
        <v>0.63474999999999948</v>
      </c>
      <c r="BF162" s="3">
        <f t="shared" si="19"/>
        <v>0.63474999999999948</v>
      </c>
      <c r="BG162" s="3">
        <f t="shared" si="20"/>
        <v>0.63474999999999948</v>
      </c>
    </row>
    <row r="163" spans="1:59" ht="15" x14ac:dyDescent="0.25">
      <c r="A163" s="38" t="s">
        <v>356</v>
      </c>
      <c r="B163" s="38" t="s">
        <v>68</v>
      </c>
      <c r="C163" s="38" t="str">
        <f>VLOOKUP(A163,CALC!$A$2:$C$494,3,FALSE)</f>
        <v>LW</v>
      </c>
      <c r="D163" s="38">
        <v>2</v>
      </c>
      <c r="E163" s="39">
        <v>84</v>
      </c>
      <c r="F163" s="40">
        <v>22.7</v>
      </c>
      <c r="G163" s="40">
        <v>37.700000000000003</v>
      </c>
      <c r="H163" s="40">
        <v>60.4</v>
      </c>
      <c r="I163" s="40">
        <v>4.5</v>
      </c>
      <c r="J163" s="40">
        <v>131.19999999999999</v>
      </c>
      <c r="K163" s="40">
        <v>139.30000000000001</v>
      </c>
      <c r="L163" s="40">
        <v>37.799999999999997</v>
      </c>
      <c r="M163" s="40">
        <v>11.2</v>
      </c>
      <c r="N163" s="52">
        <v>0.17299999999999999</v>
      </c>
      <c r="O163" s="42">
        <v>16</v>
      </c>
      <c r="P163" s="54">
        <f t="shared" ref="P163:Y163" si="175">IF(F$4="Yes",F163*F$5,0)</f>
        <v>113.5</v>
      </c>
      <c r="Q163" s="55">
        <f t="shared" si="175"/>
        <v>141.375</v>
      </c>
      <c r="R163" s="55">
        <f t="shared" si="175"/>
        <v>60.4</v>
      </c>
      <c r="S163" s="55">
        <f t="shared" si="175"/>
        <v>2.25</v>
      </c>
      <c r="T163" s="55">
        <f t="shared" si="175"/>
        <v>65.599999999999994</v>
      </c>
      <c r="U163" s="55">
        <f t="shared" si="175"/>
        <v>41.79</v>
      </c>
      <c r="V163" s="55">
        <f t="shared" si="175"/>
        <v>22.679999999999996</v>
      </c>
      <c r="W163" s="55">
        <f t="shared" si="175"/>
        <v>11.2</v>
      </c>
      <c r="X163" s="55">
        <f t="shared" si="175"/>
        <v>0.17299999999999999</v>
      </c>
      <c r="Y163" s="56">
        <f t="shared" si="175"/>
        <v>0</v>
      </c>
      <c r="Z163" s="57">
        <f t="shared" si="1"/>
        <v>458.96800000000002</v>
      </c>
      <c r="AA163" s="59">
        <f t="shared" si="2"/>
        <v>5.4639047619047618</v>
      </c>
      <c r="AB163" s="59">
        <f t="shared" si="3"/>
        <v>-0.30148345238095153</v>
      </c>
      <c r="AC163" s="1"/>
      <c r="AD163" s="1"/>
      <c r="AE163" s="1"/>
      <c r="AF163" s="1"/>
      <c r="AG163" s="1"/>
      <c r="AH163" s="1"/>
      <c r="AI163" s="1"/>
      <c r="AJ163" s="1"/>
      <c r="AK163" s="1"/>
      <c r="AL163" s="1">
        <f>IFERROR(VLOOKUP(C163,CALC!$K$2:$M$8,2,FALSE),1)</f>
        <v>1.06</v>
      </c>
      <c r="AM163" s="1">
        <f>IFERROR(VLOOKUP(C163,CALC!$K$2:$M$8,3,FALSE),1)</f>
        <v>1.03</v>
      </c>
      <c r="AN163" s="1">
        <f>VLOOKUP(B163,CALC!$E$2:$H$33,3,FALSE)</f>
        <v>1</v>
      </c>
      <c r="AO163" s="1">
        <f>VLOOKUP(B163,CALC!$E$2:$H$33,4,FALSE)</f>
        <v>1</v>
      </c>
      <c r="AP163" s="1"/>
      <c r="AQ163" s="3">
        <f t="shared" si="4"/>
        <v>5.6278219047619045</v>
      </c>
      <c r="AR163" s="3">
        <f t="shared" si="5"/>
        <v>5.791739047619048</v>
      </c>
      <c r="AS163" s="3">
        <f t="shared" si="6"/>
        <v>5.4639047619047618</v>
      </c>
      <c r="AT163" s="3">
        <f t="shared" si="7"/>
        <v>5.4639047619047618</v>
      </c>
      <c r="AU163" s="3">
        <f t="shared" si="8"/>
        <v>5.6278219047619045</v>
      </c>
      <c r="AV163" s="3">
        <f t="shared" si="9"/>
        <v>5.6278219047619045</v>
      </c>
      <c r="AW163" s="3">
        <f t="shared" si="10"/>
        <v>5.791739047619048</v>
      </c>
      <c r="AX163" s="3">
        <f t="shared" si="11"/>
        <v>5.791739047619048</v>
      </c>
      <c r="AY163" s="3">
        <f t="shared" si="12"/>
        <v>-0.2927023809523801</v>
      </c>
      <c r="AZ163" s="3">
        <f t="shared" si="13"/>
        <v>-0.30148345238095153</v>
      </c>
      <c r="BA163" s="3">
        <f t="shared" si="14"/>
        <v>-0.31026452380952291</v>
      </c>
      <c r="BB163" s="3">
        <f t="shared" si="15"/>
        <v>-0.2927023809523801</v>
      </c>
      <c r="BC163" s="3">
        <f t="shared" si="16"/>
        <v>-0.2927023809523801</v>
      </c>
      <c r="BD163" s="3">
        <f t="shared" si="17"/>
        <v>-0.30148345238095153</v>
      </c>
      <c r="BE163" s="3">
        <f t="shared" si="18"/>
        <v>-0.30148345238095153</v>
      </c>
      <c r="BF163" s="3">
        <f t="shared" si="19"/>
        <v>-0.31026452380952291</v>
      </c>
      <c r="BG163" s="3">
        <f t="shared" si="20"/>
        <v>-0.31026452380952291</v>
      </c>
    </row>
    <row r="164" spans="1:59" ht="15" x14ac:dyDescent="0.25">
      <c r="A164" s="38" t="s">
        <v>357</v>
      </c>
      <c r="B164" s="38" t="s">
        <v>72</v>
      </c>
      <c r="C164" s="38" t="str">
        <f>VLOOKUP(A164,CALC!$A$2:$C$494,3,FALSE)</f>
        <v>RW</v>
      </c>
      <c r="D164" s="38">
        <v>2</v>
      </c>
      <c r="E164" s="39">
        <v>84</v>
      </c>
      <c r="F164" s="40">
        <v>24.5</v>
      </c>
      <c r="G164" s="40">
        <v>36.700000000000003</v>
      </c>
      <c r="H164" s="40">
        <v>61.2</v>
      </c>
      <c r="I164" s="40">
        <v>14.8</v>
      </c>
      <c r="J164" s="40">
        <v>186.9</v>
      </c>
      <c r="K164" s="40">
        <v>15.2</v>
      </c>
      <c r="L164" s="40">
        <v>35.5</v>
      </c>
      <c r="M164" s="40">
        <v>37.9</v>
      </c>
      <c r="N164" s="41">
        <v>0.13100000000000001</v>
      </c>
      <c r="O164" s="42">
        <v>16.75</v>
      </c>
      <c r="P164" s="54">
        <f t="shared" ref="P164:Y164" si="176">IF(F$4="Yes",F164*F$5,0)</f>
        <v>122.5</v>
      </c>
      <c r="Q164" s="55">
        <f t="shared" si="176"/>
        <v>137.625</v>
      </c>
      <c r="R164" s="55">
        <f t="shared" si="176"/>
        <v>61.2</v>
      </c>
      <c r="S164" s="55">
        <f t="shared" si="176"/>
        <v>7.4</v>
      </c>
      <c r="T164" s="55">
        <f t="shared" si="176"/>
        <v>93.45</v>
      </c>
      <c r="U164" s="55">
        <f t="shared" si="176"/>
        <v>4.5599999999999996</v>
      </c>
      <c r="V164" s="55">
        <f t="shared" si="176"/>
        <v>21.3</v>
      </c>
      <c r="W164" s="55">
        <f t="shared" si="176"/>
        <v>37.9</v>
      </c>
      <c r="X164" s="55">
        <f t="shared" si="176"/>
        <v>0.13100000000000001</v>
      </c>
      <c r="Y164" s="56">
        <f t="shared" si="176"/>
        <v>0</v>
      </c>
      <c r="Z164" s="57">
        <f t="shared" si="1"/>
        <v>486.06599999999992</v>
      </c>
      <c r="AA164" s="59">
        <f t="shared" si="2"/>
        <v>5.7864999999999993</v>
      </c>
      <c r="AB164" s="59">
        <f t="shared" si="3"/>
        <v>2.9145535714285953E-2</v>
      </c>
      <c r="AC164" s="1"/>
      <c r="AD164" s="1"/>
      <c r="AE164" s="1"/>
      <c r="AF164" s="1"/>
      <c r="AG164" s="1"/>
      <c r="AH164" s="1"/>
      <c r="AI164" s="1"/>
      <c r="AJ164" s="1"/>
      <c r="AK164" s="1"/>
      <c r="AL164" s="1">
        <f>IFERROR(VLOOKUP(C164,CALC!$K$2:$M$8,2,FALSE),1)</f>
        <v>0.95</v>
      </c>
      <c r="AM164" s="1">
        <f>IFERROR(VLOOKUP(C164,CALC!$K$2:$M$8,3,FALSE),1)</f>
        <v>0.97499999999999998</v>
      </c>
      <c r="AN164" s="1">
        <f>VLOOKUP(B164,CALC!$E$2:$H$33,3,FALSE)</f>
        <v>1</v>
      </c>
      <c r="AO164" s="1">
        <f>VLOOKUP(B164,CALC!$E$2:$H$33,4,FALSE)</f>
        <v>1</v>
      </c>
      <c r="AP164" s="1"/>
      <c r="AQ164" s="3">
        <f t="shared" si="4"/>
        <v>5.6418374999999994</v>
      </c>
      <c r="AR164" s="3">
        <f t="shared" si="5"/>
        <v>5.4971749999999995</v>
      </c>
      <c r="AS164" s="3">
        <f t="shared" si="6"/>
        <v>5.7864999999999993</v>
      </c>
      <c r="AT164" s="3">
        <f t="shared" si="7"/>
        <v>5.7864999999999993</v>
      </c>
      <c r="AU164" s="3">
        <f t="shared" si="8"/>
        <v>5.6418374999999994</v>
      </c>
      <c r="AV164" s="3">
        <f t="shared" si="9"/>
        <v>5.6418374999999994</v>
      </c>
      <c r="AW164" s="3">
        <f t="shared" si="10"/>
        <v>5.4971749999999995</v>
      </c>
      <c r="AX164" s="3">
        <f t="shared" si="11"/>
        <v>5.4971749999999995</v>
      </c>
      <c r="AY164" s="3">
        <f t="shared" si="12"/>
        <v>2.9892857142857387E-2</v>
      </c>
      <c r="AZ164" s="3">
        <f t="shared" si="13"/>
        <v>2.9145535714285953E-2</v>
      </c>
      <c r="BA164" s="3">
        <f t="shared" si="14"/>
        <v>2.8398214285714516E-2</v>
      </c>
      <c r="BB164" s="3">
        <f t="shared" si="15"/>
        <v>2.9892857142857387E-2</v>
      </c>
      <c r="BC164" s="3">
        <f t="shared" si="16"/>
        <v>2.9892857142857387E-2</v>
      </c>
      <c r="BD164" s="3">
        <f t="shared" si="17"/>
        <v>2.9145535714285953E-2</v>
      </c>
      <c r="BE164" s="3">
        <f t="shared" si="18"/>
        <v>2.9145535714285953E-2</v>
      </c>
      <c r="BF164" s="3">
        <f t="shared" si="19"/>
        <v>2.8398214285714516E-2</v>
      </c>
      <c r="BG164" s="3">
        <f t="shared" si="20"/>
        <v>2.8398214285714516E-2</v>
      </c>
    </row>
    <row r="165" spans="1:59" ht="15" x14ac:dyDescent="0.25">
      <c r="A165" s="38" t="s">
        <v>359</v>
      </c>
      <c r="B165" s="38" t="s">
        <v>47</v>
      </c>
      <c r="C165" s="38" t="str">
        <f>VLOOKUP(A165,CALC!$A$2:$C$494,3,FALSE)</f>
        <v>C/LW</v>
      </c>
      <c r="D165" s="38">
        <v>2</v>
      </c>
      <c r="E165" s="39">
        <v>84</v>
      </c>
      <c r="F165" s="40">
        <v>20.9</v>
      </c>
      <c r="G165" s="40">
        <v>37.4</v>
      </c>
      <c r="H165" s="40">
        <v>58.3</v>
      </c>
      <c r="I165" s="40">
        <v>14.3</v>
      </c>
      <c r="J165" s="40">
        <v>159.4</v>
      </c>
      <c r="K165" s="40">
        <v>52.3</v>
      </c>
      <c r="L165" s="40">
        <v>65.2</v>
      </c>
      <c r="M165" s="40">
        <v>24</v>
      </c>
      <c r="N165" s="52">
        <v>0.13100000000000001</v>
      </c>
      <c r="O165" s="42">
        <v>19.25</v>
      </c>
      <c r="P165" s="54">
        <f t="shared" ref="P165:Y165" si="177">IF(F$4="Yes",F165*F$5,0)</f>
        <v>104.5</v>
      </c>
      <c r="Q165" s="55">
        <f t="shared" si="177"/>
        <v>140.25</v>
      </c>
      <c r="R165" s="55">
        <f t="shared" si="177"/>
        <v>58.3</v>
      </c>
      <c r="S165" s="55">
        <f t="shared" si="177"/>
        <v>7.15</v>
      </c>
      <c r="T165" s="55">
        <f t="shared" si="177"/>
        <v>79.7</v>
      </c>
      <c r="U165" s="55">
        <f t="shared" si="177"/>
        <v>15.689999999999998</v>
      </c>
      <c r="V165" s="55">
        <f t="shared" si="177"/>
        <v>39.119999999999997</v>
      </c>
      <c r="W165" s="55">
        <f t="shared" si="177"/>
        <v>24</v>
      </c>
      <c r="X165" s="55">
        <f t="shared" si="177"/>
        <v>0.13100000000000001</v>
      </c>
      <c r="Y165" s="56">
        <f t="shared" si="177"/>
        <v>0</v>
      </c>
      <c r="Z165" s="57">
        <f t="shared" si="1"/>
        <v>468.84099999999995</v>
      </c>
      <c r="AA165" s="59">
        <f t="shared" si="2"/>
        <v>5.5814404761904752</v>
      </c>
      <c r="AB165" s="59">
        <f t="shared" si="3"/>
        <v>-0.19128637916666666</v>
      </c>
      <c r="AC165" s="1"/>
      <c r="AD165" s="1"/>
      <c r="AE165" s="1"/>
      <c r="AF165" s="1"/>
      <c r="AG165" s="1"/>
      <c r="AH165" s="1"/>
      <c r="AI165" s="1"/>
      <c r="AJ165" s="1"/>
      <c r="AK165" s="1"/>
      <c r="AL165" s="1">
        <f>IFERROR(VLOOKUP(C165,CALC!$K$2:$M$8,2,FALSE),1)</f>
        <v>1.0900000000000001</v>
      </c>
      <c r="AM165" s="1">
        <f>IFERROR(VLOOKUP(C165,CALC!$K$2:$M$8,3,FALSE),1)</f>
        <v>1.0449999999999999</v>
      </c>
      <c r="AN165" s="1">
        <f>VLOOKUP(B165,CALC!$E$2:$H$33,3,FALSE)</f>
        <v>1.0900000000000001</v>
      </c>
      <c r="AO165" s="1">
        <f>VLOOKUP(B165,CALC!$E$2:$H$33,4,FALSE)</f>
        <v>1.0449999999999999</v>
      </c>
      <c r="AP165" s="1"/>
      <c r="AQ165" s="3">
        <f t="shared" si="4"/>
        <v>5.8326052976190459</v>
      </c>
      <c r="AR165" s="3">
        <f t="shared" si="5"/>
        <v>6.0837701190476183</v>
      </c>
      <c r="AS165" s="3">
        <f t="shared" si="6"/>
        <v>5.8326052976190459</v>
      </c>
      <c r="AT165" s="3">
        <f t="shared" si="7"/>
        <v>6.0837701190476183</v>
      </c>
      <c r="AU165" s="3">
        <f t="shared" si="8"/>
        <v>6.0950725360119025</v>
      </c>
      <c r="AV165" s="3">
        <f t="shared" si="9"/>
        <v>6.3575397744047608</v>
      </c>
      <c r="AW165" s="3">
        <f t="shared" si="10"/>
        <v>6.3575397744047608</v>
      </c>
      <c r="AX165" s="3">
        <f t="shared" si="11"/>
        <v>6.6313094297619042</v>
      </c>
      <c r="AY165" s="3">
        <f t="shared" si="12"/>
        <v>-0.17516666666666669</v>
      </c>
      <c r="AZ165" s="3">
        <f t="shared" si="13"/>
        <v>-0.18304916666666668</v>
      </c>
      <c r="BA165" s="3">
        <f t="shared" si="14"/>
        <v>-0.19093166666666672</v>
      </c>
      <c r="BB165" s="3">
        <f t="shared" si="15"/>
        <v>-0.18304916666666668</v>
      </c>
      <c r="BC165" s="3">
        <f t="shared" si="16"/>
        <v>-0.19093166666666672</v>
      </c>
      <c r="BD165" s="3">
        <f t="shared" si="17"/>
        <v>-0.19128637916666666</v>
      </c>
      <c r="BE165" s="3">
        <f t="shared" si="18"/>
        <v>-0.19952359166666669</v>
      </c>
      <c r="BF165" s="3">
        <f t="shared" si="19"/>
        <v>-0.19952359166666672</v>
      </c>
      <c r="BG165" s="3">
        <f t="shared" si="20"/>
        <v>-0.20811551666666675</v>
      </c>
    </row>
    <row r="166" spans="1:59" ht="15" x14ac:dyDescent="0.25">
      <c r="A166" s="38" t="s">
        <v>358</v>
      </c>
      <c r="B166" s="38" t="s">
        <v>37</v>
      </c>
      <c r="C166" s="38" t="str">
        <f>VLOOKUP(A166,CALC!$A$2:$C$494,3,FALSE)</f>
        <v>C</v>
      </c>
      <c r="D166" s="38">
        <v>2</v>
      </c>
      <c r="E166" s="39">
        <v>84</v>
      </c>
      <c r="F166" s="40">
        <v>27.9</v>
      </c>
      <c r="G166" s="40">
        <v>23.1</v>
      </c>
      <c r="H166" s="40">
        <v>50.9</v>
      </c>
      <c r="I166" s="40">
        <v>6.7</v>
      </c>
      <c r="J166" s="40">
        <v>182.2</v>
      </c>
      <c r="K166" s="40">
        <v>101.1</v>
      </c>
      <c r="L166" s="40">
        <v>58.9</v>
      </c>
      <c r="M166" s="40">
        <v>42.2</v>
      </c>
      <c r="N166" s="41">
        <v>0.153</v>
      </c>
      <c r="O166" s="42">
        <v>18.5</v>
      </c>
      <c r="P166" s="54">
        <f t="shared" ref="P166:Y166" si="178">IF(F$4="Yes",F166*F$5,0)</f>
        <v>139.5</v>
      </c>
      <c r="Q166" s="55">
        <f t="shared" si="178"/>
        <v>86.625</v>
      </c>
      <c r="R166" s="55">
        <f t="shared" si="178"/>
        <v>50.9</v>
      </c>
      <c r="S166" s="55">
        <f t="shared" si="178"/>
        <v>3.35</v>
      </c>
      <c r="T166" s="55">
        <f t="shared" si="178"/>
        <v>91.1</v>
      </c>
      <c r="U166" s="55">
        <f t="shared" si="178"/>
        <v>30.33</v>
      </c>
      <c r="V166" s="55">
        <f t="shared" si="178"/>
        <v>35.339999999999996</v>
      </c>
      <c r="W166" s="55">
        <f t="shared" si="178"/>
        <v>42.2</v>
      </c>
      <c r="X166" s="55">
        <f t="shared" si="178"/>
        <v>0.153</v>
      </c>
      <c r="Y166" s="56">
        <f t="shared" si="178"/>
        <v>0</v>
      </c>
      <c r="Z166" s="57">
        <f t="shared" si="1"/>
        <v>479.49799999999999</v>
      </c>
      <c r="AA166" s="59">
        <f t="shared" si="2"/>
        <v>5.7083095238095236</v>
      </c>
      <c r="AB166" s="59">
        <f t="shared" si="3"/>
        <v>-4.6621691666665958E-2</v>
      </c>
      <c r="AC166" s="1"/>
      <c r="AD166" s="1"/>
      <c r="AE166" s="1"/>
      <c r="AF166" s="1"/>
      <c r="AG166" s="1"/>
      <c r="AH166" s="1"/>
      <c r="AI166" s="1"/>
      <c r="AJ166" s="1"/>
      <c r="AK166" s="1"/>
      <c r="AL166" s="1">
        <f>IFERROR(VLOOKUP(C166,CALC!$K$2:$M$8,2,FALSE),1)</f>
        <v>0.96</v>
      </c>
      <c r="AM166" s="1">
        <f>IFERROR(VLOOKUP(C166,CALC!$K$2:$M$8,3,FALSE),1)</f>
        <v>0.98</v>
      </c>
      <c r="AN166" s="1">
        <f>VLOOKUP(B166,CALC!$E$2:$H$33,3,FALSE)</f>
        <v>0.97</v>
      </c>
      <c r="AO166" s="1">
        <f>VLOOKUP(B166,CALC!$E$2:$H$33,4,FALSE)</f>
        <v>0.98499999999999999</v>
      </c>
      <c r="AP166" s="1"/>
      <c r="AQ166" s="3">
        <f t="shared" si="4"/>
        <v>5.5941433333333332</v>
      </c>
      <c r="AR166" s="3">
        <f t="shared" si="5"/>
        <v>5.4799771428571429</v>
      </c>
      <c r="AS166" s="3">
        <f t="shared" si="6"/>
        <v>5.6226848809523808</v>
      </c>
      <c r="AT166" s="3">
        <f t="shared" si="7"/>
        <v>5.5370602380952381</v>
      </c>
      <c r="AU166" s="3">
        <f t="shared" si="8"/>
        <v>5.5102311833333335</v>
      </c>
      <c r="AV166" s="3">
        <f t="shared" si="9"/>
        <v>5.4263190333333329</v>
      </c>
      <c r="AW166" s="3">
        <f t="shared" si="10"/>
        <v>5.3977774857142853</v>
      </c>
      <c r="AX166" s="3">
        <f t="shared" si="11"/>
        <v>5.3155778285714286</v>
      </c>
      <c r="AY166" s="3">
        <f t="shared" si="12"/>
        <v>-4.8297619047618312E-2</v>
      </c>
      <c r="AZ166" s="3">
        <f t="shared" si="13"/>
        <v>-4.7331666666665946E-2</v>
      </c>
      <c r="BA166" s="3">
        <f t="shared" si="14"/>
        <v>-4.636571428571358E-2</v>
      </c>
      <c r="BB166" s="3">
        <f t="shared" si="15"/>
        <v>-4.7573154761904039E-2</v>
      </c>
      <c r="BC166" s="3">
        <f t="shared" si="16"/>
        <v>-4.684869047618976E-2</v>
      </c>
      <c r="BD166" s="3">
        <f t="shared" si="17"/>
        <v>-4.6621691666665958E-2</v>
      </c>
      <c r="BE166" s="3">
        <f t="shared" si="18"/>
        <v>-4.5911716666665964E-2</v>
      </c>
      <c r="BF166" s="3">
        <f t="shared" si="19"/>
        <v>-4.5670228571427877E-2</v>
      </c>
      <c r="BG166" s="3">
        <f t="shared" si="20"/>
        <v>-4.4974742857142175E-2</v>
      </c>
    </row>
    <row r="167" spans="1:59" ht="15" x14ac:dyDescent="0.25">
      <c r="A167" s="38" t="s">
        <v>362</v>
      </c>
      <c r="B167" s="38" t="s">
        <v>70</v>
      </c>
      <c r="C167" s="38" t="str">
        <f>VLOOKUP(A167,CALC!$A$2:$C$494,3,FALSE)</f>
        <v>LW</v>
      </c>
      <c r="D167" s="38">
        <v>1</v>
      </c>
      <c r="E167" s="39">
        <v>84</v>
      </c>
      <c r="F167" s="40">
        <v>23.8</v>
      </c>
      <c r="G167" s="40">
        <v>35.700000000000003</v>
      </c>
      <c r="H167" s="40">
        <v>59.5</v>
      </c>
      <c r="I167" s="40">
        <v>16.5</v>
      </c>
      <c r="J167" s="40">
        <v>181.7</v>
      </c>
      <c r="K167" s="40">
        <v>29.9</v>
      </c>
      <c r="L167" s="40">
        <v>39.9</v>
      </c>
      <c r="M167" s="40">
        <v>20</v>
      </c>
      <c r="N167" s="52">
        <v>0.13100000000000001</v>
      </c>
      <c r="O167" s="42">
        <v>16.75</v>
      </c>
      <c r="P167" s="54">
        <f t="shared" ref="P167:Y167" si="179">IF(F$4="Yes",F167*F$5,0)</f>
        <v>119</v>
      </c>
      <c r="Q167" s="55">
        <f t="shared" si="179"/>
        <v>133.875</v>
      </c>
      <c r="R167" s="55">
        <f t="shared" si="179"/>
        <v>59.5</v>
      </c>
      <c r="S167" s="55">
        <f t="shared" si="179"/>
        <v>8.25</v>
      </c>
      <c r="T167" s="55">
        <f t="shared" si="179"/>
        <v>90.85</v>
      </c>
      <c r="U167" s="55">
        <f t="shared" si="179"/>
        <v>8.9699999999999989</v>
      </c>
      <c r="V167" s="55">
        <f t="shared" si="179"/>
        <v>23.939999999999998</v>
      </c>
      <c r="W167" s="55">
        <f t="shared" si="179"/>
        <v>20</v>
      </c>
      <c r="X167" s="55">
        <f t="shared" si="179"/>
        <v>0.13100000000000001</v>
      </c>
      <c r="Y167" s="56">
        <f t="shared" si="179"/>
        <v>0</v>
      </c>
      <c r="Z167" s="57">
        <f t="shared" si="1"/>
        <v>464.51600000000002</v>
      </c>
      <c r="AA167" s="59">
        <f t="shared" si="2"/>
        <v>5.5299523809523814</v>
      </c>
      <c r="AB167" s="59">
        <f t="shared" si="3"/>
        <v>-0.243959852976189</v>
      </c>
      <c r="AC167" s="1"/>
      <c r="AD167" s="1"/>
      <c r="AE167" s="1"/>
      <c r="AF167" s="1"/>
      <c r="AG167" s="1"/>
      <c r="AH167" s="1"/>
      <c r="AI167" s="1"/>
      <c r="AJ167" s="1"/>
      <c r="AK167" s="1"/>
      <c r="AL167" s="1">
        <f>IFERROR(VLOOKUP(C167,CALC!$K$2:$M$8,2,FALSE),1)</f>
        <v>1.06</v>
      </c>
      <c r="AM167" s="1">
        <f>IFERROR(VLOOKUP(C167,CALC!$K$2:$M$8,3,FALSE),1)</f>
        <v>1.03</v>
      </c>
      <c r="AN167" s="1">
        <f>VLOOKUP(B167,CALC!$E$2:$H$33,3,FALSE)</f>
        <v>1.0900000000000001</v>
      </c>
      <c r="AO167" s="1">
        <f>VLOOKUP(B167,CALC!$E$2:$H$33,4,FALSE)</f>
        <v>1.0449999999999999</v>
      </c>
      <c r="AP167" s="1"/>
      <c r="AQ167" s="3">
        <f t="shared" si="4"/>
        <v>5.6958509523809528</v>
      </c>
      <c r="AR167" s="3">
        <f t="shared" si="5"/>
        <v>5.8617495238095243</v>
      </c>
      <c r="AS167" s="3">
        <f t="shared" si="6"/>
        <v>5.7788002380952381</v>
      </c>
      <c r="AT167" s="3">
        <f t="shared" si="7"/>
        <v>6.0276480952380957</v>
      </c>
      <c r="AU167" s="3">
        <f t="shared" si="8"/>
        <v>5.9521642452380954</v>
      </c>
      <c r="AV167" s="3">
        <f t="shared" si="9"/>
        <v>6.2084775380952388</v>
      </c>
      <c r="AW167" s="3">
        <f t="shared" si="10"/>
        <v>6.1255282523809527</v>
      </c>
      <c r="AX167" s="3">
        <f t="shared" si="11"/>
        <v>6.3893069809523819</v>
      </c>
      <c r="AY167" s="3">
        <f t="shared" si="12"/>
        <v>-0.22665476190476053</v>
      </c>
      <c r="AZ167" s="3">
        <f t="shared" si="13"/>
        <v>-0.23345440476190335</v>
      </c>
      <c r="BA167" s="3">
        <f t="shared" si="14"/>
        <v>-0.24025404761904617</v>
      </c>
      <c r="BB167" s="3">
        <f t="shared" si="15"/>
        <v>-0.23685422619047475</v>
      </c>
      <c r="BC167" s="3">
        <f t="shared" si="16"/>
        <v>-0.247053690476189</v>
      </c>
      <c r="BD167" s="3">
        <f t="shared" si="17"/>
        <v>-0.243959852976189</v>
      </c>
      <c r="BE167" s="3">
        <f t="shared" si="18"/>
        <v>-0.25446530119047467</v>
      </c>
      <c r="BF167" s="3">
        <f t="shared" si="19"/>
        <v>-0.25106547976190324</v>
      </c>
      <c r="BG167" s="3">
        <f t="shared" si="20"/>
        <v>-0.26187691190476037</v>
      </c>
    </row>
    <row r="168" spans="1:59" ht="15" x14ac:dyDescent="0.25">
      <c r="A168" s="38" t="s">
        <v>361</v>
      </c>
      <c r="B168" s="38" t="s">
        <v>66</v>
      </c>
      <c r="C168" s="38" t="str">
        <f>VLOOKUP(A168,CALC!$A$2:$C$494,3,FALSE)</f>
        <v>LW</v>
      </c>
      <c r="D168" s="38">
        <v>2</v>
      </c>
      <c r="E168" s="39">
        <v>84</v>
      </c>
      <c r="F168" s="40">
        <v>21.4</v>
      </c>
      <c r="G168" s="40">
        <v>40</v>
      </c>
      <c r="H168" s="40">
        <v>61.4</v>
      </c>
      <c r="I168" s="40">
        <v>12.7</v>
      </c>
      <c r="J168" s="40">
        <v>174</v>
      </c>
      <c r="K168" s="40">
        <v>52.9</v>
      </c>
      <c r="L168" s="40">
        <v>31.1</v>
      </c>
      <c r="M168" s="40">
        <v>57.8</v>
      </c>
      <c r="N168" s="41">
        <v>0.123</v>
      </c>
      <c r="O168" s="42">
        <v>17.25</v>
      </c>
      <c r="P168" s="54">
        <f t="shared" ref="P168:Y168" si="180">IF(F$4="Yes",F168*F$5,0)</f>
        <v>107</v>
      </c>
      <c r="Q168" s="55">
        <f t="shared" si="180"/>
        <v>150</v>
      </c>
      <c r="R168" s="55">
        <f t="shared" si="180"/>
        <v>61.4</v>
      </c>
      <c r="S168" s="55">
        <f t="shared" si="180"/>
        <v>6.35</v>
      </c>
      <c r="T168" s="55">
        <f t="shared" si="180"/>
        <v>87</v>
      </c>
      <c r="U168" s="55">
        <f t="shared" si="180"/>
        <v>15.87</v>
      </c>
      <c r="V168" s="55">
        <f t="shared" si="180"/>
        <v>18.66</v>
      </c>
      <c r="W168" s="55">
        <f t="shared" si="180"/>
        <v>57.8</v>
      </c>
      <c r="X168" s="55">
        <f t="shared" si="180"/>
        <v>0.123</v>
      </c>
      <c r="Y168" s="56">
        <f t="shared" si="180"/>
        <v>0</v>
      </c>
      <c r="Z168" s="57">
        <f t="shared" si="1"/>
        <v>504.20300000000003</v>
      </c>
      <c r="AA168" s="59">
        <f t="shared" si="2"/>
        <v>6.002416666666667</v>
      </c>
      <c r="AB168" s="59">
        <f t="shared" si="3"/>
        <v>0.24685421428571552</v>
      </c>
      <c r="AC168" s="1"/>
      <c r="AD168" s="1"/>
      <c r="AE168" s="1"/>
      <c r="AF168" s="1"/>
      <c r="AG168" s="1"/>
      <c r="AH168" s="1"/>
      <c r="AI168" s="1"/>
      <c r="AJ168" s="1"/>
      <c r="AK168" s="1"/>
      <c r="AL168" s="1">
        <f>IFERROR(VLOOKUP(C168,CALC!$K$2:$M$8,2,FALSE),1)</f>
        <v>1.06</v>
      </c>
      <c r="AM168" s="1">
        <f>IFERROR(VLOOKUP(C168,CALC!$K$2:$M$8,3,FALSE),1)</f>
        <v>1.03</v>
      </c>
      <c r="AN168" s="1">
        <f>VLOOKUP(B168,CALC!$E$2:$H$33,3,FALSE)</f>
        <v>0.95</v>
      </c>
      <c r="AO168" s="1">
        <f>VLOOKUP(B168,CALC!$E$2:$H$33,4,FALSE)</f>
        <v>0.97499999999999998</v>
      </c>
      <c r="AP168" s="1"/>
      <c r="AQ168" s="3">
        <f t="shared" si="4"/>
        <v>6.1824891666666675</v>
      </c>
      <c r="AR168" s="3">
        <f t="shared" si="5"/>
        <v>6.3625616666666671</v>
      </c>
      <c r="AS168" s="3">
        <f t="shared" si="6"/>
        <v>5.8523562499999997</v>
      </c>
      <c r="AT168" s="3">
        <f t="shared" si="7"/>
        <v>5.7022958333333333</v>
      </c>
      <c r="AU168" s="3">
        <f t="shared" si="8"/>
        <v>6.0279269375000011</v>
      </c>
      <c r="AV168" s="3">
        <f t="shared" si="9"/>
        <v>5.8733647083333338</v>
      </c>
      <c r="AW168" s="3">
        <f t="shared" si="10"/>
        <v>6.2034976250000007</v>
      </c>
      <c r="AX168" s="3">
        <f t="shared" si="11"/>
        <v>6.0444335833333334</v>
      </c>
      <c r="AY168" s="3">
        <f t="shared" si="12"/>
        <v>0.24580952380952503</v>
      </c>
      <c r="AZ168" s="3">
        <f t="shared" si="13"/>
        <v>0.25318380952381081</v>
      </c>
      <c r="BA168" s="3">
        <f t="shared" si="14"/>
        <v>0.26055809523809653</v>
      </c>
      <c r="BB168" s="3">
        <f t="shared" si="15"/>
        <v>0.23966428571428691</v>
      </c>
      <c r="BC168" s="3">
        <f t="shared" si="16"/>
        <v>0.23351904761904876</v>
      </c>
      <c r="BD168" s="3">
        <f t="shared" si="17"/>
        <v>0.24685421428571552</v>
      </c>
      <c r="BE168" s="3">
        <f t="shared" si="18"/>
        <v>0.24052461904762026</v>
      </c>
      <c r="BF168" s="3">
        <f t="shared" si="19"/>
        <v>0.25404414285714411</v>
      </c>
      <c r="BG168" s="3">
        <f t="shared" si="20"/>
        <v>0.24753019047619168</v>
      </c>
    </row>
    <row r="169" spans="1:59" ht="15" x14ac:dyDescent="0.25">
      <c r="A169" s="38" t="s">
        <v>363</v>
      </c>
      <c r="B169" s="38" t="s">
        <v>34</v>
      </c>
      <c r="C169" s="38" t="str">
        <f>VLOOKUP(A169,CALC!$A$2:$C$494,3,FALSE)</f>
        <v>C/LW</v>
      </c>
      <c r="D169" s="38">
        <v>2</v>
      </c>
      <c r="E169" s="39">
        <v>84</v>
      </c>
      <c r="F169" s="40">
        <v>22.9</v>
      </c>
      <c r="G169" s="40">
        <v>21.9</v>
      </c>
      <c r="H169" s="40">
        <v>44.8</v>
      </c>
      <c r="I169" s="40">
        <v>5.7</v>
      </c>
      <c r="J169" s="40">
        <v>191.4</v>
      </c>
      <c r="K169" s="40">
        <v>179.2</v>
      </c>
      <c r="L169" s="40">
        <v>57.1</v>
      </c>
      <c r="M169" s="40">
        <v>56</v>
      </c>
      <c r="N169" s="52">
        <v>0.12</v>
      </c>
      <c r="O169" s="42">
        <v>17</v>
      </c>
      <c r="P169" s="54">
        <f t="shared" ref="P169:Y169" si="181">IF(F$4="Yes",F169*F$5,0)</f>
        <v>114.5</v>
      </c>
      <c r="Q169" s="55">
        <f t="shared" si="181"/>
        <v>82.125</v>
      </c>
      <c r="R169" s="55">
        <f t="shared" si="181"/>
        <v>44.8</v>
      </c>
      <c r="S169" s="55">
        <f t="shared" si="181"/>
        <v>2.85</v>
      </c>
      <c r="T169" s="55">
        <f t="shared" si="181"/>
        <v>95.7</v>
      </c>
      <c r="U169" s="55">
        <f t="shared" si="181"/>
        <v>53.76</v>
      </c>
      <c r="V169" s="55">
        <f t="shared" si="181"/>
        <v>34.26</v>
      </c>
      <c r="W169" s="55">
        <f t="shared" si="181"/>
        <v>56</v>
      </c>
      <c r="X169" s="55">
        <f t="shared" si="181"/>
        <v>0.12</v>
      </c>
      <c r="Y169" s="56">
        <f t="shared" si="181"/>
        <v>0</v>
      </c>
      <c r="Z169" s="57">
        <f t="shared" si="1"/>
        <v>484.11500000000001</v>
      </c>
      <c r="AA169" s="59">
        <f t="shared" si="2"/>
        <v>5.7632738095238096</v>
      </c>
      <c r="AB169" s="59">
        <f t="shared" si="3"/>
        <v>6.6183333333343676E-3</v>
      </c>
      <c r="AC169" s="1"/>
      <c r="AD169" s="1"/>
      <c r="AE169" s="1"/>
      <c r="AF169" s="1"/>
      <c r="AG169" s="1"/>
      <c r="AH169" s="1"/>
      <c r="AI169" s="1"/>
      <c r="AJ169" s="1"/>
      <c r="AK169" s="1"/>
      <c r="AL169" s="1">
        <f>IFERROR(VLOOKUP(C169,CALC!$K$2:$M$8,2,FALSE),1)</f>
        <v>1.0900000000000001</v>
      </c>
      <c r="AM169" s="1">
        <f>IFERROR(VLOOKUP(C169,CALC!$K$2:$M$8,3,FALSE),1)</f>
        <v>1.0449999999999999</v>
      </c>
      <c r="AN169" s="1">
        <f>VLOOKUP(B169,CALC!$E$2:$H$33,3,FALSE)</f>
        <v>0.9</v>
      </c>
      <c r="AO169" s="1">
        <f>VLOOKUP(B169,CALC!$E$2:$H$33,4,FALSE)</f>
        <v>0.95</v>
      </c>
      <c r="AP169" s="1"/>
      <c r="AQ169" s="3">
        <f t="shared" si="4"/>
        <v>6.0226211309523805</v>
      </c>
      <c r="AR169" s="3">
        <f t="shared" si="5"/>
        <v>6.2819684523809531</v>
      </c>
      <c r="AS169" s="3">
        <f t="shared" si="6"/>
        <v>5.4751101190476188</v>
      </c>
      <c r="AT169" s="3">
        <f t="shared" si="7"/>
        <v>5.1869464285714288</v>
      </c>
      <c r="AU169" s="3">
        <f t="shared" si="8"/>
        <v>5.7214900744047608</v>
      </c>
      <c r="AV169" s="3">
        <f t="shared" si="9"/>
        <v>5.4203590178571428</v>
      </c>
      <c r="AW169" s="3">
        <f t="shared" si="10"/>
        <v>5.9678700297619054</v>
      </c>
      <c r="AX169" s="3">
        <f t="shared" si="11"/>
        <v>5.6537716071428576</v>
      </c>
      <c r="AY169" s="3">
        <f t="shared" si="12"/>
        <v>6.6666666666677088E-3</v>
      </c>
      <c r="AZ169" s="3">
        <f t="shared" si="13"/>
        <v>6.9666666666677556E-3</v>
      </c>
      <c r="BA169" s="3">
        <f t="shared" si="14"/>
        <v>7.2666666666678032E-3</v>
      </c>
      <c r="BB169" s="3">
        <f t="shared" si="15"/>
        <v>6.3333333333343228E-3</v>
      </c>
      <c r="BC169" s="3">
        <f t="shared" si="16"/>
        <v>6.0000000000009377E-3</v>
      </c>
      <c r="BD169" s="3">
        <f t="shared" si="17"/>
        <v>6.6183333333343676E-3</v>
      </c>
      <c r="BE169" s="3">
        <f t="shared" si="18"/>
        <v>6.2700000000009805E-3</v>
      </c>
      <c r="BF169" s="3">
        <f t="shared" si="19"/>
        <v>6.9033333333344124E-3</v>
      </c>
      <c r="BG169" s="3">
        <f t="shared" si="20"/>
        <v>6.5400000000010233E-3</v>
      </c>
    </row>
    <row r="170" spans="1:59" ht="15" x14ac:dyDescent="0.25">
      <c r="A170" s="38" t="s">
        <v>287</v>
      </c>
      <c r="B170" s="38" t="s">
        <v>28</v>
      </c>
      <c r="C170" s="38" t="str">
        <f>VLOOKUP(A170,CALC!$A$2:$C$494,3,FALSE)</f>
        <v>D</v>
      </c>
      <c r="D170" s="38">
        <v>2</v>
      </c>
      <c r="E170" s="39">
        <v>84</v>
      </c>
      <c r="F170" s="40">
        <v>13.9</v>
      </c>
      <c r="G170" s="40">
        <v>32</v>
      </c>
      <c r="H170" s="40">
        <v>45.9</v>
      </c>
      <c r="I170" s="40">
        <v>9.4</v>
      </c>
      <c r="J170" s="40">
        <v>140.4</v>
      </c>
      <c r="K170" s="40">
        <v>41.2</v>
      </c>
      <c r="L170" s="40">
        <v>175.4</v>
      </c>
      <c r="M170" s="40">
        <v>24.5</v>
      </c>
      <c r="N170" s="41">
        <v>9.9000000000000005E-2</v>
      </c>
      <c r="O170" s="42">
        <v>23.25</v>
      </c>
      <c r="P170" s="54">
        <f t="shared" ref="P170:Y170" si="182">IF(F$4="Yes",F170*F$5,0)</f>
        <v>69.5</v>
      </c>
      <c r="Q170" s="55">
        <f t="shared" si="182"/>
        <v>120</v>
      </c>
      <c r="R170" s="55">
        <f t="shared" si="182"/>
        <v>45.9</v>
      </c>
      <c r="S170" s="55">
        <f t="shared" si="182"/>
        <v>4.7</v>
      </c>
      <c r="T170" s="55">
        <f t="shared" si="182"/>
        <v>70.2</v>
      </c>
      <c r="U170" s="55">
        <f t="shared" si="182"/>
        <v>12.360000000000001</v>
      </c>
      <c r="V170" s="55">
        <f t="shared" si="182"/>
        <v>105.24</v>
      </c>
      <c r="W170" s="55">
        <f t="shared" si="182"/>
        <v>24.5</v>
      </c>
      <c r="X170" s="55">
        <f t="shared" si="182"/>
        <v>9.9000000000000005E-2</v>
      </c>
      <c r="Y170" s="56">
        <f t="shared" si="182"/>
        <v>0</v>
      </c>
      <c r="Z170" s="57">
        <f t="shared" si="1"/>
        <v>452.49900000000002</v>
      </c>
      <c r="AA170" s="59">
        <f t="shared" si="2"/>
        <v>5.3868928571428576</v>
      </c>
      <c r="AB170" s="59">
        <f t="shared" si="3"/>
        <v>0.48171928571428546</v>
      </c>
      <c r="AC170" s="1"/>
      <c r="AD170" s="1"/>
      <c r="AE170" s="1"/>
      <c r="AF170" s="1"/>
      <c r="AG170" s="1"/>
      <c r="AH170" s="1"/>
      <c r="AI170" s="1"/>
      <c r="AJ170" s="1"/>
      <c r="AK170" s="1"/>
      <c r="AL170" s="1">
        <f>IFERROR(VLOOKUP(C170,CALC!$K$2:$M$8,2,FALSE),1)</f>
        <v>1</v>
      </c>
      <c r="AM170" s="1">
        <f>IFERROR(VLOOKUP(C170,CALC!$K$2:$M$8,3,FALSE),1)</f>
        <v>1</v>
      </c>
      <c r="AN170" s="1">
        <f>VLOOKUP(B170,CALC!$E$2:$H$33,3,FALSE)</f>
        <v>1.04</v>
      </c>
      <c r="AO170" s="1">
        <f>VLOOKUP(B170,CALC!$E$2:$H$33,4,FALSE)</f>
        <v>1.02</v>
      </c>
      <c r="AP170" s="1"/>
      <c r="AQ170" s="3">
        <f t="shared" si="4"/>
        <v>5.3868928571428576</v>
      </c>
      <c r="AR170" s="3">
        <f t="shared" si="5"/>
        <v>5.3868928571428576</v>
      </c>
      <c r="AS170" s="3">
        <f t="shared" si="6"/>
        <v>5.4946307142857149</v>
      </c>
      <c r="AT170" s="3">
        <f t="shared" si="7"/>
        <v>5.6023685714285723</v>
      </c>
      <c r="AU170" s="3">
        <f t="shared" si="8"/>
        <v>5.4946307142857149</v>
      </c>
      <c r="AV170" s="3">
        <f t="shared" si="9"/>
        <v>5.6023685714285723</v>
      </c>
      <c r="AW170" s="3">
        <f t="shared" si="10"/>
        <v>5.4946307142857149</v>
      </c>
      <c r="AX170" s="3">
        <f t="shared" si="11"/>
        <v>5.6023685714285723</v>
      </c>
      <c r="AY170" s="3">
        <f t="shared" si="12"/>
        <v>0.47227380952380926</v>
      </c>
      <c r="AZ170" s="3">
        <f t="shared" si="13"/>
        <v>0.47227380952380926</v>
      </c>
      <c r="BA170" s="3">
        <f t="shared" si="14"/>
        <v>0.47227380952380926</v>
      </c>
      <c r="BB170" s="3">
        <f t="shared" si="15"/>
        <v>0.48171928571428546</v>
      </c>
      <c r="BC170" s="3">
        <f t="shared" si="16"/>
        <v>0.49116476190476166</v>
      </c>
      <c r="BD170" s="3">
        <f t="shared" si="17"/>
        <v>0.48171928571428546</v>
      </c>
      <c r="BE170" s="3">
        <f t="shared" si="18"/>
        <v>0.49116476190476166</v>
      </c>
      <c r="BF170" s="3">
        <f t="shared" si="19"/>
        <v>0.48171928571428546</v>
      </c>
      <c r="BG170" s="3">
        <f t="shared" si="20"/>
        <v>0.49116476190476166</v>
      </c>
    </row>
    <row r="171" spans="1:59" ht="15" x14ac:dyDescent="0.25">
      <c r="A171" s="38" t="s">
        <v>364</v>
      </c>
      <c r="B171" s="38" t="s">
        <v>19</v>
      </c>
      <c r="C171" s="38" t="str">
        <f>VLOOKUP(A171,CALC!$A$2:$C$494,3,FALSE)</f>
        <v>C/LW</v>
      </c>
      <c r="D171" s="38"/>
      <c r="E171" s="39">
        <v>84</v>
      </c>
      <c r="F171" s="40">
        <v>20.7</v>
      </c>
      <c r="G171" s="40">
        <v>24.4</v>
      </c>
      <c r="H171" s="40">
        <v>45</v>
      </c>
      <c r="I171" s="40">
        <v>6.4</v>
      </c>
      <c r="J171" s="40">
        <v>177.6</v>
      </c>
      <c r="K171" s="40">
        <v>169.4</v>
      </c>
      <c r="L171" s="40">
        <v>73.599999999999994</v>
      </c>
      <c r="M171" s="40">
        <v>46</v>
      </c>
      <c r="N171" s="52">
        <v>0.11600000000000001</v>
      </c>
      <c r="O171" s="42">
        <v>16.75</v>
      </c>
      <c r="P171" s="54">
        <f t="shared" ref="P171:Y171" si="183">IF(F$4="Yes",F171*F$5,0)</f>
        <v>103.5</v>
      </c>
      <c r="Q171" s="55">
        <f t="shared" si="183"/>
        <v>91.5</v>
      </c>
      <c r="R171" s="55">
        <f t="shared" si="183"/>
        <v>45</v>
      </c>
      <c r="S171" s="55">
        <f t="shared" si="183"/>
        <v>3.2</v>
      </c>
      <c r="T171" s="55">
        <f t="shared" si="183"/>
        <v>88.8</v>
      </c>
      <c r="U171" s="55">
        <f t="shared" si="183"/>
        <v>50.82</v>
      </c>
      <c r="V171" s="55">
        <f t="shared" si="183"/>
        <v>44.16</v>
      </c>
      <c r="W171" s="55">
        <f t="shared" si="183"/>
        <v>46</v>
      </c>
      <c r="X171" s="55">
        <f t="shared" si="183"/>
        <v>0.11600000000000001</v>
      </c>
      <c r="Y171" s="56">
        <f t="shared" si="183"/>
        <v>0</v>
      </c>
      <c r="Z171" s="57">
        <f t="shared" si="1"/>
        <v>473.096</v>
      </c>
      <c r="AA171" s="59">
        <f t="shared" si="2"/>
        <v>5.6320952380952383</v>
      </c>
      <c r="AB171" s="59">
        <f t="shared" si="3"/>
        <v>-0.1424758598214273</v>
      </c>
      <c r="AC171" s="1"/>
      <c r="AD171" s="1"/>
      <c r="AE171" s="1"/>
      <c r="AF171" s="1"/>
      <c r="AG171" s="1"/>
      <c r="AH171" s="1"/>
      <c r="AI171" s="1"/>
      <c r="AJ171" s="1"/>
      <c r="AK171" s="1"/>
      <c r="AL171" s="1">
        <f>IFERROR(VLOOKUP(C171,CALC!$K$2:$M$8,2,FALSE),1)</f>
        <v>1.0900000000000001</v>
      </c>
      <c r="AM171" s="1">
        <f>IFERROR(VLOOKUP(C171,CALC!$K$2:$M$8,3,FALSE),1)</f>
        <v>1.0449999999999999</v>
      </c>
      <c r="AN171" s="1">
        <f>VLOOKUP(B171,CALC!$E$2:$H$33,3,FALSE)</f>
        <v>1.19</v>
      </c>
      <c r="AO171" s="1">
        <f>VLOOKUP(B171,CALC!$E$2:$H$33,4,FALSE)</f>
        <v>1.095</v>
      </c>
      <c r="AP171" s="1"/>
      <c r="AQ171" s="3">
        <f t="shared" si="4"/>
        <v>5.8855395238095234</v>
      </c>
      <c r="AR171" s="3">
        <f t="shared" si="5"/>
        <v>6.1389838095238103</v>
      </c>
      <c r="AS171" s="3">
        <f t="shared" si="6"/>
        <v>6.1671442857142855</v>
      </c>
      <c r="AT171" s="3">
        <f t="shared" si="7"/>
        <v>6.7021933333333337</v>
      </c>
      <c r="AU171" s="3">
        <f t="shared" si="8"/>
        <v>6.4446657785714283</v>
      </c>
      <c r="AV171" s="3">
        <f t="shared" si="9"/>
        <v>7.0037920333333323</v>
      </c>
      <c r="AW171" s="3">
        <f t="shared" si="10"/>
        <v>6.722187271428572</v>
      </c>
      <c r="AX171" s="3">
        <f t="shared" si="11"/>
        <v>7.3053907333333337</v>
      </c>
      <c r="AY171" s="3">
        <f t="shared" si="12"/>
        <v>-0.12451190476190366</v>
      </c>
      <c r="AZ171" s="3">
        <f t="shared" si="13"/>
        <v>-0.13011494047618932</v>
      </c>
      <c r="BA171" s="3">
        <f t="shared" si="14"/>
        <v>-0.13571797619047499</v>
      </c>
      <c r="BB171" s="3">
        <f t="shared" si="15"/>
        <v>-0.13634053571428451</v>
      </c>
      <c r="BC171" s="3">
        <f t="shared" si="16"/>
        <v>-0.14816916666666535</v>
      </c>
      <c r="BD171" s="3">
        <f t="shared" si="17"/>
        <v>-0.1424758598214273</v>
      </c>
      <c r="BE171" s="3">
        <f t="shared" si="18"/>
        <v>-0.1548367791666653</v>
      </c>
      <c r="BF171" s="3">
        <f t="shared" si="19"/>
        <v>-0.14861118392857012</v>
      </c>
      <c r="BG171" s="3">
        <f t="shared" si="20"/>
        <v>-0.16150439166666522</v>
      </c>
    </row>
    <row r="172" spans="1:59" ht="15" x14ac:dyDescent="0.25">
      <c r="A172" s="38" t="s">
        <v>288</v>
      </c>
      <c r="B172" s="38" t="s">
        <v>70</v>
      </c>
      <c r="C172" s="38" t="str">
        <f>VLOOKUP(A172,CALC!$A$2:$C$494,3,FALSE)</f>
        <v>D</v>
      </c>
      <c r="D172" s="38">
        <v>2</v>
      </c>
      <c r="E172" s="39">
        <v>84</v>
      </c>
      <c r="F172" s="40">
        <v>9.3000000000000007</v>
      </c>
      <c r="G172" s="40">
        <v>24.7</v>
      </c>
      <c r="H172" s="40">
        <v>34</v>
      </c>
      <c r="I172" s="40">
        <v>3.2</v>
      </c>
      <c r="J172" s="40">
        <v>171.2</v>
      </c>
      <c r="K172" s="40">
        <v>154.69999999999999</v>
      </c>
      <c r="L172" s="40">
        <v>178.5</v>
      </c>
      <c r="M172" s="40">
        <v>55.3</v>
      </c>
      <c r="N172" s="41">
        <v>5.3999999999999999E-2</v>
      </c>
      <c r="O172" s="42">
        <v>23</v>
      </c>
      <c r="P172" s="54">
        <f t="shared" ref="P172:Y172" si="184">IF(F$4="Yes",F172*F$5,0)</f>
        <v>46.5</v>
      </c>
      <c r="Q172" s="55">
        <f t="shared" si="184"/>
        <v>92.625</v>
      </c>
      <c r="R172" s="55">
        <f t="shared" si="184"/>
        <v>34</v>
      </c>
      <c r="S172" s="55">
        <f t="shared" si="184"/>
        <v>1.6</v>
      </c>
      <c r="T172" s="55">
        <f t="shared" si="184"/>
        <v>85.6</v>
      </c>
      <c r="U172" s="55">
        <f t="shared" si="184"/>
        <v>46.41</v>
      </c>
      <c r="V172" s="55">
        <f t="shared" si="184"/>
        <v>107.1</v>
      </c>
      <c r="W172" s="55">
        <f t="shared" si="184"/>
        <v>55.3</v>
      </c>
      <c r="X172" s="55">
        <f t="shared" si="184"/>
        <v>5.3999999999999999E-2</v>
      </c>
      <c r="Y172" s="56">
        <f t="shared" si="184"/>
        <v>0</v>
      </c>
      <c r="Z172" s="57">
        <f t="shared" si="1"/>
        <v>469.18900000000002</v>
      </c>
      <c r="AA172" s="59">
        <f t="shared" si="2"/>
        <v>5.585583333333334</v>
      </c>
      <c r="AB172" s="59">
        <f t="shared" si="3"/>
        <v>0.70115767857142852</v>
      </c>
      <c r="AC172" s="1"/>
      <c r="AD172" s="1"/>
      <c r="AE172" s="1"/>
      <c r="AF172" s="1"/>
      <c r="AG172" s="1"/>
      <c r="AH172" s="1"/>
      <c r="AI172" s="1"/>
      <c r="AJ172" s="1"/>
      <c r="AK172" s="1"/>
      <c r="AL172" s="1">
        <f>IFERROR(VLOOKUP(C172,CALC!$K$2:$M$8,2,FALSE),1)</f>
        <v>1</v>
      </c>
      <c r="AM172" s="1">
        <f>IFERROR(VLOOKUP(C172,CALC!$K$2:$M$8,3,FALSE),1)</f>
        <v>1</v>
      </c>
      <c r="AN172" s="1">
        <f>VLOOKUP(B172,CALC!$E$2:$H$33,3,FALSE)</f>
        <v>1.0900000000000001</v>
      </c>
      <c r="AO172" s="1">
        <f>VLOOKUP(B172,CALC!$E$2:$H$33,4,FALSE)</f>
        <v>1.0449999999999999</v>
      </c>
      <c r="AP172" s="1"/>
      <c r="AQ172" s="3">
        <f t="shared" si="4"/>
        <v>5.585583333333334</v>
      </c>
      <c r="AR172" s="3">
        <f t="shared" si="5"/>
        <v>5.585583333333334</v>
      </c>
      <c r="AS172" s="3">
        <f t="shared" si="6"/>
        <v>5.8369345833333339</v>
      </c>
      <c r="AT172" s="3">
        <f t="shared" si="7"/>
        <v>6.0882858333333347</v>
      </c>
      <c r="AU172" s="3">
        <f t="shared" si="8"/>
        <v>5.8369345833333339</v>
      </c>
      <c r="AV172" s="3">
        <f t="shared" si="9"/>
        <v>6.0882858333333347</v>
      </c>
      <c r="AW172" s="3">
        <f t="shared" si="10"/>
        <v>5.8369345833333339</v>
      </c>
      <c r="AX172" s="3">
        <f t="shared" si="11"/>
        <v>6.0882858333333347</v>
      </c>
      <c r="AY172" s="3">
        <f t="shared" si="12"/>
        <v>0.67096428571428568</v>
      </c>
      <c r="AZ172" s="3">
        <f t="shared" si="13"/>
        <v>0.67096428571428568</v>
      </c>
      <c r="BA172" s="3">
        <f t="shared" si="14"/>
        <v>0.67096428571428568</v>
      </c>
      <c r="BB172" s="3">
        <f t="shared" si="15"/>
        <v>0.70115767857142852</v>
      </c>
      <c r="BC172" s="3">
        <f t="shared" si="16"/>
        <v>0.73135107142857148</v>
      </c>
      <c r="BD172" s="3">
        <f t="shared" si="17"/>
        <v>0.70115767857142852</v>
      </c>
      <c r="BE172" s="3">
        <f t="shared" si="18"/>
        <v>0.73135107142857148</v>
      </c>
      <c r="BF172" s="3">
        <f t="shared" si="19"/>
        <v>0.70115767857142852</v>
      </c>
      <c r="BG172" s="3">
        <f t="shared" si="20"/>
        <v>0.73135107142857148</v>
      </c>
    </row>
    <row r="173" spans="1:59" ht="15" x14ac:dyDescent="0.25">
      <c r="A173" s="38" t="s">
        <v>367</v>
      </c>
      <c r="B173" s="38" t="s">
        <v>19</v>
      </c>
      <c r="C173" s="38" t="str">
        <f>VLOOKUP(A173,CALC!$A$2:$C$494,3,FALSE)</f>
        <v>RW</v>
      </c>
      <c r="D173" s="38">
        <v>2</v>
      </c>
      <c r="E173" s="39">
        <v>84</v>
      </c>
      <c r="F173" s="40">
        <v>23.5</v>
      </c>
      <c r="G173" s="40">
        <v>27.8</v>
      </c>
      <c r="H173" s="40">
        <v>51.2</v>
      </c>
      <c r="I173" s="40">
        <v>12.3</v>
      </c>
      <c r="J173" s="40">
        <v>177.8</v>
      </c>
      <c r="K173" s="40">
        <v>144.19999999999999</v>
      </c>
      <c r="L173" s="40">
        <v>31.2</v>
      </c>
      <c r="M173" s="40">
        <v>53.3</v>
      </c>
      <c r="N173" s="52">
        <v>0.13200000000000001</v>
      </c>
      <c r="O173" s="42">
        <v>14.75</v>
      </c>
      <c r="P173" s="54">
        <f t="shared" ref="P173:Y173" si="185">IF(F$4="Yes",F173*F$5,0)</f>
        <v>117.5</v>
      </c>
      <c r="Q173" s="55">
        <f t="shared" si="185"/>
        <v>104.25</v>
      </c>
      <c r="R173" s="55">
        <f t="shared" si="185"/>
        <v>51.2</v>
      </c>
      <c r="S173" s="55">
        <f t="shared" si="185"/>
        <v>6.15</v>
      </c>
      <c r="T173" s="55">
        <f t="shared" si="185"/>
        <v>88.9</v>
      </c>
      <c r="U173" s="55">
        <f t="shared" si="185"/>
        <v>43.26</v>
      </c>
      <c r="V173" s="55">
        <f t="shared" si="185"/>
        <v>18.72</v>
      </c>
      <c r="W173" s="55">
        <f t="shared" si="185"/>
        <v>53.3</v>
      </c>
      <c r="X173" s="55">
        <f t="shared" si="185"/>
        <v>0.13200000000000001</v>
      </c>
      <c r="Y173" s="56">
        <f t="shared" si="185"/>
        <v>0</v>
      </c>
      <c r="Z173" s="57">
        <f t="shared" si="1"/>
        <v>483.41200000000003</v>
      </c>
      <c r="AA173" s="59">
        <f t="shared" si="2"/>
        <v>5.7549047619047622</v>
      </c>
      <c r="AB173" s="59">
        <f t="shared" si="3"/>
        <v>-1.8175044642844134E-3</v>
      </c>
      <c r="AC173" s="1"/>
      <c r="AD173" s="1"/>
      <c r="AE173" s="1"/>
      <c r="AF173" s="1"/>
      <c r="AG173" s="1"/>
      <c r="AH173" s="1"/>
      <c r="AI173" s="1"/>
      <c r="AJ173" s="1"/>
      <c r="AK173" s="1"/>
      <c r="AL173" s="1">
        <f>IFERROR(VLOOKUP(C173,CALC!$K$2:$M$8,2,FALSE),1)</f>
        <v>0.95</v>
      </c>
      <c r="AM173" s="1">
        <f>IFERROR(VLOOKUP(C173,CALC!$K$2:$M$8,3,FALSE),1)</f>
        <v>0.97499999999999998</v>
      </c>
      <c r="AN173" s="1">
        <f>VLOOKUP(B173,CALC!$E$2:$H$33,3,FALSE)</f>
        <v>1.19</v>
      </c>
      <c r="AO173" s="1">
        <f>VLOOKUP(B173,CALC!$E$2:$H$33,4,FALSE)</f>
        <v>1.095</v>
      </c>
      <c r="AP173" s="1"/>
      <c r="AQ173" s="3">
        <f t="shared" si="4"/>
        <v>5.6110321428571428</v>
      </c>
      <c r="AR173" s="3">
        <f t="shared" si="5"/>
        <v>5.4671595238095234</v>
      </c>
      <c r="AS173" s="3">
        <f t="shared" si="6"/>
        <v>6.3016207142857148</v>
      </c>
      <c r="AT173" s="3">
        <f t="shared" si="7"/>
        <v>6.8483366666666665</v>
      </c>
      <c r="AU173" s="3">
        <f t="shared" si="8"/>
        <v>6.144080196428571</v>
      </c>
      <c r="AV173" s="3">
        <f t="shared" si="9"/>
        <v>6.67712825</v>
      </c>
      <c r="AW173" s="3">
        <f t="shared" si="10"/>
        <v>5.986539678571428</v>
      </c>
      <c r="AX173" s="3">
        <f t="shared" si="11"/>
        <v>6.5059198333333326</v>
      </c>
      <c r="AY173" s="3">
        <f t="shared" si="12"/>
        <v>-1.702380952379734E-3</v>
      </c>
      <c r="AZ173" s="3">
        <f t="shared" si="13"/>
        <v>-1.6598214285702406E-3</v>
      </c>
      <c r="BA173" s="3">
        <f t="shared" si="14"/>
        <v>-1.6172619047607473E-3</v>
      </c>
      <c r="BB173" s="3">
        <f t="shared" si="15"/>
        <v>-1.8641071428558086E-3</v>
      </c>
      <c r="BC173" s="3">
        <f t="shared" si="16"/>
        <v>-2.0258333333318833E-3</v>
      </c>
      <c r="BD173" s="3">
        <f t="shared" si="17"/>
        <v>-1.8175044642844134E-3</v>
      </c>
      <c r="BE173" s="3">
        <f t="shared" si="18"/>
        <v>-1.9751874999985861E-3</v>
      </c>
      <c r="BF173" s="3">
        <f t="shared" si="19"/>
        <v>-1.7709017857130182E-3</v>
      </c>
      <c r="BG173" s="3">
        <f t="shared" si="20"/>
        <v>-1.9245416666652893E-3</v>
      </c>
    </row>
    <row r="174" spans="1:59" ht="15" x14ac:dyDescent="0.25">
      <c r="A174" s="38" t="s">
        <v>294</v>
      </c>
      <c r="B174" s="38" t="s">
        <v>34</v>
      </c>
      <c r="C174" s="38" t="str">
        <f>VLOOKUP(A174,CALC!$A$2:$C$494,3,FALSE)</f>
        <v>D</v>
      </c>
      <c r="D174" s="38">
        <v>2</v>
      </c>
      <c r="E174" s="39">
        <v>84</v>
      </c>
      <c r="F174" s="40">
        <v>13.9</v>
      </c>
      <c r="G174" s="40">
        <v>32.1</v>
      </c>
      <c r="H174" s="40">
        <v>46</v>
      </c>
      <c r="I174" s="40">
        <v>6.9</v>
      </c>
      <c r="J174" s="40">
        <v>171</v>
      </c>
      <c r="K174" s="40">
        <v>32.5</v>
      </c>
      <c r="L174" s="40">
        <v>149.9</v>
      </c>
      <c r="M174" s="40">
        <v>34.1</v>
      </c>
      <c r="N174" s="41">
        <v>8.1000000000000003E-2</v>
      </c>
      <c r="O174" s="42">
        <v>24.25</v>
      </c>
      <c r="P174" s="54">
        <f t="shared" ref="P174:Y174" si="186">IF(F$4="Yes",F174*F$5,0)</f>
        <v>69.5</v>
      </c>
      <c r="Q174" s="55">
        <f t="shared" si="186"/>
        <v>120.375</v>
      </c>
      <c r="R174" s="55">
        <f t="shared" si="186"/>
        <v>46</v>
      </c>
      <c r="S174" s="55">
        <f t="shared" si="186"/>
        <v>3.45</v>
      </c>
      <c r="T174" s="55">
        <f t="shared" si="186"/>
        <v>85.5</v>
      </c>
      <c r="U174" s="55">
        <f t="shared" si="186"/>
        <v>9.75</v>
      </c>
      <c r="V174" s="55">
        <f t="shared" si="186"/>
        <v>89.94</v>
      </c>
      <c r="W174" s="55">
        <f t="shared" si="186"/>
        <v>34.1</v>
      </c>
      <c r="X174" s="55">
        <f t="shared" si="186"/>
        <v>8.1000000000000003E-2</v>
      </c>
      <c r="Y174" s="56">
        <f t="shared" si="186"/>
        <v>0</v>
      </c>
      <c r="Z174" s="57">
        <f t="shared" si="1"/>
        <v>458.69600000000003</v>
      </c>
      <c r="AA174" s="59">
        <f t="shared" si="2"/>
        <v>5.4606666666666666</v>
      </c>
      <c r="AB174" s="59">
        <f t="shared" si="3"/>
        <v>0.51874523809523732</v>
      </c>
      <c r="AC174" s="1"/>
      <c r="AD174" s="1"/>
      <c r="AE174" s="1"/>
      <c r="AF174" s="1"/>
      <c r="AG174" s="1"/>
      <c r="AH174" s="1"/>
      <c r="AI174" s="1"/>
      <c r="AJ174" s="1"/>
      <c r="AK174" s="1"/>
      <c r="AL174" s="1">
        <f>IFERROR(VLOOKUP(C174,CALC!$K$2:$M$8,2,FALSE),1)</f>
        <v>1</v>
      </c>
      <c r="AM174" s="1">
        <f>IFERROR(VLOOKUP(C174,CALC!$K$2:$M$8,3,FALSE),1)</f>
        <v>1</v>
      </c>
      <c r="AN174" s="1">
        <f>VLOOKUP(B174,CALC!$E$2:$H$33,3,FALSE)</f>
        <v>0.9</v>
      </c>
      <c r="AO174" s="1">
        <f>VLOOKUP(B174,CALC!$E$2:$H$33,4,FALSE)</f>
        <v>0.95</v>
      </c>
      <c r="AP174" s="1"/>
      <c r="AQ174" s="3">
        <f t="shared" si="4"/>
        <v>5.4606666666666666</v>
      </c>
      <c r="AR174" s="3">
        <f t="shared" si="5"/>
        <v>5.4606666666666666</v>
      </c>
      <c r="AS174" s="3">
        <f t="shared" si="6"/>
        <v>5.1876333333333333</v>
      </c>
      <c r="AT174" s="3">
        <f t="shared" si="7"/>
        <v>4.9146000000000001</v>
      </c>
      <c r="AU174" s="3">
        <f t="shared" si="8"/>
        <v>5.1876333333333333</v>
      </c>
      <c r="AV174" s="3">
        <f t="shared" si="9"/>
        <v>4.9146000000000001</v>
      </c>
      <c r="AW174" s="3">
        <f t="shared" si="10"/>
        <v>5.1876333333333333</v>
      </c>
      <c r="AX174" s="3">
        <f t="shared" si="11"/>
        <v>4.9146000000000001</v>
      </c>
      <c r="AY174" s="3">
        <f t="shared" si="12"/>
        <v>0.54604761904761823</v>
      </c>
      <c r="AZ174" s="3">
        <f t="shared" si="13"/>
        <v>0.54604761904761823</v>
      </c>
      <c r="BA174" s="3">
        <f t="shared" si="14"/>
        <v>0.54604761904761823</v>
      </c>
      <c r="BB174" s="3">
        <f t="shared" si="15"/>
        <v>0.51874523809523732</v>
      </c>
      <c r="BC174" s="3">
        <f t="shared" si="16"/>
        <v>0.4914428571428564</v>
      </c>
      <c r="BD174" s="3">
        <f t="shared" si="17"/>
        <v>0.51874523809523732</v>
      </c>
      <c r="BE174" s="3">
        <f t="shared" si="18"/>
        <v>0.4914428571428564</v>
      </c>
      <c r="BF174" s="3">
        <f t="shared" si="19"/>
        <v>0.51874523809523732</v>
      </c>
      <c r="BG174" s="3">
        <f t="shared" si="20"/>
        <v>0.4914428571428564</v>
      </c>
    </row>
    <row r="175" spans="1:59" ht="15" x14ac:dyDescent="0.25">
      <c r="A175" s="38" t="s">
        <v>368</v>
      </c>
      <c r="B175" s="38" t="s">
        <v>25</v>
      </c>
      <c r="C175" s="38" t="str">
        <f>VLOOKUP(A175,CALC!$A$2:$C$494,3,FALSE)</f>
        <v>LW/RW</v>
      </c>
      <c r="D175" s="38">
        <v>2</v>
      </c>
      <c r="E175" s="39">
        <v>84</v>
      </c>
      <c r="F175" s="40">
        <v>20.5</v>
      </c>
      <c r="G175" s="40">
        <v>16.399999999999999</v>
      </c>
      <c r="H175" s="40">
        <v>36.9</v>
      </c>
      <c r="I175" s="40">
        <v>6.7</v>
      </c>
      <c r="J175" s="40">
        <v>154.19999999999999</v>
      </c>
      <c r="K175" s="40">
        <v>308.60000000000002</v>
      </c>
      <c r="L175" s="40">
        <v>68.3</v>
      </c>
      <c r="M175" s="40">
        <v>57.8</v>
      </c>
      <c r="N175" s="52">
        <v>0.13300000000000001</v>
      </c>
      <c r="O175" s="42">
        <v>16.5</v>
      </c>
      <c r="P175" s="54">
        <f t="shared" ref="P175:Y175" si="187">IF(F$4="Yes",F175*F$5,0)</f>
        <v>102.5</v>
      </c>
      <c r="Q175" s="55">
        <f t="shared" si="187"/>
        <v>61.499999999999993</v>
      </c>
      <c r="R175" s="55">
        <f t="shared" si="187"/>
        <v>36.9</v>
      </c>
      <c r="S175" s="55">
        <f t="shared" si="187"/>
        <v>3.35</v>
      </c>
      <c r="T175" s="55">
        <f t="shared" si="187"/>
        <v>77.099999999999994</v>
      </c>
      <c r="U175" s="55">
        <f t="shared" si="187"/>
        <v>92.58</v>
      </c>
      <c r="V175" s="55">
        <f t="shared" si="187"/>
        <v>40.98</v>
      </c>
      <c r="W175" s="55">
        <f t="shared" si="187"/>
        <v>57.8</v>
      </c>
      <c r="X175" s="55">
        <f t="shared" si="187"/>
        <v>0.13300000000000001</v>
      </c>
      <c r="Y175" s="56">
        <f t="shared" si="187"/>
        <v>0</v>
      </c>
      <c r="Z175" s="57">
        <f t="shared" si="1"/>
        <v>472.84300000000002</v>
      </c>
      <c r="AA175" s="59">
        <f t="shared" si="2"/>
        <v>5.6290833333333339</v>
      </c>
      <c r="AB175" s="59">
        <f t="shared" si="3"/>
        <v>-0.14323474285714119</v>
      </c>
      <c r="AC175" s="1"/>
      <c r="AD175" s="1"/>
      <c r="AE175" s="1"/>
      <c r="AF175" s="1"/>
      <c r="AG175" s="1"/>
      <c r="AH175" s="1"/>
      <c r="AI175" s="1"/>
      <c r="AJ175" s="1"/>
      <c r="AK175" s="1"/>
      <c r="AL175" s="1">
        <f>IFERROR(VLOOKUP(C175,CALC!$K$2:$M$8,2,FALSE),1)</f>
        <v>1.08</v>
      </c>
      <c r="AM175" s="1">
        <f>IFERROR(VLOOKUP(C175,CALC!$K$2:$M$8,3,FALSE),1)</f>
        <v>1.04</v>
      </c>
      <c r="AN175" s="1">
        <f>VLOOKUP(B175,CALC!$E$2:$H$33,3,FALSE)</f>
        <v>1.1599999999999999</v>
      </c>
      <c r="AO175" s="1">
        <f>VLOOKUP(B175,CALC!$E$2:$H$33,4,FALSE)</f>
        <v>1.08</v>
      </c>
      <c r="AP175" s="1"/>
      <c r="AQ175" s="3">
        <f t="shared" si="4"/>
        <v>5.8542466666666675</v>
      </c>
      <c r="AR175" s="3">
        <f t="shared" si="5"/>
        <v>6.0794100000000011</v>
      </c>
      <c r="AS175" s="3">
        <f t="shared" si="6"/>
        <v>6.0794100000000011</v>
      </c>
      <c r="AT175" s="3">
        <f t="shared" si="7"/>
        <v>6.5297366666666665</v>
      </c>
      <c r="AU175" s="3">
        <f t="shared" si="8"/>
        <v>6.3225864000000014</v>
      </c>
      <c r="AV175" s="3">
        <f t="shared" si="9"/>
        <v>6.7909261333333335</v>
      </c>
      <c r="AW175" s="3">
        <f t="shared" si="10"/>
        <v>6.5657628000000017</v>
      </c>
      <c r="AX175" s="3">
        <f t="shared" si="11"/>
        <v>7.0521156000000005</v>
      </c>
      <c r="AY175" s="3">
        <f t="shared" si="12"/>
        <v>-0.12752380952380804</v>
      </c>
      <c r="AZ175" s="3">
        <f t="shared" si="13"/>
        <v>-0.13262476190476036</v>
      </c>
      <c r="BA175" s="3">
        <f t="shared" si="14"/>
        <v>-0.1377257142857127</v>
      </c>
      <c r="BB175" s="3">
        <f t="shared" si="15"/>
        <v>-0.1377257142857127</v>
      </c>
      <c r="BC175" s="3">
        <f t="shared" si="16"/>
        <v>-0.14792761904761731</v>
      </c>
      <c r="BD175" s="3">
        <f t="shared" si="17"/>
        <v>-0.14323474285714119</v>
      </c>
      <c r="BE175" s="3">
        <f t="shared" si="18"/>
        <v>-0.15384472380952199</v>
      </c>
      <c r="BF175" s="3">
        <f t="shared" si="19"/>
        <v>-0.14874377142856973</v>
      </c>
      <c r="BG175" s="3">
        <f t="shared" si="20"/>
        <v>-0.15976182857142673</v>
      </c>
    </row>
    <row r="176" spans="1:59" ht="15" x14ac:dyDescent="0.25">
      <c r="A176" s="38" t="s">
        <v>292</v>
      </c>
      <c r="B176" s="38" t="s">
        <v>32</v>
      </c>
      <c r="C176" s="38" t="str">
        <f>VLOOKUP(A176,CALC!$A$2:$C$494,3,FALSE)</f>
        <v>D</v>
      </c>
      <c r="D176" s="38">
        <v>2</v>
      </c>
      <c r="E176" s="39">
        <v>84</v>
      </c>
      <c r="F176" s="40">
        <v>5.9</v>
      </c>
      <c r="G176" s="40">
        <v>29.5</v>
      </c>
      <c r="H176" s="40">
        <v>35.4</v>
      </c>
      <c r="I176" s="40">
        <v>4.8</v>
      </c>
      <c r="J176" s="40">
        <v>149.4</v>
      </c>
      <c r="K176" s="40">
        <v>168.2</v>
      </c>
      <c r="L176" s="40">
        <v>180.6</v>
      </c>
      <c r="M176" s="40">
        <v>66.900000000000006</v>
      </c>
      <c r="N176" s="41">
        <v>3.9E-2</v>
      </c>
      <c r="O176" s="42">
        <v>20.75</v>
      </c>
      <c r="P176" s="54">
        <f t="shared" ref="P176:Y176" si="188">IF(F$4="Yes",F176*F$5,0)</f>
        <v>29.5</v>
      </c>
      <c r="Q176" s="55">
        <f t="shared" si="188"/>
        <v>110.625</v>
      </c>
      <c r="R176" s="55">
        <f t="shared" si="188"/>
        <v>35.4</v>
      </c>
      <c r="S176" s="55">
        <f t="shared" si="188"/>
        <v>2.4</v>
      </c>
      <c r="T176" s="55">
        <f t="shared" si="188"/>
        <v>74.7</v>
      </c>
      <c r="U176" s="55">
        <f t="shared" si="188"/>
        <v>50.459999999999994</v>
      </c>
      <c r="V176" s="55">
        <f t="shared" si="188"/>
        <v>108.36</v>
      </c>
      <c r="W176" s="55">
        <f t="shared" si="188"/>
        <v>66.900000000000006</v>
      </c>
      <c r="X176" s="55">
        <f t="shared" si="188"/>
        <v>3.9E-2</v>
      </c>
      <c r="Y176" s="56">
        <f t="shared" si="188"/>
        <v>0</v>
      </c>
      <c r="Z176" s="57">
        <f t="shared" si="1"/>
        <v>478.38400000000001</v>
      </c>
      <c r="AA176" s="59">
        <f t="shared" si="2"/>
        <v>5.6950476190476191</v>
      </c>
      <c r="AB176" s="59">
        <f t="shared" si="3"/>
        <v>0.82725428571428505</v>
      </c>
      <c r="AC176" s="1"/>
      <c r="AD176" s="1"/>
      <c r="AE176" s="1"/>
      <c r="AF176" s="1"/>
      <c r="AG176" s="1"/>
      <c r="AH176" s="1"/>
      <c r="AI176" s="1"/>
      <c r="AJ176" s="1"/>
      <c r="AK176" s="1"/>
      <c r="AL176" s="1">
        <f>IFERROR(VLOOKUP(C176,CALC!$K$2:$M$8,2,FALSE),1)</f>
        <v>1</v>
      </c>
      <c r="AM176" s="1">
        <f>IFERROR(VLOOKUP(C176,CALC!$K$2:$M$8,3,FALSE),1)</f>
        <v>1</v>
      </c>
      <c r="AN176" s="1">
        <f>VLOOKUP(B176,CALC!$E$2:$H$33,3,FALSE)</f>
        <v>1.1200000000000001</v>
      </c>
      <c r="AO176" s="1">
        <f>VLOOKUP(B176,CALC!$E$2:$H$33,4,FALSE)</f>
        <v>1.06</v>
      </c>
      <c r="AP176" s="1"/>
      <c r="AQ176" s="3">
        <f t="shared" si="4"/>
        <v>5.6950476190476191</v>
      </c>
      <c r="AR176" s="3">
        <f t="shared" si="5"/>
        <v>5.6950476190476191</v>
      </c>
      <c r="AS176" s="3">
        <f t="shared" si="6"/>
        <v>6.0367504761904769</v>
      </c>
      <c r="AT176" s="3">
        <f t="shared" si="7"/>
        <v>6.3784533333333338</v>
      </c>
      <c r="AU176" s="3">
        <f t="shared" si="8"/>
        <v>6.0367504761904769</v>
      </c>
      <c r="AV176" s="3">
        <f t="shared" si="9"/>
        <v>6.3784533333333338</v>
      </c>
      <c r="AW176" s="3">
        <f t="shared" si="10"/>
        <v>6.0367504761904769</v>
      </c>
      <c r="AX176" s="3">
        <f t="shared" si="11"/>
        <v>6.3784533333333338</v>
      </c>
      <c r="AY176" s="3">
        <f t="shared" si="12"/>
        <v>0.78042857142857081</v>
      </c>
      <c r="AZ176" s="3">
        <f t="shared" si="13"/>
        <v>0.78042857142857081</v>
      </c>
      <c r="BA176" s="3">
        <f t="shared" si="14"/>
        <v>0.78042857142857081</v>
      </c>
      <c r="BB176" s="3">
        <f t="shared" si="15"/>
        <v>0.82725428571428505</v>
      </c>
      <c r="BC176" s="3">
        <f t="shared" si="16"/>
        <v>0.87407999999999941</v>
      </c>
      <c r="BD176" s="3">
        <f t="shared" si="17"/>
        <v>0.82725428571428505</v>
      </c>
      <c r="BE176" s="3">
        <f t="shared" si="18"/>
        <v>0.87407999999999941</v>
      </c>
      <c r="BF176" s="3">
        <f t="shared" si="19"/>
        <v>0.82725428571428505</v>
      </c>
      <c r="BG176" s="3">
        <f t="shared" si="20"/>
        <v>0.87407999999999941</v>
      </c>
    </row>
    <row r="177" spans="1:59" ht="15" x14ac:dyDescent="0.25">
      <c r="A177" s="38" t="s">
        <v>373</v>
      </c>
      <c r="B177" s="38" t="s">
        <v>19</v>
      </c>
      <c r="C177" s="38" t="str">
        <f>VLOOKUP(A177,CALC!$A$2:$C$494,3,FALSE)</f>
        <v>LW/RW</v>
      </c>
      <c r="D177" s="38"/>
      <c r="E177" s="39">
        <v>84</v>
      </c>
      <c r="F177" s="40">
        <v>27.6</v>
      </c>
      <c r="G177" s="40">
        <v>31</v>
      </c>
      <c r="H177" s="40">
        <v>58.6</v>
      </c>
      <c r="I177" s="40">
        <v>2.5</v>
      </c>
      <c r="J177" s="40">
        <v>169.1</v>
      </c>
      <c r="K177" s="40">
        <v>32.200000000000003</v>
      </c>
      <c r="L177" s="40">
        <v>42.7</v>
      </c>
      <c r="M177" s="40">
        <v>21</v>
      </c>
      <c r="N177" s="52">
        <v>0.16300000000000001</v>
      </c>
      <c r="O177" s="42">
        <v>17.5</v>
      </c>
      <c r="P177" s="54">
        <f t="shared" ref="P177:Y177" si="189">IF(F$4="Yes",F177*F$5,0)</f>
        <v>138</v>
      </c>
      <c r="Q177" s="55">
        <f t="shared" si="189"/>
        <v>116.25</v>
      </c>
      <c r="R177" s="55">
        <f t="shared" si="189"/>
        <v>58.6</v>
      </c>
      <c r="S177" s="55">
        <f t="shared" si="189"/>
        <v>1.25</v>
      </c>
      <c r="T177" s="55">
        <f t="shared" si="189"/>
        <v>84.55</v>
      </c>
      <c r="U177" s="55">
        <f t="shared" si="189"/>
        <v>9.66</v>
      </c>
      <c r="V177" s="55">
        <f t="shared" si="189"/>
        <v>25.62</v>
      </c>
      <c r="W177" s="55">
        <f t="shared" si="189"/>
        <v>21</v>
      </c>
      <c r="X177" s="55">
        <f t="shared" si="189"/>
        <v>0.16300000000000001</v>
      </c>
      <c r="Y177" s="56">
        <f t="shared" si="189"/>
        <v>0</v>
      </c>
      <c r="Z177" s="57">
        <f t="shared" si="1"/>
        <v>455.09300000000007</v>
      </c>
      <c r="AA177" s="59">
        <f t="shared" si="2"/>
        <v>5.4177738095238102</v>
      </c>
      <c r="AB177" s="59">
        <f t="shared" si="3"/>
        <v>-0.38586339999999825</v>
      </c>
      <c r="AC177" s="1"/>
      <c r="AD177" s="1"/>
      <c r="AE177" s="1"/>
      <c r="AF177" s="1"/>
      <c r="AG177" s="1"/>
      <c r="AH177" s="1"/>
      <c r="AI177" s="1"/>
      <c r="AJ177" s="1"/>
      <c r="AK177" s="1"/>
      <c r="AL177" s="1">
        <f>IFERROR(VLOOKUP(C177,CALC!$K$2:$M$8,2,FALSE),1)</f>
        <v>1.08</v>
      </c>
      <c r="AM177" s="1">
        <f>IFERROR(VLOOKUP(C177,CALC!$K$2:$M$8,3,FALSE),1)</f>
        <v>1.04</v>
      </c>
      <c r="AN177" s="1">
        <f>VLOOKUP(B177,CALC!$E$2:$H$33,3,FALSE)</f>
        <v>1.19</v>
      </c>
      <c r="AO177" s="1">
        <f>VLOOKUP(B177,CALC!$E$2:$H$33,4,FALSE)</f>
        <v>1.095</v>
      </c>
      <c r="AP177" s="1"/>
      <c r="AQ177" s="3">
        <f t="shared" si="4"/>
        <v>5.6344847619047629</v>
      </c>
      <c r="AR177" s="3">
        <f t="shared" si="5"/>
        <v>5.8511957142857156</v>
      </c>
      <c r="AS177" s="3">
        <f t="shared" si="6"/>
        <v>5.9324623214285719</v>
      </c>
      <c r="AT177" s="3">
        <f t="shared" si="7"/>
        <v>6.4471508333333336</v>
      </c>
      <c r="AU177" s="3">
        <f t="shared" si="8"/>
        <v>6.1697608142857154</v>
      </c>
      <c r="AV177" s="3">
        <f t="shared" si="9"/>
        <v>6.7050368666666671</v>
      </c>
      <c r="AW177" s="3">
        <f t="shared" si="10"/>
        <v>6.4070593071428581</v>
      </c>
      <c r="AX177" s="3">
        <f t="shared" si="11"/>
        <v>6.9629229000000015</v>
      </c>
      <c r="AY177" s="3">
        <f t="shared" si="12"/>
        <v>-0.33883333333333177</v>
      </c>
      <c r="AZ177" s="3">
        <f t="shared" si="13"/>
        <v>-0.35238666666666507</v>
      </c>
      <c r="BA177" s="3">
        <f t="shared" si="14"/>
        <v>-0.36593999999999832</v>
      </c>
      <c r="BB177" s="3">
        <f t="shared" si="15"/>
        <v>-0.37102249999999826</v>
      </c>
      <c r="BC177" s="3">
        <f t="shared" si="16"/>
        <v>-0.4032116666666648</v>
      </c>
      <c r="BD177" s="3">
        <f t="shared" si="17"/>
        <v>-0.38586339999999825</v>
      </c>
      <c r="BE177" s="3">
        <f t="shared" si="18"/>
        <v>-0.41934013333333142</v>
      </c>
      <c r="BF177" s="3">
        <f t="shared" si="19"/>
        <v>-0.40070429999999813</v>
      </c>
      <c r="BG177" s="3">
        <f t="shared" si="20"/>
        <v>-0.43546859999999799</v>
      </c>
    </row>
    <row r="178" spans="1:59" ht="15" x14ac:dyDescent="0.25">
      <c r="A178" s="38" t="s">
        <v>369</v>
      </c>
      <c r="B178" s="38" t="s">
        <v>28</v>
      </c>
      <c r="C178" s="38" t="str">
        <f>VLOOKUP(A178,CALC!$A$2:$C$494,3,FALSE)</f>
        <v>C/RW</v>
      </c>
      <c r="D178" s="38">
        <v>2</v>
      </c>
      <c r="E178" s="39">
        <v>84</v>
      </c>
      <c r="F178" s="40">
        <v>24.3</v>
      </c>
      <c r="G178" s="40">
        <v>38.700000000000003</v>
      </c>
      <c r="H178" s="40">
        <v>63</v>
      </c>
      <c r="I178" s="40">
        <v>19.399999999999999</v>
      </c>
      <c r="J178" s="40">
        <v>140.30000000000001</v>
      </c>
      <c r="K178" s="40">
        <v>34.9</v>
      </c>
      <c r="L178" s="40">
        <v>29.9</v>
      </c>
      <c r="M178" s="40">
        <v>12</v>
      </c>
      <c r="N178" s="41">
        <v>0.17299999999999999</v>
      </c>
      <c r="O178" s="42">
        <v>16.75</v>
      </c>
      <c r="P178" s="54">
        <f t="shared" ref="P178:Y178" si="190">IF(F$4="Yes",F178*F$5,0)</f>
        <v>121.5</v>
      </c>
      <c r="Q178" s="55">
        <f t="shared" si="190"/>
        <v>145.125</v>
      </c>
      <c r="R178" s="55">
        <f t="shared" si="190"/>
        <v>63</v>
      </c>
      <c r="S178" s="55">
        <f t="shared" si="190"/>
        <v>9.6999999999999993</v>
      </c>
      <c r="T178" s="55">
        <f t="shared" si="190"/>
        <v>70.150000000000006</v>
      </c>
      <c r="U178" s="55">
        <f t="shared" si="190"/>
        <v>10.469999999999999</v>
      </c>
      <c r="V178" s="55">
        <f t="shared" si="190"/>
        <v>17.939999999999998</v>
      </c>
      <c r="W178" s="55">
        <f t="shared" si="190"/>
        <v>12</v>
      </c>
      <c r="X178" s="55">
        <f t="shared" si="190"/>
        <v>0.17299999999999999</v>
      </c>
      <c r="Y178" s="56">
        <f t="shared" si="190"/>
        <v>0</v>
      </c>
      <c r="Z178" s="57">
        <f t="shared" si="1"/>
        <v>450.05800000000005</v>
      </c>
      <c r="AA178" s="59">
        <f t="shared" si="2"/>
        <v>5.3578333333333337</v>
      </c>
      <c r="AB178" s="59">
        <f t="shared" si="3"/>
        <v>-0.40878303214285583</v>
      </c>
      <c r="AC178" s="1"/>
      <c r="AD178" s="1"/>
      <c r="AE178" s="1"/>
      <c r="AF178" s="1"/>
      <c r="AG178" s="1"/>
      <c r="AH178" s="1"/>
      <c r="AI178" s="1"/>
      <c r="AJ178" s="1"/>
      <c r="AK178" s="1"/>
      <c r="AL178" s="1">
        <f>IFERROR(VLOOKUP(C178,CALC!$K$2:$M$8,2,FALSE),1)</f>
        <v>1.01</v>
      </c>
      <c r="AM178" s="1">
        <f>IFERROR(VLOOKUP(C178,CALC!$K$2:$M$8,3,FALSE),1)</f>
        <v>1.0049999999999999</v>
      </c>
      <c r="AN178" s="1">
        <f>VLOOKUP(B178,CALC!$E$2:$H$33,3,FALSE)</f>
        <v>1.04</v>
      </c>
      <c r="AO178" s="1">
        <f>VLOOKUP(B178,CALC!$E$2:$H$33,4,FALSE)</f>
        <v>1.02</v>
      </c>
      <c r="AP178" s="1"/>
      <c r="AQ178" s="3">
        <f t="shared" si="4"/>
        <v>5.3846224999999999</v>
      </c>
      <c r="AR178" s="3">
        <f t="shared" si="5"/>
        <v>5.411411666666667</v>
      </c>
      <c r="AS178" s="3">
        <f t="shared" si="6"/>
        <v>5.4649900000000002</v>
      </c>
      <c r="AT178" s="3">
        <f t="shared" si="7"/>
        <v>5.5721466666666668</v>
      </c>
      <c r="AU178" s="3">
        <f t="shared" si="8"/>
        <v>5.4923149499999999</v>
      </c>
      <c r="AV178" s="3">
        <f t="shared" si="9"/>
        <v>5.6000074</v>
      </c>
      <c r="AW178" s="3">
        <f t="shared" si="10"/>
        <v>5.5196399000000005</v>
      </c>
      <c r="AX178" s="3">
        <f t="shared" si="11"/>
        <v>5.627868133333334</v>
      </c>
      <c r="AY178" s="3">
        <f t="shared" si="12"/>
        <v>-0.39877380952380825</v>
      </c>
      <c r="AZ178" s="3">
        <f t="shared" si="13"/>
        <v>-0.40076767857142725</v>
      </c>
      <c r="BA178" s="3">
        <f t="shared" si="14"/>
        <v>-0.40276154761904637</v>
      </c>
      <c r="BB178" s="3">
        <f t="shared" si="15"/>
        <v>-0.40674928571428443</v>
      </c>
      <c r="BC178" s="3">
        <f t="shared" si="16"/>
        <v>-0.4147247619047606</v>
      </c>
      <c r="BD178" s="3">
        <f t="shared" si="17"/>
        <v>-0.40878303214285583</v>
      </c>
      <c r="BE178" s="3">
        <f t="shared" si="18"/>
        <v>-0.41679838571428435</v>
      </c>
      <c r="BF178" s="3">
        <f t="shared" si="19"/>
        <v>-0.41081677857142729</v>
      </c>
      <c r="BG178" s="3">
        <f t="shared" si="20"/>
        <v>-0.41887200952380821</v>
      </c>
    </row>
    <row r="179" spans="1:59" ht="15" x14ac:dyDescent="0.25">
      <c r="A179" s="38" t="s">
        <v>370</v>
      </c>
      <c r="B179" s="38" t="s">
        <v>66</v>
      </c>
      <c r="C179" s="38" t="str">
        <f>VLOOKUP(A179,CALC!$A$2:$C$494,3,FALSE)</f>
        <v>C</v>
      </c>
      <c r="D179" s="38">
        <v>1</v>
      </c>
      <c r="E179" s="39">
        <v>84</v>
      </c>
      <c r="F179" s="40">
        <v>22.6</v>
      </c>
      <c r="G179" s="40">
        <v>37.700000000000003</v>
      </c>
      <c r="H179" s="40">
        <v>60.3</v>
      </c>
      <c r="I179" s="40">
        <v>15.9</v>
      </c>
      <c r="J179" s="40">
        <v>134.80000000000001</v>
      </c>
      <c r="K179" s="40">
        <v>46</v>
      </c>
      <c r="L179" s="40">
        <v>49.9</v>
      </c>
      <c r="M179" s="40">
        <v>50.9</v>
      </c>
      <c r="N179" s="52">
        <v>0.16700000000000001</v>
      </c>
      <c r="O179" s="42">
        <v>15.75</v>
      </c>
      <c r="P179" s="54">
        <f t="shared" ref="P179:Y179" si="191">IF(F$4="Yes",F179*F$5,0)</f>
        <v>113</v>
      </c>
      <c r="Q179" s="55">
        <f t="shared" si="191"/>
        <v>141.375</v>
      </c>
      <c r="R179" s="55">
        <f t="shared" si="191"/>
        <v>60.3</v>
      </c>
      <c r="S179" s="55">
        <f t="shared" si="191"/>
        <v>7.95</v>
      </c>
      <c r="T179" s="55">
        <f t="shared" si="191"/>
        <v>67.400000000000006</v>
      </c>
      <c r="U179" s="55">
        <f t="shared" si="191"/>
        <v>13.799999999999999</v>
      </c>
      <c r="V179" s="55">
        <f t="shared" si="191"/>
        <v>29.939999999999998</v>
      </c>
      <c r="W179" s="55">
        <f t="shared" si="191"/>
        <v>50.9</v>
      </c>
      <c r="X179" s="55">
        <f t="shared" si="191"/>
        <v>0.16700000000000001</v>
      </c>
      <c r="Y179" s="56">
        <f t="shared" si="191"/>
        <v>0</v>
      </c>
      <c r="Z179" s="57">
        <f t="shared" si="1"/>
        <v>484.83199999999994</v>
      </c>
      <c r="AA179" s="59">
        <f t="shared" si="2"/>
        <v>5.7718095238095231</v>
      </c>
      <c r="AB179" s="59">
        <f t="shared" si="3"/>
        <v>1.4525875000000174E-2</v>
      </c>
      <c r="AC179" s="1"/>
      <c r="AD179" s="1"/>
      <c r="AE179" s="1"/>
      <c r="AF179" s="1"/>
      <c r="AG179" s="1"/>
      <c r="AH179" s="1"/>
      <c r="AI179" s="1"/>
      <c r="AJ179" s="1"/>
      <c r="AK179" s="1"/>
      <c r="AL179" s="1">
        <f>IFERROR(VLOOKUP(C179,CALC!$K$2:$M$8,2,FALSE),1)</f>
        <v>0.96</v>
      </c>
      <c r="AM179" s="1">
        <f>IFERROR(VLOOKUP(C179,CALC!$K$2:$M$8,3,FALSE),1)</f>
        <v>0.98</v>
      </c>
      <c r="AN179" s="1">
        <f>VLOOKUP(B179,CALC!$E$2:$H$33,3,FALSE)</f>
        <v>0.95</v>
      </c>
      <c r="AO179" s="1">
        <f>VLOOKUP(B179,CALC!$E$2:$H$33,4,FALSE)</f>
        <v>0.97499999999999998</v>
      </c>
      <c r="AP179" s="1"/>
      <c r="AQ179" s="3">
        <f t="shared" si="4"/>
        <v>5.6563733333333328</v>
      </c>
      <c r="AR179" s="3">
        <f t="shared" si="5"/>
        <v>5.5409371428571417</v>
      </c>
      <c r="AS179" s="3">
        <f t="shared" si="6"/>
        <v>5.6275142857142848</v>
      </c>
      <c r="AT179" s="3">
        <f t="shared" si="7"/>
        <v>5.4832190476190465</v>
      </c>
      <c r="AU179" s="3">
        <f t="shared" si="8"/>
        <v>5.5149639999999991</v>
      </c>
      <c r="AV179" s="3">
        <f t="shared" si="9"/>
        <v>5.3735546666666663</v>
      </c>
      <c r="AW179" s="3">
        <f t="shared" si="10"/>
        <v>5.4024137142857134</v>
      </c>
      <c r="AX179" s="3">
        <f t="shared" si="11"/>
        <v>5.2638902857142842</v>
      </c>
      <c r="AY179" s="3">
        <f t="shared" si="12"/>
        <v>1.5202380952381134E-2</v>
      </c>
      <c r="AZ179" s="3">
        <f t="shared" si="13"/>
        <v>1.4898333333333512E-2</v>
      </c>
      <c r="BA179" s="3">
        <f t="shared" si="14"/>
        <v>1.4594285714285888E-2</v>
      </c>
      <c r="BB179" s="3">
        <f t="shared" si="15"/>
        <v>1.4822321428571605E-2</v>
      </c>
      <c r="BC179" s="3">
        <f t="shared" si="16"/>
        <v>1.4442261904762076E-2</v>
      </c>
      <c r="BD179" s="3">
        <f t="shared" si="17"/>
        <v>1.4525875000000174E-2</v>
      </c>
      <c r="BE179" s="3">
        <f t="shared" si="18"/>
        <v>1.4153416666666835E-2</v>
      </c>
      <c r="BF179" s="3">
        <f t="shared" si="19"/>
        <v>1.422942857142874E-2</v>
      </c>
      <c r="BG179" s="3">
        <f t="shared" si="20"/>
        <v>1.3864571428571592E-2</v>
      </c>
    </row>
    <row r="180" spans="1:59" ht="15" x14ac:dyDescent="0.25">
      <c r="A180" s="38" t="s">
        <v>376</v>
      </c>
      <c r="B180" s="38" t="s">
        <v>63</v>
      </c>
      <c r="C180" s="38" t="str">
        <f>VLOOKUP(A180,CALC!$A$2:$C$494,3,FALSE)</f>
        <v>LW/RW</v>
      </c>
      <c r="D180" s="38">
        <v>2</v>
      </c>
      <c r="E180" s="39">
        <v>84</v>
      </c>
      <c r="F180" s="40">
        <v>21.9</v>
      </c>
      <c r="G180" s="40">
        <v>38.5</v>
      </c>
      <c r="H180" s="40">
        <v>60.4</v>
      </c>
      <c r="I180" s="40">
        <v>15.3</v>
      </c>
      <c r="J180" s="40">
        <v>175.3</v>
      </c>
      <c r="K180" s="40">
        <v>34</v>
      </c>
      <c r="L180" s="40">
        <v>22.3</v>
      </c>
      <c r="M180" s="40">
        <v>58.8</v>
      </c>
      <c r="N180" s="41">
        <v>0.125</v>
      </c>
      <c r="O180" s="42">
        <v>15.5</v>
      </c>
      <c r="P180" s="54">
        <f t="shared" ref="P180:Y180" si="192">IF(F$4="Yes",F180*F$5,0)</f>
        <v>109.5</v>
      </c>
      <c r="Q180" s="55">
        <f t="shared" si="192"/>
        <v>144.375</v>
      </c>
      <c r="R180" s="55">
        <f t="shared" si="192"/>
        <v>60.4</v>
      </c>
      <c r="S180" s="55">
        <f t="shared" si="192"/>
        <v>7.65</v>
      </c>
      <c r="T180" s="55">
        <f t="shared" si="192"/>
        <v>87.65</v>
      </c>
      <c r="U180" s="55">
        <f t="shared" si="192"/>
        <v>10.199999999999999</v>
      </c>
      <c r="V180" s="55">
        <f t="shared" si="192"/>
        <v>13.38</v>
      </c>
      <c r="W180" s="55">
        <f t="shared" si="192"/>
        <v>58.8</v>
      </c>
      <c r="X180" s="55">
        <f t="shared" si="192"/>
        <v>0.125</v>
      </c>
      <c r="Y180" s="56">
        <f t="shared" si="192"/>
        <v>0</v>
      </c>
      <c r="Z180" s="57">
        <f t="shared" si="1"/>
        <v>492.07999999999993</v>
      </c>
      <c r="AA180" s="59">
        <f t="shared" si="2"/>
        <v>5.8580952380952374</v>
      </c>
      <c r="AB180" s="59">
        <f t="shared" si="3"/>
        <v>0.10765857142857163</v>
      </c>
      <c r="AC180" s="1"/>
      <c r="AD180" s="1"/>
      <c r="AE180" s="1"/>
      <c r="AF180" s="1"/>
      <c r="AG180" s="1"/>
      <c r="AH180" s="1"/>
      <c r="AI180" s="1"/>
      <c r="AJ180" s="1"/>
      <c r="AK180" s="1"/>
      <c r="AL180" s="1">
        <f>IFERROR(VLOOKUP(C180,CALC!$K$2:$M$8,2,FALSE),1)</f>
        <v>1.08</v>
      </c>
      <c r="AM180" s="1">
        <f>IFERROR(VLOOKUP(C180,CALC!$K$2:$M$8,3,FALSE),1)</f>
        <v>1.04</v>
      </c>
      <c r="AN180" s="1">
        <f>VLOOKUP(B180,CALC!$E$2:$H$33,3,FALSE)</f>
        <v>1.04</v>
      </c>
      <c r="AO180" s="1">
        <f>VLOOKUP(B180,CALC!$E$2:$H$33,4,FALSE)</f>
        <v>1.02</v>
      </c>
      <c r="AP180" s="1"/>
      <c r="AQ180" s="3">
        <f t="shared" si="4"/>
        <v>6.092419047619047</v>
      </c>
      <c r="AR180" s="3">
        <f t="shared" si="5"/>
        <v>6.3267428571428566</v>
      </c>
      <c r="AS180" s="3">
        <f t="shared" si="6"/>
        <v>5.9752571428571422</v>
      </c>
      <c r="AT180" s="3">
        <f t="shared" si="7"/>
        <v>6.092419047619047</v>
      </c>
      <c r="AU180" s="3">
        <f t="shared" si="8"/>
        <v>6.2142674285714277</v>
      </c>
      <c r="AV180" s="3">
        <f t="shared" si="9"/>
        <v>6.3361158095238093</v>
      </c>
      <c r="AW180" s="3">
        <f t="shared" si="10"/>
        <v>6.4532777142857141</v>
      </c>
      <c r="AX180" s="3">
        <f t="shared" si="11"/>
        <v>6.5798125714285707</v>
      </c>
      <c r="AY180" s="3">
        <f t="shared" si="12"/>
        <v>0.10148809523809543</v>
      </c>
      <c r="AZ180" s="3">
        <f t="shared" si="13"/>
        <v>0.10554761904761925</v>
      </c>
      <c r="BA180" s="3">
        <f t="shared" si="14"/>
        <v>0.10960714285714307</v>
      </c>
      <c r="BB180" s="3">
        <f t="shared" si="15"/>
        <v>0.10351785714285734</v>
      </c>
      <c r="BC180" s="3">
        <f t="shared" si="16"/>
        <v>0.10554761904761925</v>
      </c>
      <c r="BD180" s="3">
        <f t="shared" si="17"/>
        <v>0.10765857142857163</v>
      </c>
      <c r="BE180" s="3">
        <f t="shared" si="18"/>
        <v>0.10976952380952402</v>
      </c>
      <c r="BF180" s="3">
        <f t="shared" si="19"/>
        <v>0.11179928571428593</v>
      </c>
      <c r="BG180" s="3">
        <f t="shared" si="20"/>
        <v>0.1139914285714288</v>
      </c>
    </row>
    <row r="181" spans="1:59" ht="15" x14ac:dyDescent="0.25">
      <c r="A181" s="38" t="s">
        <v>374</v>
      </c>
      <c r="B181" s="38" t="s">
        <v>77</v>
      </c>
      <c r="C181" s="38" t="str">
        <f>VLOOKUP(A181,CALC!$A$2:$C$494,3,FALSE)</f>
        <v>RW</v>
      </c>
      <c r="D181" s="38">
        <v>1</v>
      </c>
      <c r="E181" s="39">
        <v>84</v>
      </c>
      <c r="F181" s="40">
        <v>24.7</v>
      </c>
      <c r="G181" s="40">
        <v>31</v>
      </c>
      <c r="H181" s="40">
        <v>55.7</v>
      </c>
      <c r="I181" s="40">
        <v>15.1</v>
      </c>
      <c r="J181" s="40">
        <v>170.9</v>
      </c>
      <c r="K181" s="40">
        <v>44.4</v>
      </c>
      <c r="L181" s="40">
        <v>44.4</v>
      </c>
      <c r="M181" s="40">
        <v>30.5</v>
      </c>
      <c r="N181" s="52">
        <v>0.14399999999999999</v>
      </c>
      <c r="O181" s="42">
        <v>18.25</v>
      </c>
      <c r="P181" s="54">
        <f t="shared" ref="P181:Y181" si="193">IF(F$4="Yes",F181*F$5,0)</f>
        <v>123.5</v>
      </c>
      <c r="Q181" s="55">
        <f t="shared" si="193"/>
        <v>116.25</v>
      </c>
      <c r="R181" s="55">
        <f t="shared" si="193"/>
        <v>55.7</v>
      </c>
      <c r="S181" s="55">
        <f t="shared" si="193"/>
        <v>7.55</v>
      </c>
      <c r="T181" s="55">
        <f t="shared" si="193"/>
        <v>85.45</v>
      </c>
      <c r="U181" s="55">
        <f t="shared" si="193"/>
        <v>13.319999999999999</v>
      </c>
      <c r="V181" s="55">
        <f t="shared" si="193"/>
        <v>26.639999999999997</v>
      </c>
      <c r="W181" s="55">
        <f t="shared" si="193"/>
        <v>30.5</v>
      </c>
      <c r="X181" s="55">
        <f t="shared" si="193"/>
        <v>0.14399999999999999</v>
      </c>
      <c r="Y181" s="56">
        <f t="shared" si="193"/>
        <v>0</v>
      </c>
      <c r="Z181" s="57">
        <f t="shared" si="1"/>
        <v>459.05399999999997</v>
      </c>
      <c r="AA181" s="59">
        <f t="shared" si="2"/>
        <v>5.4649285714285707</v>
      </c>
      <c r="AB181" s="59">
        <f t="shared" si="3"/>
        <v>-0.28438660714285696</v>
      </c>
      <c r="AC181" s="1"/>
      <c r="AD181" s="1"/>
      <c r="AE181" s="1"/>
      <c r="AF181" s="1"/>
      <c r="AG181" s="1"/>
      <c r="AH181" s="1"/>
      <c r="AI181" s="1"/>
      <c r="AJ181" s="1"/>
      <c r="AK181" s="1"/>
      <c r="AL181" s="1">
        <f>IFERROR(VLOOKUP(C181,CALC!$K$2:$M$8,2,FALSE),1)</f>
        <v>0.95</v>
      </c>
      <c r="AM181" s="1">
        <f>IFERROR(VLOOKUP(C181,CALC!$K$2:$M$8,3,FALSE),1)</f>
        <v>0.97499999999999998</v>
      </c>
      <c r="AN181" s="1">
        <f>VLOOKUP(B181,CALC!$E$2:$H$33,3,FALSE)</f>
        <v>1</v>
      </c>
      <c r="AO181" s="1">
        <f>VLOOKUP(B181,CALC!$E$2:$H$33,4,FALSE)</f>
        <v>1</v>
      </c>
      <c r="AP181" s="1"/>
      <c r="AQ181" s="3">
        <f t="shared" si="4"/>
        <v>5.328305357142856</v>
      </c>
      <c r="AR181" s="3">
        <f t="shared" si="5"/>
        <v>5.1916821428571422</v>
      </c>
      <c r="AS181" s="3">
        <f t="shared" si="6"/>
        <v>5.4649285714285707</v>
      </c>
      <c r="AT181" s="3">
        <f t="shared" si="7"/>
        <v>5.4649285714285707</v>
      </c>
      <c r="AU181" s="3">
        <f t="shared" si="8"/>
        <v>5.328305357142856</v>
      </c>
      <c r="AV181" s="3">
        <f t="shared" si="9"/>
        <v>5.328305357142856</v>
      </c>
      <c r="AW181" s="3">
        <f t="shared" si="10"/>
        <v>5.1916821428571422</v>
      </c>
      <c r="AX181" s="3">
        <f t="shared" si="11"/>
        <v>5.1916821428571422</v>
      </c>
      <c r="AY181" s="3">
        <f t="shared" si="12"/>
        <v>-0.29167857142857123</v>
      </c>
      <c r="AZ181" s="3">
        <f t="shared" si="13"/>
        <v>-0.28438660714285696</v>
      </c>
      <c r="BA181" s="3">
        <f t="shared" si="14"/>
        <v>-0.27709464285714264</v>
      </c>
      <c r="BB181" s="3">
        <f t="shared" si="15"/>
        <v>-0.29167857142857123</v>
      </c>
      <c r="BC181" s="3">
        <f t="shared" si="16"/>
        <v>-0.29167857142857123</v>
      </c>
      <c r="BD181" s="3">
        <f t="shared" si="17"/>
        <v>-0.28438660714285696</v>
      </c>
      <c r="BE181" s="3">
        <f t="shared" si="18"/>
        <v>-0.28438660714285696</v>
      </c>
      <c r="BF181" s="3">
        <f t="shared" si="19"/>
        <v>-0.27709464285714264</v>
      </c>
      <c r="BG181" s="3">
        <f t="shared" si="20"/>
        <v>-0.27709464285714264</v>
      </c>
    </row>
    <row r="182" spans="1:59" ht="15" x14ac:dyDescent="0.25">
      <c r="A182" s="38" t="s">
        <v>297</v>
      </c>
      <c r="B182" s="38" t="s">
        <v>37</v>
      </c>
      <c r="C182" s="38" t="str">
        <f>VLOOKUP(A182,CALC!$A$2:$C$494,3,FALSE)</f>
        <v>D</v>
      </c>
      <c r="D182" s="38">
        <v>2</v>
      </c>
      <c r="E182" s="39">
        <v>84</v>
      </c>
      <c r="F182" s="40">
        <v>9.5</v>
      </c>
      <c r="G182" s="40">
        <v>35.200000000000003</v>
      </c>
      <c r="H182" s="40">
        <v>44.8</v>
      </c>
      <c r="I182" s="40">
        <v>9.5</v>
      </c>
      <c r="J182" s="40">
        <v>159.30000000000001</v>
      </c>
      <c r="K182" s="40">
        <v>56.2</v>
      </c>
      <c r="L182" s="40">
        <v>152.9</v>
      </c>
      <c r="M182" s="40">
        <v>26.6</v>
      </c>
      <c r="N182" s="41">
        <v>0.06</v>
      </c>
      <c r="O182" s="42">
        <v>22.25</v>
      </c>
      <c r="P182" s="54">
        <f t="shared" ref="P182:Y182" si="194">IF(F$4="Yes",F182*F$5,0)</f>
        <v>47.5</v>
      </c>
      <c r="Q182" s="55">
        <f t="shared" si="194"/>
        <v>132</v>
      </c>
      <c r="R182" s="55">
        <f t="shared" si="194"/>
        <v>44.8</v>
      </c>
      <c r="S182" s="55">
        <f t="shared" si="194"/>
        <v>4.75</v>
      </c>
      <c r="T182" s="55">
        <f t="shared" si="194"/>
        <v>79.650000000000006</v>
      </c>
      <c r="U182" s="55">
        <f t="shared" si="194"/>
        <v>16.86</v>
      </c>
      <c r="V182" s="55">
        <f t="shared" si="194"/>
        <v>91.74</v>
      </c>
      <c r="W182" s="55">
        <f t="shared" si="194"/>
        <v>26.6</v>
      </c>
      <c r="X182" s="55">
        <f t="shared" si="194"/>
        <v>0.06</v>
      </c>
      <c r="Y182" s="56">
        <f t="shared" si="194"/>
        <v>0</v>
      </c>
      <c r="Z182" s="57">
        <f t="shared" si="1"/>
        <v>443.96000000000009</v>
      </c>
      <c r="AA182" s="59">
        <f t="shared" si="2"/>
        <v>5.2852380952380962</v>
      </c>
      <c r="AB182" s="59">
        <f t="shared" si="3"/>
        <v>0.36505976190476214</v>
      </c>
      <c r="AC182" s="1"/>
      <c r="AD182" s="1"/>
      <c r="AE182" s="1"/>
      <c r="AF182" s="1"/>
      <c r="AG182" s="1"/>
      <c r="AH182" s="1"/>
      <c r="AI182" s="1"/>
      <c r="AJ182" s="1"/>
      <c r="AK182" s="1"/>
      <c r="AL182" s="1">
        <f>IFERROR(VLOOKUP(C182,CALC!$K$2:$M$8,2,FALSE),1)</f>
        <v>1</v>
      </c>
      <c r="AM182" s="1">
        <f>IFERROR(VLOOKUP(C182,CALC!$K$2:$M$8,3,FALSE),1)</f>
        <v>1</v>
      </c>
      <c r="AN182" s="1">
        <f>VLOOKUP(B182,CALC!$E$2:$H$33,3,FALSE)</f>
        <v>0.97</v>
      </c>
      <c r="AO182" s="1">
        <f>VLOOKUP(B182,CALC!$E$2:$H$33,4,FALSE)</f>
        <v>0.98499999999999999</v>
      </c>
      <c r="AP182" s="1"/>
      <c r="AQ182" s="3">
        <f t="shared" si="4"/>
        <v>5.2852380952380962</v>
      </c>
      <c r="AR182" s="3">
        <f t="shared" si="5"/>
        <v>5.2852380952380962</v>
      </c>
      <c r="AS182" s="3">
        <f t="shared" si="6"/>
        <v>5.2059595238095246</v>
      </c>
      <c r="AT182" s="3">
        <f t="shared" si="7"/>
        <v>5.1266809523809531</v>
      </c>
      <c r="AU182" s="3">
        <f t="shared" si="8"/>
        <v>5.2059595238095246</v>
      </c>
      <c r="AV182" s="3">
        <f t="shared" si="9"/>
        <v>5.1266809523809531</v>
      </c>
      <c r="AW182" s="3">
        <f t="shared" si="10"/>
        <v>5.2059595238095246</v>
      </c>
      <c r="AX182" s="3">
        <f t="shared" si="11"/>
        <v>5.1266809523809531</v>
      </c>
      <c r="AY182" s="3">
        <f t="shared" si="12"/>
        <v>0.37061904761904785</v>
      </c>
      <c r="AZ182" s="3">
        <f t="shared" si="13"/>
        <v>0.37061904761904785</v>
      </c>
      <c r="BA182" s="3">
        <f t="shared" si="14"/>
        <v>0.37061904761904785</v>
      </c>
      <c r="BB182" s="3">
        <f t="shared" si="15"/>
        <v>0.36505976190476214</v>
      </c>
      <c r="BC182" s="3">
        <f t="shared" si="16"/>
        <v>0.35950047619047643</v>
      </c>
      <c r="BD182" s="3">
        <f t="shared" si="17"/>
        <v>0.36505976190476214</v>
      </c>
      <c r="BE182" s="3">
        <f t="shared" si="18"/>
        <v>0.35950047619047643</v>
      </c>
      <c r="BF182" s="3">
        <f t="shared" si="19"/>
        <v>0.36505976190476214</v>
      </c>
      <c r="BG182" s="3">
        <f t="shared" si="20"/>
        <v>0.35950047619047643</v>
      </c>
    </row>
    <row r="183" spans="1:59" ht="15" x14ac:dyDescent="0.25">
      <c r="A183" s="38" t="s">
        <v>377</v>
      </c>
      <c r="B183" s="38" t="s">
        <v>61</v>
      </c>
      <c r="C183" s="38" t="str">
        <f>VLOOKUP(A183,CALC!$A$2:$C$494,3,FALSE)</f>
        <v>C</v>
      </c>
      <c r="D183" s="38">
        <v>2</v>
      </c>
      <c r="E183" s="39">
        <v>84</v>
      </c>
      <c r="F183" s="40">
        <v>26.1</v>
      </c>
      <c r="G183" s="40">
        <v>23.3</v>
      </c>
      <c r="H183" s="40">
        <v>49.4</v>
      </c>
      <c r="I183" s="40">
        <v>17.3</v>
      </c>
      <c r="J183" s="40">
        <v>210.7</v>
      </c>
      <c r="K183" s="40">
        <v>53.9</v>
      </c>
      <c r="L183" s="40">
        <v>39.200000000000003</v>
      </c>
      <c r="M183" s="40">
        <v>24.5</v>
      </c>
      <c r="N183" s="52">
        <v>0.124</v>
      </c>
      <c r="O183" s="42">
        <v>16.75</v>
      </c>
      <c r="P183" s="54">
        <f t="shared" ref="P183:Y183" si="195">IF(F$4="Yes",F183*F$5,0)</f>
        <v>130.5</v>
      </c>
      <c r="Q183" s="55">
        <f t="shared" si="195"/>
        <v>87.375</v>
      </c>
      <c r="R183" s="55">
        <f t="shared" si="195"/>
        <v>49.4</v>
      </c>
      <c r="S183" s="55">
        <f t="shared" si="195"/>
        <v>8.65</v>
      </c>
      <c r="T183" s="55">
        <f t="shared" si="195"/>
        <v>105.35</v>
      </c>
      <c r="U183" s="55">
        <f t="shared" si="195"/>
        <v>16.169999999999998</v>
      </c>
      <c r="V183" s="55">
        <f t="shared" si="195"/>
        <v>23.52</v>
      </c>
      <c r="W183" s="55">
        <f t="shared" si="195"/>
        <v>24.5</v>
      </c>
      <c r="X183" s="55">
        <f t="shared" si="195"/>
        <v>0.124</v>
      </c>
      <c r="Y183" s="56">
        <f t="shared" si="195"/>
        <v>0</v>
      </c>
      <c r="Z183" s="57">
        <f t="shared" si="1"/>
        <v>445.589</v>
      </c>
      <c r="AA183" s="59">
        <f t="shared" si="2"/>
        <v>5.3046309523809523</v>
      </c>
      <c r="AB183" s="59">
        <f t="shared" si="3"/>
        <v>-0.46286881666666579</v>
      </c>
      <c r="AC183" s="1"/>
      <c r="AD183" s="1"/>
      <c r="AE183" s="1"/>
      <c r="AF183" s="1"/>
      <c r="AG183" s="1"/>
      <c r="AH183" s="1"/>
      <c r="AI183" s="1"/>
      <c r="AJ183" s="1"/>
      <c r="AK183" s="1"/>
      <c r="AL183" s="1">
        <f>IFERROR(VLOOKUP(C183,CALC!$K$2:$M$8,2,FALSE),1)</f>
        <v>0.96</v>
      </c>
      <c r="AM183" s="1">
        <f>IFERROR(VLOOKUP(C183,CALC!$K$2:$M$8,3,FALSE),1)</f>
        <v>0.98</v>
      </c>
      <c r="AN183" s="1">
        <f>VLOOKUP(B183,CALC!$E$2:$H$33,3,FALSE)</f>
        <v>1.0900000000000001</v>
      </c>
      <c r="AO183" s="1">
        <f>VLOOKUP(B183,CALC!$E$2:$H$33,4,FALSE)</f>
        <v>1.0449999999999999</v>
      </c>
      <c r="AP183" s="1"/>
      <c r="AQ183" s="3">
        <f t="shared" si="4"/>
        <v>5.1985383333333335</v>
      </c>
      <c r="AR183" s="3">
        <f t="shared" si="5"/>
        <v>5.0924457142857138</v>
      </c>
      <c r="AS183" s="3">
        <f t="shared" si="6"/>
        <v>5.5433393452380946</v>
      </c>
      <c r="AT183" s="3">
        <f t="shared" si="7"/>
        <v>5.7820477380952386</v>
      </c>
      <c r="AU183" s="3">
        <f t="shared" si="8"/>
        <v>5.4324725583333331</v>
      </c>
      <c r="AV183" s="3">
        <f t="shared" si="9"/>
        <v>5.6664067833333336</v>
      </c>
      <c r="AW183" s="3">
        <f t="shared" si="10"/>
        <v>5.3216057714285707</v>
      </c>
      <c r="AX183" s="3">
        <f t="shared" si="11"/>
        <v>5.5507658285714285</v>
      </c>
      <c r="AY183" s="3">
        <f t="shared" si="12"/>
        <v>-0.45197619047618964</v>
      </c>
      <c r="AZ183" s="3">
        <f t="shared" si="13"/>
        <v>-0.44293666666666587</v>
      </c>
      <c r="BA183" s="3">
        <f t="shared" si="14"/>
        <v>-0.43389714285714204</v>
      </c>
      <c r="BB183" s="3">
        <f t="shared" si="15"/>
        <v>-0.47231511904761814</v>
      </c>
      <c r="BC183" s="3">
        <f t="shared" si="16"/>
        <v>-0.49265404761904674</v>
      </c>
      <c r="BD183" s="3">
        <f t="shared" si="17"/>
        <v>-0.46286881666666579</v>
      </c>
      <c r="BE183" s="3">
        <f t="shared" si="18"/>
        <v>-0.48280096666666583</v>
      </c>
      <c r="BF183" s="3">
        <f t="shared" si="19"/>
        <v>-0.4534225142857134</v>
      </c>
      <c r="BG183" s="3">
        <f t="shared" si="20"/>
        <v>-0.47294788571428487</v>
      </c>
    </row>
    <row r="184" spans="1:59" ht="15" x14ac:dyDescent="0.25">
      <c r="A184" s="38" t="s">
        <v>379</v>
      </c>
      <c r="B184" s="38" t="s">
        <v>32</v>
      </c>
      <c r="C184" s="38" t="str">
        <f>VLOOKUP(A184,CALC!$A$2:$C$494,3,FALSE)</f>
        <v>LW/RW</v>
      </c>
      <c r="D184" s="38">
        <v>2</v>
      </c>
      <c r="E184" s="39">
        <v>84</v>
      </c>
      <c r="F184" s="40">
        <v>22</v>
      </c>
      <c r="G184" s="40">
        <v>21.9</v>
      </c>
      <c r="H184" s="40">
        <v>43.9</v>
      </c>
      <c r="I184" s="40">
        <v>2</v>
      </c>
      <c r="J184" s="40">
        <v>150.6</v>
      </c>
      <c r="K184" s="40">
        <v>230</v>
      </c>
      <c r="L184" s="40">
        <v>56.6</v>
      </c>
      <c r="M184" s="40">
        <v>46.1</v>
      </c>
      <c r="N184" s="41">
        <v>0.14599999999999999</v>
      </c>
      <c r="O184" s="42">
        <v>17</v>
      </c>
      <c r="P184" s="54">
        <f t="shared" ref="P184:Y184" si="196">IF(F$4="Yes",F184*F$5,0)</f>
        <v>110</v>
      </c>
      <c r="Q184" s="55">
        <f t="shared" si="196"/>
        <v>82.125</v>
      </c>
      <c r="R184" s="55">
        <f t="shared" si="196"/>
        <v>43.9</v>
      </c>
      <c r="S184" s="55">
        <f t="shared" si="196"/>
        <v>1</v>
      </c>
      <c r="T184" s="55">
        <f t="shared" si="196"/>
        <v>75.3</v>
      </c>
      <c r="U184" s="55">
        <f t="shared" si="196"/>
        <v>69</v>
      </c>
      <c r="V184" s="55">
        <f t="shared" si="196"/>
        <v>33.96</v>
      </c>
      <c r="W184" s="55">
        <f t="shared" si="196"/>
        <v>46.1</v>
      </c>
      <c r="X184" s="55">
        <f t="shared" si="196"/>
        <v>0.14599999999999999</v>
      </c>
      <c r="Y184" s="56">
        <f t="shared" si="196"/>
        <v>0</v>
      </c>
      <c r="Z184" s="57">
        <f t="shared" si="1"/>
        <v>461.53100000000001</v>
      </c>
      <c r="AA184" s="59">
        <f t="shared" si="2"/>
        <v>5.4944166666666669</v>
      </c>
      <c r="AB184" s="59">
        <f t="shared" si="3"/>
        <v>-0.28903878095237967</v>
      </c>
      <c r="AC184" s="1"/>
      <c r="AD184" s="1"/>
      <c r="AE184" s="1"/>
      <c r="AF184" s="1"/>
      <c r="AG184" s="1"/>
      <c r="AH184" s="1"/>
      <c r="AI184" s="1"/>
      <c r="AJ184" s="1"/>
      <c r="AK184" s="1"/>
      <c r="AL184" s="1">
        <f>IFERROR(VLOOKUP(C184,CALC!$K$2:$M$8,2,FALSE),1)</f>
        <v>1.08</v>
      </c>
      <c r="AM184" s="1">
        <f>IFERROR(VLOOKUP(C184,CALC!$K$2:$M$8,3,FALSE),1)</f>
        <v>1.04</v>
      </c>
      <c r="AN184" s="1">
        <f>VLOOKUP(B184,CALC!$E$2:$H$33,3,FALSE)</f>
        <v>1.1200000000000001</v>
      </c>
      <c r="AO184" s="1">
        <f>VLOOKUP(B184,CALC!$E$2:$H$33,4,FALSE)</f>
        <v>1.06</v>
      </c>
      <c r="AP184" s="1"/>
      <c r="AQ184" s="3">
        <f t="shared" si="4"/>
        <v>5.7141933333333341</v>
      </c>
      <c r="AR184" s="3">
        <f t="shared" si="5"/>
        <v>5.9339700000000004</v>
      </c>
      <c r="AS184" s="3">
        <f t="shared" si="6"/>
        <v>5.8240816666666673</v>
      </c>
      <c r="AT184" s="3">
        <f t="shared" si="7"/>
        <v>6.1537466666666676</v>
      </c>
      <c r="AU184" s="3">
        <f t="shared" si="8"/>
        <v>6.0570449333333345</v>
      </c>
      <c r="AV184" s="3">
        <f t="shared" si="9"/>
        <v>6.3998965333333349</v>
      </c>
      <c r="AW184" s="3">
        <f t="shared" si="10"/>
        <v>6.2900082000000008</v>
      </c>
      <c r="AX184" s="3">
        <f t="shared" si="11"/>
        <v>6.6460464000000012</v>
      </c>
      <c r="AY184" s="3">
        <f t="shared" si="12"/>
        <v>-0.26219047619047497</v>
      </c>
      <c r="AZ184" s="3">
        <f t="shared" si="13"/>
        <v>-0.272678095238094</v>
      </c>
      <c r="BA184" s="3">
        <f t="shared" si="14"/>
        <v>-0.28316571428571297</v>
      </c>
      <c r="BB184" s="3">
        <f t="shared" si="15"/>
        <v>-0.27792190476190348</v>
      </c>
      <c r="BC184" s="3">
        <f t="shared" si="16"/>
        <v>-0.29365333333333199</v>
      </c>
      <c r="BD184" s="3">
        <f t="shared" si="17"/>
        <v>-0.28903878095237967</v>
      </c>
      <c r="BE184" s="3">
        <f t="shared" si="18"/>
        <v>-0.30539946666666529</v>
      </c>
      <c r="BF184" s="3">
        <f t="shared" si="19"/>
        <v>-0.30015565714285575</v>
      </c>
      <c r="BG184" s="3">
        <f t="shared" si="20"/>
        <v>-0.31714559999999853</v>
      </c>
    </row>
    <row r="185" spans="1:59" ht="15" x14ac:dyDescent="0.25">
      <c r="A185" s="38" t="s">
        <v>378</v>
      </c>
      <c r="B185" s="38" t="s">
        <v>51</v>
      </c>
      <c r="C185" s="38" t="str">
        <f>VLOOKUP(A185,CALC!$A$2:$C$494,3,FALSE)</f>
        <v>LW</v>
      </c>
      <c r="D185" s="38">
        <v>1</v>
      </c>
      <c r="E185" s="39">
        <v>84</v>
      </c>
      <c r="F185" s="40">
        <v>22.4</v>
      </c>
      <c r="G185" s="40">
        <v>40.1</v>
      </c>
      <c r="H185" s="40">
        <v>62.5</v>
      </c>
      <c r="I185" s="40">
        <v>20.399999999999999</v>
      </c>
      <c r="J185" s="40">
        <v>162.80000000000001</v>
      </c>
      <c r="K185" s="40">
        <v>15.2</v>
      </c>
      <c r="L185" s="40">
        <v>20.3</v>
      </c>
      <c r="M185" s="40">
        <v>25.4</v>
      </c>
      <c r="N185" s="52">
        <v>0.13800000000000001</v>
      </c>
      <c r="O185" s="42">
        <v>17.25</v>
      </c>
      <c r="P185" s="54">
        <f t="shared" ref="P185:Y185" si="197">IF(F$4="Yes",F185*F$5,0)</f>
        <v>112</v>
      </c>
      <c r="Q185" s="55">
        <f t="shared" si="197"/>
        <v>150.375</v>
      </c>
      <c r="R185" s="55">
        <f t="shared" si="197"/>
        <v>62.5</v>
      </c>
      <c r="S185" s="55">
        <f t="shared" si="197"/>
        <v>10.199999999999999</v>
      </c>
      <c r="T185" s="55">
        <f t="shared" si="197"/>
        <v>81.400000000000006</v>
      </c>
      <c r="U185" s="55">
        <f t="shared" si="197"/>
        <v>4.5599999999999996</v>
      </c>
      <c r="V185" s="55">
        <f t="shared" si="197"/>
        <v>12.18</v>
      </c>
      <c r="W185" s="55">
        <f t="shared" si="197"/>
        <v>25.4</v>
      </c>
      <c r="X185" s="55">
        <f t="shared" si="197"/>
        <v>0.13800000000000001</v>
      </c>
      <c r="Y185" s="56">
        <f t="shared" si="197"/>
        <v>0</v>
      </c>
      <c r="Z185" s="57">
        <f t="shared" si="1"/>
        <v>458.75299999999999</v>
      </c>
      <c r="AA185" s="59">
        <f t="shared" si="2"/>
        <v>5.4613452380952383</v>
      </c>
      <c r="AB185" s="59">
        <f t="shared" si="3"/>
        <v>-0.29955796547618935</v>
      </c>
      <c r="AC185" s="1"/>
      <c r="AD185" s="1"/>
      <c r="AE185" s="1"/>
      <c r="AF185" s="1"/>
      <c r="AG185" s="1"/>
      <c r="AH185" s="1"/>
      <c r="AI185" s="1"/>
      <c r="AJ185" s="1"/>
      <c r="AK185" s="1"/>
      <c r="AL185" s="1">
        <f>IFERROR(VLOOKUP(C185,CALC!$K$2:$M$8,2,FALSE),1)</f>
        <v>1.06</v>
      </c>
      <c r="AM185" s="1">
        <f>IFERROR(VLOOKUP(C185,CALC!$K$2:$M$8,3,FALSE),1)</f>
        <v>1.03</v>
      </c>
      <c r="AN185" s="1">
        <f>VLOOKUP(B185,CALC!$E$2:$H$33,3,FALSE)</f>
        <v>0.97</v>
      </c>
      <c r="AO185" s="1">
        <f>VLOOKUP(B185,CALC!$E$2:$H$33,4,FALSE)</f>
        <v>0.98499999999999999</v>
      </c>
      <c r="AP185" s="1"/>
      <c r="AQ185" s="3">
        <f t="shared" si="4"/>
        <v>5.6251855952380954</v>
      </c>
      <c r="AR185" s="3">
        <f t="shared" si="5"/>
        <v>5.7890259523809533</v>
      </c>
      <c r="AS185" s="3">
        <f t="shared" si="6"/>
        <v>5.3794250595238093</v>
      </c>
      <c r="AT185" s="3">
        <f t="shared" si="7"/>
        <v>5.2975048809523813</v>
      </c>
      <c r="AU185" s="3">
        <f t="shared" si="8"/>
        <v>5.5408078113095236</v>
      </c>
      <c r="AV185" s="3">
        <f t="shared" si="9"/>
        <v>5.4564300273809527</v>
      </c>
      <c r="AW185" s="3">
        <f t="shared" si="10"/>
        <v>5.7021905630952388</v>
      </c>
      <c r="AX185" s="3">
        <f t="shared" si="11"/>
        <v>5.6153551738095242</v>
      </c>
      <c r="AY185" s="3">
        <f t="shared" si="12"/>
        <v>-0.29526190476190362</v>
      </c>
      <c r="AZ185" s="3">
        <f t="shared" si="13"/>
        <v>-0.30411976190476075</v>
      </c>
      <c r="BA185" s="3">
        <f t="shared" si="14"/>
        <v>-0.31297761904761784</v>
      </c>
      <c r="BB185" s="3">
        <f t="shared" si="15"/>
        <v>-0.29083297619047505</v>
      </c>
      <c r="BC185" s="3">
        <f t="shared" si="16"/>
        <v>-0.28640404761904648</v>
      </c>
      <c r="BD185" s="3">
        <f t="shared" si="17"/>
        <v>-0.29955796547618935</v>
      </c>
      <c r="BE185" s="3">
        <f t="shared" si="18"/>
        <v>-0.29499616904761794</v>
      </c>
      <c r="BF185" s="3">
        <f t="shared" si="19"/>
        <v>-0.30828295476190359</v>
      </c>
      <c r="BG185" s="3">
        <f t="shared" si="20"/>
        <v>-0.30358829047618929</v>
      </c>
    </row>
    <row r="186" spans="1:59" ht="15" x14ac:dyDescent="0.25">
      <c r="A186" s="38" t="s">
        <v>382</v>
      </c>
      <c r="B186" s="38" t="s">
        <v>21</v>
      </c>
      <c r="C186" s="38" t="str">
        <f>VLOOKUP(A186,CALC!$A$2:$C$494,3,FALSE)</f>
        <v>C/LW</v>
      </c>
      <c r="D186" s="38">
        <v>1</v>
      </c>
      <c r="E186" s="39">
        <v>84</v>
      </c>
      <c r="F186" s="40">
        <v>19.600000000000001</v>
      </c>
      <c r="G186" s="40">
        <v>30.6</v>
      </c>
      <c r="H186" s="40">
        <v>50.1</v>
      </c>
      <c r="I186" s="40">
        <v>14.6</v>
      </c>
      <c r="J186" s="40">
        <v>133.9</v>
      </c>
      <c r="K186" s="40">
        <v>178.7</v>
      </c>
      <c r="L186" s="40">
        <v>44.4</v>
      </c>
      <c r="M186" s="40">
        <v>45.4</v>
      </c>
      <c r="N186" s="41">
        <v>0.14599999999999999</v>
      </c>
      <c r="O186" s="42">
        <v>16.25</v>
      </c>
      <c r="P186" s="54">
        <f t="shared" ref="P186:Y186" si="198">IF(F$4="Yes",F186*F$5,0)</f>
        <v>98</v>
      </c>
      <c r="Q186" s="55">
        <f t="shared" si="198"/>
        <v>114.75</v>
      </c>
      <c r="R186" s="55">
        <f t="shared" si="198"/>
        <v>50.1</v>
      </c>
      <c r="S186" s="55">
        <f t="shared" si="198"/>
        <v>7.3</v>
      </c>
      <c r="T186" s="55">
        <f t="shared" si="198"/>
        <v>66.95</v>
      </c>
      <c r="U186" s="55">
        <f t="shared" si="198"/>
        <v>53.609999999999992</v>
      </c>
      <c r="V186" s="55">
        <f t="shared" si="198"/>
        <v>26.639999999999997</v>
      </c>
      <c r="W186" s="55">
        <f t="shared" si="198"/>
        <v>45.4</v>
      </c>
      <c r="X186" s="55">
        <f t="shared" si="198"/>
        <v>0.14599999999999999</v>
      </c>
      <c r="Y186" s="56">
        <f t="shared" si="198"/>
        <v>0</v>
      </c>
      <c r="Z186" s="57">
        <f t="shared" si="1"/>
        <v>462.89600000000002</v>
      </c>
      <c r="AA186" s="59">
        <f t="shared" si="2"/>
        <v>5.5106666666666673</v>
      </c>
      <c r="AB186" s="59">
        <f t="shared" si="3"/>
        <v>-0.24415740773809372</v>
      </c>
      <c r="AC186" s="1"/>
      <c r="AD186" s="1"/>
      <c r="AE186" s="1"/>
      <c r="AF186" s="1"/>
      <c r="AG186" s="1"/>
      <c r="AH186" s="1"/>
      <c r="AI186" s="1"/>
      <c r="AJ186" s="1"/>
      <c r="AK186" s="1"/>
      <c r="AL186" s="1">
        <f>IFERROR(VLOOKUP(C186,CALC!$K$2:$M$8,2,FALSE),1)</f>
        <v>1.0900000000000001</v>
      </c>
      <c r="AM186" s="1">
        <f>IFERROR(VLOOKUP(C186,CALC!$K$2:$M$8,3,FALSE),1)</f>
        <v>1.0449999999999999</v>
      </c>
      <c r="AN186" s="1">
        <f>VLOOKUP(B186,CALC!$E$2:$H$33,3,FALSE)</f>
        <v>0.9</v>
      </c>
      <c r="AO186" s="1">
        <f>VLOOKUP(B186,CALC!$E$2:$H$33,4,FALSE)</f>
        <v>0.95</v>
      </c>
      <c r="AP186" s="1"/>
      <c r="AQ186" s="3">
        <f t="shared" si="4"/>
        <v>5.7586466666666665</v>
      </c>
      <c r="AR186" s="3">
        <f t="shared" si="5"/>
        <v>6.0066266666666674</v>
      </c>
      <c r="AS186" s="3">
        <f t="shared" si="6"/>
        <v>5.2351333333333336</v>
      </c>
      <c r="AT186" s="3">
        <f t="shared" si="7"/>
        <v>4.9596000000000009</v>
      </c>
      <c r="AU186" s="3">
        <f t="shared" si="8"/>
        <v>5.4707143333333326</v>
      </c>
      <c r="AV186" s="3">
        <f t="shared" si="9"/>
        <v>5.1827819999999996</v>
      </c>
      <c r="AW186" s="3">
        <f t="shared" si="10"/>
        <v>5.7062953333333342</v>
      </c>
      <c r="AX186" s="3">
        <f t="shared" si="11"/>
        <v>5.4059640000000009</v>
      </c>
      <c r="AY186" s="3">
        <f t="shared" si="12"/>
        <v>-0.24594047619047466</v>
      </c>
      <c r="AZ186" s="3">
        <f t="shared" si="13"/>
        <v>-0.25700779761904602</v>
      </c>
      <c r="BA186" s="3">
        <f t="shared" si="14"/>
        <v>-0.26807511904761738</v>
      </c>
      <c r="BB186" s="3">
        <f t="shared" si="15"/>
        <v>-0.23364345238095091</v>
      </c>
      <c r="BC186" s="3">
        <f t="shared" si="16"/>
        <v>-0.2213464285714272</v>
      </c>
      <c r="BD186" s="3">
        <f t="shared" si="17"/>
        <v>-0.24415740773809372</v>
      </c>
      <c r="BE186" s="3">
        <f t="shared" si="18"/>
        <v>-0.23130701785714142</v>
      </c>
      <c r="BF186" s="3">
        <f t="shared" si="19"/>
        <v>-0.25467136309523652</v>
      </c>
      <c r="BG186" s="3">
        <f t="shared" si="20"/>
        <v>-0.24126760714285564</v>
      </c>
    </row>
    <row r="187" spans="1:59" ht="15" x14ac:dyDescent="0.25">
      <c r="A187" s="38" t="s">
        <v>383</v>
      </c>
      <c r="B187" s="38" t="s">
        <v>45</v>
      </c>
      <c r="C187" s="38" t="str">
        <f>VLOOKUP(A187,CALC!$A$2:$C$494,3,FALSE)</f>
        <v>LW/RW</v>
      </c>
      <c r="D187" s="38">
        <v>1</v>
      </c>
      <c r="E187" s="39">
        <v>84</v>
      </c>
      <c r="F187" s="40">
        <v>15.8</v>
      </c>
      <c r="G187" s="40">
        <v>44.8</v>
      </c>
      <c r="H187" s="40">
        <v>60.5</v>
      </c>
      <c r="I187" s="40">
        <v>15.6</v>
      </c>
      <c r="J187" s="40">
        <v>180.6</v>
      </c>
      <c r="K187" s="40">
        <v>25.4</v>
      </c>
      <c r="L187" s="40">
        <v>20.3</v>
      </c>
      <c r="M187" s="40">
        <v>30.4</v>
      </c>
      <c r="N187" s="52">
        <v>8.6999999999999994E-2</v>
      </c>
      <c r="O187" s="42">
        <v>16.75</v>
      </c>
      <c r="P187" s="54">
        <f t="shared" ref="P187:Y187" si="199">IF(F$4="Yes",F187*F$5,0)</f>
        <v>79</v>
      </c>
      <c r="Q187" s="55">
        <f t="shared" si="199"/>
        <v>168</v>
      </c>
      <c r="R187" s="55">
        <f t="shared" si="199"/>
        <v>60.5</v>
      </c>
      <c r="S187" s="55">
        <f t="shared" si="199"/>
        <v>7.8</v>
      </c>
      <c r="T187" s="55">
        <f t="shared" si="199"/>
        <v>90.3</v>
      </c>
      <c r="U187" s="55">
        <f t="shared" si="199"/>
        <v>7.6199999999999992</v>
      </c>
      <c r="V187" s="55">
        <f t="shared" si="199"/>
        <v>12.18</v>
      </c>
      <c r="W187" s="55">
        <f t="shared" si="199"/>
        <v>30.4</v>
      </c>
      <c r="X187" s="55">
        <f t="shared" si="199"/>
        <v>8.6999999999999994E-2</v>
      </c>
      <c r="Y187" s="56">
        <f t="shared" si="199"/>
        <v>0</v>
      </c>
      <c r="Z187" s="57">
        <f t="shared" si="1"/>
        <v>455.887</v>
      </c>
      <c r="AA187" s="59">
        <f t="shared" si="2"/>
        <v>5.4272261904761905</v>
      </c>
      <c r="AB187" s="59">
        <f t="shared" si="3"/>
        <v>-0.3014494476190468</v>
      </c>
      <c r="AC187" s="1"/>
      <c r="AD187" s="1"/>
      <c r="AE187" s="1"/>
      <c r="AF187" s="1"/>
      <c r="AG187" s="1"/>
      <c r="AH187" s="1"/>
      <c r="AI187" s="1"/>
      <c r="AJ187" s="1"/>
      <c r="AK187" s="1"/>
      <c r="AL187" s="1">
        <f>IFERROR(VLOOKUP(C187,CALC!$K$2:$M$8,2,FALSE),1)</f>
        <v>1.08</v>
      </c>
      <c r="AM187" s="1">
        <f>IFERROR(VLOOKUP(C187,CALC!$K$2:$M$8,3,FALSE),1)</f>
        <v>1.04</v>
      </c>
      <c r="AN187" s="1">
        <f>VLOOKUP(B187,CALC!$E$2:$H$33,3,FALSE)</f>
        <v>0.76</v>
      </c>
      <c r="AO187" s="1">
        <f>VLOOKUP(B187,CALC!$E$2:$H$33,4,FALSE)</f>
        <v>0.88</v>
      </c>
      <c r="AP187" s="1"/>
      <c r="AQ187" s="3">
        <f t="shared" si="4"/>
        <v>5.6443152380952384</v>
      </c>
      <c r="AR187" s="3">
        <f t="shared" si="5"/>
        <v>5.8614042857142863</v>
      </c>
      <c r="AS187" s="3">
        <f t="shared" si="6"/>
        <v>4.7759590476190477</v>
      </c>
      <c r="AT187" s="3">
        <f t="shared" si="7"/>
        <v>4.1246919047619048</v>
      </c>
      <c r="AU187" s="3">
        <f t="shared" si="8"/>
        <v>4.9669974095238096</v>
      </c>
      <c r="AV187" s="3">
        <f t="shared" si="9"/>
        <v>4.2896795809523809</v>
      </c>
      <c r="AW187" s="3">
        <f t="shared" si="10"/>
        <v>5.1580357714285716</v>
      </c>
      <c r="AX187" s="3">
        <f t="shared" si="11"/>
        <v>4.4546672571428578</v>
      </c>
      <c r="AY187" s="3">
        <f t="shared" si="12"/>
        <v>-0.32938095238095144</v>
      </c>
      <c r="AZ187" s="3">
        <f t="shared" si="13"/>
        <v>-0.34255619047618951</v>
      </c>
      <c r="BA187" s="3">
        <f t="shared" si="14"/>
        <v>-0.35573142857142759</v>
      </c>
      <c r="BB187" s="3">
        <f t="shared" si="15"/>
        <v>-0.28985523809523728</v>
      </c>
      <c r="BC187" s="3">
        <f t="shared" si="16"/>
        <v>-0.25032952380952311</v>
      </c>
      <c r="BD187" s="3">
        <f t="shared" si="17"/>
        <v>-0.3014494476190468</v>
      </c>
      <c r="BE187" s="3">
        <f t="shared" si="18"/>
        <v>-0.26034270476190402</v>
      </c>
      <c r="BF187" s="3">
        <f t="shared" si="19"/>
        <v>-0.31304365714285626</v>
      </c>
      <c r="BG187" s="3">
        <f t="shared" si="20"/>
        <v>-0.27035588571428498</v>
      </c>
    </row>
    <row r="188" spans="1:59" ht="15" x14ac:dyDescent="0.25">
      <c r="A188" s="38" t="s">
        <v>304</v>
      </c>
      <c r="B188" s="38" t="s">
        <v>61</v>
      </c>
      <c r="C188" s="38" t="str">
        <f>VLOOKUP(A188,CALC!$A$2:$C$494,3,FALSE)</f>
        <v>D</v>
      </c>
      <c r="D188" s="38">
        <v>1</v>
      </c>
      <c r="E188" s="39">
        <v>84</v>
      </c>
      <c r="F188" s="40">
        <v>13.4</v>
      </c>
      <c r="G188" s="40">
        <v>35</v>
      </c>
      <c r="H188" s="40">
        <v>48.4</v>
      </c>
      <c r="I188" s="40">
        <v>17.399999999999999</v>
      </c>
      <c r="J188" s="40">
        <v>127.1</v>
      </c>
      <c r="K188" s="40">
        <v>75.5</v>
      </c>
      <c r="L188" s="40">
        <v>118.9</v>
      </c>
      <c r="M188" s="40">
        <v>50.6</v>
      </c>
      <c r="N188" s="41">
        <v>0.106</v>
      </c>
      <c r="O188" s="42">
        <v>24.75</v>
      </c>
      <c r="P188" s="54">
        <f t="shared" ref="P188:Y188" si="200">IF(F$4="Yes",F188*F$5,0)</f>
        <v>67</v>
      </c>
      <c r="Q188" s="55">
        <f t="shared" si="200"/>
        <v>131.25</v>
      </c>
      <c r="R188" s="55">
        <f t="shared" si="200"/>
        <v>48.4</v>
      </c>
      <c r="S188" s="55">
        <f t="shared" si="200"/>
        <v>8.6999999999999993</v>
      </c>
      <c r="T188" s="55">
        <f t="shared" si="200"/>
        <v>63.55</v>
      </c>
      <c r="U188" s="55">
        <f t="shared" si="200"/>
        <v>22.65</v>
      </c>
      <c r="V188" s="55">
        <f t="shared" si="200"/>
        <v>71.34</v>
      </c>
      <c r="W188" s="55">
        <f t="shared" si="200"/>
        <v>50.6</v>
      </c>
      <c r="X188" s="55">
        <f t="shared" si="200"/>
        <v>0.106</v>
      </c>
      <c r="Y188" s="56">
        <f t="shared" si="200"/>
        <v>0</v>
      </c>
      <c r="Z188" s="57">
        <f t="shared" si="1"/>
        <v>463.596</v>
      </c>
      <c r="AA188" s="59">
        <f t="shared" si="2"/>
        <v>5.5190000000000001</v>
      </c>
      <c r="AB188" s="59">
        <f t="shared" si="3"/>
        <v>0.63157809523809461</v>
      </c>
      <c r="AC188" s="1"/>
      <c r="AD188" s="1"/>
      <c r="AE188" s="1"/>
      <c r="AF188" s="1"/>
      <c r="AG188" s="1"/>
      <c r="AH188" s="1"/>
      <c r="AI188" s="1"/>
      <c r="AJ188" s="1"/>
      <c r="AK188" s="1"/>
      <c r="AL188" s="1">
        <f>IFERROR(VLOOKUP(C188,CALC!$K$2:$M$8,2,FALSE),1)</f>
        <v>1</v>
      </c>
      <c r="AM188" s="1">
        <f>IFERROR(VLOOKUP(C188,CALC!$K$2:$M$8,3,FALSE),1)</f>
        <v>1</v>
      </c>
      <c r="AN188" s="1">
        <f>VLOOKUP(B188,CALC!$E$2:$H$33,3,FALSE)</f>
        <v>1.0900000000000001</v>
      </c>
      <c r="AO188" s="1">
        <f>VLOOKUP(B188,CALC!$E$2:$H$33,4,FALSE)</f>
        <v>1.0449999999999999</v>
      </c>
      <c r="AP188" s="1"/>
      <c r="AQ188" s="3">
        <f t="shared" si="4"/>
        <v>5.5190000000000001</v>
      </c>
      <c r="AR188" s="3">
        <f t="shared" si="5"/>
        <v>5.5190000000000001</v>
      </c>
      <c r="AS188" s="3">
        <f t="shared" si="6"/>
        <v>5.7673549999999993</v>
      </c>
      <c r="AT188" s="3">
        <f t="shared" si="7"/>
        <v>6.0157100000000003</v>
      </c>
      <c r="AU188" s="3">
        <f t="shared" si="8"/>
        <v>5.7673549999999993</v>
      </c>
      <c r="AV188" s="3">
        <f t="shared" si="9"/>
        <v>6.0157100000000003</v>
      </c>
      <c r="AW188" s="3">
        <f t="shared" si="10"/>
        <v>5.7673549999999993</v>
      </c>
      <c r="AX188" s="3">
        <f t="shared" si="11"/>
        <v>6.0157100000000003</v>
      </c>
      <c r="AY188" s="3">
        <f t="shared" si="12"/>
        <v>0.6043809523809518</v>
      </c>
      <c r="AZ188" s="3">
        <f t="shared" si="13"/>
        <v>0.6043809523809518</v>
      </c>
      <c r="BA188" s="3">
        <f t="shared" si="14"/>
        <v>0.6043809523809518</v>
      </c>
      <c r="BB188" s="3">
        <f t="shared" si="15"/>
        <v>0.63157809523809461</v>
      </c>
      <c r="BC188" s="3">
        <f t="shared" si="16"/>
        <v>0.65877523809523753</v>
      </c>
      <c r="BD188" s="3">
        <f t="shared" si="17"/>
        <v>0.63157809523809461</v>
      </c>
      <c r="BE188" s="3">
        <f t="shared" si="18"/>
        <v>0.65877523809523753</v>
      </c>
      <c r="BF188" s="3">
        <f t="shared" si="19"/>
        <v>0.63157809523809461</v>
      </c>
      <c r="BG188" s="3">
        <f t="shared" si="20"/>
        <v>0.65877523809523753</v>
      </c>
    </row>
    <row r="189" spans="1:59" ht="15" x14ac:dyDescent="0.25">
      <c r="A189" s="38" t="s">
        <v>389</v>
      </c>
      <c r="B189" s="38" t="s">
        <v>70</v>
      </c>
      <c r="C189" s="38" t="str">
        <f>VLOOKUP(A189,CALC!$A$2:$C$494,3,FALSE)</f>
        <v>LW/RW</v>
      </c>
      <c r="D189" s="38"/>
      <c r="E189" s="39">
        <v>84</v>
      </c>
      <c r="F189" s="40">
        <v>19.5</v>
      </c>
      <c r="G189" s="40">
        <v>16.600000000000001</v>
      </c>
      <c r="H189" s="40">
        <v>36.1</v>
      </c>
      <c r="I189" s="40">
        <v>2.4</v>
      </c>
      <c r="J189" s="40">
        <v>155.1</v>
      </c>
      <c r="K189" s="40">
        <v>355.6</v>
      </c>
      <c r="L189" s="40">
        <v>31.3</v>
      </c>
      <c r="M189" s="40">
        <v>40.6</v>
      </c>
      <c r="N189" s="52">
        <v>0.126</v>
      </c>
      <c r="O189" s="42">
        <v>15</v>
      </c>
      <c r="P189" s="54">
        <f t="shared" ref="P189:Y189" si="201">IF(F$4="Yes",F189*F$5,0)</f>
        <v>97.5</v>
      </c>
      <c r="Q189" s="55">
        <f t="shared" si="201"/>
        <v>62.250000000000007</v>
      </c>
      <c r="R189" s="55">
        <f t="shared" si="201"/>
        <v>36.1</v>
      </c>
      <c r="S189" s="55">
        <f t="shared" si="201"/>
        <v>1.2</v>
      </c>
      <c r="T189" s="55">
        <f t="shared" si="201"/>
        <v>77.55</v>
      </c>
      <c r="U189" s="55">
        <f t="shared" si="201"/>
        <v>106.68</v>
      </c>
      <c r="V189" s="55">
        <f t="shared" si="201"/>
        <v>18.78</v>
      </c>
      <c r="W189" s="55">
        <f t="shared" si="201"/>
        <v>40.6</v>
      </c>
      <c r="X189" s="55">
        <f t="shared" si="201"/>
        <v>0.126</v>
      </c>
      <c r="Y189" s="56">
        <f t="shared" si="201"/>
        <v>0</v>
      </c>
      <c r="Z189" s="57">
        <f t="shared" si="1"/>
        <v>440.78599999999994</v>
      </c>
      <c r="AA189" s="59">
        <f t="shared" si="2"/>
        <v>5.2474523809523799</v>
      </c>
      <c r="AB189" s="59">
        <f t="shared" si="3"/>
        <v>-0.55334939523809534</v>
      </c>
      <c r="AC189" s="1"/>
      <c r="AD189" s="1"/>
      <c r="AE189" s="1"/>
      <c r="AF189" s="1"/>
      <c r="AG189" s="1"/>
      <c r="AH189" s="1"/>
      <c r="AI189" s="1"/>
      <c r="AJ189" s="1"/>
      <c r="AK189" s="1"/>
      <c r="AL189" s="1">
        <f>IFERROR(VLOOKUP(C189,CALC!$K$2:$M$8,2,FALSE),1)</f>
        <v>1.08</v>
      </c>
      <c r="AM189" s="1">
        <f>IFERROR(VLOOKUP(C189,CALC!$K$2:$M$8,3,FALSE),1)</f>
        <v>1.04</v>
      </c>
      <c r="AN189" s="1">
        <f>VLOOKUP(B189,CALC!$E$2:$H$33,3,FALSE)</f>
        <v>1.0900000000000001</v>
      </c>
      <c r="AO189" s="1">
        <f>VLOOKUP(B189,CALC!$E$2:$H$33,4,FALSE)</f>
        <v>1.0449999999999999</v>
      </c>
      <c r="AP189" s="1"/>
      <c r="AQ189" s="3">
        <f t="shared" si="4"/>
        <v>5.4573504761904754</v>
      </c>
      <c r="AR189" s="3">
        <f t="shared" si="5"/>
        <v>5.667248571428571</v>
      </c>
      <c r="AS189" s="3">
        <f t="shared" si="6"/>
        <v>5.4835877380952365</v>
      </c>
      <c r="AT189" s="3">
        <f t="shared" si="7"/>
        <v>5.7197230952380949</v>
      </c>
      <c r="AU189" s="3">
        <f t="shared" si="8"/>
        <v>5.7029312476190466</v>
      </c>
      <c r="AV189" s="3">
        <f t="shared" si="9"/>
        <v>5.9485120190476186</v>
      </c>
      <c r="AW189" s="3">
        <f t="shared" si="10"/>
        <v>5.9222747571428567</v>
      </c>
      <c r="AX189" s="3">
        <f t="shared" si="11"/>
        <v>6.1773009428571424</v>
      </c>
      <c r="AY189" s="3">
        <f t="shared" si="12"/>
        <v>-0.50915476190476205</v>
      </c>
      <c r="AZ189" s="3">
        <f t="shared" si="13"/>
        <v>-0.52952095238095254</v>
      </c>
      <c r="BA189" s="3">
        <f t="shared" si="14"/>
        <v>-0.54988714285714302</v>
      </c>
      <c r="BB189" s="3">
        <f t="shared" si="15"/>
        <v>-0.53206672619047635</v>
      </c>
      <c r="BC189" s="3">
        <f t="shared" si="16"/>
        <v>-0.55497869047619064</v>
      </c>
      <c r="BD189" s="3">
        <f t="shared" si="17"/>
        <v>-0.55334939523809534</v>
      </c>
      <c r="BE189" s="3">
        <f t="shared" si="18"/>
        <v>-0.57717783809523826</v>
      </c>
      <c r="BF189" s="3">
        <f t="shared" si="19"/>
        <v>-0.57463206428571445</v>
      </c>
      <c r="BG189" s="3">
        <f t="shared" si="20"/>
        <v>-0.59937698571428588</v>
      </c>
    </row>
    <row r="190" spans="1:59" ht="15" x14ac:dyDescent="0.25">
      <c r="A190" s="38" t="s">
        <v>390</v>
      </c>
      <c r="B190" s="38" t="s">
        <v>32</v>
      </c>
      <c r="C190" s="38" t="str">
        <f>VLOOKUP(A190,CALC!$A$2:$C$494,3,FALSE)</f>
        <v>LW</v>
      </c>
      <c r="D190" s="38">
        <v>2</v>
      </c>
      <c r="E190" s="39">
        <v>84</v>
      </c>
      <c r="F190" s="40">
        <v>26.1</v>
      </c>
      <c r="G190" s="40">
        <v>19.3</v>
      </c>
      <c r="H190" s="40">
        <v>45.4</v>
      </c>
      <c r="I190" s="40">
        <v>7.9</v>
      </c>
      <c r="J190" s="40">
        <v>202.7</v>
      </c>
      <c r="K190" s="40">
        <v>108</v>
      </c>
      <c r="L190" s="40">
        <v>38.5</v>
      </c>
      <c r="M190" s="40">
        <v>41</v>
      </c>
      <c r="N190" s="41">
        <v>0.129</v>
      </c>
      <c r="O190" s="42">
        <v>15.25</v>
      </c>
      <c r="P190" s="54">
        <f t="shared" ref="P190:Y190" si="202">IF(F$4="Yes",F190*F$5,0)</f>
        <v>130.5</v>
      </c>
      <c r="Q190" s="55">
        <f t="shared" si="202"/>
        <v>72.375</v>
      </c>
      <c r="R190" s="55">
        <f t="shared" si="202"/>
        <v>45.4</v>
      </c>
      <c r="S190" s="55">
        <f t="shared" si="202"/>
        <v>3.95</v>
      </c>
      <c r="T190" s="55">
        <f t="shared" si="202"/>
        <v>101.35</v>
      </c>
      <c r="U190" s="55">
        <f t="shared" si="202"/>
        <v>32.4</v>
      </c>
      <c r="V190" s="55">
        <f t="shared" si="202"/>
        <v>23.099999999999998</v>
      </c>
      <c r="W190" s="55">
        <f t="shared" si="202"/>
        <v>41</v>
      </c>
      <c r="X190" s="55">
        <f t="shared" si="202"/>
        <v>0.129</v>
      </c>
      <c r="Y190" s="56">
        <f t="shared" si="202"/>
        <v>0</v>
      </c>
      <c r="Z190" s="57">
        <f t="shared" si="1"/>
        <v>450.20400000000001</v>
      </c>
      <c r="AA190" s="59">
        <f t="shared" si="2"/>
        <v>5.3595714285714289</v>
      </c>
      <c r="AB190" s="59">
        <f t="shared" si="3"/>
        <v>-0.43348359285714155</v>
      </c>
      <c r="AC190" s="1"/>
      <c r="AD190" s="1"/>
      <c r="AE190" s="1"/>
      <c r="AF190" s="1"/>
      <c r="AG190" s="1"/>
      <c r="AH190" s="1"/>
      <c r="AI190" s="1"/>
      <c r="AJ190" s="1"/>
      <c r="AK190" s="1"/>
      <c r="AL190" s="1">
        <f>IFERROR(VLOOKUP(C190,CALC!$K$2:$M$8,2,FALSE),1)</f>
        <v>1.06</v>
      </c>
      <c r="AM190" s="1">
        <f>IFERROR(VLOOKUP(C190,CALC!$K$2:$M$8,3,FALSE),1)</f>
        <v>1.03</v>
      </c>
      <c r="AN190" s="1">
        <f>VLOOKUP(B190,CALC!$E$2:$H$33,3,FALSE)</f>
        <v>1.1200000000000001</v>
      </c>
      <c r="AO190" s="1">
        <f>VLOOKUP(B190,CALC!$E$2:$H$33,4,FALSE)</f>
        <v>1.06</v>
      </c>
      <c r="AP190" s="1"/>
      <c r="AQ190" s="3">
        <f t="shared" si="4"/>
        <v>5.5203585714285719</v>
      </c>
      <c r="AR190" s="3">
        <f t="shared" si="5"/>
        <v>5.6811457142857149</v>
      </c>
      <c r="AS190" s="3">
        <f t="shared" si="6"/>
        <v>5.6811457142857149</v>
      </c>
      <c r="AT190" s="3">
        <f t="shared" si="7"/>
        <v>6.0027200000000009</v>
      </c>
      <c r="AU190" s="3">
        <f t="shared" si="8"/>
        <v>5.8515800857142866</v>
      </c>
      <c r="AV190" s="3">
        <f t="shared" si="9"/>
        <v>6.1828016000000012</v>
      </c>
      <c r="AW190" s="3">
        <f t="shared" si="10"/>
        <v>6.0220144571428582</v>
      </c>
      <c r="AX190" s="3">
        <f t="shared" si="11"/>
        <v>6.3628832000000015</v>
      </c>
      <c r="AY190" s="3">
        <f t="shared" si="12"/>
        <v>-0.39703571428571305</v>
      </c>
      <c r="AZ190" s="3">
        <f t="shared" si="13"/>
        <v>-0.40894678571428444</v>
      </c>
      <c r="BA190" s="3">
        <f t="shared" si="14"/>
        <v>-0.42085785714285584</v>
      </c>
      <c r="BB190" s="3">
        <f t="shared" si="15"/>
        <v>-0.42085785714285584</v>
      </c>
      <c r="BC190" s="3">
        <f t="shared" si="16"/>
        <v>-0.44467999999999863</v>
      </c>
      <c r="BD190" s="3">
        <f t="shared" si="17"/>
        <v>-0.43348359285714155</v>
      </c>
      <c r="BE190" s="3">
        <f t="shared" si="18"/>
        <v>-0.45802039999999861</v>
      </c>
      <c r="BF190" s="3">
        <f t="shared" si="19"/>
        <v>-0.44610932857142721</v>
      </c>
      <c r="BG190" s="3">
        <f t="shared" si="20"/>
        <v>-0.47136079999999858</v>
      </c>
    </row>
    <row r="191" spans="1:59" ht="15" x14ac:dyDescent="0.25">
      <c r="A191" s="38" t="s">
        <v>307</v>
      </c>
      <c r="B191" s="38" t="s">
        <v>58</v>
      </c>
      <c r="C191" s="38" t="str">
        <f>VLOOKUP(A191,CALC!$A$2:$C$494,3,FALSE)</f>
        <v>D</v>
      </c>
      <c r="D191" s="38">
        <v>1</v>
      </c>
      <c r="E191" s="39">
        <v>84</v>
      </c>
      <c r="F191" s="40">
        <v>10.8</v>
      </c>
      <c r="G191" s="40">
        <v>42.3</v>
      </c>
      <c r="H191" s="40">
        <v>53.1</v>
      </c>
      <c r="I191" s="40">
        <v>22.1</v>
      </c>
      <c r="J191" s="40">
        <v>181.9</v>
      </c>
      <c r="K191" s="40">
        <v>23.4</v>
      </c>
      <c r="L191" s="40">
        <v>69.900000000000006</v>
      </c>
      <c r="M191" s="40">
        <v>31</v>
      </c>
      <c r="N191" s="52">
        <v>5.8999999999999997E-2</v>
      </c>
      <c r="O191" s="42">
        <v>23.25</v>
      </c>
      <c r="P191" s="54">
        <f t="shared" ref="P191:Y191" si="203">IF(F$4="Yes",F191*F$5,0)</f>
        <v>54</v>
      </c>
      <c r="Q191" s="55">
        <f t="shared" si="203"/>
        <v>158.625</v>
      </c>
      <c r="R191" s="55">
        <f t="shared" si="203"/>
        <v>53.1</v>
      </c>
      <c r="S191" s="55">
        <f t="shared" si="203"/>
        <v>11.05</v>
      </c>
      <c r="T191" s="55">
        <f t="shared" si="203"/>
        <v>90.95</v>
      </c>
      <c r="U191" s="55">
        <f t="shared" si="203"/>
        <v>7.02</v>
      </c>
      <c r="V191" s="55">
        <f t="shared" si="203"/>
        <v>41.940000000000005</v>
      </c>
      <c r="W191" s="55">
        <f t="shared" si="203"/>
        <v>31</v>
      </c>
      <c r="X191" s="55">
        <f t="shared" si="203"/>
        <v>5.8999999999999997E-2</v>
      </c>
      <c r="Y191" s="56">
        <f t="shared" si="203"/>
        <v>0</v>
      </c>
      <c r="Z191" s="57">
        <f t="shared" si="1"/>
        <v>447.74400000000003</v>
      </c>
      <c r="AA191" s="59">
        <f t="shared" si="2"/>
        <v>5.330285714285715</v>
      </c>
      <c r="AB191" s="59">
        <f t="shared" si="3"/>
        <v>0.40111833333333335</v>
      </c>
      <c r="AC191" s="1"/>
      <c r="AD191" s="1"/>
      <c r="AE191" s="1"/>
      <c r="AF191" s="1"/>
      <c r="AG191" s="1"/>
      <c r="AH191" s="1"/>
      <c r="AI191" s="1"/>
      <c r="AJ191" s="1"/>
      <c r="AK191" s="1"/>
      <c r="AL191" s="1">
        <f>IFERROR(VLOOKUP(C191,CALC!$K$2:$M$8,2,FALSE),1)</f>
        <v>1</v>
      </c>
      <c r="AM191" s="1">
        <f>IFERROR(VLOOKUP(C191,CALC!$K$2:$M$8,3,FALSE),1)</f>
        <v>1</v>
      </c>
      <c r="AN191" s="1">
        <f>VLOOKUP(B191,CALC!$E$2:$H$33,3,FALSE)</f>
        <v>0.93</v>
      </c>
      <c r="AO191" s="1">
        <f>VLOOKUP(B191,CALC!$E$2:$H$33,4,FALSE)</f>
        <v>0.96500000000000008</v>
      </c>
      <c r="AP191" s="1"/>
      <c r="AQ191" s="3">
        <f t="shared" si="4"/>
        <v>5.330285714285715</v>
      </c>
      <c r="AR191" s="3">
        <f t="shared" si="5"/>
        <v>5.330285714285715</v>
      </c>
      <c r="AS191" s="3">
        <f t="shared" si="6"/>
        <v>5.1437257142857158</v>
      </c>
      <c r="AT191" s="3">
        <f t="shared" si="7"/>
        <v>4.9571657142857148</v>
      </c>
      <c r="AU191" s="3">
        <f t="shared" si="8"/>
        <v>5.1437257142857158</v>
      </c>
      <c r="AV191" s="3">
        <f t="shared" si="9"/>
        <v>4.9571657142857148</v>
      </c>
      <c r="AW191" s="3">
        <f t="shared" si="10"/>
        <v>5.1437257142857158</v>
      </c>
      <c r="AX191" s="3">
        <f t="shared" si="11"/>
        <v>4.9571657142857148</v>
      </c>
      <c r="AY191" s="3">
        <f t="shared" si="12"/>
        <v>0.41566666666666663</v>
      </c>
      <c r="AZ191" s="3">
        <f t="shared" si="13"/>
        <v>0.41566666666666663</v>
      </c>
      <c r="BA191" s="3">
        <f t="shared" si="14"/>
        <v>0.41566666666666663</v>
      </c>
      <c r="BB191" s="3">
        <f t="shared" si="15"/>
        <v>0.40111833333333335</v>
      </c>
      <c r="BC191" s="3">
        <f t="shared" si="16"/>
        <v>0.38656999999999997</v>
      </c>
      <c r="BD191" s="3">
        <f t="shared" si="17"/>
        <v>0.40111833333333335</v>
      </c>
      <c r="BE191" s="3">
        <f t="shared" si="18"/>
        <v>0.38656999999999997</v>
      </c>
      <c r="BF191" s="3">
        <f t="shared" si="19"/>
        <v>0.40111833333333335</v>
      </c>
      <c r="BG191" s="3">
        <f t="shared" si="20"/>
        <v>0.38656999999999997</v>
      </c>
    </row>
    <row r="192" spans="1:59" ht="15" x14ac:dyDescent="0.25">
      <c r="A192" s="38" t="s">
        <v>391</v>
      </c>
      <c r="B192" s="38" t="s">
        <v>43</v>
      </c>
      <c r="C192" s="38" t="str">
        <f>VLOOKUP(A192,CALC!$A$2:$C$494,3,FALSE)</f>
        <v>C</v>
      </c>
      <c r="D192" s="38">
        <v>2</v>
      </c>
      <c r="E192" s="39">
        <v>84</v>
      </c>
      <c r="F192" s="40">
        <v>21.1</v>
      </c>
      <c r="G192" s="40">
        <v>27.9</v>
      </c>
      <c r="H192" s="40">
        <v>49</v>
      </c>
      <c r="I192" s="40">
        <v>9.6999999999999993</v>
      </c>
      <c r="J192" s="40">
        <v>167</v>
      </c>
      <c r="K192" s="40">
        <v>105.4</v>
      </c>
      <c r="L192" s="40">
        <v>49.7</v>
      </c>
      <c r="M192" s="40">
        <v>40.700000000000003</v>
      </c>
      <c r="N192" s="41">
        <v>0.126</v>
      </c>
      <c r="O192" s="42">
        <v>17.5</v>
      </c>
      <c r="P192" s="54">
        <f t="shared" ref="P192:Y192" si="204">IF(F$4="Yes",F192*F$5,0)</f>
        <v>105.5</v>
      </c>
      <c r="Q192" s="55">
        <f t="shared" si="204"/>
        <v>104.625</v>
      </c>
      <c r="R192" s="55">
        <f t="shared" si="204"/>
        <v>49</v>
      </c>
      <c r="S192" s="55">
        <f t="shared" si="204"/>
        <v>4.8499999999999996</v>
      </c>
      <c r="T192" s="55">
        <f t="shared" si="204"/>
        <v>83.5</v>
      </c>
      <c r="U192" s="55">
        <f t="shared" si="204"/>
        <v>31.62</v>
      </c>
      <c r="V192" s="55">
        <f t="shared" si="204"/>
        <v>29.82</v>
      </c>
      <c r="W192" s="55">
        <f t="shared" si="204"/>
        <v>40.700000000000003</v>
      </c>
      <c r="X192" s="55">
        <f t="shared" si="204"/>
        <v>0.126</v>
      </c>
      <c r="Y192" s="56">
        <f t="shared" si="204"/>
        <v>0</v>
      </c>
      <c r="Z192" s="57">
        <f t="shared" si="1"/>
        <v>449.74099999999999</v>
      </c>
      <c r="AA192" s="59">
        <f t="shared" si="2"/>
        <v>5.3540595238095232</v>
      </c>
      <c r="AB192" s="59">
        <f t="shared" si="3"/>
        <v>-0.39449666666666633</v>
      </c>
      <c r="AC192" s="1"/>
      <c r="AD192" s="1"/>
      <c r="AE192" s="1"/>
      <c r="AF192" s="1"/>
      <c r="AG192" s="1"/>
      <c r="AH192" s="1"/>
      <c r="AI192" s="1"/>
      <c r="AJ192" s="1"/>
      <c r="AK192" s="1"/>
      <c r="AL192" s="1">
        <f>IFERROR(VLOOKUP(C192,CALC!$K$2:$M$8,2,FALSE),1)</f>
        <v>0.96</v>
      </c>
      <c r="AM192" s="1">
        <f>IFERROR(VLOOKUP(C192,CALC!$K$2:$M$8,3,FALSE),1)</f>
        <v>0.98</v>
      </c>
      <c r="AN192" s="1">
        <f>VLOOKUP(B192,CALC!$E$2:$H$33,3,FALSE)</f>
        <v>1</v>
      </c>
      <c r="AO192" s="1">
        <f>VLOOKUP(B192,CALC!$E$2:$H$33,4,FALSE)</f>
        <v>1</v>
      </c>
      <c r="AP192" s="1"/>
      <c r="AQ192" s="3">
        <f t="shared" si="4"/>
        <v>5.2469783333333329</v>
      </c>
      <c r="AR192" s="3">
        <f t="shared" si="5"/>
        <v>5.1398971428571425</v>
      </c>
      <c r="AS192" s="3">
        <f t="shared" si="6"/>
        <v>5.3540595238095232</v>
      </c>
      <c r="AT192" s="3">
        <f t="shared" si="7"/>
        <v>5.3540595238095232</v>
      </c>
      <c r="AU192" s="3">
        <f t="shared" si="8"/>
        <v>5.2469783333333329</v>
      </c>
      <c r="AV192" s="3">
        <f t="shared" si="9"/>
        <v>5.2469783333333329</v>
      </c>
      <c r="AW192" s="3">
        <f t="shared" si="10"/>
        <v>5.1398971428571425</v>
      </c>
      <c r="AX192" s="3">
        <f t="shared" si="11"/>
        <v>5.1398971428571425</v>
      </c>
      <c r="AY192" s="3">
        <f t="shared" si="12"/>
        <v>-0.40254761904761871</v>
      </c>
      <c r="AZ192" s="3">
        <f t="shared" si="13"/>
        <v>-0.39449666666666633</v>
      </c>
      <c r="BA192" s="3">
        <f t="shared" si="14"/>
        <v>-0.38644571428571395</v>
      </c>
      <c r="BB192" s="3">
        <f t="shared" si="15"/>
        <v>-0.40254761904761871</v>
      </c>
      <c r="BC192" s="3">
        <f t="shared" si="16"/>
        <v>-0.40254761904761871</v>
      </c>
      <c r="BD192" s="3">
        <f t="shared" si="17"/>
        <v>-0.39449666666666633</v>
      </c>
      <c r="BE192" s="3">
        <f t="shared" si="18"/>
        <v>-0.39449666666666633</v>
      </c>
      <c r="BF192" s="3">
        <f t="shared" si="19"/>
        <v>-0.38644571428571395</v>
      </c>
      <c r="BG192" s="3">
        <f t="shared" si="20"/>
        <v>-0.38644571428571395</v>
      </c>
    </row>
    <row r="193" spans="1:59" ht="15" x14ac:dyDescent="0.25">
      <c r="A193" s="38" t="s">
        <v>310</v>
      </c>
      <c r="B193" s="38" t="s">
        <v>83</v>
      </c>
      <c r="C193" s="38" t="str">
        <f>VLOOKUP(A193,CALC!$A$2:$C$494,3,FALSE)</f>
        <v>D</v>
      </c>
      <c r="D193" s="38">
        <v>2</v>
      </c>
      <c r="E193" s="39">
        <v>84</v>
      </c>
      <c r="F193" s="40">
        <v>7.7</v>
      </c>
      <c r="G193" s="40">
        <v>37.6</v>
      </c>
      <c r="H193" s="40">
        <v>45.3</v>
      </c>
      <c r="I193" s="40">
        <v>14.7</v>
      </c>
      <c r="J193" s="40">
        <v>139.69999999999999</v>
      </c>
      <c r="K193" s="40">
        <v>126.9</v>
      </c>
      <c r="L193" s="40">
        <v>107.1</v>
      </c>
      <c r="M193" s="40">
        <v>38.700000000000003</v>
      </c>
      <c r="N193" s="52">
        <v>5.5E-2</v>
      </c>
      <c r="O193" s="42">
        <v>24.25</v>
      </c>
      <c r="P193" s="54">
        <f t="shared" ref="P193:Y193" si="205">IF(F$4="Yes",F193*F$5,0)</f>
        <v>38.5</v>
      </c>
      <c r="Q193" s="55">
        <f t="shared" si="205"/>
        <v>141</v>
      </c>
      <c r="R193" s="55">
        <f t="shared" si="205"/>
        <v>45.3</v>
      </c>
      <c r="S193" s="55">
        <f t="shared" si="205"/>
        <v>7.35</v>
      </c>
      <c r="T193" s="55">
        <f t="shared" si="205"/>
        <v>69.849999999999994</v>
      </c>
      <c r="U193" s="55">
        <f t="shared" si="205"/>
        <v>38.07</v>
      </c>
      <c r="V193" s="55">
        <f t="shared" si="205"/>
        <v>64.259999999999991</v>
      </c>
      <c r="W193" s="55">
        <f t="shared" si="205"/>
        <v>38.700000000000003</v>
      </c>
      <c r="X193" s="55">
        <f t="shared" si="205"/>
        <v>5.5E-2</v>
      </c>
      <c r="Y193" s="56">
        <f t="shared" si="205"/>
        <v>0</v>
      </c>
      <c r="Z193" s="57">
        <f t="shared" si="1"/>
        <v>443.08499999999998</v>
      </c>
      <c r="AA193" s="59">
        <f t="shared" si="2"/>
        <v>5.2748214285714283</v>
      </c>
      <c r="AB193" s="59">
        <f t="shared" si="3"/>
        <v>0.36380440476190379</v>
      </c>
      <c r="AC193" s="1"/>
      <c r="AD193" s="1"/>
      <c r="AE193" s="1"/>
      <c r="AF193" s="1"/>
      <c r="AG193" s="1"/>
      <c r="AH193" s="1"/>
      <c r="AI193" s="1"/>
      <c r="AJ193" s="1"/>
      <c r="AK193" s="1"/>
      <c r="AL193" s="1">
        <f>IFERROR(VLOOKUP(C193,CALC!$K$2:$M$8,2,FALSE),1)</f>
        <v>1</v>
      </c>
      <c r="AM193" s="1">
        <f>IFERROR(VLOOKUP(C193,CALC!$K$2:$M$8,3,FALSE),1)</f>
        <v>1</v>
      </c>
      <c r="AN193" s="1">
        <f>VLOOKUP(B193,CALC!$E$2:$H$33,3,FALSE)</f>
        <v>1.02</v>
      </c>
      <c r="AO193" s="1">
        <f>VLOOKUP(B193,CALC!$E$2:$H$33,4,FALSE)</f>
        <v>1.01</v>
      </c>
      <c r="AP193" s="1"/>
      <c r="AQ193" s="3">
        <f t="shared" si="4"/>
        <v>5.2748214285714283</v>
      </c>
      <c r="AR193" s="3">
        <f t="shared" si="5"/>
        <v>5.2748214285714283</v>
      </c>
      <c r="AS193" s="3">
        <f t="shared" si="6"/>
        <v>5.3275696428571431</v>
      </c>
      <c r="AT193" s="3">
        <f t="shared" si="7"/>
        <v>5.3803178571428569</v>
      </c>
      <c r="AU193" s="3">
        <f t="shared" si="8"/>
        <v>5.3275696428571431</v>
      </c>
      <c r="AV193" s="3">
        <f t="shared" si="9"/>
        <v>5.3803178571428569</v>
      </c>
      <c r="AW193" s="3">
        <f t="shared" si="10"/>
        <v>5.3275696428571431</v>
      </c>
      <c r="AX193" s="3">
        <f t="shared" si="11"/>
        <v>5.3803178571428569</v>
      </c>
      <c r="AY193" s="3">
        <f t="shared" si="12"/>
        <v>0.36020238095238</v>
      </c>
      <c r="AZ193" s="3">
        <f t="shared" si="13"/>
        <v>0.36020238095238</v>
      </c>
      <c r="BA193" s="3">
        <f t="shared" si="14"/>
        <v>0.36020238095238</v>
      </c>
      <c r="BB193" s="3">
        <f t="shared" si="15"/>
        <v>0.36380440476190379</v>
      </c>
      <c r="BC193" s="3">
        <f t="shared" si="16"/>
        <v>0.36740642857142758</v>
      </c>
      <c r="BD193" s="3">
        <f t="shared" si="17"/>
        <v>0.36380440476190379</v>
      </c>
      <c r="BE193" s="3">
        <f t="shared" si="18"/>
        <v>0.36740642857142758</v>
      </c>
      <c r="BF193" s="3">
        <f t="shared" si="19"/>
        <v>0.36380440476190379</v>
      </c>
      <c r="BG193" s="3">
        <f t="shared" si="20"/>
        <v>0.36740642857142758</v>
      </c>
    </row>
    <row r="194" spans="1:59" ht="15" x14ac:dyDescent="0.25">
      <c r="A194" s="38" t="s">
        <v>396</v>
      </c>
      <c r="B194" s="38" t="s">
        <v>77</v>
      </c>
      <c r="C194" s="38" t="str">
        <f>VLOOKUP(A194,CALC!$A$2:$C$494,3,FALSE)</f>
        <v>C</v>
      </c>
      <c r="D194" s="38">
        <v>1</v>
      </c>
      <c r="E194" s="39">
        <v>84</v>
      </c>
      <c r="F194" s="40">
        <v>20.8</v>
      </c>
      <c r="G194" s="40">
        <v>32.200000000000003</v>
      </c>
      <c r="H194" s="40">
        <v>53</v>
      </c>
      <c r="I194" s="40">
        <v>13.5</v>
      </c>
      <c r="J194" s="40">
        <v>149.69999999999999</v>
      </c>
      <c r="K194" s="40">
        <v>33.799999999999997</v>
      </c>
      <c r="L194" s="40">
        <v>68.7</v>
      </c>
      <c r="M194" s="40">
        <v>20.7</v>
      </c>
      <c r="N194" s="41">
        <v>0.13900000000000001</v>
      </c>
      <c r="O194" s="42">
        <v>19.25</v>
      </c>
      <c r="P194" s="54">
        <f t="shared" ref="P194:Y194" si="206">IF(F$4="Yes",F194*F$5,0)</f>
        <v>104</v>
      </c>
      <c r="Q194" s="55">
        <f t="shared" si="206"/>
        <v>120.75000000000001</v>
      </c>
      <c r="R194" s="55">
        <f t="shared" si="206"/>
        <v>53</v>
      </c>
      <c r="S194" s="55">
        <f t="shared" si="206"/>
        <v>6.75</v>
      </c>
      <c r="T194" s="55">
        <f t="shared" si="206"/>
        <v>74.849999999999994</v>
      </c>
      <c r="U194" s="55">
        <f t="shared" si="206"/>
        <v>10.139999999999999</v>
      </c>
      <c r="V194" s="55">
        <f t="shared" si="206"/>
        <v>41.22</v>
      </c>
      <c r="W194" s="55">
        <f t="shared" si="206"/>
        <v>20.7</v>
      </c>
      <c r="X194" s="55">
        <f t="shared" si="206"/>
        <v>0.13900000000000001</v>
      </c>
      <c r="Y194" s="56">
        <f t="shared" si="206"/>
        <v>0</v>
      </c>
      <c r="Z194" s="57">
        <f t="shared" si="1"/>
        <v>431.54900000000004</v>
      </c>
      <c r="AA194" s="59">
        <f t="shared" si="2"/>
        <v>5.1374880952380959</v>
      </c>
      <c r="AB194" s="59">
        <f t="shared" si="3"/>
        <v>-0.60673666666666504</v>
      </c>
      <c r="AC194" s="1"/>
      <c r="AD194" s="1"/>
      <c r="AE194" s="1"/>
      <c r="AF194" s="1"/>
      <c r="AG194" s="1"/>
      <c r="AH194" s="1"/>
      <c r="AI194" s="1"/>
      <c r="AJ194" s="1"/>
      <c r="AK194" s="1"/>
      <c r="AL194" s="1">
        <f>IFERROR(VLOOKUP(C194,CALC!$K$2:$M$8,2,FALSE),1)</f>
        <v>0.96</v>
      </c>
      <c r="AM194" s="1">
        <f>IFERROR(VLOOKUP(C194,CALC!$K$2:$M$8,3,FALSE),1)</f>
        <v>0.98</v>
      </c>
      <c r="AN194" s="1">
        <f>VLOOKUP(B194,CALC!$E$2:$H$33,3,FALSE)</f>
        <v>1</v>
      </c>
      <c r="AO194" s="1">
        <f>VLOOKUP(B194,CALC!$E$2:$H$33,4,FALSE)</f>
        <v>1</v>
      </c>
      <c r="AP194" s="1"/>
      <c r="AQ194" s="3">
        <f t="shared" si="4"/>
        <v>5.0347383333333342</v>
      </c>
      <c r="AR194" s="3">
        <f t="shared" si="5"/>
        <v>4.9319885714285716</v>
      </c>
      <c r="AS194" s="3">
        <f t="shared" si="6"/>
        <v>5.1374880952380959</v>
      </c>
      <c r="AT194" s="3">
        <f t="shared" si="7"/>
        <v>5.1374880952380959</v>
      </c>
      <c r="AU194" s="3">
        <f t="shared" si="8"/>
        <v>5.0347383333333342</v>
      </c>
      <c r="AV194" s="3">
        <f t="shared" si="9"/>
        <v>5.0347383333333342</v>
      </c>
      <c r="AW194" s="3">
        <f t="shared" si="10"/>
        <v>4.9319885714285716</v>
      </c>
      <c r="AX194" s="3">
        <f t="shared" si="11"/>
        <v>4.9319885714285716</v>
      </c>
      <c r="AY194" s="3">
        <f t="shared" si="12"/>
        <v>-0.61911904761904601</v>
      </c>
      <c r="AZ194" s="3">
        <f t="shared" si="13"/>
        <v>-0.60673666666666504</v>
      </c>
      <c r="BA194" s="3">
        <f t="shared" si="14"/>
        <v>-0.59435428571428417</v>
      </c>
      <c r="BB194" s="3">
        <f t="shared" si="15"/>
        <v>-0.61911904761904601</v>
      </c>
      <c r="BC194" s="3">
        <f t="shared" si="16"/>
        <v>-0.61911904761904601</v>
      </c>
      <c r="BD194" s="3">
        <f t="shared" si="17"/>
        <v>-0.60673666666666504</v>
      </c>
      <c r="BE194" s="3">
        <f t="shared" si="18"/>
        <v>-0.60673666666666504</v>
      </c>
      <c r="BF194" s="3">
        <f t="shared" si="19"/>
        <v>-0.59435428571428417</v>
      </c>
      <c r="BG194" s="3">
        <f t="shared" si="20"/>
        <v>-0.59435428571428417</v>
      </c>
    </row>
    <row r="195" spans="1:59" ht="15" x14ac:dyDescent="0.25">
      <c r="A195" s="38" t="s">
        <v>401</v>
      </c>
      <c r="B195" s="38" t="s">
        <v>47</v>
      </c>
      <c r="C195" s="38" t="str">
        <f>VLOOKUP(A195,CALC!$A$2:$C$494,3,FALSE)</f>
        <v>LW</v>
      </c>
      <c r="D195" s="38">
        <v>1</v>
      </c>
      <c r="E195" s="39">
        <v>84</v>
      </c>
      <c r="F195" s="40">
        <v>24</v>
      </c>
      <c r="G195" s="40">
        <v>29.5</v>
      </c>
      <c r="H195" s="40">
        <v>53.4</v>
      </c>
      <c r="I195" s="40">
        <v>17.100000000000001</v>
      </c>
      <c r="J195" s="40">
        <v>157.19999999999999</v>
      </c>
      <c r="K195" s="40">
        <v>81</v>
      </c>
      <c r="L195" s="40">
        <v>24.1</v>
      </c>
      <c r="M195" s="40">
        <v>33.1</v>
      </c>
      <c r="N195" s="52">
        <v>0.153</v>
      </c>
      <c r="O195" s="42">
        <v>17</v>
      </c>
      <c r="P195" s="54">
        <f t="shared" ref="P195:Y195" si="207">IF(F$4="Yes",F195*F$5,0)</f>
        <v>120</v>
      </c>
      <c r="Q195" s="55">
        <f t="shared" si="207"/>
        <v>110.625</v>
      </c>
      <c r="R195" s="55">
        <f t="shared" si="207"/>
        <v>53.4</v>
      </c>
      <c r="S195" s="55">
        <f t="shared" si="207"/>
        <v>8.5500000000000007</v>
      </c>
      <c r="T195" s="55">
        <f t="shared" si="207"/>
        <v>78.599999999999994</v>
      </c>
      <c r="U195" s="55">
        <f t="shared" si="207"/>
        <v>24.3</v>
      </c>
      <c r="V195" s="55">
        <f t="shared" si="207"/>
        <v>14.46</v>
      </c>
      <c r="W195" s="55">
        <f t="shared" si="207"/>
        <v>33.1</v>
      </c>
      <c r="X195" s="55">
        <f t="shared" si="207"/>
        <v>0.153</v>
      </c>
      <c r="Y195" s="56">
        <f t="shared" si="207"/>
        <v>0</v>
      </c>
      <c r="Z195" s="57">
        <f t="shared" si="1"/>
        <v>443.18799999999999</v>
      </c>
      <c r="AA195" s="59">
        <f t="shared" si="2"/>
        <v>5.2760476190476187</v>
      </c>
      <c r="AB195" s="59">
        <f t="shared" si="3"/>
        <v>-0.51725024345238035</v>
      </c>
      <c r="AC195" s="1"/>
      <c r="AD195" s="1"/>
      <c r="AE195" s="1"/>
      <c r="AF195" s="1"/>
      <c r="AG195" s="1"/>
      <c r="AH195" s="1"/>
      <c r="AI195" s="1"/>
      <c r="AJ195" s="1"/>
      <c r="AK195" s="1"/>
      <c r="AL195" s="1">
        <f>IFERROR(VLOOKUP(C195,CALC!$K$2:$M$8,2,FALSE),1)</f>
        <v>1.06</v>
      </c>
      <c r="AM195" s="1">
        <f>IFERROR(VLOOKUP(C195,CALC!$K$2:$M$8,3,FALSE),1)</f>
        <v>1.03</v>
      </c>
      <c r="AN195" s="1">
        <f>VLOOKUP(B195,CALC!$E$2:$H$33,3,FALSE)</f>
        <v>1.0900000000000001</v>
      </c>
      <c r="AO195" s="1">
        <f>VLOOKUP(B195,CALC!$E$2:$H$33,4,FALSE)</f>
        <v>1.0449999999999999</v>
      </c>
      <c r="AP195" s="1"/>
      <c r="AQ195" s="3">
        <f t="shared" si="4"/>
        <v>5.4343290476190473</v>
      </c>
      <c r="AR195" s="3">
        <f t="shared" si="5"/>
        <v>5.592610476190476</v>
      </c>
      <c r="AS195" s="3">
        <f t="shared" si="6"/>
        <v>5.5134697619047612</v>
      </c>
      <c r="AT195" s="3">
        <f t="shared" si="7"/>
        <v>5.7508919047619047</v>
      </c>
      <c r="AU195" s="3">
        <f t="shared" si="8"/>
        <v>5.6788738547619042</v>
      </c>
      <c r="AV195" s="3">
        <f t="shared" si="9"/>
        <v>5.923418661904762</v>
      </c>
      <c r="AW195" s="3">
        <f t="shared" si="10"/>
        <v>5.8442779476190472</v>
      </c>
      <c r="AX195" s="3">
        <f t="shared" si="11"/>
        <v>6.0959454190476192</v>
      </c>
      <c r="AY195" s="3">
        <f t="shared" si="12"/>
        <v>-0.48055952380952327</v>
      </c>
      <c r="AZ195" s="3">
        <f t="shared" si="13"/>
        <v>-0.494976309523809</v>
      </c>
      <c r="BA195" s="3">
        <f t="shared" si="14"/>
        <v>-0.50939309523809473</v>
      </c>
      <c r="BB195" s="3">
        <f t="shared" si="15"/>
        <v>-0.50218470238095181</v>
      </c>
      <c r="BC195" s="3">
        <f t="shared" si="16"/>
        <v>-0.52380988095238046</v>
      </c>
      <c r="BD195" s="3">
        <f t="shared" si="17"/>
        <v>-0.51725024345238035</v>
      </c>
      <c r="BE195" s="3">
        <f t="shared" si="18"/>
        <v>-0.53952417738095182</v>
      </c>
      <c r="BF195" s="3">
        <f t="shared" si="19"/>
        <v>-0.53231578452380901</v>
      </c>
      <c r="BG195" s="3">
        <f t="shared" si="20"/>
        <v>-0.55523847380952329</v>
      </c>
    </row>
    <row r="196" spans="1:59" ht="15" x14ac:dyDescent="0.25">
      <c r="A196" s="38" t="s">
        <v>313</v>
      </c>
      <c r="B196" s="38" t="s">
        <v>77</v>
      </c>
      <c r="C196" s="38" t="str">
        <f>VLOOKUP(A196,CALC!$A$2:$C$494,3,FALSE)</f>
        <v>D</v>
      </c>
      <c r="D196" s="38">
        <v>1</v>
      </c>
      <c r="E196" s="39">
        <v>84</v>
      </c>
      <c r="F196" s="40">
        <v>13.2</v>
      </c>
      <c r="G196" s="40">
        <v>33.5</v>
      </c>
      <c r="H196" s="40">
        <v>46.8</v>
      </c>
      <c r="I196" s="40">
        <v>20.9</v>
      </c>
      <c r="J196" s="40">
        <v>182.2</v>
      </c>
      <c r="K196" s="40">
        <v>26.9</v>
      </c>
      <c r="L196" s="40">
        <v>89.6</v>
      </c>
      <c r="M196" s="40">
        <v>49.2</v>
      </c>
      <c r="N196" s="41">
        <v>7.2999999999999995E-2</v>
      </c>
      <c r="O196" s="42">
        <v>21.25</v>
      </c>
      <c r="P196" s="54">
        <f t="shared" ref="P196:Y196" si="208">IF(F$4="Yes",F196*F$5,0)</f>
        <v>66</v>
      </c>
      <c r="Q196" s="55">
        <f t="shared" si="208"/>
        <v>125.625</v>
      </c>
      <c r="R196" s="55">
        <f t="shared" si="208"/>
        <v>46.8</v>
      </c>
      <c r="S196" s="55">
        <f t="shared" si="208"/>
        <v>10.45</v>
      </c>
      <c r="T196" s="55">
        <f t="shared" si="208"/>
        <v>91.1</v>
      </c>
      <c r="U196" s="55">
        <f t="shared" si="208"/>
        <v>8.0699999999999985</v>
      </c>
      <c r="V196" s="55">
        <f t="shared" si="208"/>
        <v>53.76</v>
      </c>
      <c r="W196" s="55">
        <f t="shared" si="208"/>
        <v>49.2</v>
      </c>
      <c r="X196" s="55">
        <f t="shared" si="208"/>
        <v>7.2999999999999995E-2</v>
      </c>
      <c r="Y196" s="56">
        <f t="shared" si="208"/>
        <v>0</v>
      </c>
      <c r="Z196" s="57">
        <f t="shared" si="1"/>
        <v>451.07799999999997</v>
      </c>
      <c r="AA196" s="59">
        <f t="shared" si="2"/>
        <v>5.3699761904761898</v>
      </c>
      <c r="AB196" s="59">
        <f t="shared" si="3"/>
        <v>0.45535714285714146</v>
      </c>
      <c r="AC196" s="1"/>
      <c r="AD196" s="1"/>
      <c r="AE196" s="1"/>
      <c r="AF196" s="1"/>
      <c r="AG196" s="1"/>
      <c r="AH196" s="1"/>
      <c r="AI196" s="1"/>
      <c r="AJ196" s="1"/>
      <c r="AK196" s="1"/>
      <c r="AL196" s="1">
        <f>IFERROR(VLOOKUP(C196,CALC!$K$2:$M$8,2,FALSE),1)</f>
        <v>1</v>
      </c>
      <c r="AM196" s="1">
        <f>IFERROR(VLOOKUP(C196,CALC!$K$2:$M$8,3,FALSE),1)</f>
        <v>1</v>
      </c>
      <c r="AN196" s="1">
        <f>VLOOKUP(B196,CALC!$E$2:$H$33,3,FALSE)</f>
        <v>1</v>
      </c>
      <c r="AO196" s="1">
        <f>VLOOKUP(B196,CALC!$E$2:$H$33,4,FALSE)</f>
        <v>1</v>
      </c>
      <c r="AP196" s="1"/>
      <c r="AQ196" s="3">
        <f t="shared" si="4"/>
        <v>5.3699761904761898</v>
      </c>
      <c r="AR196" s="3">
        <f t="shared" si="5"/>
        <v>5.3699761904761898</v>
      </c>
      <c r="AS196" s="3">
        <f t="shared" si="6"/>
        <v>5.3699761904761898</v>
      </c>
      <c r="AT196" s="3">
        <f t="shared" si="7"/>
        <v>5.3699761904761898</v>
      </c>
      <c r="AU196" s="3">
        <f t="shared" si="8"/>
        <v>5.3699761904761898</v>
      </c>
      <c r="AV196" s="3">
        <f t="shared" si="9"/>
        <v>5.3699761904761898</v>
      </c>
      <c r="AW196" s="3">
        <f t="shared" si="10"/>
        <v>5.3699761904761898</v>
      </c>
      <c r="AX196" s="3">
        <f t="shared" si="11"/>
        <v>5.3699761904761898</v>
      </c>
      <c r="AY196" s="3">
        <f t="shared" si="12"/>
        <v>0.45535714285714146</v>
      </c>
      <c r="AZ196" s="3">
        <f t="shared" si="13"/>
        <v>0.45535714285714146</v>
      </c>
      <c r="BA196" s="3">
        <f t="shared" si="14"/>
        <v>0.45535714285714146</v>
      </c>
      <c r="BB196" s="3">
        <f t="shared" si="15"/>
        <v>0.45535714285714146</v>
      </c>
      <c r="BC196" s="3">
        <f t="shared" si="16"/>
        <v>0.45535714285714146</v>
      </c>
      <c r="BD196" s="3">
        <f t="shared" si="17"/>
        <v>0.45535714285714146</v>
      </c>
      <c r="BE196" s="3">
        <f t="shared" si="18"/>
        <v>0.45535714285714146</v>
      </c>
      <c r="BF196" s="3">
        <f t="shared" si="19"/>
        <v>0.45535714285714146</v>
      </c>
      <c r="BG196" s="3">
        <f t="shared" si="20"/>
        <v>0.45535714285714146</v>
      </c>
    </row>
    <row r="197" spans="1:59" ht="15" x14ac:dyDescent="0.25">
      <c r="A197" s="38" t="s">
        <v>403</v>
      </c>
      <c r="B197" s="38" t="s">
        <v>66</v>
      </c>
      <c r="C197" s="38" t="str">
        <f>VLOOKUP(A197,CALC!$A$2:$C$494,3,FALSE)</f>
        <v>LW</v>
      </c>
      <c r="D197" s="38">
        <v>1</v>
      </c>
      <c r="E197" s="39">
        <v>84</v>
      </c>
      <c r="F197" s="40">
        <v>24.2</v>
      </c>
      <c r="G197" s="40">
        <v>28.1</v>
      </c>
      <c r="H197" s="40">
        <v>52.3</v>
      </c>
      <c r="I197" s="40">
        <v>18.3</v>
      </c>
      <c r="J197" s="40">
        <v>159</v>
      </c>
      <c r="K197" s="40">
        <v>77.2</v>
      </c>
      <c r="L197" s="40">
        <v>25.7</v>
      </c>
      <c r="M197" s="40">
        <v>28.6</v>
      </c>
      <c r="N197" s="52">
        <v>0.152</v>
      </c>
      <c r="O197" s="42">
        <v>15</v>
      </c>
      <c r="P197" s="54">
        <f t="shared" ref="P197:Y197" si="209">IF(F$4="Yes",F197*F$5,0)</f>
        <v>121</v>
      </c>
      <c r="Q197" s="55">
        <f t="shared" si="209"/>
        <v>105.375</v>
      </c>
      <c r="R197" s="55">
        <f t="shared" si="209"/>
        <v>52.3</v>
      </c>
      <c r="S197" s="55">
        <f t="shared" si="209"/>
        <v>9.15</v>
      </c>
      <c r="T197" s="55">
        <f t="shared" si="209"/>
        <v>79.5</v>
      </c>
      <c r="U197" s="55">
        <f t="shared" si="209"/>
        <v>23.16</v>
      </c>
      <c r="V197" s="55">
        <f t="shared" si="209"/>
        <v>15.419999999999998</v>
      </c>
      <c r="W197" s="55">
        <f t="shared" si="209"/>
        <v>28.6</v>
      </c>
      <c r="X197" s="55">
        <f t="shared" si="209"/>
        <v>0.152</v>
      </c>
      <c r="Y197" s="56">
        <f t="shared" si="209"/>
        <v>0</v>
      </c>
      <c r="Z197" s="57">
        <f t="shared" si="1"/>
        <v>434.65700000000004</v>
      </c>
      <c r="AA197" s="59">
        <f t="shared" si="2"/>
        <v>5.1744880952380958</v>
      </c>
      <c r="AB197" s="59">
        <f t="shared" si="3"/>
        <v>-0.58459305357142699</v>
      </c>
      <c r="AC197" s="1"/>
      <c r="AD197" s="1"/>
      <c r="AE197" s="1"/>
      <c r="AF197" s="1"/>
      <c r="AG197" s="1"/>
      <c r="AH197" s="1"/>
      <c r="AI197" s="1"/>
      <c r="AJ197" s="1"/>
      <c r="AK197" s="1"/>
      <c r="AL197" s="1">
        <f>IFERROR(VLOOKUP(C197,CALC!$K$2:$M$8,2,FALSE),1)</f>
        <v>1.06</v>
      </c>
      <c r="AM197" s="1">
        <f>IFERROR(VLOOKUP(C197,CALC!$K$2:$M$8,3,FALSE),1)</f>
        <v>1.03</v>
      </c>
      <c r="AN197" s="1">
        <f>VLOOKUP(B197,CALC!$E$2:$H$33,3,FALSE)</f>
        <v>0.95</v>
      </c>
      <c r="AO197" s="1">
        <f>VLOOKUP(B197,CALC!$E$2:$H$33,4,FALSE)</f>
        <v>0.97499999999999998</v>
      </c>
      <c r="AP197" s="1"/>
      <c r="AQ197" s="3">
        <f t="shared" si="4"/>
        <v>5.3297227380952386</v>
      </c>
      <c r="AR197" s="3">
        <f t="shared" si="5"/>
        <v>5.4849573809523822</v>
      </c>
      <c r="AS197" s="3">
        <f t="shared" si="6"/>
        <v>5.0451258928571434</v>
      </c>
      <c r="AT197" s="3">
        <f t="shared" si="7"/>
        <v>4.915763690476191</v>
      </c>
      <c r="AU197" s="3">
        <f t="shared" si="8"/>
        <v>5.1964796696428577</v>
      </c>
      <c r="AV197" s="3">
        <f t="shared" si="9"/>
        <v>5.0632366011904768</v>
      </c>
      <c r="AW197" s="3">
        <f t="shared" si="10"/>
        <v>5.3478334464285728</v>
      </c>
      <c r="AX197" s="3">
        <f t="shared" si="11"/>
        <v>5.2107095119047626</v>
      </c>
      <c r="AY197" s="3">
        <f t="shared" si="12"/>
        <v>-0.58211904761904609</v>
      </c>
      <c r="AZ197" s="3">
        <f t="shared" si="13"/>
        <v>-0.59958261904761745</v>
      </c>
      <c r="BA197" s="3">
        <f t="shared" si="14"/>
        <v>-0.61704619047618892</v>
      </c>
      <c r="BB197" s="3">
        <f t="shared" si="15"/>
        <v>-0.56756607142856996</v>
      </c>
      <c r="BC197" s="3">
        <f t="shared" si="16"/>
        <v>-0.55301309523809372</v>
      </c>
      <c r="BD197" s="3">
        <f t="shared" si="17"/>
        <v>-0.58459305357142699</v>
      </c>
      <c r="BE197" s="3">
        <f t="shared" si="18"/>
        <v>-0.56960348809523653</v>
      </c>
      <c r="BF197" s="3">
        <f t="shared" si="19"/>
        <v>-0.60162003571428413</v>
      </c>
      <c r="BG197" s="3">
        <f t="shared" si="20"/>
        <v>-0.58619388095237945</v>
      </c>
    </row>
    <row r="198" spans="1:59" ht="15" x14ac:dyDescent="0.25">
      <c r="A198" s="38" t="s">
        <v>399</v>
      </c>
      <c r="B198" s="38" t="s">
        <v>53</v>
      </c>
      <c r="C198" s="38" t="str">
        <f>VLOOKUP(A198,CALC!$A$2:$C$494,3,FALSE)</f>
        <v>RW</v>
      </c>
      <c r="D198" s="38">
        <v>2</v>
      </c>
      <c r="E198" s="39">
        <v>84</v>
      </c>
      <c r="F198" s="40">
        <v>17.8</v>
      </c>
      <c r="G198" s="40">
        <v>40</v>
      </c>
      <c r="H198" s="40">
        <v>57.8</v>
      </c>
      <c r="I198" s="40">
        <v>15</v>
      </c>
      <c r="J198" s="40">
        <v>153.30000000000001</v>
      </c>
      <c r="K198" s="40">
        <v>28.4</v>
      </c>
      <c r="L198" s="40">
        <v>35.5</v>
      </c>
      <c r="M198" s="40">
        <v>25.1</v>
      </c>
      <c r="N198" s="41">
        <v>0.11600000000000001</v>
      </c>
      <c r="O198" s="42">
        <v>17</v>
      </c>
      <c r="P198" s="54">
        <f t="shared" ref="P198:Y198" si="210">IF(F$4="Yes",F198*F$5,0)</f>
        <v>89</v>
      </c>
      <c r="Q198" s="55">
        <f t="shared" si="210"/>
        <v>150</v>
      </c>
      <c r="R198" s="55">
        <f t="shared" si="210"/>
        <v>57.8</v>
      </c>
      <c r="S198" s="55">
        <f t="shared" si="210"/>
        <v>7.5</v>
      </c>
      <c r="T198" s="55">
        <f t="shared" si="210"/>
        <v>76.650000000000006</v>
      </c>
      <c r="U198" s="55">
        <f t="shared" si="210"/>
        <v>8.52</v>
      </c>
      <c r="V198" s="55">
        <f t="shared" si="210"/>
        <v>21.3</v>
      </c>
      <c r="W198" s="55">
        <f t="shared" si="210"/>
        <v>25.1</v>
      </c>
      <c r="X198" s="55">
        <f t="shared" si="210"/>
        <v>0.11600000000000001</v>
      </c>
      <c r="Y198" s="56">
        <f t="shared" si="210"/>
        <v>0</v>
      </c>
      <c r="Z198" s="57">
        <f t="shared" si="1"/>
        <v>435.98600000000005</v>
      </c>
      <c r="AA198" s="59">
        <f t="shared" si="2"/>
        <v>5.1903095238095247</v>
      </c>
      <c r="AB198" s="59">
        <f t="shared" si="3"/>
        <v>-0.54385807589285529</v>
      </c>
      <c r="AC198" s="1"/>
      <c r="AD198" s="1"/>
      <c r="AE198" s="1"/>
      <c r="AF198" s="1"/>
      <c r="AG198" s="1"/>
      <c r="AH198" s="1"/>
      <c r="AI198" s="1"/>
      <c r="AJ198" s="1"/>
      <c r="AK198" s="1"/>
      <c r="AL198" s="1">
        <f>IFERROR(VLOOKUP(C198,CALC!$K$2:$M$8,2,FALSE),1)</f>
        <v>0.95</v>
      </c>
      <c r="AM198" s="1">
        <f>IFERROR(VLOOKUP(C198,CALC!$K$2:$M$8,3,FALSE),1)</f>
        <v>0.97499999999999998</v>
      </c>
      <c r="AN198" s="1">
        <f>VLOOKUP(B198,CALC!$E$2:$H$33,3,FALSE)</f>
        <v>0.97</v>
      </c>
      <c r="AO198" s="1">
        <f>VLOOKUP(B198,CALC!$E$2:$H$33,4,FALSE)</f>
        <v>0.98499999999999999</v>
      </c>
      <c r="AP198" s="1"/>
      <c r="AQ198" s="3">
        <f t="shared" si="4"/>
        <v>5.0605517857142868</v>
      </c>
      <c r="AR198" s="3">
        <f t="shared" si="5"/>
        <v>4.9307940476190479</v>
      </c>
      <c r="AS198" s="3">
        <f t="shared" si="6"/>
        <v>5.1124548809523818</v>
      </c>
      <c r="AT198" s="3">
        <f t="shared" si="7"/>
        <v>5.0346002380952388</v>
      </c>
      <c r="AU198" s="3">
        <f t="shared" si="8"/>
        <v>4.9846435089285723</v>
      </c>
      <c r="AV198" s="3">
        <f t="shared" si="9"/>
        <v>4.9087352321428579</v>
      </c>
      <c r="AW198" s="3">
        <f t="shared" si="10"/>
        <v>4.856832136904762</v>
      </c>
      <c r="AX198" s="3">
        <f t="shared" si="11"/>
        <v>4.7828702261904761</v>
      </c>
      <c r="AY198" s="3">
        <f t="shared" si="12"/>
        <v>-0.56629761904761722</v>
      </c>
      <c r="AZ198" s="3">
        <f t="shared" si="13"/>
        <v>-0.55214017857142672</v>
      </c>
      <c r="BA198" s="3">
        <f t="shared" si="14"/>
        <v>-0.53798273809523633</v>
      </c>
      <c r="BB198" s="3">
        <f t="shared" si="15"/>
        <v>-0.5578031547619029</v>
      </c>
      <c r="BC198" s="3">
        <f t="shared" si="16"/>
        <v>-0.54930869047618869</v>
      </c>
      <c r="BD198" s="3">
        <f t="shared" si="17"/>
        <v>-0.54385807589285529</v>
      </c>
      <c r="BE198" s="3">
        <f t="shared" si="18"/>
        <v>-0.53557597321428385</v>
      </c>
      <c r="BF198" s="3">
        <f t="shared" si="19"/>
        <v>-0.52991299702380779</v>
      </c>
      <c r="BG198" s="3">
        <f t="shared" si="20"/>
        <v>-0.52184325595237924</v>
      </c>
    </row>
    <row r="199" spans="1:59" ht="15" x14ac:dyDescent="0.25">
      <c r="A199" s="38" t="s">
        <v>411</v>
      </c>
      <c r="B199" s="38" t="s">
        <v>56</v>
      </c>
      <c r="C199" s="38" t="str">
        <f>VLOOKUP(A199,CALC!$A$2:$C$494,3,FALSE)</f>
        <v>LW/RW</v>
      </c>
      <c r="D199" s="38">
        <v>2</v>
      </c>
      <c r="E199" s="39">
        <v>84</v>
      </c>
      <c r="F199" s="40">
        <v>25.7</v>
      </c>
      <c r="G199" s="40">
        <v>25.3</v>
      </c>
      <c r="H199" s="40">
        <v>51.1</v>
      </c>
      <c r="I199" s="40">
        <v>7.5</v>
      </c>
      <c r="J199" s="40">
        <v>175.9</v>
      </c>
      <c r="K199" s="40">
        <v>45.8</v>
      </c>
      <c r="L199" s="40">
        <v>40</v>
      </c>
      <c r="M199" s="40">
        <v>25.8</v>
      </c>
      <c r="N199" s="52">
        <v>0.14599999999999999</v>
      </c>
      <c r="O199" s="42">
        <v>18</v>
      </c>
      <c r="P199" s="54">
        <f t="shared" ref="P199:Y199" si="211">IF(F$4="Yes",F199*F$5,0)</f>
        <v>128.5</v>
      </c>
      <c r="Q199" s="55">
        <f t="shared" si="211"/>
        <v>94.875</v>
      </c>
      <c r="R199" s="55">
        <f t="shared" si="211"/>
        <v>51.1</v>
      </c>
      <c r="S199" s="55">
        <f t="shared" si="211"/>
        <v>3.75</v>
      </c>
      <c r="T199" s="55">
        <f t="shared" si="211"/>
        <v>87.95</v>
      </c>
      <c r="U199" s="55">
        <f t="shared" si="211"/>
        <v>13.739999999999998</v>
      </c>
      <c r="V199" s="55">
        <f t="shared" si="211"/>
        <v>24</v>
      </c>
      <c r="W199" s="55">
        <f t="shared" si="211"/>
        <v>25.8</v>
      </c>
      <c r="X199" s="55">
        <f t="shared" si="211"/>
        <v>0.14599999999999999</v>
      </c>
      <c r="Y199" s="56">
        <f t="shared" si="211"/>
        <v>0</v>
      </c>
      <c r="Z199" s="57">
        <f t="shared" si="1"/>
        <v>429.86100000000005</v>
      </c>
      <c r="AA199" s="59">
        <f t="shared" si="2"/>
        <v>5.1173928571428577</v>
      </c>
      <c r="AB199" s="59">
        <f t="shared" si="3"/>
        <v>-0.71131765714285533</v>
      </c>
      <c r="AC199" s="1"/>
      <c r="AD199" s="1"/>
      <c r="AE199" s="1"/>
      <c r="AF199" s="1"/>
      <c r="AG199" s="1"/>
      <c r="AH199" s="1"/>
      <c r="AI199" s="1"/>
      <c r="AJ199" s="1"/>
      <c r="AK199" s="1"/>
      <c r="AL199" s="1">
        <f>IFERROR(VLOOKUP(C199,CALC!$K$2:$M$8,2,FALSE),1)</f>
        <v>1.08</v>
      </c>
      <c r="AM199" s="1">
        <f>IFERROR(VLOOKUP(C199,CALC!$K$2:$M$8,3,FALSE),1)</f>
        <v>1.04</v>
      </c>
      <c r="AN199" s="1">
        <f>VLOOKUP(B199,CALC!$E$2:$H$33,3,FALSE)</f>
        <v>1.1399999999999999</v>
      </c>
      <c r="AO199" s="1">
        <f>VLOOKUP(B199,CALC!$E$2:$H$33,4,FALSE)</f>
        <v>1.0699999999999998</v>
      </c>
      <c r="AP199" s="1"/>
      <c r="AQ199" s="3">
        <f t="shared" si="4"/>
        <v>5.3220885714285719</v>
      </c>
      <c r="AR199" s="3">
        <f t="shared" si="5"/>
        <v>5.526784285714287</v>
      </c>
      <c r="AS199" s="3">
        <f t="shared" si="6"/>
        <v>5.4756103571428572</v>
      </c>
      <c r="AT199" s="3">
        <f t="shared" si="7"/>
        <v>5.8338278571428575</v>
      </c>
      <c r="AU199" s="3">
        <f t="shared" si="8"/>
        <v>5.6946347714285714</v>
      </c>
      <c r="AV199" s="3">
        <f t="shared" si="9"/>
        <v>6.0671809714285718</v>
      </c>
      <c r="AW199" s="3">
        <f t="shared" si="10"/>
        <v>5.9136591857142866</v>
      </c>
      <c r="AX199" s="3">
        <f t="shared" si="11"/>
        <v>6.3005340857142871</v>
      </c>
      <c r="AY199" s="3">
        <f t="shared" si="12"/>
        <v>-0.63921428571428418</v>
      </c>
      <c r="AZ199" s="3">
        <f t="shared" si="13"/>
        <v>-0.66478285714285557</v>
      </c>
      <c r="BA199" s="3">
        <f t="shared" si="14"/>
        <v>-0.69035142857142695</v>
      </c>
      <c r="BB199" s="3">
        <f t="shared" si="15"/>
        <v>-0.68395928571428399</v>
      </c>
      <c r="BC199" s="3">
        <f t="shared" si="16"/>
        <v>-0.72870428571428392</v>
      </c>
      <c r="BD199" s="3">
        <f t="shared" si="17"/>
        <v>-0.71131765714285533</v>
      </c>
      <c r="BE199" s="3">
        <f t="shared" si="18"/>
        <v>-0.75785245714285532</v>
      </c>
      <c r="BF199" s="3">
        <f t="shared" si="19"/>
        <v>-0.73867602857142678</v>
      </c>
      <c r="BG199" s="3">
        <f t="shared" si="20"/>
        <v>-0.78700062857142661</v>
      </c>
    </row>
    <row r="200" spans="1:59" ht="15" x14ac:dyDescent="0.25">
      <c r="A200" s="38" t="s">
        <v>398</v>
      </c>
      <c r="B200" s="38" t="s">
        <v>79</v>
      </c>
      <c r="C200" s="38" t="str">
        <f>VLOOKUP(A200,CALC!$A$2:$C$494,3,FALSE)</f>
        <v>C</v>
      </c>
      <c r="D200" s="38">
        <v>1</v>
      </c>
      <c r="E200" s="39">
        <v>84</v>
      </c>
      <c r="F200" s="40">
        <v>22</v>
      </c>
      <c r="G200" s="40">
        <v>27.6</v>
      </c>
      <c r="H200" s="40">
        <v>49.6</v>
      </c>
      <c r="I200" s="40">
        <v>18.399999999999999</v>
      </c>
      <c r="J200" s="40">
        <v>160.19999999999999</v>
      </c>
      <c r="K200" s="40">
        <v>70.5</v>
      </c>
      <c r="L200" s="40">
        <v>48.1</v>
      </c>
      <c r="M200" s="40">
        <v>23.5</v>
      </c>
      <c r="N200" s="41">
        <v>0.13700000000000001</v>
      </c>
      <c r="O200" s="42">
        <v>16.75</v>
      </c>
      <c r="P200" s="54">
        <f t="shared" ref="P200:Y200" si="212">IF(F$4="Yes",F200*F$5,0)</f>
        <v>110</v>
      </c>
      <c r="Q200" s="55">
        <f t="shared" si="212"/>
        <v>103.5</v>
      </c>
      <c r="R200" s="55">
        <f t="shared" si="212"/>
        <v>49.6</v>
      </c>
      <c r="S200" s="55">
        <f t="shared" si="212"/>
        <v>9.1999999999999993</v>
      </c>
      <c r="T200" s="55">
        <f t="shared" si="212"/>
        <v>80.099999999999994</v>
      </c>
      <c r="U200" s="55">
        <f t="shared" si="212"/>
        <v>21.15</v>
      </c>
      <c r="V200" s="55">
        <f t="shared" si="212"/>
        <v>28.86</v>
      </c>
      <c r="W200" s="55">
        <f t="shared" si="212"/>
        <v>23.5</v>
      </c>
      <c r="X200" s="55">
        <f t="shared" si="212"/>
        <v>0.13700000000000001</v>
      </c>
      <c r="Y200" s="56">
        <f t="shared" si="212"/>
        <v>0</v>
      </c>
      <c r="Z200" s="57">
        <f t="shared" si="1"/>
        <v>426.04699999999997</v>
      </c>
      <c r="AA200" s="59">
        <f t="shared" si="2"/>
        <v>5.0719880952380949</v>
      </c>
      <c r="AB200" s="59">
        <f t="shared" si="3"/>
        <v>-0.6541534999999995</v>
      </c>
      <c r="AC200" s="1"/>
      <c r="AD200" s="1"/>
      <c r="AE200" s="1"/>
      <c r="AF200" s="1"/>
      <c r="AG200" s="1"/>
      <c r="AH200" s="1"/>
      <c r="AI200" s="1"/>
      <c r="AJ200" s="1"/>
      <c r="AK200" s="1"/>
      <c r="AL200" s="1">
        <f>IFERROR(VLOOKUP(C200,CALC!$K$2:$M$8,2,FALSE),1)</f>
        <v>0.96</v>
      </c>
      <c r="AM200" s="1">
        <f>IFERROR(VLOOKUP(C200,CALC!$K$2:$M$8,3,FALSE),1)</f>
        <v>0.98</v>
      </c>
      <c r="AN200" s="1">
        <f>VLOOKUP(B200,CALC!$E$2:$H$33,3,FALSE)</f>
        <v>0.95</v>
      </c>
      <c r="AO200" s="1">
        <f>VLOOKUP(B200,CALC!$E$2:$H$33,4,FALSE)</f>
        <v>0.97499999999999998</v>
      </c>
      <c r="AP200" s="1"/>
      <c r="AQ200" s="3">
        <f t="shared" si="4"/>
        <v>4.9705483333333333</v>
      </c>
      <c r="AR200" s="3">
        <f t="shared" si="5"/>
        <v>4.8691085714285709</v>
      </c>
      <c r="AS200" s="3">
        <f t="shared" si="6"/>
        <v>4.9451883928571423</v>
      </c>
      <c r="AT200" s="3">
        <f t="shared" si="7"/>
        <v>4.8183886904761897</v>
      </c>
      <c r="AU200" s="3">
        <f t="shared" si="8"/>
        <v>4.846284625</v>
      </c>
      <c r="AV200" s="3">
        <f t="shared" si="9"/>
        <v>4.7220209166666667</v>
      </c>
      <c r="AW200" s="3">
        <f t="shared" si="10"/>
        <v>4.7473808571428568</v>
      </c>
      <c r="AX200" s="3">
        <f t="shared" si="11"/>
        <v>4.6256531428571419</v>
      </c>
      <c r="AY200" s="3">
        <f t="shared" si="12"/>
        <v>-0.68461904761904702</v>
      </c>
      <c r="AZ200" s="3">
        <f t="shared" si="13"/>
        <v>-0.67092666666666612</v>
      </c>
      <c r="BA200" s="3">
        <f t="shared" si="14"/>
        <v>-0.6572342857142851</v>
      </c>
      <c r="BB200" s="3">
        <f t="shared" si="15"/>
        <v>-0.66750357142857086</v>
      </c>
      <c r="BC200" s="3">
        <f t="shared" si="16"/>
        <v>-0.6503880952380946</v>
      </c>
      <c r="BD200" s="3">
        <f t="shared" si="17"/>
        <v>-0.6541534999999995</v>
      </c>
      <c r="BE200" s="3">
        <f t="shared" si="18"/>
        <v>-0.63738033333333277</v>
      </c>
      <c r="BF200" s="3">
        <f t="shared" si="19"/>
        <v>-0.64080342857142791</v>
      </c>
      <c r="BG200" s="3">
        <f t="shared" si="20"/>
        <v>-0.62437257142857083</v>
      </c>
    </row>
    <row r="201" spans="1:59" ht="15" x14ac:dyDescent="0.25">
      <c r="A201" s="38" t="s">
        <v>407</v>
      </c>
      <c r="B201" s="38" t="s">
        <v>72</v>
      </c>
      <c r="C201" s="38" t="str">
        <f>VLOOKUP(A201,CALC!$A$2:$C$494,3,FALSE)</f>
        <v>LW</v>
      </c>
      <c r="D201" s="38">
        <v>2</v>
      </c>
      <c r="E201" s="39">
        <v>84</v>
      </c>
      <c r="F201" s="40">
        <v>18.2</v>
      </c>
      <c r="G201" s="40">
        <v>37.9</v>
      </c>
      <c r="H201" s="40">
        <v>56.2</v>
      </c>
      <c r="I201" s="40">
        <v>10</v>
      </c>
      <c r="J201" s="40">
        <v>152.1</v>
      </c>
      <c r="K201" s="40">
        <v>57.3</v>
      </c>
      <c r="L201" s="40">
        <v>34.5</v>
      </c>
      <c r="M201" s="40">
        <v>45</v>
      </c>
      <c r="N201" s="52">
        <v>0.12</v>
      </c>
      <c r="O201" s="42">
        <v>15.25</v>
      </c>
      <c r="P201" s="54">
        <f t="shared" ref="P201:Y201" si="213">IF(F$4="Yes",F201*F$5,0)</f>
        <v>91</v>
      </c>
      <c r="Q201" s="55">
        <f t="shared" si="213"/>
        <v>142.125</v>
      </c>
      <c r="R201" s="55">
        <f t="shared" si="213"/>
        <v>56.2</v>
      </c>
      <c r="S201" s="55">
        <f t="shared" si="213"/>
        <v>5</v>
      </c>
      <c r="T201" s="55">
        <f t="shared" si="213"/>
        <v>76.05</v>
      </c>
      <c r="U201" s="55">
        <f t="shared" si="213"/>
        <v>17.189999999999998</v>
      </c>
      <c r="V201" s="55">
        <f t="shared" si="213"/>
        <v>20.7</v>
      </c>
      <c r="W201" s="55">
        <f t="shared" si="213"/>
        <v>45</v>
      </c>
      <c r="X201" s="55">
        <f t="shared" si="213"/>
        <v>0.12</v>
      </c>
      <c r="Y201" s="56">
        <f t="shared" si="213"/>
        <v>0</v>
      </c>
      <c r="Z201" s="57">
        <f t="shared" si="1"/>
        <v>453.38499999999999</v>
      </c>
      <c r="AA201" s="59">
        <f t="shared" si="2"/>
        <v>5.397440476190476</v>
      </c>
      <c r="AB201" s="59">
        <f t="shared" si="3"/>
        <v>-0.36994166666666595</v>
      </c>
      <c r="AC201" s="1"/>
      <c r="AD201" s="1"/>
      <c r="AE201" s="1"/>
      <c r="AF201" s="1"/>
      <c r="AG201" s="1"/>
      <c r="AH201" s="1"/>
      <c r="AI201" s="1"/>
      <c r="AJ201" s="1"/>
      <c r="AK201" s="1"/>
      <c r="AL201" s="1">
        <f>IFERROR(VLOOKUP(C201,CALC!$K$2:$M$8,2,FALSE),1)</f>
        <v>1.06</v>
      </c>
      <c r="AM201" s="1">
        <f>IFERROR(VLOOKUP(C201,CALC!$K$2:$M$8,3,FALSE),1)</f>
        <v>1.03</v>
      </c>
      <c r="AN201" s="1">
        <f>VLOOKUP(B201,CALC!$E$2:$H$33,3,FALSE)</f>
        <v>1</v>
      </c>
      <c r="AO201" s="1">
        <f>VLOOKUP(B201,CALC!$E$2:$H$33,4,FALSE)</f>
        <v>1</v>
      </c>
      <c r="AP201" s="1"/>
      <c r="AQ201" s="3">
        <f t="shared" si="4"/>
        <v>5.5593636904761903</v>
      </c>
      <c r="AR201" s="3">
        <f t="shared" si="5"/>
        <v>5.7212869047619046</v>
      </c>
      <c r="AS201" s="3">
        <f t="shared" si="6"/>
        <v>5.397440476190476</v>
      </c>
      <c r="AT201" s="3">
        <f t="shared" si="7"/>
        <v>5.397440476190476</v>
      </c>
      <c r="AU201" s="3">
        <f t="shared" si="8"/>
        <v>5.5593636904761903</v>
      </c>
      <c r="AV201" s="3">
        <f t="shared" si="9"/>
        <v>5.5593636904761903</v>
      </c>
      <c r="AW201" s="3">
        <f t="shared" si="10"/>
        <v>5.7212869047619046</v>
      </c>
      <c r="AX201" s="3">
        <f t="shared" si="11"/>
        <v>5.7212869047619046</v>
      </c>
      <c r="AY201" s="3">
        <f t="shared" si="12"/>
        <v>-0.35916666666666597</v>
      </c>
      <c r="AZ201" s="3">
        <f t="shared" si="13"/>
        <v>-0.36994166666666595</v>
      </c>
      <c r="BA201" s="3">
        <f t="shared" si="14"/>
        <v>-0.38071666666666593</v>
      </c>
      <c r="BB201" s="3">
        <f t="shared" si="15"/>
        <v>-0.35916666666666597</v>
      </c>
      <c r="BC201" s="3">
        <f t="shared" si="16"/>
        <v>-0.35916666666666597</v>
      </c>
      <c r="BD201" s="3">
        <f t="shared" si="17"/>
        <v>-0.36994166666666595</v>
      </c>
      <c r="BE201" s="3">
        <f t="shared" si="18"/>
        <v>-0.36994166666666595</v>
      </c>
      <c r="BF201" s="3">
        <f t="shared" si="19"/>
        <v>-0.38071666666666593</v>
      </c>
      <c r="BG201" s="3">
        <f t="shared" si="20"/>
        <v>-0.38071666666666593</v>
      </c>
    </row>
    <row r="202" spans="1:59" ht="15" x14ac:dyDescent="0.25">
      <c r="A202" s="38" t="s">
        <v>315</v>
      </c>
      <c r="B202" s="38" t="s">
        <v>70</v>
      </c>
      <c r="C202" s="38" t="str">
        <f>VLOOKUP(A202,CALC!$A$2:$C$494,3,FALSE)</f>
        <v>D</v>
      </c>
      <c r="D202" s="38"/>
      <c r="E202" s="39">
        <v>84</v>
      </c>
      <c r="F202" s="40">
        <v>8.1999999999999993</v>
      </c>
      <c r="G202" s="40">
        <v>21.5</v>
      </c>
      <c r="H202" s="40">
        <v>29.7</v>
      </c>
      <c r="I202" s="40">
        <v>2.2999999999999998</v>
      </c>
      <c r="J202" s="40">
        <v>179.4</v>
      </c>
      <c r="K202" s="40">
        <v>154.4</v>
      </c>
      <c r="L202" s="40">
        <v>155.1</v>
      </c>
      <c r="M202" s="40">
        <v>81.400000000000006</v>
      </c>
      <c r="N202" s="41">
        <v>4.5999999999999999E-2</v>
      </c>
      <c r="O202" s="42">
        <v>22</v>
      </c>
      <c r="P202" s="54">
        <f t="shared" ref="P202:Y202" si="214">IF(F$4="Yes",F202*F$5,0)</f>
        <v>41</v>
      </c>
      <c r="Q202" s="55">
        <f t="shared" si="214"/>
        <v>80.625</v>
      </c>
      <c r="R202" s="55">
        <f t="shared" si="214"/>
        <v>29.7</v>
      </c>
      <c r="S202" s="55">
        <f t="shared" si="214"/>
        <v>1.1499999999999999</v>
      </c>
      <c r="T202" s="55">
        <f t="shared" si="214"/>
        <v>89.7</v>
      </c>
      <c r="U202" s="55">
        <f t="shared" si="214"/>
        <v>46.32</v>
      </c>
      <c r="V202" s="55">
        <f t="shared" si="214"/>
        <v>93.059999999999988</v>
      </c>
      <c r="W202" s="55">
        <f t="shared" si="214"/>
        <v>81.400000000000006</v>
      </c>
      <c r="X202" s="55">
        <f t="shared" si="214"/>
        <v>4.5999999999999999E-2</v>
      </c>
      <c r="Y202" s="56">
        <f t="shared" si="214"/>
        <v>0</v>
      </c>
      <c r="Z202" s="57">
        <f t="shared" si="1"/>
        <v>463.00100000000003</v>
      </c>
      <c r="AA202" s="59">
        <f t="shared" si="2"/>
        <v>5.511916666666667</v>
      </c>
      <c r="AB202" s="59">
        <f t="shared" si="3"/>
        <v>0.62417601190476146</v>
      </c>
      <c r="AC202" s="1"/>
      <c r="AD202" s="1"/>
      <c r="AE202" s="1"/>
      <c r="AF202" s="1"/>
      <c r="AG202" s="1"/>
      <c r="AH202" s="1"/>
      <c r="AI202" s="1"/>
      <c r="AJ202" s="1"/>
      <c r="AK202" s="1"/>
      <c r="AL202" s="1">
        <f>IFERROR(VLOOKUP(C202,CALC!$K$2:$M$8,2,FALSE),1)</f>
        <v>1</v>
      </c>
      <c r="AM202" s="1">
        <f>IFERROR(VLOOKUP(C202,CALC!$K$2:$M$8,3,FALSE),1)</f>
        <v>1</v>
      </c>
      <c r="AN202" s="1">
        <f>VLOOKUP(B202,CALC!$E$2:$H$33,3,FALSE)</f>
        <v>1.0900000000000001</v>
      </c>
      <c r="AO202" s="1">
        <f>VLOOKUP(B202,CALC!$E$2:$H$33,4,FALSE)</f>
        <v>1.0449999999999999</v>
      </c>
      <c r="AP202" s="1"/>
      <c r="AQ202" s="3">
        <f t="shared" si="4"/>
        <v>5.511916666666667</v>
      </c>
      <c r="AR202" s="3">
        <f t="shared" si="5"/>
        <v>5.511916666666667</v>
      </c>
      <c r="AS202" s="3">
        <f t="shared" si="6"/>
        <v>5.7599529166666663</v>
      </c>
      <c r="AT202" s="3">
        <f t="shared" si="7"/>
        <v>6.0079891666666674</v>
      </c>
      <c r="AU202" s="3">
        <f t="shared" si="8"/>
        <v>5.7599529166666663</v>
      </c>
      <c r="AV202" s="3">
        <f t="shared" si="9"/>
        <v>6.0079891666666674</v>
      </c>
      <c r="AW202" s="3">
        <f t="shared" si="10"/>
        <v>5.7599529166666663</v>
      </c>
      <c r="AX202" s="3">
        <f t="shared" si="11"/>
        <v>6.0079891666666674</v>
      </c>
      <c r="AY202" s="3">
        <f t="shared" si="12"/>
        <v>0.59729761904761869</v>
      </c>
      <c r="AZ202" s="3">
        <f t="shared" si="13"/>
        <v>0.59729761904761869</v>
      </c>
      <c r="BA202" s="3">
        <f t="shared" si="14"/>
        <v>0.59729761904761869</v>
      </c>
      <c r="BB202" s="3">
        <f t="shared" si="15"/>
        <v>0.62417601190476146</v>
      </c>
      <c r="BC202" s="3">
        <f t="shared" si="16"/>
        <v>0.65105440476190446</v>
      </c>
      <c r="BD202" s="3">
        <f t="shared" si="17"/>
        <v>0.62417601190476146</v>
      </c>
      <c r="BE202" s="3">
        <f t="shared" si="18"/>
        <v>0.65105440476190446</v>
      </c>
      <c r="BF202" s="3">
        <f t="shared" si="19"/>
        <v>0.62417601190476146</v>
      </c>
      <c r="BG202" s="3">
        <f t="shared" si="20"/>
        <v>0.65105440476190446</v>
      </c>
    </row>
    <row r="203" spans="1:59" ht="15" x14ac:dyDescent="0.25">
      <c r="A203" s="38" t="s">
        <v>410</v>
      </c>
      <c r="B203" s="38" t="s">
        <v>53</v>
      </c>
      <c r="C203" s="38" t="str">
        <f>VLOOKUP(A203,CALC!$A$2:$C$494,3,FALSE)</f>
        <v>LW/RW</v>
      </c>
      <c r="D203" s="38">
        <v>2</v>
      </c>
      <c r="E203" s="39">
        <v>84</v>
      </c>
      <c r="F203" s="40">
        <v>22.1</v>
      </c>
      <c r="G203" s="40">
        <v>22.1</v>
      </c>
      <c r="H203" s="40">
        <v>44.2</v>
      </c>
      <c r="I203" s="40">
        <v>3.5</v>
      </c>
      <c r="J203" s="40">
        <v>202.6</v>
      </c>
      <c r="K203" s="40">
        <v>88.6</v>
      </c>
      <c r="L203" s="40">
        <v>45.1</v>
      </c>
      <c r="M203" s="40">
        <v>16.8</v>
      </c>
      <c r="N203" s="52">
        <v>0.109</v>
      </c>
      <c r="O203" s="42">
        <v>17.25</v>
      </c>
      <c r="P203" s="54">
        <f t="shared" ref="P203:Y203" si="215">IF(F$4="Yes",F203*F$5,0)</f>
        <v>110.5</v>
      </c>
      <c r="Q203" s="55">
        <f t="shared" si="215"/>
        <v>82.875</v>
      </c>
      <c r="R203" s="55">
        <f t="shared" si="215"/>
        <v>44.2</v>
      </c>
      <c r="S203" s="55">
        <f t="shared" si="215"/>
        <v>1.75</v>
      </c>
      <c r="T203" s="55">
        <f t="shared" si="215"/>
        <v>101.3</v>
      </c>
      <c r="U203" s="55">
        <f t="shared" si="215"/>
        <v>26.58</v>
      </c>
      <c r="V203" s="55">
        <f t="shared" si="215"/>
        <v>27.06</v>
      </c>
      <c r="W203" s="55">
        <f t="shared" si="215"/>
        <v>16.8</v>
      </c>
      <c r="X203" s="55">
        <f t="shared" si="215"/>
        <v>0.109</v>
      </c>
      <c r="Y203" s="56">
        <f t="shared" si="215"/>
        <v>0</v>
      </c>
      <c r="Z203" s="57">
        <f t="shared" si="1"/>
        <v>411.17399999999998</v>
      </c>
      <c r="AA203" s="59">
        <f t="shared" si="2"/>
        <v>4.8949285714285713</v>
      </c>
      <c r="AB203" s="59">
        <f t="shared" si="3"/>
        <v>-0.88270352857142775</v>
      </c>
      <c r="AC203" s="1"/>
      <c r="AD203" s="1"/>
      <c r="AE203" s="1"/>
      <c r="AF203" s="1"/>
      <c r="AG203" s="1"/>
      <c r="AH203" s="1"/>
      <c r="AI203" s="1"/>
      <c r="AJ203" s="1"/>
      <c r="AK203" s="1"/>
      <c r="AL203" s="1">
        <f>IFERROR(VLOOKUP(C203,CALC!$K$2:$M$8,2,FALSE),1)</f>
        <v>1.08</v>
      </c>
      <c r="AM203" s="1">
        <f>IFERROR(VLOOKUP(C203,CALC!$K$2:$M$8,3,FALSE),1)</f>
        <v>1.04</v>
      </c>
      <c r="AN203" s="1">
        <f>VLOOKUP(B203,CALC!$E$2:$H$33,3,FALSE)</f>
        <v>0.97</v>
      </c>
      <c r="AO203" s="1">
        <f>VLOOKUP(B203,CALC!$E$2:$H$33,4,FALSE)</f>
        <v>0.98499999999999999</v>
      </c>
      <c r="AP203" s="1"/>
      <c r="AQ203" s="3">
        <f t="shared" si="4"/>
        <v>5.0907257142857141</v>
      </c>
      <c r="AR203" s="3">
        <f t="shared" si="5"/>
        <v>5.2865228571428577</v>
      </c>
      <c r="AS203" s="3">
        <f t="shared" si="6"/>
        <v>4.8215046428571426</v>
      </c>
      <c r="AT203" s="3">
        <f t="shared" si="7"/>
        <v>4.748080714285714</v>
      </c>
      <c r="AU203" s="3">
        <f t="shared" si="8"/>
        <v>5.014364828571428</v>
      </c>
      <c r="AV203" s="3">
        <f t="shared" si="9"/>
        <v>4.9380039428571427</v>
      </c>
      <c r="AW203" s="3">
        <f t="shared" si="10"/>
        <v>5.207225014285715</v>
      </c>
      <c r="AX203" s="3">
        <f t="shared" si="11"/>
        <v>5.1279271714285715</v>
      </c>
      <c r="AY203" s="3">
        <f t="shared" si="12"/>
        <v>-0.86167857142857063</v>
      </c>
      <c r="AZ203" s="3">
        <f t="shared" si="13"/>
        <v>-0.89614571428571344</v>
      </c>
      <c r="BA203" s="3">
        <f t="shared" si="14"/>
        <v>-0.93061285714285635</v>
      </c>
      <c r="BB203" s="3">
        <f t="shared" si="15"/>
        <v>-0.84875339285714202</v>
      </c>
      <c r="BC203" s="3">
        <f t="shared" si="16"/>
        <v>-0.83582821428571352</v>
      </c>
      <c r="BD203" s="3">
        <f t="shared" si="17"/>
        <v>-0.88270352857142775</v>
      </c>
      <c r="BE203" s="3">
        <f t="shared" si="18"/>
        <v>-0.86926134285714196</v>
      </c>
      <c r="BF203" s="3">
        <f t="shared" si="19"/>
        <v>-0.91665366428571349</v>
      </c>
      <c r="BG203" s="3">
        <f t="shared" si="20"/>
        <v>-0.90269447142857062</v>
      </c>
    </row>
    <row r="204" spans="1:59" ht="15" x14ac:dyDescent="0.25">
      <c r="A204" s="38" t="s">
        <v>404</v>
      </c>
      <c r="B204" s="38" t="s">
        <v>49</v>
      </c>
      <c r="C204" s="38" t="str">
        <f>VLOOKUP(A204,CALC!$A$2:$C$494,3,FALSE)</f>
        <v>C</v>
      </c>
      <c r="D204" s="38">
        <v>1</v>
      </c>
      <c r="E204" s="39">
        <v>84</v>
      </c>
      <c r="F204" s="40">
        <v>21.1</v>
      </c>
      <c r="G204" s="40">
        <v>29.3</v>
      </c>
      <c r="H204" s="40">
        <v>50.4</v>
      </c>
      <c r="I204" s="40">
        <v>11.9</v>
      </c>
      <c r="J204" s="40">
        <v>158.1</v>
      </c>
      <c r="K204" s="40">
        <v>89.8</v>
      </c>
      <c r="L204" s="40">
        <v>35.6</v>
      </c>
      <c r="M204" s="40">
        <v>41.7</v>
      </c>
      <c r="N204" s="41">
        <v>0.13400000000000001</v>
      </c>
      <c r="O204" s="42">
        <v>16</v>
      </c>
      <c r="P204" s="54">
        <f t="shared" ref="P204:Y204" si="216">IF(F$4="Yes",F204*F$5,0)</f>
        <v>105.5</v>
      </c>
      <c r="Q204" s="55">
        <f t="shared" si="216"/>
        <v>109.875</v>
      </c>
      <c r="R204" s="55">
        <f t="shared" si="216"/>
        <v>50.4</v>
      </c>
      <c r="S204" s="55">
        <f t="shared" si="216"/>
        <v>5.95</v>
      </c>
      <c r="T204" s="55">
        <f t="shared" si="216"/>
        <v>79.05</v>
      </c>
      <c r="U204" s="55">
        <f t="shared" si="216"/>
        <v>26.939999999999998</v>
      </c>
      <c r="V204" s="55">
        <f t="shared" si="216"/>
        <v>21.36</v>
      </c>
      <c r="W204" s="55">
        <f t="shared" si="216"/>
        <v>41.7</v>
      </c>
      <c r="X204" s="55">
        <f t="shared" si="216"/>
        <v>0.13400000000000001</v>
      </c>
      <c r="Y204" s="56">
        <f t="shared" si="216"/>
        <v>0</v>
      </c>
      <c r="Z204" s="57">
        <f t="shared" si="1"/>
        <v>440.90899999999999</v>
      </c>
      <c r="AA204" s="59">
        <f t="shared" si="2"/>
        <v>5.2489166666666662</v>
      </c>
      <c r="AB204" s="59">
        <f t="shared" si="3"/>
        <v>-0.45027068333333292</v>
      </c>
      <c r="AC204" s="1"/>
      <c r="AD204" s="1"/>
      <c r="AE204" s="1"/>
      <c r="AF204" s="1"/>
      <c r="AG204" s="1"/>
      <c r="AH204" s="1"/>
      <c r="AI204" s="1"/>
      <c r="AJ204" s="1"/>
      <c r="AK204" s="1"/>
      <c r="AL204" s="1">
        <f>IFERROR(VLOOKUP(C204,CALC!$K$2:$M$8,2,FALSE),1)</f>
        <v>0.96</v>
      </c>
      <c r="AM204" s="1">
        <f>IFERROR(VLOOKUP(C204,CALC!$K$2:$M$8,3,FALSE),1)</f>
        <v>0.98</v>
      </c>
      <c r="AN204" s="1">
        <f>VLOOKUP(B204,CALC!$E$2:$H$33,3,FALSE)</f>
        <v>0.81</v>
      </c>
      <c r="AO204" s="1">
        <f>VLOOKUP(B204,CALC!$E$2:$H$33,4,FALSE)</f>
        <v>0.90500000000000003</v>
      </c>
      <c r="AP204" s="1"/>
      <c r="AQ204" s="3">
        <f t="shared" si="4"/>
        <v>5.1439383333333328</v>
      </c>
      <c r="AR204" s="3">
        <f t="shared" si="5"/>
        <v>5.0389599999999994</v>
      </c>
      <c r="AS204" s="3">
        <f t="shared" si="6"/>
        <v>4.750269583333333</v>
      </c>
      <c r="AT204" s="3">
        <f t="shared" si="7"/>
        <v>4.2516224999999999</v>
      </c>
      <c r="AU204" s="3">
        <f t="shared" si="8"/>
        <v>4.6552641916666664</v>
      </c>
      <c r="AV204" s="3">
        <f t="shared" si="9"/>
        <v>4.1665900499999999</v>
      </c>
      <c r="AW204" s="3">
        <f t="shared" si="10"/>
        <v>4.5602587999999997</v>
      </c>
      <c r="AX204" s="3">
        <f t="shared" si="11"/>
        <v>4.0815576</v>
      </c>
      <c r="AY204" s="3">
        <f t="shared" si="12"/>
        <v>-0.50769047619047569</v>
      </c>
      <c r="AZ204" s="3">
        <f t="shared" si="13"/>
        <v>-0.49753666666666618</v>
      </c>
      <c r="BA204" s="3">
        <f t="shared" si="14"/>
        <v>-0.48738285714285667</v>
      </c>
      <c r="BB204" s="3">
        <f t="shared" si="15"/>
        <v>-0.45945988095238049</v>
      </c>
      <c r="BC204" s="3">
        <f t="shared" si="16"/>
        <v>-0.41122928571428535</v>
      </c>
      <c r="BD204" s="3">
        <f t="shared" si="17"/>
        <v>-0.45027068333333292</v>
      </c>
      <c r="BE204" s="3">
        <f t="shared" si="18"/>
        <v>-0.40300469999999966</v>
      </c>
      <c r="BF204" s="3">
        <f t="shared" si="19"/>
        <v>-0.44108148571428529</v>
      </c>
      <c r="BG204" s="3">
        <f t="shared" si="20"/>
        <v>-0.39478011428571391</v>
      </c>
    </row>
    <row r="205" spans="1:59" ht="15" x14ac:dyDescent="0.25">
      <c r="A205" s="38" t="s">
        <v>417</v>
      </c>
      <c r="B205" s="38" t="s">
        <v>79</v>
      </c>
      <c r="C205" s="38" t="str">
        <f>VLOOKUP(A205,CALC!$A$2:$C$494,3,FALSE)</f>
        <v>LW/RW</v>
      </c>
      <c r="D205" s="38">
        <v>1</v>
      </c>
      <c r="E205" s="39">
        <v>84</v>
      </c>
      <c r="F205" s="40">
        <v>18.7</v>
      </c>
      <c r="G205" s="40">
        <v>32.700000000000003</v>
      </c>
      <c r="H205" s="40">
        <v>51.4</v>
      </c>
      <c r="I205" s="40">
        <v>16.2</v>
      </c>
      <c r="J205" s="40">
        <v>146.19999999999999</v>
      </c>
      <c r="K205" s="40">
        <v>51.1</v>
      </c>
      <c r="L205" s="40">
        <v>56.6</v>
      </c>
      <c r="M205" s="40">
        <v>56.8</v>
      </c>
      <c r="N205" s="52">
        <v>0.128</v>
      </c>
      <c r="O205" s="42">
        <v>18.75</v>
      </c>
      <c r="P205" s="54">
        <f t="shared" ref="P205:Y205" si="217">IF(F$4="Yes",F205*F$5,0)</f>
        <v>93.5</v>
      </c>
      <c r="Q205" s="55">
        <f t="shared" si="217"/>
        <v>122.62500000000001</v>
      </c>
      <c r="R205" s="55">
        <f t="shared" si="217"/>
        <v>51.4</v>
      </c>
      <c r="S205" s="55">
        <f t="shared" si="217"/>
        <v>8.1</v>
      </c>
      <c r="T205" s="55">
        <f t="shared" si="217"/>
        <v>73.099999999999994</v>
      </c>
      <c r="U205" s="55">
        <f t="shared" si="217"/>
        <v>15.33</v>
      </c>
      <c r="V205" s="55">
        <f t="shared" si="217"/>
        <v>33.96</v>
      </c>
      <c r="W205" s="55">
        <f t="shared" si="217"/>
        <v>56.8</v>
      </c>
      <c r="X205" s="55">
        <f t="shared" si="217"/>
        <v>0.128</v>
      </c>
      <c r="Y205" s="56">
        <f t="shared" si="217"/>
        <v>0</v>
      </c>
      <c r="Z205" s="57">
        <f t="shared" si="1"/>
        <v>454.94299999999998</v>
      </c>
      <c r="AA205" s="59">
        <f t="shared" si="2"/>
        <v>5.4159880952380952</v>
      </c>
      <c r="AB205" s="59">
        <f t="shared" si="3"/>
        <v>-0.34538771428571335</v>
      </c>
      <c r="AC205" s="1"/>
      <c r="AD205" s="1"/>
      <c r="AE205" s="1"/>
      <c r="AF205" s="1"/>
      <c r="AG205" s="1"/>
      <c r="AH205" s="1"/>
      <c r="AI205" s="1"/>
      <c r="AJ205" s="1"/>
      <c r="AK205" s="1"/>
      <c r="AL205" s="1">
        <f>IFERROR(VLOOKUP(C205,CALC!$K$2:$M$8,2,FALSE),1)</f>
        <v>1.08</v>
      </c>
      <c r="AM205" s="1">
        <f>IFERROR(VLOOKUP(C205,CALC!$K$2:$M$8,3,FALSE),1)</f>
        <v>1.04</v>
      </c>
      <c r="AN205" s="1">
        <f>VLOOKUP(B205,CALC!$E$2:$H$33,3,FALSE)</f>
        <v>0.95</v>
      </c>
      <c r="AO205" s="1">
        <f>VLOOKUP(B205,CALC!$E$2:$H$33,4,FALSE)</f>
        <v>0.97499999999999998</v>
      </c>
      <c r="AP205" s="1"/>
      <c r="AQ205" s="3">
        <f t="shared" si="4"/>
        <v>5.6326276190476188</v>
      </c>
      <c r="AR205" s="3">
        <f t="shared" si="5"/>
        <v>5.8492671428571432</v>
      </c>
      <c r="AS205" s="3">
        <f t="shared" si="6"/>
        <v>5.2805883928571431</v>
      </c>
      <c r="AT205" s="3">
        <f t="shared" si="7"/>
        <v>5.1451886904761901</v>
      </c>
      <c r="AU205" s="3">
        <f t="shared" si="8"/>
        <v>5.491811928571428</v>
      </c>
      <c r="AV205" s="3">
        <f t="shared" si="9"/>
        <v>5.3509962380952372</v>
      </c>
      <c r="AW205" s="3">
        <f t="shared" si="10"/>
        <v>5.7030354642857146</v>
      </c>
      <c r="AX205" s="3">
        <f t="shared" si="11"/>
        <v>5.556803785714286</v>
      </c>
      <c r="AY205" s="3">
        <f t="shared" si="12"/>
        <v>-0.34061904761904671</v>
      </c>
      <c r="AZ205" s="3">
        <f t="shared" si="13"/>
        <v>-0.35424380952380857</v>
      </c>
      <c r="BA205" s="3">
        <f t="shared" si="14"/>
        <v>-0.36786857142857049</v>
      </c>
      <c r="BB205" s="3">
        <f t="shared" si="15"/>
        <v>-0.33210357142857055</v>
      </c>
      <c r="BC205" s="3">
        <f t="shared" si="16"/>
        <v>-0.32358809523809434</v>
      </c>
      <c r="BD205" s="3">
        <f t="shared" si="17"/>
        <v>-0.34538771428571335</v>
      </c>
      <c r="BE205" s="3">
        <f t="shared" si="18"/>
        <v>-0.33653161904761814</v>
      </c>
      <c r="BF205" s="3">
        <f t="shared" si="19"/>
        <v>-0.35867185714285621</v>
      </c>
      <c r="BG205" s="3">
        <f t="shared" si="20"/>
        <v>-0.34947514285714193</v>
      </c>
    </row>
    <row r="206" spans="1:59" ht="15" x14ac:dyDescent="0.25">
      <c r="A206" s="38" t="s">
        <v>415</v>
      </c>
      <c r="B206" s="38" t="s">
        <v>77</v>
      </c>
      <c r="C206" s="38" t="str">
        <f>VLOOKUP(A206,CALC!$A$2:$C$494,3,FALSE)</f>
        <v>RW</v>
      </c>
      <c r="D206" s="38">
        <v>2</v>
      </c>
      <c r="E206" s="39">
        <v>84</v>
      </c>
      <c r="F206" s="40">
        <v>22.4</v>
      </c>
      <c r="G206" s="40">
        <v>21.7</v>
      </c>
      <c r="H206" s="40">
        <v>44.1</v>
      </c>
      <c r="I206" s="40">
        <v>12</v>
      </c>
      <c r="J206" s="40">
        <v>167.7</v>
      </c>
      <c r="K206" s="40">
        <v>133</v>
      </c>
      <c r="L206" s="40">
        <v>37.1</v>
      </c>
      <c r="M206" s="40">
        <v>23.2</v>
      </c>
      <c r="N206" s="41">
        <v>0.13400000000000001</v>
      </c>
      <c r="O206" s="42">
        <v>15.5</v>
      </c>
      <c r="P206" s="54">
        <f t="shared" ref="P206:Y206" si="218">IF(F$4="Yes",F206*F$5,0)</f>
        <v>112</v>
      </c>
      <c r="Q206" s="55">
        <f t="shared" si="218"/>
        <v>81.375</v>
      </c>
      <c r="R206" s="55">
        <f t="shared" si="218"/>
        <v>44.1</v>
      </c>
      <c r="S206" s="55">
        <f t="shared" si="218"/>
        <v>6</v>
      </c>
      <c r="T206" s="55">
        <f t="shared" si="218"/>
        <v>83.85</v>
      </c>
      <c r="U206" s="55">
        <f t="shared" si="218"/>
        <v>39.9</v>
      </c>
      <c r="V206" s="55">
        <f t="shared" si="218"/>
        <v>22.26</v>
      </c>
      <c r="W206" s="55">
        <f t="shared" si="218"/>
        <v>23.2</v>
      </c>
      <c r="X206" s="55">
        <f t="shared" si="218"/>
        <v>0.13400000000000001</v>
      </c>
      <c r="Y206" s="56">
        <f t="shared" si="218"/>
        <v>0</v>
      </c>
      <c r="Z206" s="57">
        <f t="shared" si="1"/>
        <v>412.81899999999996</v>
      </c>
      <c r="AA206" s="59">
        <f t="shared" si="2"/>
        <v>4.9145119047619046</v>
      </c>
      <c r="AB206" s="59">
        <f t="shared" si="3"/>
        <v>-0.82104285714285641</v>
      </c>
      <c r="AC206" s="1"/>
      <c r="AD206" s="1"/>
      <c r="AE206" s="1"/>
      <c r="AF206" s="1"/>
      <c r="AG206" s="1"/>
      <c r="AH206" s="1"/>
      <c r="AI206" s="1"/>
      <c r="AJ206" s="1"/>
      <c r="AK206" s="1"/>
      <c r="AL206" s="1">
        <f>IFERROR(VLOOKUP(C206,CALC!$K$2:$M$8,2,FALSE),1)</f>
        <v>0.95</v>
      </c>
      <c r="AM206" s="1">
        <f>IFERROR(VLOOKUP(C206,CALC!$K$2:$M$8,3,FALSE),1)</f>
        <v>0.97499999999999998</v>
      </c>
      <c r="AN206" s="1">
        <f>VLOOKUP(B206,CALC!$E$2:$H$33,3,FALSE)</f>
        <v>1</v>
      </c>
      <c r="AO206" s="1">
        <f>VLOOKUP(B206,CALC!$E$2:$H$33,4,FALSE)</f>
        <v>1</v>
      </c>
      <c r="AP206" s="1"/>
      <c r="AQ206" s="3">
        <f t="shared" si="4"/>
        <v>4.7916491071428569</v>
      </c>
      <c r="AR206" s="3">
        <f t="shared" si="5"/>
        <v>4.6687863095238091</v>
      </c>
      <c r="AS206" s="3">
        <f t="shared" si="6"/>
        <v>4.9145119047619046</v>
      </c>
      <c r="AT206" s="3">
        <f t="shared" si="7"/>
        <v>4.9145119047619046</v>
      </c>
      <c r="AU206" s="3">
        <f t="shared" si="8"/>
        <v>4.7916491071428569</v>
      </c>
      <c r="AV206" s="3">
        <f t="shared" si="9"/>
        <v>4.7916491071428569</v>
      </c>
      <c r="AW206" s="3">
        <f t="shared" si="10"/>
        <v>4.6687863095238091</v>
      </c>
      <c r="AX206" s="3">
        <f t="shared" si="11"/>
        <v>4.6687863095238091</v>
      </c>
      <c r="AY206" s="3">
        <f t="shared" si="12"/>
        <v>-0.84209523809523734</v>
      </c>
      <c r="AZ206" s="3">
        <f t="shared" si="13"/>
        <v>-0.82104285714285641</v>
      </c>
      <c r="BA206" s="3">
        <f t="shared" si="14"/>
        <v>-0.79999047619047547</v>
      </c>
      <c r="BB206" s="3">
        <f t="shared" si="15"/>
        <v>-0.84209523809523734</v>
      </c>
      <c r="BC206" s="3">
        <f t="shared" si="16"/>
        <v>-0.84209523809523734</v>
      </c>
      <c r="BD206" s="3">
        <f t="shared" si="17"/>
        <v>-0.82104285714285641</v>
      </c>
      <c r="BE206" s="3">
        <f t="shared" si="18"/>
        <v>-0.82104285714285641</v>
      </c>
      <c r="BF206" s="3">
        <f t="shared" si="19"/>
        <v>-0.79999047619047547</v>
      </c>
      <c r="BG206" s="3">
        <f t="shared" si="20"/>
        <v>-0.79999047619047547</v>
      </c>
    </row>
    <row r="207" spans="1:59" ht="15" x14ac:dyDescent="0.25">
      <c r="A207" s="38" t="s">
        <v>424</v>
      </c>
      <c r="B207" s="38" t="s">
        <v>58</v>
      </c>
      <c r="C207" s="38" t="str">
        <f>VLOOKUP(A207,CALC!$A$2:$C$494,3,FALSE)</f>
        <v>LW/RW</v>
      </c>
      <c r="D207" s="38">
        <v>1</v>
      </c>
      <c r="E207" s="39">
        <v>84</v>
      </c>
      <c r="F207" s="40">
        <v>23</v>
      </c>
      <c r="G207" s="40">
        <v>26.3</v>
      </c>
      <c r="H207" s="40">
        <v>49.4</v>
      </c>
      <c r="I207" s="40">
        <v>15.7</v>
      </c>
      <c r="J207" s="40">
        <v>149.1</v>
      </c>
      <c r="K207" s="40">
        <v>68.3</v>
      </c>
      <c r="L207" s="40">
        <v>41</v>
      </c>
      <c r="M207" s="40">
        <v>41.8</v>
      </c>
      <c r="N207" s="52">
        <v>0.154</v>
      </c>
      <c r="O207" s="42">
        <v>15.5</v>
      </c>
      <c r="P207" s="54">
        <f t="shared" ref="P207:Y207" si="219">IF(F$4="Yes",F207*F$5,0)</f>
        <v>115</v>
      </c>
      <c r="Q207" s="55">
        <f t="shared" si="219"/>
        <v>98.625</v>
      </c>
      <c r="R207" s="55">
        <f t="shared" si="219"/>
        <v>49.4</v>
      </c>
      <c r="S207" s="55">
        <f t="shared" si="219"/>
        <v>7.85</v>
      </c>
      <c r="T207" s="55">
        <f t="shared" si="219"/>
        <v>74.55</v>
      </c>
      <c r="U207" s="55">
        <f t="shared" si="219"/>
        <v>20.49</v>
      </c>
      <c r="V207" s="55">
        <f t="shared" si="219"/>
        <v>24.599999999999998</v>
      </c>
      <c r="W207" s="55">
        <f t="shared" si="219"/>
        <v>41.8</v>
      </c>
      <c r="X207" s="55">
        <f t="shared" si="219"/>
        <v>0.154</v>
      </c>
      <c r="Y207" s="56">
        <f t="shared" si="219"/>
        <v>0</v>
      </c>
      <c r="Z207" s="57">
        <f t="shared" si="1"/>
        <v>432.46900000000005</v>
      </c>
      <c r="AA207" s="59">
        <f t="shared" si="2"/>
        <v>5.1484404761904772</v>
      </c>
      <c r="AB207" s="59">
        <f t="shared" si="3"/>
        <v>-0.61035606666666475</v>
      </c>
      <c r="AC207" s="1"/>
      <c r="AD207" s="1"/>
      <c r="AE207" s="1"/>
      <c r="AF207" s="1"/>
      <c r="AG207" s="1"/>
      <c r="AH207" s="1"/>
      <c r="AI207" s="1"/>
      <c r="AJ207" s="1"/>
      <c r="AK207" s="1"/>
      <c r="AL207" s="1">
        <f>IFERROR(VLOOKUP(C207,CALC!$K$2:$M$8,2,FALSE),1)</f>
        <v>1.08</v>
      </c>
      <c r="AM207" s="1">
        <f>IFERROR(VLOOKUP(C207,CALC!$K$2:$M$8,3,FALSE),1)</f>
        <v>1.04</v>
      </c>
      <c r="AN207" s="1">
        <f>VLOOKUP(B207,CALC!$E$2:$H$33,3,FALSE)</f>
        <v>0.93</v>
      </c>
      <c r="AO207" s="1">
        <f>VLOOKUP(B207,CALC!$E$2:$H$33,4,FALSE)</f>
        <v>0.96500000000000008</v>
      </c>
      <c r="AP207" s="1"/>
      <c r="AQ207" s="3">
        <f t="shared" si="4"/>
        <v>5.3543780952380962</v>
      </c>
      <c r="AR207" s="3">
        <f t="shared" si="5"/>
        <v>5.560315714285716</v>
      </c>
      <c r="AS207" s="3">
        <f t="shared" si="6"/>
        <v>4.9682450595238112</v>
      </c>
      <c r="AT207" s="3">
        <f t="shared" si="7"/>
        <v>4.7880496428571444</v>
      </c>
      <c r="AU207" s="3">
        <f t="shared" si="8"/>
        <v>5.1669748619047633</v>
      </c>
      <c r="AV207" s="3">
        <f t="shared" si="9"/>
        <v>4.9795716285714295</v>
      </c>
      <c r="AW207" s="3">
        <f t="shared" si="10"/>
        <v>5.3657046642857162</v>
      </c>
      <c r="AX207" s="3">
        <f t="shared" si="11"/>
        <v>5.1710936142857165</v>
      </c>
      <c r="AY207" s="3">
        <f t="shared" si="12"/>
        <v>-0.60816666666666475</v>
      </c>
      <c r="AZ207" s="3">
        <f t="shared" si="13"/>
        <v>-0.63249333333333135</v>
      </c>
      <c r="BA207" s="3">
        <f t="shared" si="14"/>
        <v>-0.65681999999999796</v>
      </c>
      <c r="BB207" s="3">
        <f t="shared" si="15"/>
        <v>-0.58688083333333152</v>
      </c>
      <c r="BC207" s="3">
        <f t="shared" si="16"/>
        <v>-0.56559499999999829</v>
      </c>
      <c r="BD207" s="3">
        <f t="shared" si="17"/>
        <v>-0.61035606666666475</v>
      </c>
      <c r="BE207" s="3">
        <f t="shared" si="18"/>
        <v>-0.58821879999999815</v>
      </c>
      <c r="BF207" s="3">
        <f t="shared" si="19"/>
        <v>-0.6338312999999981</v>
      </c>
      <c r="BG207" s="3">
        <f t="shared" si="20"/>
        <v>-0.61084259999999813</v>
      </c>
    </row>
    <row r="208" spans="1:59" ht="15" x14ac:dyDescent="0.25">
      <c r="A208" s="38" t="s">
        <v>324</v>
      </c>
      <c r="B208" s="38" t="s">
        <v>79</v>
      </c>
      <c r="C208" s="38" t="str">
        <f>VLOOKUP(A208,CALC!$A$2:$C$494,3,FALSE)</f>
        <v>D</v>
      </c>
      <c r="D208" s="38">
        <v>1</v>
      </c>
      <c r="E208" s="39">
        <v>84</v>
      </c>
      <c r="F208" s="40">
        <v>13</v>
      </c>
      <c r="G208" s="40">
        <v>29.8</v>
      </c>
      <c r="H208" s="40">
        <v>42.8</v>
      </c>
      <c r="I208" s="40">
        <v>14.4</v>
      </c>
      <c r="J208" s="40">
        <v>152.4</v>
      </c>
      <c r="K208" s="40">
        <v>26.3</v>
      </c>
      <c r="L208" s="40">
        <v>121.3</v>
      </c>
      <c r="M208" s="40">
        <v>32.9</v>
      </c>
      <c r="N208" s="41">
        <v>8.5999999999999993E-2</v>
      </c>
      <c r="O208" s="42">
        <v>21.75</v>
      </c>
      <c r="P208" s="54">
        <f t="shared" ref="P208:Y208" si="220">IF(F$4="Yes",F208*F$5,0)</f>
        <v>65</v>
      </c>
      <c r="Q208" s="55">
        <f t="shared" si="220"/>
        <v>111.75</v>
      </c>
      <c r="R208" s="55">
        <f t="shared" si="220"/>
        <v>42.8</v>
      </c>
      <c r="S208" s="55">
        <f t="shared" si="220"/>
        <v>7.2</v>
      </c>
      <c r="T208" s="55">
        <f t="shared" si="220"/>
        <v>76.2</v>
      </c>
      <c r="U208" s="55">
        <f t="shared" si="220"/>
        <v>7.89</v>
      </c>
      <c r="V208" s="55">
        <f t="shared" si="220"/>
        <v>72.78</v>
      </c>
      <c r="W208" s="55">
        <f t="shared" si="220"/>
        <v>32.9</v>
      </c>
      <c r="X208" s="55">
        <f t="shared" si="220"/>
        <v>8.5999999999999993E-2</v>
      </c>
      <c r="Y208" s="56">
        <f t="shared" si="220"/>
        <v>0</v>
      </c>
      <c r="Z208" s="57">
        <f t="shared" si="1"/>
        <v>416.60599999999999</v>
      </c>
      <c r="AA208" s="59">
        <f t="shared" si="2"/>
        <v>4.9595952380952379</v>
      </c>
      <c r="AB208" s="59">
        <f t="shared" si="3"/>
        <v>4.3851785714284872E-2</v>
      </c>
      <c r="AC208" s="1"/>
      <c r="AD208" s="1"/>
      <c r="AE208" s="1"/>
      <c r="AF208" s="1"/>
      <c r="AG208" s="1"/>
      <c r="AH208" s="1"/>
      <c r="AI208" s="1"/>
      <c r="AJ208" s="1"/>
      <c r="AK208" s="1"/>
      <c r="AL208" s="1">
        <f>IFERROR(VLOOKUP(C208,CALC!$K$2:$M$8,2,FALSE),1)</f>
        <v>1</v>
      </c>
      <c r="AM208" s="1">
        <f>IFERROR(VLOOKUP(C208,CALC!$K$2:$M$8,3,FALSE),1)</f>
        <v>1</v>
      </c>
      <c r="AN208" s="1">
        <f>VLOOKUP(B208,CALC!$E$2:$H$33,3,FALSE)</f>
        <v>0.95</v>
      </c>
      <c r="AO208" s="1">
        <f>VLOOKUP(B208,CALC!$E$2:$H$33,4,FALSE)</f>
        <v>0.97499999999999998</v>
      </c>
      <c r="AP208" s="1"/>
      <c r="AQ208" s="3">
        <f t="shared" si="4"/>
        <v>4.9595952380952379</v>
      </c>
      <c r="AR208" s="3">
        <f t="shared" si="5"/>
        <v>4.9595952380952379</v>
      </c>
      <c r="AS208" s="3">
        <f t="shared" si="6"/>
        <v>4.8356053571428568</v>
      </c>
      <c r="AT208" s="3">
        <f t="shared" si="7"/>
        <v>4.7116154761904756</v>
      </c>
      <c r="AU208" s="3">
        <f t="shared" si="8"/>
        <v>4.8356053571428568</v>
      </c>
      <c r="AV208" s="3">
        <f t="shared" si="9"/>
        <v>4.7116154761904756</v>
      </c>
      <c r="AW208" s="3">
        <f t="shared" si="10"/>
        <v>4.8356053571428568</v>
      </c>
      <c r="AX208" s="3">
        <f t="shared" si="11"/>
        <v>4.7116154761904756</v>
      </c>
      <c r="AY208" s="3">
        <f t="shared" si="12"/>
        <v>4.4976190476189615E-2</v>
      </c>
      <c r="AZ208" s="3">
        <f t="shared" si="13"/>
        <v>4.4976190476189615E-2</v>
      </c>
      <c r="BA208" s="3">
        <f t="shared" si="14"/>
        <v>4.4976190476189615E-2</v>
      </c>
      <c r="BB208" s="3">
        <f t="shared" si="15"/>
        <v>4.3851785714284872E-2</v>
      </c>
      <c r="BC208" s="3">
        <f t="shared" si="16"/>
        <v>4.2727380952380135E-2</v>
      </c>
      <c r="BD208" s="3">
        <f t="shared" si="17"/>
        <v>4.3851785714284872E-2</v>
      </c>
      <c r="BE208" s="3">
        <f t="shared" si="18"/>
        <v>4.2727380952380135E-2</v>
      </c>
      <c r="BF208" s="3">
        <f t="shared" si="19"/>
        <v>4.3851785714284872E-2</v>
      </c>
      <c r="BG208" s="3">
        <f t="shared" si="20"/>
        <v>4.2727380952380135E-2</v>
      </c>
    </row>
    <row r="209" spans="1:59" ht="15" x14ac:dyDescent="0.25">
      <c r="A209" s="38" t="s">
        <v>420</v>
      </c>
      <c r="B209" s="38" t="s">
        <v>39</v>
      </c>
      <c r="C209" s="38" t="str">
        <f>VLOOKUP(A209,CALC!$A$2:$C$494,3,FALSE)</f>
        <v>RW</v>
      </c>
      <c r="D209" s="38"/>
      <c r="E209" s="39">
        <v>84</v>
      </c>
      <c r="F209" s="40">
        <v>18.600000000000001</v>
      </c>
      <c r="G209" s="40">
        <v>15.2</v>
      </c>
      <c r="H209" s="40">
        <v>33.799999999999997</v>
      </c>
      <c r="I209" s="40">
        <v>0</v>
      </c>
      <c r="J209" s="40">
        <v>124.2</v>
      </c>
      <c r="K209" s="40">
        <v>299</v>
      </c>
      <c r="L209" s="40">
        <v>63.5</v>
      </c>
      <c r="M209" s="40">
        <v>141.80000000000001</v>
      </c>
      <c r="N209" s="52">
        <v>0.15</v>
      </c>
      <c r="O209" s="42">
        <v>14.25</v>
      </c>
      <c r="P209" s="54">
        <f t="shared" ref="P209:Y209" si="221">IF(F$4="Yes",F209*F$5,0)</f>
        <v>93</v>
      </c>
      <c r="Q209" s="55">
        <f t="shared" si="221"/>
        <v>57</v>
      </c>
      <c r="R209" s="55">
        <f t="shared" si="221"/>
        <v>33.799999999999997</v>
      </c>
      <c r="S209" s="55">
        <f t="shared" si="221"/>
        <v>0</v>
      </c>
      <c r="T209" s="55">
        <f t="shared" si="221"/>
        <v>62.1</v>
      </c>
      <c r="U209" s="55">
        <f t="shared" si="221"/>
        <v>89.7</v>
      </c>
      <c r="V209" s="55">
        <f t="shared" si="221"/>
        <v>38.1</v>
      </c>
      <c r="W209" s="55">
        <f t="shared" si="221"/>
        <v>141.80000000000001</v>
      </c>
      <c r="X209" s="55">
        <f t="shared" si="221"/>
        <v>0.15</v>
      </c>
      <c r="Y209" s="56">
        <f t="shared" si="221"/>
        <v>0</v>
      </c>
      <c r="Z209" s="57">
        <f t="shared" si="1"/>
        <v>515.65</v>
      </c>
      <c r="AA209" s="59">
        <f t="shared" si="2"/>
        <v>6.1386904761904759</v>
      </c>
      <c r="AB209" s="59">
        <f t="shared" si="3"/>
        <v>0.35390468750000059</v>
      </c>
      <c r="AC209" s="1"/>
      <c r="AD209" s="1"/>
      <c r="AE209" s="1"/>
      <c r="AF209" s="1"/>
      <c r="AG209" s="1"/>
      <c r="AH209" s="1"/>
      <c r="AI209" s="1"/>
      <c r="AJ209" s="1"/>
      <c r="AK209" s="1"/>
      <c r="AL209" s="1">
        <f>IFERROR(VLOOKUP(C209,CALC!$K$2:$M$8,2,FALSE),1)</f>
        <v>0.95</v>
      </c>
      <c r="AM209" s="1">
        <f>IFERROR(VLOOKUP(C209,CALC!$K$2:$M$8,3,FALSE),1)</f>
        <v>0.97499999999999998</v>
      </c>
      <c r="AN209" s="1">
        <f>VLOOKUP(B209,CALC!$E$2:$H$33,3,FALSE)</f>
        <v>0.9</v>
      </c>
      <c r="AO209" s="1">
        <f>VLOOKUP(B209,CALC!$E$2:$H$33,4,FALSE)</f>
        <v>0.95</v>
      </c>
      <c r="AP209" s="1"/>
      <c r="AQ209" s="3">
        <f t="shared" si="4"/>
        <v>5.985223214285714</v>
      </c>
      <c r="AR209" s="3">
        <f t="shared" si="5"/>
        <v>5.8317559523809521</v>
      </c>
      <c r="AS209" s="3">
        <f t="shared" si="6"/>
        <v>5.8317559523809521</v>
      </c>
      <c r="AT209" s="3">
        <f t="shared" si="7"/>
        <v>5.5248214285714283</v>
      </c>
      <c r="AU209" s="3">
        <f t="shared" si="8"/>
        <v>5.6859620535714281</v>
      </c>
      <c r="AV209" s="3">
        <f t="shared" si="9"/>
        <v>5.3867008928571432</v>
      </c>
      <c r="AW209" s="3">
        <f t="shared" si="10"/>
        <v>5.5401681547619042</v>
      </c>
      <c r="AX209" s="3">
        <f t="shared" si="11"/>
        <v>5.2485803571428571</v>
      </c>
      <c r="AY209" s="3">
        <f t="shared" si="12"/>
        <v>0.382083333333334</v>
      </c>
      <c r="AZ209" s="3">
        <f t="shared" si="13"/>
        <v>0.37253125000000065</v>
      </c>
      <c r="BA209" s="3">
        <f t="shared" si="14"/>
        <v>0.3629791666666673</v>
      </c>
      <c r="BB209" s="3">
        <f t="shared" si="15"/>
        <v>0.3629791666666673</v>
      </c>
      <c r="BC209" s="3">
        <f t="shared" si="16"/>
        <v>0.3438750000000006</v>
      </c>
      <c r="BD209" s="3">
        <f t="shared" si="17"/>
        <v>0.35390468750000059</v>
      </c>
      <c r="BE209" s="3">
        <f t="shared" si="18"/>
        <v>0.33527812500000059</v>
      </c>
      <c r="BF209" s="3">
        <f t="shared" si="19"/>
        <v>0.34483020833333394</v>
      </c>
      <c r="BG209" s="3">
        <f t="shared" si="20"/>
        <v>0.32668125000000059</v>
      </c>
    </row>
    <row r="210" spans="1:59" ht="15" x14ac:dyDescent="0.25">
      <c r="A210" s="38" t="s">
        <v>428</v>
      </c>
      <c r="B210" s="38" t="s">
        <v>21</v>
      </c>
      <c r="C210" s="38" t="str">
        <f>VLOOKUP(A210,CALC!$A$2:$C$494,3,FALSE)</f>
        <v>LW/RW</v>
      </c>
      <c r="D210" s="38">
        <v>2</v>
      </c>
      <c r="E210" s="39">
        <v>84</v>
      </c>
      <c r="F210" s="40">
        <v>20.100000000000001</v>
      </c>
      <c r="G210" s="40">
        <v>12.9</v>
      </c>
      <c r="H210" s="40">
        <v>33</v>
      </c>
      <c r="I210" s="40">
        <v>4.8</v>
      </c>
      <c r="J210" s="40">
        <v>162.1</v>
      </c>
      <c r="K210" s="40">
        <v>245.9</v>
      </c>
      <c r="L210" s="40">
        <v>51.6</v>
      </c>
      <c r="M210" s="40">
        <v>20.8</v>
      </c>
      <c r="N210" s="41">
        <v>0.124</v>
      </c>
      <c r="O210" s="42">
        <v>15.75</v>
      </c>
      <c r="P210" s="54">
        <f t="shared" ref="P210:Y210" si="222">IF(F$4="Yes",F210*F$5,0)</f>
        <v>100.5</v>
      </c>
      <c r="Q210" s="55">
        <f t="shared" si="222"/>
        <v>48.375</v>
      </c>
      <c r="R210" s="55">
        <f t="shared" si="222"/>
        <v>33</v>
      </c>
      <c r="S210" s="55">
        <f t="shared" si="222"/>
        <v>2.4</v>
      </c>
      <c r="T210" s="55">
        <f t="shared" si="222"/>
        <v>81.05</v>
      </c>
      <c r="U210" s="55">
        <f t="shared" si="222"/>
        <v>73.77</v>
      </c>
      <c r="V210" s="55">
        <f t="shared" si="222"/>
        <v>30.96</v>
      </c>
      <c r="W210" s="55">
        <f t="shared" si="222"/>
        <v>20.8</v>
      </c>
      <c r="X210" s="55">
        <f t="shared" si="222"/>
        <v>0.124</v>
      </c>
      <c r="Y210" s="56">
        <f t="shared" si="222"/>
        <v>0</v>
      </c>
      <c r="Z210" s="57">
        <f t="shared" si="1"/>
        <v>390.97899999999998</v>
      </c>
      <c r="AA210" s="59">
        <f t="shared" si="2"/>
        <v>4.6545119047619048</v>
      </c>
      <c r="AB210" s="59">
        <f t="shared" si="3"/>
        <v>-1.0888700952380941</v>
      </c>
      <c r="AC210" s="1"/>
      <c r="AD210" s="1"/>
      <c r="AE210" s="1"/>
      <c r="AF210" s="1"/>
      <c r="AG210" s="1"/>
      <c r="AH210" s="1"/>
      <c r="AI210" s="1"/>
      <c r="AJ210" s="1"/>
      <c r="AK210" s="1"/>
      <c r="AL210" s="1">
        <f>IFERROR(VLOOKUP(C210,CALC!$K$2:$M$8,2,FALSE),1)</f>
        <v>1.08</v>
      </c>
      <c r="AM210" s="1">
        <f>IFERROR(VLOOKUP(C210,CALC!$K$2:$M$8,3,FALSE),1)</f>
        <v>1.04</v>
      </c>
      <c r="AN210" s="1">
        <f>VLOOKUP(B210,CALC!$E$2:$H$33,3,FALSE)</f>
        <v>0.9</v>
      </c>
      <c r="AO210" s="1">
        <f>VLOOKUP(B210,CALC!$E$2:$H$33,4,FALSE)</f>
        <v>0.95</v>
      </c>
      <c r="AP210" s="1"/>
      <c r="AQ210" s="3">
        <f t="shared" si="4"/>
        <v>4.8406923809523814</v>
      </c>
      <c r="AR210" s="3">
        <f t="shared" si="5"/>
        <v>5.0268728571428571</v>
      </c>
      <c r="AS210" s="3">
        <f t="shared" si="6"/>
        <v>4.4217863095238092</v>
      </c>
      <c r="AT210" s="3">
        <f t="shared" si="7"/>
        <v>4.1890607142857146</v>
      </c>
      <c r="AU210" s="3">
        <f t="shared" si="8"/>
        <v>4.5986577619047617</v>
      </c>
      <c r="AV210" s="3">
        <f t="shared" si="9"/>
        <v>4.3566231428571438</v>
      </c>
      <c r="AW210" s="3">
        <f t="shared" si="10"/>
        <v>4.7755292142857142</v>
      </c>
      <c r="AX210" s="3">
        <f t="shared" si="11"/>
        <v>4.5241855714285713</v>
      </c>
      <c r="AY210" s="3">
        <f t="shared" si="12"/>
        <v>-1.1020952380952371</v>
      </c>
      <c r="AZ210" s="3">
        <f t="shared" si="13"/>
        <v>-1.1461790476190465</v>
      </c>
      <c r="BA210" s="3">
        <f t="shared" si="14"/>
        <v>-1.1902628571428562</v>
      </c>
      <c r="BB210" s="3">
        <f t="shared" si="15"/>
        <v>-1.0469904761904751</v>
      </c>
      <c r="BC210" s="3">
        <f t="shared" si="16"/>
        <v>-0.99188571428571348</v>
      </c>
      <c r="BD210" s="3">
        <f t="shared" si="17"/>
        <v>-1.0888700952380941</v>
      </c>
      <c r="BE210" s="3">
        <f t="shared" si="18"/>
        <v>-1.0315611428571418</v>
      </c>
      <c r="BF210" s="3">
        <f t="shared" si="19"/>
        <v>-1.1307497142857132</v>
      </c>
      <c r="BG210" s="3">
        <f t="shared" si="20"/>
        <v>-1.0712365714285705</v>
      </c>
    </row>
    <row r="211" spans="1:59" ht="15" x14ac:dyDescent="0.25">
      <c r="A211" s="38" t="s">
        <v>425</v>
      </c>
      <c r="B211" s="38" t="s">
        <v>21</v>
      </c>
      <c r="C211" s="38" t="str">
        <f>VLOOKUP(A211,CALC!$A$2:$C$494,3,FALSE)</f>
        <v>RW</v>
      </c>
      <c r="D211" s="38">
        <v>2</v>
      </c>
      <c r="E211" s="39">
        <v>84</v>
      </c>
      <c r="F211" s="40">
        <v>23.5</v>
      </c>
      <c r="G211" s="40">
        <v>22.2</v>
      </c>
      <c r="H211" s="40">
        <v>45.7</v>
      </c>
      <c r="I211" s="40">
        <v>12.9</v>
      </c>
      <c r="J211" s="40">
        <v>179.4</v>
      </c>
      <c r="K211" s="40">
        <v>58.5</v>
      </c>
      <c r="L211" s="40">
        <v>36.700000000000003</v>
      </c>
      <c r="M211" s="40">
        <v>23.6</v>
      </c>
      <c r="N211" s="52">
        <v>0.13100000000000001</v>
      </c>
      <c r="O211" s="42">
        <v>17.25</v>
      </c>
      <c r="P211" s="54">
        <f t="shared" ref="P211:Y211" si="223">IF(F$4="Yes",F211*F$5,0)</f>
        <v>117.5</v>
      </c>
      <c r="Q211" s="55">
        <f t="shared" si="223"/>
        <v>83.25</v>
      </c>
      <c r="R211" s="55">
        <f t="shared" si="223"/>
        <v>45.7</v>
      </c>
      <c r="S211" s="55">
        <f t="shared" si="223"/>
        <v>6.45</v>
      </c>
      <c r="T211" s="55">
        <f t="shared" si="223"/>
        <v>89.7</v>
      </c>
      <c r="U211" s="55">
        <f t="shared" si="223"/>
        <v>17.55</v>
      </c>
      <c r="V211" s="55">
        <f t="shared" si="223"/>
        <v>22.02</v>
      </c>
      <c r="W211" s="55">
        <f t="shared" si="223"/>
        <v>23.6</v>
      </c>
      <c r="X211" s="55">
        <f t="shared" si="223"/>
        <v>0.13100000000000001</v>
      </c>
      <c r="Y211" s="56">
        <f t="shared" si="223"/>
        <v>0</v>
      </c>
      <c r="Z211" s="57">
        <f t="shared" si="1"/>
        <v>405.90099999999995</v>
      </c>
      <c r="AA211" s="59">
        <f t="shared" si="2"/>
        <v>4.8321547619047616</v>
      </c>
      <c r="AB211" s="59">
        <f t="shared" si="3"/>
        <v>-0.85627401785714219</v>
      </c>
      <c r="AC211" s="1"/>
      <c r="AD211" s="1"/>
      <c r="AE211" s="1"/>
      <c r="AF211" s="1"/>
      <c r="AG211" s="1"/>
      <c r="AH211" s="1"/>
      <c r="AI211" s="1"/>
      <c r="AJ211" s="1"/>
      <c r="AK211" s="1"/>
      <c r="AL211" s="1">
        <f>IFERROR(VLOOKUP(C211,CALC!$K$2:$M$8,2,FALSE),1)</f>
        <v>0.95</v>
      </c>
      <c r="AM211" s="1">
        <f>IFERROR(VLOOKUP(C211,CALC!$K$2:$M$8,3,FALSE),1)</f>
        <v>0.97499999999999998</v>
      </c>
      <c r="AN211" s="1">
        <f>VLOOKUP(B211,CALC!$E$2:$H$33,3,FALSE)</f>
        <v>0.9</v>
      </c>
      <c r="AO211" s="1">
        <f>VLOOKUP(B211,CALC!$E$2:$H$33,4,FALSE)</f>
        <v>0.95</v>
      </c>
      <c r="AP211" s="1"/>
      <c r="AQ211" s="3">
        <f t="shared" si="4"/>
        <v>4.7113508928571424</v>
      </c>
      <c r="AR211" s="3">
        <f t="shared" si="5"/>
        <v>4.5905470238095232</v>
      </c>
      <c r="AS211" s="3">
        <f t="shared" si="6"/>
        <v>4.5905470238095232</v>
      </c>
      <c r="AT211" s="3">
        <f t="shared" si="7"/>
        <v>4.3489392857142857</v>
      </c>
      <c r="AU211" s="3">
        <f t="shared" si="8"/>
        <v>4.4757833482142848</v>
      </c>
      <c r="AV211" s="3">
        <f t="shared" si="9"/>
        <v>4.2402158035714281</v>
      </c>
      <c r="AW211" s="3">
        <f t="shared" si="10"/>
        <v>4.3610196726190464</v>
      </c>
      <c r="AX211" s="3">
        <f t="shared" si="11"/>
        <v>4.1314923214285706</v>
      </c>
      <c r="AY211" s="3">
        <f t="shared" si="12"/>
        <v>-0.92445238095238036</v>
      </c>
      <c r="AZ211" s="3">
        <f t="shared" si="13"/>
        <v>-0.90134107142857078</v>
      </c>
      <c r="BA211" s="3">
        <f t="shared" si="14"/>
        <v>-0.87822976190476132</v>
      </c>
      <c r="BB211" s="3">
        <f t="shared" si="15"/>
        <v>-0.87822976190476132</v>
      </c>
      <c r="BC211" s="3">
        <f t="shared" si="16"/>
        <v>-0.83200714285714239</v>
      </c>
      <c r="BD211" s="3">
        <f t="shared" si="17"/>
        <v>-0.85627401785714219</v>
      </c>
      <c r="BE211" s="3">
        <f t="shared" si="18"/>
        <v>-0.81120696428571371</v>
      </c>
      <c r="BF211" s="3">
        <f t="shared" si="19"/>
        <v>-0.83431827380952317</v>
      </c>
      <c r="BG211" s="3">
        <f t="shared" si="20"/>
        <v>-0.79040678571428524</v>
      </c>
    </row>
    <row r="212" spans="1:59" ht="15" x14ac:dyDescent="0.25">
      <c r="A212" s="38" t="s">
        <v>422</v>
      </c>
      <c r="B212" s="38" t="s">
        <v>45</v>
      </c>
      <c r="C212" s="38" t="str">
        <f>VLOOKUP(A212,CALC!$A$2:$C$494,3,FALSE)</f>
        <v>C/RW</v>
      </c>
      <c r="D212" s="38">
        <v>2</v>
      </c>
      <c r="E212" s="39">
        <v>84</v>
      </c>
      <c r="F212" s="40">
        <v>20</v>
      </c>
      <c r="G212" s="40">
        <v>30.8</v>
      </c>
      <c r="H212" s="40">
        <v>50.7</v>
      </c>
      <c r="I212" s="40">
        <v>13.5</v>
      </c>
      <c r="J212" s="40">
        <v>142.80000000000001</v>
      </c>
      <c r="K212" s="40">
        <v>78.400000000000006</v>
      </c>
      <c r="L212" s="40">
        <v>31</v>
      </c>
      <c r="M212" s="40">
        <v>18.600000000000001</v>
      </c>
      <c r="N212" s="41">
        <v>0.14000000000000001</v>
      </c>
      <c r="O212" s="42">
        <v>16.25</v>
      </c>
      <c r="P212" s="54">
        <f t="shared" ref="P212:Y212" si="224">IF(F$4="Yes",F212*F$5,0)</f>
        <v>100</v>
      </c>
      <c r="Q212" s="55">
        <f t="shared" si="224"/>
        <v>115.5</v>
      </c>
      <c r="R212" s="55">
        <f t="shared" si="224"/>
        <v>50.7</v>
      </c>
      <c r="S212" s="55">
        <f t="shared" si="224"/>
        <v>6.75</v>
      </c>
      <c r="T212" s="55">
        <f t="shared" si="224"/>
        <v>71.400000000000006</v>
      </c>
      <c r="U212" s="55">
        <f t="shared" si="224"/>
        <v>23.52</v>
      </c>
      <c r="V212" s="55">
        <f t="shared" si="224"/>
        <v>18.599999999999998</v>
      </c>
      <c r="W212" s="55">
        <f t="shared" si="224"/>
        <v>18.600000000000001</v>
      </c>
      <c r="X212" s="55">
        <f t="shared" si="224"/>
        <v>0.14000000000000001</v>
      </c>
      <c r="Y212" s="56">
        <f t="shared" si="224"/>
        <v>0</v>
      </c>
      <c r="Z212" s="57">
        <f t="shared" si="1"/>
        <v>405.21000000000004</v>
      </c>
      <c r="AA212" s="59">
        <f t="shared" si="2"/>
        <v>4.8239285714285716</v>
      </c>
      <c r="AB212" s="59">
        <f t="shared" si="3"/>
        <v>-0.82486092857142757</v>
      </c>
      <c r="AC212" s="1"/>
      <c r="AD212" s="1"/>
      <c r="AE212" s="1"/>
      <c r="AF212" s="1"/>
      <c r="AG212" s="1"/>
      <c r="AH212" s="1"/>
      <c r="AI212" s="1"/>
      <c r="AJ212" s="1"/>
      <c r="AK212" s="1"/>
      <c r="AL212" s="1">
        <f>IFERROR(VLOOKUP(C212,CALC!$K$2:$M$8,2,FALSE),1)</f>
        <v>1.01</v>
      </c>
      <c r="AM212" s="1">
        <f>IFERROR(VLOOKUP(C212,CALC!$K$2:$M$8,3,FALSE),1)</f>
        <v>1.0049999999999999</v>
      </c>
      <c r="AN212" s="1">
        <f>VLOOKUP(B212,CALC!$E$2:$H$33,3,FALSE)</f>
        <v>0.76</v>
      </c>
      <c r="AO212" s="1">
        <f>VLOOKUP(B212,CALC!$E$2:$H$33,4,FALSE)</f>
        <v>0.88</v>
      </c>
      <c r="AP212" s="1"/>
      <c r="AQ212" s="3">
        <f t="shared" si="4"/>
        <v>4.848048214285714</v>
      </c>
      <c r="AR212" s="3">
        <f t="shared" si="5"/>
        <v>4.8721678571428573</v>
      </c>
      <c r="AS212" s="3">
        <f t="shared" si="6"/>
        <v>4.2450571428571431</v>
      </c>
      <c r="AT212" s="3">
        <f t="shared" si="7"/>
        <v>3.6661857142857146</v>
      </c>
      <c r="AU212" s="3">
        <f t="shared" si="8"/>
        <v>4.2662824285714285</v>
      </c>
      <c r="AV212" s="3">
        <f t="shared" si="9"/>
        <v>3.6845166428571425</v>
      </c>
      <c r="AW212" s="3">
        <f t="shared" si="10"/>
        <v>4.2875077142857148</v>
      </c>
      <c r="AX212" s="3">
        <f t="shared" si="11"/>
        <v>3.7028475714285713</v>
      </c>
      <c r="AY212" s="3">
        <f t="shared" si="12"/>
        <v>-0.93267857142857036</v>
      </c>
      <c r="AZ212" s="3">
        <f t="shared" si="13"/>
        <v>-0.93734196428571315</v>
      </c>
      <c r="BA212" s="3">
        <f t="shared" si="14"/>
        <v>-0.94200535714285605</v>
      </c>
      <c r="BB212" s="3">
        <f t="shared" si="15"/>
        <v>-0.82075714285714196</v>
      </c>
      <c r="BC212" s="3">
        <f t="shared" si="16"/>
        <v>-0.70883571428571346</v>
      </c>
      <c r="BD212" s="3">
        <f t="shared" si="17"/>
        <v>-0.82486092857142757</v>
      </c>
      <c r="BE212" s="3">
        <f t="shared" si="18"/>
        <v>-0.71237989285714198</v>
      </c>
      <c r="BF212" s="3">
        <f t="shared" si="19"/>
        <v>-0.82896471428571328</v>
      </c>
      <c r="BG212" s="3">
        <f t="shared" si="20"/>
        <v>-0.71592407142857062</v>
      </c>
    </row>
    <row r="213" spans="1:59" ht="15" x14ac:dyDescent="0.25">
      <c r="A213" s="38" t="s">
        <v>327</v>
      </c>
      <c r="B213" s="38" t="s">
        <v>23</v>
      </c>
      <c r="C213" s="38" t="str">
        <f>VLOOKUP(A213,CALC!$A$2:$C$494,3,FALSE)</f>
        <v>D</v>
      </c>
      <c r="D213" s="38">
        <v>2</v>
      </c>
      <c r="E213" s="39">
        <v>84</v>
      </c>
      <c r="F213" s="40">
        <v>4.9000000000000004</v>
      </c>
      <c r="G213" s="40">
        <v>30.2</v>
      </c>
      <c r="H213" s="40">
        <v>35</v>
      </c>
      <c r="I213" s="40">
        <v>7.5</v>
      </c>
      <c r="J213" s="40">
        <v>139.1</v>
      </c>
      <c r="K213" s="40">
        <v>171.9</v>
      </c>
      <c r="L213" s="40">
        <v>121.9</v>
      </c>
      <c r="M213" s="40">
        <v>56.9</v>
      </c>
      <c r="N213" s="52">
        <v>3.5000000000000003E-2</v>
      </c>
      <c r="O213" s="42">
        <v>22.25</v>
      </c>
      <c r="P213" s="54">
        <f t="shared" ref="P213:Y213" si="225">IF(F$4="Yes",F213*F$5,0)</f>
        <v>24.5</v>
      </c>
      <c r="Q213" s="55">
        <f t="shared" si="225"/>
        <v>113.25</v>
      </c>
      <c r="R213" s="55">
        <f t="shared" si="225"/>
        <v>35</v>
      </c>
      <c r="S213" s="55">
        <f t="shared" si="225"/>
        <v>3.75</v>
      </c>
      <c r="T213" s="55">
        <f t="shared" si="225"/>
        <v>69.55</v>
      </c>
      <c r="U213" s="55">
        <f t="shared" si="225"/>
        <v>51.57</v>
      </c>
      <c r="V213" s="55">
        <f t="shared" si="225"/>
        <v>73.14</v>
      </c>
      <c r="W213" s="55">
        <f t="shared" si="225"/>
        <v>56.9</v>
      </c>
      <c r="X213" s="55">
        <f t="shared" si="225"/>
        <v>3.5000000000000003E-2</v>
      </c>
      <c r="Y213" s="56">
        <f t="shared" si="225"/>
        <v>0</v>
      </c>
      <c r="Z213" s="57">
        <f t="shared" si="1"/>
        <v>427.69499999999999</v>
      </c>
      <c r="AA213" s="59">
        <f t="shared" si="2"/>
        <v>5.0916071428571428</v>
      </c>
      <c r="AB213" s="59">
        <f t="shared" si="3"/>
        <v>0.18052785714285632</v>
      </c>
      <c r="AC213" s="1"/>
      <c r="AD213" s="1"/>
      <c r="AE213" s="1"/>
      <c r="AF213" s="1"/>
      <c r="AG213" s="1"/>
      <c r="AH213" s="1"/>
      <c r="AI213" s="1"/>
      <c r="AJ213" s="1"/>
      <c r="AK213" s="1"/>
      <c r="AL213" s="1">
        <f>IFERROR(VLOOKUP(C213,CALC!$K$2:$M$8,2,FALSE),1)</f>
        <v>1</v>
      </c>
      <c r="AM213" s="1">
        <f>IFERROR(VLOOKUP(C213,CALC!$K$2:$M$8,3,FALSE),1)</f>
        <v>1</v>
      </c>
      <c r="AN213" s="1">
        <f>VLOOKUP(B213,CALC!$E$2:$H$33,3,FALSE)</f>
        <v>1.04</v>
      </c>
      <c r="AO213" s="1">
        <f>VLOOKUP(B213,CALC!$E$2:$H$33,4,FALSE)</f>
        <v>1.02</v>
      </c>
      <c r="AP213" s="1"/>
      <c r="AQ213" s="3">
        <f t="shared" si="4"/>
        <v>5.0916071428571428</v>
      </c>
      <c r="AR213" s="3">
        <f t="shared" si="5"/>
        <v>5.0916071428571428</v>
      </c>
      <c r="AS213" s="3">
        <f t="shared" si="6"/>
        <v>5.1934392857142857</v>
      </c>
      <c r="AT213" s="3">
        <f t="shared" si="7"/>
        <v>5.2952714285714286</v>
      </c>
      <c r="AU213" s="3">
        <f t="shared" si="8"/>
        <v>5.1934392857142857</v>
      </c>
      <c r="AV213" s="3">
        <f t="shared" si="9"/>
        <v>5.2952714285714286</v>
      </c>
      <c r="AW213" s="3">
        <f t="shared" si="10"/>
        <v>5.1934392857142857</v>
      </c>
      <c r="AX213" s="3">
        <f t="shared" si="11"/>
        <v>5.2952714285714286</v>
      </c>
      <c r="AY213" s="3">
        <f t="shared" si="12"/>
        <v>0.17698809523809444</v>
      </c>
      <c r="AZ213" s="3">
        <f t="shared" si="13"/>
        <v>0.17698809523809444</v>
      </c>
      <c r="BA213" s="3">
        <f t="shared" si="14"/>
        <v>0.17698809523809444</v>
      </c>
      <c r="BB213" s="3">
        <f t="shared" si="15"/>
        <v>0.18052785714285632</v>
      </c>
      <c r="BC213" s="3">
        <f t="shared" si="16"/>
        <v>0.18406761904761823</v>
      </c>
      <c r="BD213" s="3">
        <f t="shared" si="17"/>
        <v>0.18052785714285632</v>
      </c>
      <c r="BE213" s="3">
        <f t="shared" si="18"/>
        <v>0.18406761904761823</v>
      </c>
      <c r="BF213" s="3">
        <f t="shared" si="19"/>
        <v>0.18052785714285632</v>
      </c>
      <c r="BG213" s="3">
        <f t="shared" si="20"/>
        <v>0.18406761904761823</v>
      </c>
    </row>
    <row r="214" spans="1:59" ht="15" x14ac:dyDescent="0.25">
      <c r="A214" s="38" t="s">
        <v>325</v>
      </c>
      <c r="B214" s="38" t="s">
        <v>19</v>
      </c>
      <c r="C214" s="38" t="str">
        <f>VLOOKUP(A214,CALC!$A$2:$C$494,3,FALSE)</f>
        <v>D</v>
      </c>
      <c r="D214" s="38">
        <v>2</v>
      </c>
      <c r="E214" s="39">
        <v>84</v>
      </c>
      <c r="F214" s="40">
        <v>9.6999999999999993</v>
      </c>
      <c r="G214" s="40">
        <v>35.5</v>
      </c>
      <c r="H214" s="40">
        <v>45.2</v>
      </c>
      <c r="I214" s="40">
        <v>15.9</v>
      </c>
      <c r="J214" s="40">
        <v>156.5</v>
      </c>
      <c r="K214" s="40">
        <v>102.9</v>
      </c>
      <c r="L214" s="40">
        <v>61.3</v>
      </c>
      <c r="M214" s="40">
        <v>47.6</v>
      </c>
      <c r="N214" s="41">
        <v>6.2E-2</v>
      </c>
      <c r="O214" s="42">
        <v>19.5</v>
      </c>
      <c r="P214" s="54">
        <f t="shared" ref="P214:Y214" si="226">IF(F$4="Yes",F214*F$5,0)</f>
        <v>48.5</v>
      </c>
      <c r="Q214" s="55">
        <f t="shared" si="226"/>
        <v>133.125</v>
      </c>
      <c r="R214" s="55">
        <f t="shared" si="226"/>
        <v>45.2</v>
      </c>
      <c r="S214" s="55">
        <f t="shared" si="226"/>
        <v>7.95</v>
      </c>
      <c r="T214" s="55">
        <f t="shared" si="226"/>
        <v>78.25</v>
      </c>
      <c r="U214" s="55">
        <f t="shared" si="226"/>
        <v>30.87</v>
      </c>
      <c r="V214" s="55">
        <f t="shared" si="226"/>
        <v>36.779999999999994</v>
      </c>
      <c r="W214" s="55">
        <f t="shared" si="226"/>
        <v>47.6</v>
      </c>
      <c r="X214" s="55">
        <f t="shared" si="226"/>
        <v>6.2E-2</v>
      </c>
      <c r="Y214" s="56">
        <f t="shared" si="226"/>
        <v>0</v>
      </c>
      <c r="Z214" s="57">
        <f t="shared" si="1"/>
        <v>428.33699999999999</v>
      </c>
      <c r="AA214" s="59">
        <f t="shared" si="2"/>
        <v>5.0992499999999996</v>
      </c>
      <c r="AB214" s="59">
        <f t="shared" si="3"/>
        <v>0.20217089285714165</v>
      </c>
      <c r="AC214" s="1"/>
      <c r="AD214" s="1"/>
      <c r="AE214" s="1"/>
      <c r="AF214" s="1"/>
      <c r="AG214" s="1"/>
      <c r="AH214" s="1"/>
      <c r="AI214" s="1"/>
      <c r="AJ214" s="1"/>
      <c r="AK214" s="1"/>
      <c r="AL214" s="1">
        <f>IFERROR(VLOOKUP(C214,CALC!$K$2:$M$8,2,FALSE),1)</f>
        <v>1</v>
      </c>
      <c r="AM214" s="1">
        <f>IFERROR(VLOOKUP(C214,CALC!$K$2:$M$8,3,FALSE),1)</f>
        <v>1</v>
      </c>
      <c r="AN214" s="1">
        <f>VLOOKUP(B214,CALC!$E$2:$H$33,3,FALSE)</f>
        <v>1.19</v>
      </c>
      <c r="AO214" s="1">
        <f>VLOOKUP(B214,CALC!$E$2:$H$33,4,FALSE)</f>
        <v>1.095</v>
      </c>
      <c r="AP214" s="1"/>
      <c r="AQ214" s="3">
        <f t="shared" si="4"/>
        <v>5.0992499999999996</v>
      </c>
      <c r="AR214" s="3">
        <f t="shared" si="5"/>
        <v>5.0992499999999996</v>
      </c>
      <c r="AS214" s="3">
        <f t="shared" si="6"/>
        <v>5.5836787499999998</v>
      </c>
      <c r="AT214" s="3">
        <f t="shared" si="7"/>
        <v>6.0681074999999991</v>
      </c>
      <c r="AU214" s="3">
        <f t="shared" si="8"/>
        <v>5.5836787499999998</v>
      </c>
      <c r="AV214" s="3">
        <f t="shared" si="9"/>
        <v>6.0681074999999991</v>
      </c>
      <c r="AW214" s="3">
        <f t="shared" si="10"/>
        <v>5.5836787499999998</v>
      </c>
      <c r="AX214" s="3">
        <f t="shared" si="11"/>
        <v>6.0681074999999991</v>
      </c>
      <c r="AY214" s="3">
        <f t="shared" si="12"/>
        <v>0.18463095238095129</v>
      </c>
      <c r="AZ214" s="3">
        <f t="shared" si="13"/>
        <v>0.18463095238095129</v>
      </c>
      <c r="BA214" s="3">
        <f t="shared" si="14"/>
        <v>0.18463095238095129</v>
      </c>
      <c r="BB214" s="3">
        <f t="shared" si="15"/>
        <v>0.20217089285714165</v>
      </c>
      <c r="BC214" s="3">
        <f t="shared" si="16"/>
        <v>0.21971083333333202</v>
      </c>
      <c r="BD214" s="3">
        <f t="shared" si="17"/>
        <v>0.20217089285714165</v>
      </c>
      <c r="BE214" s="3">
        <f t="shared" si="18"/>
        <v>0.21971083333333202</v>
      </c>
      <c r="BF214" s="3">
        <f t="shared" si="19"/>
        <v>0.20217089285714165</v>
      </c>
      <c r="BG214" s="3">
        <f t="shared" si="20"/>
        <v>0.21971083333333202</v>
      </c>
    </row>
    <row r="215" spans="1:59" ht="15" x14ac:dyDescent="0.25">
      <c r="A215" s="38" t="s">
        <v>328</v>
      </c>
      <c r="B215" s="38" t="s">
        <v>72</v>
      </c>
      <c r="C215" s="38" t="str">
        <f>VLOOKUP(A215,CALC!$A$2:$C$494,3,FALSE)</f>
        <v>D</v>
      </c>
      <c r="D215" s="38">
        <v>2</v>
      </c>
      <c r="E215" s="39">
        <v>84</v>
      </c>
      <c r="F215" s="40">
        <v>8.4</v>
      </c>
      <c r="G215" s="40">
        <v>34.4</v>
      </c>
      <c r="H215" s="40">
        <v>42.8</v>
      </c>
      <c r="I215" s="40">
        <v>4.9000000000000004</v>
      </c>
      <c r="J215" s="40">
        <v>137.19999999999999</v>
      </c>
      <c r="K215" s="40">
        <v>119</v>
      </c>
      <c r="L215" s="40">
        <v>95.9</v>
      </c>
      <c r="M215" s="40">
        <v>51.3</v>
      </c>
      <c r="N215" s="52">
        <v>6.0999999999999999E-2</v>
      </c>
      <c r="O215" s="42">
        <v>22.5</v>
      </c>
      <c r="P215" s="54">
        <f t="shared" ref="P215:Y215" si="227">IF(F$4="Yes",F215*F$5,0)</f>
        <v>42</v>
      </c>
      <c r="Q215" s="55">
        <f t="shared" si="227"/>
        <v>129</v>
      </c>
      <c r="R215" s="55">
        <f t="shared" si="227"/>
        <v>42.8</v>
      </c>
      <c r="S215" s="55">
        <f t="shared" si="227"/>
        <v>2.4500000000000002</v>
      </c>
      <c r="T215" s="55">
        <f t="shared" si="227"/>
        <v>68.599999999999994</v>
      </c>
      <c r="U215" s="55">
        <f t="shared" si="227"/>
        <v>35.699999999999996</v>
      </c>
      <c r="V215" s="55">
        <f t="shared" si="227"/>
        <v>57.54</v>
      </c>
      <c r="W215" s="55">
        <f t="shared" si="227"/>
        <v>51.3</v>
      </c>
      <c r="X215" s="55">
        <f t="shared" si="227"/>
        <v>6.0999999999999999E-2</v>
      </c>
      <c r="Y215" s="56">
        <f t="shared" si="227"/>
        <v>0</v>
      </c>
      <c r="Z215" s="57">
        <f t="shared" si="1"/>
        <v>429.45100000000002</v>
      </c>
      <c r="AA215" s="59">
        <f t="shared" si="2"/>
        <v>5.112511904761905</v>
      </c>
      <c r="AB215" s="59">
        <f t="shared" si="3"/>
        <v>0.19789285714285665</v>
      </c>
      <c r="AC215" s="1"/>
      <c r="AD215" s="1"/>
      <c r="AE215" s="1"/>
      <c r="AF215" s="1"/>
      <c r="AG215" s="1"/>
      <c r="AH215" s="1"/>
      <c r="AI215" s="1"/>
      <c r="AJ215" s="1"/>
      <c r="AK215" s="1"/>
      <c r="AL215" s="1">
        <f>IFERROR(VLOOKUP(C215,CALC!$K$2:$M$8,2,FALSE),1)</f>
        <v>1</v>
      </c>
      <c r="AM215" s="1">
        <f>IFERROR(VLOOKUP(C215,CALC!$K$2:$M$8,3,FALSE),1)</f>
        <v>1</v>
      </c>
      <c r="AN215" s="1">
        <f>VLOOKUP(B215,CALC!$E$2:$H$33,3,FALSE)</f>
        <v>1</v>
      </c>
      <c r="AO215" s="1">
        <f>VLOOKUP(B215,CALC!$E$2:$H$33,4,FALSE)</f>
        <v>1</v>
      </c>
      <c r="AP215" s="1"/>
      <c r="AQ215" s="3">
        <f t="shared" si="4"/>
        <v>5.112511904761905</v>
      </c>
      <c r="AR215" s="3">
        <f t="shared" si="5"/>
        <v>5.112511904761905</v>
      </c>
      <c r="AS215" s="3">
        <f t="shared" si="6"/>
        <v>5.112511904761905</v>
      </c>
      <c r="AT215" s="3">
        <f t="shared" si="7"/>
        <v>5.112511904761905</v>
      </c>
      <c r="AU215" s="3">
        <f t="shared" si="8"/>
        <v>5.112511904761905</v>
      </c>
      <c r="AV215" s="3">
        <f t="shared" si="9"/>
        <v>5.112511904761905</v>
      </c>
      <c r="AW215" s="3">
        <f t="shared" si="10"/>
        <v>5.112511904761905</v>
      </c>
      <c r="AX215" s="3">
        <f t="shared" si="11"/>
        <v>5.112511904761905</v>
      </c>
      <c r="AY215" s="3">
        <f t="shared" si="12"/>
        <v>0.19789285714285665</v>
      </c>
      <c r="AZ215" s="3">
        <f t="shared" si="13"/>
        <v>0.19789285714285665</v>
      </c>
      <c r="BA215" s="3">
        <f t="shared" si="14"/>
        <v>0.19789285714285665</v>
      </c>
      <c r="BB215" s="3">
        <f t="shared" si="15"/>
        <v>0.19789285714285665</v>
      </c>
      <c r="BC215" s="3">
        <f t="shared" si="16"/>
        <v>0.19789285714285665</v>
      </c>
      <c r="BD215" s="3">
        <f t="shared" si="17"/>
        <v>0.19789285714285665</v>
      </c>
      <c r="BE215" s="3">
        <f t="shared" si="18"/>
        <v>0.19789285714285665</v>
      </c>
      <c r="BF215" s="3">
        <f t="shared" si="19"/>
        <v>0.19789285714285665</v>
      </c>
      <c r="BG215" s="3">
        <f t="shared" si="20"/>
        <v>0.19789285714285665</v>
      </c>
    </row>
    <row r="216" spans="1:59" ht="15" x14ac:dyDescent="0.25">
      <c r="A216" s="38" t="s">
        <v>331</v>
      </c>
      <c r="B216" s="38" t="s">
        <v>72</v>
      </c>
      <c r="C216" s="38" t="str">
        <f>VLOOKUP(A216,CALC!$A$2:$C$494,3,FALSE)</f>
        <v>D</v>
      </c>
      <c r="D216" s="38"/>
      <c r="E216" s="39">
        <v>84</v>
      </c>
      <c r="F216" s="40">
        <v>9.1</v>
      </c>
      <c r="G216" s="40">
        <v>22.6</v>
      </c>
      <c r="H216" s="40">
        <v>31.7</v>
      </c>
      <c r="I216" s="40">
        <v>1.5</v>
      </c>
      <c r="J216" s="40">
        <v>176.1</v>
      </c>
      <c r="K216" s="40">
        <v>137.19999999999999</v>
      </c>
      <c r="L216" s="40">
        <v>123.9</v>
      </c>
      <c r="M216" s="40">
        <v>58.4</v>
      </c>
      <c r="N216" s="41">
        <v>5.1999999999999998E-2</v>
      </c>
      <c r="O216" s="42">
        <v>21.5</v>
      </c>
      <c r="P216" s="54">
        <f t="shared" ref="P216:Y216" si="228">IF(F$4="Yes",F216*F$5,0)</f>
        <v>45.5</v>
      </c>
      <c r="Q216" s="55">
        <f t="shared" si="228"/>
        <v>84.75</v>
      </c>
      <c r="R216" s="55">
        <f t="shared" si="228"/>
        <v>31.7</v>
      </c>
      <c r="S216" s="55">
        <f t="shared" si="228"/>
        <v>0.75</v>
      </c>
      <c r="T216" s="55">
        <f t="shared" si="228"/>
        <v>88.05</v>
      </c>
      <c r="U216" s="55">
        <f t="shared" si="228"/>
        <v>41.16</v>
      </c>
      <c r="V216" s="55">
        <f t="shared" si="228"/>
        <v>74.34</v>
      </c>
      <c r="W216" s="55">
        <f t="shared" si="228"/>
        <v>58.4</v>
      </c>
      <c r="X216" s="55">
        <f t="shared" si="228"/>
        <v>5.1999999999999998E-2</v>
      </c>
      <c r="Y216" s="56">
        <f t="shared" si="228"/>
        <v>0</v>
      </c>
      <c r="Z216" s="57">
        <f t="shared" si="1"/>
        <v>424.702</v>
      </c>
      <c r="AA216" s="59">
        <f t="shared" si="2"/>
        <v>5.0559761904761906</v>
      </c>
      <c r="AB216" s="59">
        <f t="shared" si="3"/>
        <v>0.14135714285714229</v>
      </c>
      <c r="AC216" s="1"/>
      <c r="AD216" s="1"/>
      <c r="AE216" s="1"/>
      <c r="AF216" s="1"/>
      <c r="AG216" s="1"/>
      <c r="AH216" s="1"/>
      <c r="AI216" s="1"/>
      <c r="AJ216" s="1"/>
      <c r="AK216" s="1"/>
      <c r="AL216" s="1">
        <f>IFERROR(VLOOKUP(C216,CALC!$K$2:$M$8,2,FALSE),1)</f>
        <v>1</v>
      </c>
      <c r="AM216" s="1">
        <f>IFERROR(VLOOKUP(C216,CALC!$K$2:$M$8,3,FALSE),1)</f>
        <v>1</v>
      </c>
      <c r="AN216" s="1">
        <f>VLOOKUP(B216,CALC!$E$2:$H$33,3,FALSE)</f>
        <v>1</v>
      </c>
      <c r="AO216" s="1">
        <f>VLOOKUP(B216,CALC!$E$2:$H$33,4,FALSE)</f>
        <v>1</v>
      </c>
      <c r="AP216" s="1"/>
      <c r="AQ216" s="3">
        <f t="shared" si="4"/>
        <v>5.0559761904761906</v>
      </c>
      <c r="AR216" s="3">
        <f t="shared" si="5"/>
        <v>5.0559761904761906</v>
      </c>
      <c r="AS216" s="3">
        <f t="shared" si="6"/>
        <v>5.0559761904761906</v>
      </c>
      <c r="AT216" s="3">
        <f t="shared" si="7"/>
        <v>5.0559761904761906</v>
      </c>
      <c r="AU216" s="3">
        <f t="shared" si="8"/>
        <v>5.0559761904761906</v>
      </c>
      <c r="AV216" s="3">
        <f t="shared" si="9"/>
        <v>5.0559761904761906</v>
      </c>
      <c r="AW216" s="3">
        <f t="shared" si="10"/>
        <v>5.0559761904761906</v>
      </c>
      <c r="AX216" s="3">
        <f t="shared" si="11"/>
        <v>5.0559761904761906</v>
      </c>
      <c r="AY216" s="3">
        <f t="shared" si="12"/>
        <v>0.14135714285714229</v>
      </c>
      <c r="AZ216" s="3">
        <f t="shared" si="13"/>
        <v>0.14135714285714229</v>
      </c>
      <c r="BA216" s="3">
        <f t="shared" si="14"/>
        <v>0.14135714285714229</v>
      </c>
      <c r="BB216" s="3">
        <f t="shared" si="15"/>
        <v>0.14135714285714229</v>
      </c>
      <c r="BC216" s="3">
        <f t="shared" si="16"/>
        <v>0.14135714285714229</v>
      </c>
      <c r="BD216" s="3">
        <f t="shared" si="17"/>
        <v>0.14135714285714229</v>
      </c>
      <c r="BE216" s="3">
        <f t="shared" si="18"/>
        <v>0.14135714285714229</v>
      </c>
      <c r="BF216" s="3">
        <f t="shared" si="19"/>
        <v>0.14135714285714229</v>
      </c>
      <c r="BG216" s="3">
        <f t="shared" si="20"/>
        <v>0.14135714285714229</v>
      </c>
    </row>
    <row r="217" spans="1:59" ht="15" x14ac:dyDescent="0.25">
      <c r="A217" s="38" t="s">
        <v>433</v>
      </c>
      <c r="B217" s="38" t="s">
        <v>72</v>
      </c>
      <c r="C217" s="38" t="str">
        <f>VLOOKUP(A217,CALC!$A$2:$C$494,3,FALSE)</f>
        <v>C/RW</v>
      </c>
      <c r="D217" s="38">
        <v>2</v>
      </c>
      <c r="E217" s="39">
        <v>84</v>
      </c>
      <c r="F217" s="40">
        <v>21.3</v>
      </c>
      <c r="G217" s="40">
        <v>28.5</v>
      </c>
      <c r="H217" s="40">
        <v>49.8</v>
      </c>
      <c r="I217" s="40">
        <v>10.199999999999999</v>
      </c>
      <c r="J217" s="40">
        <v>175</v>
      </c>
      <c r="K217" s="40">
        <v>44.1</v>
      </c>
      <c r="L217" s="40">
        <v>24.5</v>
      </c>
      <c r="M217" s="40">
        <v>19.600000000000001</v>
      </c>
      <c r="N217" s="52">
        <v>0.122</v>
      </c>
      <c r="O217" s="42">
        <v>15.5</v>
      </c>
      <c r="P217" s="54">
        <f t="shared" ref="P217:Y217" si="229">IF(F$4="Yes",F217*F$5,0)</f>
        <v>106.5</v>
      </c>
      <c r="Q217" s="55">
        <f t="shared" si="229"/>
        <v>106.875</v>
      </c>
      <c r="R217" s="55">
        <f t="shared" si="229"/>
        <v>49.8</v>
      </c>
      <c r="S217" s="55">
        <f t="shared" si="229"/>
        <v>5.0999999999999996</v>
      </c>
      <c r="T217" s="55">
        <f t="shared" si="229"/>
        <v>87.5</v>
      </c>
      <c r="U217" s="55">
        <f t="shared" si="229"/>
        <v>13.23</v>
      </c>
      <c r="V217" s="55">
        <f t="shared" si="229"/>
        <v>14.7</v>
      </c>
      <c r="W217" s="55">
        <f t="shared" si="229"/>
        <v>19.600000000000001</v>
      </c>
      <c r="X217" s="55">
        <f t="shared" si="229"/>
        <v>0.122</v>
      </c>
      <c r="Y217" s="56">
        <f t="shared" si="229"/>
        <v>0</v>
      </c>
      <c r="Z217" s="57">
        <f t="shared" si="1"/>
        <v>403.42700000000008</v>
      </c>
      <c r="AA217" s="59">
        <f t="shared" si="2"/>
        <v>4.8027023809523817</v>
      </c>
      <c r="AB217" s="59">
        <f t="shared" si="3"/>
        <v>-0.95867428571428392</v>
      </c>
      <c r="AC217" s="1"/>
      <c r="AD217" s="1"/>
      <c r="AE217" s="1"/>
      <c r="AF217" s="1"/>
      <c r="AG217" s="1"/>
      <c r="AH217" s="1"/>
      <c r="AI217" s="1"/>
      <c r="AJ217" s="1"/>
      <c r="AK217" s="1"/>
      <c r="AL217" s="1">
        <f>IFERROR(VLOOKUP(C217,CALC!$K$2:$M$8,2,FALSE),1)</f>
        <v>1.01</v>
      </c>
      <c r="AM217" s="1">
        <f>IFERROR(VLOOKUP(C217,CALC!$K$2:$M$8,3,FALSE),1)</f>
        <v>1.0049999999999999</v>
      </c>
      <c r="AN217" s="1">
        <f>VLOOKUP(B217,CALC!$E$2:$H$33,3,FALSE)</f>
        <v>1</v>
      </c>
      <c r="AO217" s="1">
        <f>VLOOKUP(B217,CALC!$E$2:$H$33,4,FALSE)</f>
        <v>1</v>
      </c>
      <c r="AP217" s="1"/>
      <c r="AQ217" s="3">
        <f t="shared" si="4"/>
        <v>4.826715892857143</v>
      </c>
      <c r="AR217" s="3">
        <f t="shared" si="5"/>
        <v>4.8507294047619052</v>
      </c>
      <c r="AS217" s="3">
        <f t="shared" si="6"/>
        <v>4.8027023809523817</v>
      </c>
      <c r="AT217" s="3">
        <f t="shared" si="7"/>
        <v>4.8027023809523817</v>
      </c>
      <c r="AU217" s="3">
        <f t="shared" si="8"/>
        <v>4.826715892857143</v>
      </c>
      <c r="AV217" s="3">
        <f t="shared" si="9"/>
        <v>4.826715892857143</v>
      </c>
      <c r="AW217" s="3">
        <f t="shared" si="10"/>
        <v>4.8507294047619052</v>
      </c>
      <c r="AX217" s="3">
        <f t="shared" si="11"/>
        <v>4.8507294047619052</v>
      </c>
      <c r="AY217" s="3">
        <f t="shared" si="12"/>
        <v>-0.95390476190476026</v>
      </c>
      <c r="AZ217" s="3">
        <f t="shared" si="13"/>
        <v>-0.95867428571428392</v>
      </c>
      <c r="BA217" s="3">
        <f t="shared" si="14"/>
        <v>-0.96344380952380781</v>
      </c>
      <c r="BB217" s="3">
        <f t="shared" si="15"/>
        <v>-0.95390476190476026</v>
      </c>
      <c r="BC217" s="3">
        <f t="shared" si="16"/>
        <v>-0.95390476190476026</v>
      </c>
      <c r="BD217" s="3">
        <f t="shared" si="17"/>
        <v>-0.95867428571428392</v>
      </c>
      <c r="BE217" s="3">
        <f t="shared" si="18"/>
        <v>-0.95867428571428392</v>
      </c>
      <c r="BF217" s="3">
        <f t="shared" si="19"/>
        <v>-0.96344380952380781</v>
      </c>
      <c r="BG217" s="3">
        <f t="shared" si="20"/>
        <v>-0.96344380952380781</v>
      </c>
    </row>
    <row r="218" spans="1:59" ht="15" x14ac:dyDescent="0.25">
      <c r="A218" s="38" t="s">
        <v>441</v>
      </c>
      <c r="B218" s="38" t="s">
        <v>93</v>
      </c>
      <c r="C218" s="38" t="str">
        <f>VLOOKUP(A218,CALC!$A$2:$C$494,3,FALSE)</f>
        <v>LW/RW</v>
      </c>
      <c r="D218" s="38">
        <v>2</v>
      </c>
      <c r="E218" s="39">
        <v>84</v>
      </c>
      <c r="F218" s="40">
        <v>17.399999999999999</v>
      </c>
      <c r="G218" s="40">
        <v>19.600000000000001</v>
      </c>
      <c r="H218" s="40">
        <v>37</v>
      </c>
      <c r="I218" s="40">
        <v>3</v>
      </c>
      <c r="J218" s="40">
        <v>135.9</v>
      </c>
      <c r="K218" s="40">
        <v>235.2</v>
      </c>
      <c r="L218" s="40">
        <v>53.9</v>
      </c>
      <c r="M218" s="40">
        <v>58.8</v>
      </c>
      <c r="N218" s="41">
        <v>0.128</v>
      </c>
      <c r="O218" s="42">
        <v>14.5</v>
      </c>
      <c r="P218" s="54">
        <f t="shared" ref="P218:Y218" si="230">IF(F$4="Yes",F218*F$5,0)</f>
        <v>87</v>
      </c>
      <c r="Q218" s="55">
        <f t="shared" si="230"/>
        <v>73.5</v>
      </c>
      <c r="R218" s="55">
        <f t="shared" si="230"/>
        <v>37</v>
      </c>
      <c r="S218" s="55">
        <f t="shared" si="230"/>
        <v>1.5</v>
      </c>
      <c r="T218" s="55">
        <f t="shared" si="230"/>
        <v>67.95</v>
      </c>
      <c r="U218" s="55">
        <f t="shared" si="230"/>
        <v>70.559999999999988</v>
      </c>
      <c r="V218" s="55">
        <f t="shared" si="230"/>
        <v>32.339999999999996</v>
      </c>
      <c r="W218" s="55">
        <f t="shared" si="230"/>
        <v>58.8</v>
      </c>
      <c r="X218" s="55">
        <f t="shared" si="230"/>
        <v>0.128</v>
      </c>
      <c r="Y218" s="56">
        <f t="shared" si="230"/>
        <v>0</v>
      </c>
      <c r="Z218" s="57">
        <f t="shared" si="1"/>
        <v>428.77799999999996</v>
      </c>
      <c r="AA218" s="59">
        <f t="shared" si="2"/>
        <v>5.1044999999999998</v>
      </c>
      <c r="AB218" s="59">
        <f t="shared" si="3"/>
        <v>-0.70871004285714201</v>
      </c>
      <c r="AC218" s="1"/>
      <c r="AD218" s="1"/>
      <c r="AE218" s="1"/>
      <c r="AF218" s="1"/>
      <c r="AG218" s="1"/>
      <c r="AH218" s="1"/>
      <c r="AI218" s="1"/>
      <c r="AJ218" s="1"/>
      <c r="AK218" s="1"/>
      <c r="AL218" s="1">
        <f>IFERROR(VLOOKUP(C218,CALC!$K$2:$M$8,2,FALSE),1)</f>
        <v>1.08</v>
      </c>
      <c r="AM218" s="1">
        <f>IFERROR(VLOOKUP(C218,CALC!$K$2:$M$8,3,FALSE),1)</f>
        <v>1.04</v>
      </c>
      <c r="AN218" s="1">
        <f>VLOOKUP(B218,CALC!$E$2:$H$33,3,FALSE)</f>
        <v>1.0900000000000001</v>
      </c>
      <c r="AO218" s="1">
        <f>VLOOKUP(B218,CALC!$E$2:$H$33,4,FALSE)</f>
        <v>1.0449999999999999</v>
      </c>
      <c r="AP218" s="1"/>
      <c r="AQ218" s="3">
        <f t="shared" si="4"/>
        <v>5.3086799999999998</v>
      </c>
      <c r="AR218" s="3">
        <f t="shared" si="5"/>
        <v>5.5128599999999999</v>
      </c>
      <c r="AS218" s="3">
        <f t="shared" si="6"/>
        <v>5.3342024999999991</v>
      </c>
      <c r="AT218" s="3">
        <f t="shared" si="7"/>
        <v>5.5639050000000001</v>
      </c>
      <c r="AU218" s="3">
        <f t="shared" si="8"/>
        <v>5.5475705999999994</v>
      </c>
      <c r="AV218" s="3">
        <f t="shared" si="9"/>
        <v>5.7864612000000006</v>
      </c>
      <c r="AW218" s="3">
        <f t="shared" si="10"/>
        <v>5.7609386999999996</v>
      </c>
      <c r="AX218" s="3">
        <f t="shared" si="11"/>
        <v>6.0090174000000003</v>
      </c>
      <c r="AY218" s="3">
        <f t="shared" si="12"/>
        <v>-0.65210714285714211</v>
      </c>
      <c r="AZ218" s="3">
        <f t="shared" si="13"/>
        <v>-0.67819142857142778</v>
      </c>
      <c r="BA218" s="3">
        <f t="shared" si="14"/>
        <v>-0.70427571428571356</v>
      </c>
      <c r="BB218" s="3">
        <f t="shared" si="15"/>
        <v>-0.68145196428571342</v>
      </c>
      <c r="BC218" s="3">
        <f t="shared" si="16"/>
        <v>-0.71079678571428495</v>
      </c>
      <c r="BD218" s="3">
        <f t="shared" si="17"/>
        <v>-0.70871004285714201</v>
      </c>
      <c r="BE218" s="3">
        <f t="shared" si="18"/>
        <v>-0.73922865714285635</v>
      </c>
      <c r="BF218" s="3">
        <f t="shared" si="19"/>
        <v>-0.7359681214285706</v>
      </c>
      <c r="BG218" s="3">
        <f t="shared" si="20"/>
        <v>-0.76766052857142786</v>
      </c>
    </row>
    <row r="219" spans="1:59" ht="15" x14ac:dyDescent="0.25">
      <c r="A219" s="38" t="s">
        <v>334</v>
      </c>
      <c r="B219" s="38" t="s">
        <v>68</v>
      </c>
      <c r="C219" s="38" t="str">
        <f>VLOOKUP(A219,CALC!$A$2:$C$494,3,FALSE)</f>
        <v>D</v>
      </c>
      <c r="D219" s="38">
        <v>2</v>
      </c>
      <c r="E219" s="39">
        <v>84</v>
      </c>
      <c r="F219" s="40">
        <v>11.7</v>
      </c>
      <c r="G219" s="40">
        <v>24.8</v>
      </c>
      <c r="H219" s="40">
        <v>36.5</v>
      </c>
      <c r="I219" s="40">
        <v>6.5</v>
      </c>
      <c r="J219" s="40">
        <v>155.6</v>
      </c>
      <c r="K219" s="40">
        <v>30.3</v>
      </c>
      <c r="L219" s="40">
        <v>150.4</v>
      </c>
      <c r="M219" s="40">
        <v>56</v>
      </c>
      <c r="N219" s="52">
        <v>7.4999999999999997E-2</v>
      </c>
      <c r="O219" s="42">
        <v>21.5</v>
      </c>
      <c r="P219" s="54">
        <f t="shared" ref="P219:Y219" si="231">IF(F$4="Yes",F219*F$5,0)</f>
        <v>58.5</v>
      </c>
      <c r="Q219" s="55">
        <f t="shared" si="231"/>
        <v>93</v>
      </c>
      <c r="R219" s="55">
        <f t="shared" si="231"/>
        <v>36.5</v>
      </c>
      <c r="S219" s="55">
        <f t="shared" si="231"/>
        <v>3.25</v>
      </c>
      <c r="T219" s="55">
        <f t="shared" si="231"/>
        <v>77.8</v>
      </c>
      <c r="U219" s="55">
        <f t="shared" si="231"/>
        <v>9.09</v>
      </c>
      <c r="V219" s="55">
        <f t="shared" si="231"/>
        <v>90.24</v>
      </c>
      <c r="W219" s="55">
        <f t="shared" si="231"/>
        <v>56</v>
      </c>
      <c r="X219" s="55">
        <f t="shared" si="231"/>
        <v>7.4999999999999997E-2</v>
      </c>
      <c r="Y219" s="56">
        <f t="shared" si="231"/>
        <v>0</v>
      </c>
      <c r="Z219" s="57">
        <f t="shared" si="1"/>
        <v>424.45499999999998</v>
      </c>
      <c r="AA219" s="59">
        <f t="shared" si="2"/>
        <v>5.0530357142857145</v>
      </c>
      <c r="AB219" s="59">
        <f t="shared" si="3"/>
        <v>0.13841666666666619</v>
      </c>
      <c r="AC219" s="1"/>
      <c r="AD219" s="1"/>
      <c r="AE219" s="1"/>
      <c r="AF219" s="1"/>
      <c r="AG219" s="1"/>
      <c r="AH219" s="1"/>
      <c r="AI219" s="1"/>
      <c r="AJ219" s="1"/>
      <c r="AK219" s="1"/>
      <c r="AL219" s="1">
        <f>IFERROR(VLOOKUP(C219,CALC!$K$2:$M$8,2,FALSE),1)</f>
        <v>1</v>
      </c>
      <c r="AM219" s="1">
        <f>IFERROR(VLOOKUP(C219,CALC!$K$2:$M$8,3,FALSE),1)</f>
        <v>1</v>
      </c>
      <c r="AN219" s="1">
        <f>VLOOKUP(B219,CALC!$E$2:$H$33,3,FALSE)</f>
        <v>1</v>
      </c>
      <c r="AO219" s="1">
        <f>VLOOKUP(B219,CALC!$E$2:$H$33,4,FALSE)</f>
        <v>1</v>
      </c>
      <c r="AP219" s="1"/>
      <c r="AQ219" s="3">
        <f t="shared" si="4"/>
        <v>5.0530357142857145</v>
      </c>
      <c r="AR219" s="3">
        <f t="shared" si="5"/>
        <v>5.0530357142857145</v>
      </c>
      <c r="AS219" s="3">
        <f t="shared" si="6"/>
        <v>5.0530357142857145</v>
      </c>
      <c r="AT219" s="3">
        <f t="shared" si="7"/>
        <v>5.0530357142857145</v>
      </c>
      <c r="AU219" s="3">
        <f t="shared" si="8"/>
        <v>5.0530357142857145</v>
      </c>
      <c r="AV219" s="3">
        <f t="shared" si="9"/>
        <v>5.0530357142857145</v>
      </c>
      <c r="AW219" s="3">
        <f t="shared" si="10"/>
        <v>5.0530357142857145</v>
      </c>
      <c r="AX219" s="3">
        <f t="shared" si="11"/>
        <v>5.0530357142857145</v>
      </c>
      <c r="AY219" s="3">
        <f t="shared" si="12"/>
        <v>0.13841666666666619</v>
      </c>
      <c r="AZ219" s="3">
        <f t="shared" si="13"/>
        <v>0.13841666666666619</v>
      </c>
      <c r="BA219" s="3">
        <f t="shared" si="14"/>
        <v>0.13841666666666619</v>
      </c>
      <c r="BB219" s="3">
        <f t="shared" si="15"/>
        <v>0.13841666666666619</v>
      </c>
      <c r="BC219" s="3">
        <f t="shared" si="16"/>
        <v>0.13841666666666619</v>
      </c>
      <c r="BD219" s="3">
        <f t="shared" si="17"/>
        <v>0.13841666666666619</v>
      </c>
      <c r="BE219" s="3">
        <f t="shared" si="18"/>
        <v>0.13841666666666619</v>
      </c>
      <c r="BF219" s="3">
        <f t="shared" si="19"/>
        <v>0.13841666666666619</v>
      </c>
      <c r="BG219" s="3">
        <f t="shared" si="20"/>
        <v>0.13841666666666619</v>
      </c>
    </row>
    <row r="220" spans="1:59" ht="15" x14ac:dyDescent="0.25">
      <c r="A220" s="38" t="s">
        <v>435</v>
      </c>
      <c r="B220" s="38" t="s">
        <v>30</v>
      </c>
      <c r="C220" s="38" t="str">
        <f>VLOOKUP(A220,CALC!$A$2:$C$494,3,FALSE)</f>
        <v>C/LW</v>
      </c>
      <c r="D220" s="38">
        <v>2</v>
      </c>
      <c r="E220" s="39">
        <v>84</v>
      </c>
      <c r="F220" s="40">
        <v>19.7</v>
      </c>
      <c r="G220" s="40">
        <v>34.1</v>
      </c>
      <c r="H220" s="40">
        <v>53.9</v>
      </c>
      <c r="I220" s="40">
        <v>10.9</v>
      </c>
      <c r="J220" s="40">
        <v>131.6</v>
      </c>
      <c r="K220" s="40">
        <v>62.3</v>
      </c>
      <c r="L220" s="40">
        <v>25.9</v>
      </c>
      <c r="M220" s="40">
        <v>21.5</v>
      </c>
      <c r="N220" s="41">
        <v>0.15</v>
      </c>
      <c r="O220" s="42">
        <v>16.25</v>
      </c>
      <c r="P220" s="54">
        <f t="shared" ref="P220:Y220" si="232">IF(F$4="Yes",F220*F$5,0)</f>
        <v>98.5</v>
      </c>
      <c r="Q220" s="55">
        <f t="shared" si="232"/>
        <v>127.875</v>
      </c>
      <c r="R220" s="55">
        <f t="shared" si="232"/>
        <v>53.9</v>
      </c>
      <c r="S220" s="55">
        <f t="shared" si="232"/>
        <v>5.45</v>
      </c>
      <c r="T220" s="55">
        <f t="shared" si="232"/>
        <v>65.8</v>
      </c>
      <c r="U220" s="55">
        <f t="shared" si="232"/>
        <v>18.689999999999998</v>
      </c>
      <c r="V220" s="55">
        <f t="shared" si="232"/>
        <v>15.54</v>
      </c>
      <c r="W220" s="55">
        <f t="shared" si="232"/>
        <v>21.5</v>
      </c>
      <c r="X220" s="55">
        <f t="shared" si="232"/>
        <v>0.15</v>
      </c>
      <c r="Y220" s="56">
        <f t="shared" si="232"/>
        <v>0</v>
      </c>
      <c r="Z220" s="57">
        <f t="shared" si="1"/>
        <v>407.40499999999997</v>
      </c>
      <c r="AA220" s="59">
        <f t="shared" si="2"/>
        <v>4.8500595238095237</v>
      </c>
      <c r="AB220" s="59">
        <f t="shared" si="3"/>
        <v>-0.91418528273809441</v>
      </c>
      <c r="AC220" s="1"/>
      <c r="AD220" s="1"/>
      <c r="AE220" s="1"/>
      <c r="AF220" s="1"/>
      <c r="AG220" s="1"/>
      <c r="AH220" s="1"/>
      <c r="AI220" s="1"/>
      <c r="AJ220" s="1"/>
      <c r="AK220" s="1"/>
      <c r="AL220" s="1">
        <f>IFERROR(VLOOKUP(C220,CALC!$K$2:$M$8,2,FALSE),1)</f>
        <v>1.0900000000000001</v>
      </c>
      <c r="AM220" s="1">
        <f>IFERROR(VLOOKUP(C220,CALC!$K$2:$M$8,3,FALSE),1)</f>
        <v>1.0449999999999999</v>
      </c>
      <c r="AN220" s="1">
        <f>VLOOKUP(B220,CALC!$E$2:$H$33,3,FALSE)</f>
        <v>0.93</v>
      </c>
      <c r="AO220" s="1">
        <f>VLOOKUP(B220,CALC!$E$2:$H$33,4,FALSE)</f>
        <v>0.96500000000000008</v>
      </c>
      <c r="AP220" s="1"/>
      <c r="AQ220" s="3">
        <f t="shared" si="4"/>
        <v>5.0683122023809517</v>
      </c>
      <c r="AR220" s="3">
        <f t="shared" si="5"/>
        <v>5.2865648809523815</v>
      </c>
      <c r="AS220" s="3">
        <f t="shared" si="6"/>
        <v>4.6803074404761906</v>
      </c>
      <c r="AT220" s="3">
        <f t="shared" si="7"/>
        <v>4.5105553571428576</v>
      </c>
      <c r="AU220" s="3">
        <f t="shared" si="8"/>
        <v>4.890921275297619</v>
      </c>
      <c r="AV220" s="3">
        <f t="shared" si="9"/>
        <v>4.7135303482142854</v>
      </c>
      <c r="AW220" s="3">
        <f t="shared" si="10"/>
        <v>5.1015351101190483</v>
      </c>
      <c r="AX220" s="3">
        <f t="shared" si="11"/>
        <v>4.916505339285715</v>
      </c>
      <c r="AY220" s="3">
        <f t="shared" si="12"/>
        <v>-0.90654761904761827</v>
      </c>
      <c r="AZ220" s="3">
        <f t="shared" si="13"/>
        <v>-0.94734226190476101</v>
      </c>
      <c r="BA220" s="3">
        <f t="shared" si="14"/>
        <v>-0.98813690476190397</v>
      </c>
      <c r="BB220" s="3">
        <f t="shared" si="15"/>
        <v>-0.87481845238095168</v>
      </c>
      <c r="BC220" s="3">
        <f t="shared" si="16"/>
        <v>-0.84308928571428499</v>
      </c>
      <c r="BD220" s="3">
        <f t="shared" si="17"/>
        <v>-0.91418528273809441</v>
      </c>
      <c r="BE220" s="3">
        <f t="shared" si="18"/>
        <v>-0.88102830357142781</v>
      </c>
      <c r="BF220" s="3">
        <f t="shared" si="19"/>
        <v>-0.95355211309523735</v>
      </c>
      <c r="BG220" s="3">
        <f t="shared" si="20"/>
        <v>-0.91896732142857074</v>
      </c>
    </row>
    <row r="221" spans="1:59" ht="15" x14ac:dyDescent="0.25">
      <c r="A221" s="38" t="s">
        <v>333</v>
      </c>
      <c r="B221" s="38" t="s">
        <v>56</v>
      </c>
      <c r="C221" s="38" t="str">
        <f>VLOOKUP(A221,CALC!$A$2:$C$494,3,FALSE)</f>
        <v>D</v>
      </c>
      <c r="D221" s="38"/>
      <c r="E221" s="39">
        <v>84</v>
      </c>
      <c r="F221" s="40">
        <v>9.1</v>
      </c>
      <c r="G221" s="40">
        <v>29.2</v>
      </c>
      <c r="H221" s="40">
        <v>38.299999999999997</v>
      </c>
      <c r="I221" s="40">
        <v>1.7</v>
      </c>
      <c r="J221" s="40">
        <v>186.6</v>
      </c>
      <c r="K221" s="40">
        <v>51.8</v>
      </c>
      <c r="L221" s="40">
        <v>111.7</v>
      </c>
      <c r="M221" s="40">
        <v>22.2</v>
      </c>
      <c r="N221" s="52">
        <v>4.9000000000000002E-2</v>
      </c>
      <c r="O221" s="42">
        <v>19</v>
      </c>
      <c r="P221" s="54">
        <f t="shared" ref="P221:Y221" si="233">IF(F$4="Yes",F221*F$5,0)</f>
        <v>45.5</v>
      </c>
      <c r="Q221" s="55">
        <f t="shared" si="233"/>
        <v>109.5</v>
      </c>
      <c r="R221" s="55">
        <f t="shared" si="233"/>
        <v>38.299999999999997</v>
      </c>
      <c r="S221" s="55">
        <f t="shared" si="233"/>
        <v>0.85</v>
      </c>
      <c r="T221" s="55">
        <f t="shared" si="233"/>
        <v>93.3</v>
      </c>
      <c r="U221" s="55">
        <f t="shared" si="233"/>
        <v>15.54</v>
      </c>
      <c r="V221" s="55">
        <f t="shared" si="233"/>
        <v>67.02</v>
      </c>
      <c r="W221" s="55">
        <f t="shared" si="233"/>
        <v>22.2</v>
      </c>
      <c r="X221" s="55">
        <f t="shared" si="233"/>
        <v>4.9000000000000002E-2</v>
      </c>
      <c r="Y221" s="56">
        <f t="shared" si="233"/>
        <v>0</v>
      </c>
      <c r="Z221" s="57">
        <f t="shared" si="1"/>
        <v>392.25899999999996</v>
      </c>
      <c r="AA221" s="59">
        <f t="shared" si="2"/>
        <v>4.6697499999999996</v>
      </c>
      <c r="AB221" s="59">
        <f t="shared" si="3"/>
        <v>-0.26200988095238209</v>
      </c>
      <c r="AC221" s="1"/>
      <c r="AD221" s="1"/>
      <c r="AE221" s="1"/>
      <c r="AF221" s="1"/>
      <c r="AG221" s="1"/>
      <c r="AH221" s="1"/>
      <c r="AI221" s="1"/>
      <c r="AJ221" s="1"/>
      <c r="AK221" s="1"/>
      <c r="AL221" s="1">
        <f>IFERROR(VLOOKUP(C221,CALC!$K$2:$M$8,2,FALSE),1)</f>
        <v>1</v>
      </c>
      <c r="AM221" s="1">
        <f>IFERROR(VLOOKUP(C221,CALC!$K$2:$M$8,3,FALSE),1)</f>
        <v>1</v>
      </c>
      <c r="AN221" s="1">
        <f>VLOOKUP(B221,CALC!$E$2:$H$33,3,FALSE)</f>
        <v>1.1399999999999999</v>
      </c>
      <c r="AO221" s="1">
        <f>VLOOKUP(B221,CALC!$E$2:$H$33,4,FALSE)</f>
        <v>1.0699999999999998</v>
      </c>
      <c r="AP221" s="1"/>
      <c r="AQ221" s="3">
        <f t="shared" si="4"/>
        <v>4.6697499999999996</v>
      </c>
      <c r="AR221" s="3">
        <f t="shared" si="5"/>
        <v>4.6697499999999996</v>
      </c>
      <c r="AS221" s="3">
        <f t="shared" si="6"/>
        <v>4.9966324999999987</v>
      </c>
      <c r="AT221" s="3">
        <f t="shared" si="7"/>
        <v>5.3235149999999996</v>
      </c>
      <c r="AU221" s="3">
        <f t="shared" si="8"/>
        <v>4.9966324999999987</v>
      </c>
      <c r="AV221" s="3">
        <f t="shared" si="9"/>
        <v>5.3235149999999996</v>
      </c>
      <c r="AW221" s="3">
        <f t="shared" si="10"/>
        <v>4.9966324999999987</v>
      </c>
      <c r="AX221" s="3">
        <f t="shared" si="11"/>
        <v>5.3235149999999996</v>
      </c>
      <c r="AY221" s="3">
        <f t="shared" si="12"/>
        <v>-0.24486904761904871</v>
      </c>
      <c r="AZ221" s="3">
        <f t="shared" si="13"/>
        <v>-0.24486904761904871</v>
      </c>
      <c r="BA221" s="3">
        <f t="shared" si="14"/>
        <v>-0.24486904761904871</v>
      </c>
      <c r="BB221" s="3">
        <f t="shared" si="15"/>
        <v>-0.26200988095238209</v>
      </c>
      <c r="BC221" s="3">
        <f t="shared" si="16"/>
        <v>-0.27915071428571553</v>
      </c>
      <c r="BD221" s="3">
        <f t="shared" si="17"/>
        <v>-0.26200988095238209</v>
      </c>
      <c r="BE221" s="3">
        <f t="shared" si="18"/>
        <v>-0.27915071428571553</v>
      </c>
      <c r="BF221" s="3">
        <f t="shared" si="19"/>
        <v>-0.26200988095238209</v>
      </c>
      <c r="BG221" s="3">
        <f t="shared" si="20"/>
        <v>-0.27915071428571553</v>
      </c>
    </row>
    <row r="222" spans="1:59" ht="15" x14ac:dyDescent="0.25">
      <c r="A222" s="38" t="s">
        <v>440</v>
      </c>
      <c r="B222" s="38" t="s">
        <v>28</v>
      </c>
      <c r="C222" s="38" t="str">
        <f>VLOOKUP(A222,CALC!$A$2:$C$494,3,FALSE)</f>
        <v>C/RW</v>
      </c>
      <c r="D222" s="38">
        <v>2</v>
      </c>
      <c r="E222" s="39">
        <v>84</v>
      </c>
      <c r="F222" s="40">
        <v>24</v>
      </c>
      <c r="G222" s="40">
        <v>28</v>
      </c>
      <c r="H222" s="40">
        <v>52</v>
      </c>
      <c r="I222" s="40">
        <v>10.7</v>
      </c>
      <c r="J222" s="40">
        <v>146.30000000000001</v>
      </c>
      <c r="K222" s="40">
        <v>49.9</v>
      </c>
      <c r="L222" s="40">
        <v>20</v>
      </c>
      <c r="M222" s="40">
        <v>10.8</v>
      </c>
      <c r="N222" s="41">
        <v>0.16400000000000001</v>
      </c>
      <c r="O222" s="42">
        <v>16.25</v>
      </c>
      <c r="P222" s="54">
        <f t="shared" ref="P222:Y222" si="234">IF(F$4="Yes",F222*F$5,0)</f>
        <v>120</v>
      </c>
      <c r="Q222" s="55">
        <f t="shared" si="234"/>
        <v>105</v>
      </c>
      <c r="R222" s="55">
        <f t="shared" si="234"/>
        <v>52</v>
      </c>
      <c r="S222" s="55">
        <f t="shared" si="234"/>
        <v>5.35</v>
      </c>
      <c r="T222" s="55">
        <f t="shared" si="234"/>
        <v>73.150000000000006</v>
      </c>
      <c r="U222" s="55">
        <f t="shared" si="234"/>
        <v>14.969999999999999</v>
      </c>
      <c r="V222" s="55">
        <f t="shared" si="234"/>
        <v>12</v>
      </c>
      <c r="W222" s="55">
        <f t="shared" si="234"/>
        <v>10.8</v>
      </c>
      <c r="X222" s="55">
        <f t="shared" si="234"/>
        <v>0.16400000000000001</v>
      </c>
      <c r="Y222" s="56">
        <f t="shared" si="234"/>
        <v>0</v>
      </c>
      <c r="Z222" s="57">
        <f t="shared" si="1"/>
        <v>393.43400000000003</v>
      </c>
      <c r="AA222" s="59">
        <f t="shared" si="2"/>
        <v>4.6837380952380956</v>
      </c>
      <c r="AB222" s="59">
        <f t="shared" si="3"/>
        <v>-1.0997980607142843</v>
      </c>
      <c r="AC222" s="1"/>
      <c r="AD222" s="1"/>
      <c r="AE222" s="1"/>
      <c r="AF222" s="1"/>
      <c r="AG222" s="1"/>
      <c r="AH222" s="1"/>
      <c r="AI222" s="1"/>
      <c r="AJ222" s="1"/>
      <c r="AK222" s="1"/>
      <c r="AL222" s="1">
        <f>IFERROR(VLOOKUP(C222,CALC!$K$2:$M$8,2,FALSE),1)</f>
        <v>1.01</v>
      </c>
      <c r="AM222" s="1">
        <f>IFERROR(VLOOKUP(C222,CALC!$K$2:$M$8,3,FALSE),1)</f>
        <v>1.0049999999999999</v>
      </c>
      <c r="AN222" s="1">
        <f>VLOOKUP(B222,CALC!$E$2:$H$33,3,FALSE)</f>
        <v>1.04</v>
      </c>
      <c r="AO222" s="1">
        <f>VLOOKUP(B222,CALC!$E$2:$H$33,4,FALSE)</f>
        <v>1.02</v>
      </c>
      <c r="AP222" s="1"/>
      <c r="AQ222" s="3">
        <f t="shared" si="4"/>
        <v>4.707156785714286</v>
      </c>
      <c r="AR222" s="3">
        <f t="shared" si="5"/>
        <v>4.7305754761904764</v>
      </c>
      <c r="AS222" s="3">
        <f t="shared" si="6"/>
        <v>4.777412857142858</v>
      </c>
      <c r="AT222" s="3">
        <f t="shared" si="7"/>
        <v>4.8710876190476196</v>
      </c>
      <c r="AU222" s="3">
        <f t="shared" si="8"/>
        <v>4.8012999214285719</v>
      </c>
      <c r="AV222" s="3">
        <f t="shared" si="9"/>
        <v>4.8954430571428578</v>
      </c>
      <c r="AW222" s="3">
        <f t="shared" si="10"/>
        <v>4.8251869857142857</v>
      </c>
      <c r="AX222" s="3">
        <f t="shared" si="11"/>
        <v>4.919798495238096</v>
      </c>
      <c r="AY222" s="3">
        <f t="shared" si="12"/>
        <v>-1.0728690476190463</v>
      </c>
      <c r="AZ222" s="3">
        <f t="shared" si="13"/>
        <v>-1.0782333928571415</v>
      </c>
      <c r="BA222" s="3">
        <f t="shared" si="14"/>
        <v>-1.0835977380952369</v>
      </c>
      <c r="BB222" s="3">
        <f t="shared" si="15"/>
        <v>-1.0943264285714274</v>
      </c>
      <c r="BC222" s="3">
        <f t="shared" si="16"/>
        <v>-1.1157838095238082</v>
      </c>
      <c r="BD222" s="3">
        <f t="shared" si="17"/>
        <v>-1.0997980607142843</v>
      </c>
      <c r="BE222" s="3">
        <f t="shared" si="18"/>
        <v>-1.1213627285714272</v>
      </c>
      <c r="BF222" s="3">
        <f t="shared" si="19"/>
        <v>-1.1052696928571417</v>
      </c>
      <c r="BG222" s="3">
        <f t="shared" si="20"/>
        <v>-1.1269416476190464</v>
      </c>
    </row>
    <row r="223" spans="1:59" ht="15" x14ac:dyDescent="0.25">
      <c r="A223" s="38" t="s">
        <v>336</v>
      </c>
      <c r="B223" s="38" t="s">
        <v>93</v>
      </c>
      <c r="C223" s="38" t="str">
        <f>VLOOKUP(A223,CALC!$A$2:$C$494,3,FALSE)</f>
        <v>D</v>
      </c>
      <c r="D223" s="38">
        <v>2</v>
      </c>
      <c r="E223" s="39">
        <v>84</v>
      </c>
      <c r="F223" s="40">
        <v>6.9</v>
      </c>
      <c r="G223" s="40">
        <v>33.4</v>
      </c>
      <c r="H223" s="40">
        <v>40.299999999999997</v>
      </c>
      <c r="I223" s="40">
        <v>2.6</v>
      </c>
      <c r="J223" s="40">
        <v>138.30000000000001</v>
      </c>
      <c r="K223" s="40">
        <v>69.7</v>
      </c>
      <c r="L223" s="40">
        <v>132</v>
      </c>
      <c r="M223" s="40">
        <v>33.200000000000003</v>
      </c>
      <c r="N223" s="52">
        <v>0.05</v>
      </c>
      <c r="O223" s="42">
        <v>20.5</v>
      </c>
      <c r="P223" s="54">
        <f t="shared" ref="P223:Y223" si="235">IF(F$4="Yes",F223*F$5,0)</f>
        <v>34.5</v>
      </c>
      <c r="Q223" s="55">
        <f t="shared" si="235"/>
        <v>125.25</v>
      </c>
      <c r="R223" s="55">
        <f t="shared" si="235"/>
        <v>40.299999999999997</v>
      </c>
      <c r="S223" s="55">
        <f t="shared" si="235"/>
        <v>1.3</v>
      </c>
      <c r="T223" s="55">
        <f t="shared" si="235"/>
        <v>69.150000000000006</v>
      </c>
      <c r="U223" s="55">
        <f t="shared" si="235"/>
        <v>20.91</v>
      </c>
      <c r="V223" s="55">
        <f t="shared" si="235"/>
        <v>79.2</v>
      </c>
      <c r="W223" s="55">
        <f t="shared" si="235"/>
        <v>33.200000000000003</v>
      </c>
      <c r="X223" s="55">
        <f t="shared" si="235"/>
        <v>0.05</v>
      </c>
      <c r="Y223" s="56">
        <f t="shared" si="235"/>
        <v>0</v>
      </c>
      <c r="Z223" s="57">
        <f t="shared" si="1"/>
        <v>403.86</v>
      </c>
      <c r="AA223" s="59">
        <f t="shared" si="2"/>
        <v>4.8078571428571433</v>
      </c>
      <c r="AB223" s="59">
        <f t="shared" si="3"/>
        <v>-0.11156619047619078</v>
      </c>
      <c r="AC223" s="1"/>
      <c r="AD223" s="1"/>
      <c r="AE223" s="1"/>
      <c r="AF223" s="1"/>
      <c r="AG223" s="1"/>
      <c r="AH223" s="1"/>
      <c r="AI223" s="1"/>
      <c r="AJ223" s="1"/>
      <c r="AK223" s="1"/>
      <c r="AL223" s="1">
        <f>IFERROR(VLOOKUP(C223,CALC!$K$2:$M$8,2,FALSE),1)</f>
        <v>1</v>
      </c>
      <c r="AM223" s="1">
        <f>IFERROR(VLOOKUP(C223,CALC!$K$2:$M$8,3,FALSE),1)</f>
        <v>1</v>
      </c>
      <c r="AN223" s="1">
        <f>VLOOKUP(B223,CALC!$E$2:$H$33,3,FALSE)</f>
        <v>1.0900000000000001</v>
      </c>
      <c r="AO223" s="1">
        <f>VLOOKUP(B223,CALC!$E$2:$H$33,4,FALSE)</f>
        <v>1.0449999999999999</v>
      </c>
      <c r="AP223" s="1"/>
      <c r="AQ223" s="3">
        <f t="shared" si="4"/>
        <v>4.8078571428571433</v>
      </c>
      <c r="AR223" s="3">
        <f t="shared" si="5"/>
        <v>4.8078571428571433</v>
      </c>
      <c r="AS223" s="3">
        <f t="shared" si="6"/>
        <v>5.0242107142857142</v>
      </c>
      <c r="AT223" s="3">
        <f t="shared" si="7"/>
        <v>5.2405642857142869</v>
      </c>
      <c r="AU223" s="3">
        <f t="shared" si="8"/>
        <v>5.0242107142857142</v>
      </c>
      <c r="AV223" s="3">
        <f t="shared" si="9"/>
        <v>5.2405642857142869</v>
      </c>
      <c r="AW223" s="3">
        <f t="shared" si="10"/>
        <v>5.0242107142857142</v>
      </c>
      <c r="AX223" s="3">
        <f t="shared" si="11"/>
        <v>5.2405642857142869</v>
      </c>
      <c r="AY223" s="3">
        <f t="shared" si="12"/>
        <v>-0.10676190476190506</v>
      </c>
      <c r="AZ223" s="3">
        <f t="shared" si="13"/>
        <v>-0.10676190476190506</v>
      </c>
      <c r="BA223" s="3">
        <f t="shared" si="14"/>
        <v>-0.10676190476190506</v>
      </c>
      <c r="BB223" s="3">
        <f t="shared" si="15"/>
        <v>-0.11156619047619078</v>
      </c>
      <c r="BC223" s="3">
        <f t="shared" si="16"/>
        <v>-0.11637047619047652</v>
      </c>
      <c r="BD223" s="3">
        <f t="shared" si="17"/>
        <v>-0.11156619047619078</v>
      </c>
      <c r="BE223" s="3">
        <f t="shared" si="18"/>
        <v>-0.11637047619047652</v>
      </c>
      <c r="BF223" s="3">
        <f t="shared" si="19"/>
        <v>-0.11156619047619078</v>
      </c>
      <c r="BG223" s="3">
        <f t="shared" si="20"/>
        <v>-0.11637047619047652</v>
      </c>
    </row>
    <row r="224" spans="1:59" ht="15" x14ac:dyDescent="0.25">
      <c r="A224" s="38" t="s">
        <v>439</v>
      </c>
      <c r="B224" s="38" t="s">
        <v>77</v>
      </c>
      <c r="C224" s="38" t="str">
        <f>VLOOKUP(A224,CALC!$A$2:$C$494,3,FALSE)</f>
        <v>C</v>
      </c>
      <c r="D224" s="38">
        <v>1</v>
      </c>
      <c r="E224" s="39">
        <v>84</v>
      </c>
      <c r="F224" s="40">
        <v>16.899999999999999</v>
      </c>
      <c r="G224" s="40">
        <v>38.1</v>
      </c>
      <c r="H224" s="40">
        <v>54.9</v>
      </c>
      <c r="I224" s="40">
        <v>16.600000000000001</v>
      </c>
      <c r="J224" s="40">
        <v>97.9</v>
      </c>
      <c r="K224" s="40">
        <v>22.9</v>
      </c>
      <c r="L224" s="40">
        <v>60.4</v>
      </c>
      <c r="M224" s="40">
        <v>17.8</v>
      </c>
      <c r="N224" s="41">
        <v>0.17199999999999999</v>
      </c>
      <c r="O224" s="42">
        <v>19.75</v>
      </c>
      <c r="P224" s="54">
        <f t="shared" ref="P224:Y224" si="236">IF(F$4="Yes",F224*F$5,0)</f>
        <v>84.5</v>
      </c>
      <c r="Q224" s="55">
        <f t="shared" si="236"/>
        <v>142.875</v>
      </c>
      <c r="R224" s="55">
        <f t="shared" si="236"/>
        <v>54.9</v>
      </c>
      <c r="S224" s="55">
        <f t="shared" si="236"/>
        <v>8.3000000000000007</v>
      </c>
      <c r="T224" s="55">
        <f t="shared" si="236"/>
        <v>48.95</v>
      </c>
      <c r="U224" s="55">
        <f t="shared" si="236"/>
        <v>6.8699999999999992</v>
      </c>
      <c r="V224" s="55">
        <f t="shared" si="236"/>
        <v>36.239999999999995</v>
      </c>
      <c r="W224" s="55">
        <f t="shared" si="236"/>
        <v>17.8</v>
      </c>
      <c r="X224" s="55">
        <f t="shared" si="236"/>
        <v>0.17199999999999999</v>
      </c>
      <c r="Y224" s="56">
        <f t="shared" si="236"/>
        <v>0</v>
      </c>
      <c r="Z224" s="57">
        <f t="shared" si="1"/>
        <v>400.60700000000003</v>
      </c>
      <c r="AA224" s="59">
        <f t="shared" si="2"/>
        <v>4.7691309523809524</v>
      </c>
      <c r="AB224" s="59">
        <f t="shared" si="3"/>
        <v>-0.96772666666666574</v>
      </c>
      <c r="AC224" s="1"/>
      <c r="AD224" s="1"/>
      <c r="AE224" s="1"/>
      <c r="AF224" s="1"/>
      <c r="AG224" s="1"/>
      <c r="AH224" s="1"/>
      <c r="AI224" s="1"/>
      <c r="AJ224" s="1"/>
      <c r="AK224" s="1"/>
      <c r="AL224" s="1">
        <f>IFERROR(VLOOKUP(C224,CALC!$K$2:$M$8,2,FALSE),1)</f>
        <v>0.96</v>
      </c>
      <c r="AM224" s="1">
        <f>IFERROR(VLOOKUP(C224,CALC!$K$2:$M$8,3,FALSE),1)</f>
        <v>0.98</v>
      </c>
      <c r="AN224" s="1">
        <f>VLOOKUP(B224,CALC!$E$2:$H$33,3,FALSE)</f>
        <v>1</v>
      </c>
      <c r="AO224" s="1">
        <f>VLOOKUP(B224,CALC!$E$2:$H$33,4,FALSE)</f>
        <v>1</v>
      </c>
      <c r="AP224" s="1"/>
      <c r="AQ224" s="3">
        <f t="shared" si="4"/>
        <v>4.6737483333333332</v>
      </c>
      <c r="AR224" s="3">
        <f t="shared" si="5"/>
        <v>4.5783657142857139</v>
      </c>
      <c r="AS224" s="3">
        <f t="shared" si="6"/>
        <v>4.7691309523809524</v>
      </c>
      <c r="AT224" s="3">
        <f t="shared" si="7"/>
        <v>4.7691309523809524</v>
      </c>
      <c r="AU224" s="3">
        <f t="shared" si="8"/>
        <v>4.6737483333333332</v>
      </c>
      <c r="AV224" s="3">
        <f t="shared" si="9"/>
        <v>4.6737483333333332</v>
      </c>
      <c r="AW224" s="3">
        <f t="shared" si="10"/>
        <v>4.5783657142857139</v>
      </c>
      <c r="AX224" s="3">
        <f t="shared" si="11"/>
        <v>4.5783657142857139</v>
      </c>
      <c r="AY224" s="3">
        <f t="shared" si="12"/>
        <v>-0.98747619047618951</v>
      </c>
      <c r="AZ224" s="3">
        <f t="shared" si="13"/>
        <v>-0.96772666666666574</v>
      </c>
      <c r="BA224" s="3">
        <f t="shared" si="14"/>
        <v>-0.94797714285714185</v>
      </c>
      <c r="BB224" s="3">
        <f t="shared" si="15"/>
        <v>-0.98747619047618951</v>
      </c>
      <c r="BC224" s="3">
        <f t="shared" si="16"/>
        <v>-0.98747619047618951</v>
      </c>
      <c r="BD224" s="3">
        <f t="shared" si="17"/>
        <v>-0.96772666666666574</v>
      </c>
      <c r="BE224" s="3">
        <f t="shared" si="18"/>
        <v>-0.96772666666666574</v>
      </c>
      <c r="BF224" s="3">
        <f t="shared" si="19"/>
        <v>-0.94797714285714185</v>
      </c>
      <c r="BG224" s="3">
        <f t="shared" si="20"/>
        <v>-0.94797714285714185</v>
      </c>
    </row>
    <row r="225" spans="1:59" ht="15" x14ac:dyDescent="0.25">
      <c r="A225" s="38" t="s">
        <v>341</v>
      </c>
      <c r="B225" s="38" t="s">
        <v>66</v>
      </c>
      <c r="C225" s="38" t="str">
        <f>VLOOKUP(A225,CALC!$A$2:$C$494,3,FALSE)</f>
        <v>D</v>
      </c>
      <c r="D225" s="38"/>
      <c r="E225" s="39">
        <v>84</v>
      </c>
      <c r="F225" s="40">
        <v>8.6999999999999993</v>
      </c>
      <c r="G225" s="40">
        <v>23.7</v>
      </c>
      <c r="H225" s="40">
        <v>32.4</v>
      </c>
      <c r="I225" s="40">
        <v>0</v>
      </c>
      <c r="J225" s="40">
        <v>104.8</v>
      </c>
      <c r="K225" s="40">
        <v>146.30000000000001</v>
      </c>
      <c r="L225" s="40">
        <v>163.9</v>
      </c>
      <c r="M225" s="40">
        <v>29.8</v>
      </c>
      <c r="N225" s="52">
        <v>8.3000000000000004E-2</v>
      </c>
      <c r="O225" s="42">
        <v>22.75</v>
      </c>
      <c r="P225" s="54">
        <f t="shared" ref="P225:Y225" si="237">IF(F$4="Yes",F225*F$5,0)</f>
        <v>43.5</v>
      </c>
      <c r="Q225" s="55">
        <f t="shared" si="237"/>
        <v>88.875</v>
      </c>
      <c r="R225" s="55">
        <f t="shared" si="237"/>
        <v>32.4</v>
      </c>
      <c r="S225" s="55">
        <f t="shared" si="237"/>
        <v>0</v>
      </c>
      <c r="T225" s="55">
        <f t="shared" si="237"/>
        <v>52.4</v>
      </c>
      <c r="U225" s="55">
        <f t="shared" si="237"/>
        <v>43.89</v>
      </c>
      <c r="V225" s="55">
        <f t="shared" si="237"/>
        <v>98.34</v>
      </c>
      <c r="W225" s="55">
        <f t="shared" si="237"/>
        <v>29.8</v>
      </c>
      <c r="X225" s="55">
        <f t="shared" si="237"/>
        <v>8.3000000000000004E-2</v>
      </c>
      <c r="Y225" s="56">
        <f t="shared" si="237"/>
        <v>0</v>
      </c>
      <c r="Z225" s="57">
        <f t="shared" si="1"/>
        <v>389.28800000000001</v>
      </c>
      <c r="AA225" s="59">
        <f t="shared" si="2"/>
        <v>4.6343809523809529</v>
      </c>
      <c r="AB225" s="59">
        <f t="shared" si="3"/>
        <v>-0.27323214285714298</v>
      </c>
      <c r="AC225" s="1"/>
      <c r="AD225" s="1"/>
      <c r="AE225" s="1"/>
      <c r="AF225" s="1"/>
      <c r="AG225" s="1"/>
      <c r="AH225" s="1"/>
      <c r="AI225" s="1"/>
      <c r="AJ225" s="1"/>
      <c r="AK225" s="1"/>
      <c r="AL225" s="1">
        <f>IFERROR(VLOOKUP(C225,CALC!$K$2:$M$8,2,FALSE),1)</f>
        <v>1</v>
      </c>
      <c r="AM225" s="1">
        <f>IFERROR(VLOOKUP(C225,CALC!$K$2:$M$8,3,FALSE),1)</f>
        <v>1</v>
      </c>
      <c r="AN225" s="1">
        <f>VLOOKUP(B225,CALC!$E$2:$H$33,3,FALSE)</f>
        <v>0.95</v>
      </c>
      <c r="AO225" s="1">
        <f>VLOOKUP(B225,CALC!$E$2:$H$33,4,FALSE)</f>
        <v>0.97499999999999998</v>
      </c>
      <c r="AP225" s="1"/>
      <c r="AQ225" s="3">
        <f t="shared" si="4"/>
        <v>4.6343809523809529</v>
      </c>
      <c r="AR225" s="3">
        <f t="shared" si="5"/>
        <v>4.6343809523809529</v>
      </c>
      <c r="AS225" s="3">
        <f t="shared" si="6"/>
        <v>4.5185214285714288</v>
      </c>
      <c r="AT225" s="3">
        <f t="shared" si="7"/>
        <v>4.4026619047619047</v>
      </c>
      <c r="AU225" s="3">
        <f t="shared" si="8"/>
        <v>4.5185214285714288</v>
      </c>
      <c r="AV225" s="3">
        <f t="shared" si="9"/>
        <v>4.4026619047619047</v>
      </c>
      <c r="AW225" s="3">
        <f t="shared" si="10"/>
        <v>4.5185214285714288</v>
      </c>
      <c r="AX225" s="3">
        <f t="shared" si="11"/>
        <v>4.4026619047619047</v>
      </c>
      <c r="AY225" s="3">
        <f t="shared" si="12"/>
        <v>-0.2802380952380954</v>
      </c>
      <c r="AZ225" s="3">
        <f t="shared" si="13"/>
        <v>-0.2802380952380954</v>
      </c>
      <c r="BA225" s="3">
        <f t="shared" si="14"/>
        <v>-0.2802380952380954</v>
      </c>
      <c r="BB225" s="3">
        <f t="shared" si="15"/>
        <v>-0.27323214285714298</v>
      </c>
      <c r="BC225" s="3">
        <f t="shared" si="16"/>
        <v>-0.26622619047619062</v>
      </c>
      <c r="BD225" s="3">
        <f t="shared" si="17"/>
        <v>-0.27323214285714298</v>
      </c>
      <c r="BE225" s="3">
        <f t="shared" si="18"/>
        <v>-0.26622619047619062</v>
      </c>
      <c r="BF225" s="3">
        <f t="shared" si="19"/>
        <v>-0.27323214285714298</v>
      </c>
      <c r="BG225" s="3">
        <f t="shared" si="20"/>
        <v>-0.26622619047619062</v>
      </c>
    </row>
    <row r="226" spans="1:59" ht="15" x14ac:dyDescent="0.25">
      <c r="A226" s="38" t="s">
        <v>444</v>
      </c>
      <c r="B226" s="38" t="s">
        <v>68</v>
      </c>
      <c r="C226" s="38" t="str">
        <f>VLOOKUP(A226,CALC!$A$2:$C$494,3,FALSE)</f>
        <v>C</v>
      </c>
      <c r="D226" s="38">
        <v>2</v>
      </c>
      <c r="E226" s="39">
        <v>84</v>
      </c>
      <c r="F226" s="40">
        <v>19.7</v>
      </c>
      <c r="G226" s="40">
        <v>22.7</v>
      </c>
      <c r="H226" s="40">
        <v>42.4</v>
      </c>
      <c r="I226" s="40">
        <v>4.8</v>
      </c>
      <c r="J226" s="40">
        <v>183.2</v>
      </c>
      <c r="K226" s="40">
        <v>45.1</v>
      </c>
      <c r="L226" s="40">
        <v>58.5</v>
      </c>
      <c r="M226" s="40">
        <v>19.600000000000001</v>
      </c>
      <c r="N226" s="41">
        <v>0.108</v>
      </c>
      <c r="O226" s="42">
        <v>16.5</v>
      </c>
      <c r="P226" s="54">
        <f t="shared" ref="P226:Y226" si="238">IF(F$4="Yes",F226*F$5,0)</f>
        <v>98.5</v>
      </c>
      <c r="Q226" s="55">
        <f t="shared" si="238"/>
        <v>85.125</v>
      </c>
      <c r="R226" s="55">
        <f t="shared" si="238"/>
        <v>42.4</v>
      </c>
      <c r="S226" s="55">
        <f t="shared" si="238"/>
        <v>2.4</v>
      </c>
      <c r="T226" s="55">
        <f t="shared" si="238"/>
        <v>91.6</v>
      </c>
      <c r="U226" s="55">
        <f t="shared" si="238"/>
        <v>13.53</v>
      </c>
      <c r="V226" s="55">
        <f t="shared" si="238"/>
        <v>35.1</v>
      </c>
      <c r="W226" s="55">
        <f t="shared" si="238"/>
        <v>19.600000000000001</v>
      </c>
      <c r="X226" s="55">
        <f t="shared" si="238"/>
        <v>0.108</v>
      </c>
      <c r="Y226" s="56">
        <f t="shared" si="238"/>
        <v>0</v>
      </c>
      <c r="Z226" s="57">
        <f t="shared" si="1"/>
        <v>388.363</v>
      </c>
      <c r="AA226" s="59">
        <f t="shared" si="2"/>
        <v>4.6233690476190477</v>
      </c>
      <c r="AB226" s="59">
        <f t="shared" si="3"/>
        <v>-1.1105733333333323</v>
      </c>
      <c r="AC226" s="1"/>
      <c r="AD226" s="1"/>
      <c r="AE226" s="1"/>
      <c r="AF226" s="1"/>
      <c r="AG226" s="1"/>
      <c r="AH226" s="1"/>
      <c r="AI226" s="1"/>
      <c r="AJ226" s="1"/>
      <c r="AK226" s="1"/>
      <c r="AL226" s="1">
        <f>IFERROR(VLOOKUP(C226,CALC!$K$2:$M$8,2,FALSE),1)</f>
        <v>0.96</v>
      </c>
      <c r="AM226" s="1">
        <f>IFERROR(VLOOKUP(C226,CALC!$K$2:$M$8,3,FALSE),1)</f>
        <v>0.98</v>
      </c>
      <c r="AN226" s="1">
        <f>VLOOKUP(B226,CALC!$E$2:$H$33,3,FALSE)</f>
        <v>1</v>
      </c>
      <c r="AO226" s="1">
        <f>VLOOKUP(B226,CALC!$E$2:$H$33,4,FALSE)</f>
        <v>1</v>
      </c>
      <c r="AP226" s="1"/>
      <c r="AQ226" s="3">
        <f t="shared" si="4"/>
        <v>4.5309016666666668</v>
      </c>
      <c r="AR226" s="3">
        <f t="shared" si="5"/>
        <v>4.438434285714286</v>
      </c>
      <c r="AS226" s="3">
        <f t="shared" si="6"/>
        <v>4.6233690476190477</v>
      </c>
      <c r="AT226" s="3">
        <f t="shared" si="7"/>
        <v>4.6233690476190477</v>
      </c>
      <c r="AU226" s="3">
        <f t="shared" si="8"/>
        <v>4.5309016666666668</v>
      </c>
      <c r="AV226" s="3">
        <f t="shared" si="9"/>
        <v>4.5309016666666668</v>
      </c>
      <c r="AW226" s="3">
        <f t="shared" si="10"/>
        <v>4.438434285714286</v>
      </c>
      <c r="AX226" s="3">
        <f t="shared" si="11"/>
        <v>4.438434285714286</v>
      </c>
      <c r="AY226" s="3">
        <f t="shared" si="12"/>
        <v>-1.1332380952380943</v>
      </c>
      <c r="AZ226" s="3">
        <f t="shared" si="13"/>
        <v>-1.1105733333333323</v>
      </c>
      <c r="BA226" s="3">
        <f t="shared" si="14"/>
        <v>-1.0879085714285706</v>
      </c>
      <c r="BB226" s="3">
        <f t="shared" si="15"/>
        <v>-1.1332380952380943</v>
      </c>
      <c r="BC226" s="3">
        <f t="shared" si="16"/>
        <v>-1.1332380952380943</v>
      </c>
      <c r="BD226" s="3">
        <f t="shared" si="17"/>
        <v>-1.1105733333333323</v>
      </c>
      <c r="BE226" s="3">
        <f t="shared" si="18"/>
        <v>-1.1105733333333323</v>
      </c>
      <c r="BF226" s="3">
        <f t="shared" si="19"/>
        <v>-1.0879085714285706</v>
      </c>
      <c r="BG226" s="3">
        <f t="shared" si="20"/>
        <v>-1.0879085714285706</v>
      </c>
    </row>
    <row r="227" spans="1:59" ht="15" x14ac:dyDescent="0.25">
      <c r="A227" s="38" t="s">
        <v>437</v>
      </c>
      <c r="B227" s="38" t="s">
        <v>45</v>
      </c>
      <c r="C227" s="38" t="str">
        <f>VLOOKUP(A227,CALC!$A$2:$C$494,3,FALSE)</f>
        <v>LW/RW</v>
      </c>
      <c r="D227" s="38">
        <v>2</v>
      </c>
      <c r="E227" s="39">
        <v>84</v>
      </c>
      <c r="F227" s="40">
        <v>19</v>
      </c>
      <c r="G227" s="40">
        <v>27.3</v>
      </c>
      <c r="H227" s="40">
        <v>46.3</v>
      </c>
      <c r="I227" s="40">
        <v>11.6</v>
      </c>
      <c r="J227" s="40">
        <v>166</v>
      </c>
      <c r="K227" s="40">
        <v>94.5</v>
      </c>
      <c r="L227" s="40">
        <v>16.3</v>
      </c>
      <c r="M227" s="40">
        <v>35.799999999999997</v>
      </c>
      <c r="N227" s="52">
        <v>0.114</v>
      </c>
      <c r="O227" s="42">
        <v>16</v>
      </c>
      <c r="P227" s="54">
        <f t="shared" ref="P227:Y227" si="239">IF(F$4="Yes",F227*F$5,0)</f>
        <v>95</v>
      </c>
      <c r="Q227" s="55">
        <f t="shared" si="239"/>
        <v>102.375</v>
      </c>
      <c r="R227" s="55">
        <f t="shared" si="239"/>
        <v>46.3</v>
      </c>
      <c r="S227" s="55">
        <f t="shared" si="239"/>
        <v>5.8</v>
      </c>
      <c r="T227" s="55">
        <f t="shared" si="239"/>
        <v>83</v>
      </c>
      <c r="U227" s="55">
        <f t="shared" si="239"/>
        <v>28.349999999999998</v>
      </c>
      <c r="V227" s="55">
        <f t="shared" si="239"/>
        <v>9.7799999999999994</v>
      </c>
      <c r="W227" s="55">
        <f t="shared" si="239"/>
        <v>35.799999999999997</v>
      </c>
      <c r="X227" s="55">
        <f t="shared" si="239"/>
        <v>0.114</v>
      </c>
      <c r="Y227" s="56">
        <f t="shared" si="239"/>
        <v>0</v>
      </c>
      <c r="Z227" s="57">
        <f t="shared" si="1"/>
        <v>406.51900000000001</v>
      </c>
      <c r="AA227" s="59">
        <f t="shared" si="2"/>
        <v>4.8395119047619044</v>
      </c>
      <c r="AB227" s="59">
        <f t="shared" si="3"/>
        <v>-0.83932556190476149</v>
      </c>
      <c r="AC227" s="1"/>
      <c r="AD227" s="1"/>
      <c r="AE227" s="1"/>
      <c r="AF227" s="1"/>
      <c r="AG227" s="1"/>
      <c r="AH227" s="1"/>
      <c r="AI227" s="1"/>
      <c r="AJ227" s="1"/>
      <c r="AK227" s="1"/>
      <c r="AL227" s="1">
        <f>IFERROR(VLOOKUP(C227,CALC!$K$2:$M$8,2,FALSE),1)</f>
        <v>1.08</v>
      </c>
      <c r="AM227" s="1">
        <f>IFERROR(VLOOKUP(C227,CALC!$K$2:$M$8,3,FALSE),1)</f>
        <v>1.04</v>
      </c>
      <c r="AN227" s="1">
        <f>VLOOKUP(B227,CALC!$E$2:$H$33,3,FALSE)</f>
        <v>0.76</v>
      </c>
      <c r="AO227" s="1">
        <f>VLOOKUP(B227,CALC!$E$2:$H$33,4,FALSE)</f>
        <v>0.88</v>
      </c>
      <c r="AP227" s="1"/>
      <c r="AQ227" s="3">
        <f t="shared" si="4"/>
        <v>5.0330923809523807</v>
      </c>
      <c r="AR227" s="3">
        <f t="shared" si="5"/>
        <v>5.2266728571428569</v>
      </c>
      <c r="AS227" s="3">
        <f t="shared" si="6"/>
        <v>4.2587704761904757</v>
      </c>
      <c r="AT227" s="3">
        <f t="shared" si="7"/>
        <v>3.6780290476190474</v>
      </c>
      <c r="AU227" s="3">
        <f t="shared" si="8"/>
        <v>4.4291212952380947</v>
      </c>
      <c r="AV227" s="3">
        <f t="shared" si="9"/>
        <v>3.8251502095238092</v>
      </c>
      <c r="AW227" s="3">
        <f t="shared" si="10"/>
        <v>4.5994721142857138</v>
      </c>
      <c r="AX227" s="3">
        <f t="shared" si="11"/>
        <v>3.9722713714285711</v>
      </c>
      <c r="AY227" s="3">
        <f t="shared" si="12"/>
        <v>-0.91709523809523752</v>
      </c>
      <c r="AZ227" s="3">
        <f t="shared" si="13"/>
        <v>-0.95377904761904708</v>
      </c>
      <c r="BA227" s="3">
        <f t="shared" si="14"/>
        <v>-0.99046285714285653</v>
      </c>
      <c r="BB227" s="3">
        <f t="shared" si="15"/>
        <v>-0.80704380952380905</v>
      </c>
      <c r="BC227" s="3">
        <f t="shared" si="16"/>
        <v>-0.69699238095238047</v>
      </c>
      <c r="BD227" s="3">
        <f t="shared" si="17"/>
        <v>-0.83932556190476149</v>
      </c>
      <c r="BE227" s="3">
        <f t="shared" si="18"/>
        <v>-0.72487207619047578</v>
      </c>
      <c r="BF227" s="3">
        <f t="shared" si="19"/>
        <v>-0.87160731428571381</v>
      </c>
      <c r="BG227" s="3">
        <f t="shared" si="20"/>
        <v>-0.75275177142857097</v>
      </c>
    </row>
    <row r="228" spans="1:59" ht="15" x14ac:dyDescent="0.25">
      <c r="A228" s="38" t="s">
        <v>347</v>
      </c>
      <c r="B228" s="38" t="s">
        <v>41</v>
      </c>
      <c r="C228" s="38" t="str">
        <f>VLOOKUP(A228,CALC!$A$2:$C$494,3,FALSE)</f>
        <v>D</v>
      </c>
      <c r="D228" s="38"/>
      <c r="E228" s="39">
        <v>84</v>
      </c>
      <c r="F228" s="40">
        <v>6.8</v>
      </c>
      <c r="G228" s="40">
        <v>29.3</v>
      </c>
      <c r="H228" s="40">
        <v>36.1</v>
      </c>
      <c r="I228" s="40">
        <v>0.9</v>
      </c>
      <c r="J228" s="40">
        <v>122.1</v>
      </c>
      <c r="K228" s="40">
        <v>61.9</v>
      </c>
      <c r="L228" s="40">
        <v>166.5</v>
      </c>
      <c r="M228" s="40">
        <v>39</v>
      </c>
      <c r="N228" s="41">
        <v>5.6000000000000001E-2</v>
      </c>
      <c r="O228" s="42">
        <v>23.75</v>
      </c>
      <c r="P228" s="54">
        <f t="shared" ref="P228:Y228" si="240">IF(F$4="Yes",F228*F$5,0)</f>
        <v>34</v>
      </c>
      <c r="Q228" s="55">
        <f t="shared" si="240"/>
        <v>109.875</v>
      </c>
      <c r="R228" s="55">
        <f t="shared" si="240"/>
        <v>36.1</v>
      </c>
      <c r="S228" s="55">
        <f t="shared" si="240"/>
        <v>0.45</v>
      </c>
      <c r="T228" s="55">
        <f t="shared" si="240"/>
        <v>61.05</v>
      </c>
      <c r="U228" s="55">
        <f t="shared" si="240"/>
        <v>18.57</v>
      </c>
      <c r="V228" s="55">
        <f t="shared" si="240"/>
        <v>99.899999999999991</v>
      </c>
      <c r="W228" s="55">
        <f t="shared" si="240"/>
        <v>39</v>
      </c>
      <c r="X228" s="55">
        <f t="shared" si="240"/>
        <v>5.6000000000000001E-2</v>
      </c>
      <c r="Y228" s="56">
        <f t="shared" si="240"/>
        <v>0</v>
      </c>
      <c r="Z228" s="57">
        <f t="shared" si="1"/>
        <v>399.00099999999992</v>
      </c>
      <c r="AA228" s="59">
        <f t="shared" si="2"/>
        <v>4.7500119047619034</v>
      </c>
      <c r="AB228" s="59">
        <f t="shared" si="3"/>
        <v>-0.16460714285714495</v>
      </c>
      <c r="AC228" s="1"/>
      <c r="AD228" s="1"/>
      <c r="AE228" s="1"/>
      <c r="AF228" s="1"/>
      <c r="AG228" s="1"/>
      <c r="AH228" s="1"/>
      <c r="AI228" s="1"/>
      <c r="AJ228" s="1"/>
      <c r="AK228" s="1"/>
      <c r="AL228" s="1">
        <f>IFERROR(VLOOKUP(C228,CALC!$K$2:$M$8,2,FALSE),1)</f>
        <v>1</v>
      </c>
      <c r="AM228" s="1">
        <f>IFERROR(VLOOKUP(C228,CALC!$K$2:$M$8,3,FALSE),1)</f>
        <v>1</v>
      </c>
      <c r="AN228" s="1">
        <f>VLOOKUP(B228,CALC!$E$2:$H$33,3,FALSE)</f>
        <v>1</v>
      </c>
      <c r="AO228" s="1">
        <f>VLOOKUP(B228,CALC!$E$2:$H$33,4,FALSE)</f>
        <v>1</v>
      </c>
      <c r="AP228" s="1"/>
      <c r="AQ228" s="3">
        <f t="shared" si="4"/>
        <v>4.7500119047619034</v>
      </c>
      <c r="AR228" s="3">
        <f t="shared" si="5"/>
        <v>4.7500119047619034</v>
      </c>
      <c r="AS228" s="3">
        <f t="shared" si="6"/>
        <v>4.7500119047619034</v>
      </c>
      <c r="AT228" s="3">
        <f t="shared" si="7"/>
        <v>4.7500119047619034</v>
      </c>
      <c r="AU228" s="3">
        <f t="shared" si="8"/>
        <v>4.7500119047619034</v>
      </c>
      <c r="AV228" s="3">
        <f t="shared" si="9"/>
        <v>4.7500119047619034</v>
      </c>
      <c r="AW228" s="3">
        <f t="shared" si="10"/>
        <v>4.7500119047619034</v>
      </c>
      <c r="AX228" s="3">
        <f t="shared" si="11"/>
        <v>4.7500119047619034</v>
      </c>
      <c r="AY228" s="3">
        <f t="shared" si="12"/>
        <v>-0.16460714285714495</v>
      </c>
      <c r="AZ228" s="3">
        <f t="shared" si="13"/>
        <v>-0.16460714285714495</v>
      </c>
      <c r="BA228" s="3">
        <f t="shared" si="14"/>
        <v>-0.16460714285714495</v>
      </c>
      <c r="BB228" s="3">
        <f t="shared" si="15"/>
        <v>-0.16460714285714495</v>
      </c>
      <c r="BC228" s="3">
        <f t="shared" si="16"/>
        <v>-0.16460714285714495</v>
      </c>
      <c r="BD228" s="3">
        <f t="shared" si="17"/>
        <v>-0.16460714285714495</v>
      </c>
      <c r="BE228" s="3">
        <f t="shared" si="18"/>
        <v>-0.16460714285714495</v>
      </c>
      <c r="BF228" s="3">
        <f t="shared" si="19"/>
        <v>-0.16460714285714495</v>
      </c>
      <c r="BG228" s="3">
        <f t="shared" si="20"/>
        <v>-0.16460714285714495</v>
      </c>
    </row>
    <row r="229" spans="1:59" ht="15" x14ac:dyDescent="0.25">
      <c r="A229" s="38" t="s">
        <v>449</v>
      </c>
      <c r="B229" s="38" t="s">
        <v>63</v>
      </c>
      <c r="C229" s="38" t="str">
        <f>VLOOKUP(A229,CALC!$A$2:$C$494,3,FALSE)</f>
        <v>C</v>
      </c>
      <c r="D229" s="38">
        <v>2</v>
      </c>
      <c r="E229" s="39">
        <v>84</v>
      </c>
      <c r="F229" s="40">
        <v>18.899999999999999</v>
      </c>
      <c r="G229" s="40">
        <v>27.9</v>
      </c>
      <c r="H229" s="40">
        <v>46.8</v>
      </c>
      <c r="I229" s="40">
        <v>7.7</v>
      </c>
      <c r="J229" s="40">
        <v>146</v>
      </c>
      <c r="K229" s="40">
        <v>44</v>
      </c>
      <c r="L229" s="40">
        <v>57</v>
      </c>
      <c r="M229" s="40">
        <v>23.5</v>
      </c>
      <c r="N229" s="52">
        <v>0.13</v>
      </c>
      <c r="O229" s="42">
        <v>18.25</v>
      </c>
      <c r="P229" s="54">
        <f t="shared" ref="P229:Y229" si="241">IF(F$4="Yes",F229*F$5,0)</f>
        <v>94.5</v>
      </c>
      <c r="Q229" s="55">
        <f t="shared" si="241"/>
        <v>104.625</v>
      </c>
      <c r="R229" s="55">
        <f t="shared" si="241"/>
        <v>46.8</v>
      </c>
      <c r="S229" s="55">
        <f t="shared" si="241"/>
        <v>3.85</v>
      </c>
      <c r="T229" s="55">
        <f t="shared" si="241"/>
        <v>73</v>
      </c>
      <c r="U229" s="55">
        <f t="shared" si="241"/>
        <v>13.2</v>
      </c>
      <c r="V229" s="55">
        <f t="shared" si="241"/>
        <v>34.199999999999996</v>
      </c>
      <c r="W229" s="55">
        <f t="shared" si="241"/>
        <v>23.5</v>
      </c>
      <c r="X229" s="55">
        <f t="shared" si="241"/>
        <v>0.13</v>
      </c>
      <c r="Y229" s="56">
        <f t="shared" si="241"/>
        <v>0</v>
      </c>
      <c r="Z229" s="57">
        <f t="shared" si="1"/>
        <v>393.80499999999995</v>
      </c>
      <c r="AA229" s="59">
        <f t="shared" si="2"/>
        <v>4.6881547619047614</v>
      </c>
      <c r="AB229" s="59">
        <f t="shared" si="3"/>
        <v>-1.0680249999999996</v>
      </c>
      <c r="AC229" s="1"/>
      <c r="AD229" s="1"/>
      <c r="AE229" s="1"/>
      <c r="AF229" s="1"/>
      <c r="AG229" s="1"/>
      <c r="AH229" s="1"/>
      <c r="AI229" s="1"/>
      <c r="AJ229" s="1"/>
      <c r="AK229" s="1"/>
      <c r="AL229" s="1">
        <f>IFERROR(VLOOKUP(C229,CALC!$K$2:$M$8,2,FALSE),1)</f>
        <v>0.96</v>
      </c>
      <c r="AM229" s="1">
        <f>IFERROR(VLOOKUP(C229,CALC!$K$2:$M$8,3,FALSE),1)</f>
        <v>0.98</v>
      </c>
      <c r="AN229" s="1">
        <f>VLOOKUP(B229,CALC!$E$2:$H$33,3,FALSE)</f>
        <v>1.04</v>
      </c>
      <c r="AO229" s="1">
        <f>VLOOKUP(B229,CALC!$E$2:$H$33,4,FALSE)</f>
        <v>1.02</v>
      </c>
      <c r="AP229" s="1"/>
      <c r="AQ229" s="3">
        <f t="shared" si="4"/>
        <v>4.5943916666666658</v>
      </c>
      <c r="AR229" s="3">
        <f t="shared" si="5"/>
        <v>4.500628571428571</v>
      </c>
      <c r="AS229" s="3">
        <f t="shared" si="6"/>
        <v>4.7819178571428571</v>
      </c>
      <c r="AT229" s="3">
        <f t="shared" si="7"/>
        <v>4.8756809523809519</v>
      </c>
      <c r="AU229" s="3">
        <f t="shared" si="8"/>
        <v>4.6862794999999995</v>
      </c>
      <c r="AV229" s="3">
        <f t="shared" si="9"/>
        <v>4.7781673333333323</v>
      </c>
      <c r="AW229" s="3">
        <f t="shared" si="10"/>
        <v>4.5906411428571428</v>
      </c>
      <c r="AX229" s="3">
        <f t="shared" si="11"/>
        <v>4.6806537142857136</v>
      </c>
      <c r="AY229" s="3">
        <f t="shared" si="12"/>
        <v>-1.0684523809523805</v>
      </c>
      <c r="AZ229" s="3">
        <f t="shared" si="13"/>
        <v>-1.0470833333333329</v>
      </c>
      <c r="BA229" s="3">
        <f t="shared" si="14"/>
        <v>-1.0257142857142851</v>
      </c>
      <c r="BB229" s="3">
        <f t="shared" si="15"/>
        <v>-1.0898214285714281</v>
      </c>
      <c r="BC229" s="3">
        <f t="shared" si="16"/>
        <v>-1.1111904761904758</v>
      </c>
      <c r="BD229" s="3">
        <f t="shared" si="17"/>
        <v>-1.0680249999999996</v>
      </c>
      <c r="BE229" s="3">
        <f t="shared" si="18"/>
        <v>-1.0889666666666662</v>
      </c>
      <c r="BF229" s="3">
        <f t="shared" si="19"/>
        <v>-1.0462285714285708</v>
      </c>
      <c r="BG229" s="3">
        <f t="shared" si="20"/>
        <v>-1.0667428571428565</v>
      </c>
    </row>
    <row r="230" spans="1:59" ht="15" x14ac:dyDescent="0.25">
      <c r="A230" s="38" t="s">
        <v>446</v>
      </c>
      <c r="B230" s="38" t="s">
        <v>49</v>
      </c>
      <c r="C230" s="38" t="str">
        <f>VLOOKUP(A230,CALC!$A$2:$C$494,3,FALSE)</f>
        <v>C/LW</v>
      </c>
      <c r="D230" s="38">
        <v>2</v>
      </c>
      <c r="E230" s="39">
        <v>84</v>
      </c>
      <c r="F230" s="40">
        <v>18.899999999999999</v>
      </c>
      <c r="G230" s="40">
        <v>29.3</v>
      </c>
      <c r="H230" s="40">
        <v>48.2</v>
      </c>
      <c r="I230" s="40">
        <v>6.9</v>
      </c>
      <c r="J230" s="40">
        <v>152.30000000000001</v>
      </c>
      <c r="K230" s="40">
        <v>44.2</v>
      </c>
      <c r="L230" s="40">
        <v>42.5</v>
      </c>
      <c r="M230" s="40">
        <v>34</v>
      </c>
      <c r="N230" s="41">
        <v>0.124</v>
      </c>
      <c r="O230" s="42">
        <v>16.75</v>
      </c>
      <c r="P230" s="54">
        <f t="shared" ref="P230:Y230" si="242">IF(F$4="Yes",F230*F$5,0)</f>
        <v>94.5</v>
      </c>
      <c r="Q230" s="55">
        <f t="shared" si="242"/>
        <v>109.875</v>
      </c>
      <c r="R230" s="55">
        <f t="shared" si="242"/>
        <v>48.2</v>
      </c>
      <c r="S230" s="55">
        <f t="shared" si="242"/>
        <v>3.45</v>
      </c>
      <c r="T230" s="55">
        <f t="shared" si="242"/>
        <v>76.150000000000006</v>
      </c>
      <c r="U230" s="55">
        <f t="shared" si="242"/>
        <v>13.26</v>
      </c>
      <c r="V230" s="55">
        <f t="shared" si="242"/>
        <v>25.5</v>
      </c>
      <c r="W230" s="55">
        <f t="shared" si="242"/>
        <v>34</v>
      </c>
      <c r="X230" s="55">
        <f t="shared" si="242"/>
        <v>0.124</v>
      </c>
      <c r="Y230" s="56">
        <f t="shared" si="242"/>
        <v>0</v>
      </c>
      <c r="Z230" s="57">
        <f t="shared" si="1"/>
        <v>405.05899999999997</v>
      </c>
      <c r="AA230" s="59">
        <f t="shared" si="2"/>
        <v>4.8221309523809524</v>
      </c>
      <c r="AB230" s="59">
        <f t="shared" si="3"/>
        <v>-0.88375749523809444</v>
      </c>
      <c r="AC230" s="1"/>
      <c r="AD230" s="1"/>
      <c r="AE230" s="1"/>
      <c r="AF230" s="1"/>
      <c r="AG230" s="1"/>
      <c r="AH230" s="1"/>
      <c r="AI230" s="1"/>
      <c r="AJ230" s="1"/>
      <c r="AK230" s="1"/>
      <c r="AL230" s="1">
        <f>IFERROR(VLOOKUP(C230,CALC!$K$2:$M$8,2,FALSE),1)</f>
        <v>1.0900000000000001</v>
      </c>
      <c r="AM230" s="1">
        <f>IFERROR(VLOOKUP(C230,CALC!$K$2:$M$8,3,FALSE),1)</f>
        <v>1.0449999999999999</v>
      </c>
      <c r="AN230" s="1">
        <f>VLOOKUP(B230,CALC!$E$2:$H$33,3,FALSE)</f>
        <v>0.81</v>
      </c>
      <c r="AO230" s="1">
        <f>VLOOKUP(B230,CALC!$E$2:$H$33,4,FALSE)</f>
        <v>0.90500000000000003</v>
      </c>
      <c r="AP230" s="1"/>
      <c r="AQ230" s="3">
        <f t="shared" si="4"/>
        <v>5.0391268452380951</v>
      </c>
      <c r="AR230" s="3">
        <f t="shared" si="5"/>
        <v>5.2561227380952387</v>
      </c>
      <c r="AS230" s="3">
        <f t="shared" si="6"/>
        <v>4.3640285119047624</v>
      </c>
      <c r="AT230" s="3">
        <f t="shared" si="7"/>
        <v>3.9059260714285715</v>
      </c>
      <c r="AU230" s="3">
        <f t="shared" si="8"/>
        <v>4.560409794940476</v>
      </c>
      <c r="AV230" s="3">
        <f t="shared" si="9"/>
        <v>4.081692744642857</v>
      </c>
      <c r="AW230" s="3">
        <f t="shared" si="10"/>
        <v>4.7567910779761915</v>
      </c>
      <c r="AX230" s="3">
        <f t="shared" si="11"/>
        <v>4.2574594178571434</v>
      </c>
      <c r="AY230" s="3">
        <f t="shared" si="12"/>
        <v>-0.93447619047618957</v>
      </c>
      <c r="AZ230" s="3">
        <f t="shared" si="13"/>
        <v>-0.97652761904761809</v>
      </c>
      <c r="BA230" s="3">
        <f t="shared" si="14"/>
        <v>-1.0185790476190466</v>
      </c>
      <c r="BB230" s="3">
        <f t="shared" si="15"/>
        <v>-0.84570095238095155</v>
      </c>
      <c r="BC230" s="3">
        <f t="shared" si="16"/>
        <v>-0.75692571428571365</v>
      </c>
      <c r="BD230" s="3">
        <f t="shared" si="17"/>
        <v>-0.88375749523809444</v>
      </c>
      <c r="BE230" s="3">
        <f t="shared" si="18"/>
        <v>-0.79098737142857067</v>
      </c>
      <c r="BF230" s="3">
        <f t="shared" si="19"/>
        <v>-0.92181403809523721</v>
      </c>
      <c r="BG230" s="3">
        <f t="shared" si="20"/>
        <v>-0.82504902857142781</v>
      </c>
    </row>
    <row r="231" spans="1:59" ht="15" x14ac:dyDescent="0.25">
      <c r="A231" s="38" t="s">
        <v>355</v>
      </c>
      <c r="B231" s="38" t="s">
        <v>74</v>
      </c>
      <c r="C231" s="38" t="str">
        <f>VLOOKUP(A231,CALC!$A$2:$C$494,3,FALSE)</f>
        <v>D</v>
      </c>
      <c r="D231" s="38">
        <v>2</v>
      </c>
      <c r="E231" s="39">
        <v>84</v>
      </c>
      <c r="F231" s="40">
        <v>9.4</v>
      </c>
      <c r="G231" s="40">
        <v>22.5</v>
      </c>
      <c r="H231" s="40">
        <v>31.9</v>
      </c>
      <c r="I231" s="40">
        <v>5.6</v>
      </c>
      <c r="J231" s="40">
        <v>153.4</v>
      </c>
      <c r="K231" s="40">
        <v>79.7</v>
      </c>
      <c r="L231" s="40">
        <v>144.80000000000001</v>
      </c>
      <c r="M231" s="40">
        <v>32.4</v>
      </c>
      <c r="N231" s="52">
        <v>6.0999999999999999E-2</v>
      </c>
      <c r="O231" s="42">
        <v>20.75</v>
      </c>
      <c r="P231" s="54">
        <f t="shared" ref="P231:Y231" si="243">IF(F$4="Yes",F231*F$5,0)</f>
        <v>47</v>
      </c>
      <c r="Q231" s="55">
        <f t="shared" si="243"/>
        <v>84.375</v>
      </c>
      <c r="R231" s="55">
        <f t="shared" si="243"/>
        <v>31.9</v>
      </c>
      <c r="S231" s="55">
        <f t="shared" si="243"/>
        <v>2.8</v>
      </c>
      <c r="T231" s="55">
        <f t="shared" si="243"/>
        <v>76.7</v>
      </c>
      <c r="U231" s="55">
        <f t="shared" si="243"/>
        <v>23.91</v>
      </c>
      <c r="V231" s="55">
        <f t="shared" si="243"/>
        <v>86.88000000000001</v>
      </c>
      <c r="W231" s="55">
        <f t="shared" si="243"/>
        <v>32.4</v>
      </c>
      <c r="X231" s="55">
        <f t="shared" si="243"/>
        <v>6.0999999999999999E-2</v>
      </c>
      <c r="Y231" s="56">
        <f t="shared" si="243"/>
        <v>0</v>
      </c>
      <c r="Z231" s="57">
        <f t="shared" si="1"/>
        <v>386.02600000000001</v>
      </c>
      <c r="AA231" s="59">
        <f t="shared" si="2"/>
        <v>4.5955476190476192</v>
      </c>
      <c r="AB231" s="59">
        <f t="shared" si="3"/>
        <v>-0.33023892857142917</v>
      </c>
      <c r="AC231" s="1"/>
      <c r="AD231" s="1"/>
      <c r="AE231" s="1"/>
      <c r="AF231" s="1"/>
      <c r="AG231" s="1"/>
      <c r="AH231" s="1"/>
      <c r="AI231" s="1"/>
      <c r="AJ231" s="1"/>
      <c r="AK231" s="1"/>
      <c r="AL231" s="1">
        <f>IFERROR(VLOOKUP(C231,CALC!$K$2:$M$8,2,FALSE),1)</f>
        <v>1</v>
      </c>
      <c r="AM231" s="1">
        <f>IFERROR(VLOOKUP(C231,CALC!$K$2:$M$8,3,FALSE),1)</f>
        <v>1</v>
      </c>
      <c r="AN231" s="1">
        <f>VLOOKUP(B231,CALC!$E$2:$H$33,3,FALSE)</f>
        <v>1.07</v>
      </c>
      <c r="AO231" s="1">
        <f>VLOOKUP(B231,CALC!$E$2:$H$33,4,FALSE)</f>
        <v>1.0350000000000001</v>
      </c>
      <c r="AP231" s="1"/>
      <c r="AQ231" s="3">
        <f t="shared" si="4"/>
        <v>4.5955476190476192</v>
      </c>
      <c r="AR231" s="3">
        <f t="shared" si="5"/>
        <v>4.5955476190476192</v>
      </c>
      <c r="AS231" s="3">
        <f t="shared" si="6"/>
        <v>4.7563917857142863</v>
      </c>
      <c r="AT231" s="3">
        <f t="shared" si="7"/>
        <v>4.9172359523809526</v>
      </c>
      <c r="AU231" s="3">
        <f t="shared" si="8"/>
        <v>4.7563917857142863</v>
      </c>
      <c r="AV231" s="3">
        <f t="shared" si="9"/>
        <v>4.9172359523809526</v>
      </c>
      <c r="AW231" s="3">
        <f t="shared" si="10"/>
        <v>4.7563917857142863</v>
      </c>
      <c r="AX231" s="3">
        <f t="shared" si="11"/>
        <v>4.9172359523809526</v>
      </c>
      <c r="AY231" s="3">
        <f t="shared" si="12"/>
        <v>-0.31907142857142912</v>
      </c>
      <c r="AZ231" s="3">
        <f t="shared" si="13"/>
        <v>-0.31907142857142912</v>
      </c>
      <c r="BA231" s="3">
        <f t="shared" si="14"/>
        <v>-0.31907142857142912</v>
      </c>
      <c r="BB231" s="3">
        <f t="shared" si="15"/>
        <v>-0.33023892857142917</v>
      </c>
      <c r="BC231" s="3">
        <f t="shared" si="16"/>
        <v>-0.34140642857142917</v>
      </c>
      <c r="BD231" s="3">
        <f t="shared" si="17"/>
        <v>-0.33023892857142917</v>
      </c>
      <c r="BE231" s="3">
        <f t="shared" si="18"/>
        <v>-0.34140642857142917</v>
      </c>
      <c r="BF231" s="3">
        <f t="shared" si="19"/>
        <v>-0.33023892857142917</v>
      </c>
      <c r="BG231" s="3">
        <f t="shared" si="20"/>
        <v>-0.34140642857142917</v>
      </c>
    </row>
    <row r="232" spans="1:59" ht="15" x14ac:dyDescent="0.25">
      <c r="A232" s="38" t="s">
        <v>360</v>
      </c>
      <c r="B232" s="38" t="s">
        <v>63</v>
      </c>
      <c r="C232" s="38" t="str">
        <f>VLOOKUP(A232,CALC!$A$2:$C$494,3,FALSE)</f>
        <v>D</v>
      </c>
      <c r="D232" s="38"/>
      <c r="E232" s="39">
        <v>84</v>
      </c>
      <c r="F232" s="40">
        <v>9</v>
      </c>
      <c r="G232" s="40">
        <v>29.7</v>
      </c>
      <c r="H232" s="40">
        <v>38.6</v>
      </c>
      <c r="I232" s="40">
        <v>3.3</v>
      </c>
      <c r="J232" s="40">
        <v>102.1</v>
      </c>
      <c r="K232" s="40">
        <v>52.2</v>
      </c>
      <c r="L232" s="40">
        <v>158.6</v>
      </c>
      <c r="M232" s="40">
        <v>25.2</v>
      </c>
      <c r="N232" s="41">
        <v>8.7999999999999995E-2</v>
      </c>
      <c r="O232" s="42">
        <v>24</v>
      </c>
      <c r="P232" s="54">
        <f t="shared" ref="P232:Y232" si="244">IF(F$4="Yes",F232*F$5,0)</f>
        <v>45</v>
      </c>
      <c r="Q232" s="55">
        <f t="shared" si="244"/>
        <v>111.375</v>
      </c>
      <c r="R232" s="55">
        <f t="shared" si="244"/>
        <v>38.6</v>
      </c>
      <c r="S232" s="55">
        <f t="shared" si="244"/>
        <v>1.65</v>
      </c>
      <c r="T232" s="55">
        <f t="shared" si="244"/>
        <v>51.05</v>
      </c>
      <c r="U232" s="55">
        <f t="shared" si="244"/>
        <v>15.66</v>
      </c>
      <c r="V232" s="55">
        <f t="shared" si="244"/>
        <v>95.16</v>
      </c>
      <c r="W232" s="55">
        <f t="shared" si="244"/>
        <v>25.2</v>
      </c>
      <c r="X232" s="55">
        <f t="shared" si="244"/>
        <v>8.7999999999999995E-2</v>
      </c>
      <c r="Y232" s="56">
        <f t="shared" si="244"/>
        <v>0</v>
      </c>
      <c r="Z232" s="57">
        <f t="shared" si="1"/>
        <v>383.78300000000002</v>
      </c>
      <c r="AA232" s="59">
        <f t="shared" si="2"/>
        <v>4.5688452380952382</v>
      </c>
      <c r="AB232" s="59">
        <f t="shared" si="3"/>
        <v>-0.35268928571428632</v>
      </c>
      <c r="AC232" s="1"/>
      <c r="AD232" s="1"/>
      <c r="AE232" s="1"/>
      <c r="AF232" s="1"/>
      <c r="AG232" s="1"/>
      <c r="AH232" s="1"/>
      <c r="AI232" s="1"/>
      <c r="AJ232" s="1"/>
      <c r="AK232" s="1"/>
      <c r="AL232" s="1">
        <f>IFERROR(VLOOKUP(C232,CALC!$K$2:$M$8,2,FALSE),1)</f>
        <v>1</v>
      </c>
      <c r="AM232" s="1">
        <f>IFERROR(VLOOKUP(C232,CALC!$K$2:$M$8,3,FALSE),1)</f>
        <v>1</v>
      </c>
      <c r="AN232" s="1">
        <f>VLOOKUP(B232,CALC!$E$2:$H$33,3,FALSE)</f>
        <v>1.04</v>
      </c>
      <c r="AO232" s="1">
        <f>VLOOKUP(B232,CALC!$E$2:$H$33,4,FALSE)</f>
        <v>1.02</v>
      </c>
      <c r="AP232" s="1"/>
      <c r="AQ232" s="3">
        <f t="shared" si="4"/>
        <v>4.5688452380952382</v>
      </c>
      <c r="AR232" s="3">
        <f t="shared" si="5"/>
        <v>4.5688452380952382</v>
      </c>
      <c r="AS232" s="3">
        <f t="shared" si="6"/>
        <v>4.6602221428571431</v>
      </c>
      <c r="AT232" s="3">
        <f t="shared" si="7"/>
        <v>4.7515990476190479</v>
      </c>
      <c r="AU232" s="3">
        <f t="shared" si="8"/>
        <v>4.6602221428571431</v>
      </c>
      <c r="AV232" s="3">
        <f t="shared" si="9"/>
        <v>4.7515990476190479</v>
      </c>
      <c r="AW232" s="3">
        <f t="shared" si="10"/>
        <v>4.6602221428571431</v>
      </c>
      <c r="AX232" s="3">
        <f t="shared" si="11"/>
        <v>4.7515990476190479</v>
      </c>
      <c r="AY232" s="3">
        <f t="shared" si="12"/>
        <v>-0.34577380952381009</v>
      </c>
      <c r="AZ232" s="3">
        <f t="shared" si="13"/>
        <v>-0.34577380952381009</v>
      </c>
      <c r="BA232" s="3">
        <f t="shared" si="14"/>
        <v>-0.34577380952381009</v>
      </c>
      <c r="BB232" s="3">
        <f t="shared" si="15"/>
        <v>-0.35268928571428632</v>
      </c>
      <c r="BC232" s="3">
        <f t="shared" si="16"/>
        <v>-0.35960476190476254</v>
      </c>
      <c r="BD232" s="3">
        <f t="shared" si="17"/>
        <v>-0.35268928571428632</v>
      </c>
      <c r="BE232" s="3">
        <f t="shared" si="18"/>
        <v>-0.35960476190476254</v>
      </c>
      <c r="BF232" s="3">
        <f t="shared" si="19"/>
        <v>-0.35268928571428632</v>
      </c>
      <c r="BG232" s="3">
        <f t="shared" si="20"/>
        <v>-0.35960476190476254</v>
      </c>
    </row>
    <row r="233" spans="1:59" ht="15" x14ac:dyDescent="0.25">
      <c r="A233" s="38" t="s">
        <v>461</v>
      </c>
      <c r="B233" s="38" t="s">
        <v>70</v>
      </c>
      <c r="C233" s="38" t="str">
        <f>VLOOKUP(A233,CALC!$A$2:$C$494,3,FALSE)</f>
        <v>LW/RW</v>
      </c>
      <c r="D233" s="38"/>
      <c r="E233" s="39">
        <v>84</v>
      </c>
      <c r="F233" s="40">
        <v>21.4</v>
      </c>
      <c r="G233" s="40">
        <v>22.6</v>
      </c>
      <c r="H233" s="40">
        <v>43.9</v>
      </c>
      <c r="I233" s="40">
        <v>2.2000000000000002</v>
      </c>
      <c r="J233" s="40">
        <v>139</v>
      </c>
      <c r="K233" s="40">
        <v>91</v>
      </c>
      <c r="L233" s="40">
        <v>49.8</v>
      </c>
      <c r="M233" s="40">
        <v>15</v>
      </c>
      <c r="N233" s="52">
        <v>0.154</v>
      </c>
      <c r="O233" s="42">
        <v>16.5</v>
      </c>
      <c r="P233" s="54">
        <f t="shared" ref="P233:Y233" si="245">IF(F$4="Yes",F233*F$5,0)</f>
        <v>107</v>
      </c>
      <c r="Q233" s="55">
        <f t="shared" si="245"/>
        <v>84.75</v>
      </c>
      <c r="R233" s="55">
        <f t="shared" si="245"/>
        <v>43.9</v>
      </c>
      <c r="S233" s="55">
        <f t="shared" si="245"/>
        <v>1.1000000000000001</v>
      </c>
      <c r="T233" s="55">
        <f t="shared" si="245"/>
        <v>69.5</v>
      </c>
      <c r="U233" s="55">
        <f t="shared" si="245"/>
        <v>27.3</v>
      </c>
      <c r="V233" s="55">
        <f t="shared" si="245"/>
        <v>29.879999999999995</v>
      </c>
      <c r="W233" s="55">
        <f t="shared" si="245"/>
        <v>15</v>
      </c>
      <c r="X233" s="55">
        <f t="shared" si="245"/>
        <v>0.154</v>
      </c>
      <c r="Y233" s="56">
        <f t="shared" si="245"/>
        <v>0</v>
      </c>
      <c r="Z233" s="57">
        <f t="shared" si="1"/>
        <v>378.584</v>
      </c>
      <c r="AA233" s="59">
        <f t="shared" si="2"/>
        <v>4.5069523809523808</v>
      </c>
      <c r="AB233" s="59">
        <f t="shared" si="3"/>
        <v>-1.3581247952380944</v>
      </c>
      <c r="AC233" s="1"/>
      <c r="AD233" s="1"/>
      <c r="AE233" s="1"/>
      <c r="AF233" s="1"/>
      <c r="AG233" s="1"/>
      <c r="AH233" s="1"/>
      <c r="AI233" s="1"/>
      <c r="AJ233" s="1"/>
      <c r="AK233" s="1"/>
      <c r="AL233" s="1">
        <f>IFERROR(VLOOKUP(C233,CALC!$K$2:$M$8,2,FALSE),1)</f>
        <v>1.08</v>
      </c>
      <c r="AM233" s="1">
        <f>IFERROR(VLOOKUP(C233,CALC!$K$2:$M$8,3,FALSE),1)</f>
        <v>1.04</v>
      </c>
      <c r="AN233" s="1">
        <f>VLOOKUP(B233,CALC!$E$2:$H$33,3,FALSE)</f>
        <v>1.0900000000000001</v>
      </c>
      <c r="AO233" s="1">
        <f>VLOOKUP(B233,CALC!$E$2:$H$33,4,FALSE)</f>
        <v>1.0449999999999999</v>
      </c>
      <c r="AP233" s="1"/>
      <c r="AQ233" s="3">
        <f t="shared" si="4"/>
        <v>4.6872304761904759</v>
      </c>
      <c r="AR233" s="3">
        <f t="shared" si="5"/>
        <v>4.867508571428572</v>
      </c>
      <c r="AS233" s="3">
        <f t="shared" si="6"/>
        <v>4.7097652380952377</v>
      </c>
      <c r="AT233" s="3">
        <f t="shared" si="7"/>
        <v>4.9125780952380955</v>
      </c>
      <c r="AU233" s="3">
        <f t="shared" si="8"/>
        <v>4.898155847619047</v>
      </c>
      <c r="AV233" s="3">
        <f t="shared" si="9"/>
        <v>5.1090812190476189</v>
      </c>
      <c r="AW233" s="3">
        <f t="shared" si="10"/>
        <v>5.0865464571428571</v>
      </c>
      <c r="AX233" s="3">
        <f t="shared" si="11"/>
        <v>5.3055843428571441</v>
      </c>
      <c r="AY233" s="3">
        <f t="shared" si="12"/>
        <v>-1.2496547619047611</v>
      </c>
      <c r="AZ233" s="3">
        <f t="shared" si="13"/>
        <v>-1.2996409523809516</v>
      </c>
      <c r="BA233" s="3">
        <f t="shared" si="14"/>
        <v>-1.349627142857142</v>
      </c>
      <c r="BB233" s="3">
        <f t="shared" si="15"/>
        <v>-1.3058892261904753</v>
      </c>
      <c r="BC233" s="3">
        <f t="shared" si="16"/>
        <v>-1.3621236904761898</v>
      </c>
      <c r="BD233" s="3">
        <f t="shared" si="17"/>
        <v>-1.3581247952380944</v>
      </c>
      <c r="BE233" s="3">
        <f t="shared" si="18"/>
        <v>-1.4166086380952374</v>
      </c>
      <c r="BF233" s="3">
        <f t="shared" si="19"/>
        <v>-1.4103603642857134</v>
      </c>
      <c r="BG233" s="3">
        <f t="shared" si="20"/>
        <v>-1.4710935857142848</v>
      </c>
    </row>
    <row r="234" spans="1:59" ht="15" x14ac:dyDescent="0.25">
      <c r="A234" s="38" t="s">
        <v>466</v>
      </c>
      <c r="B234" s="38" t="s">
        <v>19</v>
      </c>
      <c r="C234" s="38" t="str">
        <f>VLOOKUP(A234,CALC!$A$2:$C$494,3,FALSE)</f>
        <v>C/LW</v>
      </c>
      <c r="D234" s="38">
        <v>2</v>
      </c>
      <c r="E234" s="39">
        <v>84</v>
      </c>
      <c r="F234" s="40">
        <v>14.4</v>
      </c>
      <c r="G234" s="40">
        <v>35.799999999999997</v>
      </c>
      <c r="H234" s="40">
        <v>50.2</v>
      </c>
      <c r="I234" s="40">
        <v>10.1</v>
      </c>
      <c r="J234" s="40">
        <v>124.3</v>
      </c>
      <c r="K234" s="40">
        <v>67.3</v>
      </c>
      <c r="L234" s="40">
        <v>39.9</v>
      </c>
      <c r="M234" s="40">
        <v>62.9</v>
      </c>
      <c r="N234" s="41">
        <v>0.11600000000000001</v>
      </c>
      <c r="O234" s="42">
        <v>16</v>
      </c>
      <c r="P234" s="54">
        <f t="shared" ref="P234:Y234" si="246">IF(F$4="Yes",F234*F$5,0)</f>
        <v>72</v>
      </c>
      <c r="Q234" s="55">
        <f t="shared" si="246"/>
        <v>134.25</v>
      </c>
      <c r="R234" s="55">
        <f t="shared" si="246"/>
        <v>50.2</v>
      </c>
      <c r="S234" s="55">
        <f t="shared" si="246"/>
        <v>5.05</v>
      </c>
      <c r="T234" s="55">
        <f t="shared" si="246"/>
        <v>62.15</v>
      </c>
      <c r="U234" s="55">
        <f t="shared" si="246"/>
        <v>20.189999999999998</v>
      </c>
      <c r="V234" s="55">
        <f t="shared" si="246"/>
        <v>23.939999999999998</v>
      </c>
      <c r="W234" s="55">
        <f t="shared" si="246"/>
        <v>62.9</v>
      </c>
      <c r="X234" s="55">
        <f t="shared" si="246"/>
        <v>0.11600000000000001</v>
      </c>
      <c r="Y234" s="56">
        <f t="shared" si="246"/>
        <v>0</v>
      </c>
      <c r="Z234" s="57">
        <f t="shared" si="1"/>
        <v>430.79599999999994</v>
      </c>
      <c r="AA234" s="59">
        <f t="shared" si="2"/>
        <v>5.1285238095238084</v>
      </c>
      <c r="AB234" s="59">
        <f t="shared" si="3"/>
        <v>-0.71870005625000011</v>
      </c>
      <c r="AC234" s="1"/>
      <c r="AD234" s="1"/>
      <c r="AE234" s="1"/>
      <c r="AF234" s="1"/>
      <c r="AG234" s="1"/>
      <c r="AH234" s="1"/>
      <c r="AI234" s="1"/>
      <c r="AJ234" s="1"/>
      <c r="AK234" s="1"/>
      <c r="AL234" s="1">
        <f>IFERROR(VLOOKUP(C234,CALC!$K$2:$M$8,2,FALSE),1)</f>
        <v>1.0900000000000001</v>
      </c>
      <c r="AM234" s="1">
        <f>IFERROR(VLOOKUP(C234,CALC!$K$2:$M$8,3,FALSE),1)</f>
        <v>1.0449999999999999</v>
      </c>
      <c r="AN234" s="1">
        <f>VLOOKUP(B234,CALC!$E$2:$H$33,3,FALSE)</f>
        <v>1.19</v>
      </c>
      <c r="AO234" s="1">
        <f>VLOOKUP(B234,CALC!$E$2:$H$33,4,FALSE)</f>
        <v>1.095</v>
      </c>
      <c r="AP234" s="1"/>
      <c r="AQ234" s="3">
        <f t="shared" si="4"/>
        <v>5.3593073809523792</v>
      </c>
      <c r="AR234" s="3">
        <f t="shared" si="5"/>
        <v>5.5900909523809519</v>
      </c>
      <c r="AS234" s="3">
        <f t="shared" si="6"/>
        <v>5.6157335714285699</v>
      </c>
      <c r="AT234" s="3">
        <f t="shared" si="7"/>
        <v>6.1029433333333314</v>
      </c>
      <c r="AU234" s="3">
        <f t="shared" si="8"/>
        <v>5.8684415821428555</v>
      </c>
      <c r="AV234" s="3">
        <f t="shared" si="9"/>
        <v>6.3775757833333309</v>
      </c>
      <c r="AW234" s="3">
        <f t="shared" si="10"/>
        <v>6.121149592857142</v>
      </c>
      <c r="AX234" s="3">
        <f t="shared" si="11"/>
        <v>6.6522082333333321</v>
      </c>
      <c r="AY234" s="3">
        <f t="shared" si="12"/>
        <v>-0.62808333333333355</v>
      </c>
      <c r="AZ234" s="3">
        <f t="shared" si="13"/>
        <v>-0.65634708333333347</v>
      </c>
      <c r="BA234" s="3">
        <f t="shared" si="14"/>
        <v>-0.68461083333333361</v>
      </c>
      <c r="BB234" s="3">
        <f t="shared" si="15"/>
        <v>-0.68775125000000026</v>
      </c>
      <c r="BC234" s="3">
        <f t="shared" si="16"/>
        <v>-0.74741916666666686</v>
      </c>
      <c r="BD234" s="3">
        <f t="shared" si="17"/>
        <v>-0.71870005625000011</v>
      </c>
      <c r="BE234" s="3">
        <f t="shared" si="18"/>
        <v>-0.78105302916666675</v>
      </c>
      <c r="BF234" s="3">
        <f t="shared" si="19"/>
        <v>-0.74964886250000029</v>
      </c>
      <c r="BG234" s="3">
        <f t="shared" si="20"/>
        <v>-0.81468689166666697</v>
      </c>
    </row>
    <row r="235" spans="1:59" ht="15" x14ac:dyDescent="0.25">
      <c r="A235" s="38" t="s">
        <v>450</v>
      </c>
      <c r="B235" s="38" t="s">
        <v>45</v>
      </c>
      <c r="C235" s="38" t="str">
        <f>VLOOKUP(A235,CALC!$A$2:$C$494,3,FALSE)</f>
        <v>C/LW</v>
      </c>
      <c r="D235" s="38">
        <v>2</v>
      </c>
      <c r="E235" s="39">
        <v>84</v>
      </c>
      <c r="F235" s="40">
        <v>17</v>
      </c>
      <c r="G235" s="40">
        <v>19.2</v>
      </c>
      <c r="H235" s="40">
        <v>36.200000000000003</v>
      </c>
      <c r="I235" s="40">
        <v>4.5999999999999996</v>
      </c>
      <c r="J235" s="40">
        <v>148.4</v>
      </c>
      <c r="K235" s="40">
        <v>187.5</v>
      </c>
      <c r="L235" s="40">
        <v>46.2</v>
      </c>
      <c r="M235" s="40">
        <v>16.8</v>
      </c>
      <c r="N235" s="52">
        <v>0.115</v>
      </c>
      <c r="O235" s="42">
        <v>13</v>
      </c>
      <c r="P235" s="54">
        <f t="shared" ref="P235:Y235" si="247">IF(F$4="Yes",F235*F$5,0)</f>
        <v>85</v>
      </c>
      <c r="Q235" s="55">
        <f t="shared" si="247"/>
        <v>72</v>
      </c>
      <c r="R235" s="55">
        <f t="shared" si="247"/>
        <v>36.200000000000003</v>
      </c>
      <c r="S235" s="55">
        <f t="shared" si="247"/>
        <v>2.2999999999999998</v>
      </c>
      <c r="T235" s="55">
        <f t="shared" si="247"/>
        <v>74.2</v>
      </c>
      <c r="U235" s="55">
        <f t="shared" si="247"/>
        <v>56.25</v>
      </c>
      <c r="V235" s="55">
        <f t="shared" si="247"/>
        <v>27.720000000000002</v>
      </c>
      <c r="W235" s="55">
        <f t="shared" si="247"/>
        <v>16.8</v>
      </c>
      <c r="X235" s="55">
        <f t="shared" si="247"/>
        <v>0.115</v>
      </c>
      <c r="Y235" s="56">
        <f t="shared" si="247"/>
        <v>0</v>
      </c>
      <c r="Z235" s="57">
        <f t="shared" si="1"/>
        <v>370.58500000000004</v>
      </c>
      <c r="AA235" s="59">
        <f t="shared" si="2"/>
        <v>4.4117261904761911</v>
      </c>
      <c r="AB235" s="59">
        <f t="shared" si="3"/>
        <v>-1.2367525238095223</v>
      </c>
      <c r="AC235" s="1"/>
      <c r="AD235" s="1"/>
      <c r="AE235" s="1"/>
      <c r="AF235" s="1"/>
      <c r="AG235" s="1"/>
      <c r="AH235" s="1"/>
      <c r="AI235" s="1"/>
      <c r="AJ235" s="1"/>
      <c r="AK235" s="1"/>
      <c r="AL235" s="1">
        <f>IFERROR(VLOOKUP(C235,CALC!$K$2:$M$8,2,FALSE),1)</f>
        <v>1.0900000000000001</v>
      </c>
      <c r="AM235" s="1">
        <f>IFERROR(VLOOKUP(C235,CALC!$K$2:$M$8,3,FALSE),1)</f>
        <v>1.0449999999999999</v>
      </c>
      <c r="AN235" s="1">
        <f>VLOOKUP(B235,CALC!$E$2:$H$33,3,FALSE)</f>
        <v>0.76</v>
      </c>
      <c r="AO235" s="1">
        <f>VLOOKUP(B235,CALC!$E$2:$H$33,4,FALSE)</f>
        <v>0.88</v>
      </c>
      <c r="AP235" s="1"/>
      <c r="AQ235" s="3">
        <f t="shared" si="4"/>
        <v>4.6102538690476198</v>
      </c>
      <c r="AR235" s="3">
        <f t="shared" si="5"/>
        <v>4.8087815476190485</v>
      </c>
      <c r="AS235" s="3">
        <f t="shared" si="6"/>
        <v>3.8823190476190481</v>
      </c>
      <c r="AT235" s="3">
        <f t="shared" si="7"/>
        <v>3.3529119047619051</v>
      </c>
      <c r="AU235" s="3">
        <f t="shared" si="8"/>
        <v>4.0570234047619058</v>
      </c>
      <c r="AV235" s="3">
        <f t="shared" si="9"/>
        <v>3.5037929404761909</v>
      </c>
      <c r="AW235" s="3">
        <f t="shared" si="10"/>
        <v>4.2317277619047626</v>
      </c>
      <c r="AX235" s="3">
        <f t="shared" si="11"/>
        <v>3.6546739761904767</v>
      </c>
      <c r="AY235" s="3">
        <f t="shared" si="12"/>
        <v>-1.3448809523809508</v>
      </c>
      <c r="AZ235" s="3">
        <f t="shared" si="13"/>
        <v>-1.4054005952380935</v>
      </c>
      <c r="BA235" s="3">
        <f t="shared" si="14"/>
        <v>-1.4659202380952365</v>
      </c>
      <c r="BB235" s="3">
        <f t="shared" si="15"/>
        <v>-1.1834952380952368</v>
      </c>
      <c r="BC235" s="3">
        <f t="shared" si="16"/>
        <v>-1.0221095238095226</v>
      </c>
      <c r="BD235" s="3">
        <f t="shared" si="17"/>
        <v>-1.2367525238095223</v>
      </c>
      <c r="BE235" s="3">
        <f t="shared" si="18"/>
        <v>-1.0681044523809511</v>
      </c>
      <c r="BF235" s="3">
        <f t="shared" si="19"/>
        <v>-1.2900098095238082</v>
      </c>
      <c r="BG235" s="3">
        <f t="shared" si="20"/>
        <v>-1.1140993809523798</v>
      </c>
    </row>
    <row r="236" spans="1:59" ht="15" x14ac:dyDescent="0.25">
      <c r="A236" s="38" t="s">
        <v>452</v>
      </c>
      <c r="B236" s="38" t="s">
        <v>30</v>
      </c>
      <c r="C236" s="38" t="str">
        <f>VLOOKUP(A236,CALC!$A$2:$C$494,3,FALSE)</f>
        <v>C</v>
      </c>
      <c r="D236" s="38">
        <v>2</v>
      </c>
      <c r="E236" s="39">
        <v>84</v>
      </c>
      <c r="F236" s="40">
        <v>21.8</v>
      </c>
      <c r="G236" s="40">
        <v>24.7</v>
      </c>
      <c r="H236" s="40">
        <v>46.5</v>
      </c>
      <c r="I236" s="40">
        <v>10.9</v>
      </c>
      <c r="J236" s="40">
        <v>157.9</v>
      </c>
      <c r="K236" s="40">
        <v>46.4</v>
      </c>
      <c r="L236" s="40">
        <v>27.8</v>
      </c>
      <c r="M236" s="40">
        <v>23.2</v>
      </c>
      <c r="N236" s="41">
        <v>0.13800000000000001</v>
      </c>
      <c r="O236" s="42">
        <v>15.25</v>
      </c>
      <c r="P236" s="54">
        <f t="shared" ref="P236:Y236" si="248">IF(F$4="Yes",F236*F$5,0)</f>
        <v>109</v>
      </c>
      <c r="Q236" s="55">
        <f t="shared" si="248"/>
        <v>92.625</v>
      </c>
      <c r="R236" s="55">
        <f t="shared" si="248"/>
        <v>46.5</v>
      </c>
      <c r="S236" s="55">
        <f t="shared" si="248"/>
        <v>5.45</v>
      </c>
      <c r="T236" s="55">
        <f t="shared" si="248"/>
        <v>78.95</v>
      </c>
      <c r="U236" s="55">
        <f t="shared" si="248"/>
        <v>13.92</v>
      </c>
      <c r="V236" s="55">
        <f t="shared" si="248"/>
        <v>16.68</v>
      </c>
      <c r="W236" s="55">
        <f t="shared" si="248"/>
        <v>23.2</v>
      </c>
      <c r="X236" s="55">
        <f t="shared" si="248"/>
        <v>0.13800000000000001</v>
      </c>
      <c r="Y236" s="56">
        <f t="shared" si="248"/>
        <v>0</v>
      </c>
      <c r="Z236" s="57">
        <f t="shared" si="1"/>
        <v>386.46299999999997</v>
      </c>
      <c r="AA236" s="59">
        <f t="shared" si="2"/>
        <v>4.6007499999999997</v>
      </c>
      <c r="AB236" s="59">
        <f t="shared" si="3"/>
        <v>-1.0930940999999996</v>
      </c>
      <c r="AC236" s="1"/>
      <c r="AD236" s="1"/>
      <c r="AE236" s="1"/>
      <c r="AF236" s="1"/>
      <c r="AG236" s="1"/>
      <c r="AH236" s="1"/>
      <c r="AI236" s="1"/>
      <c r="AJ236" s="1"/>
      <c r="AK236" s="1"/>
      <c r="AL236" s="1">
        <f>IFERROR(VLOOKUP(C236,CALC!$K$2:$M$8,2,FALSE),1)</f>
        <v>0.96</v>
      </c>
      <c r="AM236" s="1">
        <f>IFERROR(VLOOKUP(C236,CALC!$K$2:$M$8,3,FALSE),1)</f>
        <v>0.98</v>
      </c>
      <c r="AN236" s="1">
        <f>VLOOKUP(B236,CALC!$E$2:$H$33,3,FALSE)</f>
        <v>0.93</v>
      </c>
      <c r="AO236" s="1">
        <f>VLOOKUP(B236,CALC!$E$2:$H$33,4,FALSE)</f>
        <v>0.96500000000000008</v>
      </c>
      <c r="AP236" s="1"/>
      <c r="AQ236" s="3">
        <f t="shared" si="4"/>
        <v>4.5087349999999997</v>
      </c>
      <c r="AR236" s="3">
        <f t="shared" si="5"/>
        <v>4.4167199999999998</v>
      </c>
      <c r="AS236" s="3">
        <f t="shared" si="6"/>
        <v>4.4397237499999997</v>
      </c>
      <c r="AT236" s="3">
        <f t="shared" si="7"/>
        <v>4.2786974999999998</v>
      </c>
      <c r="AU236" s="3">
        <f t="shared" si="8"/>
        <v>4.3509292750000004</v>
      </c>
      <c r="AV236" s="3">
        <f t="shared" si="9"/>
        <v>4.1931235500000001</v>
      </c>
      <c r="AW236" s="3">
        <f t="shared" si="10"/>
        <v>4.2621348000000001</v>
      </c>
      <c r="AX236" s="3">
        <f t="shared" si="11"/>
        <v>4.1075495999999996</v>
      </c>
      <c r="AY236" s="3">
        <f t="shared" si="12"/>
        <v>-1.1558571428571423</v>
      </c>
      <c r="AZ236" s="3">
        <f t="shared" si="13"/>
        <v>-1.1327399999999994</v>
      </c>
      <c r="BA236" s="3">
        <f t="shared" si="14"/>
        <v>-1.1096228571428566</v>
      </c>
      <c r="BB236" s="3">
        <f t="shared" si="15"/>
        <v>-1.1154021428571423</v>
      </c>
      <c r="BC236" s="3">
        <f t="shared" si="16"/>
        <v>-1.0749471428571424</v>
      </c>
      <c r="BD236" s="3">
        <f t="shared" si="17"/>
        <v>-1.0930940999999996</v>
      </c>
      <c r="BE236" s="3">
        <f t="shared" si="18"/>
        <v>-1.0534481999999996</v>
      </c>
      <c r="BF236" s="3">
        <f t="shared" si="19"/>
        <v>-1.0707860571428567</v>
      </c>
      <c r="BG236" s="3">
        <f t="shared" si="20"/>
        <v>-1.0319492571428566</v>
      </c>
    </row>
    <row r="237" spans="1:59" ht="15" x14ac:dyDescent="0.25">
      <c r="A237" s="38" t="s">
        <v>455</v>
      </c>
      <c r="B237" s="38" t="s">
        <v>63</v>
      </c>
      <c r="C237" s="38" t="str">
        <f>VLOOKUP(A237,CALC!$A$2:$C$494,3,FALSE)</f>
        <v>C</v>
      </c>
      <c r="D237" s="38">
        <v>2</v>
      </c>
      <c r="E237" s="39">
        <v>84</v>
      </c>
      <c r="F237" s="40">
        <v>17.399999999999999</v>
      </c>
      <c r="G237" s="40">
        <v>27</v>
      </c>
      <c r="H237" s="40">
        <v>44.4</v>
      </c>
      <c r="I237" s="40">
        <v>7.3</v>
      </c>
      <c r="J237" s="40">
        <v>125.7</v>
      </c>
      <c r="K237" s="40">
        <v>98</v>
      </c>
      <c r="L237" s="40">
        <v>53.7</v>
      </c>
      <c r="M237" s="40">
        <v>31.2</v>
      </c>
      <c r="N237" s="52">
        <v>0.13800000000000001</v>
      </c>
      <c r="O237" s="42">
        <v>16</v>
      </c>
      <c r="P237" s="54">
        <f t="shared" ref="P237:Y237" si="249">IF(F$4="Yes",F237*F$5,0)</f>
        <v>87</v>
      </c>
      <c r="Q237" s="55">
        <f t="shared" si="249"/>
        <v>101.25</v>
      </c>
      <c r="R237" s="55">
        <f t="shared" si="249"/>
        <v>44.4</v>
      </c>
      <c r="S237" s="55">
        <f t="shared" si="249"/>
        <v>3.65</v>
      </c>
      <c r="T237" s="55">
        <f t="shared" si="249"/>
        <v>62.85</v>
      </c>
      <c r="U237" s="55">
        <f t="shared" si="249"/>
        <v>29.4</v>
      </c>
      <c r="V237" s="55">
        <f t="shared" si="249"/>
        <v>32.22</v>
      </c>
      <c r="W237" s="55">
        <f t="shared" si="249"/>
        <v>31.2</v>
      </c>
      <c r="X237" s="55">
        <f t="shared" si="249"/>
        <v>0.13800000000000001</v>
      </c>
      <c r="Y237" s="56">
        <f t="shared" si="249"/>
        <v>0</v>
      </c>
      <c r="Z237" s="57">
        <f t="shared" si="1"/>
        <v>392.10799999999995</v>
      </c>
      <c r="AA237" s="59">
        <f t="shared" si="2"/>
        <v>4.6679523809523804</v>
      </c>
      <c r="AB237" s="59">
        <f t="shared" si="3"/>
        <v>-1.0882192999999996</v>
      </c>
      <c r="AC237" s="1"/>
      <c r="AD237" s="1"/>
      <c r="AE237" s="1"/>
      <c r="AF237" s="1"/>
      <c r="AG237" s="1"/>
      <c r="AH237" s="1"/>
      <c r="AI237" s="1"/>
      <c r="AJ237" s="1"/>
      <c r="AK237" s="1"/>
      <c r="AL237" s="1">
        <f>IFERROR(VLOOKUP(C237,CALC!$K$2:$M$8,2,FALSE),1)</f>
        <v>0.96</v>
      </c>
      <c r="AM237" s="1">
        <f>IFERROR(VLOOKUP(C237,CALC!$K$2:$M$8,3,FALSE),1)</f>
        <v>0.98</v>
      </c>
      <c r="AN237" s="1">
        <f>VLOOKUP(B237,CALC!$E$2:$H$33,3,FALSE)</f>
        <v>1.04</v>
      </c>
      <c r="AO237" s="1">
        <f>VLOOKUP(B237,CALC!$E$2:$H$33,4,FALSE)</f>
        <v>1.02</v>
      </c>
      <c r="AP237" s="1"/>
      <c r="AQ237" s="3">
        <f t="shared" si="4"/>
        <v>4.5745933333333326</v>
      </c>
      <c r="AR237" s="3">
        <f t="shared" si="5"/>
        <v>4.4812342857142848</v>
      </c>
      <c r="AS237" s="3">
        <f t="shared" si="6"/>
        <v>4.7613114285714282</v>
      </c>
      <c r="AT237" s="3">
        <f t="shared" si="7"/>
        <v>4.854670476190476</v>
      </c>
      <c r="AU237" s="3">
        <f t="shared" si="8"/>
        <v>4.6660851999999995</v>
      </c>
      <c r="AV237" s="3">
        <f t="shared" si="9"/>
        <v>4.7575770666666664</v>
      </c>
      <c r="AW237" s="3">
        <f t="shared" si="10"/>
        <v>4.5708589714285708</v>
      </c>
      <c r="AX237" s="3">
        <f t="shared" si="11"/>
        <v>4.6604836571428567</v>
      </c>
      <c r="AY237" s="3">
        <f t="shared" si="12"/>
        <v>-1.0886547619047615</v>
      </c>
      <c r="AZ237" s="3">
        <f t="shared" si="13"/>
        <v>-1.0668816666666663</v>
      </c>
      <c r="BA237" s="3">
        <f t="shared" si="14"/>
        <v>-1.0451085714285711</v>
      </c>
      <c r="BB237" s="3">
        <f t="shared" si="15"/>
        <v>-1.1104278571428567</v>
      </c>
      <c r="BC237" s="3">
        <f t="shared" si="16"/>
        <v>-1.132200952380952</v>
      </c>
      <c r="BD237" s="3">
        <f t="shared" si="17"/>
        <v>-1.0882192999999996</v>
      </c>
      <c r="BE237" s="3">
        <f t="shared" si="18"/>
        <v>-1.1095569333333331</v>
      </c>
      <c r="BF237" s="3">
        <f t="shared" si="19"/>
        <v>-1.0660107428571426</v>
      </c>
      <c r="BG237" s="3">
        <f t="shared" si="20"/>
        <v>-1.0869129142857139</v>
      </c>
    </row>
    <row r="238" spans="1:59" ht="15" x14ac:dyDescent="0.25">
      <c r="A238" s="38" t="s">
        <v>453</v>
      </c>
      <c r="B238" s="38" t="s">
        <v>49</v>
      </c>
      <c r="C238" s="38" t="str">
        <f>VLOOKUP(A238,CALC!$A$2:$C$494,3,FALSE)</f>
        <v>LW/RW</v>
      </c>
      <c r="D238" s="38">
        <v>2</v>
      </c>
      <c r="E238" s="39">
        <v>84</v>
      </c>
      <c r="F238" s="40">
        <v>18.100000000000001</v>
      </c>
      <c r="G238" s="40">
        <v>23.9</v>
      </c>
      <c r="H238" s="40">
        <v>42</v>
      </c>
      <c r="I238" s="40">
        <v>7.6</v>
      </c>
      <c r="J238" s="40">
        <v>106.1</v>
      </c>
      <c r="K238" s="40">
        <v>170.7</v>
      </c>
      <c r="L238" s="40">
        <v>46.4</v>
      </c>
      <c r="M238" s="40">
        <v>51</v>
      </c>
      <c r="N238" s="41">
        <v>0.17100000000000001</v>
      </c>
      <c r="O238" s="42">
        <v>14.75</v>
      </c>
      <c r="P238" s="54">
        <f t="shared" ref="P238:Y238" si="250">IF(F$4="Yes",F238*F$5,0)</f>
        <v>90.5</v>
      </c>
      <c r="Q238" s="55">
        <f t="shared" si="250"/>
        <v>89.625</v>
      </c>
      <c r="R238" s="55">
        <f t="shared" si="250"/>
        <v>42</v>
      </c>
      <c r="S238" s="55">
        <f t="shared" si="250"/>
        <v>3.8</v>
      </c>
      <c r="T238" s="55">
        <f t="shared" si="250"/>
        <v>53.05</v>
      </c>
      <c r="U238" s="55">
        <f t="shared" si="250"/>
        <v>51.209999999999994</v>
      </c>
      <c r="V238" s="55">
        <f t="shared" si="250"/>
        <v>27.84</v>
      </c>
      <c r="W238" s="55">
        <f t="shared" si="250"/>
        <v>51</v>
      </c>
      <c r="X238" s="55">
        <f t="shared" si="250"/>
        <v>0.17100000000000001</v>
      </c>
      <c r="Y238" s="56">
        <f t="shared" si="250"/>
        <v>0</v>
      </c>
      <c r="Z238" s="57">
        <f t="shared" si="1"/>
        <v>409.19599999999997</v>
      </c>
      <c r="AA238" s="59">
        <f t="shared" si="2"/>
        <v>4.8713809523809521</v>
      </c>
      <c r="AB238" s="59">
        <f t="shared" si="3"/>
        <v>-0.83317489047618987</v>
      </c>
      <c r="AC238" s="1"/>
      <c r="AD238" s="1"/>
      <c r="AE238" s="1"/>
      <c r="AF238" s="1"/>
      <c r="AG238" s="1"/>
      <c r="AH238" s="1"/>
      <c r="AI238" s="1"/>
      <c r="AJ238" s="1"/>
      <c r="AK238" s="1"/>
      <c r="AL238" s="1">
        <f>IFERROR(VLOOKUP(C238,CALC!$K$2:$M$8,2,FALSE),1)</f>
        <v>1.08</v>
      </c>
      <c r="AM238" s="1">
        <f>IFERROR(VLOOKUP(C238,CALC!$K$2:$M$8,3,FALSE),1)</f>
        <v>1.04</v>
      </c>
      <c r="AN238" s="1">
        <f>VLOOKUP(B238,CALC!$E$2:$H$33,3,FALSE)</f>
        <v>0.81</v>
      </c>
      <c r="AO238" s="1">
        <f>VLOOKUP(B238,CALC!$E$2:$H$33,4,FALSE)</f>
        <v>0.90500000000000003</v>
      </c>
      <c r="AP238" s="1"/>
      <c r="AQ238" s="3">
        <f t="shared" si="4"/>
        <v>5.0662361904761903</v>
      </c>
      <c r="AR238" s="3">
        <f t="shared" si="5"/>
        <v>5.2610914285714285</v>
      </c>
      <c r="AS238" s="3">
        <f t="shared" si="6"/>
        <v>4.4085997619047621</v>
      </c>
      <c r="AT238" s="3">
        <f t="shared" si="7"/>
        <v>3.9458185714285716</v>
      </c>
      <c r="AU238" s="3">
        <f t="shared" si="8"/>
        <v>4.5849437523809522</v>
      </c>
      <c r="AV238" s="3">
        <f t="shared" si="9"/>
        <v>4.1036513142857141</v>
      </c>
      <c r="AW238" s="3">
        <f t="shared" si="10"/>
        <v>4.7612877428571432</v>
      </c>
      <c r="AX238" s="3">
        <f t="shared" si="11"/>
        <v>4.2614840571428578</v>
      </c>
      <c r="AY238" s="3">
        <f t="shared" si="12"/>
        <v>-0.88522619047618978</v>
      </c>
      <c r="AZ238" s="3">
        <f t="shared" si="13"/>
        <v>-0.9206352380952374</v>
      </c>
      <c r="BA238" s="3">
        <f t="shared" si="14"/>
        <v>-0.95604428571428501</v>
      </c>
      <c r="BB238" s="3">
        <f t="shared" si="15"/>
        <v>-0.80112970238095182</v>
      </c>
      <c r="BC238" s="3">
        <f t="shared" si="16"/>
        <v>-0.71703321428571376</v>
      </c>
      <c r="BD238" s="3">
        <f t="shared" si="17"/>
        <v>-0.83317489047618987</v>
      </c>
      <c r="BE238" s="3">
        <f t="shared" si="18"/>
        <v>-0.74571454285714234</v>
      </c>
      <c r="BF238" s="3">
        <f t="shared" si="19"/>
        <v>-0.86522007857142791</v>
      </c>
      <c r="BG238" s="3">
        <f t="shared" si="20"/>
        <v>-0.77439587142857091</v>
      </c>
    </row>
    <row r="239" spans="1:59" ht="15" x14ac:dyDescent="0.25">
      <c r="A239" s="38" t="s">
        <v>462</v>
      </c>
      <c r="B239" s="38" t="s">
        <v>37</v>
      </c>
      <c r="C239" s="38" t="str">
        <f>VLOOKUP(A239,CALC!$A$2:$C$494,3,FALSE)</f>
        <v>C/LW/RW</v>
      </c>
      <c r="D239" s="38">
        <v>2</v>
      </c>
      <c r="E239" s="39">
        <v>84</v>
      </c>
      <c r="F239" s="40">
        <v>16.7</v>
      </c>
      <c r="G239" s="40">
        <v>31.1</v>
      </c>
      <c r="H239" s="40">
        <v>47.8</v>
      </c>
      <c r="I239" s="40">
        <v>13.5</v>
      </c>
      <c r="J239" s="40">
        <v>142.6</v>
      </c>
      <c r="K239" s="40">
        <v>63.2</v>
      </c>
      <c r="L239" s="40">
        <v>31.4</v>
      </c>
      <c r="M239" s="40">
        <v>21.5</v>
      </c>
      <c r="N239" s="52">
        <v>0.11700000000000001</v>
      </c>
      <c r="O239" s="42">
        <v>16.25</v>
      </c>
      <c r="P239" s="54">
        <f t="shared" ref="P239:Y239" si="251">IF(F$4="Yes",F239*F$5,0)</f>
        <v>83.5</v>
      </c>
      <c r="Q239" s="55">
        <f t="shared" si="251"/>
        <v>116.625</v>
      </c>
      <c r="R239" s="55">
        <f t="shared" si="251"/>
        <v>47.8</v>
      </c>
      <c r="S239" s="55">
        <f t="shared" si="251"/>
        <v>6.75</v>
      </c>
      <c r="T239" s="55">
        <f t="shared" si="251"/>
        <v>71.3</v>
      </c>
      <c r="U239" s="55">
        <f t="shared" si="251"/>
        <v>18.96</v>
      </c>
      <c r="V239" s="55">
        <f t="shared" si="251"/>
        <v>18.84</v>
      </c>
      <c r="W239" s="55">
        <f t="shared" si="251"/>
        <v>21.5</v>
      </c>
      <c r="X239" s="55">
        <f t="shared" si="251"/>
        <v>0.11700000000000001</v>
      </c>
      <c r="Y239" s="56">
        <f t="shared" si="251"/>
        <v>0</v>
      </c>
      <c r="Z239" s="57">
        <f t="shared" si="1"/>
        <v>385.392</v>
      </c>
      <c r="AA239" s="59">
        <f t="shared" si="2"/>
        <v>4.5880000000000001</v>
      </c>
      <c r="AB239" s="59">
        <f t="shared" si="3"/>
        <v>-1.2258981080357132</v>
      </c>
      <c r="AC239" s="1"/>
      <c r="AD239" s="1"/>
      <c r="AE239" s="1"/>
      <c r="AF239" s="1"/>
      <c r="AG239" s="1"/>
      <c r="AH239" s="1"/>
      <c r="AI239" s="1"/>
      <c r="AJ239" s="1"/>
      <c r="AK239" s="1"/>
      <c r="AL239" s="1">
        <f>IFERROR(VLOOKUP(C239,CALC!$K$2:$M$8,2,FALSE),1)</f>
        <v>1.1299999999999999</v>
      </c>
      <c r="AM239" s="1">
        <f>IFERROR(VLOOKUP(C239,CALC!$K$2:$M$8,3,FALSE),1)</f>
        <v>1.0649999999999999</v>
      </c>
      <c r="AN239" s="1">
        <f>VLOOKUP(B239,CALC!$E$2:$H$33,3,FALSE)</f>
        <v>0.97</v>
      </c>
      <c r="AO239" s="1">
        <f>VLOOKUP(B239,CALC!$E$2:$H$33,4,FALSE)</f>
        <v>0.98499999999999999</v>
      </c>
      <c r="AP239" s="1"/>
      <c r="AQ239" s="3">
        <f t="shared" si="4"/>
        <v>4.8862199999999998</v>
      </c>
      <c r="AR239" s="3">
        <f t="shared" si="5"/>
        <v>5.1844399999999995</v>
      </c>
      <c r="AS239" s="3">
        <f t="shared" si="6"/>
        <v>4.5191800000000004</v>
      </c>
      <c r="AT239" s="3">
        <f t="shared" si="7"/>
        <v>4.4503599999999999</v>
      </c>
      <c r="AU239" s="3">
        <f t="shared" si="8"/>
        <v>4.8129266999999993</v>
      </c>
      <c r="AV239" s="3">
        <f t="shared" si="9"/>
        <v>4.7396333999999998</v>
      </c>
      <c r="AW239" s="3">
        <f t="shared" si="10"/>
        <v>5.1066733999999991</v>
      </c>
      <c r="AX239" s="3">
        <f t="shared" si="11"/>
        <v>5.0289067999999997</v>
      </c>
      <c r="AY239" s="3">
        <f t="shared" si="12"/>
        <v>-1.1686071428571418</v>
      </c>
      <c r="AZ239" s="3">
        <f t="shared" si="13"/>
        <v>-1.2445666071428561</v>
      </c>
      <c r="BA239" s="3">
        <f t="shared" si="14"/>
        <v>-1.3205260714285703</v>
      </c>
      <c r="BB239" s="3">
        <f t="shared" si="15"/>
        <v>-1.1510780357142847</v>
      </c>
      <c r="BC239" s="3">
        <f t="shared" si="16"/>
        <v>-1.1335489285714275</v>
      </c>
      <c r="BD239" s="3">
        <f t="shared" si="17"/>
        <v>-1.2258981080357132</v>
      </c>
      <c r="BE239" s="3">
        <f t="shared" si="18"/>
        <v>-1.2072296089285703</v>
      </c>
      <c r="BF239" s="3">
        <f t="shared" si="19"/>
        <v>-1.3007181803571417</v>
      </c>
      <c r="BG239" s="3">
        <f t="shared" si="20"/>
        <v>-1.2809102892857132</v>
      </c>
    </row>
    <row r="240" spans="1:59" ht="15" x14ac:dyDescent="0.25">
      <c r="A240" s="38" t="s">
        <v>365</v>
      </c>
      <c r="B240" s="38" t="s">
        <v>93</v>
      </c>
      <c r="C240" s="38" t="str">
        <f>VLOOKUP(A240,CALC!$A$2:$C$494,3,FALSE)</f>
        <v>D</v>
      </c>
      <c r="D240" s="38">
        <v>2</v>
      </c>
      <c r="E240" s="39">
        <v>84</v>
      </c>
      <c r="F240" s="40">
        <v>9.6</v>
      </c>
      <c r="G240" s="40">
        <v>21.9</v>
      </c>
      <c r="H240" s="40">
        <v>31.5</v>
      </c>
      <c r="I240" s="40">
        <v>3.3</v>
      </c>
      <c r="J240" s="40">
        <v>157</v>
      </c>
      <c r="K240" s="40">
        <v>34.700000000000003</v>
      </c>
      <c r="L240" s="40">
        <v>156.30000000000001</v>
      </c>
      <c r="M240" s="40">
        <v>20.5</v>
      </c>
      <c r="N240" s="41">
        <v>6.0999999999999999E-2</v>
      </c>
      <c r="O240" s="42">
        <v>18.25</v>
      </c>
      <c r="P240" s="54">
        <f t="shared" ref="P240:Y240" si="252">IF(F$4="Yes",F240*F$5,0)</f>
        <v>48</v>
      </c>
      <c r="Q240" s="55">
        <f t="shared" si="252"/>
        <v>82.125</v>
      </c>
      <c r="R240" s="55">
        <f t="shared" si="252"/>
        <v>31.5</v>
      </c>
      <c r="S240" s="55">
        <f t="shared" si="252"/>
        <v>1.65</v>
      </c>
      <c r="T240" s="55">
        <f t="shared" si="252"/>
        <v>78.5</v>
      </c>
      <c r="U240" s="55">
        <f t="shared" si="252"/>
        <v>10.41</v>
      </c>
      <c r="V240" s="55">
        <f t="shared" si="252"/>
        <v>93.78</v>
      </c>
      <c r="W240" s="55">
        <f t="shared" si="252"/>
        <v>20.5</v>
      </c>
      <c r="X240" s="55">
        <f t="shared" si="252"/>
        <v>6.0999999999999999E-2</v>
      </c>
      <c r="Y240" s="56">
        <f t="shared" si="252"/>
        <v>0</v>
      </c>
      <c r="Z240" s="57">
        <f t="shared" si="1"/>
        <v>366.52600000000001</v>
      </c>
      <c r="AA240" s="59">
        <f t="shared" si="2"/>
        <v>4.3634047619047625</v>
      </c>
      <c r="AB240" s="59">
        <f t="shared" si="3"/>
        <v>-0.57601892857142867</v>
      </c>
      <c r="AC240" s="1"/>
      <c r="AD240" s="1"/>
      <c r="AE240" s="1"/>
      <c r="AF240" s="1"/>
      <c r="AG240" s="1"/>
      <c r="AH240" s="1"/>
      <c r="AI240" s="1"/>
      <c r="AJ240" s="1"/>
      <c r="AK240" s="1"/>
      <c r="AL240" s="1">
        <f>IFERROR(VLOOKUP(C240,CALC!$K$2:$M$8,2,FALSE),1)</f>
        <v>1</v>
      </c>
      <c r="AM240" s="1">
        <f>IFERROR(VLOOKUP(C240,CALC!$K$2:$M$8,3,FALSE),1)</f>
        <v>1</v>
      </c>
      <c r="AN240" s="1">
        <f>VLOOKUP(B240,CALC!$E$2:$H$33,3,FALSE)</f>
        <v>1.0900000000000001</v>
      </c>
      <c r="AO240" s="1">
        <f>VLOOKUP(B240,CALC!$E$2:$H$33,4,FALSE)</f>
        <v>1.0449999999999999</v>
      </c>
      <c r="AP240" s="1"/>
      <c r="AQ240" s="3">
        <f t="shared" si="4"/>
        <v>4.3634047619047625</v>
      </c>
      <c r="AR240" s="3">
        <f t="shared" si="5"/>
        <v>4.3634047619047625</v>
      </c>
      <c r="AS240" s="3">
        <f t="shared" si="6"/>
        <v>4.5597579761904763</v>
      </c>
      <c r="AT240" s="3">
        <f t="shared" si="7"/>
        <v>4.756111190476191</v>
      </c>
      <c r="AU240" s="3">
        <f t="shared" si="8"/>
        <v>4.5597579761904763</v>
      </c>
      <c r="AV240" s="3">
        <f t="shared" si="9"/>
        <v>4.756111190476191</v>
      </c>
      <c r="AW240" s="3">
        <f t="shared" si="10"/>
        <v>4.5597579761904763</v>
      </c>
      <c r="AX240" s="3">
        <f t="shared" si="11"/>
        <v>4.756111190476191</v>
      </c>
      <c r="AY240" s="3">
        <f t="shared" si="12"/>
        <v>-0.55121428571428588</v>
      </c>
      <c r="AZ240" s="3">
        <f t="shared" si="13"/>
        <v>-0.55121428571428588</v>
      </c>
      <c r="BA240" s="3">
        <f t="shared" si="14"/>
        <v>-0.55121428571428588</v>
      </c>
      <c r="BB240" s="3">
        <f t="shared" si="15"/>
        <v>-0.57601892857142867</v>
      </c>
      <c r="BC240" s="3">
        <f t="shared" si="16"/>
        <v>-0.60082357142857168</v>
      </c>
      <c r="BD240" s="3">
        <f t="shared" si="17"/>
        <v>-0.57601892857142867</v>
      </c>
      <c r="BE240" s="3">
        <f t="shared" si="18"/>
        <v>-0.60082357142857168</v>
      </c>
      <c r="BF240" s="3">
        <f t="shared" si="19"/>
        <v>-0.57601892857142867</v>
      </c>
      <c r="BG240" s="3">
        <f t="shared" si="20"/>
        <v>-0.60082357142857168</v>
      </c>
    </row>
    <row r="241" spans="1:59" ht="15" x14ac:dyDescent="0.25">
      <c r="A241" s="38" t="s">
        <v>458</v>
      </c>
      <c r="B241" s="38" t="s">
        <v>72</v>
      </c>
      <c r="C241" s="38" t="str">
        <f>VLOOKUP(A241,CALC!$A$2:$C$494,3,FALSE)</f>
        <v>C</v>
      </c>
      <c r="D241" s="38">
        <v>2</v>
      </c>
      <c r="E241" s="39">
        <v>84</v>
      </c>
      <c r="F241" s="40">
        <v>17.8</v>
      </c>
      <c r="G241" s="40">
        <v>21.5</v>
      </c>
      <c r="H241" s="40">
        <v>39.299999999999997</v>
      </c>
      <c r="I241" s="40">
        <v>4</v>
      </c>
      <c r="J241" s="40">
        <v>121.5</v>
      </c>
      <c r="K241" s="40">
        <v>167.7</v>
      </c>
      <c r="L241" s="40">
        <v>51.2</v>
      </c>
      <c r="M241" s="40">
        <v>29.7</v>
      </c>
      <c r="N241" s="52">
        <v>0.14599999999999999</v>
      </c>
      <c r="O241" s="42">
        <v>16.25</v>
      </c>
      <c r="P241" s="54">
        <f t="shared" ref="P241:Y241" si="253">IF(F$4="Yes",F241*F$5,0)</f>
        <v>89</v>
      </c>
      <c r="Q241" s="55">
        <f t="shared" si="253"/>
        <v>80.625</v>
      </c>
      <c r="R241" s="55">
        <f t="shared" si="253"/>
        <v>39.299999999999997</v>
      </c>
      <c r="S241" s="55">
        <f t="shared" si="253"/>
        <v>2</v>
      </c>
      <c r="T241" s="55">
        <f t="shared" si="253"/>
        <v>60.75</v>
      </c>
      <c r="U241" s="55">
        <f t="shared" si="253"/>
        <v>50.309999999999995</v>
      </c>
      <c r="V241" s="55">
        <f t="shared" si="253"/>
        <v>30.72</v>
      </c>
      <c r="W241" s="55">
        <f t="shared" si="253"/>
        <v>29.7</v>
      </c>
      <c r="X241" s="55">
        <f t="shared" si="253"/>
        <v>0.14599999999999999</v>
      </c>
      <c r="Y241" s="56">
        <f t="shared" si="253"/>
        <v>0</v>
      </c>
      <c r="Z241" s="57">
        <f t="shared" si="1"/>
        <v>382.55100000000004</v>
      </c>
      <c r="AA241" s="59">
        <f t="shared" si="2"/>
        <v>4.5541785714285723</v>
      </c>
      <c r="AB241" s="59">
        <f t="shared" si="3"/>
        <v>-1.1783799999999982</v>
      </c>
      <c r="AC241" s="1"/>
      <c r="AD241" s="1"/>
      <c r="AE241" s="1"/>
      <c r="AF241" s="1"/>
      <c r="AG241" s="1"/>
      <c r="AH241" s="1"/>
      <c r="AI241" s="1"/>
      <c r="AJ241" s="1"/>
      <c r="AK241" s="1"/>
      <c r="AL241" s="1">
        <f>IFERROR(VLOOKUP(C241,CALC!$K$2:$M$8,2,FALSE),1)</f>
        <v>0.96</v>
      </c>
      <c r="AM241" s="1">
        <f>IFERROR(VLOOKUP(C241,CALC!$K$2:$M$8,3,FALSE),1)</f>
        <v>0.98</v>
      </c>
      <c r="AN241" s="1">
        <f>VLOOKUP(B241,CALC!$E$2:$H$33,3,FALSE)</f>
        <v>1</v>
      </c>
      <c r="AO241" s="1">
        <f>VLOOKUP(B241,CALC!$E$2:$H$33,4,FALSE)</f>
        <v>1</v>
      </c>
      <c r="AP241" s="1"/>
      <c r="AQ241" s="3">
        <f t="shared" si="4"/>
        <v>4.4630950000000009</v>
      </c>
      <c r="AR241" s="3">
        <f t="shared" si="5"/>
        <v>4.3720114285714295</v>
      </c>
      <c r="AS241" s="3">
        <f t="shared" si="6"/>
        <v>4.5541785714285723</v>
      </c>
      <c r="AT241" s="3">
        <f t="shared" si="7"/>
        <v>4.5541785714285723</v>
      </c>
      <c r="AU241" s="3">
        <f t="shared" si="8"/>
        <v>4.4630950000000009</v>
      </c>
      <c r="AV241" s="3">
        <f t="shared" si="9"/>
        <v>4.4630950000000009</v>
      </c>
      <c r="AW241" s="3">
        <f t="shared" si="10"/>
        <v>4.3720114285714295</v>
      </c>
      <c r="AX241" s="3">
        <f t="shared" si="11"/>
        <v>4.3720114285714295</v>
      </c>
      <c r="AY241" s="3">
        <f t="shared" si="12"/>
        <v>-1.2024285714285696</v>
      </c>
      <c r="AZ241" s="3">
        <f t="shared" si="13"/>
        <v>-1.1783799999999982</v>
      </c>
      <c r="BA241" s="3">
        <f t="shared" si="14"/>
        <v>-1.1543314285714268</v>
      </c>
      <c r="BB241" s="3">
        <f t="shared" si="15"/>
        <v>-1.2024285714285696</v>
      </c>
      <c r="BC241" s="3">
        <f t="shared" si="16"/>
        <v>-1.2024285714285696</v>
      </c>
      <c r="BD241" s="3">
        <f t="shared" si="17"/>
        <v>-1.1783799999999982</v>
      </c>
      <c r="BE241" s="3">
        <f t="shared" si="18"/>
        <v>-1.1783799999999982</v>
      </c>
      <c r="BF241" s="3">
        <f t="shared" si="19"/>
        <v>-1.1543314285714268</v>
      </c>
      <c r="BG241" s="3">
        <f t="shared" si="20"/>
        <v>-1.1543314285714268</v>
      </c>
    </row>
    <row r="242" spans="1:59" ht="15" x14ac:dyDescent="0.25">
      <c r="A242" s="38" t="s">
        <v>366</v>
      </c>
      <c r="B242" s="38" t="s">
        <v>56</v>
      </c>
      <c r="C242" s="38" t="str">
        <f>VLOOKUP(A242,CALC!$A$2:$C$494,3,FALSE)</f>
        <v>D</v>
      </c>
      <c r="D242" s="38">
        <v>2</v>
      </c>
      <c r="E242" s="39">
        <v>84</v>
      </c>
      <c r="F242" s="40">
        <v>8.5</v>
      </c>
      <c r="G242" s="40">
        <v>33.700000000000003</v>
      </c>
      <c r="H242" s="40">
        <v>42.2</v>
      </c>
      <c r="I242" s="40">
        <v>2.8</v>
      </c>
      <c r="J242" s="40">
        <v>140</v>
      </c>
      <c r="K242" s="40">
        <v>36.799999999999997</v>
      </c>
      <c r="L242" s="40">
        <v>103</v>
      </c>
      <c r="M242" s="40">
        <v>29.1</v>
      </c>
      <c r="N242" s="41">
        <v>6.0999999999999999E-2</v>
      </c>
      <c r="O242" s="42">
        <v>22.5</v>
      </c>
      <c r="P242" s="54">
        <f t="shared" ref="P242:Y242" si="254">IF(F$4="Yes",F242*F$5,0)</f>
        <v>42.5</v>
      </c>
      <c r="Q242" s="55">
        <f t="shared" si="254"/>
        <v>126.37500000000001</v>
      </c>
      <c r="R242" s="55">
        <f t="shared" si="254"/>
        <v>42.2</v>
      </c>
      <c r="S242" s="55">
        <f t="shared" si="254"/>
        <v>1.4</v>
      </c>
      <c r="T242" s="55">
        <f t="shared" si="254"/>
        <v>70</v>
      </c>
      <c r="U242" s="55">
        <f t="shared" si="254"/>
        <v>11.04</v>
      </c>
      <c r="V242" s="55">
        <f t="shared" si="254"/>
        <v>61.8</v>
      </c>
      <c r="W242" s="55">
        <f t="shared" si="254"/>
        <v>29.1</v>
      </c>
      <c r="X242" s="55">
        <f t="shared" si="254"/>
        <v>6.0999999999999999E-2</v>
      </c>
      <c r="Y242" s="56">
        <f t="shared" si="254"/>
        <v>0</v>
      </c>
      <c r="Z242" s="57">
        <f t="shared" si="1"/>
        <v>384.47600000000006</v>
      </c>
      <c r="AA242" s="59">
        <f t="shared" si="2"/>
        <v>4.5770952380952385</v>
      </c>
      <c r="AB242" s="59">
        <f t="shared" si="3"/>
        <v>-0.36115047619047641</v>
      </c>
      <c r="AC242" s="1"/>
      <c r="AD242" s="1"/>
      <c r="AE242" s="1"/>
      <c r="AF242" s="1"/>
      <c r="AG242" s="1"/>
      <c r="AH242" s="1"/>
      <c r="AI242" s="1"/>
      <c r="AJ242" s="1"/>
      <c r="AK242" s="1"/>
      <c r="AL242" s="1">
        <f>IFERROR(VLOOKUP(C242,CALC!$K$2:$M$8,2,FALSE),1)</f>
        <v>1</v>
      </c>
      <c r="AM242" s="1">
        <f>IFERROR(VLOOKUP(C242,CALC!$K$2:$M$8,3,FALSE),1)</f>
        <v>1</v>
      </c>
      <c r="AN242" s="1">
        <f>VLOOKUP(B242,CALC!$E$2:$H$33,3,FALSE)</f>
        <v>1.1399999999999999</v>
      </c>
      <c r="AO242" s="1">
        <f>VLOOKUP(B242,CALC!$E$2:$H$33,4,FALSE)</f>
        <v>1.0699999999999998</v>
      </c>
      <c r="AP242" s="1"/>
      <c r="AQ242" s="3">
        <f t="shared" si="4"/>
        <v>4.5770952380952385</v>
      </c>
      <c r="AR242" s="3">
        <f t="shared" si="5"/>
        <v>4.5770952380952385</v>
      </c>
      <c r="AS242" s="3">
        <f t="shared" si="6"/>
        <v>4.8974919047619041</v>
      </c>
      <c r="AT242" s="3">
        <f t="shared" si="7"/>
        <v>5.2178885714285714</v>
      </c>
      <c r="AU242" s="3">
        <f t="shared" si="8"/>
        <v>4.8974919047619041</v>
      </c>
      <c r="AV242" s="3">
        <f t="shared" si="9"/>
        <v>5.2178885714285714</v>
      </c>
      <c r="AW242" s="3">
        <f t="shared" si="10"/>
        <v>4.8974919047619041</v>
      </c>
      <c r="AX242" s="3">
        <f t="shared" si="11"/>
        <v>5.2178885714285714</v>
      </c>
      <c r="AY242" s="3">
        <f t="shared" si="12"/>
        <v>-0.33752380952380978</v>
      </c>
      <c r="AZ242" s="3">
        <f t="shared" si="13"/>
        <v>-0.33752380952380978</v>
      </c>
      <c r="BA242" s="3">
        <f t="shared" si="14"/>
        <v>-0.33752380952380978</v>
      </c>
      <c r="BB242" s="3">
        <f t="shared" si="15"/>
        <v>-0.36115047619047641</v>
      </c>
      <c r="BC242" s="3">
        <f t="shared" si="16"/>
        <v>-0.3847771428571431</v>
      </c>
      <c r="BD242" s="3">
        <f t="shared" si="17"/>
        <v>-0.36115047619047641</v>
      </c>
      <c r="BE242" s="3">
        <f t="shared" si="18"/>
        <v>-0.3847771428571431</v>
      </c>
      <c r="BF242" s="3">
        <f t="shared" si="19"/>
        <v>-0.36115047619047641</v>
      </c>
      <c r="BG242" s="3">
        <f t="shared" si="20"/>
        <v>-0.3847771428571431</v>
      </c>
    </row>
    <row r="243" spans="1:59" ht="15" x14ac:dyDescent="0.25">
      <c r="A243" s="38" t="s">
        <v>457</v>
      </c>
      <c r="B243" s="38" t="s">
        <v>49</v>
      </c>
      <c r="C243" s="38" t="str">
        <f>VLOOKUP(A243,CALC!$A$2:$C$494,3,FALSE)</f>
        <v>C/LW/RW</v>
      </c>
      <c r="D243" s="38">
        <v>2</v>
      </c>
      <c r="E243" s="39">
        <v>84</v>
      </c>
      <c r="F243" s="40">
        <v>20.399999999999999</v>
      </c>
      <c r="G243" s="40">
        <v>27</v>
      </c>
      <c r="H243" s="40">
        <v>47.4</v>
      </c>
      <c r="I243" s="40">
        <v>11.4</v>
      </c>
      <c r="J243" s="40">
        <v>140.69999999999999</v>
      </c>
      <c r="K243" s="40">
        <v>36.799999999999997</v>
      </c>
      <c r="L243" s="40">
        <v>37.700000000000003</v>
      </c>
      <c r="M243" s="40">
        <v>21.4</v>
      </c>
      <c r="N243" s="52">
        <v>0.14499999999999999</v>
      </c>
      <c r="O243" s="42">
        <v>17.5</v>
      </c>
      <c r="P243" s="54">
        <f t="shared" ref="P243:Y243" si="255">IF(F$4="Yes",F243*F$5,0)</f>
        <v>102</v>
      </c>
      <c r="Q243" s="55">
        <f t="shared" si="255"/>
        <v>101.25</v>
      </c>
      <c r="R243" s="55">
        <f t="shared" si="255"/>
        <v>47.4</v>
      </c>
      <c r="S243" s="55">
        <f t="shared" si="255"/>
        <v>5.7</v>
      </c>
      <c r="T243" s="55">
        <f t="shared" si="255"/>
        <v>70.349999999999994</v>
      </c>
      <c r="U243" s="55">
        <f t="shared" si="255"/>
        <v>11.04</v>
      </c>
      <c r="V243" s="55">
        <f t="shared" si="255"/>
        <v>22.62</v>
      </c>
      <c r="W243" s="55">
        <f t="shared" si="255"/>
        <v>21.4</v>
      </c>
      <c r="X243" s="55">
        <f t="shared" si="255"/>
        <v>0.14499999999999999</v>
      </c>
      <c r="Y243" s="56">
        <f t="shared" si="255"/>
        <v>0</v>
      </c>
      <c r="Z243" s="57">
        <f t="shared" si="1"/>
        <v>381.90500000000003</v>
      </c>
      <c r="AA243" s="59">
        <f t="shared" si="2"/>
        <v>4.5464880952380957</v>
      </c>
      <c r="AB243" s="59">
        <f t="shared" si="3"/>
        <v>-1.1663429910714274</v>
      </c>
      <c r="AC243" s="1"/>
      <c r="AD243" s="1"/>
      <c r="AE243" s="1"/>
      <c r="AF243" s="1"/>
      <c r="AG243" s="1"/>
      <c r="AH243" s="1"/>
      <c r="AI243" s="1"/>
      <c r="AJ243" s="1"/>
      <c r="AK243" s="1"/>
      <c r="AL243" s="1">
        <f>IFERROR(VLOOKUP(C243,CALC!$K$2:$M$8,2,FALSE),1)</f>
        <v>1.1299999999999999</v>
      </c>
      <c r="AM243" s="1">
        <f>IFERROR(VLOOKUP(C243,CALC!$K$2:$M$8,3,FALSE),1)</f>
        <v>1.0649999999999999</v>
      </c>
      <c r="AN243" s="1">
        <f>VLOOKUP(B243,CALC!$E$2:$H$33,3,FALSE)</f>
        <v>0.81</v>
      </c>
      <c r="AO243" s="1">
        <f>VLOOKUP(B243,CALC!$E$2:$H$33,4,FALSE)</f>
        <v>0.90500000000000003</v>
      </c>
      <c r="AP243" s="1"/>
      <c r="AQ243" s="3">
        <f t="shared" si="4"/>
        <v>4.8420098214285714</v>
      </c>
      <c r="AR243" s="3">
        <f t="shared" si="5"/>
        <v>5.137531547619048</v>
      </c>
      <c r="AS243" s="3">
        <f t="shared" si="6"/>
        <v>4.1145717261904764</v>
      </c>
      <c r="AT243" s="3">
        <f t="shared" si="7"/>
        <v>3.682655357142858</v>
      </c>
      <c r="AU243" s="3">
        <f t="shared" si="8"/>
        <v>4.3820188883928575</v>
      </c>
      <c r="AV243" s="3">
        <f t="shared" si="9"/>
        <v>3.9220279553571431</v>
      </c>
      <c r="AW243" s="3">
        <f t="shared" si="10"/>
        <v>4.6494660505952385</v>
      </c>
      <c r="AX243" s="3">
        <f t="shared" si="11"/>
        <v>4.1614005535714291</v>
      </c>
      <c r="AY243" s="3">
        <f t="shared" si="12"/>
        <v>-1.2101190476190462</v>
      </c>
      <c r="AZ243" s="3">
        <f t="shared" si="13"/>
        <v>-1.2887767857142842</v>
      </c>
      <c r="BA243" s="3">
        <f t="shared" si="14"/>
        <v>-1.367434523809522</v>
      </c>
      <c r="BB243" s="3">
        <f t="shared" si="15"/>
        <v>-1.0951577380952369</v>
      </c>
      <c r="BC243" s="3">
        <f t="shared" si="16"/>
        <v>-0.98019642857142752</v>
      </c>
      <c r="BD243" s="3">
        <f t="shared" si="17"/>
        <v>-1.1663429910714274</v>
      </c>
      <c r="BE243" s="3">
        <f t="shared" si="18"/>
        <v>-1.0439091964285703</v>
      </c>
      <c r="BF243" s="3">
        <f t="shared" si="19"/>
        <v>-1.2375282440476174</v>
      </c>
      <c r="BG243" s="3">
        <f t="shared" si="20"/>
        <v>-1.1076219642857128</v>
      </c>
    </row>
    <row r="244" spans="1:59" ht="15" x14ac:dyDescent="0.25">
      <c r="A244" s="38" t="s">
        <v>472</v>
      </c>
      <c r="B244" s="38" t="s">
        <v>32</v>
      </c>
      <c r="C244" s="38" t="str">
        <f>VLOOKUP(A244,CALC!$A$2:$C$494,3,FALSE)</f>
        <v>C/LW</v>
      </c>
      <c r="D244" s="38"/>
      <c r="E244" s="39">
        <v>84</v>
      </c>
      <c r="F244" s="40">
        <v>16.5</v>
      </c>
      <c r="G244" s="40">
        <v>13.3</v>
      </c>
      <c r="H244" s="40">
        <v>29.7</v>
      </c>
      <c r="I244" s="40">
        <v>0.6</v>
      </c>
      <c r="J244" s="40">
        <v>113.8</v>
      </c>
      <c r="K244" s="40">
        <v>303.89999999999998</v>
      </c>
      <c r="L244" s="40">
        <v>53.6</v>
      </c>
      <c r="M244" s="40">
        <v>89.1</v>
      </c>
      <c r="N244" s="41">
        <v>0.14499999999999999</v>
      </c>
      <c r="O244" s="42">
        <v>13.75</v>
      </c>
      <c r="P244" s="54">
        <f t="shared" ref="P244:Y244" si="256">IF(F$4="Yes",F244*F$5,0)</f>
        <v>82.5</v>
      </c>
      <c r="Q244" s="55">
        <f t="shared" si="256"/>
        <v>49.875</v>
      </c>
      <c r="R244" s="55">
        <f t="shared" si="256"/>
        <v>29.7</v>
      </c>
      <c r="S244" s="55">
        <f t="shared" si="256"/>
        <v>0.3</v>
      </c>
      <c r="T244" s="55">
        <f t="shared" si="256"/>
        <v>56.9</v>
      </c>
      <c r="U244" s="55">
        <f t="shared" si="256"/>
        <v>91.169999999999987</v>
      </c>
      <c r="V244" s="55">
        <f t="shared" si="256"/>
        <v>32.159999999999997</v>
      </c>
      <c r="W244" s="55">
        <f t="shared" si="256"/>
        <v>89.1</v>
      </c>
      <c r="X244" s="55">
        <f t="shared" si="256"/>
        <v>0.14499999999999999</v>
      </c>
      <c r="Y244" s="56">
        <f t="shared" si="256"/>
        <v>0</v>
      </c>
      <c r="Z244" s="57">
        <f t="shared" si="1"/>
        <v>431.85</v>
      </c>
      <c r="AA244" s="59">
        <f t="shared" si="2"/>
        <v>5.1410714285714292</v>
      </c>
      <c r="AB244" s="59">
        <f t="shared" si="3"/>
        <v>-0.68182891071428398</v>
      </c>
      <c r="AC244" s="1"/>
      <c r="AD244" s="1"/>
      <c r="AE244" s="1"/>
      <c r="AF244" s="1"/>
      <c r="AG244" s="1"/>
      <c r="AH244" s="1"/>
      <c r="AI244" s="1"/>
      <c r="AJ244" s="1"/>
      <c r="AK244" s="1"/>
      <c r="AL244" s="1">
        <f>IFERROR(VLOOKUP(C244,CALC!$K$2:$M$8,2,FALSE),1)</f>
        <v>1.0900000000000001</v>
      </c>
      <c r="AM244" s="1">
        <f>IFERROR(VLOOKUP(C244,CALC!$K$2:$M$8,3,FALSE),1)</f>
        <v>1.0449999999999999</v>
      </c>
      <c r="AN244" s="1">
        <f>VLOOKUP(B244,CALC!$E$2:$H$33,3,FALSE)</f>
        <v>1.1200000000000001</v>
      </c>
      <c r="AO244" s="1">
        <f>VLOOKUP(B244,CALC!$E$2:$H$33,4,FALSE)</f>
        <v>1.06</v>
      </c>
      <c r="AP244" s="1"/>
      <c r="AQ244" s="3">
        <f t="shared" si="4"/>
        <v>5.3724196428571434</v>
      </c>
      <c r="AR244" s="3">
        <f t="shared" si="5"/>
        <v>5.6037678571428584</v>
      </c>
      <c r="AS244" s="3">
        <f t="shared" si="6"/>
        <v>5.449535714285715</v>
      </c>
      <c r="AT244" s="3">
        <f t="shared" si="7"/>
        <v>5.7580000000000009</v>
      </c>
      <c r="AU244" s="3">
        <f t="shared" si="8"/>
        <v>5.6947648214285724</v>
      </c>
      <c r="AV244" s="3">
        <f t="shared" si="9"/>
        <v>6.0171100000000015</v>
      </c>
      <c r="AW244" s="3">
        <f t="shared" si="10"/>
        <v>5.9399939285714298</v>
      </c>
      <c r="AX244" s="3">
        <f t="shared" si="11"/>
        <v>6.2762200000000021</v>
      </c>
      <c r="AY244" s="3">
        <f t="shared" si="12"/>
        <v>-0.61553571428571274</v>
      </c>
      <c r="AZ244" s="3">
        <f t="shared" si="13"/>
        <v>-0.6432348214285698</v>
      </c>
      <c r="BA244" s="3">
        <f t="shared" si="14"/>
        <v>-0.67093392857142697</v>
      </c>
      <c r="BB244" s="3">
        <f t="shared" si="15"/>
        <v>-0.65246785714285549</v>
      </c>
      <c r="BC244" s="3">
        <f t="shared" si="16"/>
        <v>-0.68939999999999835</v>
      </c>
      <c r="BD244" s="3">
        <f t="shared" si="17"/>
        <v>-0.68182891071428398</v>
      </c>
      <c r="BE244" s="3">
        <f t="shared" si="18"/>
        <v>-0.72042299999999826</v>
      </c>
      <c r="BF244" s="3">
        <f t="shared" si="19"/>
        <v>-0.71118996428571268</v>
      </c>
      <c r="BG244" s="3">
        <f t="shared" si="20"/>
        <v>-0.75144599999999828</v>
      </c>
    </row>
    <row r="245" spans="1:59" ht="15" x14ac:dyDescent="0.25">
      <c r="A245" s="38" t="s">
        <v>468</v>
      </c>
      <c r="B245" s="38" t="s">
        <v>70</v>
      </c>
      <c r="C245" s="38" t="str">
        <f>VLOOKUP(A245,CALC!$A$2:$C$494,3,FALSE)</f>
        <v>LW/RW</v>
      </c>
      <c r="D245" s="38">
        <v>2</v>
      </c>
      <c r="E245" s="39">
        <v>84</v>
      </c>
      <c r="F245" s="40">
        <v>20.9</v>
      </c>
      <c r="G245" s="40">
        <v>25.1</v>
      </c>
      <c r="H245" s="40">
        <v>46</v>
      </c>
      <c r="I245" s="40">
        <v>9.1</v>
      </c>
      <c r="J245" s="40">
        <v>143.4</v>
      </c>
      <c r="K245" s="40">
        <v>48.1</v>
      </c>
      <c r="L245" s="40">
        <v>38.5</v>
      </c>
      <c r="M245" s="40">
        <v>17.3</v>
      </c>
      <c r="N245" s="52">
        <v>0.14599999999999999</v>
      </c>
      <c r="O245" s="42">
        <v>15.25</v>
      </c>
      <c r="P245" s="54">
        <f t="shared" ref="P245:Y245" si="257">IF(F$4="Yes",F245*F$5,0)</f>
        <v>104.5</v>
      </c>
      <c r="Q245" s="55">
        <f t="shared" si="257"/>
        <v>94.125</v>
      </c>
      <c r="R245" s="55">
        <f t="shared" si="257"/>
        <v>46</v>
      </c>
      <c r="S245" s="55">
        <f t="shared" si="257"/>
        <v>4.55</v>
      </c>
      <c r="T245" s="55">
        <f t="shared" si="257"/>
        <v>71.7</v>
      </c>
      <c r="U245" s="55">
        <f t="shared" si="257"/>
        <v>14.43</v>
      </c>
      <c r="V245" s="55">
        <f t="shared" si="257"/>
        <v>23.099999999999998</v>
      </c>
      <c r="W245" s="55">
        <f t="shared" si="257"/>
        <v>17.3</v>
      </c>
      <c r="X245" s="55">
        <f t="shared" si="257"/>
        <v>0.14599999999999999</v>
      </c>
      <c r="Y245" s="56">
        <f t="shared" si="257"/>
        <v>0</v>
      </c>
      <c r="Z245" s="57">
        <f t="shared" si="1"/>
        <v>375.85100000000006</v>
      </c>
      <c r="AA245" s="59">
        <f t="shared" si="2"/>
        <v>4.4744166666666674</v>
      </c>
      <c r="AB245" s="59">
        <f t="shared" si="3"/>
        <v>-1.3934846095238076</v>
      </c>
      <c r="AC245" s="1"/>
      <c r="AD245" s="1"/>
      <c r="AE245" s="1"/>
      <c r="AF245" s="1"/>
      <c r="AG245" s="1"/>
      <c r="AH245" s="1"/>
      <c r="AI245" s="1"/>
      <c r="AJ245" s="1"/>
      <c r="AK245" s="1"/>
      <c r="AL245" s="1">
        <f>IFERROR(VLOOKUP(C245,CALC!$K$2:$M$8,2,FALSE),1)</f>
        <v>1.08</v>
      </c>
      <c r="AM245" s="1">
        <f>IFERROR(VLOOKUP(C245,CALC!$K$2:$M$8,3,FALSE),1)</f>
        <v>1.04</v>
      </c>
      <c r="AN245" s="1">
        <f>VLOOKUP(B245,CALC!$E$2:$H$33,3,FALSE)</f>
        <v>1.0900000000000001</v>
      </c>
      <c r="AO245" s="1">
        <f>VLOOKUP(B245,CALC!$E$2:$H$33,4,FALSE)</f>
        <v>1.0449999999999999</v>
      </c>
      <c r="AP245" s="1"/>
      <c r="AQ245" s="3">
        <f t="shared" si="4"/>
        <v>4.6533933333333346</v>
      </c>
      <c r="AR245" s="3">
        <f t="shared" si="5"/>
        <v>4.8323700000000009</v>
      </c>
      <c r="AS245" s="3">
        <f t="shared" si="6"/>
        <v>4.6757654166666667</v>
      </c>
      <c r="AT245" s="3">
        <f t="shared" si="7"/>
        <v>4.8771141666666677</v>
      </c>
      <c r="AU245" s="3">
        <f t="shared" si="8"/>
        <v>4.8627960333333347</v>
      </c>
      <c r="AV245" s="3">
        <f t="shared" si="9"/>
        <v>5.0721987333333347</v>
      </c>
      <c r="AW245" s="3">
        <f t="shared" si="10"/>
        <v>5.0498266500000009</v>
      </c>
      <c r="AX245" s="3">
        <f t="shared" si="11"/>
        <v>5.2672833000000017</v>
      </c>
      <c r="AY245" s="3">
        <f t="shared" si="12"/>
        <v>-1.2821904761904745</v>
      </c>
      <c r="AZ245" s="3">
        <f t="shared" si="13"/>
        <v>-1.3334780952380936</v>
      </c>
      <c r="BA245" s="3">
        <f t="shared" si="14"/>
        <v>-1.3847657142857126</v>
      </c>
      <c r="BB245" s="3">
        <f t="shared" si="15"/>
        <v>-1.3398890476190457</v>
      </c>
      <c r="BC245" s="3">
        <f t="shared" si="16"/>
        <v>-1.3975876190476173</v>
      </c>
      <c r="BD245" s="3">
        <f t="shared" si="17"/>
        <v>-1.3934846095238076</v>
      </c>
      <c r="BE245" s="3">
        <f t="shared" si="18"/>
        <v>-1.4534911238095221</v>
      </c>
      <c r="BF245" s="3">
        <f t="shared" si="19"/>
        <v>-1.4470801714285695</v>
      </c>
      <c r="BG245" s="3">
        <f t="shared" si="20"/>
        <v>-1.5093946285714268</v>
      </c>
    </row>
    <row r="246" spans="1:59" ht="15" x14ac:dyDescent="0.25">
      <c r="A246" s="38" t="s">
        <v>464</v>
      </c>
      <c r="B246" s="38" t="s">
        <v>81</v>
      </c>
      <c r="C246" s="38" t="str">
        <f>VLOOKUP(A246,CALC!$A$2:$C$494,3,FALSE)</f>
        <v>C</v>
      </c>
      <c r="D246" s="38">
        <v>2</v>
      </c>
      <c r="E246" s="39">
        <v>84</v>
      </c>
      <c r="F246" s="40">
        <v>19.2</v>
      </c>
      <c r="G246" s="40">
        <v>21.7</v>
      </c>
      <c r="H246" s="40">
        <v>40.9</v>
      </c>
      <c r="I246" s="40">
        <v>9.8000000000000007</v>
      </c>
      <c r="J246" s="40">
        <v>164.8</v>
      </c>
      <c r="K246" s="40">
        <v>31.9</v>
      </c>
      <c r="L246" s="40">
        <v>60.9</v>
      </c>
      <c r="M246" s="40">
        <v>18.2</v>
      </c>
      <c r="N246" s="41">
        <v>0.11600000000000001</v>
      </c>
      <c r="O246" s="42">
        <v>15.5</v>
      </c>
      <c r="P246" s="54">
        <f t="shared" ref="P246:Y246" si="258">IF(F$4="Yes",F246*F$5,0)</f>
        <v>96</v>
      </c>
      <c r="Q246" s="55">
        <f t="shared" si="258"/>
        <v>81.375</v>
      </c>
      <c r="R246" s="55">
        <f t="shared" si="258"/>
        <v>40.9</v>
      </c>
      <c r="S246" s="55">
        <f t="shared" si="258"/>
        <v>4.9000000000000004</v>
      </c>
      <c r="T246" s="55">
        <f t="shared" si="258"/>
        <v>82.4</v>
      </c>
      <c r="U246" s="55">
        <f t="shared" si="258"/>
        <v>9.5699999999999985</v>
      </c>
      <c r="V246" s="55">
        <f t="shared" si="258"/>
        <v>36.54</v>
      </c>
      <c r="W246" s="55">
        <f t="shared" si="258"/>
        <v>18.2</v>
      </c>
      <c r="X246" s="55">
        <f t="shared" si="258"/>
        <v>0.11600000000000001</v>
      </c>
      <c r="Y246" s="56">
        <f t="shared" si="258"/>
        <v>0</v>
      </c>
      <c r="Z246" s="57">
        <f t="shared" si="1"/>
        <v>370.00100000000003</v>
      </c>
      <c r="AA246" s="59">
        <f t="shared" si="2"/>
        <v>4.4047738095238103</v>
      </c>
      <c r="AB246" s="59">
        <f t="shared" si="3"/>
        <v>-1.3512925999999983</v>
      </c>
      <c r="AC246" s="1"/>
      <c r="AD246" s="1"/>
      <c r="AE246" s="1"/>
      <c r="AF246" s="1"/>
      <c r="AG246" s="1"/>
      <c r="AH246" s="1"/>
      <c r="AI246" s="1"/>
      <c r="AJ246" s="1"/>
      <c r="AK246" s="1"/>
      <c r="AL246" s="1">
        <f>IFERROR(VLOOKUP(C246,CALC!$K$2:$M$8,2,FALSE),1)</f>
        <v>0.96</v>
      </c>
      <c r="AM246" s="1">
        <f>IFERROR(VLOOKUP(C246,CALC!$K$2:$M$8,3,FALSE),1)</f>
        <v>0.98</v>
      </c>
      <c r="AN246" s="1">
        <f>VLOOKUP(B246,CALC!$E$2:$H$33,3,FALSE)</f>
        <v>1.04</v>
      </c>
      <c r="AO246" s="1">
        <f>VLOOKUP(B246,CALC!$E$2:$H$33,4,FALSE)</f>
        <v>1.02</v>
      </c>
      <c r="AP246" s="1"/>
      <c r="AQ246" s="3">
        <f t="shared" si="4"/>
        <v>4.3166783333333338</v>
      </c>
      <c r="AR246" s="3">
        <f t="shared" si="5"/>
        <v>4.2285828571428574</v>
      </c>
      <c r="AS246" s="3">
        <f t="shared" si="6"/>
        <v>4.4928692857142867</v>
      </c>
      <c r="AT246" s="3">
        <f t="shared" si="7"/>
        <v>4.5809647619047631</v>
      </c>
      <c r="AU246" s="3">
        <f t="shared" si="8"/>
        <v>4.403011900000001</v>
      </c>
      <c r="AV246" s="3">
        <f t="shared" si="9"/>
        <v>4.4893454666666672</v>
      </c>
      <c r="AW246" s="3">
        <f t="shared" si="10"/>
        <v>4.3131545142857144</v>
      </c>
      <c r="AX246" s="3">
        <f t="shared" si="11"/>
        <v>4.3977261714285723</v>
      </c>
      <c r="AY246" s="3">
        <f t="shared" si="12"/>
        <v>-1.3518333333333317</v>
      </c>
      <c r="AZ246" s="3">
        <f t="shared" si="13"/>
        <v>-1.3247966666666651</v>
      </c>
      <c r="BA246" s="3">
        <f t="shared" si="14"/>
        <v>-1.2977599999999982</v>
      </c>
      <c r="BB246" s="3">
        <f t="shared" si="15"/>
        <v>-1.3788699999999983</v>
      </c>
      <c r="BC246" s="3">
        <f t="shared" si="16"/>
        <v>-1.4059066666666651</v>
      </c>
      <c r="BD246" s="3">
        <f t="shared" si="17"/>
        <v>-1.3512925999999983</v>
      </c>
      <c r="BE246" s="3">
        <f t="shared" si="18"/>
        <v>-1.3777885333333317</v>
      </c>
      <c r="BF246" s="3">
        <f t="shared" si="19"/>
        <v>-1.3237151999999983</v>
      </c>
      <c r="BG246" s="3">
        <f t="shared" si="20"/>
        <v>-1.3496703999999982</v>
      </c>
    </row>
    <row r="247" spans="1:59" ht="15" x14ac:dyDescent="0.25">
      <c r="A247" s="38" t="s">
        <v>460</v>
      </c>
      <c r="B247" s="38" t="s">
        <v>21</v>
      </c>
      <c r="C247" s="38" t="str">
        <f>VLOOKUP(A247,CALC!$A$2:$C$494,3,FALSE)</f>
        <v>C/RW</v>
      </c>
      <c r="D247" s="38">
        <v>1</v>
      </c>
      <c r="E247" s="39">
        <v>84</v>
      </c>
      <c r="F247" s="40">
        <v>18.100000000000001</v>
      </c>
      <c r="G247" s="40">
        <v>28.8</v>
      </c>
      <c r="H247" s="40">
        <v>46.8</v>
      </c>
      <c r="I247" s="40">
        <v>15.4</v>
      </c>
      <c r="J247" s="40">
        <v>131.6</v>
      </c>
      <c r="K247" s="40">
        <v>27.3</v>
      </c>
      <c r="L247" s="40">
        <v>50.1</v>
      </c>
      <c r="M247" s="40">
        <v>25.4</v>
      </c>
      <c r="N247" s="52">
        <v>0.13700000000000001</v>
      </c>
      <c r="O247" s="42">
        <v>15.5</v>
      </c>
      <c r="P247" s="54">
        <f t="shared" ref="P247:Y247" si="259">IF(F$4="Yes",F247*F$5,0)</f>
        <v>90.5</v>
      </c>
      <c r="Q247" s="55">
        <f t="shared" si="259"/>
        <v>108</v>
      </c>
      <c r="R247" s="55">
        <f t="shared" si="259"/>
        <v>46.8</v>
      </c>
      <c r="S247" s="55">
        <f t="shared" si="259"/>
        <v>7.7</v>
      </c>
      <c r="T247" s="55">
        <f t="shared" si="259"/>
        <v>65.8</v>
      </c>
      <c r="U247" s="55">
        <f t="shared" si="259"/>
        <v>8.19</v>
      </c>
      <c r="V247" s="55">
        <f t="shared" si="259"/>
        <v>30.06</v>
      </c>
      <c r="W247" s="55">
        <f t="shared" si="259"/>
        <v>25.4</v>
      </c>
      <c r="X247" s="55">
        <f t="shared" si="259"/>
        <v>0.13700000000000001</v>
      </c>
      <c r="Y247" s="56">
        <f t="shared" si="259"/>
        <v>0</v>
      </c>
      <c r="Z247" s="57">
        <f t="shared" si="1"/>
        <v>382.58699999999999</v>
      </c>
      <c r="AA247" s="59">
        <f t="shared" si="2"/>
        <v>4.5546071428571429</v>
      </c>
      <c r="AB247" s="59">
        <f t="shared" si="3"/>
        <v>-1.1476094999999988</v>
      </c>
      <c r="AC247" s="1"/>
      <c r="AD247" s="1"/>
      <c r="AE247" s="1"/>
      <c r="AF247" s="1"/>
      <c r="AG247" s="1"/>
      <c r="AH247" s="1"/>
      <c r="AI247" s="1"/>
      <c r="AJ247" s="1"/>
      <c r="AK247" s="1"/>
      <c r="AL247" s="1">
        <f>IFERROR(VLOOKUP(C247,CALC!$K$2:$M$8,2,FALSE),1)</f>
        <v>1.01</v>
      </c>
      <c r="AM247" s="1">
        <f>IFERROR(VLOOKUP(C247,CALC!$K$2:$M$8,3,FALSE),1)</f>
        <v>1.0049999999999999</v>
      </c>
      <c r="AN247" s="1">
        <f>VLOOKUP(B247,CALC!$E$2:$H$33,3,FALSE)</f>
        <v>0.9</v>
      </c>
      <c r="AO247" s="1">
        <f>VLOOKUP(B247,CALC!$E$2:$H$33,4,FALSE)</f>
        <v>0.95</v>
      </c>
      <c r="AP247" s="1"/>
      <c r="AQ247" s="3">
        <f t="shared" si="4"/>
        <v>4.5773801785714276</v>
      </c>
      <c r="AR247" s="3">
        <f t="shared" si="5"/>
        <v>4.6001532142857142</v>
      </c>
      <c r="AS247" s="3">
        <f t="shared" si="6"/>
        <v>4.3268767857142851</v>
      </c>
      <c r="AT247" s="3">
        <f t="shared" si="7"/>
        <v>4.0991464285714283</v>
      </c>
      <c r="AU247" s="3">
        <f t="shared" si="8"/>
        <v>4.3485111696428564</v>
      </c>
      <c r="AV247" s="3">
        <f t="shared" si="9"/>
        <v>4.1196421607142852</v>
      </c>
      <c r="AW247" s="3">
        <f t="shared" si="10"/>
        <v>4.3701455535714286</v>
      </c>
      <c r="AX247" s="3">
        <f t="shared" si="11"/>
        <v>4.1401378928571431</v>
      </c>
      <c r="AY247" s="3">
        <f t="shared" si="12"/>
        <v>-1.2019999999999991</v>
      </c>
      <c r="AZ247" s="3">
        <f t="shared" si="13"/>
        <v>-1.2080099999999989</v>
      </c>
      <c r="BA247" s="3">
        <f t="shared" si="14"/>
        <v>-1.214019999999999</v>
      </c>
      <c r="BB247" s="3">
        <f t="shared" si="15"/>
        <v>-1.141899999999999</v>
      </c>
      <c r="BC247" s="3">
        <f t="shared" si="16"/>
        <v>-1.0817999999999992</v>
      </c>
      <c r="BD247" s="3">
        <f t="shared" si="17"/>
        <v>-1.1476094999999988</v>
      </c>
      <c r="BE247" s="3">
        <f t="shared" si="18"/>
        <v>-1.087208999999999</v>
      </c>
      <c r="BF247" s="3">
        <f t="shared" si="19"/>
        <v>-1.1533189999999991</v>
      </c>
      <c r="BG247" s="3">
        <f t="shared" si="20"/>
        <v>-1.0926179999999992</v>
      </c>
    </row>
    <row r="248" spans="1:59" ht="15" x14ac:dyDescent="0.25">
      <c r="A248" s="38" t="s">
        <v>459</v>
      </c>
      <c r="B248" s="38" t="s">
        <v>34</v>
      </c>
      <c r="C248" s="38" t="str">
        <f>VLOOKUP(A248,CALC!$A$2:$C$494,3,FALSE)</f>
        <v>RW</v>
      </c>
      <c r="D248" s="38">
        <v>2</v>
      </c>
      <c r="E248" s="39">
        <v>84</v>
      </c>
      <c r="F248" s="40">
        <v>16.600000000000001</v>
      </c>
      <c r="G248" s="40">
        <v>28.2</v>
      </c>
      <c r="H248" s="40">
        <v>44.8</v>
      </c>
      <c r="I248" s="40">
        <v>12.1</v>
      </c>
      <c r="J248" s="40">
        <v>118.7</v>
      </c>
      <c r="K248" s="40">
        <v>88.1</v>
      </c>
      <c r="L248" s="40">
        <v>46.4</v>
      </c>
      <c r="M248" s="40">
        <v>27.8</v>
      </c>
      <c r="N248" s="41">
        <v>0.14000000000000001</v>
      </c>
      <c r="O248" s="42">
        <v>15.5</v>
      </c>
      <c r="P248" s="54">
        <f t="shared" ref="P248:Y248" si="260">IF(F$4="Yes",F248*F$5,0)</f>
        <v>83</v>
      </c>
      <c r="Q248" s="55">
        <f t="shared" si="260"/>
        <v>105.75</v>
      </c>
      <c r="R248" s="55">
        <f t="shared" si="260"/>
        <v>44.8</v>
      </c>
      <c r="S248" s="55">
        <f t="shared" si="260"/>
        <v>6.05</v>
      </c>
      <c r="T248" s="55">
        <f t="shared" si="260"/>
        <v>59.35</v>
      </c>
      <c r="U248" s="55">
        <f t="shared" si="260"/>
        <v>26.429999999999996</v>
      </c>
      <c r="V248" s="55">
        <f t="shared" si="260"/>
        <v>27.84</v>
      </c>
      <c r="W248" s="55">
        <f t="shared" si="260"/>
        <v>27.8</v>
      </c>
      <c r="X248" s="55">
        <f t="shared" si="260"/>
        <v>0.14000000000000001</v>
      </c>
      <c r="Y248" s="56">
        <f t="shared" si="260"/>
        <v>0</v>
      </c>
      <c r="Z248" s="57">
        <f t="shared" si="1"/>
        <v>381.16</v>
      </c>
      <c r="AA248" s="59">
        <f t="shared" si="2"/>
        <v>4.5376190476190477</v>
      </c>
      <c r="AB248" s="59">
        <f t="shared" si="3"/>
        <v>-1.1290877232142846</v>
      </c>
      <c r="AC248" s="1"/>
      <c r="AD248" s="1"/>
      <c r="AE248" s="1"/>
      <c r="AF248" s="1"/>
      <c r="AG248" s="1"/>
      <c r="AH248" s="1"/>
      <c r="AI248" s="1"/>
      <c r="AJ248" s="1"/>
      <c r="AK248" s="1"/>
      <c r="AL248" s="1">
        <f>IFERROR(VLOOKUP(C248,CALC!$K$2:$M$8,2,FALSE),1)</f>
        <v>0.95</v>
      </c>
      <c r="AM248" s="1">
        <f>IFERROR(VLOOKUP(C248,CALC!$K$2:$M$8,3,FALSE),1)</f>
        <v>0.97499999999999998</v>
      </c>
      <c r="AN248" s="1">
        <f>VLOOKUP(B248,CALC!$E$2:$H$33,3,FALSE)</f>
        <v>0.9</v>
      </c>
      <c r="AO248" s="1">
        <f>VLOOKUP(B248,CALC!$E$2:$H$33,4,FALSE)</f>
        <v>0.95</v>
      </c>
      <c r="AP248" s="1"/>
      <c r="AQ248" s="3">
        <f t="shared" si="4"/>
        <v>4.4241785714285715</v>
      </c>
      <c r="AR248" s="3">
        <f t="shared" si="5"/>
        <v>4.3107380952380954</v>
      </c>
      <c r="AS248" s="3">
        <f t="shared" si="6"/>
        <v>4.3107380952380954</v>
      </c>
      <c r="AT248" s="3">
        <f t="shared" si="7"/>
        <v>4.0838571428571431</v>
      </c>
      <c r="AU248" s="3">
        <f t="shared" si="8"/>
        <v>4.202969642857143</v>
      </c>
      <c r="AV248" s="3">
        <f t="shared" si="9"/>
        <v>3.9817607142857145</v>
      </c>
      <c r="AW248" s="3">
        <f t="shared" si="10"/>
        <v>4.0952011904761907</v>
      </c>
      <c r="AX248" s="3">
        <f t="shared" si="11"/>
        <v>3.879664285714286</v>
      </c>
      <c r="AY248" s="3">
        <f t="shared" si="12"/>
        <v>-1.2189880952380943</v>
      </c>
      <c r="AZ248" s="3">
        <f t="shared" si="13"/>
        <v>-1.1885133928571419</v>
      </c>
      <c r="BA248" s="3">
        <f t="shared" si="14"/>
        <v>-1.1580386904761895</v>
      </c>
      <c r="BB248" s="3">
        <f t="shared" si="15"/>
        <v>-1.1580386904761895</v>
      </c>
      <c r="BC248" s="3">
        <f t="shared" si="16"/>
        <v>-1.0970892857142849</v>
      </c>
      <c r="BD248" s="3">
        <f t="shared" si="17"/>
        <v>-1.1290877232142846</v>
      </c>
      <c r="BE248" s="3">
        <f t="shared" si="18"/>
        <v>-1.0696620535714276</v>
      </c>
      <c r="BF248" s="3">
        <f t="shared" si="19"/>
        <v>-1.10013675595238</v>
      </c>
      <c r="BG248" s="3">
        <f t="shared" si="20"/>
        <v>-1.0422348214285706</v>
      </c>
    </row>
    <row r="249" spans="1:59" ht="15" x14ac:dyDescent="0.25">
      <c r="A249" s="38" t="s">
        <v>467</v>
      </c>
      <c r="B249" s="38" t="s">
        <v>79</v>
      </c>
      <c r="C249" s="38" t="str">
        <f>VLOOKUP(A249,CALC!$A$2:$C$494,3,FALSE)</f>
        <v>LW/RW</v>
      </c>
      <c r="D249" s="38">
        <v>1</v>
      </c>
      <c r="E249" s="39">
        <v>84</v>
      </c>
      <c r="F249" s="40">
        <v>15.8</v>
      </c>
      <c r="G249" s="40">
        <v>27</v>
      </c>
      <c r="H249" s="40">
        <v>42.8</v>
      </c>
      <c r="I249" s="40">
        <v>14.5</v>
      </c>
      <c r="J249" s="40">
        <v>171.5</v>
      </c>
      <c r="K249" s="40">
        <v>23.1</v>
      </c>
      <c r="L249" s="40">
        <v>46.2</v>
      </c>
      <c r="M249" s="40">
        <v>4.8</v>
      </c>
      <c r="N249" s="52">
        <v>9.1999999999999998E-2</v>
      </c>
      <c r="O249" s="42">
        <v>16.25</v>
      </c>
      <c r="P249" s="54">
        <f t="shared" ref="P249:Y249" si="261">IF(F$4="Yes",F249*F$5,0)</f>
        <v>79</v>
      </c>
      <c r="Q249" s="55">
        <f t="shared" si="261"/>
        <v>101.25</v>
      </c>
      <c r="R249" s="55">
        <f t="shared" si="261"/>
        <v>42.8</v>
      </c>
      <c r="S249" s="55">
        <f t="shared" si="261"/>
        <v>7.25</v>
      </c>
      <c r="T249" s="55">
        <f t="shared" si="261"/>
        <v>85.75</v>
      </c>
      <c r="U249" s="55">
        <f t="shared" si="261"/>
        <v>6.9300000000000006</v>
      </c>
      <c r="V249" s="55">
        <f t="shared" si="261"/>
        <v>27.720000000000002</v>
      </c>
      <c r="W249" s="55">
        <f t="shared" si="261"/>
        <v>4.8</v>
      </c>
      <c r="X249" s="55">
        <f t="shared" si="261"/>
        <v>9.1999999999999998E-2</v>
      </c>
      <c r="Y249" s="56">
        <f t="shared" si="261"/>
        <v>0</v>
      </c>
      <c r="Z249" s="57">
        <f t="shared" si="1"/>
        <v>355.59200000000004</v>
      </c>
      <c r="AA249" s="59">
        <f t="shared" si="2"/>
        <v>4.2332380952380957</v>
      </c>
      <c r="AB249" s="59">
        <f t="shared" si="3"/>
        <v>-1.544696214285713</v>
      </c>
      <c r="AC249" s="1"/>
      <c r="AD249" s="1"/>
      <c r="AE249" s="1"/>
      <c r="AF249" s="1"/>
      <c r="AG249" s="1"/>
      <c r="AH249" s="1"/>
      <c r="AI249" s="1"/>
      <c r="AJ249" s="1"/>
      <c r="AK249" s="1"/>
      <c r="AL249" s="1">
        <f>IFERROR(VLOOKUP(C249,CALC!$K$2:$M$8,2,FALSE),1)</f>
        <v>1.08</v>
      </c>
      <c r="AM249" s="1">
        <f>IFERROR(VLOOKUP(C249,CALC!$K$2:$M$8,3,FALSE),1)</f>
        <v>1.04</v>
      </c>
      <c r="AN249" s="1">
        <f>VLOOKUP(B249,CALC!$E$2:$H$33,3,FALSE)</f>
        <v>0.95</v>
      </c>
      <c r="AO249" s="1">
        <f>VLOOKUP(B249,CALC!$E$2:$H$33,4,FALSE)</f>
        <v>0.97499999999999998</v>
      </c>
      <c r="AP249" s="1"/>
      <c r="AQ249" s="3">
        <f t="shared" si="4"/>
        <v>4.4025676190476197</v>
      </c>
      <c r="AR249" s="3">
        <f t="shared" si="5"/>
        <v>4.5718971428571438</v>
      </c>
      <c r="AS249" s="3">
        <f t="shared" si="6"/>
        <v>4.1274071428571428</v>
      </c>
      <c r="AT249" s="3">
        <f t="shared" si="7"/>
        <v>4.0215761904761909</v>
      </c>
      <c r="AU249" s="3">
        <f t="shared" si="8"/>
        <v>4.292503428571429</v>
      </c>
      <c r="AV249" s="3">
        <f t="shared" si="9"/>
        <v>4.1824392380952382</v>
      </c>
      <c r="AW249" s="3">
        <f t="shared" si="10"/>
        <v>4.4575997142857151</v>
      </c>
      <c r="AX249" s="3">
        <f t="shared" si="11"/>
        <v>4.3433022857142864</v>
      </c>
      <c r="AY249" s="3">
        <f t="shared" si="12"/>
        <v>-1.5233690476190462</v>
      </c>
      <c r="AZ249" s="3">
        <f t="shared" si="13"/>
        <v>-1.5843038095238082</v>
      </c>
      <c r="BA249" s="3">
        <f t="shared" si="14"/>
        <v>-1.64523857142857</v>
      </c>
      <c r="BB249" s="3">
        <f t="shared" si="15"/>
        <v>-1.4852848214285701</v>
      </c>
      <c r="BC249" s="3">
        <f t="shared" si="16"/>
        <v>-1.4472005952380937</v>
      </c>
      <c r="BD249" s="3">
        <f t="shared" si="17"/>
        <v>-1.544696214285713</v>
      </c>
      <c r="BE249" s="3">
        <f t="shared" si="18"/>
        <v>-1.5050886190476178</v>
      </c>
      <c r="BF249" s="3">
        <f t="shared" si="19"/>
        <v>-1.6041076071428557</v>
      </c>
      <c r="BG249" s="3">
        <f t="shared" si="20"/>
        <v>-1.5629766428571414</v>
      </c>
    </row>
    <row r="250" spans="1:59" ht="15" x14ac:dyDescent="0.25">
      <c r="A250" s="38" t="s">
        <v>463</v>
      </c>
      <c r="B250" s="38" t="s">
        <v>39</v>
      </c>
      <c r="C250" s="38" t="str">
        <f>VLOOKUP(A250,CALC!$A$2:$C$494,3,FALSE)</f>
        <v>C</v>
      </c>
      <c r="D250" s="38">
        <v>2</v>
      </c>
      <c r="E250" s="39">
        <v>84</v>
      </c>
      <c r="F250" s="40">
        <v>17.100000000000001</v>
      </c>
      <c r="G250" s="40">
        <v>28</v>
      </c>
      <c r="H250" s="40">
        <v>45.1</v>
      </c>
      <c r="I250" s="40">
        <v>10.199999999999999</v>
      </c>
      <c r="J250" s="40">
        <v>145.6</v>
      </c>
      <c r="K250" s="40">
        <v>45</v>
      </c>
      <c r="L250" s="40">
        <v>40.1</v>
      </c>
      <c r="M250" s="40">
        <v>12.1</v>
      </c>
      <c r="N250" s="41">
        <v>0.11700000000000001</v>
      </c>
      <c r="O250" s="42">
        <v>17</v>
      </c>
      <c r="P250" s="54">
        <f t="shared" ref="P250:Y250" si="262">IF(F$4="Yes",F250*F$5,0)</f>
        <v>85.5</v>
      </c>
      <c r="Q250" s="55">
        <f t="shared" si="262"/>
        <v>105</v>
      </c>
      <c r="R250" s="55">
        <f t="shared" si="262"/>
        <v>45.1</v>
      </c>
      <c r="S250" s="55">
        <f t="shared" si="262"/>
        <v>5.0999999999999996</v>
      </c>
      <c r="T250" s="55">
        <f t="shared" si="262"/>
        <v>72.8</v>
      </c>
      <c r="U250" s="55">
        <f t="shared" si="262"/>
        <v>13.5</v>
      </c>
      <c r="V250" s="55">
        <f t="shared" si="262"/>
        <v>24.06</v>
      </c>
      <c r="W250" s="55">
        <f t="shared" si="262"/>
        <v>12.1</v>
      </c>
      <c r="X250" s="55">
        <f t="shared" si="262"/>
        <v>0.11700000000000001</v>
      </c>
      <c r="Y250" s="56">
        <f t="shared" si="262"/>
        <v>0</v>
      </c>
      <c r="Z250" s="57">
        <f t="shared" si="1"/>
        <v>363.27700000000004</v>
      </c>
      <c r="AA250" s="59">
        <f t="shared" si="2"/>
        <v>4.3247261904761913</v>
      </c>
      <c r="AB250" s="59">
        <f t="shared" si="3"/>
        <v>-1.3330811666666649</v>
      </c>
      <c r="AC250" s="1"/>
      <c r="AD250" s="1"/>
      <c r="AE250" s="1"/>
      <c r="AF250" s="1"/>
      <c r="AG250" s="1"/>
      <c r="AH250" s="1"/>
      <c r="AI250" s="1"/>
      <c r="AJ250" s="1"/>
      <c r="AK250" s="1"/>
      <c r="AL250" s="1">
        <f>IFERROR(VLOOKUP(C250,CALC!$K$2:$M$8,2,FALSE),1)</f>
        <v>0.96</v>
      </c>
      <c r="AM250" s="1">
        <f>IFERROR(VLOOKUP(C250,CALC!$K$2:$M$8,3,FALSE),1)</f>
        <v>0.98</v>
      </c>
      <c r="AN250" s="1">
        <f>VLOOKUP(B250,CALC!$E$2:$H$33,3,FALSE)</f>
        <v>0.9</v>
      </c>
      <c r="AO250" s="1">
        <f>VLOOKUP(B250,CALC!$E$2:$H$33,4,FALSE)</f>
        <v>0.95</v>
      </c>
      <c r="AP250" s="1"/>
      <c r="AQ250" s="3">
        <f t="shared" si="4"/>
        <v>4.2382316666666675</v>
      </c>
      <c r="AR250" s="3">
        <f t="shared" si="5"/>
        <v>4.1517371428571437</v>
      </c>
      <c r="AS250" s="3">
        <f t="shared" si="6"/>
        <v>4.1084898809523818</v>
      </c>
      <c r="AT250" s="3">
        <f t="shared" si="7"/>
        <v>3.8922535714285722</v>
      </c>
      <c r="AU250" s="3">
        <f t="shared" si="8"/>
        <v>4.0263200833333341</v>
      </c>
      <c r="AV250" s="3">
        <f t="shared" si="9"/>
        <v>3.8144085000000008</v>
      </c>
      <c r="AW250" s="3">
        <f t="shared" si="10"/>
        <v>3.9441502857142865</v>
      </c>
      <c r="AX250" s="3">
        <f t="shared" si="11"/>
        <v>3.7365634285714293</v>
      </c>
      <c r="AY250" s="3">
        <f t="shared" si="12"/>
        <v>-1.4318809523809506</v>
      </c>
      <c r="AZ250" s="3">
        <f t="shared" si="13"/>
        <v>-1.4032433333333316</v>
      </c>
      <c r="BA250" s="3">
        <f t="shared" si="14"/>
        <v>-1.3746057142857124</v>
      </c>
      <c r="BB250" s="3">
        <f t="shared" si="15"/>
        <v>-1.3602869047619031</v>
      </c>
      <c r="BC250" s="3">
        <f t="shared" si="16"/>
        <v>-1.2886928571428555</v>
      </c>
      <c r="BD250" s="3">
        <f t="shared" si="17"/>
        <v>-1.3330811666666649</v>
      </c>
      <c r="BE250" s="3">
        <f t="shared" si="18"/>
        <v>-1.2629189999999986</v>
      </c>
      <c r="BF250" s="3">
        <f t="shared" si="19"/>
        <v>-1.3058754285714267</v>
      </c>
      <c r="BG250" s="3">
        <f t="shared" si="20"/>
        <v>-1.2371451428571412</v>
      </c>
    </row>
    <row r="251" spans="1:59" ht="15" x14ac:dyDescent="0.25">
      <c r="A251" s="38" t="s">
        <v>371</v>
      </c>
      <c r="B251" s="38" t="s">
        <v>49</v>
      </c>
      <c r="C251" s="38" t="str">
        <f>VLOOKUP(A251,CALC!$A$2:$C$494,3,FALSE)</f>
        <v>D</v>
      </c>
      <c r="D251" s="38"/>
      <c r="E251" s="39">
        <v>84</v>
      </c>
      <c r="F251" s="40">
        <v>7.5</v>
      </c>
      <c r="G251" s="40">
        <v>16.899999999999999</v>
      </c>
      <c r="H251" s="40">
        <v>24.4</v>
      </c>
      <c r="I251" s="40">
        <v>0.6</v>
      </c>
      <c r="J251" s="40">
        <v>125.3</v>
      </c>
      <c r="K251" s="40">
        <v>103.4</v>
      </c>
      <c r="L251" s="40">
        <v>185</v>
      </c>
      <c r="M251" s="40">
        <v>18.100000000000001</v>
      </c>
      <c r="N251" s="52">
        <v>0.06</v>
      </c>
      <c r="O251" s="42">
        <v>22.25</v>
      </c>
      <c r="P251" s="54">
        <f t="shared" ref="P251:Y251" si="263">IF(F$4="Yes",F251*F$5,0)</f>
        <v>37.5</v>
      </c>
      <c r="Q251" s="55">
        <f t="shared" si="263"/>
        <v>63.374999999999993</v>
      </c>
      <c r="R251" s="55">
        <f t="shared" si="263"/>
        <v>24.4</v>
      </c>
      <c r="S251" s="55">
        <f t="shared" si="263"/>
        <v>0.3</v>
      </c>
      <c r="T251" s="55">
        <f t="shared" si="263"/>
        <v>62.65</v>
      </c>
      <c r="U251" s="55">
        <f t="shared" si="263"/>
        <v>31.02</v>
      </c>
      <c r="V251" s="55">
        <f t="shared" si="263"/>
        <v>111</v>
      </c>
      <c r="W251" s="55">
        <f t="shared" si="263"/>
        <v>18.100000000000001</v>
      </c>
      <c r="X251" s="55">
        <f t="shared" si="263"/>
        <v>0.06</v>
      </c>
      <c r="Y251" s="56">
        <f t="shared" si="263"/>
        <v>0</v>
      </c>
      <c r="Z251" s="57">
        <f t="shared" si="1"/>
        <v>348.40500000000003</v>
      </c>
      <c r="AA251" s="59">
        <f t="shared" si="2"/>
        <v>4.147678571428572</v>
      </c>
      <c r="AB251" s="59">
        <f t="shared" si="3"/>
        <v>-0.69408113095238111</v>
      </c>
      <c r="AC251" s="1"/>
      <c r="AD251" s="1"/>
      <c r="AE251" s="1"/>
      <c r="AF251" s="1"/>
      <c r="AG251" s="1"/>
      <c r="AH251" s="1"/>
      <c r="AI251" s="1"/>
      <c r="AJ251" s="1"/>
      <c r="AK251" s="1"/>
      <c r="AL251" s="1">
        <f>IFERROR(VLOOKUP(C251,CALC!$K$2:$M$8,2,FALSE),1)</f>
        <v>1</v>
      </c>
      <c r="AM251" s="1">
        <f>IFERROR(VLOOKUP(C251,CALC!$K$2:$M$8,3,FALSE),1)</f>
        <v>1</v>
      </c>
      <c r="AN251" s="1">
        <f>VLOOKUP(B251,CALC!$E$2:$H$33,3,FALSE)</f>
        <v>0.81</v>
      </c>
      <c r="AO251" s="1">
        <f>VLOOKUP(B251,CALC!$E$2:$H$33,4,FALSE)</f>
        <v>0.90500000000000003</v>
      </c>
      <c r="AP251" s="1"/>
      <c r="AQ251" s="3">
        <f t="shared" si="4"/>
        <v>4.147678571428572</v>
      </c>
      <c r="AR251" s="3">
        <f t="shared" si="5"/>
        <v>4.147678571428572</v>
      </c>
      <c r="AS251" s="3">
        <f t="shared" si="6"/>
        <v>3.7536491071428579</v>
      </c>
      <c r="AT251" s="3">
        <f t="shared" si="7"/>
        <v>3.3596196428571434</v>
      </c>
      <c r="AU251" s="3">
        <f t="shared" si="8"/>
        <v>3.7536491071428579</v>
      </c>
      <c r="AV251" s="3">
        <f t="shared" si="9"/>
        <v>3.3596196428571434</v>
      </c>
      <c r="AW251" s="3">
        <f t="shared" si="10"/>
        <v>3.7536491071428579</v>
      </c>
      <c r="AX251" s="3">
        <f t="shared" si="11"/>
        <v>3.3596196428571434</v>
      </c>
      <c r="AY251" s="3">
        <f t="shared" si="12"/>
        <v>-0.76694047619047634</v>
      </c>
      <c r="AZ251" s="3">
        <f t="shared" si="13"/>
        <v>-0.76694047619047634</v>
      </c>
      <c r="BA251" s="3">
        <f t="shared" si="14"/>
        <v>-0.76694047619047634</v>
      </c>
      <c r="BB251" s="3">
        <f t="shared" si="15"/>
        <v>-0.69408113095238111</v>
      </c>
      <c r="BC251" s="3">
        <f t="shared" si="16"/>
        <v>-0.62122178571428588</v>
      </c>
      <c r="BD251" s="3">
        <f t="shared" si="17"/>
        <v>-0.69408113095238111</v>
      </c>
      <c r="BE251" s="3">
        <f t="shared" si="18"/>
        <v>-0.62122178571428588</v>
      </c>
      <c r="BF251" s="3">
        <f t="shared" si="19"/>
        <v>-0.69408113095238111</v>
      </c>
      <c r="BG251" s="3">
        <f t="shared" si="20"/>
        <v>-0.62122178571428588</v>
      </c>
    </row>
    <row r="252" spans="1:59" ht="15" x14ac:dyDescent="0.25">
      <c r="A252" s="38" t="s">
        <v>375</v>
      </c>
      <c r="B252" s="38" t="s">
        <v>72</v>
      </c>
      <c r="C252" s="38" t="str">
        <f>VLOOKUP(A252,CALC!$A$2:$C$494,3,FALSE)</f>
        <v>D</v>
      </c>
      <c r="D252" s="38"/>
      <c r="E252" s="39">
        <v>84</v>
      </c>
      <c r="F252" s="40">
        <v>10</v>
      </c>
      <c r="G252" s="40">
        <v>22</v>
      </c>
      <c r="H252" s="40">
        <v>32</v>
      </c>
      <c r="I252" s="40">
        <v>5.9</v>
      </c>
      <c r="J252" s="40">
        <v>135.1</v>
      </c>
      <c r="K252" s="40">
        <v>138.9</v>
      </c>
      <c r="L252" s="40">
        <v>101.5</v>
      </c>
      <c r="M252" s="40">
        <v>35.1</v>
      </c>
      <c r="N252" s="41">
        <v>7.3999999999999996E-2</v>
      </c>
      <c r="O252" s="42">
        <v>18.25</v>
      </c>
      <c r="P252" s="54">
        <f t="shared" ref="P252:Y252" si="264">IF(F$4="Yes",F252*F$5,0)</f>
        <v>50</v>
      </c>
      <c r="Q252" s="55">
        <f t="shared" si="264"/>
        <v>82.5</v>
      </c>
      <c r="R252" s="55">
        <f t="shared" si="264"/>
        <v>32</v>
      </c>
      <c r="S252" s="55">
        <f t="shared" si="264"/>
        <v>2.95</v>
      </c>
      <c r="T252" s="55">
        <f t="shared" si="264"/>
        <v>67.55</v>
      </c>
      <c r="U252" s="55">
        <f t="shared" si="264"/>
        <v>41.67</v>
      </c>
      <c r="V252" s="55">
        <f t="shared" si="264"/>
        <v>60.9</v>
      </c>
      <c r="W252" s="55">
        <f t="shared" si="264"/>
        <v>35.1</v>
      </c>
      <c r="X252" s="55">
        <f t="shared" si="264"/>
        <v>7.3999999999999996E-2</v>
      </c>
      <c r="Y252" s="56">
        <f t="shared" si="264"/>
        <v>0</v>
      </c>
      <c r="Z252" s="57">
        <f t="shared" si="1"/>
        <v>372.74400000000003</v>
      </c>
      <c r="AA252" s="59">
        <f t="shared" si="2"/>
        <v>4.4374285714285717</v>
      </c>
      <c r="AB252" s="59">
        <f t="shared" si="3"/>
        <v>-0.47719047619047661</v>
      </c>
      <c r="AC252" s="1"/>
      <c r="AD252" s="1"/>
      <c r="AE252" s="1"/>
      <c r="AF252" s="1"/>
      <c r="AG252" s="1"/>
      <c r="AH252" s="1"/>
      <c r="AI252" s="1"/>
      <c r="AJ252" s="1"/>
      <c r="AK252" s="1"/>
      <c r="AL252" s="1">
        <f>IFERROR(VLOOKUP(C252,CALC!$K$2:$M$8,2,FALSE),1)</f>
        <v>1</v>
      </c>
      <c r="AM252" s="1">
        <f>IFERROR(VLOOKUP(C252,CALC!$K$2:$M$8,3,FALSE),1)</f>
        <v>1</v>
      </c>
      <c r="AN252" s="1">
        <f>VLOOKUP(B252,CALC!$E$2:$H$33,3,FALSE)</f>
        <v>1</v>
      </c>
      <c r="AO252" s="1">
        <f>VLOOKUP(B252,CALC!$E$2:$H$33,4,FALSE)</f>
        <v>1</v>
      </c>
      <c r="AP252" s="1"/>
      <c r="AQ252" s="3">
        <f t="shared" si="4"/>
        <v>4.4374285714285717</v>
      </c>
      <c r="AR252" s="3">
        <f t="shared" si="5"/>
        <v>4.4374285714285717</v>
      </c>
      <c r="AS252" s="3">
        <f t="shared" si="6"/>
        <v>4.4374285714285717</v>
      </c>
      <c r="AT252" s="3">
        <f t="shared" si="7"/>
        <v>4.4374285714285717</v>
      </c>
      <c r="AU252" s="3">
        <f t="shared" si="8"/>
        <v>4.4374285714285717</v>
      </c>
      <c r="AV252" s="3">
        <f t="shared" si="9"/>
        <v>4.4374285714285717</v>
      </c>
      <c r="AW252" s="3">
        <f t="shared" si="10"/>
        <v>4.4374285714285717</v>
      </c>
      <c r="AX252" s="3">
        <f t="shared" si="11"/>
        <v>4.4374285714285717</v>
      </c>
      <c r="AY252" s="3">
        <f t="shared" si="12"/>
        <v>-0.47719047619047661</v>
      </c>
      <c r="AZ252" s="3">
        <f t="shared" si="13"/>
        <v>-0.47719047619047661</v>
      </c>
      <c r="BA252" s="3">
        <f t="shared" si="14"/>
        <v>-0.47719047619047661</v>
      </c>
      <c r="BB252" s="3">
        <f t="shared" si="15"/>
        <v>-0.47719047619047661</v>
      </c>
      <c r="BC252" s="3">
        <f t="shared" si="16"/>
        <v>-0.47719047619047661</v>
      </c>
      <c r="BD252" s="3">
        <f t="shared" si="17"/>
        <v>-0.47719047619047661</v>
      </c>
      <c r="BE252" s="3">
        <f t="shared" si="18"/>
        <v>-0.47719047619047661</v>
      </c>
      <c r="BF252" s="3">
        <f t="shared" si="19"/>
        <v>-0.47719047619047661</v>
      </c>
      <c r="BG252" s="3">
        <f t="shared" si="20"/>
        <v>-0.47719047619047661</v>
      </c>
    </row>
    <row r="253" spans="1:59" ht="15" x14ac:dyDescent="0.25">
      <c r="A253" s="38" t="s">
        <v>372</v>
      </c>
      <c r="B253" s="38" t="s">
        <v>49</v>
      </c>
      <c r="C253" s="38" t="str">
        <f>VLOOKUP(A253,CALC!$A$2:$C$494,3,FALSE)</f>
        <v>D</v>
      </c>
      <c r="D253" s="38">
        <v>1</v>
      </c>
      <c r="E253" s="39">
        <v>84</v>
      </c>
      <c r="F253" s="40">
        <v>7.4</v>
      </c>
      <c r="G253" s="40">
        <v>34.799999999999997</v>
      </c>
      <c r="H253" s="40">
        <v>42.2</v>
      </c>
      <c r="I253" s="40">
        <v>10.8</v>
      </c>
      <c r="J253" s="40">
        <v>109.2</v>
      </c>
      <c r="K253" s="40">
        <v>39.4</v>
      </c>
      <c r="L253" s="40">
        <v>110.3</v>
      </c>
      <c r="M253" s="40">
        <v>19.5</v>
      </c>
      <c r="N253" s="52">
        <v>6.8000000000000005E-2</v>
      </c>
      <c r="O253" s="42">
        <v>24.25</v>
      </c>
      <c r="P253" s="54">
        <f t="shared" ref="P253:Y253" si="265">IF(F$4="Yes",F253*F$5,0)</f>
        <v>37</v>
      </c>
      <c r="Q253" s="55">
        <f t="shared" si="265"/>
        <v>130.5</v>
      </c>
      <c r="R253" s="55">
        <f t="shared" si="265"/>
        <v>42.2</v>
      </c>
      <c r="S253" s="55">
        <f t="shared" si="265"/>
        <v>5.4</v>
      </c>
      <c r="T253" s="55">
        <f t="shared" si="265"/>
        <v>54.6</v>
      </c>
      <c r="U253" s="55">
        <f t="shared" si="265"/>
        <v>11.819999999999999</v>
      </c>
      <c r="V253" s="55">
        <f t="shared" si="265"/>
        <v>66.179999999999993</v>
      </c>
      <c r="W253" s="55">
        <f t="shared" si="265"/>
        <v>19.5</v>
      </c>
      <c r="X253" s="55">
        <f t="shared" si="265"/>
        <v>6.8000000000000005E-2</v>
      </c>
      <c r="Y253" s="56">
        <f t="shared" si="265"/>
        <v>0</v>
      </c>
      <c r="Z253" s="57">
        <f t="shared" si="1"/>
        <v>367.26799999999997</v>
      </c>
      <c r="AA253" s="59">
        <f t="shared" si="2"/>
        <v>4.372238095238095</v>
      </c>
      <c r="AB253" s="59">
        <f t="shared" si="3"/>
        <v>-0.49085476190476274</v>
      </c>
      <c r="AC253" s="1"/>
      <c r="AD253" s="1"/>
      <c r="AE253" s="1"/>
      <c r="AF253" s="1"/>
      <c r="AG253" s="1"/>
      <c r="AH253" s="1"/>
      <c r="AI253" s="1"/>
      <c r="AJ253" s="1"/>
      <c r="AK253" s="1"/>
      <c r="AL253" s="1">
        <f>IFERROR(VLOOKUP(C253,CALC!$K$2:$M$8,2,FALSE),1)</f>
        <v>1</v>
      </c>
      <c r="AM253" s="1">
        <f>IFERROR(VLOOKUP(C253,CALC!$K$2:$M$8,3,FALSE),1)</f>
        <v>1</v>
      </c>
      <c r="AN253" s="1">
        <f>VLOOKUP(B253,CALC!$E$2:$H$33,3,FALSE)</f>
        <v>0.81</v>
      </c>
      <c r="AO253" s="1">
        <f>VLOOKUP(B253,CALC!$E$2:$H$33,4,FALSE)</f>
        <v>0.90500000000000003</v>
      </c>
      <c r="AP253" s="1"/>
      <c r="AQ253" s="3">
        <f t="shared" si="4"/>
        <v>4.372238095238095</v>
      </c>
      <c r="AR253" s="3">
        <f t="shared" si="5"/>
        <v>4.372238095238095</v>
      </c>
      <c r="AS253" s="3">
        <f t="shared" si="6"/>
        <v>3.9568754761904761</v>
      </c>
      <c r="AT253" s="3">
        <f t="shared" si="7"/>
        <v>3.5415128571428571</v>
      </c>
      <c r="AU253" s="3">
        <f t="shared" si="8"/>
        <v>3.9568754761904761</v>
      </c>
      <c r="AV253" s="3">
        <f t="shared" si="9"/>
        <v>3.5415128571428571</v>
      </c>
      <c r="AW253" s="3">
        <f t="shared" si="10"/>
        <v>3.9568754761904761</v>
      </c>
      <c r="AX253" s="3">
        <f t="shared" si="11"/>
        <v>3.5415128571428571</v>
      </c>
      <c r="AY253" s="3">
        <f t="shared" si="12"/>
        <v>-0.5423809523809533</v>
      </c>
      <c r="AZ253" s="3">
        <f t="shared" si="13"/>
        <v>-0.5423809523809533</v>
      </c>
      <c r="BA253" s="3">
        <f t="shared" si="14"/>
        <v>-0.5423809523809533</v>
      </c>
      <c r="BB253" s="3">
        <f t="shared" si="15"/>
        <v>-0.49085476190476274</v>
      </c>
      <c r="BC253" s="3">
        <f t="shared" si="16"/>
        <v>-0.43932857142857218</v>
      </c>
      <c r="BD253" s="3">
        <f t="shared" si="17"/>
        <v>-0.49085476190476274</v>
      </c>
      <c r="BE253" s="3">
        <f t="shared" si="18"/>
        <v>-0.43932857142857218</v>
      </c>
      <c r="BF253" s="3">
        <f t="shared" si="19"/>
        <v>-0.49085476190476274</v>
      </c>
      <c r="BG253" s="3">
        <f t="shared" si="20"/>
        <v>-0.43932857142857218</v>
      </c>
    </row>
    <row r="254" spans="1:59" ht="15" x14ac:dyDescent="0.25">
      <c r="A254" s="38" t="s">
        <v>473</v>
      </c>
      <c r="B254" s="38" t="s">
        <v>70</v>
      </c>
      <c r="C254" s="38" t="str">
        <f>VLOOKUP(A254,CALC!$A$2:$C$494,3,FALSE)</f>
        <v>C</v>
      </c>
      <c r="D254" s="38">
        <v>2</v>
      </c>
      <c r="E254" s="39">
        <v>84</v>
      </c>
      <c r="F254" s="40">
        <v>19.2</v>
      </c>
      <c r="G254" s="40">
        <v>27.3</v>
      </c>
      <c r="H254" s="40">
        <v>46.5</v>
      </c>
      <c r="I254" s="40">
        <v>9.3000000000000007</v>
      </c>
      <c r="J254" s="40">
        <v>132.30000000000001</v>
      </c>
      <c r="K254" s="40">
        <v>27.8</v>
      </c>
      <c r="L254" s="40">
        <v>46.4</v>
      </c>
      <c r="M254" s="40">
        <v>18.600000000000001</v>
      </c>
      <c r="N254" s="41">
        <v>0.14499999999999999</v>
      </c>
      <c r="O254" s="42">
        <v>14.75</v>
      </c>
      <c r="P254" s="54">
        <f t="shared" ref="P254:Y254" si="266">IF(F$4="Yes",F254*F$5,0)</f>
        <v>96</v>
      </c>
      <c r="Q254" s="55">
        <f t="shared" si="266"/>
        <v>102.375</v>
      </c>
      <c r="R254" s="55">
        <f t="shared" si="266"/>
        <v>46.5</v>
      </c>
      <c r="S254" s="55">
        <f t="shared" si="266"/>
        <v>4.6500000000000004</v>
      </c>
      <c r="T254" s="55">
        <f t="shared" si="266"/>
        <v>66.150000000000006</v>
      </c>
      <c r="U254" s="55">
        <f t="shared" si="266"/>
        <v>8.34</v>
      </c>
      <c r="V254" s="55">
        <f t="shared" si="266"/>
        <v>27.84</v>
      </c>
      <c r="W254" s="55">
        <f t="shared" si="266"/>
        <v>18.600000000000001</v>
      </c>
      <c r="X254" s="55">
        <f t="shared" si="266"/>
        <v>0.14499999999999999</v>
      </c>
      <c r="Y254" s="56">
        <f t="shared" si="266"/>
        <v>0</v>
      </c>
      <c r="Z254" s="57">
        <f t="shared" si="1"/>
        <v>370.59999999999997</v>
      </c>
      <c r="AA254" s="59">
        <f t="shared" si="2"/>
        <v>4.4119047619047613</v>
      </c>
      <c r="AB254" s="59">
        <f t="shared" si="3"/>
        <v>-1.377109708333333</v>
      </c>
      <c r="AC254" s="1"/>
      <c r="AD254" s="1"/>
      <c r="AE254" s="1"/>
      <c r="AF254" s="1"/>
      <c r="AG254" s="1"/>
      <c r="AH254" s="1"/>
      <c r="AI254" s="1"/>
      <c r="AJ254" s="1"/>
      <c r="AK254" s="1"/>
      <c r="AL254" s="1">
        <f>IFERROR(VLOOKUP(C254,CALC!$K$2:$M$8,2,FALSE),1)</f>
        <v>0.96</v>
      </c>
      <c r="AM254" s="1">
        <f>IFERROR(VLOOKUP(C254,CALC!$K$2:$M$8,3,FALSE),1)</f>
        <v>0.98</v>
      </c>
      <c r="AN254" s="1">
        <f>VLOOKUP(B254,CALC!$E$2:$H$33,3,FALSE)</f>
        <v>1.0900000000000001</v>
      </c>
      <c r="AO254" s="1">
        <f>VLOOKUP(B254,CALC!$E$2:$H$33,4,FALSE)</f>
        <v>1.0449999999999999</v>
      </c>
      <c r="AP254" s="1"/>
      <c r="AQ254" s="3">
        <f t="shared" si="4"/>
        <v>4.3236666666666661</v>
      </c>
      <c r="AR254" s="3">
        <f t="shared" si="5"/>
        <v>4.2354285714285709</v>
      </c>
      <c r="AS254" s="3">
        <f t="shared" si="6"/>
        <v>4.6104404761904751</v>
      </c>
      <c r="AT254" s="3">
        <f t="shared" si="7"/>
        <v>4.8089761904761898</v>
      </c>
      <c r="AU254" s="3">
        <f t="shared" si="8"/>
        <v>4.518231666666666</v>
      </c>
      <c r="AV254" s="3">
        <f t="shared" si="9"/>
        <v>4.7127966666666667</v>
      </c>
      <c r="AW254" s="3">
        <f t="shared" si="10"/>
        <v>4.4260228571428559</v>
      </c>
      <c r="AX254" s="3">
        <f t="shared" si="11"/>
        <v>4.6166171428571428</v>
      </c>
      <c r="AY254" s="3">
        <f t="shared" si="12"/>
        <v>-1.3447023809523806</v>
      </c>
      <c r="AZ254" s="3">
        <f t="shared" si="13"/>
        <v>-1.317808333333333</v>
      </c>
      <c r="BA254" s="3">
        <f t="shared" si="14"/>
        <v>-1.2909142857142852</v>
      </c>
      <c r="BB254" s="3">
        <f t="shared" si="15"/>
        <v>-1.4052139880952377</v>
      </c>
      <c r="BC254" s="3">
        <f t="shared" si="16"/>
        <v>-1.465725595238095</v>
      </c>
      <c r="BD254" s="3">
        <f t="shared" si="17"/>
        <v>-1.377109708333333</v>
      </c>
      <c r="BE254" s="3">
        <f t="shared" si="18"/>
        <v>-1.436411083333333</v>
      </c>
      <c r="BF254" s="3">
        <f t="shared" si="19"/>
        <v>-1.3490054285714279</v>
      </c>
      <c r="BG254" s="3">
        <f t="shared" si="20"/>
        <v>-1.407096571428571</v>
      </c>
    </row>
    <row r="255" spans="1:59" ht="15" x14ac:dyDescent="0.25">
      <c r="A255" s="38" t="s">
        <v>471</v>
      </c>
      <c r="B255" s="38" t="s">
        <v>58</v>
      </c>
      <c r="C255" s="38" t="str">
        <f>VLOOKUP(A255,CALC!$A$2:$C$494,3,FALSE)</f>
        <v>LW/RW</v>
      </c>
      <c r="D255" s="38">
        <v>2</v>
      </c>
      <c r="E255" s="39">
        <v>84</v>
      </c>
      <c r="F255" s="40">
        <v>19.2</v>
      </c>
      <c r="G255" s="40">
        <v>21.2</v>
      </c>
      <c r="H255" s="40">
        <v>40.299999999999997</v>
      </c>
      <c r="I255" s="40">
        <v>6</v>
      </c>
      <c r="J255" s="40">
        <v>183.8</v>
      </c>
      <c r="K255" s="40">
        <v>72.2</v>
      </c>
      <c r="L255" s="40">
        <v>21.9</v>
      </c>
      <c r="M255" s="40">
        <v>30.3</v>
      </c>
      <c r="N255" s="52">
        <v>0.104</v>
      </c>
      <c r="O255" s="42">
        <v>14.75</v>
      </c>
      <c r="P255" s="54">
        <f t="shared" ref="P255:Y255" si="267">IF(F$4="Yes",F255*F$5,0)</f>
        <v>96</v>
      </c>
      <c r="Q255" s="55">
        <f t="shared" si="267"/>
        <v>79.5</v>
      </c>
      <c r="R255" s="55">
        <f t="shared" si="267"/>
        <v>40.299999999999997</v>
      </c>
      <c r="S255" s="55">
        <f t="shared" si="267"/>
        <v>3</v>
      </c>
      <c r="T255" s="55">
        <f t="shared" si="267"/>
        <v>91.9</v>
      </c>
      <c r="U255" s="55">
        <f t="shared" si="267"/>
        <v>21.66</v>
      </c>
      <c r="V255" s="55">
        <f t="shared" si="267"/>
        <v>13.139999999999999</v>
      </c>
      <c r="W255" s="55">
        <f t="shared" si="267"/>
        <v>30.3</v>
      </c>
      <c r="X255" s="55">
        <f t="shared" si="267"/>
        <v>0.104</v>
      </c>
      <c r="Y255" s="56">
        <f t="shared" si="267"/>
        <v>0</v>
      </c>
      <c r="Z255" s="57">
        <f t="shared" si="1"/>
        <v>375.90400000000005</v>
      </c>
      <c r="AA255" s="59">
        <f t="shared" si="2"/>
        <v>4.4750476190476194</v>
      </c>
      <c r="AB255" s="59">
        <f t="shared" si="3"/>
        <v>-1.2861731380952368</v>
      </c>
      <c r="AC255" s="1"/>
      <c r="AD255" s="1"/>
      <c r="AE255" s="1"/>
      <c r="AF255" s="1"/>
      <c r="AG255" s="1"/>
      <c r="AH255" s="1"/>
      <c r="AI255" s="1"/>
      <c r="AJ255" s="1"/>
      <c r="AK255" s="1"/>
      <c r="AL255" s="1">
        <f>IFERROR(VLOOKUP(C255,CALC!$K$2:$M$8,2,FALSE),1)</f>
        <v>1.08</v>
      </c>
      <c r="AM255" s="1">
        <f>IFERROR(VLOOKUP(C255,CALC!$K$2:$M$8,3,FALSE),1)</f>
        <v>1.04</v>
      </c>
      <c r="AN255" s="1">
        <f>VLOOKUP(B255,CALC!$E$2:$H$33,3,FALSE)</f>
        <v>0.93</v>
      </c>
      <c r="AO255" s="1">
        <f>VLOOKUP(B255,CALC!$E$2:$H$33,4,FALSE)</f>
        <v>0.96500000000000008</v>
      </c>
      <c r="AP255" s="1"/>
      <c r="AQ255" s="3">
        <f t="shared" si="4"/>
        <v>4.6540495238095243</v>
      </c>
      <c r="AR255" s="3">
        <f t="shared" si="5"/>
        <v>4.8330514285714292</v>
      </c>
      <c r="AS255" s="3">
        <f t="shared" si="6"/>
        <v>4.3184209523809534</v>
      </c>
      <c r="AT255" s="3">
        <f t="shared" si="7"/>
        <v>4.1617942857142864</v>
      </c>
      <c r="AU255" s="3">
        <f t="shared" si="8"/>
        <v>4.4911577904761915</v>
      </c>
      <c r="AV255" s="3">
        <f t="shared" si="9"/>
        <v>4.3282660571428577</v>
      </c>
      <c r="AW255" s="3">
        <f t="shared" si="10"/>
        <v>4.6638946285714296</v>
      </c>
      <c r="AX255" s="3">
        <f t="shared" si="11"/>
        <v>4.494737828571429</v>
      </c>
      <c r="AY255" s="3">
        <f t="shared" si="12"/>
        <v>-1.2815595238095225</v>
      </c>
      <c r="AZ255" s="3">
        <f t="shared" si="13"/>
        <v>-1.3328219047619034</v>
      </c>
      <c r="BA255" s="3">
        <f t="shared" si="14"/>
        <v>-1.3840842857142843</v>
      </c>
      <c r="BB255" s="3">
        <f t="shared" si="15"/>
        <v>-1.2367049404761894</v>
      </c>
      <c r="BC255" s="3">
        <f t="shared" si="16"/>
        <v>-1.191850357142856</v>
      </c>
      <c r="BD255" s="3">
        <f t="shared" si="17"/>
        <v>-1.2861731380952368</v>
      </c>
      <c r="BE255" s="3">
        <f t="shared" si="18"/>
        <v>-1.2395243714285702</v>
      </c>
      <c r="BF255" s="3">
        <f t="shared" si="19"/>
        <v>-1.3356413357142845</v>
      </c>
      <c r="BG255" s="3">
        <f t="shared" si="20"/>
        <v>-1.2871983857142846</v>
      </c>
    </row>
    <row r="256" spans="1:59" ht="15" x14ac:dyDescent="0.25">
      <c r="A256" s="38" t="s">
        <v>470</v>
      </c>
      <c r="B256" s="38" t="s">
        <v>81</v>
      </c>
      <c r="C256" s="38" t="str">
        <f>VLOOKUP(A256,CALC!$A$2:$C$494,3,FALSE)</f>
        <v>RW</v>
      </c>
      <c r="D256" s="38"/>
      <c r="E256" s="39">
        <v>84</v>
      </c>
      <c r="F256" s="40">
        <v>17.2</v>
      </c>
      <c r="G256" s="40">
        <v>21.9</v>
      </c>
      <c r="H256" s="40">
        <v>39.1</v>
      </c>
      <c r="I256" s="40">
        <v>5.7</v>
      </c>
      <c r="J256" s="40">
        <v>129.19999999999999</v>
      </c>
      <c r="K256" s="40">
        <v>115.2</v>
      </c>
      <c r="L256" s="40">
        <v>57.6</v>
      </c>
      <c r="M256" s="40">
        <v>16.5</v>
      </c>
      <c r="N256" s="41">
        <v>0.13300000000000001</v>
      </c>
      <c r="O256" s="42">
        <v>12.75</v>
      </c>
      <c r="P256" s="54">
        <f t="shared" ref="P256:Y256" si="268">IF(F$4="Yes",F256*F$5,0)</f>
        <v>86</v>
      </c>
      <c r="Q256" s="55">
        <f t="shared" si="268"/>
        <v>82.125</v>
      </c>
      <c r="R256" s="55">
        <f t="shared" si="268"/>
        <v>39.1</v>
      </c>
      <c r="S256" s="55">
        <f t="shared" si="268"/>
        <v>2.85</v>
      </c>
      <c r="T256" s="55">
        <f t="shared" si="268"/>
        <v>64.599999999999994</v>
      </c>
      <c r="U256" s="55">
        <f t="shared" si="268"/>
        <v>34.56</v>
      </c>
      <c r="V256" s="55">
        <f t="shared" si="268"/>
        <v>34.56</v>
      </c>
      <c r="W256" s="55">
        <f t="shared" si="268"/>
        <v>16.5</v>
      </c>
      <c r="X256" s="55">
        <f t="shared" si="268"/>
        <v>0.13300000000000001</v>
      </c>
      <c r="Y256" s="56">
        <f t="shared" si="268"/>
        <v>0</v>
      </c>
      <c r="Z256" s="57">
        <f t="shared" si="1"/>
        <v>360.42799999999994</v>
      </c>
      <c r="AA256" s="59">
        <f t="shared" si="2"/>
        <v>4.2908095238095232</v>
      </c>
      <c r="AB256" s="59">
        <f t="shared" si="3"/>
        <v>-1.4577357321428568</v>
      </c>
      <c r="AC256" s="1"/>
      <c r="AD256" s="1"/>
      <c r="AE256" s="1"/>
      <c r="AF256" s="1"/>
      <c r="AG256" s="1"/>
      <c r="AH256" s="1"/>
      <c r="AI256" s="1"/>
      <c r="AJ256" s="1"/>
      <c r="AK256" s="1"/>
      <c r="AL256" s="1">
        <f>IFERROR(VLOOKUP(C256,CALC!$K$2:$M$8,2,FALSE),1)</f>
        <v>0.95</v>
      </c>
      <c r="AM256" s="1">
        <f>IFERROR(VLOOKUP(C256,CALC!$K$2:$M$8,3,FALSE),1)</f>
        <v>0.97499999999999998</v>
      </c>
      <c r="AN256" s="1">
        <f>VLOOKUP(B256,CALC!$E$2:$H$33,3,FALSE)</f>
        <v>1.04</v>
      </c>
      <c r="AO256" s="1">
        <f>VLOOKUP(B256,CALC!$E$2:$H$33,4,FALSE)</f>
        <v>1.02</v>
      </c>
      <c r="AP256" s="1"/>
      <c r="AQ256" s="3">
        <f t="shared" si="4"/>
        <v>4.1835392857142848</v>
      </c>
      <c r="AR256" s="3">
        <f t="shared" si="5"/>
        <v>4.0762690476190464</v>
      </c>
      <c r="AS256" s="3">
        <f t="shared" si="6"/>
        <v>4.3766257142857139</v>
      </c>
      <c r="AT256" s="3">
        <f t="shared" si="7"/>
        <v>4.4624419047619046</v>
      </c>
      <c r="AU256" s="3">
        <f t="shared" si="8"/>
        <v>4.267210071428571</v>
      </c>
      <c r="AV256" s="3">
        <f t="shared" si="9"/>
        <v>4.3508808571428563</v>
      </c>
      <c r="AW256" s="3">
        <f t="shared" si="10"/>
        <v>4.1577944285714272</v>
      </c>
      <c r="AX256" s="3">
        <f t="shared" si="11"/>
        <v>4.239319809523808</v>
      </c>
      <c r="AY256" s="3">
        <f t="shared" si="12"/>
        <v>-1.4657976190476187</v>
      </c>
      <c r="AZ256" s="3">
        <f t="shared" si="13"/>
        <v>-1.4291526785714281</v>
      </c>
      <c r="BA256" s="3">
        <f t="shared" si="14"/>
        <v>-1.3925077380952378</v>
      </c>
      <c r="BB256" s="3">
        <f t="shared" si="15"/>
        <v>-1.495113571428571</v>
      </c>
      <c r="BC256" s="3">
        <f t="shared" si="16"/>
        <v>-1.5244295238095236</v>
      </c>
      <c r="BD256" s="3">
        <f t="shared" si="17"/>
        <v>-1.4577357321428568</v>
      </c>
      <c r="BE256" s="3">
        <f t="shared" si="18"/>
        <v>-1.4863187857142852</v>
      </c>
      <c r="BF256" s="3">
        <f t="shared" si="19"/>
        <v>-1.4203578928571425</v>
      </c>
      <c r="BG256" s="3">
        <f t="shared" si="20"/>
        <v>-1.4482080476190473</v>
      </c>
    </row>
    <row r="257" spans="1:59" ht="15" x14ac:dyDescent="0.25">
      <c r="A257" s="38" t="s">
        <v>475</v>
      </c>
      <c r="B257" s="38" t="s">
        <v>53</v>
      </c>
      <c r="C257" s="38" t="str">
        <f>VLOOKUP(A257,CALC!$A$2:$C$494,3,FALSE)</f>
        <v>C/LW</v>
      </c>
      <c r="D257" s="38">
        <v>2</v>
      </c>
      <c r="E257" s="39">
        <v>84</v>
      </c>
      <c r="F257" s="40">
        <v>14.1</v>
      </c>
      <c r="G257" s="40">
        <v>24.5</v>
      </c>
      <c r="H257" s="40">
        <v>38.700000000000003</v>
      </c>
      <c r="I257" s="40">
        <v>9.6</v>
      </c>
      <c r="J257" s="40">
        <v>136.69999999999999</v>
      </c>
      <c r="K257" s="40">
        <v>123.7</v>
      </c>
      <c r="L257" s="40">
        <v>53.1</v>
      </c>
      <c r="M257" s="40">
        <v>57.8</v>
      </c>
      <c r="N257" s="52">
        <v>0.10299999999999999</v>
      </c>
      <c r="O257" s="42">
        <v>16.75</v>
      </c>
      <c r="P257" s="54">
        <f t="shared" ref="P257:Y257" si="269">IF(F$4="Yes",F257*F$5,0)</f>
        <v>70.5</v>
      </c>
      <c r="Q257" s="55">
        <f t="shared" si="269"/>
        <v>91.875</v>
      </c>
      <c r="R257" s="55">
        <f t="shared" si="269"/>
        <v>38.700000000000003</v>
      </c>
      <c r="S257" s="55">
        <f t="shared" si="269"/>
        <v>4.8</v>
      </c>
      <c r="T257" s="55">
        <f t="shared" si="269"/>
        <v>68.349999999999994</v>
      </c>
      <c r="U257" s="55">
        <f t="shared" si="269"/>
        <v>37.11</v>
      </c>
      <c r="V257" s="55">
        <f t="shared" si="269"/>
        <v>31.86</v>
      </c>
      <c r="W257" s="55">
        <f t="shared" si="269"/>
        <v>57.8</v>
      </c>
      <c r="X257" s="55">
        <f t="shared" si="269"/>
        <v>0.10299999999999999</v>
      </c>
      <c r="Y257" s="56">
        <f t="shared" si="269"/>
        <v>0</v>
      </c>
      <c r="Z257" s="57">
        <f t="shared" si="1"/>
        <v>401.09800000000007</v>
      </c>
      <c r="AA257" s="59">
        <f t="shared" si="2"/>
        <v>4.7749761904761909</v>
      </c>
      <c r="AB257" s="59">
        <f t="shared" si="3"/>
        <v>-1.0104172800595224</v>
      </c>
      <c r="AC257" s="1"/>
      <c r="AD257" s="1"/>
      <c r="AE257" s="1"/>
      <c r="AF257" s="1"/>
      <c r="AG257" s="1"/>
      <c r="AH257" s="1"/>
      <c r="AI257" s="1"/>
      <c r="AJ257" s="1"/>
      <c r="AK257" s="1"/>
      <c r="AL257" s="1">
        <f>IFERROR(VLOOKUP(C257,CALC!$K$2:$M$8,2,FALSE),1)</f>
        <v>1.0900000000000001</v>
      </c>
      <c r="AM257" s="1">
        <f>IFERROR(VLOOKUP(C257,CALC!$K$2:$M$8,3,FALSE),1)</f>
        <v>1.0449999999999999</v>
      </c>
      <c r="AN257" s="1">
        <f>VLOOKUP(B257,CALC!$E$2:$H$33,3,FALSE)</f>
        <v>0.97</v>
      </c>
      <c r="AO257" s="1">
        <f>VLOOKUP(B257,CALC!$E$2:$H$33,4,FALSE)</f>
        <v>0.98499999999999999</v>
      </c>
      <c r="AP257" s="1"/>
      <c r="AQ257" s="3">
        <f t="shared" si="4"/>
        <v>4.9898501190476194</v>
      </c>
      <c r="AR257" s="3">
        <f t="shared" si="5"/>
        <v>5.2047240476190488</v>
      </c>
      <c r="AS257" s="3">
        <f t="shared" si="6"/>
        <v>4.7033515476190484</v>
      </c>
      <c r="AT257" s="3">
        <f t="shared" si="7"/>
        <v>4.631726904761905</v>
      </c>
      <c r="AU257" s="3">
        <f t="shared" si="8"/>
        <v>4.9150023672619048</v>
      </c>
      <c r="AV257" s="3">
        <f t="shared" si="9"/>
        <v>4.840154615476191</v>
      </c>
      <c r="AW257" s="3">
        <f t="shared" si="10"/>
        <v>5.1266531869047629</v>
      </c>
      <c r="AX257" s="3">
        <f t="shared" si="11"/>
        <v>5.048582326190477</v>
      </c>
      <c r="AY257" s="3">
        <f t="shared" si="12"/>
        <v>-0.98163095238095099</v>
      </c>
      <c r="AZ257" s="3">
        <f t="shared" si="13"/>
        <v>-1.0258043452380938</v>
      </c>
      <c r="BA257" s="3">
        <f t="shared" si="14"/>
        <v>-1.0699777380952367</v>
      </c>
      <c r="BB257" s="3">
        <f t="shared" si="15"/>
        <v>-0.96690648809523672</v>
      </c>
      <c r="BC257" s="3">
        <f t="shared" si="16"/>
        <v>-0.95218202380952244</v>
      </c>
      <c r="BD257" s="3">
        <f t="shared" si="17"/>
        <v>-1.0104172800595224</v>
      </c>
      <c r="BE257" s="3">
        <f t="shared" si="18"/>
        <v>-0.995030214880951</v>
      </c>
      <c r="BF257" s="3">
        <f t="shared" si="19"/>
        <v>-1.053928072023808</v>
      </c>
      <c r="BG257" s="3">
        <f t="shared" si="20"/>
        <v>-1.0378784059523796</v>
      </c>
    </row>
    <row r="258" spans="1:59" ht="15" x14ac:dyDescent="0.25">
      <c r="A258" s="38" t="s">
        <v>476</v>
      </c>
      <c r="B258" s="38" t="s">
        <v>70</v>
      </c>
      <c r="C258" s="38" t="str">
        <f>VLOOKUP(A258,CALC!$A$2:$C$494,3,FALSE)</f>
        <v>C</v>
      </c>
      <c r="D258" s="38">
        <v>1</v>
      </c>
      <c r="E258" s="39">
        <v>84</v>
      </c>
      <c r="F258" s="40">
        <v>13.9</v>
      </c>
      <c r="G258" s="40">
        <v>31.6</v>
      </c>
      <c r="H258" s="40">
        <v>45.5</v>
      </c>
      <c r="I258" s="40">
        <v>11.8</v>
      </c>
      <c r="J258" s="40">
        <v>91.8</v>
      </c>
      <c r="K258" s="40">
        <v>28.8</v>
      </c>
      <c r="L258" s="40">
        <v>92.4</v>
      </c>
      <c r="M258" s="40">
        <v>16.5</v>
      </c>
      <c r="N258" s="41">
        <v>0.151</v>
      </c>
      <c r="O258" s="42">
        <v>19.25</v>
      </c>
      <c r="P258" s="54">
        <f t="shared" ref="P258:Y258" si="270">IF(F$4="Yes",F258*F$5,0)</f>
        <v>69.5</v>
      </c>
      <c r="Q258" s="55">
        <f t="shared" si="270"/>
        <v>118.5</v>
      </c>
      <c r="R258" s="55">
        <f t="shared" si="270"/>
        <v>45.5</v>
      </c>
      <c r="S258" s="55">
        <f t="shared" si="270"/>
        <v>5.9</v>
      </c>
      <c r="T258" s="55">
        <f t="shared" si="270"/>
        <v>45.9</v>
      </c>
      <c r="U258" s="55">
        <f t="shared" si="270"/>
        <v>8.64</v>
      </c>
      <c r="V258" s="55">
        <f t="shared" si="270"/>
        <v>55.440000000000005</v>
      </c>
      <c r="W258" s="55">
        <f t="shared" si="270"/>
        <v>16.5</v>
      </c>
      <c r="X258" s="55">
        <f t="shared" si="270"/>
        <v>0.151</v>
      </c>
      <c r="Y258" s="56">
        <f t="shared" si="270"/>
        <v>0</v>
      </c>
      <c r="Z258" s="57">
        <f t="shared" si="1"/>
        <v>366.03100000000001</v>
      </c>
      <c r="AA258" s="59">
        <f t="shared" si="2"/>
        <v>4.3575119047619051</v>
      </c>
      <c r="AB258" s="59">
        <f t="shared" si="3"/>
        <v>-1.432813433333332</v>
      </c>
      <c r="AC258" s="1"/>
      <c r="AD258" s="1"/>
      <c r="AE258" s="1"/>
      <c r="AF258" s="1"/>
      <c r="AG258" s="1"/>
      <c r="AH258" s="1"/>
      <c r="AI258" s="1"/>
      <c r="AJ258" s="1"/>
      <c r="AK258" s="1"/>
      <c r="AL258" s="1">
        <f>IFERROR(VLOOKUP(C258,CALC!$K$2:$M$8,2,FALSE),1)</f>
        <v>0.96</v>
      </c>
      <c r="AM258" s="1">
        <f>IFERROR(VLOOKUP(C258,CALC!$K$2:$M$8,3,FALSE),1)</f>
        <v>0.98</v>
      </c>
      <c r="AN258" s="1">
        <f>VLOOKUP(B258,CALC!$E$2:$H$33,3,FALSE)</f>
        <v>1.0900000000000001</v>
      </c>
      <c r="AO258" s="1">
        <f>VLOOKUP(B258,CALC!$E$2:$H$33,4,FALSE)</f>
        <v>1.0449999999999999</v>
      </c>
      <c r="AP258" s="1"/>
      <c r="AQ258" s="3">
        <f t="shared" si="4"/>
        <v>4.2703616666666671</v>
      </c>
      <c r="AR258" s="3">
        <f t="shared" si="5"/>
        <v>4.183211428571429</v>
      </c>
      <c r="AS258" s="3">
        <f t="shared" si="6"/>
        <v>4.5535999404761904</v>
      </c>
      <c r="AT258" s="3">
        <f t="shared" si="7"/>
        <v>4.7496879761904767</v>
      </c>
      <c r="AU258" s="3">
        <f t="shared" si="8"/>
        <v>4.462527941666667</v>
      </c>
      <c r="AV258" s="3">
        <f t="shared" si="9"/>
        <v>4.6546942166666678</v>
      </c>
      <c r="AW258" s="3">
        <f t="shared" si="10"/>
        <v>4.3714559428571427</v>
      </c>
      <c r="AX258" s="3">
        <f t="shared" si="11"/>
        <v>4.5597004571428581</v>
      </c>
      <c r="AY258" s="3">
        <f t="shared" si="12"/>
        <v>-1.3990952380952368</v>
      </c>
      <c r="AZ258" s="3">
        <f t="shared" si="13"/>
        <v>-1.3711133333333321</v>
      </c>
      <c r="BA258" s="3">
        <f t="shared" si="14"/>
        <v>-1.3431314285714273</v>
      </c>
      <c r="BB258" s="3">
        <f t="shared" si="15"/>
        <v>-1.4620545238095224</v>
      </c>
      <c r="BC258" s="3">
        <f t="shared" si="16"/>
        <v>-1.5250138095238082</v>
      </c>
      <c r="BD258" s="3">
        <f t="shared" si="17"/>
        <v>-1.432813433333332</v>
      </c>
      <c r="BE258" s="3">
        <f t="shared" si="18"/>
        <v>-1.4945135333333321</v>
      </c>
      <c r="BF258" s="3">
        <f t="shared" si="19"/>
        <v>-1.4035723428571414</v>
      </c>
      <c r="BG258" s="3">
        <f t="shared" si="20"/>
        <v>-1.4640132571428559</v>
      </c>
    </row>
    <row r="259" spans="1:59" ht="15" x14ac:dyDescent="0.25">
      <c r="A259" s="38" t="s">
        <v>478</v>
      </c>
      <c r="B259" s="38" t="s">
        <v>47</v>
      </c>
      <c r="C259" s="38" t="str">
        <f>VLOOKUP(A259,CALC!$A$2:$C$494,3,FALSE)</f>
        <v>C</v>
      </c>
      <c r="D259" s="38">
        <v>2</v>
      </c>
      <c r="E259" s="39">
        <v>84</v>
      </c>
      <c r="F259" s="40">
        <v>13</v>
      </c>
      <c r="G259" s="40">
        <v>27.8</v>
      </c>
      <c r="H259" s="40">
        <v>40.799999999999997</v>
      </c>
      <c r="I259" s="40">
        <v>0.8</v>
      </c>
      <c r="J259" s="40">
        <v>113.8</v>
      </c>
      <c r="K259" s="40">
        <v>46.4</v>
      </c>
      <c r="L259" s="40">
        <v>105.4</v>
      </c>
      <c r="M259" s="40">
        <v>15.4</v>
      </c>
      <c r="N259" s="52">
        <v>0.114</v>
      </c>
      <c r="O259" s="42">
        <v>15.75</v>
      </c>
      <c r="P259" s="54">
        <f t="shared" ref="P259:Y259" si="271">IF(F$4="Yes",F259*F$5,0)</f>
        <v>65</v>
      </c>
      <c r="Q259" s="55">
        <f t="shared" si="271"/>
        <v>104.25</v>
      </c>
      <c r="R259" s="55">
        <f t="shared" si="271"/>
        <v>40.799999999999997</v>
      </c>
      <c r="S259" s="55">
        <f t="shared" si="271"/>
        <v>0.4</v>
      </c>
      <c r="T259" s="55">
        <f t="shared" si="271"/>
        <v>56.9</v>
      </c>
      <c r="U259" s="55">
        <f t="shared" si="271"/>
        <v>13.92</v>
      </c>
      <c r="V259" s="55">
        <f t="shared" si="271"/>
        <v>63.24</v>
      </c>
      <c r="W259" s="55">
        <f t="shared" si="271"/>
        <v>15.4</v>
      </c>
      <c r="X259" s="55">
        <f t="shared" si="271"/>
        <v>0.114</v>
      </c>
      <c r="Y259" s="56">
        <f t="shared" si="271"/>
        <v>0</v>
      </c>
      <c r="Z259" s="57">
        <f t="shared" si="1"/>
        <v>360.024</v>
      </c>
      <c r="AA259" s="59">
        <f t="shared" si="2"/>
        <v>4.2859999999999996</v>
      </c>
      <c r="AB259" s="59">
        <f t="shared" si="3"/>
        <v>-1.5060487749999993</v>
      </c>
      <c r="AC259" s="1"/>
      <c r="AD259" s="1"/>
      <c r="AE259" s="1"/>
      <c r="AF259" s="1"/>
      <c r="AG259" s="1"/>
      <c r="AH259" s="1"/>
      <c r="AI259" s="1"/>
      <c r="AJ259" s="1"/>
      <c r="AK259" s="1"/>
      <c r="AL259" s="1">
        <f>IFERROR(VLOOKUP(C259,CALC!$K$2:$M$8,2,FALSE),1)</f>
        <v>0.96</v>
      </c>
      <c r="AM259" s="1">
        <f>IFERROR(VLOOKUP(C259,CALC!$K$2:$M$8,3,FALSE),1)</f>
        <v>0.98</v>
      </c>
      <c r="AN259" s="1">
        <f>VLOOKUP(B259,CALC!$E$2:$H$33,3,FALSE)</f>
        <v>1.0900000000000001</v>
      </c>
      <c r="AO259" s="1">
        <f>VLOOKUP(B259,CALC!$E$2:$H$33,4,FALSE)</f>
        <v>1.0449999999999999</v>
      </c>
      <c r="AP259" s="1"/>
      <c r="AQ259" s="3">
        <f t="shared" si="4"/>
        <v>4.2002799999999993</v>
      </c>
      <c r="AR259" s="3">
        <f t="shared" si="5"/>
        <v>4.1145599999999991</v>
      </c>
      <c r="AS259" s="3">
        <f t="shared" si="6"/>
        <v>4.4788699999999997</v>
      </c>
      <c r="AT259" s="3">
        <f t="shared" si="7"/>
        <v>4.6717399999999998</v>
      </c>
      <c r="AU259" s="3">
        <f t="shared" si="8"/>
        <v>4.3892925999999992</v>
      </c>
      <c r="AV259" s="3">
        <f t="shared" si="9"/>
        <v>4.5783052</v>
      </c>
      <c r="AW259" s="3">
        <f t="shared" si="10"/>
        <v>4.2997151999999987</v>
      </c>
      <c r="AX259" s="3">
        <f t="shared" si="11"/>
        <v>4.4848703999999993</v>
      </c>
      <c r="AY259" s="3">
        <f t="shared" si="12"/>
        <v>-1.4706071428571423</v>
      </c>
      <c r="AZ259" s="3">
        <f t="shared" si="13"/>
        <v>-1.4411949999999996</v>
      </c>
      <c r="BA259" s="3">
        <f t="shared" si="14"/>
        <v>-1.4117828571428566</v>
      </c>
      <c r="BB259" s="3">
        <f t="shared" si="15"/>
        <v>-1.5367844642857136</v>
      </c>
      <c r="BC259" s="3">
        <f t="shared" si="16"/>
        <v>-1.6029617857142853</v>
      </c>
      <c r="BD259" s="3">
        <f t="shared" si="17"/>
        <v>-1.5060487749999993</v>
      </c>
      <c r="BE259" s="3">
        <f t="shared" si="18"/>
        <v>-1.5709025499999996</v>
      </c>
      <c r="BF259" s="3">
        <f t="shared" si="19"/>
        <v>-1.4753130857142851</v>
      </c>
      <c r="BG259" s="3">
        <f t="shared" si="20"/>
        <v>-1.5388433142857139</v>
      </c>
    </row>
    <row r="260" spans="1:59" ht="15" x14ac:dyDescent="0.25">
      <c r="A260" s="38" t="s">
        <v>380</v>
      </c>
      <c r="B260" s="38" t="s">
        <v>74</v>
      </c>
      <c r="C260" s="38" t="str">
        <f>VLOOKUP(A260,CALC!$A$2:$C$494,3,FALSE)</f>
        <v>D</v>
      </c>
      <c r="D260" s="38"/>
      <c r="E260" s="39">
        <v>84</v>
      </c>
      <c r="F260" s="40">
        <v>9.4</v>
      </c>
      <c r="G260" s="40">
        <v>20.3</v>
      </c>
      <c r="H260" s="40">
        <v>29.8</v>
      </c>
      <c r="I260" s="40">
        <v>0</v>
      </c>
      <c r="J260" s="40">
        <v>101.9</v>
      </c>
      <c r="K260" s="40">
        <v>100.8</v>
      </c>
      <c r="L260" s="40">
        <v>164.2</v>
      </c>
      <c r="M260" s="40">
        <v>80.099999999999994</v>
      </c>
      <c r="N260" s="41">
        <v>9.2999999999999999E-2</v>
      </c>
      <c r="O260" s="42">
        <v>21.75</v>
      </c>
      <c r="P260" s="54">
        <f t="shared" ref="P260:Y260" si="272">IF(F$4="Yes",F260*F$5,0)</f>
        <v>47</v>
      </c>
      <c r="Q260" s="55">
        <f t="shared" si="272"/>
        <v>76.125</v>
      </c>
      <c r="R260" s="55">
        <f t="shared" si="272"/>
        <v>29.8</v>
      </c>
      <c r="S260" s="55">
        <f t="shared" si="272"/>
        <v>0</v>
      </c>
      <c r="T260" s="55">
        <f t="shared" si="272"/>
        <v>50.95</v>
      </c>
      <c r="U260" s="55">
        <f t="shared" si="272"/>
        <v>30.24</v>
      </c>
      <c r="V260" s="55">
        <f t="shared" si="272"/>
        <v>98.52</v>
      </c>
      <c r="W260" s="55">
        <f t="shared" si="272"/>
        <v>80.099999999999994</v>
      </c>
      <c r="X260" s="55">
        <f t="shared" si="272"/>
        <v>9.2999999999999999E-2</v>
      </c>
      <c r="Y260" s="56">
        <f t="shared" si="272"/>
        <v>0</v>
      </c>
      <c r="Z260" s="57">
        <f t="shared" si="1"/>
        <v>412.82800000000003</v>
      </c>
      <c r="AA260" s="59">
        <f t="shared" si="2"/>
        <v>4.9146190476190483</v>
      </c>
      <c r="AB260" s="59">
        <f t="shared" si="3"/>
        <v>0</v>
      </c>
      <c r="AC260" s="1"/>
      <c r="AD260" s="1"/>
      <c r="AE260" s="1"/>
      <c r="AF260" s="1"/>
      <c r="AG260" s="1"/>
      <c r="AH260" s="1"/>
      <c r="AI260" s="1"/>
      <c r="AJ260" s="1"/>
      <c r="AK260" s="1"/>
      <c r="AL260" s="1">
        <f>IFERROR(VLOOKUP(C260,CALC!$K$2:$M$8,2,FALSE),1)</f>
        <v>1</v>
      </c>
      <c r="AM260" s="1">
        <f>IFERROR(VLOOKUP(C260,CALC!$K$2:$M$8,3,FALSE),1)</f>
        <v>1</v>
      </c>
      <c r="AN260" s="1">
        <f>VLOOKUP(B260,CALC!$E$2:$H$33,3,FALSE)</f>
        <v>1.07</v>
      </c>
      <c r="AO260" s="1">
        <f>VLOOKUP(B260,CALC!$E$2:$H$33,4,FALSE)</f>
        <v>1.0350000000000001</v>
      </c>
      <c r="AP260" s="1"/>
      <c r="AQ260" s="3">
        <f t="shared" si="4"/>
        <v>4.9146190476190483</v>
      </c>
      <c r="AR260" s="3">
        <f t="shared" si="5"/>
        <v>4.9146190476190483</v>
      </c>
      <c r="AS260" s="3">
        <f t="shared" si="6"/>
        <v>5.0866307142857154</v>
      </c>
      <c r="AT260" s="3">
        <f t="shared" si="7"/>
        <v>5.2586423809523817</v>
      </c>
      <c r="AU260" s="3">
        <f t="shared" si="8"/>
        <v>5.0866307142857154</v>
      </c>
      <c r="AV260" s="3">
        <f t="shared" si="9"/>
        <v>5.2586423809523817</v>
      </c>
      <c r="AW260" s="3">
        <f t="shared" si="10"/>
        <v>5.0866307142857154</v>
      </c>
      <c r="AX260" s="3">
        <f t="shared" si="11"/>
        <v>5.2586423809523817</v>
      </c>
      <c r="AY260" s="3">
        <f t="shared" si="12"/>
        <v>0</v>
      </c>
      <c r="AZ260" s="3">
        <f t="shared" si="13"/>
        <v>0</v>
      </c>
      <c r="BA260" s="3">
        <f t="shared" si="14"/>
        <v>0</v>
      </c>
      <c r="BB260" s="3">
        <f t="shared" si="15"/>
        <v>0</v>
      </c>
      <c r="BC260" s="3">
        <f t="shared" si="16"/>
        <v>0</v>
      </c>
      <c r="BD260" s="3">
        <f t="shared" si="17"/>
        <v>0</v>
      </c>
      <c r="BE260" s="3">
        <f t="shared" si="18"/>
        <v>0</v>
      </c>
      <c r="BF260" s="3">
        <f t="shared" si="19"/>
        <v>0</v>
      </c>
      <c r="BG260" s="3">
        <f t="shared" si="20"/>
        <v>0</v>
      </c>
    </row>
    <row r="261" spans="1:59" ht="15" x14ac:dyDescent="0.25">
      <c r="A261" s="38" t="s">
        <v>488</v>
      </c>
      <c r="B261" s="38" t="s">
        <v>70</v>
      </c>
      <c r="C261" s="38" t="str">
        <f>VLOOKUP(A261,CALC!$A$2:$C$494,3,FALSE)</f>
        <v>LW/RW</v>
      </c>
      <c r="D261" s="38">
        <v>2</v>
      </c>
      <c r="E261" s="39">
        <v>84</v>
      </c>
      <c r="F261" s="40">
        <v>19.3</v>
      </c>
      <c r="G261" s="40">
        <v>23.2</v>
      </c>
      <c r="H261" s="40">
        <v>42.5</v>
      </c>
      <c r="I261" s="40">
        <v>9.8000000000000007</v>
      </c>
      <c r="J261" s="40">
        <v>164</v>
      </c>
      <c r="K261" s="40">
        <v>47.5</v>
      </c>
      <c r="L261" s="40">
        <v>29.5</v>
      </c>
      <c r="M261" s="40">
        <v>9.6</v>
      </c>
      <c r="N261" s="52">
        <v>0.11799999999999999</v>
      </c>
      <c r="O261" s="42">
        <v>13.75</v>
      </c>
      <c r="P261" s="54">
        <f t="shared" ref="P261:Y261" si="273">IF(F$4="Yes",F261*F$5,0)</f>
        <v>96.5</v>
      </c>
      <c r="Q261" s="55">
        <f t="shared" si="273"/>
        <v>87</v>
      </c>
      <c r="R261" s="55">
        <f t="shared" si="273"/>
        <v>42.5</v>
      </c>
      <c r="S261" s="55">
        <f t="shared" si="273"/>
        <v>4.9000000000000004</v>
      </c>
      <c r="T261" s="55">
        <f t="shared" si="273"/>
        <v>82</v>
      </c>
      <c r="U261" s="55">
        <f t="shared" si="273"/>
        <v>14.25</v>
      </c>
      <c r="V261" s="55">
        <f t="shared" si="273"/>
        <v>17.7</v>
      </c>
      <c r="W261" s="55">
        <f t="shared" si="273"/>
        <v>9.6</v>
      </c>
      <c r="X261" s="55">
        <f t="shared" si="273"/>
        <v>0.11799999999999999</v>
      </c>
      <c r="Y261" s="56">
        <f t="shared" si="273"/>
        <v>0</v>
      </c>
      <c r="Z261" s="57">
        <f t="shared" si="1"/>
        <v>354.56799999999998</v>
      </c>
      <c r="AA261" s="59">
        <f t="shared" si="2"/>
        <v>4.2210476190476189</v>
      </c>
      <c r="AB261" s="59">
        <f t="shared" si="3"/>
        <v>-1.6688460904761897</v>
      </c>
      <c r="AC261" s="1"/>
      <c r="AD261" s="1"/>
      <c r="AE261" s="1"/>
      <c r="AF261" s="1"/>
      <c r="AG261" s="1"/>
      <c r="AH261" s="1"/>
      <c r="AI261" s="1"/>
      <c r="AJ261" s="1"/>
      <c r="AK261" s="1"/>
      <c r="AL261" s="1">
        <f>IFERROR(VLOOKUP(C261,CALC!$K$2:$M$8,2,FALSE),1)</f>
        <v>1.08</v>
      </c>
      <c r="AM261" s="1">
        <f>IFERROR(VLOOKUP(C261,CALC!$K$2:$M$8,3,FALSE),1)</f>
        <v>1.04</v>
      </c>
      <c r="AN261" s="1">
        <f>VLOOKUP(B261,CALC!$E$2:$H$33,3,FALSE)</f>
        <v>1.0900000000000001</v>
      </c>
      <c r="AO261" s="1">
        <f>VLOOKUP(B261,CALC!$E$2:$H$33,4,FALSE)</f>
        <v>1.0449999999999999</v>
      </c>
      <c r="AP261" s="1"/>
      <c r="AQ261" s="3">
        <f t="shared" si="4"/>
        <v>4.3898895238095239</v>
      </c>
      <c r="AR261" s="3">
        <f t="shared" si="5"/>
        <v>4.5587314285714289</v>
      </c>
      <c r="AS261" s="3">
        <f t="shared" si="6"/>
        <v>4.4109947619047611</v>
      </c>
      <c r="AT261" s="3">
        <f t="shared" si="7"/>
        <v>4.6009419047619051</v>
      </c>
      <c r="AU261" s="3">
        <f t="shared" si="8"/>
        <v>4.5874345523809525</v>
      </c>
      <c r="AV261" s="3">
        <f t="shared" si="9"/>
        <v>4.7849795809523812</v>
      </c>
      <c r="AW261" s="3">
        <f t="shared" si="10"/>
        <v>4.7638743428571431</v>
      </c>
      <c r="AX261" s="3">
        <f t="shared" si="11"/>
        <v>4.9690172571428581</v>
      </c>
      <c r="AY261" s="3">
        <f t="shared" si="12"/>
        <v>-1.535559523809523</v>
      </c>
      <c r="AZ261" s="3">
        <f t="shared" si="13"/>
        <v>-1.596981904761904</v>
      </c>
      <c r="BA261" s="3">
        <f t="shared" si="14"/>
        <v>-1.6584042857142849</v>
      </c>
      <c r="BB261" s="3">
        <f t="shared" si="15"/>
        <v>-1.6046597023809515</v>
      </c>
      <c r="BC261" s="3">
        <f t="shared" si="16"/>
        <v>-1.6737598809523802</v>
      </c>
      <c r="BD261" s="3">
        <f t="shared" si="17"/>
        <v>-1.6688460904761897</v>
      </c>
      <c r="BE261" s="3">
        <f t="shared" si="18"/>
        <v>-1.7407102761904756</v>
      </c>
      <c r="BF261" s="3">
        <f t="shared" si="19"/>
        <v>-1.7330324785714275</v>
      </c>
      <c r="BG261" s="3">
        <f t="shared" si="20"/>
        <v>-1.8076606714285706</v>
      </c>
    </row>
    <row r="262" spans="1:59" ht="15" x14ac:dyDescent="0.25">
      <c r="A262" s="38" t="s">
        <v>381</v>
      </c>
      <c r="B262" s="38" t="s">
        <v>83</v>
      </c>
      <c r="C262" s="38" t="str">
        <f>VLOOKUP(A262,CALC!$A$2:$C$494,3,FALSE)</f>
        <v>D</v>
      </c>
      <c r="D262" s="38">
        <v>1</v>
      </c>
      <c r="E262" s="39">
        <v>84</v>
      </c>
      <c r="F262" s="40">
        <v>7.9</v>
      </c>
      <c r="G262" s="40">
        <v>38.200000000000003</v>
      </c>
      <c r="H262" s="40">
        <v>46.1</v>
      </c>
      <c r="I262" s="40">
        <v>20.399999999999999</v>
      </c>
      <c r="J262" s="40">
        <v>118</v>
      </c>
      <c r="K262" s="40">
        <v>33.4</v>
      </c>
      <c r="L262" s="40">
        <v>66.900000000000006</v>
      </c>
      <c r="M262" s="40">
        <v>43.1</v>
      </c>
      <c r="N262" s="41">
        <v>6.7000000000000004E-2</v>
      </c>
      <c r="O262" s="42">
        <v>21.5</v>
      </c>
      <c r="P262" s="54">
        <f t="shared" ref="P262:Y262" si="274">IF(F$4="Yes",F262*F$5,0)</f>
        <v>39.5</v>
      </c>
      <c r="Q262" s="55">
        <f t="shared" si="274"/>
        <v>143.25</v>
      </c>
      <c r="R262" s="55">
        <f t="shared" si="274"/>
        <v>46.1</v>
      </c>
      <c r="S262" s="55">
        <f t="shared" si="274"/>
        <v>10.199999999999999</v>
      </c>
      <c r="T262" s="55">
        <f t="shared" si="274"/>
        <v>59</v>
      </c>
      <c r="U262" s="55">
        <f t="shared" si="274"/>
        <v>10.02</v>
      </c>
      <c r="V262" s="55">
        <f t="shared" si="274"/>
        <v>40.14</v>
      </c>
      <c r="W262" s="55">
        <f t="shared" si="274"/>
        <v>43.1</v>
      </c>
      <c r="X262" s="55">
        <f t="shared" si="274"/>
        <v>6.7000000000000004E-2</v>
      </c>
      <c r="Y262" s="56">
        <f t="shared" si="274"/>
        <v>0</v>
      </c>
      <c r="Z262" s="57">
        <f t="shared" si="1"/>
        <v>391.37699999999995</v>
      </c>
      <c r="AA262" s="59">
        <f t="shared" si="2"/>
        <v>4.6592499999999992</v>
      </c>
      <c r="AB262" s="59">
        <f t="shared" si="3"/>
        <v>-0.25792273809523958</v>
      </c>
      <c r="AC262" s="1"/>
      <c r="AD262" s="1"/>
      <c r="AE262" s="1"/>
      <c r="AF262" s="1"/>
      <c r="AG262" s="1"/>
      <c r="AH262" s="1"/>
      <c r="AI262" s="1"/>
      <c r="AJ262" s="1"/>
      <c r="AK262" s="1"/>
      <c r="AL262" s="1">
        <f>IFERROR(VLOOKUP(C262,CALC!$K$2:$M$8,2,FALSE),1)</f>
        <v>1</v>
      </c>
      <c r="AM262" s="1">
        <f>IFERROR(VLOOKUP(C262,CALC!$K$2:$M$8,3,FALSE),1)</f>
        <v>1</v>
      </c>
      <c r="AN262" s="1">
        <f>VLOOKUP(B262,CALC!$E$2:$H$33,3,FALSE)</f>
        <v>1.02</v>
      </c>
      <c r="AO262" s="1">
        <f>VLOOKUP(B262,CALC!$E$2:$H$33,4,FALSE)</f>
        <v>1.01</v>
      </c>
      <c r="AP262" s="1"/>
      <c r="AQ262" s="3">
        <f t="shared" si="4"/>
        <v>4.6592499999999992</v>
      </c>
      <c r="AR262" s="3">
        <f t="shared" si="5"/>
        <v>4.6592499999999992</v>
      </c>
      <c r="AS262" s="3">
        <f t="shared" si="6"/>
        <v>4.7058424999999993</v>
      </c>
      <c r="AT262" s="3">
        <f t="shared" si="7"/>
        <v>4.7524349999999993</v>
      </c>
      <c r="AU262" s="3">
        <f t="shared" si="8"/>
        <v>4.7058424999999993</v>
      </c>
      <c r="AV262" s="3">
        <f t="shared" si="9"/>
        <v>4.7524349999999993</v>
      </c>
      <c r="AW262" s="3">
        <f t="shared" si="10"/>
        <v>4.7058424999999993</v>
      </c>
      <c r="AX262" s="3">
        <f t="shared" si="11"/>
        <v>4.7524349999999993</v>
      </c>
      <c r="AY262" s="3">
        <f t="shared" si="12"/>
        <v>-0.25536904761904911</v>
      </c>
      <c r="AZ262" s="3">
        <f t="shared" si="13"/>
        <v>-0.25536904761904911</v>
      </c>
      <c r="BA262" s="3">
        <f t="shared" si="14"/>
        <v>-0.25536904761904911</v>
      </c>
      <c r="BB262" s="3">
        <f t="shared" si="15"/>
        <v>-0.25792273809523958</v>
      </c>
      <c r="BC262" s="3">
        <f t="shared" si="16"/>
        <v>-0.26047642857143011</v>
      </c>
      <c r="BD262" s="3">
        <f t="shared" si="17"/>
        <v>-0.25792273809523958</v>
      </c>
      <c r="BE262" s="3">
        <f t="shared" si="18"/>
        <v>-0.26047642857143011</v>
      </c>
      <c r="BF262" s="3">
        <f t="shared" si="19"/>
        <v>-0.25792273809523958</v>
      </c>
      <c r="BG262" s="3">
        <f t="shared" si="20"/>
        <v>-0.26047642857143011</v>
      </c>
    </row>
    <row r="263" spans="1:59" ht="15" x14ac:dyDescent="0.25">
      <c r="A263" s="38" t="s">
        <v>384</v>
      </c>
      <c r="B263" s="38" t="s">
        <v>43</v>
      </c>
      <c r="C263" s="38" t="str">
        <f>VLOOKUP(A263,CALC!$A$2:$C$494,3,FALSE)</f>
        <v>D</v>
      </c>
      <c r="D263" s="38">
        <v>2</v>
      </c>
      <c r="E263" s="39">
        <v>84</v>
      </c>
      <c r="F263" s="40">
        <v>5.3</v>
      </c>
      <c r="G263" s="40">
        <v>27.3</v>
      </c>
      <c r="H263" s="40">
        <v>32.5</v>
      </c>
      <c r="I263" s="40">
        <v>7.6</v>
      </c>
      <c r="J263" s="40">
        <v>126.2</v>
      </c>
      <c r="K263" s="40">
        <v>112.1</v>
      </c>
      <c r="L263" s="40">
        <v>117.8</v>
      </c>
      <c r="M263" s="40">
        <v>71.2</v>
      </c>
      <c r="N263" s="52">
        <v>4.2000000000000003E-2</v>
      </c>
      <c r="O263" s="42">
        <v>22.25</v>
      </c>
      <c r="P263" s="54">
        <f t="shared" ref="P263:Y263" si="275">IF(F$4="Yes",F263*F$5,0)</f>
        <v>26.5</v>
      </c>
      <c r="Q263" s="55">
        <f t="shared" si="275"/>
        <v>102.375</v>
      </c>
      <c r="R263" s="55">
        <f t="shared" si="275"/>
        <v>32.5</v>
      </c>
      <c r="S263" s="55">
        <f t="shared" si="275"/>
        <v>3.8</v>
      </c>
      <c r="T263" s="55">
        <f t="shared" si="275"/>
        <v>63.1</v>
      </c>
      <c r="U263" s="55">
        <f t="shared" si="275"/>
        <v>33.629999999999995</v>
      </c>
      <c r="V263" s="55">
        <f t="shared" si="275"/>
        <v>70.679999999999993</v>
      </c>
      <c r="W263" s="55">
        <f t="shared" si="275"/>
        <v>71.2</v>
      </c>
      <c r="X263" s="55">
        <f t="shared" si="275"/>
        <v>4.2000000000000003E-2</v>
      </c>
      <c r="Y263" s="56">
        <f t="shared" si="275"/>
        <v>0</v>
      </c>
      <c r="Z263" s="57">
        <f t="shared" ref="Z263:Z385" si="276">SUM(P263:Y263)</f>
        <v>403.82699999999994</v>
      </c>
      <c r="AA263" s="59">
        <f t="shared" ref="AA263:AA385" si="277">Z263/E263</f>
        <v>4.8074642857142846</v>
      </c>
      <c r="AB263" s="59">
        <f t="shared" ref="AB263:AB385" si="278">IF(AND($P$3="Yes",$R$3="Full Effect",$U$3="Full Effect"),$BG263,IF(AND($P$3="Yes",$R$3="Medium Effect",$U$3="Full Effect"),$BE263,IF(AND($P$3="Yes",$R$3="Full Effect",$U$3="Medium Effect"),$BF263,IF(AND($P$3="Yes",$R$3="Medium Effect",$U$3="Medium Effect"),$BD263,IF(AND($P$3="Yes",$R$3="No Effect",$U$3="Medium Effect"),$BB263,IF(AND($P$3="Yes",$R$3="No Effect",$U$3="Full Effect"),$BC263,IF(AND($P$3="Yes",$R$3="Medium Effect",$U$3="No Effect"),$AZ263,IF(AND($P$3="Yes",$R$3="Full Effect",$U$3="No Effect"),$BA263,IF(AND($P$3="No",$R$3="Full Effect",$U$3="Full Effect"),$AX263,IF(AND($P$3="No",$R$3="Medium Effect",$U$3="Full Effect"),$AV263,IF(AND($P$3="No",$R$3="Full Effect",$U$3="Medium Effect"),$AW263,IF(AND($P$3="No",$R$3="Medium Effect",$U$3="Medium Effect"),$AU263,IF(AND($P$3="No",$R$3="No Effect",$U$3="Medium Effect"),$AS263,IF(AND($P$3="No",$R$3="No Effect",$U$3="Full Effect"),$AT263,IF(AND($P$3="No",$R$3="Medium Effect",$U$3="No Effect"),$AQ263,IF(AND($P$3="No",$R$3="Full Effect",$U$3="No Effect"),$AR263,IF(AND($P258="Yes",$R$3="No Effect",$U$3="No Effect"),$AY263,"Use FPTS per GP")))))))))))))))))</f>
        <v>-0.1071547619047637</v>
      </c>
      <c r="AC263" s="1"/>
      <c r="AD263" s="1"/>
      <c r="AE263" s="1"/>
      <c r="AF263" s="1"/>
      <c r="AG263" s="1"/>
      <c r="AH263" s="1"/>
      <c r="AI263" s="1"/>
      <c r="AJ263" s="1"/>
      <c r="AK263" s="1"/>
      <c r="AL263" s="1">
        <f>IFERROR(VLOOKUP(C263,CALC!$K$2:$M$8,2,FALSE),1)</f>
        <v>1</v>
      </c>
      <c r="AM263" s="1">
        <f>IFERROR(VLOOKUP(C263,CALC!$K$2:$M$8,3,FALSE),1)</f>
        <v>1</v>
      </c>
      <c r="AN263" s="1">
        <f>VLOOKUP(B263,CALC!$E$2:$H$33,3,FALSE)</f>
        <v>1</v>
      </c>
      <c r="AO263" s="1">
        <f>VLOOKUP(B263,CALC!$E$2:$H$33,4,FALSE)</f>
        <v>1</v>
      </c>
      <c r="AP263" s="1"/>
      <c r="AQ263" s="3">
        <f t="shared" ref="AQ263:AQ468" si="279">$AA263*AM263</f>
        <v>4.8074642857142846</v>
      </c>
      <c r="AR263" s="3">
        <f t="shared" ref="AR263:AR468" si="280">$AA263*AL263</f>
        <v>4.8074642857142846</v>
      </c>
      <c r="AS263" s="3">
        <f t="shared" ref="AS263:AS468" si="281">$AA263*AO263</f>
        <v>4.8074642857142846</v>
      </c>
      <c r="AT263" s="3">
        <f t="shared" ref="AT263:AT468" si="282">$AA263*AN263</f>
        <v>4.8074642857142846</v>
      </c>
      <c r="AU263" s="3">
        <f t="shared" ref="AU263:AU468" si="283">$AA263*AM263*AO263</f>
        <v>4.8074642857142846</v>
      </c>
      <c r="AV263" s="3">
        <f t="shared" ref="AV263:AV468" si="284">$AA263*AM263*AN263</f>
        <v>4.8074642857142846</v>
      </c>
      <c r="AW263" s="3">
        <f t="shared" ref="AW263:AW468" si="285">$AA263*AL263*AO263</f>
        <v>4.8074642857142846</v>
      </c>
      <c r="AX263" s="3">
        <f t="shared" ref="AX263:AX468" si="286">$AA263*AL263*AN263</f>
        <v>4.8074642857142846</v>
      </c>
      <c r="AY263" s="3">
        <f t="shared" ref="AY263:AY474" si="287">IF($C263="D",$AA263-$AE$3,$AA263-$AD$3)</f>
        <v>-0.1071547619047637</v>
      </c>
      <c r="AZ263" s="3">
        <f t="shared" ref="AZ263:AZ474" si="288">$AY263*AM263</f>
        <v>-0.1071547619047637</v>
      </c>
      <c r="BA263" s="3">
        <f t="shared" ref="BA263:BA474" si="289">$AY263*AL263</f>
        <v>-0.1071547619047637</v>
      </c>
      <c r="BB263" s="3">
        <f t="shared" ref="BB263:BB474" si="290">$AY263*AO263</f>
        <v>-0.1071547619047637</v>
      </c>
      <c r="BC263" s="3">
        <f t="shared" ref="BC263:BC474" si="291">$AY263*AN263</f>
        <v>-0.1071547619047637</v>
      </c>
      <c r="BD263" s="3">
        <f t="shared" ref="BD263:BD474" si="292">$AY263*AM263*AO263</f>
        <v>-0.1071547619047637</v>
      </c>
      <c r="BE263" s="3">
        <f t="shared" ref="BE263:BE474" si="293">$AY263*AM263*AN263</f>
        <v>-0.1071547619047637</v>
      </c>
      <c r="BF263" s="3">
        <f t="shared" ref="BF263:BF474" si="294">$AY263*AL263*AO263</f>
        <v>-0.1071547619047637</v>
      </c>
      <c r="BG263" s="3">
        <f t="shared" ref="BG263:BG474" si="295">$AY263*AL263*AN263</f>
        <v>-0.1071547619047637</v>
      </c>
    </row>
    <row r="264" spans="1:59" ht="15" x14ac:dyDescent="0.25">
      <c r="A264" s="38" t="s">
        <v>474</v>
      </c>
      <c r="B264" s="38" t="s">
        <v>66</v>
      </c>
      <c r="C264" s="38" t="str">
        <f>VLOOKUP(A264,CALC!$A$2:$C$494,3,FALSE)</f>
        <v>C</v>
      </c>
      <c r="D264" s="38"/>
      <c r="E264" s="39">
        <v>84</v>
      </c>
      <c r="F264" s="40">
        <v>13.5</v>
      </c>
      <c r="G264" s="40">
        <v>40.799999999999997</v>
      </c>
      <c r="H264" s="40">
        <v>54.3</v>
      </c>
      <c r="I264" s="40">
        <v>5.4</v>
      </c>
      <c r="J264" s="40">
        <v>97.5</v>
      </c>
      <c r="K264" s="40">
        <v>16.899999999999999</v>
      </c>
      <c r="L264" s="40">
        <v>36.4</v>
      </c>
      <c r="M264" s="40">
        <v>16.3</v>
      </c>
      <c r="N264" s="41">
        <v>0.13900000000000001</v>
      </c>
      <c r="O264" s="42">
        <v>17.5</v>
      </c>
      <c r="P264" s="54">
        <f t="shared" ref="P264:Y264" si="296">IF(F$4="Yes",F264*F$5,0)</f>
        <v>67.5</v>
      </c>
      <c r="Q264" s="55">
        <f t="shared" si="296"/>
        <v>153</v>
      </c>
      <c r="R264" s="55">
        <f t="shared" si="296"/>
        <v>54.3</v>
      </c>
      <c r="S264" s="55">
        <f t="shared" si="296"/>
        <v>2.7</v>
      </c>
      <c r="T264" s="55">
        <f t="shared" si="296"/>
        <v>48.75</v>
      </c>
      <c r="U264" s="55">
        <f t="shared" si="296"/>
        <v>5.0699999999999994</v>
      </c>
      <c r="V264" s="55">
        <f t="shared" si="296"/>
        <v>21.84</v>
      </c>
      <c r="W264" s="55">
        <f t="shared" si="296"/>
        <v>16.3</v>
      </c>
      <c r="X264" s="55">
        <f t="shared" si="296"/>
        <v>0.13900000000000001</v>
      </c>
      <c r="Y264" s="56">
        <f t="shared" si="296"/>
        <v>0</v>
      </c>
      <c r="Z264" s="57">
        <f t="shared" si="276"/>
        <v>369.59899999999999</v>
      </c>
      <c r="AA264" s="59">
        <f t="shared" si="277"/>
        <v>4.3999880952380952</v>
      </c>
      <c r="AB264" s="59">
        <f t="shared" si="278"/>
        <v>-1.2962494999999992</v>
      </c>
      <c r="AC264" s="1"/>
      <c r="AD264" s="1"/>
      <c r="AE264" s="1"/>
      <c r="AF264" s="1"/>
      <c r="AG264" s="1"/>
      <c r="AH264" s="1"/>
      <c r="AI264" s="1"/>
      <c r="AJ264" s="1"/>
      <c r="AK264" s="1"/>
      <c r="AL264" s="1">
        <f>IFERROR(VLOOKUP(C264,CALC!$K$2:$M$8,2,FALSE),1)</f>
        <v>0.96</v>
      </c>
      <c r="AM264" s="1">
        <f>IFERROR(VLOOKUP(C264,CALC!$K$2:$M$8,3,FALSE),1)</f>
        <v>0.98</v>
      </c>
      <c r="AN264" s="1">
        <f>VLOOKUP(B264,CALC!$E$2:$H$33,3,FALSE)</f>
        <v>0.95</v>
      </c>
      <c r="AO264" s="1">
        <f>VLOOKUP(B264,CALC!$E$2:$H$33,4,FALSE)</f>
        <v>0.97499999999999998</v>
      </c>
      <c r="AP264" s="1"/>
      <c r="AQ264" s="3">
        <f t="shared" si="279"/>
        <v>4.3119883333333329</v>
      </c>
      <c r="AR264" s="3">
        <f t="shared" si="280"/>
        <v>4.2239885714285714</v>
      </c>
      <c r="AS264" s="3">
        <f t="shared" si="281"/>
        <v>4.2899883928571425</v>
      </c>
      <c r="AT264" s="3">
        <f t="shared" si="282"/>
        <v>4.1799886904761898</v>
      </c>
      <c r="AU264" s="3">
        <f t="shared" si="283"/>
        <v>4.2041886249999996</v>
      </c>
      <c r="AV264" s="3">
        <f t="shared" si="284"/>
        <v>4.0963889166666663</v>
      </c>
      <c r="AW264" s="3">
        <f t="shared" si="285"/>
        <v>4.1183888571428566</v>
      </c>
      <c r="AX264" s="3">
        <f t="shared" si="286"/>
        <v>4.0127891428571427</v>
      </c>
      <c r="AY264" s="3">
        <f t="shared" si="287"/>
        <v>-1.3566190476190467</v>
      </c>
      <c r="AZ264" s="3">
        <f t="shared" si="288"/>
        <v>-1.3294866666666658</v>
      </c>
      <c r="BA264" s="3">
        <f t="shared" si="289"/>
        <v>-1.3023542857142849</v>
      </c>
      <c r="BB264" s="3">
        <f t="shared" si="290"/>
        <v>-1.3227035714285704</v>
      </c>
      <c r="BC264" s="3">
        <f t="shared" si="291"/>
        <v>-1.2887880952380943</v>
      </c>
      <c r="BD264" s="3">
        <f t="shared" si="292"/>
        <v>-1.2962494999999992</v>
      </c>
      <c r="BE264" s="3">
        <f t="shared" si="293"/>
        <v>-1.2630123333333325</v>
      </c>
      <c r="BF264" s="3">
        <f t="shared" si="294"/>
        <v>-1.2697954285714277</v>
      </c>
      <c r="BG264" s="3">
        <f t="shared" si="295"/>
        <v>-1.2372365714285707</v>
      </c>
    </row>
    <row r="265" spans="1:59" ht="15" x14ac:dyDescent="0.25">
      <c r="A265" s="38" t="s">
        <v>492</v>
      </c>
      <c r="B265" s="38" t="s">
        <v>74</v>
      </c>
      <c r="C265" s="38" t="str">
        <f>VLOOKUP(A265,CALC!$A$2:$C$494,3,FALSE)</f>
        <v>C/LW</v>
      </c>
      <c r="D265" s="38">
        <v>2</v>
      </c>
      <c r="E265" s="39">
        <v>84</v>
      </c>
      <c r="F265" s="40">
        <v>13.1</v>
      </c>
      <c r="G265" s="40">
        <v>18.600000000000001</v>
      </c>
      <c r="H265" s="40">
        <v>31.7</v>
      </c>
      <c r="I265" s="40">
        <v>4.3</v>
      </c>
      <c r="J265" s="40">
        <v>146</v>
      </c>
      <c r="K265" s="40">
        <v>184.4</v>
      </c>
      <c r="L265" s="40">
        <v>55.2</v>
      </c>
      <c r="M265" s="40">
        <v>36.4</v>
      </c>
      <c r="N265" s="52">
        <v>0.09</v>
      </c>
      <c r="O265" s="42">
        <v>15</v>
      </c>
      <c r="P265" s="54">
        <f t="shared" ref="P265:Y265" si="297">IF(F$4="Yes",F265*F$5,0)</f>
        <v>65.5</v>
      </c>
      <c r="Q265" s="55">
        <f t="shared" si="297"/>
        <v>69.75</v>
      </c>
      <c r="R265" s="55">
        <f t="shared" si="297"/>
        <v>31.7</v>
      </c>
      <c r="S265" s="55">
        <f t="shared" si="297"/>
        <v>2.15</v>
      </c>
      <c r="T265" s="55">
        <f t="shared" si="297"/>
        <v>73</v>
      </c>
      <c r="U265" s="55">
        <f t="shared" si="297"/>
        <v>55.32</v>
      </c>
      <c r="V265" s="55">
        <f t="shared" si="297"/>
        <v>33.119999999999997</v>
      </c>
      <c r="W265" s="55">
        <f t="shared" si="297"/>
        <v>36.4</v>
      </c>
      <c r="X265" s="55">
        <f t="shared" si="297"/>
        <v>0.09</v>
      </c>
      <c r="Y265" s="56">
        <f t="shared" si="297"/>
        <v>0</v>
      </c>
      <c r="Z265" s="57">
        <f t="shared" si="276"/>
        <v>367.03</v>
      </c>
      <c r="AA265" s="59">
        <f t="shared" si="277"/>
        <v>4.3694047619047618</v>
      </c>
      <c r="AB265" s="59">
        <f t="shared" si="278"/>
        <v>-1.5003634151785707</v>
      </c>
      <c r="AC265" s="1"/>
      <c r="AD265" s="1"/>
      <c r="AE265" s="1"/>
      <c r="AF265" s="1"/>
      <c r="AG265" s="1"/>
      <c r="AH265" s="1"/>
      <c r="AI265" s="1"/>
      <c r="AJ265" s="1"/>
      <c r="AK265" s="1"/>
      <c r="AL265" s="1">
        <f>IFERROR(VLOOKUP(C265,CALC!$K$2:$M$8,2,FALSE),1)</f>
        <v>1.0900000000000001</v>
      </c>
      <c r="AM265" s="1">
        <f>IFERROR(VLOOKUP(C265,CALC!$K$2:$M$8,3,FALSE),1)</f>
        <v>1.0449999999999999</v>
      </c>
      <c r="AN265" s="1">
        <f>VLOOKUP(B265,CALC!$E$2:$H$33,3,FALSE)</f>
        <v>1.07</v>
      </c>
      <c r="AO265" s="1">
        <f>VLOOKUP(B265,CALC!$E$2:$H$33,4,FALSE)</f>
        <v>1.0350000000000001</v>
      </c>
      <c r="AP265" s="1"/>
      <c r="AQ265" s="3">
        <f t="shared" si="279"/>
        <v>4.5660279761904761</v>
      </c>
      <c r="AR265" s="3">
        <f t="shared" si="280"/>
        <v>4.7626511904761903</v>
      </c>
      <c r="AS265" s="3">
        <f t="shared" si="281"/>
        <v>4.5223339285714292</v>
      </c>
      <c r="AT265" s="3">
        <f t="shared" si="282"/>
        <v>4.6752630952380958</v>
      </c>
      <c r="AU265" s="3">
        <f t="shared" si="283"/>
        <v>4.7258389553571432</v>
      </c>
      <c r="AV265" s="3">
        <f t="shared" si="284"/>
        <v>4.8856499345238094</v>
      </c>
      <c r="AW265" s="3">
        <f t="shared" si="285"/>
        <v>4.929343982142858</v>
      </c>
      <c r="AX265" s="3">
        <f t="shared" si="286"/>
        <v>5.0960367738095238</v>
      </c>
      <c r="AY265" s="3">
        <f t="shared" si="287"/>
        <v>-1.3872023809523801</v>
      </c>
      <c r="AZ265" s="3">
        <f t="shared" si="288"/>
        <v>-1.4496264880952372</v>
      </c>
      <c r="BA265" s="3">
        <f t="shared" si="289"/>
        <v>-1.5120505952380945</v>
      </c>
      <c r="BB265" s="3">
        <f t="shared" si="290"/>
        <v>-1.4357544642857136</v>
      </c>
      <c r="BC265" s="3">
        <f t="shared" si="291"/>
        <v>-1.4843065476190469</v>
      </c>
      <c r="BD265" s="3">
        <f t="shared" si="292"/>
        <v>-1.5003634151785707</v>
      </c>
      <c r="BE265" s="3">
        <f t="shared" si="293"/>
        <v>-1.5511003422619039</v>
      </c>
      <c r="BF265" s="3">
        <f t="shared" si="294"/>
        <v>-1.5649723660714281</v>
      </c>
      <c r="BG265" s="3">
        <f t="shared" si="295"/>
        <v>-1.6178941369047612</v>
      </c>
    </row>
    <row r="266" spans="1:59" ht="15" x14ac:dyDescent="0.25">
      <c r="A266" s="38" t="s">
        <v>385</v>
      </c>
      <c r="B266" s="38" t="s">
        <v>56</v>
      </c>
      <c r="C266" s="38" t="str">
        <f>VLOOKUP(A266,CALC!$A$2:$C$494,3,FALSE)</f>
        <v>D</v>
      </c>
      <c r="D266" s="38"/>
      <c r="E266" s="39">
        <v>84</v>
      </c>
      <c r="F266" s="40">
        <v>5.3</v>
      </c>
      <c r="G266" s="40">
        <v>22.7</v>
      </c>
      <c r="H266" s="40">
        <v>28</v>
      </c>
      <c r="I266" s="40">
        <v>0</v>
      </c>
      <c r="J266" s="40">
        <v>132.5</v>
      </c>
      <c r="K266" s="40">
        <v>184.1</v>
      </c>
      <c r="L266" s="40">
        <v>109</v>
      </c>
      <c r="M266" s="40">
        <v>91.8</v>
      </c>
      <c r="N266" s="41">
        <v>0.04</v>
      </c>
      <c r="O266" s="42">
        <v>17.75</v>
      </c>
      <c r="P266" s="54">
        <f t="shared" ref="P266:Y266" si="298">IF(F$4="Yes",F266*F$5,0)</f>
        <v>26.5</v>
      </c>
      <c r="Q266" s="55">
        <f t="shared" si="298"/>
        <v>85.125</v>
      </c>
      <c r="R266" s="55">
        <f t="shared" si="298"/>
        <v>28</v>
      </c>
      <c r="S266" s="55">
        <f t="shared" si="298"/>
        <v>0</v>
      </c>
      <c r="T266" s="55">
        <f t="shared" si="298"/>
        <v>66.25</v>
      </c>
      <c r="U266" s="55">
        <f t="shared" si="298"/>
        <v>55.23</v>
      </c>
      <c r="V266" s="55">
        <f t="shared" si="298"/>
        <v>65.399999999999991</v>
      </c>
      <c r="W266" s="55">
        <f t="shared" si="298"/>
        <v>91.8</v>
      </c>
      <c r="X266" s="55">
        <f t="shared" si="298"/>
        <v>0.04</v>
      </c>
      <c r="Y266" s="56">
        <f t="shared" si="298"/>
        <v>0</v>
      </c>
      <c r="Z266" s="57">
        <f t="shared" si="276"/>
        <v>418.34500000000003</v>
      </c>
      <c r="AA266" s="59">
        <f t="shared" si="277"/>
        <v>4.9802976190476196</v>
      </c>
      <c r="AB266" s="59">
        <f t="shared" si="278"/>
        <v>7.027607142857123E-2</v>
      </c>
      <c r="AC266" s="1"/>
      <c r="AD266" s="1"/>
      <c r="AE266" s="1"/>
      <c r="AF266" s="1"/>
      <c r="AG266" s="1"/>
      <c r="AH266" s="1"/>
      <c r="AI266" s="1"/>
      <c r="AJ266" s="1"/>
      <c r="AK266" s="1"/>
      <c r="AL266" s="1">
        <f>IFERROR(VLOOKUP(C266,CALC!$K$2:$M$8,2,FALSE),1)</f>
        <v>1</v>
      </c>
      <c r="AM266" s="1">
        <f>IFERROR(VLOOKUP(C266,CALC!$K$2:$M$8,3,FALSE),1)</f>
        <v>1</v>
      </c>
      <c r="AN266" s="1">
        <f>VLOOKUP(B266,CALC!$E$2:$H$33,3,FALSE)</f>
        <v>1.1399999999999999</v>
      </c>
      <c r="AO266" s="1">
        <f>VLOOKUP(B266,CALC!$E$2:$H$33,4,FALSE)</f>
        <v>1.0699999999999998</v>
      </c>
      <c r="AP266" s="1"/>
      <c r="AQ266" s="3">
        <f t="shared" si="279"/>
        <v>4.9802976190476196</v>
      </c>
      <c r="AR266" s="3">
        <f t="shared" si="280"/>
        <v>4.9802976190476196</v>
      </c>
      <c r="AS266" s="3">
        <f t="shared" si="281"/>
        <v>5.3289184523809521</v>
      </c>
      <c r="AT266" s="3">
        <f t="shared" si="282"/>
        <v>5.6775392857142855</v>
      </c>
      <c r="AU266" s="3">
        <f t="shared" si="283"/>
        <v>5.3289184523809521</v>
      </c>
      <c r="AV266" s="3">
        <f t="shared" si="284"/>
        <v>5.6775392857142855</v>
      </c>
      <c r="AW266" s="3">
        <f t="shared" si="285"/>
        <v>5.3289184523809521</v>
      </c>
      <c r="AX266" s="3">
        <f t="shared" si="286"/>
        <v>5.6775392857142855</v>
      </c>
      <c r="AY266" s="3">
        <f t="shared" si="287"/>
        <v>6.5678571428571253E-2</v>
      </c>
      <c r="AZ266" s="3">
        <f t="shared" si="288"/>
        <v>6.5678571428571253E-2</v>
      </c>
      <c r="BA266" s="3">
        <f t="shared" si="289"/>
        <v>6.5678571428571253E-2</v>
      </c>
      <c r="BB266" s="3">
        <f t="shared" si="290"/>
        <v>7.027607142857123E-2</v>
      </c>
      <c r="BC266" s="3">
        <f t="shared" si="291"/>
        <v>7.487357142857122E-2</v>
      </c>
      <c r="BD266" s="3">
        <f t="shared" si="292"/>
        <v>7.027607142857123E-2</v>
      </c>
      <c r="BE266" s="3">
        <f t="shared" si="293"/>
        <v>7.487357142857122E-2</v>
      </c>
      <c r="BF266" s="3">
        <f t="shared" si="294"/>
        <v>7.027607142857123E-2</v>
      </c>
      <c r="BG266" s="3">
        <f t="shared" si="295"/>
        <v>7.487357142857122E-2</v>
      </c>
    </row>
    <row r="267" spans="1:59" ht="15" x14ac:dyDescent="0.25">
      <c r="A267" s="38" t="s">
        <v>481</v>
      </c>
      <c r="B267" s="38" t="s">
        <v>21</v>
      </c>
      <c r="C267" s="38" t="str">
        <f>VLOOKUP(A267,CALC!$A$2:$C$494,3,FALSE)</f>
        <v>LW/RW</v>
      </c>
      <c r="D267" s="38">
        <v>2</v>
      </c>
      <c r="E267" s="39">
        <v>84</v>
      </c>
      <c r="F267" s="40">
        <v>20.2</v>
      </c>
      <c r="G267" s="40">
        <v>26.4</v>
      </c>
      <c r="H267" s="40">
        <v>46.6</v>
      </c>
      <c r="I267" s="40">
        <v>5.8</v>
      </c>
      <c r="J267" s="40">
        <v>109.8</v>
      </c>
      <c r="K267" s="40">
        <v>20</v>
      </c>
      <c r="L267" s="40">
        <v>57.6</v>
      </c>
      <c r="M267" s="40">
        <v>13</v>
      </c>
      <c r="N267" s="52">
        <v>0.184</v>
      </c>
      <c r="O267" s="42">
        <v>16.75</v>
      </c>
      <c r="P267" s="54">
        <f t="shared" ref="P267:Y267" si="299">IF(F$4="Yes",F267*F$5,0)</f>
        <v>101</v>
      </c>
      <c r="Q267" s="55">
        <f t="shared" si="299"/>
        <v>99</v>
      </c>
      <c r="R267" s="55">
        <f t="shared" si="299"/>
        <v>46.6</v>
      </c>
      <c r="S267" s="55">
        <f t="shared" si="299"/>
        <v>2.9</v>
      </c>
      <c r="T267" s="55">
        <f t="shared" si="299"/>
        <v>54.9</v>
      </c>
      <c r="U267" s="55">
        <f t="shared" si="299"/>
        <v>6</v>
      </c>
      <c r="V267" s="55">
        <f t="shared" si="299"/>
        <v>34.56</v>
      </c>
      <c r="W267" s="55">
        <f t="shared" si="299"/>
        <v>13</v>
      </c>
      <c r="X267" s="55">
        <f t="shared" si="299"/>
        <v>0.184</v>
      </c>
      <c r="Y267" s="56">
        <f t="shared" si="299"/>
        <v>0</v>
      </c>
      <c r="Z267" s="57">
        <f t="shared" si="276"/>
        <v>358.14400000000001</v>
      </c>
      <c r="AA267" s="59">
        <f t="shared" si="277"/>
        <v>4.2636190476190476</v>
      </c>
      <c r="AB267" s="59">
        <f t="shared" si="278"/>
        <v>-1.4750722380952372</v>
      </c>
      <c r="AC267" s="1"/>
      <c r="AD267" s="1"/>
      <c r="AE267" s="1"/>
      <c r="AF267" s="1"/>
      <c r="AG267" s="1"/>
      <c r="AH267" s="1"/>
      <c r="AI267" s="1"/>
      <c r="AJ267" s="1"/>
      <c r="AK267" s="1"/>
      <c r="AL267" s="1">
        <f>IFERROR(VLOOKUP(C267,CALC!$K$2:$M$8,2,FALSE),1)</f>
        <v>1.08</v>
      </c>
      <c r="AM267" s="1">
        <f>IFERROR(VLOOKUP(C267,CALC!$K$2:$M$8,3,FALSE),1)</f>
        <v>1.04</v>
      </c>
      <c r="AN267" s="1">
        <f>VLOOKUP(B267,CALC!$E$2:$H$33,3,FALSE)</f>
        <v>0.9</v>
      </c>
      <c r="AO267" s="1">
        <f>VLOOKUP(B267,CALC!$E$2:$H$33,4,FALSE)</f>
        <v>0.95</v>
      </c>
      <c r="AP267" s="1"/>
      <c r="AQ267" s="3">
        <f t="shared" si="279"/>
        <v>4.4341638095238096</v>
      </c>
      <c r="AR267" s="3">
        <f t="shared" si="280"/>
        <v>4.6047085714285716</v>
      </c>
      <c r="AS267" s="3">
        <f t="shared" si="281"/>
        <v>4.0504380952380954</v>
      </c>
      <c r="AT267" s="3">
        <f t="shared" si="282"/>
        <v>3.8372571428571431</v>
      </c>
      <c r="AU267" s="3">
        <f t="shared" si="283"/>
        <v>4.2124556190476188</v>
      </c>
      <c r="AV267" s="3">
        <f t="shared" si="284"/>
        <v>3.9907474285714288</v>
      </c>
      <c r="AW267" s="3">
        <f t="shared" si="285"/>
        <v>4.3744731428571431</v>
      </c>
      <c r="AX267" s="3">
        <f t="shared" si="286"/>
        <v>4.1442377142857145</v>
      </c>
      <c r="AY267" s="3">
        <f t="shared" si="287"/>
        <v>-1.4929880952380943</v>
      </c>
      <c r="AZ267" s="3">
        <f t="shared" si="288"/>
        <v>-1.5527076190476181</v>
      </c>
      <c r="BA267" s="3">
        <f t="shared" si="289"/>
        <v>-1.6124271428571419</v>
      </c>
      <c r="BB267" s="3">
        <f t="shared" si="290"/>
        <v>-1.4183386904761894</v>
      </c>
      <c r="BC267" s="3">
        <f t="shared" si="291"/>
        <v>-1.3436892857142848</v>
      </c>
      <c r="BD267" s="3">
        <f t="shared" si="292"/>
        <v>-1.4750722380952372</v>
      </c>
      <c r="BE267" s="3">
        <f t="shared" si="293"/>
        <v>-1.3974368571428564</v>
      </c>
      <c r="BF267" s="3">
        <f t="shared" si="294"/>
        <v>-1.5318057857142848</v>
      </c>
      <c r="BG267" s="3">
        <f t="shared" si="295"/>
        <v>-1.4511844285714277</v>
      </c>
    </row>
    <row r="268" spans="1:59" ht="15" x14ac:dyDescent="0.25">
      <c r="A268" s="38" t="s">
        <v>479</v>
      </c>
      <c r="B268" s="38" t="s">
        <v>58</v>
      </c>
      <c r="C268" s="38" t="str">
        <f>VLOOKUP(A268,CALC!$A$2:$C$494,3,FALSE)</f>
        <v>C/RW</v>
      </c>
      <c r="D268" s="38">
        <v>2</v>
      </c>
      <c r="E268" s="39">
        <v>84</v>
      </c>
      <c r="F268" s="40">
        <v>19.5</v>
      </c>
      <c r="G268" s="40">
        <v>21.9</v>
      </c>
      <c r="H268" s="40">
        <v>41.4</v>
      </c>
      <c r="I268" s="40">
        <v>5.6</v>
      </c>
      <c r="J268" s="40">
        <v>150.5</v>
      </c>
      <c r="K268" s="40">
        <v>33.700000000000003</v>
      </c>
      <c r="L268" s="40">
        <v>50.9</v>
      </c>
      <c r="M268" s="40">
        <v>26.7</v>
      </c>
      <c r="N268" s="41">
        <v>0.129</v>
      </c>
      <c r="O268" s="42">
        <v>17.5</v>
      </c>
      <c r="P268" s="54">
        <f t="shared" ref="P268:Y268" si="300">IF(F$4="Yes",F268*F$5,0)</f>
        <v>97.5</v>
      </c>
      <c r="Q268" s="55">
        <f t="shared" si="300"/>
        <v>82.125</v>
      </c>
      <c r="R268" s="55">
        <f t="shared" si="300"/>
        <v>41.4</v>
      </c>
      <c r="S268" s="55">
        <f t="shared" si="300"/>
        <v>2.8</v>
      </c>
      <c r="T268" s="55">
        <f t="shared" si="300"/>
        <v>75.25</v>
      </c>
      <c r="U268" s="55">
        <f t="shared" si="300"/>
        <v>10.110000000000001</v>
      </c>
      <c r="V268" s="55">
        <f t="shared" si="300"/>
        <v>30.54</v>
      </c>
      <c r="W268" s="55">
        <f t="shared" si="300"/>
        <v>26.7</v>
      </c>
      <c r="X268" s="55">
        <f t="shared" si="300"/>
        <v>0.129</v>
      </c>
      <c r="Y268" s="56">
        <f t="shared" si="300"/>
        <v>0</v>
      </c>
      <c r="Z268" s="57">
        <f t="shared" si="276"/>
        <v>366.55400000000009</v>
      </c>
      <c r="AA268" s="59">
        <f t="shared" si="277"/>
        <v>4.3637380952380962</v>
      </c>
      <c r="AB268" s="59">
        <f t="shared" si="278"/>
        <v>-1.350839224107141</v>
      </c>
      <c r="AC268" s="1"/>
      <c r="AD268" s="1"/>
      <c r="AE268" s="1"/>
      <c r="AF268" s="1"/>
      <c r="AG268" s="1"/>
      <c r="AH268" s="1"/>
      <c r="AI268" s="1"/>
      <c r="AJ268" s="1"/>
      <c r="AK268" s="1"/>
      <c r="AL268" s="1">
        <f>IFERROR(VLOOKUP(C268,CALC!$K$2:$M$8,2,FALSE),1)</f>
        <v>1.01</v>
      </c>
      <c r="AM268" s="1">
        <f>IFERROR(VLOOKUP(C268,CALC!$K$2:$M$8,3,FALSE),1)</f>
        <v>1.0049999999999999</v>
      </c>
      <c r="AN268" s="1">
        <f>VLOOKUP(B268,CALC!$E$2:$H$33,3,FALSE)</f>
        <v>0.93</v>
      </c>
      <c r="AO268" s="1">
        <f>VLOOKUP(B268,CALC!$E$2:$H$33,4,FALSE)</f>
        <v>0.96500000000000008</v>
      </c>
      <c r="AP268" s="1"/>
      <c r="AQ268" s="3">
        <f t="shared" si="279"/>
        <v>4.3855567857142859</v>
      </c>
      <c r="AR268" s="3">
        <f t="shared" si="280"/>
        <v>4.4073754761904773</v>
      </c>
      <c r="AS268" s="3">
        <f t="shared" si="281"/>
        <v>4.2110072619047632</v>
      </c>
      <c r="AT268" s="3">
        <f t="shared" si="282"/>
        <v>4.0582764285714301</v>
      </c>
      <c r="AU268" s="3">
        <f t="shared" si="283"/>
        <v>4.2320622982142861</v>
      </c>
      <c r="AV268" s="3">
        <f t="shared" si="284"/>
        <v>4.0785678107142864</v>
      </c>
      <c r="AW268" s="3">
        <f t="shared" si="285"/>
        <v>4.2531173345238109</v>
      </c>
      <c r="AX268" s="3">
        <f t="shared" si="286"/>
        <v>4.0988591928571445</v>
      </c>
      <c r="AY268" s="3">
        <f t="shared" si="287"/>
        <v>-1.3928690476190457</v>
      </c>
      <c r="AZ268" s="3">
        <f t="shared" si="288"/>
        <v>-1.3998333928571407</v>
      </c>
      <c r="BA268" s="3">
        <f t="shared" si="289"/>
        <v>-1.4067977380952361</v>
      </c>
      <c r="BB268" s="3">
        <f t="shared" si="290"/>
        <v>-1.3441186309523792</v>
      </c>
      <c r="BC268" s="3">
        <f t="shared" si="291"/>
        <v>-1.2953682142857126</v>
      </c>
      <c r="BD268" s="3">
        <f t="shared" si="292"/>
        <v>-1.350839224107141</v>
      </c>
      <c r="BE268" s="3">
        <f t="shared" si="293"/>
        <v>-1.301845055357141</v>
      </c>
      <c r="BF268" s="3">
        <f t="shared" si="294"/>
        <v>-1.357559817261903</v>
      </c>
      <c r="BG268" s="3">
        <f t="shared" si="295"/>
        <v>-1.3083218964285697</v>
      </c>
    </row>
    <row r="269" spans="1:59" ht="15" x14ac:dyDescent="0.25">
      <c r="A269" s="38" t="s">
        <v>386</v>
      </c>
      <c r="B269" s="38" t="s">
        <v>81</v>
      </c>
      <c r="C269" s="38" t="str">
        <f>VLOOKUP(A269,CALC!$A$2:$C$494,3,FALSE)</f>
        <v>D</v>
      </c>
      <c r="D269" s="38">
        <v>2</v>
      </c>
      <c r="E269" s="39">
        <v>84</v>
      </c>
      <c r="F269" s="40">
        <v>5.3</v>
      </c>
      <c r="G269" s="40">
        <v>28.8</v>
      </c>
      <c r="H269" s="40">
        <v>34.1</v>
      </c>
      <c r="I269" s="40">
        <v>7.9</v>
      </c>
      <c r="J269" s="40">
        <v>120.1</v>
      </c>
      <c r="K269" s="40">
        <v>113.5</v>
      </c>
      <c r="L269" s="40">
        <v>107.5</v>
      </c>
      <c r="M269" s="40">
        <v>46.5</v>
      </c>
      <c r="N269" s="52">
        <v>4.3999999999999997E-2</v>
      </c>
      <c r="O269" s="42">
        <v>21.75</v>
      </c>
      <c r="P269" s="54">
        <f t="shared" ref="P269:Y269" si="301">IF(F$4="Yes",F269*F$5,0)</f>
        <v>26.5</v>
      </c>
      <c r="Q269" s="55">
        <f t="shared" si="301"/>
        <v>108</v>
      </c>
      <c r="R269" s="55">
        <f t="shared" si="301"/>
        <v>34.1</v>
      </c>
      <c r="S269" s="55">
        <f t="shared" si="301"/>
        <v>3.95</v>
      </c>
      <c r="T269" s="55">
        <f t="shared" si="301"/>
        <v>60.05</v>
      </c>
      <c r="U269" s="55">
        <f t="shared" si="301"/>
        <v>34.049999999999997</v>
      </c>
      <c r="V269" s="55">
        <f t="shared" si="301"/>
        <v>64.5</v>
      </c>
      <c r="W269" s="55">
        <f t="shared" si="301"/>
        <v>46.5</v>
      </c>
      <c r="X269" s="55">
        <f t="shared" si="301"/>
        <v>4.3999999999999997E-2</v>
      </c>
      <c r="Y269" s="56">
        <f t="shared" si="301"/>
        <v>0</v>
      </c>
      <c r="Z269" s="57">
        <f t="shared" si="276"/>
        <v>377.69399999999996</v>
      </c>
      <c r="AA269" s="59">
        <f t="shared" si="277"/>
        <v>4.4963571428571427</v>
      </c>
      <c r="AB269" s="59">
        <f t="shared" si="278"/>
        <v>-0.4266271428571437</v>
      </c>
      <c r="AC269" s="1"/>
      <c r="AD269" s="1"/>
      <c r="AE269" s="1"/>
      <c r="AF269" s="1"/>
      <c r="AG269" s="1"/>
      <c r="AH269" s="1"/>
      <c r="AI269" s="1"/>
      <c r="AJ269" s="1"/>
      <c r="AK269" s="1"/>
      <c r="AL269" s="1">
        <f>IFERROR(VLOOKUP(C269,CALC!$K$2:$M$8,2,FALSE),1)</f>
        <v>1</v>
      </c>
      <c r="AM269" s="1">
        <f>IFERROR(VLOOKUP(C269,CALC!$K$2:$M$8,3,FALSE),1)</f>
        <v>1</v>
      </c>
      <c r="AN269" s="1">
        <f>VLOOKUP(B269,CALC!$E$2:$H$33,3,FALSE)</f>
        <v>1.04</v>
      </c>
      <c r="AO269" s="1">
        <f>VLOOKUP(B269,CALC!$E$2:$H$33,4,FALSE)</f>
        <v>1.02</v>
      </c>
      <c r="AP269" s="1"/>
      <c r="AQ269" s="3">
        <f t="shared" si="279"/>
        <v>4.4963571428571427</v>
      </c>
      <c r="AR269" s="3">
        <f t="shared" si="280"/>
        <v>4.4963571428571427</v>
      </c>
      <c r="AS269" s="3">
        <f t="shared" si="281"/>
        <v>4.586284285714286</v>
      </c>
      <c r="AT269" s="3">
        <f t="shared" si="282"/>
        <v>4.6762114285714285</v>
      </c>
      <c r="AU269" s="3">
        <f t="shared" si="283"/>
        <v>4.586284285714286</v>
      </c>
      <c r="AV269" s="3">
        <f t="shared" si="284"/>
        <v>4.6762114285714285</v>
      </c>
      <c r="AW269" s="3">
        <f t="shared" si="285"/>
        <v>4.586284285714286</v>
      </c>
      <c r="AX269" s="3">
        <f t="shared" si="286"/>
        <v>4.6762114285714285</v>
      </c>
      <c r="AY269" s="3">
        <f t="shared" si="287"/>
        <v>-0.41826190476190561</v>
      </c>
      <c r="AZ269" s="3">
        <f t="shared" si="288"/>
        <v>-0.41826190476190561</v>
      </c>
      <c r="BA269" s="3">
        <f t="shared" si="289"/>
        <v>-0.41826190476190561</v>
      </c>
      <c r="BB269" s="3">
        <f t="shared" si="290"/>
        <v>-0.4266271428571437</v>
      </c>
      <c r="BC269" s="3">
        <f t="shared" si="291"/>
        <v>-0.43499238095238185</v>
      </c>
      <c r="BD269" s="3">
        <f t="shared" si="292"/>
        <v>-0.4266271428571437</v>
      </c>
      <c r="BE269" s="3">
        <f t="shared" si="293"/>
        <v>-0.43499238095238185</v>
      </c>
      <c r="BF269" s="3">
        <f t="shared" si="294"/>
        <v>-0.4266271428571437</v>
      </c>
      <c r="BG269" s="3">
        <f t="shared" si="295"/>
        <v>-0.43499238095238185</v>
      </c>
    </row>
    <row r="270" spans="1:59" ht="15" x14ac:dyDescent="0.25">
      <c r="A270" s="38" t="s">
        <v>502</v>
      </c>
      <c r="B270" s="38" t="s">
        <v>28</v>
      </c>
      <c r="C270" s="38" t="str">
        <f>VLOOKUP(A270,CALC!$A$2:$C$494,3,FALSE)</f>
        <v>C/LW/RW</v>
      </c>
      <c r="D270" s="38">
        <v>2</v>
      </c>
      <c r="E270" s="39">
        <v>84</v>
      </c>
      <c r="F270" s="40">
        <v>16.5</v>
      </c>
      <c r="G270" s="40">
        <v>29</v>
      </c>
      <c r="H270" s="40">
        <v>45.5</v>
      </c>
      <c r="I270" s="40">
        <v>6.9</v>
      </c>
      <c r="J270" s="40">
        <v>99.1</v>
      </c>
      <c r="K270" s="40">
        <v>107.6</v>
      </c>
      <c r="L270" s="40">
        <v>32.700000000000003</v>
      </c>
      <c r="M270" s="40">
        <v>70.2</v>
      </c>
      <c r="N270" s="41">
        <v>0.16600000000000001</v>
      </c>
      <c r="O270" s="42">
        <v>13</v>
      </c>
      <c r="P270" s="54">
        <f t="shared" ref="P270:Y270" si="302">IF(F$4="Yes",F270*F$5,0)</f>
        <v>82.5</v>
      </c>
      <c r="Q270" s="55">
        <f t="shared" si="302"/>
        <v>108.75</v>
      </c>
      <c r="R270" s="55">
        <f t="shared" si="302"/>
        <v>45.5</v>
      </c>
      <c r="S270" s="55">
        <f t="shared" si="302"/>
        <v>3.45</v>
      </c>
      <c r="T270" s="55">
        <f t="shared" si="302"/>
        <v>49.55</v>
      </c>
      <c r="U270" s="55">
        <f t="shared" si="302"/>
        <v>32.279999999999994</v>
      </c>
      <c r="V270" s="55">
        <f t="shared" si="302"/>
        <v>19.62</v>
      </c>
      <c r="W270" s="55">
        <f t="shared" si="302"/>
        <v>70.2</v>
      </c>
      <c r="X270" s="55">
        <f t="shared" si="302"/>
        <v>0.16600000000000001</v>
      </c>
      <c r="Y270" s="56">
        <f t="shared" si="302"/>
        <v>0</v>
      </c>
      <c r="Z270" s="57">
        <f t="shared" si="276"/>
        <v>412.01599999999996</v>
      </c>
      <c r="AA270" s="59">
        <f t="shared" si="277"/>
        <v>4.9049523809523805</v>
      </c>
      <c r="AB270" s="59">
        <f t="shared" si="278"/>
        <v>-0.92515256785714239</v>
      </c>
      <c r="AC270" s="1"/>
      <c r="AD270" s="1"/>
      <c r="AE270" s="1"/>
      <c r="AF270" s="1"/>
      <c r="AG270" s="1"/>
      <c r="AH270" s="1"/>
      <c r="AI270" s="1"/>
      <c r="AJ270" s="1"/>
      <c r="AK270" s="1"/>
      <c r="AL270" s="1">
        <f>IFERROR(VLOOKUP(C270,CALC!$K$2:$M$8,2,FALSE),1)</f>
        <v>1.1299999999999999</v>
      </c>
      <c r="AM270" s="1">
        <f>IFERROR(VLOOKUP(C270,CALC!$K$2:$M$8,3,FALSE),1)</f>
        <v>1.0649999999999999</v>
      </c>
      <c r="AN270" s="1">
        <f>VLOOKUP(B270,CALC!$E$2:$H$33,3,FALSE)</f>
        <v>1.04</v>
      </c>
      <c r="AO270" s="1">
        <f>VLOOKUP(B270,CALC!$E$2:$H$33,4,FALSE)</f>
        <v>1.02</v>
      </c>
      <c r="AP270" s="1"/>
      <c r="AQ270" s="3">
        <f t="shared" si="279"/>
        <v>5.2237742857142848</v>
      </c>
      <c r="AR270" s="3">
        <f t="shared" si="280"/>
        <v>5.5425961904761891</v>
      </c>
      <c r="AS270" s="3">
        <f t="shared" si="281"/>
        <v>5.0030514285714283</v>
      </c>
      <c r="AT270" s="3">
        <f t="shared" si="282"/>
        <v>5.101150476190476</v>
      </c>
      <c r="AU270" s="3">
        <f t="shared" si="283"/>
        <v>5.3282497714285704</v>
      </c>
      <c r="AV270" s="3">
        <f t="shared" si="284"/>
        <v>5.4327252571428568</v>
      </c>
      <c r="AW270" s="3">
        <f t="shared" si="285"/>
        <v>5.6534481142857134</v>
      </c>
      <c r="AX270" s="3">
        <f t="shared" si="286"/>
        <v>5.7643000380952367</v>
      </c>
      <c r="AY270" s="3">
        <f t="shared" si="287"/>
        <v>-0.85165476190476141</v>
      </c>
      <c r="AZ270" s="3">
        <f t="shared" si="288"/>
        <v>-0.90701232142857091</v>
      </c>
      <c r="BA270" s="3">
        <f t="shared" si="289"/>
        <v>-0.9623698809523803</v>
      </c>
      <c r="BB270" s="3">
        <f t="shared" si="290"/>
        <v>-0.86868785714285668</v>
      </c>
      <c r="BC270" s="3">
        <f t="shared" si="291"/>
        <v>-0.88572095238095194</v>
      </c>
      <c r="BD270" s="3">
        <f t="shared" si="292"/>
        <v>-0.92515256785714239</v>
      </c>
      <c r="BE270" s="3">
        <f t="shared" si="293"/>
        <v>-0.94329281428571377</v>
      </c>
      <c r="BF270" s="3">
        <f t="shared" si="294"/>
        <v>-0.98161727857142789</v>
      </c>
      <c r="BG270" s="3">
        <f t="shared" si="295"/>
        <v>-1.0008646761904756</v>
      </c>
    </row>
    <row r="271" spans="1:59" ht="15" x14ac:dyDescent="0.25">
      <c r="A271" s="38" t="s">
        <v>499</v>
      </c>
      <c r="B271" s="38" t="s">
        <v>81</v>
      </c>
      <c r="C271" s="38" t="str">
        <f>VLOOKUP(A271,CALC!$A$2:$C$494,3,FALSE)</f>
        <v>C/LW</v>
      </c>
      <c r="D271" s="38">
        <v>2</v>
      </c>
      <c r="E271" s="39">
        <v>84</v>
      </c>
      <c r="F271" s="40">
        <v>20.3</v>
      </c>
      <c r="G271" s="40">
        <v>25.3</v>
      </c>
      <c r="H271" s="40">
        <v>45.6</v>
      </c>
      <c r="I271" s="40">
        <v>7.8</v>
      </c>
      <c r="J271" s="40">
        <v>138.6</v>
      </c>
      <c r="K271" s="40">
        <v>11.3</v>
      </c>
      <c r="L271" s="40">
        <v>37.799999999999997</v>
      </c>
      <c r="M271" s="40">
        <v>14.2</v>
      </c>
      <c r="N271" s="52">
        <v>0.14699999999999999</v>
      </c>
      <c r="O271" s="42">
        <v>14.75</v>
      </c>
      <c r="P271" s="54">
        <f t="shared" ref="P271:Y271" si="303">IF(F$4="Yes",F271*F$5,0)</f>
        <v>101.5</v>
      </c>
      <c r="Q271" s="55">
        <f t="shared" si="303"/>
        <v>94.875</v>
      </c>
      <c r="R271" s="55">
        <f t="shared" si="303"/>
        <v>45.6</v>
      </c>
      <c r="S271" s="55">
        <f t="shared" si="303"/>
        <v>3.9</v>
      </c>
      <c r="T271" s="55">
        <f t="shared" si="303"/>
        <v>69.3</v>
      </c>
      <c r="U271" s="55">
        <f t="shared" si="303"/>
        <v>3.39</v>
      </c>
      <c r="V271" s="55">
        <f t="shared" si="303"/>
        <v>22.679999999999996</v>
      </c>
      <c r="W271" s="55">
        <f t="shared" si="303"/>
        <v>14.2</v>
      </c>
      <c r="X271" s="55">
        <f t="shared" si="303"/>
        <v>0.14699999999999999</v>
      </c>
      <c r="Y271" s="56">
        <f t="shared" si="303"/>
        <v>0</v>
      </c>
      <c r="Z271" s="57">
        <f t="shared" si="276"/>
        <v>355.59199999999998</v>
      </c>
      <c r="AA271" s="59">
        <f t="shared" si="277"/>
        <v>4.2332380952380948</v>
      </c>
      <c r="AB271" s="59">
        <f t="shared" si="278"/>
        <v>-1.6237590678571421</v>
      </c>
      <c r="AC271" s="1"/>
      <c r="AD271" s="1"/>
      <c r="AE271" s="1"/>
      <c r="AF271" s="1"/>
      <c r="AG271" s="1"/>
      <c r="AH271" s="1"/>
      <c r="AI271" s="1"/>
      <c r="AJ271" s="1"/>
      <c r="AK271" s="1"/>
      <c r="AL271" s="1">
        <f>IFERROR(VLOOKUP(C271,CALC!$K$2:$M$8,2,FALSE),1)</f>
        <v>1.0900000000000001</v>
      </c>
      <c r="AM271" s="1">
        <f>IFERROR(VLOOKUP(C271,CALC!$K$2:$M$8,3,FALSE),1)</f>
        <v>1.0449999999999999</v>
      </c>
      <c r="AN271" s="1">
        <f>VLOOKUP(B271,CALC!$E$2:$H$33,3,FALSE)</f>
        <v>1.04</v>
      </c>
      <c r="AO271" s="1">
        <f>VLOOKUP(B271,CALC!$E$2:$H$33,4,FALSE)</f>
        <v>1.02</v>
      </c>
      <c r="AP271" s="1"/>
      <c r="AQ271" s="3">
        <f t="shared" si="279"/>
        <v>4.4237338095238083</v>
      </c>
      <c r="AR271" s="3">
        <f t="shared" si="280"/>
        <v>4.6142295238095237</v>
      </c>
      <c r="AS271" s="3">
        <f t="shared" si="281"/>
        <v>4.3179028571428564</v>
      </c>
      <c r="AT271" s="3">
        <f t="shared" si="282"/>
        <v>4.4025676190476188</v>
      </c>
      <c r="AU271" s="3">
        <f t="shared" si="283"/>
        <v>4.512208485714285</v>
      </c>
      <c r="AV271" s="3">
        <f t="shared" si="284"/>
        <v>4.6006831619047608</v>
      </c>
      <c r="AW271" s="3">
        <f t="shared" si="285"/>
        <v>4.7065141142857145</v>
      </c>
      <c r="AX271" s="3">
        <f t="shared" si="286"/>
        <v>4.7987987047619045</v>
      </c>
      <c r="AY271" s="3">
        <f t="shared" si="287"/>
        <v>-1.5233690476190471</v>
      </c>
      <c r="AZ271" s="3">
        <f t="shared" si="288"/>
        <v>-1.591920654761904</v>
      </c>
      <c r="BA271" s="3">
        <f t="shared" si="289"/>
        <v>-1.6604722619047614</v>
      </c>
      <c r="BB271" s="3">
        <f t="shared" si="290"/>
        <v>-1.5538364285714281</v>
      </c>
      <c r="BC271" s="3">
        <f t="shared" si="291"/>
        <v>-1.5843038095238091</v>
      </c>
      <c r="BD271" s="3">
        <f t="shared" si="292"/>
        <v>-1.6237590678571421</v>
      </c>
      <c r="BE271" s="3">
        <f t="shared" si="293"/>
        <v>-1.6555974809523804</v>
      </c>
      <c r="BF271" s="3">
        <f t="shared" si="294"/>
        <v>-1.6936817071428567</v>
      </c>
      <c r="BG271" s="3">
        <f t="shared" si="295"/>
        <v>-1.7268911523809518</v>
      </c>
    </row>
    <row r="272" spans="1:59" ht="15" x14ac:dyDescent="0.25">
      <c r="A272" s="38" t="s">
        <v>388</v>
      </c>
      <c r="B272" s="38" t="s">
        <v>51</v>
      </c>
      <c r="C272" s="38" t="str">
        <f>VLOOKUP(A272,CALC!$A$2:$C$494,3,FALSE)</f>
        <v>D</v>
      </c>
      <c r="D272" s="38"/>
      <c r="E272" s="39">
        <v>84</v>
      </c>
      <c r="F272" s="40">
        <v>3.9</v>
      </c>
      <c r="G272" s="40">
        <v>23.6</v>
      </c>
      <c r="H272" s="40">
        <v>27.5</v>
      </c>
      <c r="I272" s="40">
        <v>0</v>
      </c>
      <c r="J272" s="40">
        <v>82.6</v>
      </c>
      <c r="K272" s="40">
        <v>139</v>
      </c>
      <c r="L272" s="40">
        <v>174.4</v>
      </c>
      <c r="M272" s="40">
        <v>67.599999999999994</v>
      </c>
      <c r="N272" s="41">
        <v>4.8000000000000001E-2</v>
      </c>
      <c r="O272" s="42">
        <v>21.5</v>
      </c>
      <c r="P272" s="54">
        <f t="shared" ref="P272:Y272" si="304">IF(F$4="Yes",F272*F$5,0)</f>
        <v>19.5</v>
      </c>
      <c r="Q272" s="55">
        <f t="shared" si="304"/>
        <v>88.5</v>
      </c>
      <c r="R272" s="55">
        <f t="shared" si="304"/>
        <v>27.5</v>
      </c>
      <c r="S272" s="55">
        <f t="shared" si="304"/>
        <v>0</v>
      </c>
      <c r="T272" s="55">
        <f t="shared" si="304"/>
        <v>41.3</v>
      </c>
      <c r="U272" s="55">
        <f t="shared" si="304"/>
        <v>41.699999999999996</v>
      </c>
      <c r="V272" s="55">
        <f t="shared" si="304"/>
        <v>104.64</v>
      </c>
      <c r="W272" s="55">
        <f t="shared" si="304"/>
        <v>67.599999999999994</v>
      </c>
      <c r="X272" s="55">
        <f t="shared" si="304"/>
        <v>4.8000000000000001E-2</v>
      </c>
      <c r="Y272" s="56">
        <f t="shared" si="304"/>
        <v>0</v>
      </c>
      <c r="Z272" s="57">
        <f t="shared" si="276"/>
        <v>390.78800000000001</v>
      </c>
      <c r="AA272" s="59">
        <f t="shared" si="277"/>
        <v>4.6522380952380953</v>
      </c>
      <c r="AB272" s="59">
        <f t="shared" si="278"/>
        <v>-0.25844523809523873</v>
      </c>
      <c r="AC272" s="1"/>
      <c r="AD272" s="1"/>
      <c r="AE272" s="1"/>
      <c r="AF272" s="1"/>
      <c r="AG272" s="1"/>
      <c r="AH272" s="1"/>
      <c r="AI272" s="1"/>
      <c r="AJ272" s="1"/>
      <c r="AK272" s="1"/>
      <c r="AL272" s="1">
        <f>IFERROR(VLOOKUP(C272,CALC!$K$2:$M$8,2,FALSE),1)</f>
        <v>1</v>
      </c>
      <c r="AM272" s="1">
        <f>IFERROR(VLOOKUP(C272,CALC!$K$2:$M$8,3,FALSE),1)</f>
        <v>1</v>
      </c>
      <c r="AN272" s="1">
        <f>VLOOKUP(B272,CALC!$E$2:$H$33,3,FALSE)</f>
        <v>0.97</v>
      </c>
      <c r="AO272" s="1">
        <f>VLOOKUP(B272,CALC!$E$2:$H$33,4,FALSE)</f>
        <v>0.98499999999999999</v>
      </c>
      <c r="AP272" s="1"/>
      <c r="AQ272" s="3">
        <f t="shared" si="279"/>
        <v>4.6522380952380953</v>
      </c>
      <c r="AR272" s="3">
        <f t="shared" si="280"/>
        <v>4.6522380952380953</v>
      </c>
      <c r="AS272" s="3">
        <f t="shared" si="281"/>
        <v>4.582454523809524</v>
      </c>
      <c r="AT272" s="3">
        <f t="shared" si="282"/>
        <v>4.5126709523809527</v>
      </c>
      <c r="AU272" s="3">
        <f t="shared" si="283"/>
        <v>4.582454523809524</v>
      </c>
      <c r="AV272" s="3">
        <f t="shared" si="284"/>
        <v>4.5126709523809527</v>
      </c>
      <c r="AW272" s="3">
        <f t="shared" si="285"/>
        <v>4.582454523809524</v>
      </c>
      <c r="AX272" s="3">
        <f t="shared" si="286"/>
        <v>4.5126709523809527</v>
      </c>
      <c r="AY272" s="3">
        <f t="shared" si="287"/>
        <v>-0.26238095238095305</v>
      </c>
      <c r="AZ272" s="3">
        <f t="shared" si="288"/>
        <v>-0.26238095238095305</v>
      </c>
      <c r="BA272" s="3">
        <f t="shared" si="289"/>
        <v>-0.26238095238095305</v>
      </c>
      <c r="BB272" s="3">
        <f t="shared" si="290"/>
        <v>-0.25844523809523873</v>
      </c>
      <c r="BC272" s="3">
        <f t="shared" si="291"/>
        <v>-0.25450952380952446</v>
      </c>
      <c r="BD272" s="3">
        <f t="shared" si="292"/>
        <v>-0.25844523809523873</v>
      </c>
      <c r="BE272" s="3">
        <f t="shared" si="293"/>
        <v>-0.25450952380952446</v>
      </c>
      <c r="BF272" s="3">
        <f t="shared" si="294"/>
        <v>-0.25844523809523873</v>
      </c>
      <c r="BG272" s="3">
        <f t="shared" si="295"/>
        <v>-0.25450952380952446</v>
      </c>
    </row>
    <row r="273" spans="1:59" ht="15" x14ac:dyDescent="0.25">
      <c r="A273" s="38" t="s">
        <v>387</v>
      </c>
      <c r="B273" s="38" t="s">
        <v>39</v>
      </c>
      <c r="C273" s="38" t="str">
        <f>VLOOKUP(A273,CALC!$A$2:$C$494,3,FALSE)</f>
        <v>D</v>
      </c>
      <c r="D273" s="38">
        <v>2</v>
      </c>
      <c r="E273" s="39">
        <v>84</v>
      </c>
      <c r="F273" s="40">
        <v>9.5</v>
      </c>
      <c r="G273" s="40">
        <v>28.9</v>
      </c>
      <c r="H273" s="40">
        <v>38.5</v>
      </c>
      <c r="I273" s="40">
        <v>4.5</v>
      </c>
      <c r="J273" s="40">
        <v>114.5</v>
      </c>
      <c r="K273" s="40">
        <v>50.3</v>
      </c>
      <c r="L273" s="40">
        <v>107.3</v>
      </c>
      <c r="M273" s="40">
        <v>53.1</v>
      </c>
      <c r="N273" s="52">
        <v>8.3000000000000004E-2</v>
      </c>
      <c r="O273" s="42">
        <v>21.25</v>
      </c>
      <c r="P273" s="54">
        <f t="shared" ref="P273:Y273" si="305">IF(F$4="Yes",F273*F$5,0)</f>
        <v>47.5</v>
      </c>
      <c r="Q273" s="55">
        <f t="shared" si="305"/>
        <v>108.375</v>
      </c>
      <c r="R273" s="55">
        <f t="shared" si="305"/>
        <v>38.5</v>
      </c>
      <c r="S273" s="55">
        <f t="shared" si="305"/>
        <v>2.25</v>
      </c>
      <c r="T273" s="55">
        <f t="shared" si="305"/>
        <v>57.25</v>
      </c>
      <c r="U273" s="55">
        <f t="shared" si="305"/>
        <v>15.089999999999998</v>
      </c>
      <c r="V273" s="55">
        <f t="shared" si="305"/>
        <v>64.38</v>
      </c>
      <c r="W273" s="55">
        <f t="shared" si="305"/>
        <v>53.1</v>
      </c>
      <c r="X273" s="55">
        <f t="shared" si="305"/>
        <v>8.3000000000000004E-2</v>
      </c>
      <c r="Y273" s="56">
        <f t="shared" si="305"/>
        <v>0</v>
      </c>
      <c r="Z273" s="57">
        <f t="shared" si="276"/>
        <v>386.52800000000002</v>
      </c>
      <c r="AA273" s="59">
        <f t="shared" si="277"/>
        <v>4.60152380952381</v>
      </c>
      <c r="AB273" s="59">
        <f t="shared" si="278"/>
        <v>-0.29744047619047637</v>
      </c>
      <c r="AC273" s="1"/>
      <c r="AD273" s="1"/>
      <c r="AE273" s="1"/>
      <c r="AF273" s="1"/>
      <c r="AG273" s="1"/>
      <c r="AH273" s="1"/>
      <c r="AI273" s="1"/>
      <c r="AJ273" s="1"/>
      <c r="AK273" s="1"/>
      <c r="AL273" s="1">
        <f>IFERROR(VLOOKUP(C273,CALC!$K$2:$M$8,2,FALSE),1)</f>
        <v>1</v>
      </c>
      <c r="AM273" s="1">
        <f>IFERROR(VLOOKUP(C273,CALC!$K$2:$M$8,3,FALSE),1)</f>
        <v>1</v>
      </c>
      <c r="AN273" s="1">
        <f>VLOOKUP(B273,CALC!$E$2:$H$33,3,FALSE)</f>
        <v>0.9</v>
      </c>
      <c r="AO273" s="1">
        <f>VLOOKUP(B273,CALC!$E$2:$H$33,4,FALSE)</f>
        <v>0.95</v>
      </c>
      <c r="AP273" s="1"/>
      <c r="AQ273" s="3">
        <f t="shared" si="279"/>
        <v>4.60152380952381</v>
      </c>
      <c r="AR273" s="3">
        <f t="shared" si="280"/>
        <v>4.60152380952381</v>
      </c>
      <c r="AS273" s="3">
        <f t="shared" si="281"/>
        <v>4.3714476190476192</v>
      </c>
      <c r="AT273" s="3">
        <f t="shared" si="282"/>
        <v>4.1413714285714294</v>
      </c>
      <c r="AU273" s="3">
        <f t="shared" si="283"/>
        <v>4.3714476190476192</v>
      </c>
      <c r="AV273" s="3">
        <f t="shared" si="284"/>
        <v>4.1413714285714294</v>
      </c>
      <c r="AW273" s="3">
        <f t="shared" si="285"/>
        <v>4.3714476190476192</v>
      </c>
      <c r="AX273" s="3">
        <f t="shared" si="286"/>
        <v>4.1413714285714294</v>
      </c>
      <c r="AY273" s="3">
        <f t="shared" si="287"/>
        <v>-0.31309523809523832</v>
      </c>
      <c r="AZ273" s="3">
        <f t="shared" si="288"/>
        <v>-0.31309523809523832</v>
      </c>
      <c r="BA273" s="3">
        <f t="shared" si="289"/>
        <v>-0.31309523809523832</v>
      </c>
      <c r="BB273" s="3">
        <f t="shared" si="290"/>
        <v>-0.29744047619047637</v>
      </c>
      <c r="BC273" s="3">
        <f t="shared" si="291"/>
        <v>-0.28178571428571447</v>
      </c>
      <c r="BD273" s="3">
        <f t="shared" si="292"/>
        <v>-0.29744047619047637</v>
      </c>
      <c r="BE273" s="3">
        <f t="shared" si="293"/>
        <v>-0.28178571428571447</v>
      </c>
      <c r="BF273" s="3">
        <f t="shared" si="294"/>
        <v>-0.29744047619047637</v>
      </c>
      <c r="BG273" s="3">
        <f t="shared" si="295"/>
        <v>-0.28178571428571447</v>
      </c>
    </row>
    <row r="274" spans="1:59" ht="15" x14ac:dyDescent="0.25">
      <c r="A274" s="38" t="s">
        <v>496</v>
      </c>
      <c r="B274" s="38" t="s">
        <v>25</v>
      </c>
      <c r="C274" s="38" t="str">
        <f>VLOOKUP(A274,CALC!$A$2:$C$494,3,FALSE)</f>
        <v>RW</v>
      </c>
      <c r="D274" s="38">
        <v>2</v>
      </c>
      <c r="E274" s="39">
        <v>84</v>
      </c>
      <c r="F274" s="40">
        <v>18.899999999999999</v>
      </c>
      <c r="G274" s="40">
        <v>25.9</v>
      </c>
      <c r="H274" s="40">
        <v>44.8</v>
      </c>
      <c r="I274" s="40">
        <v>8.6999999999999993</v>
      </c>
      <c r="J274" s="40">
        <v>131.80000000000001</v>
      </c>
      <c r="K274" s="40">
        <v>39.9</v>
      </c>
      <c r="L274" s="40">
        <v>34.9</v>
      </c>
      <c r="M274" s="40">
        <v>15</v>
      </c>
      <c r="N274" s="41">
        <v>0.14299999999999999</v>
      </c>
      <c r="O274" s="42">
        <v>16</v>
      </c>
      <c r="P274" s="54">
        <f t="shared" ref="P274:Y274" si="306">IF(F$4="Yes",F274*F$5,0)</f>
        <v>94.5</v>
      </c>
      <c r="Q274" s="55">
        <f t="shared" si="306"/>
        <v>97.125</v>
      </c>
      <c r="R274" s="55">
        <f t="shared" si="306"/>
        <v>44.8</v>
      </c>
      <c r="S274" s="55">
        <f t="shared" si="306"/>
        <v>4.3499999999999996</v>
      </c>
      <c r="T274" s="55">
        <f t="shared" si="306"/>
        <v>65.900000000000006</v>
      </c>
      <c r="U274" s="55">
        <f t="shared" si="306"/>
        <v>11.969999999999999</v>
      </c>
      <c r="V274" s="55">
        <f t="shared" si="306"/>
        <v>20.939999999999998</v>
      </c>
      <c r="W274" s="55">
        <f t="shared" si="306"/>
        <v>15</v>
      </c>
      <c r="X274" s="55">
        <f t="shared" si="306"/>
        <v>0.14299999999999999</v>
      </c>
      <c r="Y274" s="56">
        <f t="shared" si="306"/>
        <v>0</v>
      </c>
      <c r="Z274" s="57">
        <f t="shared" si="276"/>
        <v>354.72799999999995</v>
      </c>
      <c r="AA274" s="59">
        <f t="shared" si="277"/>
        <v>4.2229523809523801</v>
      </c>
      <c r="AB274" s="59">
        <f t="shared" si="278"/>
        <v>-1.6149384642857143</v>
      </c>
      <c r="AC274" s="1"/>
      <c r="AD274" s="1"/>
      <c r="AE274" s="1"/>
      <c r="AF274" s="1"/>
      <c r="AG274" s="1"/>
      <c r="AH274" s="1"/>
      <c r="AI274" s="1"/>
      <c r="AJ274" s="1"/>
      <c r="AK274" s="1"/>
      <c r="AL274" s="1">
        <f>IFERROR(VLOOKUP(C274,CALC!$K$2:$M$8,2,FALSE),1)</f>
        <v>0.95</v>
      </c>
      <c r="AM274" s="1">
        <f>IFERROR(VLOOKUP(C274,CALC!$K$2:$M$8,3,FALSE),1)</f>
        <v>0.97499999999999998</v>
      </c>
      <c r="AN274" s="1">
        <f>VLOOKUP(B274,CALC!$E$2:$H$33,3,FALSE)</f>
        <v>1.1599999999999999</v>
      </c>
      <c r="AO274" s="1">
        <f>VLOOKUP(B274,CALC!$E$2:$H$33,4,FALSE)</f>
        <v>1.08</v>
      </c>
      <c r="AP274" s="1"/>
      <c r="AQ274" s="3">
        <f t="shared" si="279"/>
        <v>4.1173785714285707</v>
      </c>
      <c r="AR274" s="3">
        <f t="shared" si="280"/>
        <v>4.0118047619047612</v>
      </c>
      <c r="AS274" s="3">
        <f t="shared" si="281"/>
        <v>4.5607885714285707</v>
      </c>
      <c r="AT274" s="3">
        <f t="shared" si="282"/>
        <v>4.8986247619047605</v>
      </c>
      <c r="AU274" s="3">
        <f t="shared" si="283"/>
        <v>4.4467688571428567</v>
      </c>
      <c r="AV274" s="3">
        <f t="shared" si="284"/>
        <v>4.7761591428571419</v>
      </c>
      <c r="AW274" s="3">
        <f t="shared" si="285"/>
        <v>4.3327491428571427</v>
      </c>
      <c r="AX274" s="3">
        <f t="shared" si="286"/>
        <v>4.6536935238095225</v>
      </c>
      <c r="AY274" s="3">
        <f t="shared" si="287"/>
        <v>-1.5336547619047618</v>
      </c>
      <c r="AZ274" s="3">
        <f t="shared" si="288"/>
        <v>-1.4953133928571427</v>
      </c>
      <c r="BA274" s="3">
        <f t="shared" si="289"/>
        <v>-1.4569720238095236</v>
      </c>
      <c r="BB274" s="3">
        <f t="shared" si="290"/>
        <v>-1.6563471428571428</v>
      </c>
      <c r="BC274" s="3">
        <f t="shared" si="291"/>
        <v>-1.7790395238095236</v>
      </c>
      <c r="BD274" s="3">
        <f t="shared" si="292"/>
        <v>-1.6149384642857143</v>
      </c>
      <c r="BE274" s="3">
        <f t="shared" si="293"/>
        <v>-1.7345635357142855</v>
      </c>
      <c r="BF274" s="3">
        <f t="shared" si="294"/>
        <v>-1.5735297857142856</v>
      </c>
      <c r="BG274" s="3">
        <f t="shared" si="295"/>
        <v>-1.6900875476190473</v>
      </c>
    </row>
    <row r="275" spans="1:59" ht="15" x14ac:dyDescent="0.25">
      <c r="A275" s="38" t="s">
        <v>480</v>
      </c>
      <c r="B275" s="38" t="s">
        <v>30</v>
      </c>
      <c r="C275" s="38" t="str">
        <f>VLOOKUP(A275,CALC!$A$2:$C$494,3,FALSE)</f>
        <v>C</v>
      </c>
      <c r="D275" s="38"/>
      <c r="E275" s="39">
        <v>84</v>
      </c>
      <c r="F275" s="40">
        <v>17.100000000000001</v>
      </c>
      <c r="G275" s="40">
        <v>19.600000000000001</v>
      </c>
      <c r="H275" s="40">
        <v>36.700000000000003</v>
      </c>
      <c r="I275" s="40">
        <v>3.5</v>
      </c>
      <c r="J275" s="40">
        <v>120.6</v>
      </c>
      <c r="K275" s="40">
        <v>152.30000000000001</v>
      </c>
      <c r="L275" s="40">
        <v>46.6</v>
      </c>
      <c r="M275" s="40">
        <v>18.899999999999999</v>
      </c>
      <c r="N275" s="52">
        <v>0.14199999999999999</v>
      </c>
      <c r="O275" s="42">
        <v>16</v>
      </c>
      <c r="P275" s="54">
        <f t="shared" ref="P275:Y275" si="307">IF(F$4="Yes",F275*F$5,0)</f>
        <v>85.5</v>
      </c>
      <c r="Q275" s="55">
        <f t="shared" si="307"/>
        <v>73.5</v>
      </c>
      <c r="R275" s="55">
        <f t="shared" si="307"/>
        <v>36.700000000000003</v>
      </c>
      <c r="S275" s="55">
        <f t="shared" si="307"/>
        <v>1.75</v>
      </c>
      <c r="T275" s="55">
        <f t="shared" si="307"/>
        <v>60.3</v>
      </c>
      <c r="U275" s="55">
        <f t="shared" si="307"/>
        <v>45.690000000000005</v>
      </c>
      <c r="V275" s="55">
        <f t="shared" si="307"/>
        <v>27.96</v>
      </c>
      <c r="W275" s="55">
        <f t="shared" si="307"/>
        <v>18.899999999999999</v>
      </c>
      <c r="X275" s="55">
        <f t="shared" si="307"/>
        <v>0.14199999999999999</v>
      </c>
      <c r="Y275" s="56">
        <f t="shared" si="307"/>
        <v>0</v>
      </c>
      <c r="Z275" s="57">
        <f t="shared" si="276"/>
        <v>350.44199999999995</v>
      </c>
      <c r="AA275" s="59">
        <f t="shared" si="277"/>
        <v>4.1719285714285705</v>
      </c>
      <c r="AB275" s="59">
        <f t="shared" si="278"/>
        <v>-1.498630525</v>
      </c>
      <c r="AC275" s="1"/>
      <c r="AD275" s="1"/>
      <c r="AE275" s="1"/>
      <c r="AF275" s="1"/>
      <c r="AG275" s="1"/>
      <c r="AH275" s="1"/>
      <c r="AI275" s="1"/>
      <c r="AJ275" s="1"/>
      <c r="AK275" s="1"/>
      <c r="AL275" s="1">
        <f>IFERROR(VLOOKUP(C275,CALC!$K$2:$M$8,2,FALSE),1)</f>
        <v>0.96</v>
      </c>
      <c r="AM275" s="1">
        <f>IFERROR(VLOOKUP(C275,CALC!$K$2:$M$8,3,FALSE),1)</f>
        <v>0.98</v>
      </c>
      <c r="AN275" s="1">
        <f>VLOOKUP(B275,CALC!$E$2:$H$33,3,FALSE)</f>
        <v>0.93</v>
      </c>
      <c r="AO275" s="1">
        <f>VLOOKUP(B275,CALC!$E$2:$H$33,4,FALSE)</f>
        <v>0.96500000000000008</v>
      </c>
      <c r="AP275" s="1"/>
      <c r="AQ275" s="3">
        <f t="shared" si="279"/>
        <v>4.0884899999999993</v>
      </c>
      <c r="AR275" s="3">
        <f t="shared" si="280"/>
        <v>4.0050514285714272</v>
      </c>
      <c r="AS275" s="3">
        <f t="shared" si="281"/>
        <v>4.0259110714285713</v>
      </c>
      <c r="AT275" s="3">
        <f t="shared" si="282"/>
        <v>3.8798935714285707</v>
      </c>
      <c r="AU275" s="3">
        <f t="shared" si="283"/>
        <v>3.9453928499999997</v>
      </c>
      <c r="AV275" s="3">
        <f t="shared" si="284"/>
        <v>3.8022956999999997</v>
      </c>
      <c r="AW275" s="3">
        <f t="shared" si="285"/>
        <v>3.8648746285714277</v>
      </c>
      <c r="AX275" s="3">
        <f t="shared" si="286"/>
        <v>3.7246978285714274</v>
      </c>
      <c r="AY275" s="3">
        <f t="shared" si="287"/>
        <v>-1.5846785714285714</v>
      </c>
      <c r="AZ275" s="3">
        <f t="shared" si="288"/>
        <v>-1.5529849999999998</v>
      </c>
      <c r="BA275" s="3">
        <f t="shared" si="289"/>
        <v>-1.5212914285714285</v>
      </c>
      <c r="BB275" s="3">
        <f t="shared" si="290"/>
        <v>-1.5292148214285715</v>
      </c>
      <c r="BC275" s="3">
        <f t="shared" si="291"/>
        <v>-1.4737510714285715</v>
      </c>
      <c r="BD275" s="3">
        <f t="shared" si="292"/>
        <v>-1.498630525</v>
      </c>
      <c r="BE275" s="3">
        <f t="shared" si="293"/>
        <v>-1.44427605</v>
      </c>
      <c r="BF275" s="3">
        <f t="shared" si="294"/>
        <v>-1.4680462285714286</v>
      </c>
      <c r="BG275" s="3">
        <f t="shared" si="295"/>
        <v>-1.4148010285714285</v>
      </c>
    </row>
    <row r="276" spans="1:59" ht="15" x14ac:dyDescent="0.25">
      <c r="A276" s="38" t="s">
        <v>397</v>
      </c>
      <c r="B276" s="38" t="s">
        <v>19</v>
      </c>
      <c r="C276" s="38" t="str">
        <f>VLOOKUP(A276,CALC!$A$2:$C$494,3,FALSE)</f>
        <v>D</v>
      </c>
      <c r="D276" s="38"/>
      <c r="E276" s="39">
        <v>84</v>
      </c>
      <c r="F276" s="40">
        <v>5.0999999999999996</v>
      </c>
      <c r="G276" s="40">
        <v>22.6</v>
      </c>
      <c r="H276" s="40">
        <v>27.7</v>
      </c>
      <c r="I276" s="40">
        <v>0</v>
      </c>
      <c r="J276" s="40">
        <v>78.3</v>
      </c>
      <c r="K276" s="40">
        <v>118.7</v>
      </c>
      <c r="L276" s="40">
        <v>181</v>
      </c>
      <c r="M276" s="40">
        <v>37.299999999999997</v>
      </c>
      <c r="N276" s="41">
        <v>6.6000000000000003E-2</v>
      </c>
      <c r="O276" s="42">
        <v>19.75</v>
      </c>
      <c r="P276" s="54">
        <f t="shared" ref="P276:Y276" si="308">IF(F$4="Yes",F276*F$5,0)</f>
        <v>25.5</v>
      </c>
      <c r="Q276" s="55">
        <f t="shared" si="308"/>
        <v>84.75</v>
      </c>
      <c r="R276" s="55">
        <f t="shared" si="308"/>
        <v>27.7</v>
      </c>
      <c r="S276" s="55">
        <f t="shared" si="308"/>
        <v>0</v>
      </c>
      <c r="T276" s="55">
        <f t="shared" si="308"/>
        <v>39.15</v>
      </c>
      <c r="U276" s="55">
        <f t="shared" si="308"/>
        <v>35.61</v>
      </c>
      <c r="V276" s="55">
        <f t="shared" si="308"/>
        <v>108.6</v>
      </c>
      <c r="W276" s="55">
        <f t="shared" si="308"/>
        <v>37.299999999999997</v>
      </c>
      <c r="X276" s="55">
        <f t="shared" si="308"/>
        <v>6.6000000000000003E-2</v>
      </c>
      <c r="Y276" s="56">
        <f t="shared" si="308"/>
        <v>0</v>
      </c>
      <c r="Z276" s="57">
        <f t="shared" si="276"/>
        <v>358.67599999999993</v>
      </c>
      <c r="AA276" s="59">
        <f t="shared" si="277"/>
        <v>4.2699523809523798</v>
      </c>
      <c r="AB276" s="59">
        <f t="shared" si="278"/>
        <v>-0.70591000000000204</v>
      </c>
      <c r="AC276" s="1"/>
      <c r="AD276" s="1"/>
      <c r="AE276" s="1"/>
      <c r="AF276" s="1"/>
      <c r="AG276" s="1"/>
      <c r="AH276" s="1"/>
      <c r="AI276" s="1"/>
      <c r="AJ276" s="1"/>
      <c r="AK276" s="1"/>
      <c r="AL276" s="1">
        <f>IFERROR(VLOOKUP(C276,CALC!$K$2:$M$8,2,FALSE),1)</f>
        <v>1</v>
      </c>
      <c r="AM276" s="1">
        <f>IFERROR(VLOOKUP(C276,CALC!$K$2:$M$8,3,FALSE),1)</f>
        <v>1</v>
      </c>
      <c r="AN276" s="1">
        <f>VLOOKUP(B276,CALC!$E$2:$H$33,3,FALSE)</f>
        <v>1.19</v>
      </c>
      <c r="AO276" s="1">
        <f>VLOOKUP(B276,CALC!$E$2:$H$33,4,FALSE)</f>
        <v>1.095</v>
      </c>
      <c r="AP276" s="1"/>
      <c r="AQ276" s="3">
        <f t="shared" si="279"/>
        <v>4.2699523809523798</v>
      </c>
      <c r="AR276" s="3">
        <f t="shared" si="280"/>
        <v>4.2699523809523798</v>
      </c>
      <c r="AS276" s="3">
        <f t="shared" si="281"/>
        <v>4.675597857142856</v>
      </c>
      <c r="AT276" s="3">
        <f t="shared" si="282"/>
        <v>5.0812433333333313</v>
      </c>
      <c r="AU276" s="3">
        <f t="shared" si="283"/>
        <v>4.675597857142856</v>
      </c>
      <c r="AV276" s="3">
        <f t="shared" si="284"/>
        <v>5.0812433333333313</v>
      </c>
      <c r="AW276" s="3">
        <f t="shared" si="285"/>
        <v>4.675597857142856</v>
      </c>
      <c r="AX276" s="3">
        <f t="shared" si="286"/>
        <v>5.0812433333333313</v>
      </c>
      <c r="AY276" s="3">
        <f t="shared" si="287"/>
        <v>-0.6446666666666685</v>
      </c>
      <c r="AZ276" s="3">
        <f t="shared" si="288"/>
        <v>-0.6446666666666685</v>
      </c>
      <c r="BA276" s="3">
        <f t="shared" si="289"/>
        <v>-0.6446666666666685</v>
      </c>
      <c r="BB276" s="3">
        <f t="shared" si="290"/>
        <v>-0.70591000000000204</v>
      </c>
      <c r="BC276" s="3">
        <f t="shared" si="291"/>
        <v>-0.76715333333333546</v>
      </c>
      <c r="BD276" s="3">
        <f t="shared" si="292"/>
        <v>-0.70591000000000204</v>
      </c>
      <c r="BE276" s="3">
        <f t="shared" si="293"/>
        <v>-0.76715333333333546</v>
      </c>
      <c r="BF276" s="3">
        <f t="shared" si="294"/>
        <v>-0.70591000000000204</v>
      </c>
      <c r="BG276" s="3">
        <f t="shared" si="295"/>
        <v>-0.76715333333333546</v>
      </c>
    </row>
    <row r="277" spans="1:59" ht="15" x14ac:dyDescent="0.25">
      <c r="A277" s="38" t="s">
        <v>493</v>
      </c>
      <c r="B277" s="38" t="s">
        <v>61</v>
      </c>
      <c r="C277" s="38" t="str">
        <f>VLOOKUP(A277,CALC!$A$2:$C$494,3,FALSE)</f>
        <v>RW</v>
      </c>
      <c r="D277" s="38">
        <v>2</v>
      </c>
      <c r="E277" s="39">
        <v>84</v>
      </c>
      <c r="F277" s="40">
        <v>20.100000000000001</v>
      </c>
      <c r="G277" s="40">
        <v>20.6</v>
      </c>
      <c r="H277" s="40">
        <v>40.799999999999997</v>
      </c>
      <c r="I277" s="40">
        <v>9.1</v>
      </c>
      <c r="J277" s="40">
        <v>155.4</v>
      </c>
      <c r="K277" s="40">
        <v>56</v>
      </c>
      <c r="L277" s="40">
        <v>27.3</v>
      </c>
      <c r="M277" s="40">
        <v>57.4</v>
      </c>
      <c r="N277" s="52">
        <v>0.13</v>
      </c>
      <c r="O277" s="42">
        <v>15</v>
      </c>
      <c r="P277" s="54">
        <f t="shared" ref="P277:Y277" si="309">IF(F$4="Yes",F277*F$5,0)</f>
        <v>100.5</v>
      </c>
      <c r="Q277" s="55">
        <f t="shared" si="309"/>
        <v>77.25</v>
      </c>
      <c r="R277" s="55">
        <f t="shared" si="309"/>
        <v>40.799999999999997</v>
      </c>
      <c r="S277" s="55">
        <f t="shared" si="309"/>
        <v>4.55</v>
      </c>
      <c r="T277" s="55">
        <f t="shared" si="309"/>
        <v>77.7</v>
      </c>
      <c r="U277" s="55">
        <f t="shared" si="309"/>
        <v>16.8</v>
      </c>
      <c r="V277" s="55">
        <f t="shared" si="309"/>
        <v>16.38</v>
      </c>
      <c r="W277" s="55">
        <f t="shared" si="309"/>
        <v>57.4</v>
      </c>
      <c r="X277" s="55">
        <f t="shared" si="309"/>
        <v>0.13</v>
      </c>
      <c r="Y277" s="56">
        <f t="shared" si="309"/>
        <v>0</v>
      </c>
      <c r="Z277" s="57">
        <f t="shared" si="276"/>
        <v>391.51</v>
      </c>
      <c r="AA277" s="59">
        <f t="shared" si="277"/>
        <v>4.6608333333333336</v>
      </c>
      <c r="AB277" s="59">
        <f t="shared" si="278"/>
        <v>-1.1164565401785702</v>
      </c>
      <c r="AC277" s="1"/>
      <c r="AD277" s="1"/>
      <c r="AE277" s="1"/>
      <c r="AF277" s="1"/>
      <c r="AG277" s="1"/>
      <c r="AH277" s="1"/>
      <c r="AI277" s="1"/>
      <c r="AJ277" s="1"/>
      <c r="AK277" s="1"/>
      <c r="AL277" s="1">
        <f>IFERROR(VLOOKUP(C277,CALC!$K$2:$M$8,2,FALSE),1)</f>
        <v>0.95</v>
      </c>
      <c r="AM277" s="1">
        <f>IFERROR(VLOOKUP(C277,CALC!$K$2:$M$8,3,FALSE),1)</f>
        <v>0.97499999999999998</v>
      </c>
      <c r="AN277" s="1">
        <f>VLOOKUP(B277,CALC!$E$2:$H$33,3,FALSE)</f>
        <v>1.0900000000000001</v>
      </c>
      <c r="AO277" s="1">
        <f>VLOOKUP(B277,CALC!$E$2:$H$33,4,FALSE)</f>
        <v>1.0449999999999999</v>
      </c>
      <c r="AP277" s="1"/>
      <c r="AQ277" s="3">
        <f t="shared" si="279"/>
        <v>4.5443125000000002</v>
      </c>
      <c r="AR277" s="3">
        <f t="shared" si="280"/>
        <v>4.4277916666666668</v>
      </c>
      <c r="AS277" s="3">
        <f t="shared" si="281"/>
        <v>4.8705708333333328</v>
      </c>
      <c r="AT277" s="3">
        <f t="shared" si="282"/>
        <v>5.0803083333333339</v>
      </c>
      <c r="AU277" s="3">
        <f t="shared" si="283"/>
        <v>4.7488065624999996</v>
      </c>
      <c r="AV277" s="3">
        <f t="shared" si="284"/>
        <v>4.9533006250000007</v>
      </c>
      <c r="AW277" s="3">
        <f t="shared" si="285"/>
        <v>4.6270422916666663</v>
      </c>
      <c r="AX277" s="3">
        <f t="shared" si="286"/>
        <v>4.8262929166666675</v>
      </c>
      <c r="AY277" s="3">
        <f t="shared" si="287"/>
        <v>-1.0957738095238083</v>
      </c>
      <c r="AZ277" s="3">
        <f t="shared" si="288"/>
        <v>-1.0683794642857132</v>
      </c>
      <c r="BA277" s="3">
        <f t="shared" si="289"/>
        <v>-1.0409851190476178</v>
      </c>
      <c r="BB277" s="3">
        <f t="shared" si="290"/>
        <v>-1.1450836309523795</v>
      </c>
      <c r="BC277" s="3">
        <f t="shared" si="291"/>
        <v>-1.1943934523809512</v>
      </c>
      <c r="BD277" s="3">
        <f t="shared" si="292"/>
        <v>-1.1164565401785702</v>
      </c>
      <c r="BE277" s="3">
        <f t="shared" si="293"/>
        <v>-1.1645336160714275</v>
      </c>
      <c r="BF277" s="3">
        <f t="shared" si="294"/>
        <v>-1.0878294494047605</v>
      </c>
      <c r="BG277" s="3">
        <f t="shared" si="295"/>
        <v>-1.1346737797619035</v>
      </c>
    </row>
    <row r="278" spans="1:59" ht="15" x14ac:dyDescent="0.25">
      <c r="A278" s="38" t="s">
        <v>483</v>
      </c>
      <c r="B278" s="38" t="s">
        <v>16</v>
      </c>
      <c r="C278" s="38" t="str">
        <f>VLOOKUP(A278,CALC!$A$2:$C$494,3,FALSE)</f>
        <v>C/LW</v>
      </c>
      <c r="D278" s="38">
        <v>2</v>
      </c>
      <c r="E278" s="39">
        <v>84</v>
      </c>
      <c r="F278" s="40">
        <v>16.3</v>
      </c>
      <c r="G278" s="40">
        <v>26.1</v>
      </c>
      <c r="H278" s="40">
        <v>42.4</v>
      </c>
      <c r="I278" s="40">
        <v>6.6</v>
      </c>
      <c r="J278" s="40">
        <v>111.1</v>
      </c>
      <c r="K278" s="40">
        <v>110.7</v>
      </c>
      <c r="L278" s="40">
        <v>35.6</v>
      </c>
      <c r="M278" s="40">
        <v>43.3</v>
      </c>
      <c r="N278" s="41">
        <v>0.14699999999999999</v>
      </c>
      <c r="O278" s="42">
        <v>15</v>
      </c>
      <c r="P278" s="54">
        <f t="shared" ref="P278:Y278" si="310">IF(F$4="Yes",F278*F$5,0)</f>
        <v>81.5</v>
      </c>
      <c r="Q278" s="55">
        <f t="shared" si="310"/>
        <v>97.875</v>
      </c>
      <c r="R278" s="55">
        <f t="shared" si="310"/>
        <v>42.4</v>
      </c>
      <c r="S278" s="55">
        <f t="shared" si="310"/>
        <v>3.3</v>
      </c>
      <c r="T278" s="55">
        <f t="shared" si="310"/>
        <v>55.55</v>
      </c>
      <c r="U278" s="55">
        <f t="shared" si="310"/>
        <v>33.21</v>
      </c>
      <c r="V278" s="55">
        <f t="shared" si="310"/>
        <v>21.36</v>
      </c>
      <c r="W278" s="55">
        <f t="shared" si="310"/>
        <v>43.3</v>
      </c>
      <c r="X278" s="55">
        <f t="shared" si="310"/>
        <v>0.14699999999999999</v>
      </c>
      <c r="Y278" s="56">
        <f t="shared" si="310"/>
        <v>0</v>
      </c>
      <c r="Z278" s="57">
        <f t="shared" si="276"/>
        <v>378.642</v>
      </c>
      <c r="AA278" s="59">
        <f t="shared" si="277"/>
        <v>4.5076428571428568</v>
      </c>
      <c r="AB278" s="59">
        <f t="shared" si="278"/>
        <v>-1.1942284258928566</v>
      </c>
      <c r="AC278" s="1"/>
      <c r="AD278" s="1"/>
      <c r="AE278" s="1"/>
      <c r="AF278" s="1"/>
      <c r="AG278" s="1"/>
      <c r="AH278" s="1"/>
      <c r="AI278" s="1"/>
      <c r="AJ278" s="1"/>
      <c r="AK278" s="1"/>
      <c r="AL278" s="1">
        <f>IFERROR(VLOOKUP(C278,CALC!$K$2:$M$8,2,FALSE),1)</f>
        <v>1.0900000000000001</v>
      </c>
      <c r="AM278" s="1">
        <f>IFERROR(VLOOKUP(C278,CALC!$K$2:$M$8,3,FALSE),1)</f>
        <v>1.0449999999999999</v>
      </c>
      <c r="AN278" s="1">
        <f>VLOOKUP(B278,CALC!$E$2:$H$33,3,FALSE)</f>
        <v>0.83</v>
      </c>
      <c r="AO278" s="1">
        <f>VLOOKUP(B278,CALC!$E$2:$H$33,4,FALSE)</f>
        <v>0.91500000000000004</v>
      </c>
      <c r="AP278" s="1"/>
      <c r="AQ278" s="3">
        <f t="shared" si="279"/>
        <v>4.7104867857142851</v>
      </c>
      <c r="AR278" s="3">
        <f t="shared" si="280"/>
        <v>4.9133307142857143</v>
      </c>
      <c r="AS278" s="3">
        <f t="shared" si="281"/>
        <v>4.1244932142857138</v>
      </c>
      <c r="AT278" s="3">
        <f t="shared" si="282"/>
        <v>3.7413435714285712</v>
      </c>
      <c r="AU278" s="3">
        <f t="shared" si="283"/>
        <v>4.3100954089285715</v>
      </c>
      <c r="AV278" s="3">
        <f t="shared" si="284"/>
        <v>3.9097040321428564</v>
      </c>
      <c r="AW278" s="3">
        <f t="shared" si="285"/>
        <v>4.4956976035714291</v>
      </c>
      <c r="AX278" s="3">
        <f t="shared" si="286"/>
        <v>4.078064492857143</v>
      </c>
      <c r="AY278" s="3">
        <f t="shared" si="287"/>
        <v>-1.2489642857142851</v>
      </c>
      <c r="AZ278" s="3">
        <f t="shared" si="288"/>
        <v>-1.3051676785714279</v>
      </c>
      <c r="BA278" s="3">
        <f t="shared" si="289"/>
        <v>-1.3613710714285709</v>
      </c>
      <c r="BB278" s="3">
        <f t="shared" si="290"/>
        <v>-1.142802321428571</v>
      </c>
      <c r="BC278" s="3">
        <f t="shared" si="291"/>
        <v>-1.0366403571428566</v>
      </c>
      <c r="BD278" s="3">
        <f t="shared" si="292"/>
        <v>-1.1942284258928566</v>
      </c>
      <c r="BE278" s="3">
        <f t="shared" si="293"/>
        <v>-1.0832891732142851</v>
      </c>
      <c r="BF278" s="3">
        <f t="shared" si="294"/>
        <v>-1.2456545303571425</v>
      </c>
      <c r="BG278" s="3">
        <f t="shared" si="295"/>
        <v>-1.1299379892857138</v>
      </c>
    </row>
    <row r="279" spans="1:59" ht="15" x14ac:dyDescent="0.25">
      <c r="A279" s="38" t="s">
        <v>394</v>
      </c>
      <c r="B279" s="38" t="s">
        <v>43</v>
      </c>
      <c r="C279" s="38" t="str">
        <f>VLOOKUP(A279,CALC!$A$2:$C$494,3,FALSE)</f>
        <v>D</v>
      </c>
      <c r="D279" s="38"/>
      <c r="E279" s="39">
        <v>84</v>
      </c>
      <c r="F279" s="40">
        <v>9</v>
      </c>
      <c r="G279" s="40">
        <v>23.2</v>
      </c>
      <c r="H279" s="40">
        <v>32.200000000000003</v>
      </c>
      <c r="I279" s="40">
        <v>1.6</v>
      </c>
      <c r="J279" s="40">
        <v>157.5</v>
      </c>
      <c r="K279" s="40">
        <v>67.599999999999994</v>
      </c>
      <c r="L279" s="40">
        <v>101.3</v>
      </c>
      <c r="M279" s="40">
        <v>49.7</v>
      </c>
      <c r="N279" s="52">
        <v>5.7000000000000002E-2</v>
      </c>
      <c r="O279" s="42">
        <v>22.5</v>
      </c>
      <c r="P279" s="54">
        <f t="shared" ref="P279:Y279" si="311">IF(F$4="Yes",F279*F$5,0)</f>
        <v>45</v>
      </c>
      <c r="Q279" s="55">
        <f t="shared" si="311"/>
        <v>87</v>
      </c>
      <c r="R279" s="55">
        <f t="shared" si="311"/>
        <v>32.200000000000003</v>
      </c>
      <c r="S279" s="55">
        <f t="shared" si="311"/>
        <v>0.8</v>
      </c>
      <c r="T279" s="55">
        <f t="shared" si="311"/>
        <v>78.75</v>
      </c>
      <c r="U279" s="55">
        <f t="shared" si="311"/>
        <v>20.279999999999998</v>
      </c>
      <c r="V279" s="55">
        <f t="shared" si="311"/>
        <v>60.779999999999994</v>
      </c>
      <c r="W279" s="55">
        <f t="shared" si="311"/>
        <v>49.7</v>
      </c>
      <c r="X279" s="55">
        <f t="shared" si="311"/>
        <v>5.7000000000000002E-2</v>
      </c>
      <c r="Y279" s="56">
        <f t="shared" si="311"/>
        <v>0</v>
      </c>
      <c r="Z279" s="57">
        <f t="shared" si="276"/>
        <v>374.56699999999995</v>
      </c>
      <c r="AA279" s="59">
        <f t="shared" si="277"/>
        <v>4.4591309523809519</v>
      </c>
      <c r="AB279" s="59">
        <f t="shared" si="278"/>
        <v>-0.45548809523809641</v>
      </c>
      <c r="AC279" s="1"/>
      <c r="AD279" s="1"/>
      <c r="AE279" s="1"/>
      <c r="AF279" s="1"/>
      <c r="AG279" s="1"/>
      <c r="AH279" s="1"/>
      <c r="AI279" s="1"/>
      <c r="AJ279" s="1"/>
      <c r="AK279" s="1"/>
      <c r="AL279" s="1">
        <f>IFERROR(VLOOKUP(C279,CALC!$K$2:$M$8,2,FALSE),1)</f>
        <v>1</v>
      </c>
      <c r="AM279" s="1">
        <f>IFERROR(VLOOKUP(C279,CALC!$K$2:$M$8,3,FALSE),1)</f>
        <v>1</v>
      </c>
      <c r="AN279" s="1">
        <f>VLOOKUP(B279,CALC!$E$2:$H$33,3,FALSE)</f>
        <v>1</v>
      </c>
      <c r="AO279" s="1">
        <f>VLOOKUP(B279,CALC!$E$2:$H$33,4,FALSE)</f>
        <v>1</v>
      </c>
      <c r="AP279" s="1"/>
      <c r="AQ279" s="3">
        <f t="shared" si="279"/>
        <v>4.4591309523809519</v>
      </c>
      <c r="AR279" s="3">
        <f t="shared" si="280"/>
        <v>4.4591309523809519</v>
      </c>
      <c r="AS279" s="3">
        <f t="shared" si="281"/>
        <v>4.4591309523809519</v>
      </c>
      <c r="AT279" s="3">
        <f t="shared" si="282"/>
        <v>4.4591309523809519</v>
      </c>
      <c r="AU279" s="3">
        <f t="shared" si="283"/>
        <v>4.4591309523809519</v>
      </c>
      <c r="AV279" s="3">
        <f t="shared" si="284"/>
        <v>4.4591309523809519</v>
      </c>
      <c r="AW279" s="3">
        <f t="shared" si="285"/>
        <v>4.4591309523809519</v>
      </c>
      <c r="AX279" s="3">
        <f t="shared" si="286"/>
        <v>4.4591309523809519</v>
      </c>
      <c r="AY279" s="3">
        <f t="shared" si="287"/>
        <v>-0.45548809523809641</v>
      </c>
      <c r="AZ279" s="3">
        <f t="shared" si="288"/>
        <v>-0.45548809523809641</v>
      </c>
      <c r="BA279" s="3">
        <f t="shared" si="289"/>
        <v>-0.45548809523809641</v>
      </c>
      <c r="BB279" s="3">
        <f t="shared" si="290"/>
        <v>-0.45548809523809641</v>
      </c>
      <c r="BC279" s="3">
        <f t="shared" si="291"/>
        <v>-0.45548809523809641</v>
      </c>
      <c r="BD279" s="3">
        <f t="shared" si="292"/>
        <v>-0.45548809523809641</v>
      </c>
      <c r="BE279" s="3">
        <f t="shared" si="293"/>
        <v>-0.45548809523809641</v>
      </c>
      <c r="BF279" s="3">
        <f t="shared" si="294"/>
        <v>-0.45548809523809641</v>
      </c>
      <c r="BG279" s="3">
        <f t="shared" si="295"/>
        <v>-0.45548809523809641</v>
      </c>
    </row>
    <row r="280" spans="1:59" ht="15" x14ac:dyDescent="0.25">
      <c r="A280" s="38" t="s">
        <v>395</v>
      </c>
      <c r="B280" s="38" t="s">
        <v>68</v>
      </c>
      <c r="C280" s="38" t="str">
        <f>VLOOKUP(A280,CALC!$A$2:$C$494,3,FALSE)</f>
        <v>D</v>
      </c>
      <c r="D280" s="38"/>
      <c r="E280" s="39">
        <v>84</v>
      </c>
      <c r="F280" s="40">
        <v>8.8000000000000007</v>
      </c>
      <c r="G280" s="40">
        <v>21.4</v>
      </c>
      <c r="H280" s="40">
        <v>30.2</v>
      </c>
      <c r="I280" s="40">
        <v>4.8</v>
      </c>
      <c r="J280" s="40">
        <v>154.1</v>
      </c>
      <c r="K280" s="40">
        <v>43.6</v>
      </c>
      <c r="L280" s="40">
        <v>125.9</v>
      </c>
      <c r="M280" s="40">
        <v>15.6</v>
      </c>
      <c r="N280" s="41">
        <v>5.7000000000000002E-2</v>
      </c>
      <c r="O280" s="42">
        <v>21.5</v>
      </c>
      <c r="P280" s="54">
        <f t="shared" ref="P280:Y280" si="312">IF(F$4="Yes",F280*F$5,0)</f>
        <v>44</v>
      </c>
      <c r="Q280" s="55">
        <f t="shared" si="312"/>
        <v>80.25</v>
      </c>
      <c r="R280" s="55">
        <f t="shared" si="312"/>
        <v>30.2</v>
      </c>
      <c r="S280" s="55">
        <f t="shared" si="312"/>
        <v>2.4</v>
      </c>
      <c r="T280" s="55">
        <f t="shared" si="312"/>
        <v>77.05</v>
      </c>
      <c r="U280" s="55">
        <f t="shared" si="312"/>
        <v>13.08</v>
      </c>
      <c r="V280" s="55">
        <f t="shared" si="312"/>
        <v>75.540000000000006</v>
      </c>
      <c r="W280" s="55">
        <f t="shared" si="312"/>
        <v>15.6</v>
      </c>
      <c r="X280" s="55">
        <f t="shared" si="312"/>
        <v>5.7000000000000002E-2</v>
      </c>
      <c r="Y280" s="56">
        <f t="shared" si="312"/>
        <v>0</v>
      </c>
      <c r="Z280" s="57">
        <f t="shared" si="276"/>
        <v>338.17700000000002</v>
      </c>
      <c r="AA280" s="59">
        <f t="shared" si="277"/>
        <v>4.0259166666666673</v>
      </c>
      <c r="AB280" s="59">
        <f t="shared" si="278"/>
        <v>-0.88870238095238108</v>
      </c>
      <c r="AC280" s="1"/>
      <c r="AD280" s="1"/>
      <c r="AE280" s="1"/>
      <c r="AF280" s="1"/>
      <c r="AG280" s="1"/>
      <c r="AH280" s="1"/>
      <c r="AI280" s="1"/>
      <c r="AJ280" s="1"/>
      <c r="AK280" s="1"/>
      <c r="AL280" s="1">
        <f>IFERROR(VLOOKUP(C280,CALC!$K$2:$M$8,2,FALSE),1)</f>
        <v>1</v>
      </c>
      <c r="AM280" s="1">
        <f>IFERROR(VLOOKUP(C280,CALC!$K$2:$M$8,3,FALSE),1)</f>
        <v>1</v>
      </c>
      <c r="AN280" s="1">
        <f>VLOOKUP(B280,CALC!$E$2:$H$33,3,FALSE)</f>
        <v>1</v>
      </c>
      <c r="AO280" s="1">
        <f>VLOOKUP(B280,CALC!$E$2:$H$33,4,FALSE)</f>
        <v>1</v>
      </c>
      <c r="AP280" s="1"/>
      <c r="AQ280" s="3">
        <f t="shared" si="279"/>
        <v>4.0259166666666673</v>
      </c>
      <c r="AR280" s="3">
        <f t="shared" si="280"/>
        <v>4.0259166666666673</v>
      </c>
      <c r="AS280" s="3">
        <f t="shared" si="281"/>
        <v>4.0259166666666673</v>
      </c>
      <c r="AT280" s="3">
        <f t="shared" si="282"/>
        <v>4.0259166666666673</v>
      </c>
      <c r="AU280" s="3">
        <f t="shared" si="283"/>
        <v>4.0259166666666673</v>
      </c>
      <c r="AV280" s="3">
        <f t="shared" si="284"/>
        <v>4.0259166666666673</v>
      </c>
      <c r="AW280" s="3">
        <f t="shared" si="285"/>
        <v>4.0259166666666673</v>
      </c>
      <c r="AX280" s="3">
        <f t="shared" si="286"/>
        <v>4.0259166666666673</v>
      </c>
      <c r="AY280" s="3">
        <f t="shared" si="287"/>
        <v>-0.88870238095238108</v>
      </c>
      <c r="AZ280" s="3">
        <f t="shared" si="288"/>
        <v>-0.88870238095238108</v>
      </c>
      <c r="BA280" s="3">
        <f t="shared" si="289"/>
        <v>-0.88870238095238108</v>
      </c>
      <c r="BB280" s="3">
        <f t="shared" si="290"/>
        <v>-0.88870238095238108</v>
      </c>
      <c r="BC280" s="3">
        <f t="shared" si="291"/>
        <v>-0.88870238095238108</v>
      </c>
      <c r="BD280" s="3">
        <f t="shared" si="292"/>
        <v>-0.88870238095238108</v>
      </c>
      <c r="BE280" s="3">
        <f t="shared" si="293"/>
        <v>-0.88870238095238108</v>
      </c>
      <c r="BF280" s="3">
        <f t="shared" si="294"/>
        <v>-0.88870238095238108</v>
      </c>
      <c r="BG280" s="3">
        <f t="shared" si="295"/>
        <v>-0.88870238095238108</v>
      </c>
    </row>
    <row r="281" spans="1:59" ht="15" x14ac:dyDescent="0.25">
      <c r="A281" s="38" t="s">
        <v>393</v>
      </c>
      <c r="B281" s="38" t="s">
        <v>66</v>
      </c>
      <c r="C281" s="38" t="str">
        <f>VLOOKUP(A281,CALC!$A$2:$C$494,3,FALSE)</f>
        <v>D</v>
      </c>
      <c r="D281" s="38">
        <v>2</v>
      </c>
      <c r="E281" s="39">
        <v>84</v>
      </c>
      <c r="F281" s="40">
        <v>10.7</v>
      </c>
      <c r="G281" s="40">
        <v>23.8</v>
      </c>
      <c r="H281" s="40">
        <v>34.5</v>
      </c>
      <c r="I281" s="40">
        <v>6.7</v>
      </c>
      <c r="J281" s="40">
        <v>161.69999999999999</v>
      </c>
      <c r="K281" s="40">
        <v>42.9</v>
      </c>
      <c r="L281" s="40">
        <v>86.8</v>
      </c>
      <c r="M281" s="40">
        <v>31.2</v>
      </c>
      <c r="N281" s="52">
        <v>6.6000000000000003E-2</v>
      </c>
      <c r="O281" s="42">
        <v>19</v>
      </c>
      <c r="P281" s="54">
        <f t="shared" ref="P281:Y281" si="313">IF(F$4="Yes",F281*F$5,0)</f>
        <v>53.5</v>
      </c>
      <c r="Q281" s="55">
        <f t="shared" si="313"/>
        <v>89.25</v>
      </c>
      <c r="R281" s="55">
        <f t="shared" si="313"/>
        <v>34.5</v>
      </c>
      <c r="S281" s="55">
        <f t="shared" si="313"/>
        <v>3.35</v>
      </c>
      <c r="T281" s="55">
        <f t="shared" si="313"/>
        <v>80.849999999999994</v>
      </c>
      <c r="U281" s="55">
        <f t="shared" si="313"/>
        <v>12.87</v>
      </c>
      <c r="V281" s="55">
        <f t="shared" si="313"/>
        <v>52.08</v>
      </c>
      <c r="W281" s="55">
        <f t="shared" si="313"/>
        <v>31.2</v>
      </c>
      <c r="X281" s="55">
        <f t="shared" si="313"/>
        <v>6.6000000000000003E-2</v>
      </c>
      <c r="Y281" s="56">
        <f t="shared" si="313"/>
        <v>0</v>
      </c>
      <c r="Z281" s="57">
        <f t="shared" si="276"/>
        <v>357.66599999999994</v>
      </c>
      <c r="AA281" s="59">
        <f t="shared" si="277"/>
        <v>4.2579285714285708</v>
      </c>
      <c r="AB281" s="59">
        <f t="shared" si="278"/>
        <v>-0.64027321428571549</v>
      </c>
      <c r="AC281" s="1"/>
      <c r="AD281" s="1"/>
      <c r="AE281" s="1"/>
      <c r="AF281" s="1"/>
      <c r="AG281" s="1"/>
      <c r="AH281" s="1"/>
      <c r="AI281" s="1"/>
      <c r="AJ281" s="1"/>
      <c r="AK281" s="1"/>
      <c r="AL281" s="1">
        <f>IFERROR(VLOOKUP(C281,CALC!$K$2:$M$8,2,FALSE),1)</f>
        <v>1</v>
      </c>
      <c r="AM281" s="1">
        <f>IFERROR(VLOOKUP(C281,CALC!$K$2:$M$8,3,FALSE),1)</f>
        <v>1</v>
      </c>
      <c r="AN281" s="1">
        <f>VLOOKUP(B281,CALC!$E$2:$H$33,3,FALSE)</f>
        <v>0.95</v>
      </c>
      <c r="AO281" s="1">
        <f>VLOOKUP(B281,CALC!$E$2:$H$33,4,FALSE)</f>
        <v>0.97499999999999998</v>
      </c>
      <c r="AP281" s="1"/>
      <c r="AQ281" s="3">
        <f t="shared" si="279"/>
        <v>4.2579285714285708</v>
      </c>
      <c r="AR281" s="3">
        <f t="shared" si="280"/>
        <v>4.2579285714285708</v>
      </c>
      <c r="AS281" s="3">
        <f t="shared" si="281"/>
        <v>4.1514803571428569</v>
      </c>
      <c r="AT281" s="3">
        <f t="shared" si="282"/>
        <v>4.0450321428571421</v>
      </c>
      <c r="AU281" s="3">
        <f t="shared" si="283"/>
        <v>4.1514803571428569</v>
      </c>
      <c r="AV281" s="3">
        <f t="shared" si="284"/>
        <v>4.0450321428571421</v>
      </c>
      <c r="AW281" s="3">
        <f t="shared" si="285"/>
        <v>4.1514803571428569</v>
      </c>
      <c r="AX281" s="3">
        <f t="shared" si="286"/>
        <v>4.0450321428571421</v>
      </c>
      <c r="AY281" s="3">
        <f t="shared" si="287"/>
        <v>-0.65669047619047749</v>
      </c>
      <c r="AZ281" s="3">
        <f t="shared" si="288"/>
        <v>-0.65669047619047749</v>
      </c>
      <c r="BA281" s="3">
        <f t="shared" si="289"/>
        <v>-0.65669047619047749</v>
      </c>
      <c r="BB281" s="3">
        <f t="shared" si="290"/>
        <v>-0.64027321428571549</v>
      </c>
      <c r="BC281" s="3">
        <f t="shared" si="291"/>
        <v>-0.62385595238095359</v>
      </c>
      <c r="BD281" s="3">
        <f t="shared" si="292"/>
        <v>-0.64027321428571549</v>
      </c>
      <c r="BE281" s="3">
        <f t="shared" si="293"/>
        <v>-0.62385595238095359</v>
      </c>
      <c r="BF281" s="3">
        <f t="shared" si="294"/>
        <v>-0.64027321428571549</v>
      </c>
      <c r="BG281" s="3">
        <f t="shared" si="295"/>
        <v>-0.62385595238095359</v>
      </c>
    </row>
    <row r="282" spans="1:59" ht="15" x14ac:dyDescent="0.25">
      <c r="A282" s="38" t="s">
        <v>510</v>
      </c>
      <c r="B282" s="38" t="s">
        <v>74</v>
      </c>
      <c r="C282" s="38" t="str">
        <f>VLOOKUP(A282,CALC!$A$2:$C$494,3,FALSE)</f>
        <v>C/LW</v>
      </c>
      <c r="D282" s="38">
        <v>2</v>
      </c>
      <c r="E282" s="39">
        <v>84</v>
      </c>
      <c r="F282" s="40">
        <v>13.4</v>
      </c>
      <c r="G282" s="40">
        <v>28.5</v>
      </c>
      <c r="H282" s="40">
        <v>41.9</v>
      </c>
      <c r="I282" s="40">
        <v>5.9</v>
      </c>
      <c r="J282" s="40">
        <v>123</v>
      </c>
      <c r="K282" s="40">
        <v>41</v>
      </c>
      <c r="L282" s="40">
        <v>67.8</v>
      </c>
      <c r="M282" s="40">
        <v>25.4</v>
      </c>
      <c r="N282" s="41">
        <v>0.109</v>
      </c>
      <c r="O282" s="42">
        <v>17.25</v>
      </c>
      <c r="P282" s="54">
        <f t="shared" ref="P282:Y282" si="314">IF(F$4="Yes",F282*F$5,0)</f>
        <v>67</v>
      </c>
      <c r="Q282" s="55">
        <f t="shared" si="314"/>
        <v>106.875</v>
      </c>
      <c r="R282" s="55">
        <f t="shared" si="314"/>
        <v>41.9</v>
      </c>
      <c r="S282" s="55">
        <f t="shared" si="314"/>
        <v>2.95</v>
      </c>
      <c r="T282" s="55">
        <f t="shared" si="314"/>
        <v>61.5</v>
      </c>
      <c r="U282" s="55">
        <f t="shared" si="314"/>
        <v>12.299999999999999</v>
      </c>
      <c r="V282" s="55">
        <f t="shared" si="314"/>
        <v>40.68</v>
      </c>
      <c r="W282" s="55">
        <f t="shared" si="314"/>
        <v>25.4</v>
      </c>
      <c r="X282" s="55">
        <f t="shared" si="314"/>
        <v>0.109</v>
      </c>
      <c r="Y282" s="56">
        <f t="shared" si="314"/>
        <v>0</v>
      </c>
      <c r="Z282" s="57">
        <f t="shared" si="276"/>
        <v>358.714</v>
      </c>
      <c r="AA282" s="59">
        <f t="shared" si="277"/>
        <v>4.2704047619047616</v>
      </c>
      <c r="AB282" s="59">
        <f t="shared" si="278"/>
        <v>-1.6074393401785707</v>
      </c>
      <c r="AC282" s="1"/>
      <c r="AD282" s="1"/>
      <c r="AE282" s="1"/>
      <c r="AF282" s="1"/>
      <c r="AG282" s="1"/>
      <c r="AH282" s="1"/>
      <c r="AI282" s="1"/>
      <c r="AJ282" s="1"/>
      <c r="AK282" s="1"/>
      <c r="AL282" s="1">
        <f>IFERROR(VLOOKUP(C282,CALC!$K$2:$M$8,2,FALSE),1)</f>
        <v>1.0900000000000001</v>
      </c>
      <c r="AM282" s="1">
        <f>IFERROR(VLOOKUP(C282,CALC!$K$2:$M$8,3,FALSE),1)</f>
        <v>1.0449999999999999</v>
      </c>
      <c r="AN282" s="1">
        <f>VLOOKUP(B282,CALC!$E$2:$H$33,3,FALSE)</f>
        <v>1.07</v>
      </c>
      <c r="AO282" s="1">
        <f>VLOOKUP(B282,CALC!$E$2:$H$33,4,FALSE)</f>
        <v>1.0350000000000001</v>
      </c>
      <c r="AP282" s="1"/>
      <c r="AQ282" s="3">
        <f t="shared" si="279"/>
        <v>4.4625729761904758</v>
      </c>
      <c r="AR282" s="3">
        <f t="shared" si="280"/>
        <v>4.6547411904761908</v>
      </c>
      <c r="AS282" s="3">
        <f t="shared" si="281"/>
        <v>4.4198689285714288</v>
      </c>
      <c r="AT282" s="3">
        <f t="shared" si="282"/>
        <v>4.5693330952380951</v>
      </c>
      <c r="AU282" s="3">
        <f t="shared" si="283"/>
        <v>4.618763030357143</v>
      </c>
      <c r="AV282" s="3">
        <f t="shared" si="284"/>
        <v>4.7749530845238093</v>
      </c>
      <c r="AW282" s="3">
        <f t="shared" si="285"/>
        <v>4.8176571321428581</v>
      </c>
      <c r="AX282" s="3">
        <f t="shared" si="286"/>
        <v>4.9805730738095244</v>
      </c>
      <c r="AY282" s="3">
        <f t="shared" si="287"/>
        <v>-1.4862023809523803</v>
      </c>
      <c r="AZ282" s="3">
        <f t="shared" si="288"/>
        <v>-1.5530814880952373</v>
      </c>
      <c r="BA282" s="3">
        <f t="shared" si="289"/>
        <v>-1.6199605952380947</v>
      </c>
      <c r="BB282" s="3">
        <f t="shared" si="290"/>
        <v>-1.5382194642857139</v>
      </c>
      <c r="BC282" s="3">
        <f t="shared" si="291"/>
        <v>-1.590236547619047</v>
      </c>
      <c r="BD282" s="3">
        <f t="shared" si="292"/>
        <v>-1.6074393401785707</v>
      </c>
      <c r="BE282" s="3">
        <f t="shared" si="293"/>
        <v>-1.6617971922619039</v>
      </c>
      <c r="BF282" s="3">
        <f t="shared" si="294"/>
        <v>-1.6766592160714282</v>
      </c>
      <c r="BG282" s="3">
        <f t="shared" si="295"/>
        <v>-1.7333578369047613</v>
      </c>
    </row>
    <row r="283" spans="1:59" ht="15" x14ac:dyDescent="0.25">
      <c r="A283" s="38" t="s">
        <v>495</v>
      </c>
      <c r="B283" s="38" t="s">
        <v>79</v>
      </c>
      <c r="C283" s="38" t="str">
        <f>VLOOKUP(A283,CALC!$A$2:$C$494,3,FALSE)</f>
        <v>LW/RW</v>
      </c>
      <c r="D283" s="38">
        <v>2</v>
      </c>
      <c r="E283" s="39">
        <v>84</v>
      </c>
      <c r="F283" s="40">
        <v>19.5</v>
      </c>
      <c r="G283" s="40">
        <v>17.899999999999999</v>
      </c>
      <c r="H283" s="40">
        <v>37.4</v>
      </c>
      <c r="I283" s="40">
        <v>4.2</v>
      </c>
      <c r="J283" s="40">
        <v>152.19999999999999</v>
      </c>
      <c r="K283" s="40">
        <v>55.5</v>
      </c>
      <c r="L283" s="40">
        <v>52.9</v>
      </c>
      <c r="M283" s="40">
        <v>27.8</v>
      </c>
      <c r="N283" s="52">
        <v>0.128</v>
      </c>
      <c r="O283" s="42">
        <v>17.25</v>
      </c>
      <c r="P283" s="54">
        <f t="shared" ref="P283:Y283" si="315">IF(F$4="Yes",F283*F$5,0)</f>
        <v>97.5</v>
      </c>
      <c r="Q283" s="55">
        <f t="shared" si="315"/>
        <v>67.125</v>
      </c>
      <c r="R283" s="55">
        <f t="shared" si="315"/>
        <v>37.4</v>
      </c>
      <c r="S283" s="55">
        <f t="shared" si="315"/>
        <v>2.1</v>
      </c>
      <c r="T283" s="55">
        <f t="shared" si="315"/>
        <v>76.099999999999994</v>
      </c>
      <c r="U283" s="55">
        <f t="shared" si="315"/>
        <v>16.649999999999999</v>
      </c>
      <c r="V283" s="55">
        <f t="shared" si="315"/>
        <v>31.74</v>
      </c>
      <c r="W283" s="55">
        <f t="shared" si="315"/>
        <v>27.8</v>
      </c>
      <c r="X283" s="55">
        <f t="shared" si="315"/>
        <v>0.128</v>
      </c>
      <c r="Y283" s="56">
        <f t="shared" si="315"/>
        <v>0</v>
      </c>
      <c r="Z283" s="57">
        <f t="shared" si="276"/>
        <v>356.54300000000001</v>
      </c>
      <c r="AA283" s="59">
        <f t="shared" si="277"/>
        <v>4.2445595238095235</v>
      </c>
      <c r="AB283" s="59">
        <f t="shared" si="278"/>
        <v>-1.533216285714285</v>
      </c>
      <c r="AC283" s="1"/>
      <c r="AD283" s="1"/>
      <c r="AE283" s="1"/>
      <c r="AF283" s="1"/>
      <c r="AG283" s="1"/>
      <c r="AH283" s="1"/>
      <c r="AI283" s="1"/>
      <c r="AJ283" s="1"/>
      <c r="AK283" s="1"/>
      <c r="AL283" s="1">
        <f>IFERROR(VLOOKUP(C283,CALC!$K$2:$M$8,2,FALSE),1)</f>
        <v>1.08</v>
      </c>
      <c r="AM283" s="1">
        <f>IFERROR(VLOOKUP(C283,CALC!$K$2:$M$8,3,FALSE),1)</f>
        <v>1.04</v>
      </c>
      <c r="AN283" s="1">
        <f>VLOOKUP(B283,CALC!$E$2:$H$33,3,FALSE)</f>
        <v>0.95</v>
      </c>
      <c r="AO283" s="1">
        <f>VLOOKUP(B283,CALC!$E$2:$H$33,4,FALSE)</f>
        <v>0.97499999999999998</v>
      </c>
      <c r="AP283" s="1"/>
      <c r="AQ283" s="3">
        <f t="shared" si="279"/>
        <v>4.4143419047619048</v>
      </c>
      <c r="AR283" s="3">
        <f t="shared" si="280"/>
        <v>4.5841242857142861</v>
      </c>
      <c r="AS283" s="3">
        <f t="shared" si="281"/>
        <v>4.1384455357142853</v>
      </c>
      <c r="AT283" s="3">
        <f t="shared" si="282"/>
        <v>4.0323315476190471</v>
      </c>
      <c r="AU283" s="3">
        <f t="shared" si="283"/>
        <v>4.3039833571428572</v>
      </c>
      <c r="AV283" s="3">
        <f t="shared" si="284"/>
        <v>4.1936248095238096</v>
      </c>
      <c r="AW283" s="3">
        <f t="shared" si="285"/>
        <v>4.4695211785714291</v>
      </c>
      <c r="AX283" s="3">
        <f t="shared" si="286"/>
        <v>4.354918071428572</v>
      </c>
      <c r="AY283" s="3">
        <f t="shared" si="287"/>
        <v>-1.5120476190476184</v>
      </c>
      <c r="AZ283" s="3">
        <f t="shared" si="288"/>
        <v>-1.5725295238095232</v>
      </c>
      <c r="BA283" s="3">
        <f t="shared" si="289"/>
        <v>-1.6330114285714279</v>
      </c>
      <c r="BB283" s="3">
        <f t="shared" si="290"/>
        <v>-1.4742464285714278</v>
      </c>
      <c r="BC283" s="3">
        <f t="shared" si="291"/>
        <v>-1.4364452380952375</v>
      </c>
      <c r="BD283" s="3">
        <f t="shared" si="292"/>
        <v>-1.533216285714285</v>
      </c>
      <c r="BE283" s="3">
        <f t="shared" si="293"/>
        <v>-1.4939030476190469</v>
      </c>
      <c r="BF283" s="3">
        <f t="shared" si="294"/>
        <v>-1.5921861428571422</v>
      </c>
      <c r="BG283" s="3">
        <f t="shared" si="295"/>
        <v>-1.5513608571428563</v>
      </c>
    </row>
    <row r="284" spans="1:59" ht="15" x14ac:dyDescent="0.25">
      <c r="A284" s="38" t="s">
        <v>498</v>
      </c>
      <c r="B284" s="38" t="s">
        <v>51</v>
      </c>
      <c r="C284" s="38" t="str">
        <f>VLOOKUP(A284,CALC!$A$2:$C$494,3,FALSE)</f>
        <v>LW</v>
      </c>
      <c r="D284" s="38">
        <v>2</v>
      </c>
      <c r="E284" s="39">
        <v>84</v>
      </c>
      <c r="F284" s="40">
        <v>16.7</v>
      </c>
      <c r="G284" s="40">
        <v>22.8</v>
      </c>
      <c r="H284" s="40">
        <v>39.5</v>
      </c>
      <c r="I284" s="40">
        <v>6.5</v>
      </c>
      <c r="J284" s="40">
        <v>137.6</v>
      </c>
      <c r="K284" s="40">
        <v>89.8</v>
      </c>
      <c r="L284" s="40">
        <v>38.299999999999997</v>
      </c>
      <c r="M284" s="40">
        <v>39.9</v>
      </c>
      <c r="N284" s="41">
        <v>0.121</v>
      </c>
      <c r="O284" s="42">
        <v>15</v>
      </c>
      <c r="P284" s="54">
        <f t="shared" ref="P284:Y284" si="316">IF(F$4="Yes",F284*F$5,0)</f>
        <v>83.5</v>
      </c>
      <c r="Q284" s="55">
        <f t="shared" si="316"/>
        <v>85.5</v>
      </c>
      <c r="R284" s="55">
        <f t="shared" si="316"/>
        <v>39.5</v>
      </c>
      <c r="S284" s="55">
        <f t="shared" si="316"/>
        <v>3.25</v>
      </c>
      <c r="T284" s="55">
        <f t="shared" si="316"/>
        <v>68.8</v>
      </c>
      <c r="U284" s="55">
        <f t="shared" si="316"/>
        <v>26.939999999999998</v>
      </c>
      <c r="V284" s="55">
        <f t="shared" si="316"/>
        <v>22.979999999999997</v>
      </c>
      <c r="W284" s="55">
        <f t="shared" si="316"/>
        <v>39.9</v>
      </c>
      <c r="X284" s="55">
        <f t="shared" si="316"/>
        <v>0.121</v>
      </c>
      <c r="Y284" s="56">
        <f t="shared" si="316"/>
        <v>0</v>
      </c>
      <c r="Z284" s="57">
        <f t="shared" si="276"/>
        <v>370.49099999999999</v>
      </c>
      <c r="AA284" s="59">
        <f t="shared" si="277"/>
        <v>4.4106071428571427</v>
      </c>
      <c r="AB284" s="59">
        <f t="shared" si="278"/>
        <v>-1.3655842999999992</v>
      </c>
      <c r="AC284" s="1"/>
      <c r="AD284" s="1"/>
      <c r="AE284" s="1"/>
      <c r="AF284" s="1"/>
      <c r="AG284" s="1"/>
      <c r="AH284" s="1"/>
      <c r="AI284" s="1"/>
      <c r="AJ284" s="1"/>
      <c r="AK284" s="1"/>
      <c r="AL284" s="1">
        <f>IFERROR(VLOOKUP(C284,CALC!$K$2:$M$8,2,FALSE),1)</f>
        <v>1.06</v>
      </c>
      <c r="AM284" s="1">
        <f>IFERROR(VLOOKUP(C284,CALC!$K$2:$M$8,3,FALSE),1)</f>
        <v>1.03</v>
      </c>
      <c r="AN284" s="1">
        <f>VLOOKUP(B284,CALC!$E$2:$H$33,3,FALSE)</f>
        <v>0.97</v>
      </c>
      <c r="AO284" s="1">
        <f>VLOOKUP(B284,CALC!$E$2:$H$33,4,FALSE)</f>
        <v>0.98499999999999999</v>
      </c>
      <c r="AP284" s="1"/>
      <c r="AQ284" s="3">
        <f t="shared" si="279"/>
        <v>4.5429253571428569</v>
      </c>
      <c r="AR284" s="3">
        <f t="shared" si="280"/>
        <v>4.6752435714285712</v>
      </c>
      <c r="AS284" s="3">
        <f t="shared" si="281"/>
        <v>4.3444480357142856</v>
      </c>
      <c r="AT284" s="3">
        <f t="shared" si="282"/>
        <v>4.2782889285714285</v>
      </c>
      <c r="AU284" s="3">
        <f t="shared" si="283"/>
        <v>4.4747814767857141</v>
      </c>
      <c r="AV284" s="3">
        <f t="shared" si="284"/>
        <v>4.4066375964285713</v>
      </c>
      <c r="AW284" s="3">
        <f t="shared" si="285"/>
        <v>4.6051149178571427</v>
      </c>
      <c r="AX284" s="3">
        <f t="shared" si="286"/>
        <v>4.5349862642857142</v>
      </c>
      <c r="AY284" s="3">
        <f t="shared" si="287"/>
        <v>-1.3459999999999992</v>
      </c>
      <c r="AZ284" s="3">
        <f t="shared" si="288"/>
        <v>-1.3863799999999993</v>
      </c>
      <c r="BA284" s="3">
        <f t="shared" si="289"/>
        <v>-1.4267599999999991</v>
      </c>
      <c r="BB284" s="3">
        <f t="shared" si="290"/>
        <v>-1.3258099999999993</v>
      </c>
      <c r="BC284" s="3">
        <f t="shared" si="291"/>
        <v>-1.3056199999999991</v>
      </c>
      <c r="BD284" s="3">
        <f t="shared" si="292"/>
        <v>-1.3655842999999992</v>
      </c>
      <c r="BE284" s="3">
        <f t="shared" si="293"/>
        <v>-1.3447885999999993</v>
      </c>
      <c r="BF284" s="3">
        <f t="shared" si="294"/>
        <v>-1.4053585999999991</v>
      </c>
      <c r="BG284" s="3">
        <f t="shared" si="295"/>
        <v>-1.3839571999999991</v>
      </c>
    </row>
    <row r="285" spans="1:59" ht="15" x14ac:dyDescent="0.25">
      <c r="A285" s="38" t="s">
        <v>392</v>
      </c>
      <c r="B285" s="38" t="s">
        <v>16</v>
      </c>
      <c r="C285" s="38" t="str">
        <f>VLOOKUP(A285,CALC!$A$2:$C$494,3,FALSE)</f>
        <v>D</v>
      </c>
      <c r="D285" s="38">
        <v>2</v>
      </c>
      <c r="E285" s="39">
        <v>84</v>
      </c>
      <c r="F285" s="40">
        <v>7</v>
      </c>
      <c r="G285" s="40">
        <v>30.2</v>
      </c>
      <c r="H285" s="40">
        <v>37.1</v>
      </c>
      <c r="I285" s="40">
        <v>5.6</v>
      </c>
      <c r="J285" s="40">
        <v>105.8</v>
      </c>
      <c r="K285" s="40">
        <v>111.7</v>
      </c>
      <c r="L285" s="40">
        <v>88.5</v>
      </c>
      <c r="M285" s="40">
        <v>120.8</v>
      </c>
      <c r="N285" s="52">
        <v>6.6000000000000003E-2</v>
      </c>
      <c r="O285" s="42">
        <v>19</v>
      </c>
      <c r="P285" s="54">
        <f t="shared" ref="P285:Y285" si="317">IF(F$4="Yes",F285*F$5,0)</f>
        <v>35</v>
      </c>
      <c r="Q285" s="55">
        <f t="shared" si="317"/>
        <v>113.25</v>
      </c>
      <c r="R285" s="55">
        <f t="shared" si="317"/>
        <v>37.1</v>
      </c>
      <c r="S285" s="55">
        <f t="shared" si="317"/>
        <v>2.8</v>
      </c>
      <c r="T285" s="55">
        <f t="shared" si="317"/>
        <v>52.9</v>
      </c>
      <c r="U285" s="55">
        <f t="shared" si="317"/>
        <v>33.51</v>
      </c>
      <c r="V285" s="55">
        <f t="shared" si="317"/>
        <v>53.1</v>
      </c>
      <c r="W285" s="55">
        <f t="shared" si="317"/>
        <v>120.8</v>
      </c>
      <c r="X285" s="55">
        <f t="shared" si="317"/>
        <v>6.6000000000000003E-2</v>
      </c>
      <c r="Y285" s="56">
        <f t="shared" si="317"/>
        <v>0</v>
      </c>
      <c r="Z285" s="57">
        <f t="shared" si="276"/>
        <v>448.52600000000001</v>
      </c>
      <c r="AA285" s="59">
        <f t="shared" si="277"/>
        <v>5.3395952380952378</v>
      </c>
      <c r="AB285" s="59">
        <f t="shared" si="278"/>
        <v>0.3888532142857134</v>
      </c>
      <c r="AC285" s="1"/>
      <c r="AD285" s="1"/>
      <c r="AE285" s="1"/>
      <c r="AF285" s="1"/>
      <c r="AG285" s="1"/>
      <c r="AH285" s="1"/>
      <c r="AI285" s="1"/>
      <c r="AJ285" s="1"/>
      <c r="AK285" s="1"/>
      <c r="AL285" s="1">
        <f>IFERROR(VLOOKUP(C285,CALC!$K$2:$M$8,2,FALSE),1)</f>
        <v>1</v>
      </c>
      <c r="AM285" s="1">
        <f>IFERROR(VLOOKUP(C285,CALC!$K$2:$M$8,3,FALSE),1)</f>
        <v>1</v>
      </c>
      <c r="AN285" s="1">
        <f>VLOOKUP(B285,CALC!$E$2:$H$33,3,FALSE)</f>
        <v>0.83</v>
      </c>
      <c r="AO285" s="1">
        <f>VLOOKUP(B285,CALC!$E$2:$H$33,4,FALSE)</f>
        <v>0.91500000000000004</v>
      </c>
      <c r="AP285" s="1"/>
      <c r="AQ285" s="3">
        <f t="shared" si="279"/>
        <v>5.3395952380952378</v>
      </c>
      <c r="AR285" s="3">
        <f t="shared" si="280"/>
        <v>5.3395952380952378</v>
      </c>
      <c r="AS285" s="3">
        <f t="shared" si="281"/>
        <v>4.8857296428571431</v>
      </c>
      <c r="AT285" s="3">
        <f t="shared" si="282"/>
        <v>4.4318640476190474</v>
      </c>
      <c r="AU285" s="3">
        <f t="shared" si="283"/>
        <v>4.8857296428571431</v>
      </c>
      <c r="AV285" s="3">
        <f t="shared" si="284"/>
        <v>4.4318640476190474</v>
      </c>
      <c r="AW285" s="3">
        <f t="shared" si="285"/>
        <v>4.8857296428571431</v>
      </c>
      <c r="AX285" s="3">
        <f t="shared" si="286"/>
        <v>4.4318640476190474</v>
      </c>
      <c r="AY285" s="3">
        <f t="shared" si="287"/>
        <v>0.42497619047618951</v>
      </c>
      <c r="AZ285" s="3">
        <f t="shared" si="288"/>
        <v>0.42497619047618951</v>
      </c>
      <c r="BA285" s="3">
        <f t="shared" si="289"/>
        <v>0.42497619047618951</v>
      </c>
      <c r="BB285" s="3">
        <f t="shared" si="290"/>
        <v>0.3888532142857134</v>
      </c>
      <c r="BC285" s="3">
        <f t="shared" si="291"/>
        <v>0.35273023809523729</v>
      </c>
      <c r="BD285" s="3">
        <f t="shared" si="292"/>
        <v>0.3888532142857134</v>
      </c>
      <c r="BE285" s="3">
        <f t="shared" si="293"/>
        <v>0.35273023809523729</v>
      </c>
      <c r="BF285" s="3">
        <f t="shared" si="294"/>
        <v>0.3888532142857134</v>
      </c>
      <c r="BG285" s="3">
        <f t="shared" si="295"/>
        <v>0.35273023809523729</v>
      </c>
    </row>
    <row r="286" spans="1:59" ht="15" x14ac:dyDescent="0.25">
      <c r="A286" s="38" t="s">
        <v>490</v>
      </c>
      <c r="B286" s="38" t="s">
        <v>83</v>
      </c>
      <c r="C286" s="38" t="str">
        <f>VLOOKUP(A286,CALC!$A$2:$C$494,3,FALSE)</f>
        <v>RW</v>
      </c>
      <c r="D286" s="38">
        <v>2</v>
      </c>
      <c r="E286" s="39">
        <v>84</v>
      </c>
      <c r="F286" s="40">
        <v>19</v>
      </c>
      <c r="G286" s="40">
        <v>20</v>
      </c>
      <c r="H286" s="40">
        <v>39</v>
      </c>
      <c r="I286" s="40">
        <v>7.1</v>
      </c>
      <c r="J286" s="40">
        <v>140.19999999999999</v>
      </c>
      <c r="K286" s="40">
        <v>100.1</v>
      </c>
      <c r="L286" s="40">
        <v>27.7</v>
      </c>
      <c r="M286" s="40">
        <v>39</v>
      </c>
      <c r="N286" s="41">
        <v>0.13600000000000001</v>
      </c>
      <c r="O286" s="42">
        <v>14.25</v>
      </c>
      <c r="P286" s="54">
        <f t="shared" ref="P286:Y286" si="318">IF(F$4="Yes",F286*F$5,0)</f>
        <v>95</v>
      </c>
      <c r="Q286" s="55">
        <f t="shared" si="318"/>
        <v>75</v>
      </c>
      <c r="R286" s="55">
        <f t="shared" si="318"/>
        <v>39</v>
      </c>
      <c r="S286" s="55">
        <f t="shared" si="318"/>
        <v>3.55</v>
      </c>
      <c r="T286" s="55">
        <f t="shared" si="318"/>
        <v>70.099999999999994</v>
      </c>
      <c r="U286" s="55">
        <f t="shared" si="318"/>
        <v>30.029999999999998</v>
      </c>
      <c r="V286" s="55">
        <f t="shared" si="318"/>
        <v>16.619999999999997</v>
      </c>
      <c r="W286" s="55">
        <f t="shared" si="318"/>
        <v>39</v>
      </c>
      <c r="X286" s="55">
        <f t="shared" si="318"/>
        <v>0.13600000000000001</v>
      </c>
      <c r="Y286" s="56">
        <f t="shared" si="318"/>
        <v>0</v>
      </c>
      <c r="Z286" s="57">
        <f t="shared" si="276"/>
        <v>368.43599999999998</v>
      </c>
      <c r="AA286" s="59">
        <f t="shared" si="277"/>
        <v>4.3861428571428567</v>
      </c>
      <c r="AB286" s="59">
        <f t="shared" si="278"/>
        <v>-1.3495647053571422</v>
      </c>
      <c r="AC286" s="1"/>
      <c r="AD286" s="1"/>
      <c r="AE286" s="1"/>
      <c r="AF286" s="1"/>
      <c r="AG286" s="1"/>
      <c r="AH286" s="1"/>
      <c r="AI286" s="1"/>
      <c r="AJ286" s="1"/>
      <c r="AK286" s="1"/>
      <c r="AL286" s="1">
        <f>IFERROR(VLOOKUP(C286,CALC!$K$2:$M$8,2,FALSE),1)</f>
        <v>0.95</v>
      </c>
      <c r="AM286" s="1">
        <f>IFERROR(VLOOKUP(C286,CALC!$K$2:$M$8,3,FALSE),1)</f>
        <v>0.97499999999999998</v>
      </c>
      <c r="AN286" s="1">
        <f>VLOOKUP(B286,CALC!$E$2:$H$33,3,FALSE)</f>
        <v>1.02</v>
      </c>
      <c r="AO286" s="1">
        <f>VLOOKUP(B286,CALC!$E$2:$H$33,4,FALSE)</f>
        <v>1.01</v>
      </c>
      <c r="AP286" s="1"/>
      <c r="AQ286" s="3">
        <f t="shared" si="279"/>
        <v>4.2764892857142849</v>
      </c>
      <c r="AR286" s="3">
        <f t="shared" si="280"/>
        <v>4.166835714285714</v>
      </c>
      <c r="AS286" s="3">
        <f t="shared" si="281"/>
        <v>4.4300042857142854</v>
      </c>
      <c r="AT286" s="3">
        <f t="shared" si="282"/>
        <v>4.4738657142857141</v>
      </c>
      <c r="AU286" s="3">
        <f t="shared" si="283"/>
        <v>4.3192541785714278</v>
      </c>
      <c r="AV286" s="3">
        <f t="shared" si="284"/>
        <v>4.3620190714285707</v>
      </c>
      <c r="AW286" s="3">
        <f t="shared" si="285"/>
        <v>4.2085040714285711</v>
      </c>
      <c r="AX286" s="3">
        <f t="shared" si="286"/>
        <v>4.2501724285714282</v>
      </c>
      <c r="AY286" s="3">
        <f t="shared" si="287"/>
        <v>-1.3704642857142852</v>
      </c>
      <c r="AZ286" s="3">
        <f t="shared" si="288"/>
        <v>-1.336202678571428</v>
      </c>
      <c r="BA286" s="3">
        <f t="shared" si="289"/>
        <v>-1.3019410714285709</v>
      </c>
      <c r="BB286" s="3">
        <f t="shared" si="290"/>
        <v>-1.384168928571428</v>
      </c>
      <c r="BC286" s="3">
        <f t="shared" si="291"/>
        <v>-1.397873571428571</v>
      </c>
      <c r="BD286" s="3">
        <f t="shared" si="292"/>
        <v>-1.3495647053571422</v>
      </c>
      <c r="BE286" s="3">
        <f t="shared" si="293"/>
        <v>-1.3629267321428566</v>
      </c>
      <c r="BF286" s="3">
        <f t="shared" si="294"/>
        <v>-1.3149604821428567</v>
      </c>
      <c r="BG286" s="3">
        <f t="shared" si="295"/>
        <v>-1.3279798928571422</v>
      </c>
    </row>
    <row r="287" spans="1:59" ht="15" x14ac:dyDescent="0.25">
      <c r="A287" s="38" t="s">
        <v>494</v>
      </c>
      <c r="B287" s="38" t="s">
        <v>83</v>
      </c>
      <c r="C287" s="38" t="str">
        <f>VLOOKUP(A287,CALC!$A$2:$C$494,3,FALSE)</f>
        <v>C</v>
      </c>
      <c r="D287" s="38">
        <v>2</v>
      </c>
      <c r="E287" s="39">
        <v>84</v>
      </c>
      <c r="F287" s="40">
        <v>21.4</v>
      </c>
      <c r="G287" s="40">
        <v>17.8</v>
      </c>
      <c r="H287" s="40">
        <v>39.200000000000003</v>
      </c>
      <c r="I287" s="40">
        <v>4.7</v>
      </c>
      <c r="J287" s="40">
        <v>181.1</v>
      </c>
      <c r="K287" s="40">
        <v>33.700000000000003</v>
      </c>
      <c r="L287" s="40">
        <v>22.1</v>
      </c>
      <c r="M287" s="40">
        <v>24.1</v>
      </c>
      <c r="N287" s="52">
        <v>0.11799999999999999</v>
      </c>
      <c r="O287" s="42">
        <v>15</v>
      </c>
      <c r="P287" s="54">
        <f t="shared" ref="P287:Y287" si="319">IF(F$4="Yes",F287*F$5,0)</f>
        <v>107</v>
      </c>
      <c r="Q287" s="55">
        <f t="shared" si="319"/>
        <v>66.75</v>
      </c>
      <c r="R287" s="55">
        <f t="shared" si="319"/>
        <v>39.200000000000003</v>
      </c>
      <c r="S287" s="55">
        <f t="shared" si="319"/>
        <v>2.35</v>
      </c>
      <c r="T287" s="55">
        <f t="shared" si="319"/>
        <v>90.55</v>
      </c>
      <c r="U287" s="55">
        <f t="shared" si="319"/>
        <v>10.110000000000001</v>
      </c>
      <c r="V287" s="55">
        <f t="shared" si="319"/>
        <v>13.26</v>
      </c>
      <c r="W287" s="55">
        <f t="shared" si="319"/>
        <v>24.1</v>
      </c>
      <c r="X287" s="55">
        <f t="shared" si="319"/>
        <v>0.11799999999999999</v>
      </c>
      <c r="Y287" s="56">
        <f t="shared" si="319"/>
        <v>0</v>
      </c>
      <c r="Z287" s="57">
        <f t="shared" si="276"/>
        <v>353.43799999999999</v>
      </c>
      <c r="AA287" s="59">
        <f t="shared" si="277"/>
        <v>4.2075952380952382</v>
      </c>
      <c r="AB287" s="59">
        <f t="shared" si="278"/>
        <v>-1.5332119833333322</v>
      </c>
      <c r="AC287" s="1"/>
      <c r="AD287" s="1"/>
      <c r="AE287" s="1"/>
      <c r="AF287" s="1"/>
      <c r="AG287" s="1"/>
      <c r="AH287" s="1"/>
      <c r="AI287" s="1"/>
      <c r="AJ287" s="1"/>
      <c r="AK287" s="1"/>
      <c r="AL287" s="1">
        <f>IFERROR(VLOOKUP(C287,CALC!$K$2:$M$8,2,FALSE),1)</f>
        <v>0.96</v>
      </c>
      <c r="AM287" s="1">
        <f>IFERROR(VLOOKUP(C287,CALC!$K$2:$M$8,3,FALSE),1)</f>
        <v>0.98</v>
      </c>
      <c r="AN287" s="1">
        <f>VLOOKUP(B287,CALC!$E$2:$H$33,3,FALSE)</f>
        <v>1.02</v>
      </c>
      <c r="AO287" s="1">
        <f>VLOOKUP(B287,CALC!$E$2:$H$33,4,FALSE)</f>
        <v>1.01</v>
      </c>
      <c r="AP287" s="1"/>
      <c r="AQ287" s="3">
        <f t="shared" si="279"/>
        <v>4.1234433333333333</v>
      </c>
      <c r="AR287" s="3">
        <f t="shared" si="280"/>
        <v>4.0392914285714285</v>
      </c>
      <c r="AS287" s="3">
        <f t="shared" si="281"/>
        <v>4.2496711904761906</v>
      </c>
      <c r="AT287" s="3">
        <f t="shared" si="282"/>
        <v>4.291747142857143</v>
      </c>
      <c r="AU287" s="3">
        <f t="shared" si="283"/>
        <v>4.1646777666666663</v>
      </c>
      <c r="AV287" s="3">
        <f t="shared" si="284"/>
        <v>4.2059122000000002</v>
      </c>
      <c r="AW287" s="3">
        <f t="shared" si="285"/>
        <v>4.079684342857143</v>
      </c>
      <c r="AX287" s="3">
        <f t="shared" si="286"/>
        <v>4.1200772571428574</v>
      </c>
      <c r="AY287" s="3">
        <f t="shared" si="287"/>
        <v>-1.5490119047619038</v>
      </c>
      <c r="AZ287" s="3">
        <f t="shared" si="288"/>
        <v>-1.5180316666666656</v>
      </c>
      <c r="BA287" s="3">
        <f t="shared" si="289"/>
        <v>-1.4870514285714276</v>
      </c>
      <c r="BB287" s="3">
        <f t="shared" si="290"/>
        <v>-1.5645020238095229</v>
      </c>
      <c r="BC287" s="3">
        <f t="shared" si="291"/>
        <v>-1.579992142857142</v>
      </c>
      <c r="BD287" s="3">
        <f t="shared" si="292"/>
        <v>-1.5332119833333322</v>
      </c>
      <c r="BE287" s="3">
        <f t="shared" si="293"/>
        <v>-1.5483922999999988</v>
      </c>
      <c r="BF287" s="3">
        <f t="shared" si="294"/>
        <v>-1.501921942857142</v>
      </c>
      <c r="BG287" s="3">
        <f t="shared" si="295"/>
        <v>-1.5167924571428562</v>
      </c>
    </row>
    <row r="288" spans="1:59" ht="15" x14ac:dyDescent="0.25">
      <c r="A288" s="38" t="s">
        <v>400</v>
      </c>
      <c r="B288" s="38" t="s">
        <v>70</v>
      </c>
      <c r="C288" s="38" t="str">
        <f>VLOOKUP(A288,CALC!$A$2:$C$494,3,FALSE)</f>
        <v>D</v>
      </c>
      <c r="D288" s="38">
        <v>1</v>
      </c>
      <c r="E288" s="39">
        <v>84</v>
      </c>
      <c r="F288" s="40">
        <v>4.9000000000000004</v>
      </c>
      <c r="G288" s="40">
        <v>32.9</v>
      </c>
      <c r="H288" s="40">
        <v>37.799999999999997</v>
      </c>
      <c r="I288" s="40">
        <v>14.8</v>
      </c>
      <c r="J288" s="40">
        <v>107.5</v>
      </c>
      <c r="K288" s="40">
        <v>119.7</v>
      </c>
      <c r="L288" s="40">
        <v>74.7</v>
      </c>
      <c r="M288" s="40">
        <v>34.6</v>
      </c>
      <c r="N288" s="41">
        <v>4.5999999999999999E-2</v>
      </c>
      <c r="O288" s="42">
        <v>21.75</v>
      </c>
      <c r="P288" s="54">
        <f t="shared" ref="P288:Y288" si="320">IF(F$4="Yes",F288*F$5,0)</f>
        <v>24.5</v>
      </c>
      <c r="Q288" s="55">
        <f t="shared" si="320"/>
        <v>123.375</v>
      </c>
      <c r="R288" s="55">
        <f t="shared" si="320"/>
        <v>37.799999999999997</v>
      </c>
      <c r="S288" s="55">
        <f t="shared" si="320"/>
        <v>7.4</v>
      </c>
      <c r="T288" s="55">
        <f t="shared" si="320"/>
        <v>53.75</v>
      </c>
      <c r="U288" s="55">
        <f t="shared" si="320"/>
        <v>35.909999999999997</v>
      </c>
      <c r="V288" s="55">
        <f t="shared" si="320"/>
        <v>44.82</v>
      </c>
      <c r="W288" s="55">
        <f t="shared" si="320"/>
        <v>34.6</v>
      </c>
      <c r="X288" s="55">
        <f t="shared" si="320"/>
        <v>4.5999999999999999E-2</v>
      </c>
      <c r="Y288" s="56">
        <f t="shared" si="320"/>
        <v>0</v>
      </c>
      <c r="Z288" s="57">
        <f t="shared" si="276"/>
        <v>362.20100000000002</v>
      </c>
      <c r="AA288" s="59">
        <f t="shared" si="277"/>
        <v>4.3119166666666668</v>
      </c>
      <c r="AB288" s="59">
        <f t="shared" si="278"/>
        <v>-0.62982398809523865</v>
      </c>
      <c r="AC288" s="1"/>
      <c r="AD288" s="1"/>
      <c r="AE288" s="1"/>
      <c r="AF288" s="1"/>
      <c r="AG288" s="1"/>
      <c r="AH288" s="1"/>
      <c r="AI288" s="1"/>
      <c r="AJ288" s="1"/>
      <c r="AK288" s="1"/>
      <c r="AL288" s="1">
        <f>IFERROR(VLOOKUP(C288,CALC!$K$2:$M$8,2,FALSE),1)</f>
        <v>1</v>
      </c>
      <c r="AM288" s="1">
        <f>IFERROR(VLOOKUP(C288,CALC!$K$2:$M$8,3,FALSE),1)</f>
        <v>1</v>
      </c>
      <c r="AN288" s="1">
        <f>VLOOKUP(B288,CALC!$E$2:$H$33,3,FALSE)</f>
        <v>1.0900000000000001</v>
      </c>
      <c r="AO288" s="1">
        <f>VLOOKUP(B288,CALC!$E$2:$H$33,4,FALSE)</f>
        <v>1.0449999999999999</v>
      </c>
      <c r="AP288" s="1"/>
      <c r="AQ288" s="3">
        <f t="shared" si="279"/>
        <v>4.3119166666666668</v>
      </c>
      <c r="AR288" s="3">
        <f t="shared" si="280"/>
        <v>4.3119166666666668</v>
      </c>
      <c r="AS288" s="3">
        <f t="shared" si="281"/>
        <v>4.5059529166666668</v>
      </c>
      <c r="AT288" s="3">
        <f t="shared" si="282"/>
        <v>4.6999891666666676</v>
      </c>
      <c r="AU288" s="3">
        <f t="shared" si="283"/>
        <v>4.5059529166666668</v>
      </c>
      <c r="AV288" s="3">
        <f t="shared" si="284"/>
        <v>4.6999891666666676</v>
      </c>
      <c r="AW288" s="3">
        <f t="shared" si="285"/>
        <v>4.5059529166666668</v>
      </c>
      <c r="AX288" s="3">
        <f t="shared" si="286"/>
        <v>4.6999891666666676</v>
      </c>
      <c r="AY288" s="3">
        <f t="shared" si="287"/>
        <v>-0.60270238095238149</v>
      </c>
      <c r="AZ288" s="3">
        <f t="shared" si="288"/>
        <v>-0.60270238095238149</v>
      </c>
      <c r="BA288" s="3">
        <f t="shared" si="289"/>
        <v>-0.60270238095238149</v>
      </c>
      <c r="BB288" s="3">
        <f t="shared" si="290"/>
        <v>-0.62982398809523865</v>
      </c>
      <c r="BC288" s="3">
        <f t="shared" si="291"/>
        <v>-0.65694559523809593</v>
      </c>
      <c r="BD288" s="3">
        <f t="shared" si="292"/>
        <v>-0.62982398809523865</v>
      </c>
      <c r="BE288" s="3">
        <f t="shared" si="293"/>
        <v>-0.65694559523809593</v>
      </c>
      <c r="BF288" s="3">
        <f t="shared" si="294"/>
        <v>-0.62982398809523865</v>
      </c>
      <c r="BG288" s="3">
        <f t="shared" si="295"/>
        <v>-0.65694559523809593</v>
      </c>
    </row>
    <row r="289" spans="1:59" ht="15" x14ac:dyDescent="0.25">
      <c r="A289" s="38" t="s">
        <v>507</v>
      </c>
      <c r="B289" s="38" t="s">
        <v>37</v>
      </c>
      <c r="C289" s="38" t="str">
        <f>VLOOKUP(A289,CALC!$A$2:$C$494,3,FALSE)</f>
        <v>C/LW/RW</v>
      </c>
      <c r="D289" s="38">
        <v>2</v>
      </c>
      <c r="E289" s="39">
        <v>84</v>
      </c>
      <c r="F289" s="40">
        <v>14.4</v>
      </c>
      <c r="G289" s="40">
        <v>20</v>
      </c>
      <c r="H289" s="40">
        <v>34.4</v>
      </c>
      <c r="I289" s="40">
        <v>4</v>
      </c>
      <c r="J289" s="40">
        <v>137.69999999999999</v>
      </c>
      <c r="K289" s="40">
        <v>126.7</v>
      </c>
      <c r="L289" s="40">
        <v>56.4</v>
      </c>
      <c r="M289" s="40">
        <v>78.099999999999994</v>
      </c>
      <c r="N289" s="52">
        <v>0.105</v>
      </c>
      <c r="O289" s="42">
        <v>16.5</v>
      </c>
      <c r="P289" s="54">
        <f t="shared" ref="P289:Y289" si="321">IF(F$4="Yes",F289*F$5,0)</f>
        <v>72</v>
      </c>
      <c r="Q289" s="55">
        <f t="shared" si="321"/>
        <v>75</v>
      </c>
      <c r="R289" s="55">
        <f t="shared" si="321"/>
        <v>34.4</v>
      </c>
      <c r="S289" s="55">
        <f t="shared" si="321"/>
        <v>2</v>
      </c>
      <c r="T289" s="55">
        <f t="shared" si="321"/>
        <v>68.849999999999994</v>
      </c>
      <c r="U289" s="55">
        <f t="shared" si="321"/>
        <v>38.01</v>
      </c>
      <c r="V289" s="55">
        <f t="shared" si="321"/>
        <v>33.839999999999996</v>
      </c>
      <c r="W289" s="55">
        <f t="shared" si="321"/>
        <v>78.099999999999994</v>
      </c>
      <c r="X289" s="55">
        <f t="shared" si="321"/>
        <v>0.105</v>
      </c>
      <c r="Y289" s="56">
        <f t="shared" si="321"/>
        <v>0</v>
      </c>
      <c r="Z289" s="57">
        <f t="shared" si="276"/>
        <v>402.30499999999995</v>
      </c>
      <c r="AA289" s="59">
        <f t="shared" si="277"/>
        <v>4.7893452380952377</v>
      </c>
      <c r="AB289" s="59">
        <f t="shared" si="278"/>
        <v>-1.0146819196428565</v>
      </c>
      <c r="AC289" s="1"/>
      <c r="AD289" s="1"/>
      <c r="AE289" s="1"/>
      <c r="AF289" s="1"/>
      <c r="AG289" s="1"/>
      <c r="AH289" s="1"/>
      <c r="AI289" s="1"/>
      <c r="AJ289" s="1"/>
      <c r="AK289" s="1"/>
      <c r="AL289" s="1">
        <f>IFERROR(VLOOKUP(C289,CALC!$K$2:$M$8,2,FALSE),1)</f>
        <v>1.1299999999999999</v>
      </c>
      <c r="AM289" s="1">
        <f>IFERROR(VLOOKUP(C289,CALC!$K$2:$M$8,3,FALSE),1)</f>
        <v>1.0649999999999999</v>
      </c>
      <c r="AN289" s="1">
        <f>VLOOKUP(B289,CALC!$E$2:$H$33,3,FALSE)</f>
        <v>0.97</v>
      </c>
      <c r="AO289" s="1">
        <f>VLOOKUP(B289,CALC!$E$2:$H$33,4,FALSE)</f>
        <v>0.98499999999999999</v>
      </c>
      <c r="AP289" s="1"/>
      <c r="AQ289" s="3">
        <f t="shared" si="279"/>
        <v>5.1006526785714277</v>
      </c>
      <c r="AR289" s="3">
        <f t="shared" si="280"/>
        <v>5.4119601190476185</v>
      </c>
      <c r="AS289" s="3">
        <f t="shared" si="281"/>
        <v>4.7175050595238091</v>
      </c>
      <c r="AT289" s="3">
        <f t="shared" si="282"/>
        <v>4.6456648809523804</v>
      </c>
      <c r="AU289" s="3">
        <f t="shared" si="283"/>
        <v>5.0241428883928565</v>
      </c>
      <c r="AV289" s="3">
        <f t="shared" si="284"/>
        <v>4.9476330982142844</v>
      </c>
      <c r="AW289" s="3">
        <f t="shared" si="285"/>
        <v>5.3307807172619039</v>
      </c>
      <c r="AX289" s="3">
        <f t="shared" si="286"/>
        <v>5.2496013154761902</v>
      </c>
      <c r="AY289" s="3">
        <f t="shared" si="287"/>
        <v>-0.96726190476190421</v>
      </c>
      <c r="AZ289" s="3">
        <f t="shared" si="288"/>
        <v>-1.0301339285714279</v>
      </c>
      <c r="BA289" s="3">
        <f t="shared" si="289"/>
        <v>-1.0930059523809517</v>
      </c>
      <c r="BB289" s="3">
        <f t="shared" si="290"/>
        <v>-0.95275297619047561</v>
      </c>
      <c r="BC289" s="3">
        <f t="shared" si="291"/>
        <v>-0.93824404761904701</v>
      </c>
      <c r="BD289" s="3">
        <f t="shared" si="292"/>
        <v>-1.0146819196428565</v>
      </c>
      <c r="BE289" s="3">
        <f t="shared" si="293"/>
        <v>-0.99922991071428502</v>
      </c>
      <c r="BF289" s="3">
        <f t="shared" si="294"/>
        <v>-1.0766108630952373</v>
      </c>
      <c r="BG289" s="3">
        <f t="shared" si="295"/>
        <v>-1.060215773809523</v>
      </c>
    </row>
    <row r="290" spans="1:59" ht="15" x14ac:dyDescent="0.25">
      <c r="A290" s="38" t="s">
        <v>491</v>
      </c>
      <c r="B290" s="38" t="s">
        <v>41</v>
      </c>
      <c r="C290" s="38" t="str">
        <f>VLOOKUP(A290,CALC!$A$2:$C$494,3,FALSE)</f>
        <v>C</v>
      </c>
      <c r="D290" s="38">
        <v>2</v>
      </c>
      <c r="E290" s="39">
        <v>84</v>
      </c>
      <c r="F290" s="40">
        <v>21.2</v>
      </c>
      <c r="G290" s="40">
        <v>16.600000000000001</v>
      </c>
      <c r="H290" s="40">
        <v>37.9</v>
      </c>
      <c r="I290" s="40">
        <v>2.4</v>
      </c>
      <c r="J290" s="40">
        <v>140.69999999999999</v>
      </c>
      <c r="K290" s="40">
        <v>35.799999999999997</v>
      </c>
      <c r="L290" s="40">
        <v>64.900000000000006</v>
      </c>
      <c r="M290" s="40">
        <v>21.9</v>
      </c>
      <c r="N290" s="41">
        <v>0.151</v>
      </c>
      <c r="O290" s="42">
        <v>15</v>
      </c>
      <c r="P290" s="54">
        <f t="shared" ref="P290:Y290" si="322">IF(F$4="Yes",F290*F$5,0)</f>
        <v>106</v>
      </c>
      <c r="Q290" s="55">
        <f t="shared" si="322"/>
        <v>62.250000000000007</v>
      </c>
      <c r="R290" s="55">
        <f t="shared" si="322"/>
        <v>37.9</v>
      </c>
      <c r="S290" s="55">
        <f t="shared" si="322"/>
        <v>1.2</v>
      </c>
      <c r="T290" s="55">
        <f t="shared" si="322"/>
        <v>70.349999999999994</v>
      </c>
      <c r="U290" s="55">
        <f t="shared" si="322"/>
        <v>10.739999999999998</v>
      </c>
      <c r="V290" s="55">
        <f t="shared" si="322"/>
        <v>38.940000000000005</v>
      </c>
      <c r="W290" s="55">
        <f t="shared" si="322"/>
        <v>21.9</v>
      </c>
      <c r="X290" s="55">
        <f t="shared" si="322"/>
        <v>0.151</v>
      </c>
      <c r="Y290" s="56">
        <f t="shared" si="322"/>
        <v>0</v>
      </c>
      <c r="Z290" s="57">
        <f t="shared" si="276"/>
        <v>349.43099999999998</v>
      </c>
      <c r="AA290" s="59">
        <f t="shared" si="277"/>
        <v>4.1598928571428573</v>
      </c>
      <c r="AB290" s="59">
        <f t="shared" si="278"/>
        <v>-1.5647799999999989</v>
      </c>
      <c r="AC290" s="1"/>
      <c r="AD290" s="1"/>
      <c r="AE290" s="1"/>
      <c r="AF290" s="1"/>
      <c r="AG290" s="1"/>
      <c r="AH290" s="1"/>
      <c r="AI290" s="1"/>
      <c r="AJ290" s="1"/>
      <c r="AK290" s="1"/>
      <c r="AL290" s="1">
        <f>IFERROR(VLOOKUP(C290,CALC!$K$2:$M$8,2,FALSE),1)</f>
        <v>0.96</v>
      </c>
      <c r="AM290" s="1">
        <f>IFERROR(VLOOKUP(C290,CALC!$K$2:$M$8,3,FALSE),1)</f>
        <v>0.98</v>
      </c>
      <c r="AN290" s="1">
        <f>VLOOKUP(B290,CALC!$E$2:$H$33,3,FALSE)</f>
        <v>1</v>
      </c>
      <c r="AO290" s="1">
        <f>VLOOKUP(B290,CALC!$E$2:$H$33,4,FALSE)</f>
        <v>1</v>
      </c>
      <c r="AP290" s="1"/>
      <c r="AQ290" s="3">
        <f t="shared" si="279"/>
        <v>4.076695</v>
      </c>
      <c r="AR290" s="3">
        <f t="shared" si="280"/>
        <v>3.9934971428571426</v>
      </c>
      <c r="AS290" s="3">
        <f t="shared" si="281"/>
        <v>4.1598928571428573</v>
      </c>
      <c r="AT290" s="3">
        <f t="shared" si="282"/>
        <v>4.1598928571428573</v>
      </c>
      <c r="AU290" s="3">
        <f t="shared" si="283"/>
        <v>4.076695</v>
      </c>
      <c r="AV290" s="3">
        <f t="shared" si="284"/>
        <v>4.076695</v>
      </c>
      <c r="AW290" s="3">
        <f t="shared" si="285"/>
        <v>3.9934971428571426</v>
      </c>
      <c r="AX290" s="3">
        <f t="shared" si="286"/>
        <v>3.9934971428571426</v>
      </c>
      <c r="AY290" s="3">
        <f t="shared" si="287"/>
        <v>-1.5967142857142846</v>
      </c>
      <c r="AZ290" s="3">
        <f t="shared" si="288"/>
        <v>-1.5647799999999989</v>
      </c>
      <c r="BA290" s="3">
        <f t="shared" si="289"/>
        <v>-1.5328457142857133</v>
      </c>
      <c r="BB290" s="3">
        <f t="shared" si="290"/>
        <v>-1.5967142857142846</v>
      </c>
      <c r="BC290" s="3">
        <f t="shared" si="291"/>
        <v>-1.5967142857142846</v>
      </c>
      <c r="BD290" s="3">
        <f t="shared" si="292"/>
        <v>-1.5647799999999989</v>
      </c>
      <c r="BE290" s="3">
        <f t="shared" si="293"/>
        <v>-1.5647799999999989</v>
      </c>
      <c r="BF290" s="3">
        <f t="shared" si="294"/>
        <v>-1.5328457142857133</v>
      </c>
      <c r="BG290" s="3">
        <f t="shared" si="295"/>
        <v>-1.5328457142857133</v>
      </c>
    </row>
    <row r="291" spans="1:59" ht="15" x14ac:dyDescent="0.25">
      <c r="A291" s="38" t="s">
        <v>508</v>
      </c>
      <c r="B291" s="38" t="s">
        <v>41</v>
      </c>
      <c r="C291" s="38" t="str">
        <f>VLOOKUP(A291,CALC!$A$2:$C$494,3,FALSE)</f>
        <v>LW/RW</v>
      </c>
      <c r="D291" s="38">
        <v>2</v>
      </c>
      <c r="E291" s="39">
        <v>84</v>
      </c>
      <c r="F291" s="40">
        <v>16.399999999999999</v>
      </c>
      <c r="G291" s="40">
        <v>17.8</v>
      </c>
      <c r="H291" s="40">
        <v>34.200000000000003</v>
      </c>
      <c r="I291" s="40">
        <v>6.4</v>
      </c>
      <c r="J291" s="40">
        <v>113.4</v>
      </c>
      <c r="K291" s="40">
        <v>174.3</v>
      </c>
      <c r="L291" s="40">
        <v>46.2</v>
      </c>
      <c r="M291" s="40">
        <v>31</v>
      </c>
      <c r="N291" s="52">
        <v>0.14399999999999999</v>
      </c>
      <c r="O291" s="42">
        <v>13.5</v>
      </c>
      <c r="P291" s="54">
        <f t="shared" ref="P291:Y291" si="323">IF(F$4="Yes",F291*F$5,0)</f>
        <v>82</v>
      </c>
      <c r="Q291" s="55">
        <f t="shared" si="323"/>
        <v>66.75</v>
      </c>
      <c r="R291" s="55">
        <f t="shared" si="323"/>
        <v>34.200000000000003</v>
      </c>
      <c r="S291" s="55">
        <f t="shared" si="323"/>
        <v>3.2</v>
      </c>
      <c r="T291" s="55">
        <f t="shared" si="323"/>
        <v>56.7</v>
      </c>
      <c r="U291" s="55">
        <f t="shared" si="323"/>
        <v>52.29</v>
      </c>
      <c r="V291" s="55">
        <f t="shared" si="323"/>
        <v>27.720000000000002</v>
      </c>
      <c r="W291" s="55">
        <f t="shared" si="323"/>
        <v>31</v>
      </c>
      <c r="X291" s="55">
        <f t="shared" si="323"/>
        <v>0.14399999999999999</v>
      </c>
      <c r="Y291" s="56">
        <f t="shared" si="323"/>
        <v>0</v>
      </c>
      <c r="Z291" s="57">
        <f t="shared" si="276"/>
        <v>354.00400000000002</v>
      </c>
      <c r="AA291" s="59">
        <f t="shared" si="277"/>
        <v>4.2143333333333333</v>
      </c>
      <c r="AB291" s="59">
        <f t="shared" si="278"/>
        <v>-1.603964761904761</v>
      </c>
      <c r="AC291" s="1"/>
      <c r="AD291" s="1"/>
      <c r="AE291" s="1"/>
      <c r="AF291" s="1"/>
      <c r="AG291" s="1"/>
      <c r="AH291" s="1"/>
      <c r="AI291" s="1"/>
      <c r="AJ291" s="1"/>
      <c r="AK291" s="1"/>
      <c r="AL291" s="1">
        <f>IFERROR(VLOOKUP(C291,CALC!$K$2:$M$8,2,FALSE),1)</f>
        <v>1.08</v>
      </c>
      <c r="AM291" s="1">
        <f>IFERROR(VLOOKUP(C291,CALC!$K$2:$M$8,3,FALSE),1)</f>
        <v>1.04</v>
      </c>
      <c r="AN291" s="1">
        <f>VLOOKUP(B291,CALC!$E$2:$H$33,3,FALSE)</f>
        <v>1</v>
      </c>
      <c r="AO291" s="1">
        <f>VLOOKUP(B291,CALC!$E$2:$H$33,4,FALSE)</f>
        <v>1</v>
      </c>
      <c r="AP291" s="1"/>
      <c r="AQ291" s="3">
        <f t="shared" si="279"/>
        <v>4.382906666666667</v>
      </c>
      <c r="AR291" s="3">
        <f t="shared" si="280"/>
        <v>4.5514800000000006</v>
      </c>
      <c r="AS291" s="3">
        <f t="shared" si="281"/>
        <v>4.2143333333333333</v>
      </c>
      <c r="AT291" s="3">
        <f t="shared" si="282"/>
        <v>4.2143333333333333</v>
      </c>
      <c r="AU291" s="3">
        <f t="shared" si="283"/>
        <v>4.382906666666667</v>
      </c>
      <c r="AV291" s="3">
        <f t="shared" si="284"/>
        <v>4.382906666666667</v>
      </c>
      <c r="AW291" s="3">
        <f t="shared" si="285"/>
        <v>4.5514800000000006</v>
      </c>
      <c r="AX291" s="3">
        <f t="shared" si="286"/>
        <v>4.5514800000000006</v>
      </c>
      <c r="AY291" s="3">
        <f t="shared" si="287"/>
        <v>-1.5422738095238087</v>
      </c>
      <c r="AZ291" s="3">
        <f t="shared" si="288"/>
        <v>-1.603964761904761</v>
      </c>
      <c r="BA291" s="3">
        <f t="shared" si="289"/>
        <v>-1.6656557142857134</v>
      </c>
      <c r="BB291" s="3">
        <f t="shared" si="290"/>
        <v>-1.5422738095238087</v>
      </c>
      <c r="BC291" s="3">
        <f t="shared" si="291"/>
        <v>-1.5422738095238087</v>
      </c>
      <c r="BD291" s="3">
        <f t="shared" si="292"/>
        <v>-1.603964761904761</v>
      </c>
      <c r="BE291" s="3">
        <f t="shared" si="293"/>
        <v>-1.603964761904761</v>
      </c>
      <c r="BF291" s="3">
        <f t="shared" si="294"/>
        <v>-1.6656557142857134</v>
      </c>
      <c r="BG291" s="3">
        <f t="shared" si="295"/>
        <v>-1.6656557142857134</v>
      </c>
    </row>
    <row r="292" spans="1:59" ht="15" x14ac:dyDescent="0.25">
      <c r="A292" s="38" t="s">
        <v>486</v>
      </c>
      <c r="B292" s="38" t="s">
        <v>21</v>
      </c>
      <c r="C292" s="38" t="str">
        <f>VLOOKUP(A292,CALC!$A$2:$C$494,3,FALSE)</f>
        <v>C</v>
      </c>
      <c r="D292" s="38"/>
      <c r="E292" s="39">
        <v>84</v>
      </c>
      <c r="F292" s="40">
        <v>13.6</v>
      </c>
      <c r="G292" s="40">
        <v>24.7</v>
      </c>
      <c r="H292" s="40">
        <v>38.299999999999997</v>
      </c>
      <c r="I292" s="40">
        <v>1.8</v>
      </c>
      <c r="J292" s="40">
        <v>101.8</v>
      </c>
      <c r="K292" s="40">
        <v>133.1</v>
      </c>
      <c r="L292" s="40">
        <v>60.4</v>
      </c>
      <c r="M292" s="40">
        <v>10.7</v>
      </c>
      <c r="N292" s="41">
        <v>0.13400000000000001</v>
      </c>
      <c r="O292" s="42">
        <v>15.75</v>
      </c>
      <c r="P292" s="54">
        <f t="shared" ref="P292:Y292" si="324">IF(F$4="Yes",F292*F$5,0)</f>
        <v>68</v>
      </c>
      <c r="Q292" s="55">
        <f t="shared" si="324"/>
        <v>92.625</v>
      </c>
      <c r="R292" s="55">
        <f t="shared" si="324"/>
        <v>38.299999999999997</v>
      </c>
      <c r="S292" s="55">
        <f t="shared" si="324"/>
        <v>0.9</v>
      </c>
      <c r="T292" s="55">
        <f t="shared" si="324"/>
        <v>50.9</v>
      </c>
      <c r="U292" s="55">
        <f t="shared" si="324"/>
        <v>39.93</v>
      </c>
      <c r="V292" s="55">
        <f t="shared" si="324"/>
        <v>36.239999999999995</v>
      </c>
      <c r="W292" s="55">
        <f t="shared" si="324"/>
        <v>10.7</v>
      </c>
      <c r="X292" s="55">
        <f t="shared" si="324"/>
        <v>0.13400000000000001</v>
      </c>
      <c r="Y292" s="56">
        <f t="shared" si="324"/>
        <v>0</v>
      </c>
      <c r="Z292" s="57">
        <f t="shared" si="276"/>
        <v>337.72900000000004</v>
      </c>
      <c r="AA292" s="59">
        <f t="shared" si="277"/>
        <v>4.0205833333333336</v>
      </c>
      <c r="AB292" s="59">
        <f t="shared" si="278"/>
        <v>-1.6162381666666654</v>
      </c>
      <c r="AC292" s="1"/>
      <c r="AD292" s="1"/>
      <c r="AE292" s="1"/>
      <c r="AF292" s="1"/>
      <c r="AG292" s="1"/>
      <c r="AH292" s="1"/>
      <c r="AI292" s="1"/>
      <c r="AJ292" s="1"/>
      <c r="AK292" s="1"/>
      <c r="AL292" s="1">
        <f>IFERROR(VLOOKUP(C292,CALC!$K$2:$M$8,2,FALSE),1)</f>
        <v>0.96</v>
      </c>
      <c r="AM292" s="1">
        <f>IFERROR(VLOOKUP(C292,CALC!$K$2:$M$8,3,FALSE),1)</f>
        <v>0.98</v>
      </c>
      <c r="AN292" s="1">
        <f>VLOOKUP(B292,CALC!$E$2:$H$33,3,FALSE)</f>
        <v>0.9</v>
      </c>
      <c r="AO292" s="1">
        <f>VLOOKUP(B292,CALC!$E$2:$H$33,4,FALSE)</f>
        <v>0.95</v>
      </c>
      <c r="AP292" s="1"/>
      <c r="AQ292" s="3">
        <f t="shared" si="279"/>
        <v>3.9401716666666671</v>
      </c>
      <c r="AR292" s="3">
        <f t="shared" si="280"/>
        <v>3.8597600000000001</v>
      </c>
      <c r="AS292" s="3">
        <f t="shared" si="281"/>
        <v>3.8195541666666668</v>
      </c>
      <c r="AT292" s="3">
        <f t="shared" si="282"/>
        <v>3.6185250000000004</v>
      </c>
      <c r="AU292" s="3">
        <f t="shared" si="283"/>
        <v>3.7431630833333336</v>
      </c>
      <c r="AV292" s="3">
        <f t="shared" si="284"/>
        <v>3.5461545000000005</v>
      </c>
      <c r="AW292" s="3">
        <f t="shared" si="285"/>
        <v>3.6667719999999999</v>
      </c>
      <c r="AX292" s="3">
        <f t="shared" si="286"/>
        <v>3.4737840000000002</v>
      </c>
      <c r="AY292" s="3">
        <f t="shared" si="287"/>
        <v>-1.7360238095238083</v>
      </c>
      <c r="AZ292" s="3">
        <f t="shared" si="288"/>
        <v>-1.7013033333333321</v>
      </c>
      <c r="BA292" s="3">
        <f t="shared" si="289"/>
        <v>-1.6665828571428558</v>
      </c>
      <c r="BB292" s="3">
        <f t="shared" si="290"/>
        <v>-1.6492226190476178</v>
      </c>
      <c r="BC292" s="3">
        <f t="shared" si="291"/>
        <v>-1.5624214285714275</v>
      </c>
      <c r="BD292" s="3">
        <f t="shared" si="292"/>
        <v>-1.6162381666666654</v>
      </c>
      <c r="BE292" s="3">
        <f t="shared" si="293"/>
        <v>-1.5311729999999988</v>
      </c>
      <c r="BF292" s="3">
        <f t="shared" si="294"/>
        <v>-1.583253714285713</v>
      </c>
      <c r="BG292" s="3">
        <f t="shared" si="295"/>
        <v>-1.4999245714285703</v>
      </c>
    </row>
    <row r="293" spans="1:59" ht="15" x14ac:dyDescent="0.25">
      <c r="A293" s="38" t="s">
        <v>497</v>
      </c>
      <c r="B293" s="38" t="s">
        <v>21</v>
      </c>
      <c r="C293" s="38" t="str">
        <f>VLOOKUP(A293,CALC!$A$2:$C$494,3,FALSE)</f>
        <v>LW/RW</v>
      </c>
      <c r="D293" s="38">
        <v>2</v>
      </c>
      <c r="E293" s="39">
        <v>84</v>
      </c>
      <c r="F293" s="40">
        <v>17.100000000000001</v>
      </c>
      <c r="G293" s="40">
        <v>31</v>
      </c>
      <c r="H293" s="40">
        <v>48.2</v>
      </c>
      <c r="I293" s="40">
        <v>11.7</v>
      </c>
      <c r="J293" s="40">
        <v>133.30000000000001</v>
      </c>
      <c r="K293" s="40">
        <v>18.600000000000001</v>
      </c>
      <c r="L293" s="40">
        <v>14.3</v>
      </c>
      <c r="M293" s="40">
        <v>16.5</v>
      </c>
      <c r="N293" s="52">
        <v>0.128</v>
      </c>
      <c r="O293" s="42">
        <v>14.75</v>
      </c>
      <c r="P293" s="54">
        <f t="shared" ref="P293:Y293" si="325">IF(F$4="Yes",F293*F$5,0)</f>
        <v>85.5</v>
      </c>
      <c r="Q293" s="55">
        <f t="shared" si="325"/>
        <v>116.25</v>
      </c>
      <c r="R293" s="55">
        <f t="shared" si="325"/>
        <v>48.2</v>
      </c>
      <c r="S293" s="55">
        <f t="shared" si="325"/>
        <v>5.85</v>
      </c>
      <c r="T293" s="55">
        <f t="shared" si="325"/>
        <v>66.650000000000006</v>
      </c>
      <c r="U293" s="55">
        <f t="shared" si="325"/>
        <v>5.58</v>
      </c>
      <c r="V293" s="55">
        <f t="shared" si="325"/>
        <v>8.58</v>
      </c>
      <c r="W293" s="55">
        <f t="shared" si="325"/>
        <v>16.5</v>
      </c>
      <c r="X293" s="55">
        <f t="shared" si="325"/>
        <v>0.128</v>
      </c>
      <c r="Y293" s="56">
        <f t="shared" si="325"/>
        <v>0</v>
      </c>
      <c r="Z293" s="57">
        <f t="shared" si="276"/>
        <v>353.23799999999994</v>
      </c>
      <c r="AA293" s="59">
        <f t="shared" si="277"/>
        <v>4.2052142857142849</v>
      </c>
      <c r="AB293" s="59">
        <f t="shared" si="278"/>
        <v>-1.5327761428571427</v>
      </c>
      <c r="AC293" s="1"/>
      <c r="AD293" s="1"/>
      <c r="AE293" s="1"/>
      <c r="AF293" s="1"/>
      <c r="AG293" s="1"/>
      <c r="AH293" s="1"/>
      <c r="AI293" s="1"/>
      <c r="AJ293" s="1"/>
      <c r="AK293" s="1"/>
      <c r="AL293" s="1">
        <f>IFERROR(VLOOKUP(C293,CALC!$K$2:$M$8,2,FALSE),1)</f>
        <v>1.08</v>
      </c>
      <c r="AM293" s="1">
        <f>IFERROR(VLOOKUP(C293,CALC!$K$2:$M$8,3,FALSE),1)</f>
        <v>1.04</v>
      </c>
      <c r="AN293" s="1">
        <f>VLOOKUP(B293,CALC!$E$2:$H$33,3,FALSE)</f>
        <v>0.9</v>
      </c>
      <c r="AO293" s="1">
        <f>VLOOKUP(B293,CALC!$E$2:$H$33,4,FALSE)</f>
        <v>0.95</v>
      </c>
      <c r="AP293" s="1"/>
      <c r="AQ293" s="3">
        <f t="shared" si="279"/>
        <v>4.3734228571428568</v>
      </c>
      <c r="AR293" s="3">
        <f t="shared" si="280"/>
        <v>4.5416314285714279</v>
      </c>
      <c r="AS293" s="3">
        <f t="shared" si="281"/>
        <v>3.9949535714285704</v>
      </c>
      <c r="AT293" s="3">
        <f t="shared" si="282"/>
        <v>3.7846928571428564</v>
      </c>
      <c r="AU293" s="3">
        <f t="shared" si="283"/>
        <v>4.1547517142857142</v>
      </c>
      <c r="AV293" s="3">
        <f t="shared" si="284"/>
        <v>3.9360805714285712</v>
      </c>
      <c r="AW293" s="3">
        <f t="shared" si="285"/>
        <v>4.3145498571428567</v>
      </c>
      <c r="AX293" s="3">
        <f t="shared" si="286"/>
        <v>4.0874682857142854</v>
      </c>
      <c r="AY293" s="3">
        <f t="shared" si="287"/>
        <v>-1.551392857142857</v>
      </c>
      <c r="AZ293" s="3">
        <f t="shared" si="288"/>
        <v>-1.6134485714285713</v>
      </c>
      <c r="BA293" s="3">
        <f t="shared" si="289"/>
        <v>-1.6755042857142857</v>
      </c>
      <c r="BB293" s="3">
        <f t="shared" si="290"/>
        <v>-1.4738232142857142</v>
      </c>
      <c r="BC293" s="3">
        <f t="shared" si="291"/>
        <v>-1.3962535714285713</v>
      </c>
      <c r="BD293" s="3">
        <f t="shared" si="292"/>
        <v>-1.5327761428571427</v>
      </c>
      <c r="BE293" s="3">
        <f t="shared" si="293"/>
        <v>-1.4521037142857143</v>
      </c>
      <c r="BF293" s="3">
        <f t="shared" si="294"/>
        <v>-1.5917290714285712</v>
      </c>
      <c r="BG293" s="3">
        <f t="shared" si="295"/>
        <v>-1.5079538571428572</v>
      </c>
    </row>
    <row r="294" spans="1:59" ht="15" x14ac:dyDescent="0.25">
      <c r="A294" s="38" t="s">
        <v>489</v>
      </c>
      <c r="B294" s="38" t="s">
        <v>39</v>
      </c>
      <c r="C294" s="38" t="str">
        <f>VLOOKUP(A294,CALC!$A$2:$C$494,3,FALSE)</f>
        <v>C/RW</v>
      </c>
      <c r="D294" s="38"/>
      <c r="E294" s="39">
        <v>84</v>
      </c>
      <c r="F294" s="40">
        <v>11.5</v>
      </c>
      <c r="G294" s="40">
        <v>26.3</v>
      </c>
      <c r="H294" s="40">
        <v>37.799999999999997</v>
      </c>
      <c r="I294" s="40">
        <v>0.7</v>
      </c>
      <c r="J294" s="40">
        <v>141.1</v>
      </c>
      <c r="K294" s="40">
        <v>115.3</v>
      </c>
      <c r="L294" s="40">
        <v>43.9</v>
      </c>
      <c r="M294" s="40">
        <v>38.4</v>
      </c>
      <c r="N294" s="41">
        <v>8.1000000000000003E-2</v>
      </c>
      <c r="O294" s="42">
        <v>15.25</v>
      </c>
      <c r="P294" s="54">
        <f t="shared" ref="P294:Y294" si="326">IF(F$4="Yes",F294*F$5,0)</f>
        <v>57.5</v>
      </c>
      <c r="Q294" s="55">
        <f t="shared" si="326"/>
        <v>98.625</v>
      </c>
      <c r="R294" s="55">
        <f t="shared" si="326"/>
        <v>37.799999999999997</v>
      </c>
      <c r="S294" s="55">
        <f t="shared" si="326"/>
        <v>0.35</v>
      </c>
      <c r="T294" s="55">
        <f t="shared" si="326"/>
        <v>70.55</v>
      </c>
      <c r="U294" s="55">
        <f t="shared" si="326"/>
        <v>34.589999999999996</v>
      </c>
      <c r="V294" s="55">
        <f t="shared" si="326"/>
        <v>26.34</v>
      </c>
      <c r="W294" s="55">
        <f t="shared" si="326"/>
        <v>38.4</v>
      </c>
      <c r="X294" s="55">
        <f t="shared" si="326"/>
        <v>8.1000000000000003E-2</v>
      </c>
      <c r="Y294" s="56">
        <f t="shared" si="326"/>
        <v>0</v>
      </c>
      <c r="Z294" s="57">
        <f t="shared" si="276"/>
        <v>364.23599999999993</v>
      </c>
      <c r="AA294" s="59">
        <f t="shared" si="277"/>
        <v>4.336142857142856</v>
      </c>
      <c r="AB294" s="59">
        <f t="shared" si="278"/>
        <v>-1.3561882767857143</v>
      </c>
      <c r="AC294" s="1"/>
      <c r="AD294" s="1"/>
      <c r="AE294" s="1"/>
      <c r="AF294" s="1"/>
      <c r="AG294" s="1"/>
      <c r="AH294" s="1"/>
      <c r="AI294" s="1"/>
      <c r="AJ294" s="1"/>
      <c r="AK294" s="1"/>
      <c r="AL294" s="1">
        <f>IFERROR(VLOOKUP(C294,CALC!$K$2:$M$8,2,FALSE),1)</f>
        <v>1.01</v>
      </c>
      <c r="AM294" s="1">
        <f>IFERROR(VLOOKUP(C294,CALC!$K$2:$M$8,3,FALSE),1)</f>
        <v>1.0049999999999999</v>
      </c>
      <c r="AN294" s="1">
        <f>VLOOKUP(B294,CALC!$E$2:$H$33,3,FALSE)</f>
        <v>0.9</v>
      </c>
      <c r="AO294" s="1">
        <f>VLOOKUP(B294,CALC!$E$2:$H$33,4,FALSE)</f>
        <v>0.95</v>
      </c>
      <c r="AP294" s="1"/>
      <c r="AQ294" s="3">
        <f t="shared" si="279"/>
        <v>4.35782357142857</v>
      </c>
      <c r="AR294" s="3">
        <f t="shared" si="280"/>
        <v>4.379504285714285</v>
      </c>
      <c r="AS294" s="3">
        <f t="shared" si="281"/>
        <v>4.1193357142857128</v>
      </c>
      <c r="AT294" s="3">
        <f t="shared" si="282"/>
        <v>3.9025285714285705</v>
      </c>
      <c r="AU294" s="3">
        <f t="shared" si="283"/>
        <v>4.1399323928571414</v>
      </c>
      <c r="AV294" s="3">
        <f t="shared" si="284"/>
        <v>3.9220412142857133</v>
      </c>
      <c r="AW294" s="3">
        <f t="shared" si="285"/>
        <v>4.1605290714285701</v>
      </c>
      <c r="AX294" s="3">
        <f t="shared" si="286"/>
        <v>3.9415538571428566</v>
      </c>
      <c r="AY294" s="3">
        <f t="shared" si="287"/>
        <v>-1.420464285714286</v>
      </c>
      <c r="AZ294" s="3">
        <f t="shared" si="288"/>
        <v>-1.4275666071428572</v>
      </c>
      <c r="BA294" s="3">
        <f t="shared" si="289"/>
        <v>-1.4346689285714289</v>
      </c>
      <c r="BB294" s="3">
        <f t="shared" si="290"/>
        <v>-1.3494410714285716</v>
      </c>
      <c r="BC294" s="3">
        <f t="shared" si="291"/>
        <v>-1.2784178571428575</v>
      </c>
      <c r="BD294" s="3">
        <f t="shared" si="292"/>
        <v>-1.3561882767857143</v>
      </c>
      <c r="BE294" s="3">
        <f t="shared" si="293"/>
        <v>-1.2848099464285716</v>
      </c>
      <c r="BF294" s="3">
        <f t="shared" si="294"/>
        <v>-1.3629354821428574</v>
      </c>
      <c r="BG294" s="3">
        <f t="shared" si="295"/>
        <v>-1.2912020357142862</v>
      </c>
    </row>
    <row r="295" spans="1:59" ht="15" x14ac:dyDescent="0.25">
      <c r="A295" s="38" t="s">
        <v>405</v>
      </c>
      <c r="B295" s="38" t="s">
        <v>28</v>
      </c>
      <c r="C295" s="38" t="str">
        <f>VLOOKUP(A295,CALC!$A$2:$C$494,3,FALSE)</f>
        <v>D</v>
      </c>
      <c r="D295" s="38"/>
      <c r="E295" s="39">
        <v>84</v>
      </c>
      <c r="F295" s="40">
        <v>5.2</v>
      </c>
      <c r="G295" s="40">
        <v>25.8</v>
      </c>
      <c r="H295" s="40">
        <v>31</v>
      </c>
      <c r="I295" s="40">
        <v>2.2999999999999998</v>
      </c>
      <c r="J295" s="40">
        <v>87.5</v>
      </c>
      <c r="K295" s="40">
        <v>35.5</v>
      </c>
      <c r="L295" s="40">
        <v>181.8</v>
      </c>
      <c r="M295" s="40">
        <v>18.100000000000001</v>
      </c>
      <c r="N295" s="52">
        <v>0.06</v>
      </c>
      <c r="O295" s="42">
        <v>23</v>
      </c>
      <c r="P295" s="54">
        <f t="shared" ref="P295:Y295" si="327">IF(F$4="Yes",F295*F$5,0)</f>
        <v>26</v>
      </c>
      <c r="Q295" s="55">
        <f t="shared" si="327"/>
        <v>96.75</v>
      </c>
      <c r="R295" s="55">
        <f t="shared" si="327"/>
        <v>31</v>
      </c>
      <c r="S295" s="55">
        <f t="shared" si="327"/>
        <v>1.1499999999999999</v>
      </c>
      <c r="T295" s="55">
        <f t="shared" si="327"/>
        <v>43.75</v>
      </c>
      <c r="U295" s="55">
        <f t="shared" si="327"/>
        <v>10.65</v>
      </c>
      <c r="V295" s="55">
        <f t="shared" si="327"/>
        <v>109.08</v>
      </c>
      <c r="W295" s="55">
        <f t="shared" si="327"/>
        <v>18.100000000000001</v>
      </c>
      <c r="X295" s="55">
        <f t="shared" si="327"/>
        <v>0.06</v>
      </c>
      <c r="Y295" s="56">
        <f t="shared" si="327"/>
        <v>0</v>
      </c>
      <c r="Z295" s="57">
        <f t="shared" si="276"/>
        <v>336.54</v>
      </c>
      <c r="AA295" s="59">
        <f t="shared" si="277"/>
        <v>4.0064285714285717</v>
      </c>
      <c r="AB295" s="59">
        <f t="shared" si="278"/>
        <v>-0.92635428571428624</v>
      </c>
      <c r="AC295" s="1"/>
      <c r="AD295" s="1"/>
      <c r="AE295" s="1"/>
      <c r="AF295" s="1"/>
      <c r="AG295" s="1"/>
      <c r="AH295" s="1"/>
      <c r="AI295" s="1"/>
      <c r="AJ295" s="1"/>
      <c r="AK295" s="1"/>
      <c r="AL295" s="1">
        <f>IFERROR(VLOOKUP(C295,CALC!$K$2:$M$8,2,FALSE),1)</f>
        <v>1</v>
      </c>
      <c r="AM295" s="1">
        <f>IFERROR(VLOOKUP(C295,CALC!$K$2:$M$8,3,FALSE),1)</f>
        <v>1</v>
      </c>
      <c r="AN295" s="1">
        <f>VLOOKUP(B295,CALC!$E$2:$H$33,3,FALSE)</f>
        <v>1.04</v>
      </c>
      <c r="AO295" s="1">
        <f>VLOOKUP(B295,CALC!$E$2:$H$33,4,FALSE)</f>
        <v>1.02</v>
      </c>
      <c r="AP295" s="1"/>
      <c r="AQ295" s="3">
        <f t="shared" si="279"/>
        <v>4.0064285714285717</v>
      </c>
      <c r="AR295" s="3">
        <f t="shared" si="280"/>
        <v>4.0064285714285717</v>
      </c>
      <c r="AS295" s="3">
        <f t="shared" si="281"/>
        <v>4.086557142857143</v>
      </c>
      <c r="AT295" s="3">
        <f t="shared" si="282"/>
        <v>4.1666857142857143</v>
      </c>
      <c r="AU295" s="3">
        <f t="shared" si="283"/>
        <v>4.086557142857143</v>
      </c>
      <c r="AV295" s="3">
        <f t="shared" si="284"/>
        <v>4.1666857142857143</v>
      </c>
      <c r="AW295" s="3">
        <f t="shared" si="285"/>
        <v>4.086557142857143</v>
      </c>
      <c r="AX295" s="3">
        <f t="shared" si="286"/>
        <v>4.1666857142857143</v>
      </c>
      <c r="AY295" s="3">
        <f t="shared" si="287"/>
        <v>-0.90819047619047666</v>
      </c>
      <c r="AZ295" s="3">
        <f t="shared" si="288"/>
        <v>-0.90819047619047666</v>
      </c>
      <c r="BA295" s="3">
        <f t="shared" si="289"/>
        <v>-0.90819047619047666</v>
      </c>
      <c r="BB295" s="3">
        <f t="shared" si="290"/>
        <v>-0.92635428571428624</v>
      </c>
      <c r="BC295" s="3">
        <f t="shared" si="291"/>
        <v>-0.94451809523809571</v>
      </c>
      <c r="BD295" s="3">
        <f t="shared" si="292"/>
        <v>-0.92635428571428624</v>
      </c>
      <c r="BE295" s="3">
        <f t="shared" si="293"/>
        <v>-0.94451809523809571</v>
      </c>
      <c r="BF295" s="3">
        <f t="shared" si="294"/>
        <v>-0.92635428571428624</v>
      </c>
      <c r="BG295" s="3">
        <f t="shared" si="295"/>
        <v>-0.94451809523809571</v>
      </c>
    </row>
    <row r="296" spans="1:59" ht="15" x14ac:dyDescent="0.25">
      <c r="A296" s="38" t="s">
        <v>402</v>
      </c>
      <c r="B296" s="38" t="s">
        <v>51</v>
      </c>
      <c r="C296" s="38" t="str">
        <f>VLOOKUP(A296,CALC!$A$2:$C$494,3,FALSE)</f>
        <v>D</v>
      </c>
      <c r="D296" s="38">
        <v>2</v>
      </c>
      <c r="E296" s="39">
        <v>84</v>
      </c>
      <c r="F296" s="40">
        <v>6.4</v>
      </c>
      <c r="G296" s="40">
        <v>28</v>
      </c>
      <c r="H296" s="40">
        <v>34.5</v>
      </c>
      <c r="I296" s="40">
        <v>5</v>
      </c>
      <c r="J296" s="40">
        <v>122.2</v>
      </c>
      <c r="K296" s="40">
        <v>37.5</v>
      </c>
      <c r="L296" s="40">
        <v>124.9</v>
      </c>
      <c r="M296" s="40">
        <v>25.1</v>
      </c>
      <c r="N296" s="41">
        <v>5.1999999999999998E-2</v>
      </c>
      <c r="O296" s="42">
        <v>19</v>
      </c>
      <c r="P296" s="54">
        <f t="shared" ref="P296:Y296" si="328">IF(F$4="Yes",F296*F$5,0)</f>
        <v>32</v>
      </c>
      <c r="Q296" s="55">
        <f t="shared" si="328"/>
        <v>105</v>
      </c>
      <c r="R296" s="55">
        <f t="shared" si="328"/>
        <v>34.5</v>
      </c>
      <c r="S296" s="55">
        <f t="shared" si="328"/>
        <v>2.5</v>
      </c>
      <c r="T296" s="55">
        <f t="shared" si="328"/>
        <v>61.1</v>
      </c>
      <c r="U296" s="55">
        <f t="shared" si="328"/>
        <v>11.25</v>
      </c>
      <c r="V296" s="55">
        <f t="shared" si="328"/>
        <v>74.94</v>
      </c>
      <c r="W296" s="55">
        <f t="shared" si="328"/>
        <v>25.1</v>
      </c>
      <c r="X296" s="55">
        <f t="shared" si="328"/>
        <v>5.1999999999999998E-2</v>
      </c>
      <c r="Y296" s="56">
        <f t="shared" si="328"/>
        <v>0</v>
      </c>
      <c r="Z296" s="57">
        <f t="shared" si="276"/>
        <v>346.44200000000001</v>
      </c>
      <c r="AA296" s="59">
        <f t="shared" si="277"/>
        <v>4.124309523809524</v>
      </c>
      <c r="AB296" s="59">
        <f t="shared" si="278"/>
        <v>-0.77845488095238147</v>
      </c>
      <c r="AC296" s="1"/>
      <c r="AD296" s="1"/>
      <c r="AE296" s="1"/>
      <c r="AF296" s="1"/>
      <c r="AG296" s="1"/>
      <c r="AH296" s="1"/>
      <c r="AI296" s="1"/>
      <c r="AJ296" s="1"/>
      <c r="AK296" s="1"/>
      <c r="AL296" s="1">
        <f>IFERROR(VLOOKUP(C296,CALC!$K$2:$M$8,2,FALSE),1)</f>
        <v>1</v>
      </c>
      <c r="AM296" s="1">
        <f>IFERROR(VLOOKUP(C296,CALC!$K$2:$M$8,3,FALSE),1)</f>
        <v>1</v>
      </c>
      <c r="AN296" s="1">
        <f>VLOOKUP(B296,CALC!$E$2:$H$33,3,FALSE)</f>
        <v>0.97</v>
      </c>
      <c r="AO296" s="1">
        <f>VLOOKUP(B296,CALC!$E$2:$H$33,4,FALSE)</f>
        <v>0.98499999999999999</v>
      </c>
      <c r="AP296" s="1"/>
      <c r="AQ296" s="3">
        <f t="shared" si="279"/>
        <v>4.124309523809524</v>
      </c>
      <c r="AR296" s="3">
        <f t="shared" si="280"/>
        <v>4.124309523809524</v>
      </c>
      <c r="AS296" s="3">
        <f t="shared" si="281"/>
        <v>4.0624448809523814</v>
      </c>
      <c r="AT296" s="3">
        <f t="shared" si="282"/>
        <v>4.000580238095238</v>
      </c>
      <c r="AU296" s="3">
        <f t="shared" si="283"/>
        <v>4.0624448809523814</v>
      </c>
      <c r="AV296" s="3">
        <f t="shared" si="284"/>
        <v>4.000580238095238</v>
      </c>
      <c r="AW296" s="3">
        <f t="shared" si="285"/>
        <v>4.0624448809523814</v>
      </c>
      <c r="AX296" s="3">
        <f t="shared" si="286"/>
        <v>4.000580238095238</v>
      </c>
      <c r="AY296" s="3">
        <f t="shared" si="287"/>
        <v>-0.79030952380952435</v>
      </c>
      <c r="AZ296" s="3">
        <f t="shared" si="288"/>
        <v>-0.79030952380952435</v>
      </c>
      <c r="BA296" s="3">
        <f t="shared" si="289"/>
        <v>-0.79030952380952435</v>
      </c>
      <c r="BB296" s="3">
        <f t="shared" si="290"/>
        <v>-0.77845488095238147</v>
      </c>
      <c r="BC296" s="3">
        <f t="shared" si="291"/>
        <v>-0.76660023809523858</v>
      </c>
      <c r="BD296" s="3">
        <f t="shared" si="292"/>
        <v>-0.77845488095238147</v>
      </c>
      <c r="BE296" s="3">
        <f t="shared" si="293"/>
        <v>-0.76660023809523858</v>
      </c>
      <c r="BF296" s="3">
        <f t="shared" si="294"/>
        <v>-0.77845488095238147</v>
      </c>
      <c r="BG296" s="3">
        <f t="shared" si="295"/>
        <v>-0.76660023809523858</v>
      </c>
    </row>
    <row r="297" spans="1:59" ht="15" x14ac:dyDescent="0.25">
      <c r="A297" s="38" t="s">
        <v>513</v>
      </c>
      <c r="B297" s="38" t="s">
        <v>47</v>
      </c>
      <c r="C297" s="38" t="str">
        <f>VLOOKUP(A297,CALC!$A$2:$C$494,3,FALSE)</f>
        <v>LW</v>
      </c>
      <c r="D297" s="38"/>
      <c r="E297" s="39">
        <v>84</v>
      </c>
      <c r="F297" s="40">
        <v>14.8</v>
      </c>
      <c r="G297" s="40">
        <v>17.899999999999999</v>
      </c>
      <c r="H297" s="40">
        <v>32.700000000000003</v>
      </c>
      <c r="I297" s="40">
        <v>0</v>
      </c>
      <c r="J297" s="40">
        <v>115.3</v>
      </c>
      <c r="K297" s="40">
        <v>223.7</v>
      </c>
      <c r="L297" s="40">
        <v>34.700000000000003</v>
      </c>
      <c r="M297" s="40">
        <v>136.19999999999999</v>
      </c>
      <c r="N297" s="52">
        <v>0.129</v>
      </c>
      <c r="O297" s="42">
        <v>12.5</v>
      </c>
      <c r="P297" s="54">
        <f t="shared" ref="P297:Y297" si="329">IF(F$4="Yes",F297*F$5,0)</f>
        <v>74</v>
      </c>
      <c r="Q297" s="55">
        <f t="shared" si="329"/>
        <v>67.125</v>
      </c>
      <c r="R297" s="55">
        <f t="shared" si="329"/>
        <v>32.700000000000003</v>
      </c>
      <c r="S297" s="55">
        <f t="shared" si="329"/>
        <v>0</v>
      </c>
      <c r="T297" s="55">
        <f t="shared" si="329"/>
        <v>57.65</v>
      </c>
      <c r="U297" s="55">
        <f t="shared" si="329"/>
        <v>67.11</v>
      </c>
      <c r="V297" s="55">
        <f t="shared" si="329"/>
        <v>20.82</v>
      </c>
      <c r="W297" s="55">
        <f t="shared" si="329"/>
        <v>136.19999999999999</v>
      </c>
      <c r="X297" s="55">
        <f t="shared" si="329"/>
        <v>0.129</v>
      </c>
      <c r="Y297" s="56">
        <f t="shared" si="329"/>
        <v>0</v>
      </c>
      <c r="Z297" s="57">
        <f t="shared" si="276"/>
        <v>455.73399999999998</v>
      </c>
      <c r="AA297" s="59">
        <f t="shared" si="277"/>
        <v>5.4254047619047618</v>
      </c>
      <c r="AB297" s="59">
        <f t="shared" si="278"/>
        <v>-0.35648968273809428</v>
      </c>
      <c r="AC297" s="1"/>
      <c r="AD297" s="1"/>
      <c r="AE297" s="1"/>
      <c r="AF297" s="1"/>
      <c r="AG297" s="1"/>
      <c r="AH297" s="1"/>
      <c r="AI297" s="1"/>
      <c r="AJ297" s="1"/>
      <c r="AK297" s="1"/>
      <c r="AL297" s="1">
        <f>IFERROR(VLOOKUP(C297,CALC!$K$2:$M$8,2,FALSE),1)</f>
        <v>1.06</v>
      </c>
      <c r="AM297" s="1">
        <f>IFERROR(VLOOKUP(C297,CALC!$K$2:$M$8,3,FALSE),1)</f>
        <v>1.03</v>
      </c>
      <c r="AN297" s="1">
        <f>VLOOKUP(B297,CALC!$E$2:$H$33,3,FALSE)</f>
        <v>1.0900000000000001</v>
      </c>
      <c r="AO297" s="1">
        <f>VLOOKUP(B297,CALC!$E$2:$H$33,4,FALSE)</f>
        <v>1.0449999999999999</v>
      </c>
      <c r="AP297" s="1"/>
      <c r="AQ297" s="3">
        <f t="shared" si="279"/>
        <v>5.5881669047619047</v>
      </c>
      <c r="AR297" s="3">
        <f t="shared" si="280"/>
        <v>5.7509290476190476</v>
      </c>
      <c r="AS297" s="3">
        <f t="shared" si="281"/>
        <v>5.6695479761904757</v>
      </c>
      <c r="AT297" s="3">
        <f t="shared" si="282"/>
        <v>5.9136911904761904</v>
      </c>
      <c r="AU297" s="3">
        <f t="shared" si="283"/>
        <v>5.8396344154761897</v>
      </c>
      <c r="AV297" s="3">
        <f t="shared" si="284"/>
        <v>6.0911019261904764</v>
      </c>
      <c r="AW297" s="3">
        <f t="shared" si="285"/>
        <v>6.0097208547619045</v>
      </c>
      <c r="AX297" s="3">
        <f t="shared" si="286"/>
        <v>6.2685126619047624</v>
      </c>
      <c r="AY297" s="3">
        <f t="shared" si="287"/>
        <v>-0.33120238095238008</v>
      </c>
      <c r="AZ297" s="3">
        <f t="shared" si="288"/>
        <v>-0.34113845238095147</v>
      </c>
      <c r="BA297" s="3">
        <f t="shared" si="289"/>
        <v>-0.35107452380952292</v>
      </c>
      <c r="BB297" s="3">
        <f t="shared" si="290"/>
        <v>-0.34610648809523714</v>
      </c>
      <c r="BC297" s="3">
        <f t="shared" si="291"/>
        <v>-0.36101059523809431</v>
      </c>
      <c r="BD297" s="3">
        <f t="shared" si="292"/>
        <v>-0.35648968273809428</v>
      </c>
      <c r="BE297" s="3">
        <f t="shared" si="293"/>
        <v>-0.37184091309523715</v>
      </c>
      <c r="BF297" s="3">
        <f t="shared" si="294"/>
        <v>-0.36687287738095142</v>
      </c>
      <c r="BG297" s="3">
        <f t="shared" si="295"/>
        <v>-0.38267123095238004</v>
      </c>
    </row>
    <row r="298" spans="1:59" ht="15" x14ac:dyDescent="0.25">
      <c r="A298" s="38" t="s">
        <v>511</v>
      </c>
      <c r="B298" s="38" t="s">
        <v>68</v>
      </c>
      <c r="C298" s="38" t="str">
        <f>VLOOKUP(A298,CALC!$A$2:$C$494,3,FALSE)</f>
        <v>C/LW</v>
      </c>
      <c r="D298" s="38">
        <v>2</v>
      </c>
      <c r="E298" s="39">
        <v>84</v>
      </c>
      <c r="F298" s="40">
        <v>19.5</v>
      </c>
      <c r="G298" s="40">
        <v>17.7</v>
      </c>
      <c r="H298" s="40">
        <v>37.200000000000003</v>
      </c>
      <c r="I298" s="40">
        <v>4.9000000000000004</v>
      </c>
      <c r="J298" s="40">
        <v>111.3</v>
      </c>
      <c r="K298" s="40">
        <v>137.9</v>
      </c>
      <c r="L298" s="40">
        <v>38.799999999999997</v>
      </c>
      <c r="M298" s="40">
        <v>50.1</v>
      </c>
      <c r="N298" s="41">
        <v>0.17499999999999999</v>
      </c>
      <c r="O298" s="42">
        <v>15.5</v>
      </c>
      <c r="P298" s="54">
        <f t="shared" ref="P298:Y298" si="330">IF(F$4="Yes",F298*F$5,0)</f>
        <v>97.5</v>
      </c>
      <c r="Q298" s="55">
        <f t="shared" si="330"/>
        <v>66.375</v>
      </c>
      <c r="R298" s="55">
        <f t="shared" si="330"/>
        <v>37.200000000000003</v>
      </c>
      <c r="S298" s="55">
        <f t="shared" si="330"/>
        <v>2.4500000000000002</v>
      </c>
      <c r="T298" s="55">
        <f t="shared" si="330"/>
        <v>55.65</v>
      </c>
      <c r="U298" s="55">
        <f t="shared" si="330"/>
        <v>41.37</v>
      </c>
      <c r="V298" s="55">
        <f t="shared" si="330"/>
        <v>23.279999999999998</v>
      </c>
      <c r="W298" s="55">
        <f t="shared" si="330"/>
        <v>50.1</v>
      </c>
      <c r="X298" s="55">
        <f t="shared" si="330"/>
        <v>0.17499999999999999</v>
      </c>
      <c r="Y298" s="56">
        <f t="shared" si="330"/>
        <v>0</v>
      </c>
      <c r="Z298" s="57">
        <f t="shared" si="276"/>
        <v>374.09999999999997</v>
      </c>
      <c r="AA298" s="59">
        <f t="shared" si="277"/>
        <v>4.4535714285714283</v>
      </c>
      <c r="AB298" s="59">
        <f t="shared" si="278"/>
        <v>-1.3616723214285706</v>
      </c>
      <c r="AC298" s="1"/>
      <c r="AD298" s="1"/>
      <c r="AE298" s="1"/>
      <c r="AF298" s="1"/>
      <c r="AG298" s="1"/>
      <c r="AH298" s="1"/>
      <c r="AI298" s="1"/>
      <c r="AJ298" s="1"/>
      <c r="AK298" s="1"/>
      <c r="AL298" s="1">
        <f>IFERROR(VLOOKUP(C298,CALC!$K$2:$M$8,2,FALSE),1)</f>
        <v>1.0900000000000001</v>
      </c>
      <c r="AM298" s="1">
        <f>IFERROR(VLOOKUP(C298,CALC!$K$2:$M$8,3,FALSE),1)</f>
        <v>1.0449999999999999</v>
      </c>
      <c r="AN298" s="1">
        <f>VLOOKUP(B298,CALC!$E$2:$H$33,3,FALSE)</f>
        <v>1</v>
      </c>
      <c r="AO298" s="1">
        <f>VLOOKUP(B298,CALC!$E$2:$H$33,4,FALSE)</f>
        <v>1</v>
      </c>
      <c r="AP298" s="1"/>
      <c r="AQ298" s="3">
        <f t="shared" si="279"/>
        <v>4.6539821428571422</v>
      </c>
      <c r="AR298" s="3">
        <f t="shared" si="280"/>
        <v>4.854392857142857</v>
      </c>
      <c r="AS298" s="3">
        <f t="shared" si="281"/>
        <v>4.4535714285714283</v>
      </c>
      <c r="AT298" s="3">
        <f t="shared" si="282"/>
        <v>4.4535714285714283</v>
      </c>
      <c r="AU298" s="3">
        <f t="shared" si="283"/>
        <v>4.6539821428571422</v>
      </c>
      <c r="AV298" s="3">
        <f t="shared" si="284"/>
        <v>4.6539821428571422</v>
      </c>
      <c r="AW298" s="3">
        <f t="shared" si="285"/>
        <v>4.854392857142857</v>
      </c>
      <c r="AX298" s="3">
        <f t="shared" si="286"/>
        <v>4.854392857142857</v>
      </c>
      <c r="AY298" s="3">
        <f t="shared" si="287"/>
        <v>-1.3030357142857136</v>
      </c>
      <c r="AZ298" s="3">
        <f t="shared" si="288"/>
        <v>-1.3616723214285706</v>
      </c>
      <c r="BA298" s="3">
        <f t="shared" si="289"/>
        <v>-1.4203089285714279</v>
      </c>
      <c r="BB298" s="3">
        <f t="shared" si="290"/>
        <v>-1.3030357142857136</v>
      </c>
      <c r="BC298" s="3">
        <f t="shared" si="291"/>
        <v>-1.3030357142857136</v>
      </c>
      <c r="BD298" s="3">
        <f t="shared" si="292"/>
        <v>-1.3616723214285706</v>
      </c>
      <c r="BE298" s="3">
        <f t="shared" si="293"/>
        <v>-1.3616723214285706</v>
      </c>
      <c r="BF298" s="3">
        <f t="shared" si="294"/>
        <v>-1.4203089285714279</v>
      </c>
      <c r="BG298" s="3">
        <f t="shared" si="295"/>
        <v>-1.4203089285714279</v>
      </c>
    </row>
    <row r="299" spans="1:59" ht="15" x14ac:dyDescent="0.25">
      <c r="A299" s="38" t="s">
        <v>408</v>
      </c>
      <c r="B299" s="38" t="s">
        <v>47</v>
      </c>
      <c r="C299" s="38" t="str">
        <f>VLOOKUP(A299,CALC!$A$2:$C$494,3,FALSE)</f>
        <v>D</v>
      </c>
      <c r="D299" s="38"/>
      <c r="E299" s="39">
        <v>84</v>
      </c>
      <c r="F299" s="40">
        <v>9.6999999999999993</v>
      </c>
      <c r="G299" s="40">
        <v>21.1</v>
      </c>
      <c r="H299" s="40">
        <v>30.8</v>
      </c>
      <c r="I299" s="40">
        <v>3</v>
      </c>
      <c r="J299" s="40">
        <v>107.1</v>
      </c>
      <c r="K299" s="40">
        <v>58.9</v>
      </c>
      <c r="L299" s="40">
        <v>143</v>
      </c>
      <c r="M299" s="40">
        <v>24.7</v>
      </c>
      <c r="N299" s="52">
        <v>9.0999999999999998E-2</v>
      </c>
      <c r="O299" s="42">
        <v>20.5</v>
      </c>
      <c r="P299" s="54">
        <f t="shared" ref="P299:Y299" si="331">IF(F$4="Yes",F299*F$5,0)</f>
        <v>48.5</v>
      </c>
      <c r="Q299" s="55">
        <f t="shared" si="331"/>
        <v>79.125</v>
      </c>
      <c r="R299" s="55">
        <f t="shared" si="331"/>
        <v>30.8</v>
      </c>
      <c r="S299" s="55">
        <f t="shared" si="331"/>
        <v>1.5</v>
      </c>
      <c r="T299" s="55">
        <f t="shared" si="331"/>
        <v>53.55</v>
      </c>
      <c r="U299" s="55">
        <f t="shared" si="331"/>
        <v>17.669999999999998</v>
      </c>
      <c r="V299" s="55">
        <f t="shared" si="331"/>
        <v>85.8</v>
      </c>
      <c r="W299" s="55">
        <f t="shared" si="331"/>
        <v>24.7</v>
      </c>
      <c r="X299" s="55">
        <f t="shared" si="331"/>
        <v>9.0999999999999998E-2</v>
      </c>
      <c r="Y299" s="56">
        <f t="shared" si="331"/>
        <v>0</v>
      </c>
      <c r="Z299" s="57">
        <f t="shared" si="276"/>
        <v>341.73599999999999</v>
      </c>
      <c r="AA299" s="59">
        <f t="shared" si="277"/>
        <v>4.0682857142857145</v>
      </c>
      <c r="AB299" s="59">
        <f t="shared" si="278"/>
        <v>-0.88441833333333375</v>
      </c>
      <c r="AC299" s="1"/>
      <c r="AD299" s="1"/>
      <c r="AE299" s="1"/>
      <c r="AF299" s="1"/>
      <c r="AG299" s="1"/>
      <c r="AH299" s="1"/>
      <c r="AI299" s="1"/>
      <c r="AJ299" s="1"/>
      <c r="AK299" s="1"/>
      <c r="AL299" s="1">
        <f>IFERROR(VLOOKUP(C299,CALC!$K$2:$M$8,2,FALSE),1)</f>
        <v>1</v>
      </c>
      <c r="AM299" s="1">
        <f>IFERROR(VLOOKUP(C299,CALC!$K$2:$M$8,3,FALSE),1)</f>
        <v>1</v>
      </c>
      <c r="AN299" s="1">
        <f>VLOOKUP(B299,CALC!$E$2:$H$33,3,FALSE)</f>
        <v>1.0900000000000001</v>
      </c>
      <c r="AO299" s="1">
        <f>VLOOKUP(B299,CALC!$E$2:$H$33,4,FALSE)</f>
        <v>1.0449999999999999</v>
      </c>
      <c r="AP299" s="1"/>
      <c r="AQ299" s="3">
        <f t="shared" si="279"/>
        <v>4.0682857142857145</v>
      </c>
      <c r="AR299" s="3">
        <f t="shared" si="280"/>
        <v>4.0682857142857145</v>
      </c>
      <c r="AS299" s="3">
        <f t="shared" si="281"/>
        <v>4.2513585714285718</v>
      </c>
      <c r="AT299" s="3">
        <f t="shared" si="282"/>
        <v>4.434431428571429</v>
      </c>
      <c r="AU299" s="3">
        <f t="shared" si="283"/>
        <v>4.2513585714285718</v>
      </c>
      <c r="AV299" s="3">
        <f t="shared" si="284"/>
        <v>4.434431428571429</v>
      </c>
      <c r="AW299" s="3">
        <f t="shared" si="285"/>
        <v>4.2513585714285718</v>
      </c>
      <c r="AX299" s="3">
        <f t="shared" si="286"/>
        <v>4.434431428571429</v>
      </c>
      <c r="AY299" s="3">
        <f t="shared" si="287"/>
        <v>-0.84633333333333383</v>
      </c>
      <c r="AZ299" s="3">
        <f t="shared" si="288"/>
        <v>-0.84633333333333383</v>
      </c>
      <c r="BA299" s="3">
        <f t="shared" si="289"/>
        <v>-0.84633333333333383</v>
      </c>
      <c r="BB299" s="3">
        <f t="shared" si="290"/>
        <v>-0.88441833333333375</v>
      </c>
      <c r="BC299" s="3">
        <f t="shared" si="291"/>
        <v>-0.9225033333333339</v>
      </c>
      <c r="BD299" s="3">
        <f t="shared" si="292"/>
        <v>-0.88441833333333375</v>
      </c>
      <c r="BE299" s="3">
        <f t="shared" si="293"/>
        <v>-0.9225033333333339</v>
      </c>
      <c r="BF299" s="3">
        <f t="shared" si="294"/>
        <v>-0.88441833333333375</v>
      </c>
      <c r="BG299" s="3">
        <f t="shared" si="295"/>
        <v>-0.9225033333333339</v>
      </c>
    </row>
    <row r="300" spans="1:59" ht="15" x14ac:dyDescent="0.25">
      <c r="A300" s="38" t="s">
        <v>504</v>
      </c>
      <c r="B300" s="38" t="s">
        <v>81</v>
      </c>
      <c r="C300" s="38" t="str">
        <f>VLOOKUP(A300,CALC!$A$2:$C$494,3,FALSE)</f>
        <v>RW</v>
      </c>
      <c r="D300" s="38">
        <v>2</v>
      </c>
      <c r="E300" s="39">
        <v>84</v>
      </c>
      <c r="F300" s="40">
        <v>19.100000000000001</v>
      </c>
      <c r="G300" s="40">
        <v>20.100000000000001</v>
      </c>
      <c r="H300" s="40">
        <v>39.200000000000003</v>
      </c>
      <c r="I300" s="40">
        <v>4.7</v>
      </c>
      <c r="J300" s="40">
        <v>137.4</v>
      </c>
      <c r="K300" s="40">
        <v>66.5</v>
      </c>
      <c r="L300" s="40">
        <v>40.299999999999997</v>
      </c>
      <c r="M300" s="40">
        <v>12.1</v>
      </c>
      <c r="N300" s="41">
        <v>0.13900000000000001</v>
      </c>
      <c r="O300" s="42">
        <v>12.5</v>
      </c>
      <c r="P300" s="54">
        <f t="shared" ref="P300:Y300" si="332">IF(F$4="Yes",F300*F$5,0)</f>
        <v>95.5</v>
      </c>
      <c r="Q300" s="55">
        <f t="shared" si="332"/>
        <v>75.375</v>
      </c>
      <c r="R300" s="55">
        <f t="shared" si="332"/>
        <v>39.200000000000003</v>
      </c>
      <c r="S300" s="55">
        <f t="shared" si="332"/>
        <v>2.35</v>
      </c>
      <c r="T300" s="55">
        <f t="shared" si="332"/>
        <v>68.7</v>
      </c>
      <c r="U300" s="55">
        <f t="shared" si="332"/>
        <v>19.95</v>
      </c>
      <c r="V300" s="55">
        <f t="shared" si="332"/>
        <v>24.179999999999996</v>
      </c>
      <c r="W300" s="55">
        <f t="shared" si="332"/>
        <v>12.1</v>
      </c>
      <c r="X300" s="55">
        <f t="shared" si="332"/>
        <v>0.13900000000000001</v>
      </c>
      <c r="Y300" s="56">
        <f t="shared" si="332"/>
        <v>0</v>
      </c>
      <c r="Z300" s="57">
        <f t="shared" si="276"/>
        <v>337.49400000000003</v>
      </c>
      <c r="AA300" s="59">
        <f t="shared" si="277"/>
        <v>4.017785714285715</v>
      </c>
      <c r="AB300" s="59">
        <f t="shared" si="278"/>
        <v>-1.729257910714284</v>
      </c>
      <c r="AC300" s="1"/>
      <c r="AD300" s="1"/>
      <c r="AE300" s="1"/>
      <c r="AF300" s="1"/>
      <c r="AG300" s="1"/>
      <c r="AH300" s="1"/>
      <c r="AI300" s="1"/>
      <c r="AJ300" s="1"/>
      <c r="AK300" s="1"/>
      <c r="AL300" s="1">
        <f>IFERROR(VLOOKUP(C300,CALC!$K$2:$M$8,2,FALSE),1)</f>
        <v>0.95</v>
      </c>
      <c r="AM300" s="1">
        <f>IFERROR(VLOOKUP(C300,CALC!$K$2:$M$8,3,FALSE),1)</f>
        <v>0.97499999999999998</v>
      </c>
      <c r="AN300" s="1">
        <f>VLOOKUP(B300,CALC!$E$2:$H$33,3,FALSE)</f>
        <v>1.04</v>
      </c>
      <c r="AO300" s="1">
        <f>VLOOKUP(B300,CALC!$E$2:$H$33,4,FALSE)</f>
        <v>1.02</v>
      </c>
      <c r="AP300" s="1"/>
      <c r="AQ300" s="3">
        <f t="shared" si="279"/>
        <v>3.9173410714285719</v>
      </c>
      <c r="AR300" s="3">
        <f t="shared" si="280"/>
        <v>3.8168964285714289</v>
      </c>
      <c r="AS300" s="3">
        <f t="shared" si="281"/>
        <v>4.098141428571429</v>
      </c>
      <c r="AT300" s="3">
        <f t="shared" si="282"/>
        <v>4.178497142857144</v>
      </c>
      <c r="AU300" s="3">
        <f t="shared" si="283"/>
        <v>3.9956878928571435</v>
      </c>
      <c r="AV300" s="3">
        <f t="shared" si="284"/>
        <v>4.0740347142857152</v>
      </c>
      <c r="AW300" s="3">
        <f t="shared" si="285"/>
        <v>3.8932343571428576</v>
      </c>
      <c r="AX300" s="3">
        <f t="shared" si="286"/>
        <v>3.9695722857142863</v>
      </c>
      <c r="AY300" s="3">
        <f t="shared" si="287"/>
        <v>-1.738821428571427</v>
      </c>
      <c r="AZ300" s="3">
        <f t="shared" si="288"/>
        <v>-1.6953508928571412</v>
      </c>
      <c r="BA300" s="3">
        <f t="shared" si="289"/>
        <v>-1.6518803571428555</v>
      </c>
      <c r="BB300" s="3">
        <f t="shared" si="290"/>
        <v>-1.7735978571428554</v>
      </c>
      <c r="BC300" s="3">
        <f t="shared" si="291"/>
        <v>-1.8083742857142842</v>
      </c>
      <c r="BD300" s="3">
        <f t="shared" si="292"/>
        <v>-1.729257910714284</v>
      </c>
      <c r="BE300" s="3">
        <f t="shared" si="293"/>
        <v>-1.763164928571427</v>
      </c>
      <c r="BF300" s="3">
        <f t="shared" si="294"/>
        <v>-1.6849179642857126</v>
      </c>
      <c r="BG300" s="3">
        <f t="shared" si="295"/>
        <v>-1.7179555714285699</v>
      </c>
    </row>
    <row r="301" spans="1:59" ht="15" x14ac:dyDescent="0.25">
      <c r="A301" s="38" t="s">
        <v>406</v>
      </c>
      <c r="B301" s="38" t="s">
        <v>68</v>
      </c>
      <c r="C301" s="38" t="str">
        <f>VLOOKUP(A301,CALC!$A$2:$C$494,3,FALSE)</f>
        <v>D</v>
      </c>
      <c r="D301" s="38"/>
      <c r="E301" s="39">
        <v>84</v>
      </c>
      <c r="F301" s="40">
        <v>5.6</v>
      </c>
      <c r="G301" s="40">
        <v>12.6</v>
      </c>
      <c r="H301" s="40">
        <v>18.2</v>
      </c>
      <c r="I301" s="40">
        <v>0</v>
      </c>
      <c r="J301" s="40">
        <v>106.1</v>
      </c>
      <c r="K301" s="40">
        <v>141.4</v>
      </c>
      <c r="L301" s="40">
        <v>190.4</v>
      </c>
      <c r="M301" s="40">
        <v>35</v>
      </c>
      <c r="N301" s="52">
        <v>5.1999999999999998E-2</v>
      </c>
      <c r="O301" s="42">
        <v>20.5</v>
      </c>
      <c r="P301" s="54">
        <f t="shared" ref="P301:Y301" si="333">IF(F$4="Yes",F301*F$5,0)</f>
        <v>28</v>
      </c>
      <c r="Q301" s="55">
        <f t="shared" si="333"/>
        <v>47.25</v>
      </c>
      <c r="R301" s="55">
        <f t="shared" si="333"/>
        <v>18.2</v>
      </c>
      <c r="S301" s="55">
        <f t="shared" si="333"/>
        <v>0</v>
      </c>
      <c r="T301" s="55">
        <f t="shared" si="333"/>
        <v>53.05</v>
      </c>
      <c r="U301" s="55">
        <f t="shared" si="333"/>
        <v>42.42</v>
      </c>
      <c r="V301" s="55">
        <f t="shared" si="333"/>
        <v>114.24</v>
      </c>
      <c r="W301" s="55">
        <f t="shared" si="333"/>
        <v>35</v>
      </c>
      <c r="X301" s="55">
        <f t="shared" si="333"/>
        <v>5.1999999999999998E-2</v>
      </c>
      <c r="Y301" s="56">
        <f t="shared" si="333"/>
        <v>0</v>
      </c>
      <c r="Z301" s="57">
        <f t="shared" si="276"/>
        <v>338.21200000000005</v>
      </c>
      <c r="AA301" s="59">
        <f t="shared" si="277"/>
        <v>4.0263333333333335</v>
      </c>
      <c r="AB301" s="59">
        <f t="shared" si="278"/>
        <v>-0.88828571428571479</v>
      </c>
      <c r="AC301" s="1"/>
      <c r="AD301" s="1"/>
      <c r="AE301" s="1"/>
      <c r="AF301" s="1"/>
      <c r="AG301" s="1"/>
      <c r="AH301" s="1"/>
      <c r="AI301" s="1"/>
      <c r="AJ301" s="1"/>
      <c r="AK301" s="1"/>
      <c r="AL301" s="1">
        <f>IFERROR(VLOOKUP(C301,CALC!$K$2:$M$8,2,FALSE),1)</f>
        <v>1</v>
      </c>
      <c r="AM301" s="1">
        <f>IFERROR(VLOOKUP(C301,CALC!$K$2:$M$8,3,FALSE),1)</f>
        <v>1</v>
      </c>
      <c r="AN301" s="1">
        <f>VLOOKUP(B301,CALC!$E$2:$H$33,3,FALSE)</f>
        <v>1</v>
      </c>
      <c r="AO301" s="1">
        <f>VLOOKUP(B301,CALC!$E$2:$H$33,4,FALSE)</f>
        <v>1</v>
      </c>
      <c r="AP301" s="1"/>
      <c r="AQ301" s="3">
        <f t="shared" si="279"/>
        <v>4.0263333333333335</v>
      </c>
      <c r="AR301" s="3">
        <f t="shared" si="280"/>
        <v>4.0263333333333335</v>
      </c>
      <c r="AS301" s="3">
        <f t="shared" si="281"/>
        <v>4.0263333333333335</v>
      </c>
      <c r="AT301" s="3">
        <f t="shared" si="282"/>
        <v>4.0263333333333335</v>
      </c>
      <c r="AU301" s="3">
        <f t="shared" si="283"/>
        <v>4.0263333333333335</v>
      </c>
      <c r="AV301" s="3">
        <f t="shared" si="284"/>
        <v>4.0263333333333335</v>
      </c>
      <c r="AW301" s="3">
        <f t="shared" si="285"/>
        <v>4.0263333333333335</v>
      </c>
      <c r="AX301" s="3">
        <f t="shared" si="286"/>
        <v>4.0263333333333335</v>
      </c>
      <c r="AY301" s="3">
        <f t="shared" si="287"/>
        <v>-0.88828571428571479</v>
      </c>
      <c r="AZ301" s="3">
        <f t="shared" si="288"/>
        <v>-0.88828571428571479</v>
      </c>
      <c r="BA301" s="3">
        <f t="shared" si="289"/>
        <v>-0.88828571428571479</v>
      </c>
      <c r="BB301" s="3">
        <f t="shared" si="290"/>
        <v>-0.88828571428571479</v>
      </c>
      <c r="BC301" s="3">
        <f t="shared" si="291"/>
        <v>-0.88828571428571479</v>
      </c>
      <c r="BD301" s="3">
        <f t="shared" si="292"/>
        <v>-0.88828571428571479</v>
      </c>
      <c r="BE301" s="3">
        <f t="shared" si="293"/>
        <v>-0.88828571428571479</v>
      </c>
      <c r="BF301" s="3">
        <f t="shared" si="294"/>
        <v>-0.88828571428571479</v>
      </c>
      <c r="BG301" s="3">
        <f t="shared" si="295"/>
        <v>-0.88828571428571479</v>
      </c>
    </row>
    <row r="302" spans="1:59" ht="15" x14ac:dyDescent="0.25">
      <c r="A302" s="38" t="s">
        <v>515</v>
      </c>
      <c r="B302" s="38" t="s">
        <v>47</v>
      </c>
      <c r="C302" s="38" t="str">
        <f>VLOOKUP(A302,CALC!$A$2:$C$494,3,FALSE)</f>
        <v>LW/RW</v>
      </c>
      <c r="D302" s="38">
        <v>2</v>
      </c>
      <c r="E302" s="39">
        <v>84</v>
      </c>
      <c r="F302" s="40">
        <v>19.600000000000001</v>
      </c>
      <c r="G302" s="40">
        <v>17.2</v>
      </c>
      <c r="H302" s="40">
        <v>36.799999999999997</v>
      </c>
      <c r="I302" s="40">
        <v>5.7</v>
      </c>
      <c r="J302" s="40">
        <v>157.9</v>
      </c>
      <c r="K302" s="40">
        <v>75.2</v>
      </c>
      <c r="L302" s="40">
        <v>29.8</v>
      </c>
      <c r="M302" s="40">
        <v>40.700000000000003</v>
      </c>
      <c r="N302" s="41">
        <v>0.124</v>
      </c>
      <c r="O302" s="42">
        <v>16.75</v>
      </c>
      <c r="P302" s="54">
        <f t="shared" ref="P302:Y302" si="334">IF(F$4="Yes",F302*F$5,0)</f>
        <v>98</v>
      </c>
      <c r="Q302" s="55">
        <f t="shared" si="334"/>
        <v>64.5</v>
      </c>
      <c r="R302" s="55">
        <f t="shared" si="334"/>
        <v>36.799999999999997</v>
      </c>
      <c r="S302" s="55">
        <f t="shared" si="334"/>
        <v>2.85</v>
      </c>
      <c r="T302" s="55">
        <f t="shared" si="334"/>
        <v>78.95</v>
      </c>
      <c r="U302" s="55">
        <f t="shared" si="334"/>
        <v>22.56</v>
      </c>
      <c r="V302" s="55">
        <f t="shared" si="334"/>
        <v>17.88</v>
      </c>
      <c r="W302" s="55">
        <f t="shared" si="334"/>
        <v>40.700000000000003</v>
      </c>
      <c r="X302" s="55">
        <f t="shared" si="334"/>
        <v>0.124</v>
      </c>
      <c r="Y302" s="56">
        <f t="shared" si="334"/>
        <v>0</v>
      </c>
      <c r="Z302" s="57">
        <f t="shared" si="276"/>
        <v>362.36400000000003</v>
      </c>
      <c r="AA302" s="59">
        <f t="shared" si="277"/>
        <v>4.3138571428571435</v>
      </c>
      <c r="AB302" s="59">
        <f t="shared" si="278"/>
        <v>-1.5679806999999981</v>
      </c>
      <c r="AC302" s="1"/>
      <c r="AD302" s="1"/>
      <c r="AE302" s="1"/>
      <c r="AF302" s="1"/>
      <c r="AG302" s="1"/>
      <c r="AH302" s="1"/>
      <c r="AI302" s="1"/>
      <c r="AJ302" s="1"/>
      <c r="AK302" s="1"/>
      <c r="AL302" s="1">
        <f>IFERROR(VLOOKUP(C302,CALC!$K$2:$M$8,2,FALSE),1)</f>
        <v>1.08</v>
      </c>
      <c r="AM302" s="1">
        <f>IFERROR(VLOOKUP(C302,CALC!$K$2:$M$8,3,FALSE),1)</f>
        <v>1.04</v>
      </c>
      <c r="AN302" s="1">
        <f>VLOOKUP(B302,CALC!$E$2:$H$33,3,FALSE)</f>
        <v>1.0900000000000001</v>
      </c>
      <c r="AO302" s="1">
        <f>VLOOKUP(B302,CALC!$E$2:$H$33,4,FALSE)</f>
        <v>1.0449999999999999</v>
      </c>
      <c r="AP302" s="1"/>
      <c r="AQ302" s="3">
        <f t="shared" si="279"/>
        <v>4.4864114285714294</v>
      </c>
      <c r="AR302" s="3">
        <f t="shared" si="280"/>
        <v>4.6589657142857153</v>
      </c>
      <c r="AS302" s="3">
        <f t="shared" si="281"/>
        <v>4.5079807142857149</v>
      </c>
      <c r="AT302" s="3">
        <f t="shared" si="282"/>
        <v>4.7021042857142872</v>
      </c>
      <c r="AU302" s="3">
        <f t="shared" si="283"/>
        <v>4.6882999428571432</v>
      </c>
      <c r="AV302" s="3">
        <f t="shared" si="284"/>
        <v>4.890188457142858</v>
      </c>
      <c r="AW302" s="3">
        <f t="shared" si="285"/>
        <v>4.8686191714285725</v>
      </c>
      <c r="AX302" s="3">
        <f t="shared" si="286"/>
        <v>5.0782726285714297</v>
      </c>
      <c r="AY302" s="3">
        <f t="shared" si="287"/>
        <v>-1.4427499999999984</v>
      </c>
      <c r="AZ302" s="3">
        <f t="shared" si="288"/>
        <v>-1.5004599999999984</v>
      </c>
      <c r="BA302" s="3">
        <f t="shared" si="289"/>
        <v>-1.5581699999999985</v>
      </c>
      <c r="BB302" s="3">
        <f t="shared" si="290"/>
        <v>-1.5076737499999981</v>
      </c>
      <c r="BC302" s="3">
        <f t="shared" si="291"/>
        <v>-1.5725974999999983</v>
      </c>
      <c r="BD302" s="3">
        <f t="shared" si="292"/>
        <v>-1.5679806999999981</v>
      </c>
      <c r="BE302" s="3">
        <f t="shared" si="293"/>
        <v>-1.6355013999999983</v>
      </c>
      <c r="BF302" s="3">
        <f t="shared" si="294"/>
        <v>-1.6282876499999983</v>
      </c>
      <c r="BG302" s="3">
        <f t="shared" si="295"/>
        <v>-1.6984052999999986</v>
      </c>
    </row>
    <row r="303" spans="1:59" ht="15" x14ac:dyDescent="0.25">
      <c r="A303" s="38" t="s">
        <v>512</v>
      </c>
      <c r="B303" s="38" t="s">
        <v>43</v>
      </c>
      <c r="C303" s="38" t="str">
        <f>VLOOKUP(A303,CALC!$A$2:$C$494,3,FALSE)</f>
        <v>LW</v>
      </c>
      <c r="D303" s="38"/>
      <c r="E303" s="39">
        <v>84</v>
      </c>
      <c r="F303" s="40">
        <v>12.8</v>
      </c>
      <c r="G303" s="40">
        <v>23.4</v>
      </c>
      <c r="H303" s="40">
        <v>36.299999999999997</v>
      </c>
      <c r="I303" s="40">
        <v>1.4</v>
      </c>
      <c r="J303" s="40">
        <v>105.7</v>
      </c>
      <c r="K303" s="40">
        <v>133.19999999999999</v>
      </c>
      <c r="L303" s="40">
        <v>65.5</v>
      </c>
      <c r="M303" s="40">
        <v>34</v>
      </c>
      <c r="N303" s="52">
        <v>0.122</v>
      </c>
      <c r="O303" s="42">
        <v>15.5</v>
      </c>
      <c r="P303" s="54">
        <f t="shared" ref="P303:Y303" si="335">IF(F$4="Yes",F303*F$5,0)</f>
        <v>64</v>
      </c>
      <c r="Q303" s="55">
        <f t="shared" si="335"/>
        <v>87.75</v>
      </c>
      <c r="R303" s="55">
        <f t="shared" si="335"/>
        <v>36.299999999999997</v>
      </c>
      <c r="S303" s="55">
        <f t="shared" si="335"/>
        <v>0.7</v>
      </c>
      <c r="T303" s="55">
        <f t="shared" si="335"/>
        <v>52.85</v>
      </c>
      <c r="U303" s="55">
        <f t="shared" si="335"/>
        <v>39.959999999999994</v>
      </c>
      <c r="V303" s="55">
        <f t="shared" si="335"/>
        <v>39.299999999999997</v>
      </c>
      <c r="W303" s="55">
        <f t="shared" si="335"/>
        <v>34</v>
      </c>
      <c r="X303" s="55">
        <f t="shared" si="335"/>
        <v>0.122</v>
      </c>
      <c r="Y303" s="56">
        <f t="shared" si="335"/>
        <v>0</v>
      </c>
      <c r="Z303" s="57">
        <f t="shared" si="276"/>
        <v>354.98200000000003</v>
      </c>
      <c r="AA303" s="59">
        <f t="shared" si="277"/>
        <v>4.2259761904761906</v>
      </c>
      <c r="AB303" s="59">
        <f t="shared" si="278"/>
        <v>-1.5765498809523799</v>
      </c>
      <c r="AC303" s="1"/>
      <c r="AD303" s="1"/>
      <c r="AE303" s="1"/>
      <c r="AF303" s="1"/>
      <c r="AG303" s="1"/>
      <c r="AH303" s="1"/>
      <c r="AI303" s="1"/>
      <c r="AJ303" s="1"/>
      <c r="AK303" s="1"/>
      <c r="AL303" s="1">
        <f>IFERROR(VLOOKUP(C303,CALC!$K$2:$M$8,2,FALSE),1)</f>
        <v>1.06</v>
      </c>
      <c r="AM303" s="1">
        <f>IFERROR(VLOOKUP(C303,CALC!$K$2:$M$8,3,FALSE),1)</f>
        <v>1.03</v>
      </c>
      <c r="AN303" s="1">
        <f>VLOOKUP(B303,CALC!$E$2:$H$33,3,FALSE)</f>
        <v>1</v>
      </c>
      <c r="AO303" s="1">
        <f>VLOOKUP(B303,CALC!$E$2:$H$33,4,FALSE)</f>
        <v>1</v>
      </c>
      <c r="AP303" s="1"/>
      <c r="AQ303" s="3">
        <f t="shared" si="279"/>
        <v>4.3527554761904765</v>
      </c>
      <c r="AR303" s="3">
        <f t="shared" si="280"/>
        <v>4.4795347619047625</v>
      </c>
      <c r="AS303" s="3">
        <f t="shared" si="281"/>
        <v>4.2259761904761906</v>
      </c>
      <c r="AT303" s="3">
        <f t="shared" si="282"/>
        <v>4.2259761904761906</v>
      </c>
      <c r="AU303" s="3">
        <f t="shared" si="283"/>
        <v>4.3527554761904765</v>
      </c>
      <c r="AV303" s="3">
        <f t="shared" si="284"/>
        <v>4.3527554761904765</v>
      </c>
      <c r="AW303" s="3">
        <f t="shared" si="285"/>
        <v>4.4795347619047625</v>
      </c>
      <c r="AX303" s="3">
        <f t="shared" si="286"/>
        <v>4.4795347619047625</v>
      </c>
      <c r="AY303" s="3">
        <f t="shared" si="287"/>
        <v>-1.5306309523809514</v>
      </c>
      <c r="AZ303" s="3">
        <f t="shared" si="288"/>
        <v>-1.5765498809523799</v>
      </c>
      <c r="BA303" s="3">
        <f t="shared" si="289"/>
        <v>-1.6224688095238085</v>
      </c>
      <c r="BB303" s="3">
        <f t="shared" si="290"/>
        <v>-1.5306309523809514</v>
      </c>
      <c r="BC303" s="3">
        <f t="shared" si="291"/>
        <v>-1.5306309523809514</v>
      </c>
      <c r="BD303" s="3">
        <f t="shared" si="292"/>
        <v>-1.5765498809523799</v>
      </c>
      <c r="BE303" s="3">
        <f t="shared" si="293"/>
        <v>-1.5765498809523799</v>
      </c>
      <c r="BF303" s="3">
        <f t="shared" si="294"/>
        <v>-1.6224688095238085</v>
      </c>
      <c r="BG303" s="3">
        <f t="shared" si="295"/>
        <v>-1.6224688095238085</v>
      </c>
    </row>
    <row r="304" spans="1:59" ht="15" x14ac:dyDescent="0.25">
      <c r="A304" s="38" t="s">
        <v>409</v>
      </c>
      <c r="B304" s="38" t="s">
        <v>66</v>
      </c>
      <c r="C304" s="38" t="str">
        <f>VLOOKUP(A304,CALC!$A$2:$C$494,3,FALSE)</f>
        <v>D</v>
      </c>
      <c r="D304" s="38">
        <v>2</v>
      </c>
      <c r="E304" s="39">
        <v>84</v>
      </c>
      <c r="F304" s="40">
        <v>8.9</v>
      </c>
      <c r="G304" s="40">
        <v>25.5</v>
      </c>
      <c r="H304" s="40">
        <v>34.5</v>
      </c>
      <c r="I304" s="40">
        <v>2.7</v>
      </c>
      <c r="J304" s="40">
        <v>134.1</v>
      </c>
      <c r="K304" s="40">
        <v>30.1</v>
      </c>
      <c r="L304" s="40">
        <v>108.9</v>
      </c>
      <c r="M304" s="40">
        <v>17.399999999999999</v>
      </c>
      <c r="N304" s="41">
        <v>6.7000000000000004E-2</v>
      </c>
      <c r="O304" s="42">
        <v>22.5</v>
      </c>
      <c r="P304" s="54">
        <f t="shared" ref="P304:Y304" si="336">IF(F$4="Yes",F304*F$5,0)</f>
        <v>44.5</v>
      </c>
      <c r="Q304" s="55">
        <f t="shared" si="336"/>
        <v>95.625</v>
      </c>
      <c r="R304" s="55">
        <f t="shared" si="336"/>
        <v>34.5</v>
      </c>
      <c r="S304" s="55">
        <f t="shared" si="336"/>
        <v>1.35</v>
      </c>
      <c r="T304" s="55">
        <f t="shared" si="336"/>
        <v>67.05</v>
      </c>
      <c r="U304" s="55">
        <f t="shared" si="336"/>
        <v>9.0299999999999994</v>
      </c>
      <c r="V304" s="55">
        <f t="shared" si="336"/>
        <v>65.34</v>
      </c>
      <c r="W304" s="55">
        <f t="shared" si="336"/>
        <v>17.399999999999999</v>
      </c>
      <c r="X304" s="55">
        <f t="shared" si="336"/>
        <v>6.7000000000000004E-2</v>
      </c>
      <c r="Y304" s="56">
        <f t="shared" si="336"/>
        <v>0</v>
      </c>
      <c r="Z304" s="57">
        <f t="shared" si="276"/>
        <v>334.86199999999997</v>
      </c>
      <c r="AA304" s="59">
        <f t="shared" si="277"/>
        <v>3.9864523809523806</v>
      </c>
      <c r="AB304" s="59">
        <f t="shared" si="278"/>
        <v>-0.904962500000001</v>
      </c>
      <c r="AC304" s="1"/>
      <c r="AD304" s="1"/>
      <c r="AE304" s="1"/>
      <c r="AF304" s="1"/>
      <c r="AG304" s="1"/>
      <c r="AH304" s="1"/>
      <c r="AI304" s="1"/>
      <c r="AJ304" s="1"/>
      <c r="AK304" s="1"/>
      <c r="AL304" s="1">
        <f>IFERROR(VLOOKUP(C304,CALC!$K$2:$M$8,2,FALSE),1)</f>
        <v>1</v>
      </c>
      <c r="AM304" s="1">
        <f>IFERROR(VLOOKUP(C304,CALC!$K$2:$M$8,3,FALSE),1)</f>
        <v>1</v>
      </c>
      <c r="AN304" s="1">
        <f>VLOOKUP(B304,CALC!$E$2:$H$33,3,FALSE)</f>
        <v>0.95</v>
      </c>
      <c r="AO304" s="1">
        <f>VLOOKUP(B304,CALC!$E$2:$H$33,4,FALSE)</f>
        <v>0.97499999999999998</v>
      </c>
      <c r="AP304" s="1"/>
      <c r="AQ304" s="3">
        <f t="shared" si="279"/>
        <v>3.9864523809523806</v>
      </c>
      <c r="AR304" s="3">
        <f t="shared" si="280"/>
        <v>3.9864523809523806</v>
      </c>
      <c r="AS304" s="3">
        <f t="shared" si="281"/>
        <v>3.8867910714285712</v>
      </c>
      <c r="AT304" s="3">
        <f t="shared" si="282"/>
        <v>3.7871297619047612</v>
      </c>
      <c r="AU304" s="3">
        <f t="shared" si="283"/>
        <v>3.8867910714285712</v>
      </c>
      <c r="AV304" s="3">
        <f t="shared" si="284"/>
        <v>3.7871297619047612</v>
      </c>
      <c r="AW304" s="3">
        <f t="shared" si="285"/>
        <v>3.8867910714285712</v>
      </c>
      <c r="AX304" s="3">
        <f t="shared" si="286"/>
        <v>3.7871297619047612</v>
      </c>
      <c r="AY304" s="3">
        <f t="shared" si="287"/>
        <v>-0.92816666666666769</v>
      </c>
      <c r="AZ304" s="3">
        <f t="shared" si="288"/>
        <v>-0.92816666666666769</v>
      </c>
      <c r="BA304" s="3">
        <f t="shared" si="289"/>
        <v>-0.92816666666666769</v>
      </c>
      <c r="BB304" s="3">
        <f t="shared" si="290"/>
        <v>-0.904962500000001</v>
      </c>
      <c r="BC304" s="3">
        <f t="shared" si="291"/>
        <v>-0.88175833333333431</v>
      </c>
      <c r="BD304" s="3">
        <f t="shared" si="292"/>
        <v>-0.904962500000001</v>
      </c>
      <c r="BE304" s="3">
        <f t="shared" si="293"/>
        <v>-0.88175833333333431</v>
      </c>
      <c r="BF304" s="3">
        <f t="shared" si="294"/>
        <v>-0.904962500000001</v>
      </c>
      <c r="BG304" s="3">
        <f t="shared" si="295"/>
        <v>-0.88175833333333431</v>
      </c>
    </row>
    <row r="305" spans="1:59" ht="15" x14ac:dyDescent="0.25">
      <c r="A305" s="38" t="s">
        <v>412</v>
      </c>
      <c r="B305" s="38" t="s">
        <v>77</v>
      </c>
      <c r="C305" s="38" t="str">
        <f>VLOOKUP(A305,CALC!$A$2:$C$494,3,FALSE)</f>
        <v>D</v>
      </c>
      <c r="D305" s="38"/>
      <c r="E305" s="39">
        <v>84</v>
      </c>
      <c r="F305" s="40">
        <v>7.2</v>
      </c>
      <c r="G305" s="40">
        <v>16.5</v>
      </c>
      <c r="H305" s="40">
        <v>23.7</v>
      </c>
      <c r="I305" s="40">
        <v>0</v>
      </c>
      <c r="J305" s="40">
        <v>108.9</v>
      </c>
      <c r="K305" s="40">
        <v>108.9</v>
      </c>
      <c r="L305" s="40">
        <v>162.1</v>
      </c>
      <c r="M305" s="40">
        <v>35</v>
      </c>
      <c r="N305" s="52">
        <v>6.6000000000000003E-2</v>
      </c>
      <c r="O305" s="42">
        <v>21.5</v>
      </c>
      <c r="P305" s="54">
        <f t="shared" ref="P305:Y305" si="337">IF(F$4="Yes",F305*F$5,0)</f>
        <v>36</v>
      </c>
      <c r="Q305" s="55">
        <f t="shared" si="337"/>
        <v>61.875</v>
      </c>
      <c r="R305" s="55">
        <f t="shared" si="337"/>
        <v>23.7</v>
      </c>
      <c r="S305" s="55">
        <f t="shared" si="337"/>
        <v>0</v>
      </c>
      <c r="T305" s="55">
        <f t="shared" si="337"/>
        <v>54.45</v>
      </c>
      <c r="U305" s="55">
        <f t="shared" si="337"/>
        <v>32.67</v>
      </c>
      <c r="V305" s="55">
        <f t="shared" si="337"/>
        <v>97.259999999999991</v>
      </c>
      <c r="W305" s="55">
        <f t="shared" si="337"/>
        <v>35</v>
      </c>
      <c r="X305" s="55">
        <f t="shared" si="337"/>
        <v>6.6000000000000003E-2</v>
      </c>
      <c r="Y305" s="56">
        <f t="shared" si="337"/>
        <v>0</v>
      </c>
      <c r="Z305" s="57">
        <f t="shared" si="276"/>
        <v>341.02099999999996</v>
      </c>
      <c r="AA305" s="59">
        <f t="shared" si="277"/>
        <v>4.0597738095238087</v>
      </c>
      <c r="AB305" s="59">
        <f t="shared" si="278"/>
        <v>-0.8548452380952396</v>
      </c>
      <c r="AC305" s="1"/>
      <c r="AD305" s="1"/>
      <c r="AE305" s="1"/>
      <c r="AF305" s="1"/>
      <c r="AG305" s="1"/>
      <c r="AH305" s="1"/>
      <c r="AI305" s="1"/>
      <c r="AJ305" s="1"/>
      <c r="AK305" s="1"/>
      <c r="AL305" s="1">
        <f>IFERROR(VLOOKUP(C305,CALC!$K$2:$M$8,2,FALSE),1)</f>
        <v>1</v>
      </c>
      <c r="AM305" s="1">
        <f>IFERROR(VLOOKUP(C305,CALC!$K$2:$M$8,3,FALSE),1)</f>
        <v>1</v>
      </c>
      <c r="AN305" s="1">
        <f>VLOOKUP(B305,CALC!$E$2:$H$33,3,FALSE)</f>
        <v>1</v>
      </c>
      <c r="AO305" s="1">
        <f>VLOOKUP(B305,CALC!$E$2:$H$33,4,FALSE)</f>
        <v>1</v>
      </c>
      <c r="AP305" s="1"/>
      <c r="AQ305" s="3">
        <f t="shared" si="279"/>
        <v>4.0597738095238087</v>
      </c>
      <c r="AR305" s="3">
        <f t="shared" si="280"/>
        <v>4.0597738095238087</v>
      </c>
      <c r="AS305" s="3">
        <f t="shared" si="281"/>
        <v>4.0597738095238087</v>
      </c>
      <c r="AT305" s="3">
        <f t="shared" si="282"/>
        <v>4.0597738095238087</v>
      </c>
      <c r="AU305" s="3">
        <f t="shared" si="283"/>
        <v>4.0597738095238087</v>
      </c>
      <c r="AV305" s="3">
        <f t="shared" si="284"/>
        <v>4.0597738095238087</v>
      </c>
      <c r="AW305" s="3">
        <f t="shared" si="285"/>
        <v>4.0597738095238087</v>
      </c>
      <c r="AX305" s="3">
        <f t="shared" si="286"/>
        <v>4.0597738095238087</v>
      </c>
      <c r="AY305" s="3">
        <f t="shared" si="287"/>
        <v>-0.8548452380952396</v>
      </c>
      <c r="AZ305" s="3">
        <f t="shared" si="288"/>
        <v>-0.8548452380952396</v>
      </c>
      <c r="BA305" s="3">
        <f t="shared" si="289"/>
        <v>-0.8548452380952396</v>
      </c>
      <c r="BB305" s="3">
        <f t="shared" si="290"/>
        <v>-0.8548452380952396</v>
      </c>
      <c r="BC305" s="3">
        <f t="shared" si="291"/>
        <v>-0.8548452380952396</v>
      </c>
      <c r="BD305" s="3">
        <f t="shared" si="292"/>
        <v>-0.8548452380952396</v>
      </c>
      <c r="BE305" s="3">
        <f t="shared" si="293"/>
        <v>-0.8548452380952396</v>
      </c>
      <c r="BF305" s="3">
        <f t="shared" si="294"/>
        <v>-0.8548452380952396</v>
      </c>
      <c r="BG305" s="3">
        <f t="shared" si="295"/>
        <v>-0.8548452380952396</v>
      </c>
    </row>
    <row r="306" spans="1:59" ht="15" x14ac:dyDescent="0.25">
      <c r="A306" s="38" t="s">
        <v>503</v>
      </c>
      <c r="B306" s="38" t="s">
        <v>79</v>
      </c>
      <c r="C306" s="38" t="str">
        <f>VLOOKUP(A306,CALC!$A$2:$C$494,3,FALSE)</f>
        <v>C</v>
      </c>
      <c r="D306" s="38">
        <v>2</v>
      </c>
      <c r="E306" s="39">
        <v>84</v>
      </c>
      <c r="F306" s="40">
        <v>16.100000000000001</v>
      </c>
      <c r="G306" s="40">
        <v>19.899999999999999</v>
      </c>
      <c r="H306" s="40">
        <v>36.1</v>
      </c>
      <c r="I306" s="40">
        <v>3.5</v>
      </c>
      <c r="J306" s="40">
        <v>193.3</v>
      </c>
      <c r="K306" s="40">
        <v>27.3</v>
      </c>
      <c r="L306" s="40">
        <v>34</v>
      </c>
      <c r="M306" s="40">
        <v>18</v>
      </c>
      <c r="N306" s="41">
        <v>8.3000000000000004E-2</v>
      </c>
      <c r="O306" s="42">
        <v>18.25</v>
      </c>
      <c r="P306" s="54">
        <f t="shared" ref="P306:Y306" si="338">IF(F$4="Yes",F306*F$5,0)</f>
        <v>80.5</v>
      </c>
      <c r="Q306" s="55">
        <f t="shared" si="338"/>
        <v>74.625</v>
      </c>
      <c r="R306" s="55">
        <f t="shared" si="338"/>
        <v>36.1</v>
      </c>
      <c r="S306" s="55">
        <f t="shared" si="338"/>
        <v>1.75</v>
      </c>
      <c r="T306" s="55">
        <f t="shared" si="338"/>
        <v>96.65</v>
      </c>
      <c r="U306" s="55">
        <f t="shared" si="338"/>
        <v>8.19</v>
      </c>
      <c r="V306" s="55">
        <f t="shared" si="338"/>
        <v>20.399999999999999</v>
      </c>
      <c r="W306" s="55">
        <f t="shared" si="338"/>
        <v>18</v>
      </c>
      <c r="X306" s="55">
        <f t="shared" si="338"/>
        <v>8.3000000000000004E-2</v>
      </c>
      <c r="Y306" s="56">
        <f t="shared" si="338"/>
        <v>0</v>
      </c>
      <c r="Z306" s="57">
        <f t="shared" si="276"/>
        <v>336.298</v>
      </c>
      <c r="AA306" s="59">
        <f t="shared" si="277"/>
        <v>4.0035476190476187</v>
      </c>
      <c r="AB306" s="59">
        <f t="shared" si="278"/>
        <v>-1.6750483749999994</v>
      </c>
      <c r="AC306" s="1"/>
      <c r="AD306" s="1"/>
      <c r="AE306" s="1"/>
      <c r="AF306" s="1"/>
      <c r="AG306" s="1"/>
      <c r="AH306" s="1"/>
      <c r="AI306" s="1"/>
      <c r="AJ306" s="1"/>
      <c r="AK306" s="1"/>
      <c r="AL306" s="1">
        <f>IFERROR(VLOOKUP(C306,CALC!$K$2:$M$8,2,FALSE),1)</f>
        <v>0.96</v>
      </c>
      <c r="AM306" s="1">
        <f>IFERROR(VLOOKUP(C306,CALC!$K$2:$M$8,3,FALSE),1)</f>
        <v>0.98</v>
      </c>
      <c r="AN306" s="1">
        <f>VLOOKUP(B306,CALC!$E$2:$H$33,3,FALSE)</f>
        <v>0.95</v>
      </c>
      <c r="AO306" s="1">
        <f>VLOOKUP(B306,CALC!$E$2:$H$33,4,FALSE)</f>
        <v>0.97499999999999998</v>
      </c>
      <c r="AP306" s="1"/>
      <c r="AQ306" s="3">
        <f t="shared" si="279"/>
        <v>3.9234766666666663</v>
      </c>
      <c r="AR306" s="3">
        <f t="shared" si="280"/>
        <v>3.8434057142857139</v>
      </c>
      <c r="AS306" s="3">
        <f t="shared" si="281"/>
        <v>3.9034589285714283</v>
      </c>
      <c r="AT306" s="3">
        <f t="shared" si="282"/>
        <v>3.8033702380952374</v>
      </c>
      <c r="AU306" s="3">
        <f t="shared" si="283"/>
        <v>3.8253897499999994</v>
      </c>
      <c r="AV306" s="3">
        <f t="shared" si="284"/>
        <v>3.7273028333333329</v>
      </c>
      <c r="AW306" s="3">
        <f t="shared" si="285"/>
        <v>3.7473205714285709</v>
      </c>
      <c r="AX306" s="3">
        <f t="shared" si="286"/>
        <v>3.6512354285714279</v>
      </c>
      <c r="AY306" s="3">
        <f t="shared" si="287"/>
        <v>-1.7530595238095232</v>
      </c>
      <c r="AZ306" s="3">
        <f t="shared" si="288"/>
        <v>-1.7179983333333326</v>
      </c>
      <c r="BA306" s="3">
        <f t="shared" si="289"/>
        <v>-1.6829371428571422</v>
      </c>
      <c r="BB306" s="3">
        <f t="shared" si="290"/>
        <v>-1.7092330357142851</v>
      </c>
      <c r="BC306" s="3">
        <f t="shared" si="291"/>
        <v>-1.6654065476190469</v>
      </c>
      <c r="BD306" s="3">
        <f t="shared" si="292"/>
        <v>-1.6750483749999994</v>
      </c>
      <c r="BE306" s="3">
        <f t="shared" si="293"/>
        <v>-1.6320984166666659</v>
      </c>
      <c r="BF306" s="3">
        <f t="shared" si="294"/>
        <v>-1.6408637142857136</v>
      </c>
      <c r="BG306" s="3">
        <f t="shared" si="295"/>
        <v>-1.5987902857142851</v>
      </c>
    </row>
    <row r="307" spans="1:59" ht="15" x14ac:dyDescent="0.25">
      <c r="A307" s="38" t="s">
        <v>413</v>
      </c>
      <c r="B307" s="38" t="s">
        <v>79</v>
      </c>
      <c r="C307" s="38" t="str">
        <f>VLOOKUP(A307,CALC!$A$2:$C$494,3,FALSE)</f>
        <v>D</v>
      </c>
      <c r="D307" s="38"/>
      <c r="E307" s="39">
        <v>84</v>
      </c>
      <c r="F307" s="40">
        <v>4</v>
      </c>
      <c r="G307" s="40">
        <v>16.3</v>
      </c>
      <c r="H307" s="40">
        <v>20.3</v>
      </c>
      <c r="I307" s="40">
        <v>0</v>
      </c>
      <c r="J307" s="40">
        <v>88.2</v>
      </c>
      <c r="K307" s="40">
        <v>137.19999999999999</v>
      </c>
      <c r="L307" s="40">
        <v>190.8</v>
      </c>
      <c r="M307" s="40">
        <v>33.299999999999997</v>
      </c>
      <c r="N307" s="41">
        <v>4.4999999999999998E-2</v>
      </c>
      <c r="O307" s="42">
        <v>22</v>
      </c>
      <c r="P307" s="54">
        <f t="shared" ref="P307:Y307" si="339">IF(F$4="Yes",F307*F$5,0)</f>
        <v>20</v>
      </c>
      <c r="Q307" s="55">
        <f t="shared" si="339"/>
        <v>61.125</v>
      </c>
      <c r="R307" s="55">
        <f t="shared" si="339"/>
        <v>20.3</v>
      </c>
      <c r="S307" s="55">
        <f t="shared" si="339"/>
        <v>0</v>
      </c>
      <c r="T307" s="55">
        <f t="shared" si="339"/>
        <v>44.1</v>
      </c>
      <c r="U307" s="55">
        <f t="shared" si="339"/>
        <v>41.16</v>
      </c>
      <c r="V307" s="55">
        <f t="shared" si="339"/>
        <v>114.48</v>
      </c>
      <c r="W307" s="55">
        <f t="shared" si="339"/>
        <v>33.299999999999997</v>
      </c>
      <c r="X307" s="55">
        <f t="shared" si="339"/>
        <v>4.4999999999999998E-2</v>
      </c>
      <c r="Y307" s="56">
        <f t="shared" si="339"/>
        <v>0</v>
      </c>
      <c r="Z307" s="57">
        <f t="shared" si="276"/>
        <v>334.51000000000005</v>
      </c>
      <c r="AA307" s="59">
        <f t="shared" si="277"/>
        <v>3.9822619047619052</v>
      </c>
      <c r="AB307" s="59">
        <f t="shared" si="278"/>
        <v>-0.90904821428571447</v>
      </c>
      <c r="AC307" s="1"/>
      <c r="AD307" s="1"/>
      <c r="AE307" s="1"/>
      <c r="AF307" s="1"/>
      <c r="AG307" s="1"/>
      <c r="AH307" s="1"/>
      <c r="AI307" s="1"/>
      <c r="AJ307" s="1"/>
      <c r="AK307" s="1"/>
      <c r="AL307" s="1">
        <f>IFERROR(VLOOKUP(C307,CALC!$K$2:$M$8,2,FALSE),1)</f>
        <v>1</v>
      </c>
      <c r="AM307" s="1">
        <f>IFERROR(VLOOKUP(C307,CALC!$K$2:$M$8,3,FALSE),1)</f>
        <v>1</v>
      </c>
      <c r="AN307" s="1">
        <f>VLOOKUP(B307,CALC!$E$2:$H$33,3,FALSE)</f>
        <v>0.95</v>
      </c>
      <c r="AO307" s="1">
        <f>VLOOKUP(B307,CALC!$E$2:$H$33,4,FALSE)</f>
        <v>0.97499999999999998</v>
      </c>
      <c r="AP307" s="1"/>
      <c r="AQ307" s="3">
        <f t="shared" si="279"/>
        <v>3.9822619047619052</v>
      </c>
      <c r="AR307" s="3">
        <f t="shared" si="280"/>
        <v>3.9822619047619052</v>
      </c>
      <c r="AS307" s="3">
        <f t="shared" si="281"/>
        <v>3.8827053571428576</v>
      </c>
      <c r="AT307" s="3">
        <f t="shared" si="282"/>
        <v>3.7831488095238099</v>
      </c>
      <c r="AU307" s="3">
        <f t="shared" si="283"/>
        <v>3.8827053571428576</v>
      </c>
      <c r="AV307" s="3">
        <f t="shared" si="284"/>
        <v>3.7831488095238099</v>
      </c>
      <c r="AW307" s="3">
        <f t="shared" si="285"/>
        <v>3.8827053571428576</v>
      </c>
      <c r="AX307" s="3">
        <f t="shared" si="286"/>
        <v>3.7831488095238099</v>
      </c>
      <c r="AY307" s="3">
        <f t="shared" si="287"/>
        <v>-0.93235714285714311</v>
      </c>
      <c r="AZ307" s="3">
        <f t="shared" si="288"/>
        <v>-0.93235714285714311</v>
      </c>
      <c r="BA307" s="3">
        <f t="shared" si="289"/>
        <v>-0.93235714285714311</v>
      </c>
      <c r="BB307" s="3">
        <f t="shared" si="290"/>
        <v>-0.90904821428571447</v>
      </c>
      <c r="BC307" s="3">
        <f t="shared" si="291"/>
        <v>-0.88573928571428595</v>
      </c>
      <c r="BD307" s="3">
        <f t="shared" si="292"/>
        <v>-0.90904821428571447</v>
      </c>
      <c r="BE307" s="3">
        <f t="shared" si="293"/>
        <v>-0.88573928571428595</v>
      </c>
      <c r="BF307" s="3">
        <f t="shared" si="294"/>
        <v>-0.90904821428571447</v>
      </c>
      <c r="BG307" s="3">
        <f t="shared" si="295"/>
        <v>-0.88573928571428595</v>
      </c>
    </row>
    <row r="308" spans="1:59" ht="15" x14ac:dyDescent="0.25">
      <c r="A308" s="38" t="s">
        <v>509</v>
      </c>
      <c r="B308" s="38" t="s">
        <v>77</v>
      </c>
      <c r="C308" s="38" t="str">
        <f>VLOOKUP(A308,CALC!$A$2:$C$494,3,FALSE)</f>
        <v>RW</v>
      </c>
      <c r="D308" s="38"/>
      <c r="E308" s="39">
        <v>84</v>
      </c>
      <c r="F308" s="40">
        <v>15.9</v>
      </c>
      <c r="G308" s="40">
        <v>32.299999999999997</v>
      </c>
      <c r="H308" s="40">
        <v>48.3</v>
      </c>
      <c r="I308" s="40">
        <v>10.1</v>
      </c>
      <c r="J308" s="40">
        <v>101.9</v>
      </c>
      <c r="K308" s="40">
        <v>36.200000000000003</v>
      </c>
      <c r="L308" s="40">
        <v>22.3</v>
      </c>
      <c r="M308" s="40">
        <v>22.3</v>
      </c>
      <c r="N308" s="52">
        <v>0.156</v>
      </c>
      <c r="O308" s="42">
        <v>14.25</v>
      </c>
      <c r="P308" s="54">
        <f t="shared" ref="P308:Y308" si="340">IF(F$4="Yes",F308*F$5,0)</f>
        <v>79.5</v>
      </c>
      <c r="Q308" s="55">
        <f t="shared" si="340"/>
        <v>121.12499999999999</v>
      </c>
      <c r="R308" s="55">
        <f t="shared" si="340"/>
        <v>48.3</v>
      </c>
      <c r="S308" s="55">
        <f t="shared" si="340"/>
        <v>5.05</v>
      </c>
      <c r="T308" s="55">
        <f t="shared" si="340"/>
        <v>50.95</v>
      </c>
      <c r="U308" s="55">
        <f t="shared" si="340"/>
        <v>10.860000000000001</v>
      </c>
      <c r="V308" s="55">
        <f t="shared" si="340"/>
        <v>13.38</v>
      </c>
      <c r="W308" s="55">
        <f t="shared" si="340"/>
        <v>22.3</v>
      </c>
      <c r="X308" s="55">
        <f t="shared" si="340"/>
        <v>0.156</v>
      </c>
      <c r="Y308" s="56">
        <f t="shared" si="340"/>
        <v>0</v>
      </c>
      <c r="Z308" s="57">
        <f t="shared" si="276"/>
        <v>351.62100000000004</v>
      </c>
      <c r="AA308" s="59">
        <f t="shared" si="277"/>
        <v>4.1859642857142862</v>
      </c>
      <c r="AB308" s="59">
        <f t="shared" si="278"/>
        <v>-1.5313767857142841</v>
      </c>
      <c r="AC308" s="1"/>
      <c r="AD308" s="1"/>
      <c r="AE308" s="1"/>
      <c r="AF308" s="1"/>
      <c r="AG308" s="1"/>
      <c r="AH308" s="1"/>
      <c r="AI308" s="1"/>
      <c r="AJ308" s="1"/>
      <c r="AK308" s="1"/>
      <c r="AL308" s="1">
        <f>IFERROR(VLOOKUP(C308,CALC!$K$2:$M$8,2,FALSE),1)</f>
        <v>0.95</v>
      </c>
      <c r="AM308" s="1">
        <f>IFERROR(VLOOKUP(C308,CALC!$K$2:$M$8,3,FALSE),1)</f>
        <v>0.97499999999999998</v>
      </c>
      <c r="AN308" s="1">
        <f>VLOOKUP(B308,CALC!$E$2:$H$33,3,FALSE)</f>
        <v>1</v>
      </c>
      <c r="AO308" s="1">
        <f>VLOOKUP(B308,CALC!$E$2:$H$33,4,FALSE)</f>
        <v>1</v>
      </c>
      <c r="AP308" s="1"/>
      <c r="AQ308" s="3">
        <f t="shared" si="279"/>
        <v>4.0813151785714288</v>
      </c>
      <c r="AR308" s="3">
        <f t="shared" si="280"/>
        <v>3.9766660714285718</v>
      </c>
      <c r="AS308" s="3">
        <f t="shared" si="281"/>
        <v>4.1859642857142862</v>
      </c>
      <c r="AT308" s="3">
        <f t="shared" si="282"/>
        <v>4.1859642857142862</v>
      </c>
      <c r="AU308" s="3">
        <f t="shared" si="283"/>
        <v>4.0813151785714288</v>
      </c>
      <c r="AV308" s="3">
        <f t="shared" si="284"/>
        <v>4.0813151785714288</v>
      </c>
      <c r="AW308" s="3">
        <f t="shared" si="285"/>
        <v>3.9766660714285718</v>
      </c>
      <c r="AX308" s="3">
        <f t="shared" si="286"/>
        <v>3.9766660714285718</v>
      </c>
      <c r="AY308" s="3">
        <f t="shared" si="287"/>
        <v>-1.5706428571428557</v>
      </c>
      <c r="AZ308" s="3">
        <f t="shared" si="288"/>
        <v>-1.5313767857142841</v>
      </c>
      <c r="BA308" s="3">
        <f t="shared" si="289"/>
        <v>-1.4921107142857128</v>
      </c>
      <c r="BB308" s="3">
        <f t="shared" si="290"/>
        <v>-1.5706428571428557</v>
      </c>
      <c r="BC308" s="3">
        <f t="shared" si="291"/>
        <v>-1.5706428571428557</v>
      </c>
      <c r="BD308" s="3">
        <f t="shared" si="292"/>
        <v>-1.5313767857142841</v>
      </c>
      <c r="BE308" s="3">
        <f t="shared" si="293"/>
        <v>-1.5313767857142841</v>
      </c>
      <c r="BF308" s="3">
        <f t="shared" si="294"/>
        <v>-1.4921107142857128</v>
      </c>
      <c r="BG308" s="3">
        <f t="shared" si="295"/>
        <v>-1.4921107142857128</v>
      </c>
    </row>
    <row r="309" spans="1:59" ht="15" x14ac:dyDescent="0.25">
      <c r="A309" s="38" t="s">
        <v>516</v>
      </c>
      <c r="B309" s="38" t="s">
        <v>41</v>
      </c>
      <c r="C309" s="38" t="str">
        <f>VLOOKUP(A309,CALC!$A$2:$C$494,3,FALSE)</f>
        <v>C/LW</v>
      </c>
      <c r="D309" s="38">
        <v>2</v>
      </c>
      <c r="E309" s="39">
        <v>84</v>
      </c>
      <c r="F309" s="40">
        <v>18.3</v>
      </c>
      <c r="G309" s="40">
        <v>20.5</v>
      </c>
      <c r="H309" s="40">
        <v>38.799999999999997</v>
      </c>
      <c r="I309" s="40">
        <v>4.3</v>
      </c>
      <c r="J309" s="40">
        <v>122.7</v>
      </c>
      <c r="K309" s="40">
        <v>93.7</v>
      </c>
      <c r="L309" s="40">
        <v>33.799999999999997</v>
      </c>
      <c r="M309" s="40">
        <v>21.3</v>
      </c>
      <c r="N309" s="52">
        <v>0.14899999999999999</v>
      </c>
      <c r="O309" s="42">
        <v>14.75</v>
      </c>
      <c r="P309" s="54">
        <f t="shared" ref="P309:Y309" si="341">IF(F$4="Yes",F309*F$5,0)</f>
        <v>91.5</v>
      </c>
      <c r="Q309" s="55">
        <f t="shared" si="341"/>
        <v>76.875</v>
      </c>
      <c r="R309" s="55">
        <f t="shared" si="341"/>
        <v>38.799999999999997</v>
      </c>
      <c r="S309" s="55">
        <f t="shared" si="341"/>
        <v>2.15</v>
      </c>
      <c r="T309" s="55">
        <f t="shared" si="341"/>
        <v>61.35</v>
      </c>
      <c r="U309" s="55">
        <f t="shared" si="341"/>
        <v>28.11</v>
      </c>
      <c r="V309" s="55">
        <f t="shared" si="341"/>
        <v>20.279999999999998</v>
      </c>
      <c r="W309" s="55">
        <f t="shared" si="341"/>
        <v>21.3</v>
      </c>
      <c r="X309" s="55">
        <f t="shared" si="341"/>
        <v>0.14899999999999999</v>
      </c>
      <c r="Y309" s="56">
        <f t="shared" si="341"/>
        <v>0</v>
      </c>
      <c r="Z309" s="57">
        <f t="shared" si="276"/>
        <v>340.51400000000001</v>
      </c>
      <c r="AA309" s="59">
        <f t="shared" si="277"/>
        <v>4.0537380952380957</v>
      </c>
      <c r="AB309" s="59">
        <f t="shared" si="278"/>
        <v>-1.7794981547619031</v>
      </c>
      <c r="AC309" s="1"/>
      <c r="AD309" s="1"/>
      <c r="AE309" s="1"/>
      <c r="AF309" s="1"/>
      <c r="AG309" s="1"/>
      <c r="AH309" s="1"/>
      <c r="AI309" s="1"/>
      <c r="AJ309" s="1"/>
      <c r="AK309" s="1"/>
      <c r="AL309" s="1">
        <f>IFERROR(VLOOKUP(C309,CALC!$K$2:$M$8,2,FALSE),1)</f>
        <v>1.0900000000000001</v>
      </c>
      <c r="AM309" s="1">
        <f>IFERROR(VLOOKUP(C309,CALC!$K$2:$M$8,3,FALSE),1)</f>
        <v>1.0449999999999999</v>
      </c>
      <c r="AN309" s="1">
        <f>VLOOKUP(B309,CALC!$E$2:$H$33,3,FALSE)</f>
        <v>1</v>
      </c>
      <c r="AO309" s="1">
        <f>VLOOKUP(B309,CALC!$E$2:$H$33,4,FALSE)</f>
        <v>1</v>
      </c>
      <c r="AP309" s="1"/>
      <c r="AQ309" s="3">
        <f t="shared" si="279"/>
        <v>4.2361563095238095</v>
      </c>
      <c r="AR309" s="3">
        <f t="shared" si="280"/>
        <v>4.4185745238095242</v>
      </c>
      <c r="AS309" s="3">
        <f t="shared" si="281"/>
        <v>4.0537380952380957</v>
      </c>
      <c r="AT309" s="3">
        <f t="shared" si="282"/>
        <v>4.0537380952380957</v>
      </c>
      <c r="AU309" s="3">
        <f t="shared" si="283"/>
        <v>4.2361563095238095</v>
      </c>
      <c r="AV309" s="3">
        <f t="shared" si="284"/>
        <v>4.2361563095238095</v>
      </c>
      <c r="AW309" s="3">
        <f t="shared" si="285"/>
        <v>4.4185745238095242</v>
      </c>
      <c r="AX309" s="3">
        <f t="shared" si="286"/>
        <v>4.4185745238095242</v>
      </c>
      <c r="AY309" s="3">
        <f t="shared" si="287"/>
        <v>-1.7028690476190462</v>
      </c>
      <c r="AZ309" s="3">
        <f t="shared" si="288"/>
        <v>-1.7794981547619031</v>
      </c>
      <c r="BA309" s="3">
        <f t="shared" si="289"/>
        <v>-1.8561272619047606</v>
      </c>
      <c r="BB309" s="3">
        <f t="shared" si="290"/>
        <v>-1.7028690476190462</v>
      </c>
      <c r="BC309" s="3">
        <f t="shared" si="291"/>
        <v>-1.7028690476190462</v>
      </c>
      <c r="BD309" s="3">
        <f t="shared" si="292"/>
        <v>-1.7794981547619031</v>
      </c>
      <c r="BE309" s="3">
        <f t="shared" si="293"/>
        <v>-1.7794981547619031</v>
      </c>
      <c r="BF309" s="3">
        <f t="shared" si="294"/>
        <v>-1.8561272619047606</v>
      </c>
      <c r="BG309" s="3">
        <f t="shared" si="295"/>
        <v>-1.8561272619047606</v>
      </c>
    </row>
    <row r="310" spans="1:59" ht="15" x14ac:dyDescent="0.25">
      <c r="A310" s="38" t="s">
        <v>423</v>
      </c>
      <c r="B310" s="38" t="s">
        <v>19</v>
      </c>
      <c r="C310" s="38" t="str">
        <f>VLOOKUP(A310,CALC!$A$2:$C$494,3,FALSE)</f>
        <v>D</v>
      </c>
      <c r="D310" s="38"/>
      <c r="E310" s="39">
        <v>84</v>
      </c>
      <c r="F310" s="40">
        <v>3.4</v>
      </c>
      <c r="G310" s="40">
        <v>20.6</v>
      </c>
      <c r="H310" s="40">
        <v>24</v>
      </c>
      <c r="I310" s="40">
        <v>0</v>
      </c>
      <c r="J310" s="40">
        <v>102.4</v>
      </c>
      <c r="K310" s="40">
        <v>133.19999999999999</v>
      </c>
      <c r="L310" s="40">
        <v>157</v>
      </c>
      <c r="M310" s="40">
        <v>26.8</v>
      </c>
      <c r="N310" s="41">
        <v>3.3000000000000002E-2</v>
      </c>
      <c r="O310" s="42">
        <v>21</v>
      </c>
      <c r="P310" s="54">
        <f t="shared" ref="P310:Y310" si="342">IF(F$4="Yes",F310*F$5,0)</f>
        <v>17</v>
      </c>
      <c r="Q310" s="55">
        <f t="shared" si="342"/>
        <v>77.25</v>
      </c>
      <c r="R310" s="55">
        <f t="shared" si="342"/>
        <v>24</v>
      </c>
      <c r="S310" s="55">
        <f t="shared" si="342"/>
        <v>0</v>
      </c>
      <c r="T310" s="55">
        <f t="shared" si="342"/>
        <v>51.2</v>
      </c>
      <c r="U310" s="55">
        <f t="shared" si="342"/>
        <v>39.959999999999994</v>
      </c>
      <c r="V310" s="55">
        <f t="shared" si="342"/>
        <v>94.2</v>
      </c>
      <c r="W310" s="55">
        <f t="shared" si="342"/>
        <v>26.8</v>
      </c>
      <c r="X310" s="55">
        <f t="shared" si="342"/>
        <v>3.3000000000000002E-2</v>
      </c>
      <c r="Y310" s="56">
        <f t="shared" si="342"/>
        <v>0</v>
      </c>
      <c r="Z310" s="57">
        <f t="shared" si="276"/>
        <v>330.44299999999998</v>
      </c>
      <c r="AA310" s="59">
        <f t="shared" si="277"/>
        <v>3.933845238095238</v>
      </c>
      <c r="AB310" s="59">
        <f t="shared" si="278"/>
        <v>-1.0739473214285722</v>
      </c>
      <c r="AC310" s="1"/>
      <c r="AD310" s="1"/>
      <c r="AE310" s="1"/>
      <c r="AF310" s="1"/>
      <c r="AG310" s="1"/>
      <c r="AH310" s="1"/>
      <c r="AI310" s="1"/>
      <c r="AJ310" s="1"/>
      <c r="AK310" s="1"/>
      <c r="AL310" s="1">
        <f>IFERROR(VLOOKUP(C310,CALC!$K$2:$M$8,2,FALSE),1)</f>
        <v>1</v>
      </c>
      <c r="AM310" s="1">
        <f>IFERROR(VLOOKUP(C310,CALC!$K$2:$M$8,3,FALSE),1)</f>
        <v>1</v>
      </c>
      <c r="AN310" s="1">
        <f>VLOOKUP(B310,CALC!$E$2:$H$33,3,FALSE)</f>
        <v>1.19</v>
      </c>
      <c r="AO310" s="1">
        <f>VLOOKUP(B310,CALC!$E$2:$H$33,4,FALSE)</f>
        <v>1.095</v>
      </c>
      <c r="AP310" s="1"/>
      <c r="AQ310" s="3">
        <f t="shared" si="279"/>
        <v>3.933845238095238</v>
      </c>
      <c r="AR310" s="3">
        <f t="shared" si="280"/>
        <v>3.933845238095238</v>
      </c>
      <c r="AS310" s="3">
        <f t="shared" si="281"/>
        <v>4.3075605357142859</v>
      </c>
      <c r="AT310" s="3">
        <f t="shared" si="282"/>
        <v>4.6812758333333333</v>
      </c>
      <c r="AU310" s="3">
        <f t="shared" si="283"/>
        <v>4.3075605357142859</v>
      </c>
      <c r="AV310" s="3">
        <f t="shared" si="284"/>
        <v>4.6812758333333333</v>
      </c>
      <c r="AW310" s="3">
        <f t="shared" si="285"/>
        <v>4.3075605357142859</v>
      </c>
      <c r="AX310" s="3">
        <f t="shared" si="286"/>
        <v>4.6812758333333333</v>
      </c>
      <c r="AY310" s="3">
        <f t="shared" si="287"/>
        <v>-0.98077380952381032</v>
      </c>
      <c r="AZ310" s="3">
        <f t="shared" si="288"/>
        <v>-0.98077380952381032</v>
      </c>
      <c r="BA310" s="3">
        <f t="shared" si="289"/>
        <v>-0.98077380952381032</v>
      </c>
      <c r="BB310" s="3">
        <f t="shared" si="290"/>
        <v>-1.0739473214285722</v>
      </c>
      <c r="BC310" s="3">
        <f t="shared" si="291"/>
        <v>-1.1671208333333343</v>
      </c>
      <c r="BD310" s="3">
        <f t="shared" si="292"/>
        <v>-1.0739473214285722</v>
      </c>
      <c r="BE310" s="3">
        <f t="shared" si="293"/>
        <v>-1.1671208333333343</v>
      </c>
      <c r="BF310" s="3">
        <f t="shared" si="294"/>
        <v>-1.0739473214285722</v>
      </c>
      <c r="BG310" s="3">
        <f t="shared" si="295"/>
        <v>-1.1671208333333343</v>
      </c>
    </row>
    <row r="311" spans="1:59" ht="15" x14ac:dyDescent="0.25">
      <c r="A311" s="38" t="s">
        <v>505</v>
      </c>
      <c r="B311" s="38" t="s">
        <v>58</v>
      </c>
      <c r="C311" s="38" t="str">
        <f>VLOOKUP(A311,CALC!$A$2:$C$494,3,FALSE)</f>
        <v>RW</v>
      </c>
      <c r="D311" s="38">
        <v>2</v>
      </c>
      <c r="E311" s="39">
        <v>84</v>
      </c>
      <c r="F311" s="40">
        <v>15.8</v>
      </c>
      <c r="G311" s="40">
        <v>26.6</v>
      </c>
      <c r="H311" s="40">
        <v>42.5</v>
      </c>
      <c r="I311" s="40">
        <v>9</v>
      </c>
      <c r="J311" s="40">
        <v>131.4</v>
      </c>
      <c r="K311" s="40">
        <v>22.8</v>
      </c>
      <c r="L311" s="40">
        <v>39.6</v>
      </c>
      <c r="M311" s="40">
        <v>19.2</v>
      </c>
      <c r="N311" s="52">
        <v>0.12</v>
      </c>
      <c r="O311" s="42">
        <v>16.25</v>
      </c>
      <c r="P311" s="54">
        <f t="shared" ref="P311:Y311" si="343">IF(F$4="Yes",F311*F$5,0)</f>
        <v>79</v>
      </c>
      <c r="Q311" s="55">
        <f t="shared" si="343"/>
        <v>99.75</v>
      </c>
      <c r="R311" s="55">
        <f t="shared" si="343"/>
        <v>42.5</v>
      </c>
      <c r="S311" s="55">
        <f t="shared" si="343"/>
        <v>4.5</v>
      </c>
      <c r="T311" s="55">
        <f t="shared" si="343"/>
        <v>65.7</v>
      </c>
      <c r="U311" s="55">
        <f t="shared" si="343"/>
        <v>6.84</v>
      </c>
      <c r="V311" s="55">
        <f t="shared" si="343"/>
        <v>23.76</v>
      </c>
      <c r="W311" s="55">
        <f t="shared" si="343"/>
        <v>19.2</v>
      </c>
      <c r="X311" s="55">
        <f t="shared" si="343"/>
        <v>0.12</v>
      </c>
      <c r="Y311" s="56">
        <f t="shared" si="343"/>
        <v>0</v>
      </c>
      <c r="Z311" s="57">
        <f t="shared" si="276"/>
        <v>341.36999999999995</v>
      </c>
      <c r="AA311" s="59">
        <f t="shared" si="277"/>
        <v>4.0639285714285709</v>
      </c>
      <c r="AB311" s="59">
        <f t="shared" si="278"/>
        <v>-1.5925989508928569</v>
      </c>
      <c r="AC311" s="1"/>
      <c r="AD311" s="1"/>
      <c r="AE311" s="1"/>
      <c r="AF311" s="1"/>
      <c r="AG311" s="1"/>
      <c r="AH311" s="1"/>
      <c r="AI311" s="1"/>
      <c r="AJ311" s="1"/>
      <c r="AK311" s="1"/>
      <c r="AL311" s="1">
        <f>IFERROR(VLOOKUP(C311,CALC!$K$2:$M$8,2,FALSE),1)</f>
        <v>0.95</v>
      </c>
      <c r="AM311" s="1">
        <f>IFERROR(VLOOKUP(C311,CALC!$K$2:$M$8,3,FALSE),1)</f>
        <v>0.97499999999999998</v>
      </c>
      <c r="AN311" s="1">
        <f>VLOOKUP(B311,CALC!$E$2:$H$33,3,FALSE)</f>
        <v>0.93</v>
      </c>
      <c r="AO311" s="1">
        <f>VLOOKUP(B311,CALC!$E$2:$H$33,4,FALSE)</f>
        <v>0.96500000000000008</v>
      </c>
      <c r="AP311" s="1"/>
      <c r="AQ311" s="3">
        <f t="shared" si="279"/>
        <v>3.9623303571428563</v>
      </c>
      <c r="AR311" s="3">
        <f t="shared" si="280"/>
        <v>3.8607321428571422</v>
      </c>
      <c r="AS311" s="3">
        <f t="shared" si="281"/>
        <v>3.9216910714285711</v>
      </c>
      <c r="AT311" s="3">
        <f t="shared" si="282"/>
        <v>3.7794535714285713</v>
      </c>
      <c r="AU311" s="3">
        <f t="shared" si="283"/>
        <v>3.8236487946428568</v>
      </c>
      <c r="AV311" s="3">
        <f t="shared" si="284"/>
        <v>3.6849672321428564</v>
      </c>
      <c r="AW311" s="3">
        <f t="shared" si="285"/>
        <v>3.7256065178571425</v>
      </c>
      <c r="AX311" s="3">
        <f t="shared" si="286"/>
        <v>3.5904808928571423</v>
      </c>
      <c r="AY311" s="3">
        <f t="shared" si="287"/>
        <v>-1.692678571428571</v>
      </c>
      <c r="AZ311" s="3">
        <f t="shared" si="288"/>
        <v>-1.6503616071428566</v>
      </c>
      <c r="BA311" s="3">
        <f t="shared" si="289"/>
        <v>-1.6080446428571424</v>
      </c>
      <c r="BB311" s="3">
        <f t="shared" si="290"/>
        <v>-1.6334348214285712</v>
      </c>
      <c r="BC311" s="3">
        <f t="shared" si="291"/>
        <v>-1.5741910714285712</v>
      </c>
      <c r="BD311" s="3">
        <f t="shared" si="292"/>
        <v>-1.5925989508928569</v>
      </c>
      <c r="BE311" s="3">
        <f t="shared" si="293"/>
        <v>-1.5348362946428566</v>
      </c>
      <c r="BF311" s="3">
        <f t="shared" si="294"/>
        <v>-1.5517630803571425</v>
      </c>
      <c r="BG311" s="3">
        <f t="shared" si="295"/>
        <v>-1.4954815178571426</v>
      </c>
    </row>
    <row r="312" spans="1:59" ht="15" x14ac:dyDescent="0.25">
      <c r="A312" s="38" t="s">
        <v>517</v>
      </c>
      <c r="B312" s="38" t="s">
        <v>41</v>
      </c>
      <c r="C312" s="38" t="str">
        <f>VLOOKUP(A312,CALC!$A$2:$C$494,3,FALSE)</f>
        <v>LW/RW</v>
      </c>
      <c r="D312" s="38">
        <v>2</v>
      </c>
      <c r="E312" s="39">
        <v>84</v>
      </c>
      <c r="F312" s="40">
        <v>16.3</v>
      </c>
      <c r="G312" s="40">
        <v>22.1</v>
      </c>
      <c r="H312" s="40">
        <v>38.4</v>
      </c>
      <c r="I312" s="40">
        <v>3.9</v>
      </c>
      <c r="J312" s="40">
        <v>128.1</v>
      </c>
      <c r="K312" s="40">
        <v>109.2</v>
      </c>
      <c r="L312" s="40">
        <v>27.3</v>
      </c>
      <c r="M312" s="40">
        <v>38.5</v>
      </c>
      <c r="N312" s="41">
        <v>0.127</v>
      </c>
      <c r="O312" s="42">
        <v>14</v>
      </c>
      <c r="P312" s="54">
        <f t="shared" ref="P312:Y312" si="344">IF(F$4="Yes",F312*F$5,0)</f>
        <v>81.5</v>
      </c>
      <c r="Q312" s="55">
        <f t="shared" si="344"/>
        <v>82.875</v>
      </c>
      <c r="R312" s="55">
        <f t="shared" si="344"/>
        <v>38.4</v>
      </c>
      <c r="S312" s="55">
        <f t="shared" si="344"/>
        <v>1.95</v>
      </c>
      <c r="T312" s="55">
        <f t="shared" si="344"/>
        <v>64.05</v>
      </c>
      <c r="U312" s="55">
        <f t="shared" si="344"/>
        <v>32.76</v>
      </c>
      <c r="V312" s="55">
        <f t="shared" si="344"/>
        <v>16.38</v>
      </c>
      <c r="W312" s="55">
        <f t="shared" si="344"/>
        <v>38.5</v>
      </c>
      <c r="X312" s="55">
        <f t="shared" si="344"/>
        <v>0.127</v>
      </c>
      <c r="Y312" s="56">
        <f t="shared" si="344"/>
        <v>0</v>
      </c>
      <c r="Z312" s="57">
        <f t="shared" si="276"/>
        <v>356.54199999999997</v>
      </c>
      <c r="AA312" s="59">
        <f t="shared" si="277"/>
        <v>4.2445476190476183</v>
      </c>
      <c r="AB312" s="59">
        <f t="shared" si="278"/>
        <v>-1.5725419047619045</v>
      </c>
      <c r="AC312" s="1"/>
      <c r="AD312" s="1"/>
      <c r="AE312" s="1"/>
      <c r="AF312" s="1"/>
      <c r="AG312" s="1"/>
      <c r="AH312" s="1"/>
      <c r="AI312" s="1"/>
      <c r="AJ312" s="1"/>
      <c r="AK312" s="1"/>
      <c r="AL312" s="1">
        <f>IFERROR(VLOOKUP(C312,CALC!$K$2:$M$8,2,FALSE),1)</f>
        <v>1.08</v>
      </c>
      <c r="AM312" s="1">
        <f>IFERROR(VLOOKUP(C312,CALC!$K$2:$M$8,3,FALSE),1)</f>
        <v>1.04</v>
      </c>
      <c r="AN312" s="1">
        <f>VLOOKUP(B312,CALC!$E$2:$H$33,3,FALSE)</f>
        <v>1</v>
      </c>
      <c r="AO312" s="1">
        <f>VLOOKUP(B312,CALC!$E$2:$H$33,4,FALSE)</f>
        <v>1</v>
      </c>
      <c r="AP312" s="1"/>
      <c r="AQ312" s="3">
        <f t="shared" si="279"/>
        <v>4.4143295238095233</v>
      </c>
      <c r="AR312" s="3">
        <f t="shared" si="280"/>
        <v>4.5841114285714282</v>
      </c>
      <c r="AS312" s="3">
        <f t="shared" si="281"/>
        <v>4.2445476190476183</v>
      </c>
      <c r="AT312" s="3">
        <f t="shared" si="282"/>
        <v>4.2445476190476183</v>
      </c>
      <c r="AU312" s="3">
        <f t="shared" si="283"/>
        <v>4.4143295238095233</v>
      </c>
      <c r="AV312" s="3">
        <f t="shared" si="284"/>
        <v>4.4143295238095233</v>
      </c>
      <c r="AW312" s="3">
        <f t="shared" si="285"/>
        <v>4.5841114285714282</v>
      </c>
      <c r="AX312" s="3">
        <f t="shared" si="286"/>
        <v>4.5841114285714282</v>
      </c>
      <c r="AY312" s="3">
        <f t="shared" si="287"/>
        <v>-1.5120595238095236</v>
      </c>
      <c r="AZ312" s="3">
        <f t="shared" si="288"/>
        <v>-1.5725419047619045</v>
      </c>
      <c r="BA312" s="3">
        <f t="shared" si="289"/>
        <v>-1.6330242857142856</v>
      </c>
      <c r="BB312" s="3">
        <f t="shared" si="290"/>
        <v>-1.5120595238095236</v>
      </c>
      <c r="BC312" s="3">
        <f t="shared" si="291"/>
        <v>-1.5120595238095236</v>
      </c>
      <c r="BD312" s="3">
        <f t="shared" si="292"/>
        <v>-1.5725419047619045</v>
      </c>
      <c r="BE312" s="3">
        <f t="shared" si="293"/>
        <v>-1.5725419047619045</v>
      </c>
      <c r="BF312" s="3">
        <f t="shared" si="294"/>
        <v>-1.6330242857142856</v>
      </c>
      <c r="BG312" s="3">
        <f t="shared" si="295"/>
        <v>-1.6330242857142856</v>
      </c>
    </row>
    <row r="313" spans="1:59" ht="15" x14ac:dyDescent="0.25">
      <c r="A313" s="38" t="s">
        <v>419</v>
      </c>
      <c r="B313" s="38" t="s">
        <v>63</v>
      </c>
      <c r="C313" s="38" t="str">
        <f>VLOOKUP(A313,CALC!$A$2:$C$494,3,FALSE)</f>
        <v>D</v>
      </c>
      <c r="D313" s="38"/>
      <c r="E313" s="39">
        <v>84</v>
      </c>
      <c r="F313" s="40">
        <v>5.7</v>
      </c>
      <c r="G313" s="40">
        <v>24.3</v>
      </c>
      <c r="H313" s="40">
        <v>30</v>
      </c>
      <c r="I313" s="40">
        <v>4.7</v>
      </c>
      <c r="J313" s="40">
        <v>99.1</v>
      </c>
      <c r="K313" s="40">
        <v>37.799999999999997</v>
      </c>
      <c r="L313" s="40">
        <v>159.5</v>
      </c>
      <c r="M313" s="40">
        <v>31.6</v>
      </c>
      <c r="N313" s="52">
        <v>5.8000000000000003E-2</v>
      </c>
      <c r="O313" s="42">
        <v>22</v>
      </c>
      <c r="P313" s="54">
        <f t="shared" ref="P313:Y313" si="345">IF(F$4="Yes",F313*F$5,0)</f>
        <v>28.5</v>
      </c>
      <c r="Q313" s="55">
        <f t="shared" si="345"/>
        <v>91.125</v>
      </c>
      <c r="R313" s="55">
        <f t="shared" si="345"/>
        <v>30</v>
      </c>
      <c r="S313" s="55">
        <f t="shared" si="345"/>
        <v>2.35</v>
      </c>
      <c r="T313" s="55">
        <f t="shared" si="345"/>
        <v>49.55</v>
      </c>
      <c r="U313" s="55">
        <f t="shared" si="345"/>
        <v>11.339999999999998</v>
      </c>
      <c r="V313" s="55">
        <f t="shared" si="345"/>
        <v>95.7</v>
      </c>
      <c r="W313" s="55">
        <f t="shared" si="345"/>
        <v>31.6</v>
      </c>
      <c r="X313" s="55">
        <f t="shared" si="345"/>
        <v>5.8000000000000003E-2</v>
      </c>
      <c r="Y313" s="56">
        <f t="shared" si="345"/>
        <v>0</v>
      </c>
      <c r="Z313" s="57">
        <f t="shared" si="276"/>
        <v>340.22300000000001</v>
      </c>
      <c r="AA313" s="59">
        <f t="shared" si="277"/>
        <v>4.0502738095238096</v>
      </c>
      <c r="AB313" s="59">
        <f t="shared" si="278"/>
        <v>-0.88163214285714353</v>
      </c>
      <c r="AC313" s="1"/>
      <c r="AD313" s="1"/>
      <c r="AE313" s="1"/>
      <c r="AF313" s="1"/>
      <c r="AG313" s="1"/>
      <c r="AH313" s="1"/>
      <c r="AI313" s="1"/>
      <c r="AJ313" s="1"/>
      <c r="AK313" s="1"/>
      <c r="AL313" s="1">
        <f>IFERROR(VLOOKUP(C313,CALC!$K$2:$M$8,2,FALSE),1)</f>
        <v>1</v>
      </c>
      <c r="AM313" s="1">
        <f>IFERROR(VLOOKUP(C313,CALC!$K$2:$M$8,3,FALSE),1)</f>
        <v>1</v>
      </c>
      <c r="AN313" s="1">
        <f>VLOOKUP(B313,CALC!$E$2:$H$33,3,FALSE)</f>
        <v>1.04</v>
      </c>
      <c r="AO313" s="1">
        <f>VLOOKUP(B313,CALC!$E$2:$H$33,4,FALSE)</f>
        <v>1.02</v>
      </c>
      <c r="AP313" s="1"/>
      <c r="AQ313" s="3">
        <f t="shared" si="279"/>
        <v>4.0502738095238096</v>
      </c>
      <c r="AR313" s="3">
        <f t="shared" si="280"/>
        <v>4.0502738095238096</v>
      </c>
      <c r="AS313" s="3">
        <f t="shared" si="281"/>
        <v>4.1312792857142862</v>
      </c>
      <c r="AT313" s="3">
        <f t="shared" si="282"/>
        <v>4.2122847619047619</v>
      </c>
      <c r="AU313" s="3">
        <f t="shared" si="283"/>
        <v>4.1312792857142862</v>
      </c>
      <c r="AV313" s="3">
        <f t="shared" si="284"/>
        <v>4.2122847619047619</v>
      </c>
      <c r="AW313" s="3">
        <f t="shared" si="285"/>
        <v>4.1312792857142862</v>
      </c>
      <c r="AX313" s="3">
        <f t="shared" si="286"/>
        <v>4.2122847619047619</v>
      </c>
      <c r="AY313" s="3">
        <f t="shared" si="287"/>
        <v>-0.86434523809523878</v>
      </c>
      <c r="AZ313" s="3">
        <f t="shared" si="288"/>
        <v>-0.86434523809523878</v>
      </c>
      <c r="BA313" s="3">
        <f t="shared" si="289"/>
        <v>-0.86434523809523878</v>
      </c>
      <c r="BB313" s="3">
        <f t="shared" si="290"/>
        <v>-0.88163214285714353</v>
      </c>
      <c r="BC313" s="3">
        <f t="shared" si="291"/>
        <v>-0.89891904761904839</v>
      </c>
      <c r="BD313" s="3">
        <f t="shared" si="292"/>
        <v>-0.88163214285714353</v>
      </c>
      <c r="BE313" s="3">
        <f t="shared" si="293"/>
        <v>-0.89891904761904839</v>
      </c>
      <c r="BF313" s="3">
        <f t="shared" si="294"/>
        <v>-0.88163214285714353</v>
      </c>
      <c r="BG313" s="3">
        <f t="shared" si="295"/>
        <v>-0.89891904761904839</v>
      </c>
    </row>
    <row r="314" spans="1:59" ht="15" x14ac:dyDescent="0.25">
      <c r="A314" s="38" t="s">
        <v>418</v>
      </c>
      <c r="B314" s="38" t="s">
        <v>79</v>
      </c>
      <c r="C314" s="38" t="str">
        <f>VLOOKUP(A314,CALC!$A$2:$C$494,3,FALSE)</f>
        <v>D</v>
      </c>
      <c r="D314" s="38">
        <v>2</v>
      </c>
      <c r="E314" s="39">
        <v>84</v>
      </c>
      <c r="F314" s="40">
        <v>12.6</v>
      </c>
      <c r="G314" s="40">
        <v>22.9</v>
      </c>
      <c r="H314" s="40">
        <v>35.5</v>
      </c>
      <c r="I314" s="40">
        <v>15.1</v>
      </c>
      <c r="J314" s="40">
        <v>140</v>
      </c>
      <c r="K314" s="40">
        <v>33.799999999999997</v>
      </c>
      <c r="L314" s="40">
        <v>69</v>
      </c>
      <c r="M314" s="40">
        <v>21</v>
      </c>
      <c r="N314" s="41">
        <v>0.09</v>
      </c>
      <c r="O314" s="42">
        <v>17.5</v>
      </c>
      <c r="P314" s="54">
        <f t="shared" ref="P314:Y314" si="346">IF(F$4="Yes",F314*F$5,0)</f>
        <v>63</v>
      </c>
      <c r="Q314" s="55">
        <f t="shared" si="346"/>
        <v>85.875</v>
      </c>
      <c r="R314" s="55">
        <f t="shared" si="346"/>
        <v>35.5</v>
      </c>
      <c r="S314" s="55">
        <f t="shared" si="346"/>
        <v>7.55</v>
      </c>
      <c r="T314" s="55">
        <f t="shared" si="346"/>
        <v>70</v>
      </c>
      <c r="U314" s="55">
        <f t="shared" si="346"/>
        <v>10.139999999999999</v>
      </c>
      <c r="V314" s="55">
        <f t="shared" si="346"/>
        <v>41.4</v>
      </c>
      <c r="W314" s="55">
        <f t="shared" si="346"/>
        <v>21</v>
      </c>
      <c r="X314" s="55">
        <f t="shared" si="346"/>
        <v>0.09</v>
      </c>
      <c r="Y314" s="56">
        <f t="shared" si="346"/>
        <v>0</v>
      </c>
      <c r="Z314" s="57">
        <f t="shared" si="276"/>
        <v>334.55499999999995</v>
      </c>
      <c r="AA314" s="59">
        <f t="shared" si="277"/>
        <v>3.9827976190476186</v>
      </c>
      <c r="AB314" s="59">
        <f t="shared" si="278"/>
        <v>-0.90852589285714391</v>
      </c>
      <c r="AC314" s="1"/>
      <c r="AD314" s="1"/>
      <c r="AE314" s="1"/>
      <c r="AF314" s="1"/>
      <c r="AG314" s="1"/>
      <c r="AH314" s="1"/>
      <c r="AI314" s="1"/>
      <c r="AJ314" s="1"/>
      <c r="AK314" s="1"/>
      <c r="AL314" s="1">
        <f>IFERROR(VLOOKUP(C314,CALC!$K$2:$M$8,2,FALSE),1)</f>
        <v>1</v>
      </c>
      <c r="AM314" s="1">
        <f>IFERROR(VLOOKUP(C314,CALC!$K$2:$M$8,3,FALSE),1)</f>
        <v>1</v>
      </c>
      <c r="AN314" s="1">
        <f>VLOOKUP(B314,CALC!$E$2:$H$33,3,FALSE)</f>
        <v>0.95</v>
      </c>
      <c r="AO314" s="1">
        <f>VLOOKUP(B314,CALC!$E$2:$H$33,4,FALSE)</f>
        <v>0.97499999999999998</v>
      </c>
      <c r="AP314" s="1"/>
      <c r="AQ314" s="3">
        <f t="shared" si="279"/>
        <v>3.9827976190476186</v>
      </c>
      <c r="AR314" s="3">
        <f t="shared" si="280"/>
        <v>3.9827976190476186</v>
      </c>
      <c r="AS314" s="3">
        <f t="shared" si="281"/>
        <v>3.8832276785714281</v>
      </c>
      <c r="AT314" s="3">
        <f t="shared" si="282"/>
        <v>3.7836577380952376</v>
      </c>
      <c r="AU314" s="3">
        <f t="shared" si="283"/>
        <v>3.8832276785714281</v>
      </c>
      <c r="AV314" s="3">
        <f t="shared" si="284"/>
        <v>3.7836577380952376</v>
      </c>
      <c r="AW314" s="3">
        <f t="shared" si="285"/>
        <v>3.8832276785714281</v>
      </c>
      <c r="AX314" s="3">
        <f t="shared" si="286"/>
        <v>3.7836577380952376</v>
      </c>
      <c r="AY314" s="3">
        <f t="shared" si="287"/>
        <v>-0.93182142857142969</v>
      </c>
      <c r="AZ314" s="3">
        <f t="shared" si="288"/>
        <v>-0.93182142857142969</v>
      </c>
      <c r="BA314" s="3">
        <f t="shared" si="289"/>
        <v>-0.93182142857142969</v>
      </c>
      <c r="BB314" s="3">
        <f t="shared" si="290"/>
        <v>-0.90852589285714391</v>
      </c>
      <c r="BC314" s="3">
        <f t="shared" si="291"/>
        <v>-0.88523035714285814</v>
      </c>
      <c r="BD314" s="3">
        <f t="shared" si="292"/>
        <v>-0.90852589285714391</v>
      </c>
      <c r="BE314" s="3">
        <f t="shared" si="293"/>
        <v>-0.88523035714285814</v>
      </c>
      <c r="BF314" s="3">
        <f t="shared" si="294"/>
        <v>-0.90852589285714391</v>
      </c>
      <c r="BG314" s="3">
        <f t="shared" si="295"/>
        <v>-0.88523035714285814</v>
      </c>
    </row>
    <row r="315" spans="1:59" ht="15" x14ac:dyDescent="0.25">
      <c r="A315" s="38" t="s">
        <v>416</v>
      </c>
      <c r="B315" s="38" t="s">
        <v>39</v>
      </c>
      <c r="C315" s="38" t="str">
        <f>VLOOKUP(A315,CALC!$A$2:$C$494,3,FALSE)</f>
        <v>D</v>
      </c>
      <c r="D315" s="38"/>
      <c r="E315" s="39">
        <v>84</v>
      </c>
      <c r="F315" s="40">
        <v>7.5</v>
      </c>
      <c r="G315" s="40">
        <v>23.2</v>
      </c>
      <c r="H315" s="40">
        <v>30.8</v>
      </c>
      <c r="I315" s="40">
        <v>4.2</v>
      </c>
      <c r="J315" s="40">
        <v>126.4</v>
      </c>
      <c r="K315" s="40">
        <v>29.1</v>
      </c>
      <c r="L315" s="40">
        <v>132</v>
      </c>
      <c r="M315" s="40">
        <v>32.6</v>
      </c>
      <c r="N315" s="52">
        <v>0.06</v>
      </c>
      <c r="O315" s="42">
        <v>23.75</v>
      </c>
      <c r="P315" s="54">
        <f t="shared" ref="P315:Y315" si="347">IF(F$4="Yes",F315*F$5,0)</f>
        <v>37.5</v>
      </c>
      <c r="Q315" s="55">
        <f t="shared" si="347"/>
        <v>87</v>
      </c>
      <c r="R315" s="55">
        <f t="shared" si="347"/>
        <v>30.8</v>
      </c>
      <c r="S315" s="55">
        <f t="shared" si="347"/>
        <v>2.1</v>
      </c>
      <c r="T315" s="55">
        <f t="shared" si="347"/>
        <v>63.2</v>
      </c>
      <c r="U315" s="55">
        <f t="shared" si="347"/>
        <v>8.73</v>
      </c>
      <c r="V315" s="55">
        <f t="shared" si="347"/>
        <v>79.2</v>
      </c>
      <c r="W315" s="55">
        <f t="shared" si="347"/>
        <v>32.6</v>
      </c>
      <c r="X315" s="55">
        <f t="shared" si="347"/>
        <v>0.06</v>
      </c>
      <c r="Y315" s="56">
        <f t="shared" si="347"/>
        <v>0</v>
      </c>
      <c r="Z315" s="57">
        <f t="shared" si="276"/>
        <v>341.19000000000005</v>
      </c>
      <c r="AA315" s="59">
        <f t="shared" si="277"/>
        <v>4.0617857142857146</v>
      </c>
      <c r="AB315" s="59">
        <f t="shared" si="278"/>
        <v>-0.81019166666666709</v>
      </c>
      <c r="AC315" s="1"/>
      <c r="AD315" s="1"/>
      <c r="AE315" s="1"/>
      <c r="AF315" s="1"/>
      <c r="AG315" s="1"/>
      <c r="AH315" s="1"/>
      <c r="AI315" s="1"/>
      <c r="AJ315" s="1"/>
      <c r="AK315" s="1"/>
      <c r="AL315" s="1">
        <f>IFERROR(VLOOKUP(C315,CALC!$K$2:$M$8,2,FALSE),1)</f>
        <v>1</v>
      </c>
      <c r="AM315" s="1">
        <f>IFERROR(VLOOKUP(C315,CALC!$K$2:$M$8,3,FALSE),1)</f>
        <v>1</v>
      </c>
      <c r="AN315" s="1">
        <f>VLOOKUP(B315,CALC!$E$2:$H$33,3,FALSE)</f>
        <v>0.9</v>
      </c>
      <c r="AO315" s="1">
        <f>VLOOKUP(B315,CALC!$E$2:$H$33,4,FALSE)</f>
        <v>0.95</v>
      </c>
      <c r="AP315" s="1"/>
      <c r="AQ315" s="3">
        <f t="shared" si="279"/>
        <v>4.0617857142857146</v>
      </c>
      <c r="AR315" s="3">
        <f t="shared" si="280"/>
        <v>4.0617857142857146</v>
      </c>
      <c r="AS315" s="3">
        <f t="shared" si="281"/>
        <v>3.8586964285714287</v>
      </c>
      <c r="AT315" s="3">
        <f t="shared" si="282"/>
        <v>3.6556071428571433</v>
      </c>
      <c r="AU315" s="3">
        <f t="shared" si="283"/>
        <v>3.8586964285714287</v>
      </c>
      <c r="AV315" s="3">
        <f t="shared" si="284"/>
        <v>3.6556071428571433</v>
      </c>
      <c r="AW315" s="3">
        <f t="shared" si="285"/>
        <v>3.8586964285714287</v>
      </c>
      <c r="AX315" s="3">
        <f t="shared" si="286"/>
        <v>3.6556071428571433</v>
      </c>
      <c r="AY315" s="3">
        <f t="shared" si="287"/>
        <v>-0.85283333333333378</v>
      </c>
      <c r="AZ315" s="3">
        <f t="shared" si="288"/>
        <v>-0.85283333333333378</v>
      </c>
      <c r="BA315" s="3">
        <f t="shared" si="289"/>
        <v>-0.85283333333333378</v>
      </c>
      <c r="BB315" s="3">
        <f t="shared" si="290"/>
        <v>-0.81019166666666709</v>
      </c>
      <c r="BC315" s="3">
        <f t="shared" si="291"/>
        <v>-0.7675500000000004</v>
      </c>
      <c r="BD315" s="3">
        <f t="shared" si="292"/>
        <v>-0.81019166666666709</v>
      </c>
      <c r="BE315" s="3">
        <f t="shared" si="293"/>
        <v>-0.7675500000000004</v>
      </c>
      <c r="BF315" s="3">
        <f t="shared" si="294"/>
        <v>-0.81019166666666709</v>
      </c>
      <c r="BG315" s="3">
        <f t="shared" si="295"/>
        <v>-0.7675500000000004</v>
      </c>
    </row>
    <row r="316" spans="1:59" ht="15" x14ac:dyDescent="0.25">
      <c r="A316" s="38" t="s">
        <v>414</v>
      </c>
      <c r="B316" s="38" t="s">
        <v>49</v>
      </c>
      <c r="C316" s="38" t="str">
        <f>VLOOKUP(A316,CALC!$A$2:$C$494,3,FALSE)</f>
        <v>D</v>
      </c>
      <c r="D316" s="38">
        <v>2</v>
      </c>
      <c r="E316" s="39">
        <v>84</v>
      </c>
      <c r="F316" s="40">
        <v>10</v>
      </c>
      <c r="G316" s="40">
        <v>17.7</v>
      </c>
      <c r="H316" s="40">
        <v>27.7</v>
      </c>
      <c r="I316" s="40">
        <v>6.9</v>
      </c>
      <c r="J316" s="40">
        <v>142.80000000000001</v>
      </c>
      <c r="K316" s="40">
        <v>126.9</v>
      </c>
      <c r="L316" s="40">
        <v>80</v>
      </c>
      <c r="M316" s="40">
        <v>69.3</v>
      </c>
      <c r="N316" s="41">
        <v>7.0000000000000007E-2</v>
      </c>
      <c r="O316" s="42">
        <v>20.25</v>
      </c>
      <c r="P316" s="54">
        <f t="shared" ref="P316:Y316" si="348">IF(F$4="Yes",F316*F$5,0)</f>
        <v>50</v>
      </c>
      <c r="Q316" s="55">
        <f t="shared" si="348"/>
        <v>66.375</v>
      </c>
      <c r="R316" s="55">
        <f t="shared" si="348"/>
        <v>27.7</v>
      </c>
      <c r="S316" s="55">
        <f t="shared" si="348"/>
        <v>3.45</v>
      </c>
      <c r="T316" s="55">
        <f t="shared" si="348"/>
        <v>71.400000000000006</v>
      </c>
      <c r="U316" s="55">
        <f t="shared" si="348"/>
        <v>38.07</v>
      </c>
      <c r="V316" s="55">
        <f t="shared" si="348"/>
        <v>48</v>
      </c>
      <c r="W316" s="55">
        <f t="shared" si="348"/>
        <v>69.3</v>
      </c>
      <c r="X316" s="55">
        <f t="shared" si="348"/>
        <v>7.0000000000000007E-2</v>
      </c>
      <c r="Y316" s="56">
        <f t="shared" si="348"/>
        <v>0</v>
      </c>
      <c r="Z316" s="57">
        <f t="shared" si="276"/>
        <v>374.36500000000001</v>
      </c>
      <c r="AA316" s="59">
        <f t="shared" si="277"/>
        <v>4.456726190476191</v>
      </c>
      <c r="AB316" s="59">
        <f t="shared" si="278"/>
        <v>-0.41439303571428587</v>
      </c>
      <c r="AC316" s="1"/>
      <c r="AD316" s="1"/>
      <c r="AE316" s="1"/>
      <c r="AF316" s="1"/>
      <c r="AG316" s="1"/>
      <c r="AH316" s="1"/>
      <c r="AI316" s="1"/>
      <c r="AJ316" s="1"/>
      <c r="AK316" s="1"/>
      <c r="AL316" s="1">
        <f>IFERROR(VLOOKUP(C316,CALC!$K$2:$M$8,2,FALSE),1)</f>
        <v>1</v>
      </c>
      <c r="AM316" s="1">
        <f>IFERROR(VLOOKUP(C316,CALC!$K$2:$M$8,3,FALSE),1)</f>
        <v>1</v>
      </c>
      <c r="AN316" s="1">
        <f>VLOOKUP(B316,CALC!$E$2:$H$33,3,FALSE)</f>
        <v>0.81</v>
      </c>
      <c r="AO316" s="1">
        <f>VLOOKUP(B316,CALC!$E$2:$H$33,4,FALSE)</f>
        <v>0.90500000000000003</v>
      </c>
      <c r="AP316" s="1"/>
      <c r="AQ316" s="3">
        <f t="shared" si="279"/>
        <v>4.456726190476191</v>
      </c>
      <c r="AR316" s="3">
        <f t="shared" si="280"/>
        <v>4.456726190476191</v>
      </c>
      <c r="AS316" s="3">
        <f t="shared" si="281"/>
        <v>4.0333372023809533</v>
      </c>
      <c r="AT316" s="3">
        <f t="shared" si="282"/>
        <v>3.6099482142857151</v>
      </c>
      <c r="AU316" s="3">
        <f t="shared" si="283"/>
        <v>4.0333372023809533</v>
      </c>
      <c r="AV316" s="3">
        <f t="shared" si="284"/>
        <v>3.6099482142857151</v>
      </c>
      <c r="AW316" s="3">
        <f t="shared" si="285"/>
        <v>4.0333372023809533</v>
      </c>
      <c r="AX316" s="3">
        <f t="shared" si="286"/>
        <v>3.6099482142857151</v>
      </c>
      <c r="AY316" s="3">
        <f t="shared" si="287"/>
        <v>-0.45789285714285732</v>
      </c>
      <c r="AZ316" s="3">
        <f t="shared" si="288"/>
        <v>-0.45789285714285732</v>
      </c>
      <c r="BA316" s="3">
        <f t="shared" si="289"/>
        <v>-0.45789285714285732</v>
      </c>
      <c r="BB316" s="3">
        <f t="shared" si="290"/>
        <v>-0.41439303571428587</v>
      </c>
      <c r="BC316" s="3">
        <f t="shared" si="291"/>
        <v>-0.37089321428571448</v>
      </c>
      <c r="BD316" s="3">
        <f t="shared" si="292"/>
        <v>-0.41439303571428587</v>
      </c>
      <c r="BE316" s="3">
        <f t="shared" si="293"/>
        <v>-0.37089321428571448</v>
      </c>
      <c r="BF316" s="3">
        <f t="shared" si="294"/>
        <v>-0.41439303571428587</v>
      </c>
      <c r="BG316" s="3">
        <f t="shared" si="295"/>
        <v>-0.37089321428571448</v>
      </c>
    </row>
    <row r="317" spans="1:59" ht="15" x14ac:dyDescent="0.25">
      <c r="A317" s="38" t="s">
        <v>526</v>
      </c>
      <c r="B317" s="38" t="s">
        <v>56</v>
      </c>
      <c r="C317" s="38" t="str">
        <f>VLOOKUP(A317,CALC!$A$2:$C$494,3,FALSE)</f>
        <v>C/LW</v>
      </c>
      <c r="D317" s="38"/>
      <c r="E317" s="39">
        <v>84</v>
      </c>
      <c r="F317" s="40">
        <v>12.8</v>
      </c>
      <c r="G317" s="40">
        <v>18.2</v>
      </c>
      <c r="H317" s="40">
        <v>31</v>
      </c>
      <c r="I317" s="40">
        <v>0</v>
      </c>
      <c r="J317" s="40">
        <v>104.6</v>
      </c>
      <c r="K317" s="40">
        <v>177.3</v>
      </c>
      <c r="L317" s="40">
        <v>64.599999999999994</v>
      </c>
      <c r="M317" s="40">
        <v>31.5</v>
      </c>
      <c r="N317" s="52">
        <v>0.122</v>
      </c>
      <c r="O317" s="42">
        <v>12.75</v>
      </c>
      <c r="P317" s="54">
        <f t="shared" ref="P317:Y317" si="349">IF(F$4="Yes",F317*F$5,0)</f>
        <v>64</v>
      </c>
      <c r="Q317" s="55">
        <f t="shared" si="349"/>
        <v>68.25</v>
      </c>
      <c r="R317" s="55">
        <f t="shared" si="349"/>
        <v>31</v>
      </c>
      <c r="S317" s="55">
        <f t="shared" si="349"/>
        <v>0</v>
      </c>
      <c r="T317" s="55">
        <f t="shared" si="349"/>
        <v>52.3</v>
      </c>
      <c r="U317" s="55">
        <f t="shared" si="349"/>
        <v>53.190000000000005</v>
      </c>
      <c r="V317" s="55">
        <f t="shared" si="349"/>
        <v>38.76</v>
      </c>
      <c r="W317" s="55">
        <f t="shared" si="349"/>
        <v>31.5</v>
      </c>
      <c r="X317" s="55">
        <f t="shared" si="349"/>
        <v>0.122</v>
      </c>
      <c r="Y317" s="56">
        <f t="shared" si="349"/>
        <v>0</v>
      </c>
      <c r="Z317" s="57">
        <f t="shared" si="276"/>
        <v>339.12200000000001</v>
      </c>
      <c r="AA317" s="59">
        <f t="shared" si="277"/>
        <v>4.0371666666666668</v>
      </c>
      <c r="AB317" s="59">
        <f t="shared" si="278"/>
        <v>-1.9225923684523794</v>
      </c>
      <c r="AC317" s="1"/>
      <c r="AD317" s="1"/>
      <c r="AE317" s="1"/>
      <c r="AF317" s="1"/>
      <c r="AG317" s="1"/>
      <c r="AH317" s="1"/>
      <c r="AI317" s="1"/>
      <c r="AJ317" s="1"/>
      <c r="AK317" s="1"/>
      <c r="AL317" s="1">
        <f>IFERROR(VLOOKUP(C317,CALC!$K$2:$M$8,2,FALSE),1)</f>
        <v>1.0900000000000001</v>
      </c>
      <c r="AM317" s="1">
        <f>IFERROR(VLOOKUP(C317,CALC!$K$2:$M$8,3,FALSE),1)</f>
        <v>1.0449999999999999</v>
      </c>
      <c r="AN317" s="1">
        <f>VLOOKUP(B317,CALC!$E$2:$H$33,3,FALSE)</f>
        <v>1.1399999999999999</v>
      </c>
      <c r="AO317" s="1">
        <f>VLOOKUP(B317,CALC!$E$2:$H$33,4,FALSE)</f>
        <v>1.0699999999999998</v>
      </c>
      <c r="AP317" s="1"/>
      <c r="AQ317" s="3">
        <f t="shared" si="279"/>
        <v>4.2188391666666663</v>
      </c>
      <c r="AR317" s="3">
        <f t="shared" si="280"/>
        <v>4.4005116666666675</v>
      </c>
      <c r="AS317" s="3">
        <f t="shared" si="281"/>
        <v>4.3197683333333332</v>
      </c>
      <c r="AT317" s="3">
        <f t="shared" si="282"/>
        <v>4.6023699999999996</v>
      </c>
      <c r="AU317" s="3">
        <f t="shared" si="283"/>
        <v>4.5141579083333321</v>
      </c>
      <c r="AV317" s="3">
        <f t="shared" si="284"/>
        <v>4.8094766499999988</v>
      </c>
      <c r="AW317" s="3">
        <f t="shared" si="285"/>
        <v>4.7085474833333336</v>
      </c>
      <c r="AX317" s="3">
        <f t="shared" si="286"/>
        <v>5.0165833000000006</v>
      </c>
      <c r="AY317" s="3">
        <f t="shared" si="287"/>
        <v>-1.7194404761904751</v>
      </c>
      <c r="AZ317" s="3">
        <f t="shared" si="288"/>
        <v>-1.7968152976190463</v>
      </c>
      <c r="BA317" s="3">
        <f t="shared" si="289"/>
        <v>-1.874190119047618</v>
      </c>
      <c r="BB317" s="3">
        <f t="shared" si="290"/>
        <v>-1.8398013095238082</v>
      </c>
      <c r="BC317" s="3">
        <f t="shared" si="291"/>
        <v>-1.9601621428571414</v>
      </c>
      <c r="BD317" s="3">
        <f t="shared" si="292"/>
        <v>-1.9225923684523794</v>
      </c>
      <c r="BE317" s="3">
        <f t="shared" si="293"/>
        <v>-2.0483694392857128</v>
      </c>
      <c r="BF317" s="3">
        <f t="shared" si="294"/>
        <v>-2.0053834273809508</v>
      </c>
      <c r="BG317" s="3">
        <f t="shared" si="295"/>
        <v>-2.1365767357142844</v>
      </c>
    </row>
    <row r="318" spans="1:59" ht="15" x14ac:dyDescent="0.25">
      <c r="A318" s="38" t="s">
        <v>521</v>
      </c>
      <c r="B318" s="38" t="s">
        <v>74</v>
      </c>
      <c r="C318" s="38" t="str">
        <f>VLOOKUP(A318,CALC!$A$2:$C$494,3,FALSE)</f>
        <v>C/LW</v>
      </c>
      <c r="D318" s="38">
        <v>2</v>
      </c>
      <c r="E318" s="39">
        <v>84</v>
      </c>
      <c r="F318" s="40">
        <v>13.7</v>
      </c>
      <c r="G318" s="40">
        <v>20</v>
      </c>
      <c r="H318" s="40">
        <v>33.700000000000003</v>
      </c>
      <c r="I318" s="40">
        <v>8.6999999999999993</v>
      </c>
      <c r="J318" s="40">
        <v>128.1</v>
      </c>
      <c r="K318" s="40">
        <v>131.69999999999999</v>
      </c>
      <c r="L318" s="40">
        <v>41.7</v>
      </c>
      <c r="M318" s="40">
        <v>4.5999999999999996</v>
      </c>
      <c r="N318" s="41">
        <v>0.107</v>
      </c>
      <c r="O318" s="42">
        <v>15.5</v>
      </c>
      <c r="P318" s="54">
        <f t="shared" ref="P318:Y318" si="350">IF(F$4="Yes",F318*F$5,0)</f>
        <v>68.5</v>
      </c>
      <c r="Q318" s="55">
        <f t="shared" si="350"/>
        <v>75</v>
      </c>
      <c r="R318" s="55">
        <f t="shared" si="350"/>
        <v>33.700000000000003</v>
      </c>
      <c r="S318" s="55">
        <f t="shared" si="350"/>
        <v>4.3499999999999996</v>
      </c>
      <c r="T318" s="55">
        <f t="shared" si="350"/>
        <v>64.05</v>
      </c>
      <c r="U318" s="55">
        <f t="shared" si="350"/>
        <v>39.51</v>
      </c>
      <c r="V318" s="55">
        <f t="shared" si="350"/>
        <v>25.02</v>
      </c>
      <c r="W318" s="55">
        <f t="shared" si="350"/>
        <v>4.5999999999999996</v>
      </c>
      <c r="X318" s="55">
        <f t="shared" si="350"/>
        <v>0.107</v>
      </c>
      <c r="Y318" s="56">
        <f t="shared" si="350"/>
        <v>0</v>
      </c>
      <c r="Z318" s="57">
        <f t="shared" si="276"/>
        <v>314.83699999999999</v>
      </c>
      <c r="AA318" s="59">
        <f t="shared" si="277"/>
        <v>3.7480595238095238</v>
      </c>
      <c r="AB318" s="59">
        <f t="shared" si="278"/>
        <v>-2.1723948910714279</v>
      </c>
      <c r="AC318" s="1"/>
      <c r="AD318" s="1"/>
      <c r="AE318" s="1"/>
      <c r="AF318" s="1"/>
      <c r="AG318" s="1"/>
      <c r="AH318" s="1"/>
      <c r="AI318" s="1"/>
      <c r="AJ318" s="1"/>
      <c r="AK318" s="1"/>
      <c r="AL318" s="1">
        <f>IFERROR(VLOOKUP(C318,CALC!$K$2:$M$8,2,FALSE),1)</f>
        <v>1.0900000000000001</v>
      </c>
      <c r="AM318" s="1">
        <f>IFERROR(VLOOKUP(C318,CALC!$K$2:$M$8,3,FALSE),1)</f>
        <v>1.0449999999999999</v>
      </c>
      <c r="AN318" s="1">
        <f>VLOOKUP(B318,CALC!$E$2:$H$33,3,FALSE)</f>
        <v>1.07</v>
      </c>
      <c r="AO318" s="1">
        <f>VLOOKUP(B318,CALC!$E$2:$H$33,4,FALSE)</f>
        <v>1.0350000000000001</v>
      </c>
      <c r="AP318" s="1"/>
      <c r="AQ318" s="3">
        <f t="shared" si="279"/>
        <v>3.916722202380952</v>
      </c>
      <c r="AR318" s="3">
        <f t="shared" si="280"/>
        <v>4.0853848809523816</v>
      </c>
      <c r="AS318" s="3">
        <f t="shared" si="281"/>
        <v>3.8792416071428577</v>
      </c>
      <c r="AT318" s="3">
        <f t="shared" si="282"/>
        <v>4.0104236904761903</v>
      </c>
      <c r="AU318" s="3">
        <f t="shared" si="283"/>
        <v>4.053807479464286</v>
      </c>
      <c r="AV318" s="3">
        <f t="shared" si="284"/>
        <v>4.1908927565476191</v>
      </c>
      <c r="AW318" s="3">
        <f t="shared" si="285"/>
        <v>4.2283733517857156</v>
      </c>
      <c r="AX318" s="3">
        <f t="shared" si="286"/>
        <v>4.3713618226190487</v>
      </c>
      <c r="AY318" s="3">
        <f t="shared" si="287"/>
        <v>-2.0085476190476181</v>
      </c>
      <c r="AZ318" s="3">
        <f t="shared" si="288"/>
        <v>-2.098932261904761</v>
      </c>
      <c r="BA318" s="3">
        <f t="shared" si="289"/>
        <v>-2.1893169047619039</v>
      </c>
      <c r="BB318" s="3">
        <f t="shared" si="290"/>
        <v>-2.0788467857142852</v>
      </c>
      <c r="BC318" s="3">
        <f t="shared" si="291"/>
        <v>-2.1491459523809517</v>
      </c>
      <c r="BD318" s="3">
        <f t="shared" si="292"/>
        <v>-2.1723948910714279</v>
      </c>
      <c r="BE318" s="3">
        <f t="shared" si="293"/>
        <v>-2.2458575202380944</v>
      </c>
      <c r="BF318" s="3">
        <f t="shared" si="294"/>
        <v>-2.2659429964285707</v>
      </c>
      <c r="BG318" s="3">
        <f t="shared" si="295"/>
        <v>-2.3425690880952375</v>
      </c>
    </row>
    <row r="319" spans="1:59" ht="15" x14ac:dyDescent="0.25">
      <c r="A319" s="38" t="s">
        <v>500</v>
      </c>
      <c r="B319" s="38" t="s">
        <v>45</v>
      </c>
      <c r="C319" s="38" t="str">
        <f>VLOOKUP(A319,CALC!$A$2:$C$494,3,FALSE)</f>
        <v>C/RW</v>
      </c>
      <c r="D319" s="38">
        <v>2</v>
      </c>
      <c r="E319" s="39">
        <v>84</v>
      </c>
      <c r="F319" s="40">
        <v>19.7</v>
      </c>
      <c r="G319" s="40">
        <v>16.899999999999999</v>
      </c>
      <c r="H319" s="40">
        <v>36.6</v>
      </c>
      <c r="I319" s="40">
        <v>8.1999999999999993</v>
      </c>
      <c r="J319" s="40">
        <v>136.9</v>
      </c>
      <c r="K319" s="40">
        <v>70</v>
      </c>
      <c r="L319" s="40">
        <v>33.299999999999997</v>
      </c>
      <c r="M319" s="40">
        <v>19.3</v>
      </c>
      <c r="N319" s="52">
        <v>0.14399999999999999</v>
      </c>
      <c r="O319" s="42">
        <v>14</v>
      </c>
      <c r="P319" s="54">
        <f t="shared" ref="P319:Y319" si="351">IF(F$4="Yes",F319*F$5,0)</f>
        <v>98.5</v>
      </c>
      <c r="Q319" s="55">
        <f t="shared" si="351"/>
        <v>63.374999999999993</v>
      </c>
      <c r="R319" s="55">
        <f t="shared" si="351"/>
        <v>36.6</v>
      </c>
      <c r="S319" s="55">
        <f t="shared" si="351"/>
        <v>4.0999999999999996</v>
      </c>
      <c r="T319" s="55">
        <f t="shared" si="351"/>
        <v>68.45</v>
      </c>
      <c r="U319" s="55">
        <f t="shared" si="351"/>
        <v>21</v>
      </c>
      <c r="V319" s="55">
        <f t="shared" si="351"/>
        <v>19.979999999999997</v>
      </c>
      <c r="W319" s="55">
        <f t="shared" si="351"/>
        <v>19.3</v>
      </c>
      <c r="X319" s="55">
        <f t="shared" si="351"/>
        <v>0.14399999999999999</v>
      </c>
      <c r="Y319" s="56">
        <f t="shared" si="351"/>
        <v>0</v>
      </c>
      <c r="Z319" s="57">
        <f t="shared" si="276"/>
        <v>331.44900000000001</v>
      </c>
      <c r="AA319" s="59">
        <f t="shared" si="277"/>
        <v>3.9458214285714286</v>
      </c>
      <c r="AB319" s="59">
        <f t="shared" si="278"/>
        <v>-1.6014588857142846</v>
      </c>
      <c r="AC319" s="1"/>
      <c r="AD319" s="1"/>
      <c r="AE319" s="1"/>
      <c r="AF319" s="1"/>
      <c r="AG319" s="1"/>
      <c r="AH319" s="1"/>
      <c r="AI319" s="1"/>
      <c r="AJ319" s="1"/>
      <c r="AK319" s="1"/>
      <c r="AL319" s="1">
        <f>IFERROR(VLOOKUP(C319,CALC!$K$2:$M$8,2,FALSE),1)</f>
        <v>1.01</v>
      </c>
      <c r="AM319" s="1">
        <f>IFERROR(VLOOKUP(C319,CALC!$K$2:$M$8,3,FALSE),1)</f>
        <v>1.0049999999999999</v>
      </c>
      <c r="AN319" s="1">
        <f>VLOOKUP(B319,CALC!$E$2:$H$33,3,FALSE)</f>
        <v>0.76</v>
      </c>
      <c r="AO319" s="1">
        <f>VLOOKUP(B319,CALC!$E$2:$H$33,4,FALSE)</f>
        <v>0.88</v>
      </c>
      <c r="AP319" s="1"/>
      <c r="AQ319" s="3">
        <f t="shared" si="279"/>
        <v>3.9655505357142853</v>
      </c>
      <c r="AR319" s="3">
        <f t="shared" si="280"/>
        <v>3.9852796428571429</v>
      </c>
      <c r="AS319" s="3">
        <f t="shared" si="281"/>
        <v>3.4723228571428573</v>
      </c>
      <c r="AT319" s="3">
        <f t="shared" si="282"/>
        <v>2.9988242857142859</v>
      </c>
      <c r="AU319" s="3">
        <f t="shared" si="283"/>
        <v>3.4896844714285709</v>
      </c>
      <c r="AV319" s="3">
        <f t="shared" si="284"/>
        <v>3.0138184071428569</v>
      </c>
      <c r="AW319" s="3">
        <f t="shared" si="285"/>
        <v>3.5070460857142858</v>
      </c>
      <c r="AX319" s="3">
        <f t="shared" si="286"/>
        <v>3.0288125285714287</v>
      </c>
      <c r="AY319" s="3">
        <f t="shared" si="287"/>
        <v>-1.8107857142857133</v>
      </c>
      <c r="AZ319" s="3">
        <f t="shared" si="288"/>
        <v>-1.8198396428571417</v>
      </c>
      <c r="BA319" s="3">
        <f t="shared" si="289"/>
        <v>-1.8288935714285706</v>
      </c>
      <c r="BB319" s="3">
        <f t="shared" si="290"/>
        <v>-1.5934914285714277</v>
      </c>
      <c r="BC319" s="3">
        <f t="shared" si="291"/>
        <v>-1.3761971428571422</v>
      </c>
      <c r="BD319" s="3">
        <f t="shared" si="292"/>
        <v>-1.6014588857142846</v>
      </c>
      <c r="BE319" s="3">
        <f t="shared" si="293"/>
        <v>-1.3830781285714278</v>
      </c>
      <c r="BF319" s="3">
        <f t="shared" si="294"/>
        <v>-1.609426342857142</v>
      </c>
      <c r="BG319" s="3">
        <f t="shared" si="295"/>
        <v>-1.3899591142857137</v>
      </c>
    </row>
    <row r="320" spans="1:59" ht="15" x14ac:dyDescent="0.25">
      <c r="A320" s="38" t="s">
        <v>421</v>
      </c>
      <c r="B320" s="38" t="s">
        <v>21</v>
      </c>
      <c r="C320" s="38" t="str">
        <f>VLOOKUP(A320,CALC!$A$2:$C$494,3,FALSE)</f>
        <v>D</v>
      </c>
      <c r="D320" s="38">
        <v>2</v>
      </c>
      <c r="E320" s="39">
        <v>84</v>
      </c>
      <c r="F320" s="40">
        <v>8.1</v>
      </c>
      <c r="G320" s="40">
        <v>26.8</v>
      </c>
      <c r="H320" s="40">
        <v>35</v>
      </c>
      <c r="I320" s="40">
        <v>7.6</v>
      </c>
      <c r="J320" s="40">
        <v>150.19999999999999</v>
      </c>
      <c r="K320" s="40">
        <v>33</v>
      </c>
      <c r="L320" s="40">
        <v>74.900000000000006</v>
      </c>
      <c r="M320" s="40">
        <v>43.7</v>
      </c>
      <c r="N320" s="41">
        <v>5.3999999999999999E-2</v>
      </c>
      <c r="O320" s="42">
        <v>17.5</v>
      </c>
      <c r="P320" s="54">
        <f t="shared" ref="P320:Y320" si="352">IF(F$4="Yes",F320*F$5,0)</f>
        <v>40.5</v>
      </c>
      <c r="Q320" s="55">
        <f t="shared" si="352"/>
        <v>100.5</v>
      </c>
      <c r="R320" s="55">
        <f t="shared" si="352"/>
        <v>35</v>
      </c>
      <c r="S320" s="55">
        <f t="shared" si="352"/>
        <v>3.8</v>
      </c>
      <c r="T320" s="55">
        <f t="shared" si="352"/>
        <v>75.099999999999994</v>
      </c>
      <c r="U320" s="55">
        <f t="shared" si="352"/>
        <v>9.9</v>
      </c>
      <c r="V320" s="55">
        <f t="shared" si="352"/>
        <v>44.940000000000005</v>
      </c>
      <c r="W320" s="55">
        <f t="shared" si="352"/>
        <v>43.7</v>
      </c>
      <c r="X320" s="55">
        <f t="shared" si="352"/>
        <v>5.3999999999999999E-2</v>
      </c>
      <c r="Y320" s="56">
        <f t="shared" si="352"/>
        <v>0</v>
      </c>
      <c r="Z320" s="57">
        <f t="shared" si="276"/>
        <v>353.49399999999997</v>
      </c>
      <c r="AA320" s="59">
        <f t="shared" si="277"/>
        <v>4.2082619047619048</v>
      </c>
      <c r="AB320" s="59">
        <f t="shared" si="278"/>
        <v>-0.67103928571428639</v>
      </c>
      <c r="AC320" s="1"/>
      <c r="AD320" s="1"/>
      <c r="AE320" s="1"/>
      <c r="AF320" s="1"/>
      <c r="AG320" s="1"/>
      <c r="AH320" s="1"/>
      <c r="AI320" s="1"/>
      <c r="AJ320" s="1"/>
      <c r="AK320" s="1"/>
      <c r="AL320" s="1">
        <f>IFERROR(VLOOKUP(C320,CALC!$K$2:$M$8,2,FALSE),1)</f>
        <v>1</v>
      </c>
      <c r="AM320" s="1">
        <f>IFERROR(VLOOKUP(C320,CALC!$K$2:$M$8,3,FALSE),1)</f>
        <v>1</v>
      </c>
      <c r="AN320" s="1">
        <f>VLOOKUP(B320,CALC!$E$2:$H$33,3,FALSE)</f>
        <v>0.9</v>
      </c>
      <c r="AO320" s="1">
        <f>VLOOKUP(B320,CALC!$E$2:$H$33,4,FALSE)</f>
        <v>0.95</v>
      </c>
      <c r="AP320" s="1"/>
      <c r="AQ320" s="3">
        <f t="shared" si="279"/>
        <v>4.2082619047619048</v>
      </c>
      <c r="AR320" s="3">
        <f t="shared" si="280"/>
        <v>4.2082619047619048</v>
      </c>
      <c r="AS320" s="3">
        <f t="shared" si="281"/>
        <v>3.9978488095238092</v>
      </c>
      <c r="AT320" s="3">
        <f t="shared" si="282"/>
        <v>3.7874357142857145</v>
      </c>
      <c r="AU320" s="3">
        <f t="shared" si="283"/>
        <v>3.9978488095238092</v>
      </c>
      <c r="AV320" s="3">
        <f t="shared" si="284"/>
        <v>3.7874357142857145</v>
      </c>
      <c r="AW320" s="3">
        <f t="shared" si="285"/>
        <v>3.9978488095238092</v>
      </c>
      <c r="AX320" s="3">
        <f t="shared" si="286"/>
        <v>3.7874357142857145</v>
      </c>
      <c r="AY320" s="3">
        <f t="shared" si="287"/>
        <v>-0.70635714285714357</v>
      </c>
      <c r="AZ320" s="3">
        <f t="shared" si="288"/>
        <v>-0.70635714285714357</v>
      </c>
      <c r="BA320" s="3">
        <f t="shared" si="289"/>
        <v>-0.70635714285714357</v>
      </c>
      <c r="BB320" s="3">
        <f t="shared" si="290"/>
        <v>-0.67103928571428639</v>
      </c>
      <c r="BC320" s="3">
        <f t="shared" si="291"/>
        <v>-0.63572142857142921</v>
      </c>
      <c r="BD320" s="3">
        <f t="shared" si="292"/>
        <v>-0.67103928571428639</v>
      </c>
      <c r="BE320" s="3">
        <f t="shared" si="293"/>
        <v>-0.63572142857142921</v>
      </c>
      <c r="BF320" s="3">
        <f t="shared" si="294"/>
        <v>-0.67103928571428639</v>
      </c>
      <c r="BG320" s="3">
        <f t="shared" si="295"/>
        <v>-0.63572142857142921</v>
      </c>
    </row>
    <row r="321" spans="1:59" ht="15" x14ac:dyDescent="0.25">
      <c r="A321" s="38" t="s">
        <v>426</v>
      </c>
      <c r="B321" s="38" t="s">
        <v>37</v>
      </c>
      <c r="C321" s="38" t="str">
        <f>VLOOKUP(A321,CALC!$A$2:$C$494,3,FALSE)</f>
        <v>D</v>
      </c>
      <c r="D321" s="38"/>
      <c r="E321" s="39">
        <v>84</v>
      </c>
      <c r="F321" s="40">
        <v>5</v>
      </c>
      <c r="G321" s="40">
        <v>23.8</v>
      </c>
      <c r="H321" s="40">
        <v>28.7</v>
      </c>
      <c r="I321" s="40">
        <v>0</v>
      </c>
      <c r="J321" s="40">
        <v>96.4</v>
      </c>
      <c r="K321" s="40">
        <v>77.5</v>
      </c>
      <c r="L321" s="40">
        <v>144.19999999999999</v>
      </c>
      <c r="M321" s="40">
        <v>52.3</v>
      </c>
      <c r="N321" s="52">
        <v>5.0999999999999997E-2</v>
      </c>
      <c r="O321" s="42">
        <v>20.75</v>
      </c>
      <c r="P321" s="54">
        <f t="shared" ref="P321:Y321" si="353">IF(F$4="Yes",F321*F$5,0)</f>
        <v>25</v>
      </c>
      <c r="Q321" s="55">
        <f t="shared" si="353"/>
        <v>89.25</v>
      </c>
      <c r="R321" s="55">
        <f t="shared" si="353"/>
        <v>28.7</v>
      </c>
      <c r="S321" s="55">
        <f t="shared" si="353"/>
        <v>0</v>
      </c>
      <c r="T321" s="55">
        <f t="shared" si="353"/>
        <v>48.2</v>
      </c>
      <c r="U321" s="55">
        <f t="shared" si="353"/>
        <v>23.25</v>
      </c>
      <c r="V321" s="55">
        <f t="shared" si="353"/>
        <v>86.52</v>
      </c>
      <c r="W321" s="55">
        <f t="shared" si="353"/>
        <v>52.3</v>
      </c>
      <c r="X321" s="55">
        <f t="shared" si="353"/>
        <v>5.0999999999999997E-2</v>
      </c>
      <c r="Y321" s="56">
        <f t="shared" si="353"/>
        <v>0</v>
      </c>
      <c r="Z321" s="57">
        <f t="shared" si="276"/>
        <v>353.27099999999996</v>
      </c>
      <c r="AA321" s="59">
        <f t="shared" si="277"/>
        <v>4.2056071428571427</v>
      </c>
      <c r="AB321" s="59">
        <f t="shared" si="278"/>
        <v>-0.69837672619047708</v>
      </c>
      <c r="AC321" s="1"/>
      <c r="AD321" s="1"/>
      <c r="AE321" s="1"/>
      <c r="AF321" s="1"/>
      <c r="AG321" s="1"/>
      <c r="AH321" s="1"/>
      <c r="AI321" s="1"/>
      <c r="AJ321" s="1"/>
      <c r="AK321" s="1"/>
      <c r="AL321" s="1">
        <f>IFERROR(VLOOKUP(C321,CALC!$K$2:$M$8,2,FALSE),1)</f>
        <v>1</v>
      </c>
      <c r="AM321" s="1">
        <f>IFERROR(VLOOKUP(C321,CALC!$K$2:$M$8,3,FALSE),1)</f>
        <v>1</v>
      </c>
      <c r="AN321" s="1">
        <f>VLOOKUP(B321,CALC!$E$2:$H$33,3,FALSE)</f>
        <v>0.97</v>
      </c>
      <c r="AO321" s="1">
        <f>VLOOKUP(B321,CALC!$E$2:$H$33,4,FALSE)</f>
        <v>0.98499999999999999</v>
      </c>
      <c r="AP321" s="1"/>
      <c r="AQ321" s="3">
        <f t="shared" si="279"/>
        <v>4.2056071428571427</v>
      </c>
      <c r="AR321" s="3">
        <f t="shared" si="280"/>
        <v>4.2056071428571427</v>
      </c>
      <c r="AS321" s="3">
        <f t="shared" si="281"/>
        <v>4.1425230357142855</v>
      </c>
      <c r="AT321" s="3">
        <f t="shared" si="282"/>
        <v>4.0794389285714283</v>
      </c>
      <c r="AU321" s="3">
        <f t="shared" si="283"/>
        <v>4.1425230357142855</v>
      </c>
      <c r="AV321" s="3">
        <f t="shared" si="284"/>
        <v>4.0794389285714283</v>
      </c>
      <c r="AW321" s="3">
        <f t="shared" si="285"/>
        <v>4.1425230357142855</v>
      </c>
      <c r="AX321" s="3">
        <f t="shared" si="286"/>
        <v>4.0794389285714283</v>
      </c>
      <c r="AY321" s="3">
        <f t="shared" si="287"/>
        <v>-0.70901190476190568</v>
      </c>
      <c r="AZ321" s="3">
        <f t="shared" si="288"/>
        <v>-0.70901190476190568</v>
      </c>
      <c r="BA321" s="3">
        <f t="shared" si="289"/>
        <v>-0.70901190476190568</v>
      </c>
      <c r="BB321" s="3">
        <f t="shared" si="290"/>
        <v>-0.69837672619047708</v>
      </c>
      <c r="BC321" s="3">
        <f t="shared" si="291"/>
        <v>-0.68774154761904849</v>
      </c>
      <c r="BD321" s="3">
        <f t="shared" si="292"/>
        <v>-0.69837672619047708</v>
      </c>
      <c r="BE321" s="3">
        <f t="shared" si="293"/>
        <v>-0.68774154761904849</v>
      </c>
      <c r="BF321" s="3">
        <f t="shared" si="294"/>
        <v>-0.69837672619047708</v>
      </c>
      <c r="BG321" s="3">
        <f t="shared" si="295"/>
        <v>-0.68774154761904849</v>
      </c>
    </row>
    <row r="322" spans="1:59" ht="15" x14ac:dyDescent="0.25">
      <c r="A322" s="38" t="s">
        <v>434</v>
      </c>
      <c r="B322" s="38" t="s">
        <v>25</v>
      </c>
      <c r="C322" s="38" t="str">
        <f>VLOOKUP(A322,CALC!$A$2:$C$494,3,FALSE)</f>
        <v>D</v>
      </c>
      <c r="D322" s="38">
        <v>2</v>
      </c>
      <c r="E322" s="39">
        <v>84</v>
      </c>
      <c r="F322" s="40">
        <v>7.8</v>
      </c>
      <c r="G322" s="40">
        <v>22.9</v>
      </c>
      <c r="H322" s="40">
        <v>30.7</v>
      </c>
      <c r="I322" s="40">
        <v>5.6</v>
      </c>
      <c r="J322" s="40">
        <v>103.8</v>
      </c>
      <c r="K322" s="40">
        <v>43.5</v>
      </c>
      <c r="L322" s="40">
        <v>131.4</v>
      </c>
      <c r="M322" s="40">
        <v>58.5</v>
      </c>
      <c r="N322" s="41">
        <v>7.4999999999999997E-2</v>
      </c>
      <c r="O322" s="42">
        <v>20</v>
      </c>
      <c r="P322" s="54">
        <f t="shared" ref="P322:Y322" si="354">IF(F$4="Yes",F322*F$5,0)</f>
        <v>39</v>
      </c>
      <c r="Q322" s="55">
        <f t="shared" si="354"/>
        <v>85.875</v>
      </c>
      <c r="R322" s="55">
        <f t="shared" si="354"/>
        <v>30.7</v>
      </c>
      <c r="S322" s="55">
        <f t="shared" si="354"/>
        <v>2.8</v>
      </c>
      <c r="T322" s="55">
        <f t="shared" si="354"/>
        <v>51.9</v>
      </c>
      <c r="U322" s="55">
        <f t="shared" si="354"/>
        <v>13.049999999999999</v>
      </c>
      <c r="V322" s="55">
        <f t="shared" si="354"/>
        <v>78.84</v>
      </c>
      <c r="W322" s="55">
        <f t="shared" si="354"/>
        <v>58.5</v>
      </c>
      <c r="X322" s="55">
        <f t="shared" si="354"/>
        <v>7.4999999999999997E-2</v>
      </c>
      <c r="Y322" s="56">
        <f t="shared" si="354"/>
        <v>0</v>
      </c>
      <c r="Z322" s="57">
        <f t="shared" si="276"/>
        <v>360.74</v>
      </c>
      <c r="AA322" s="59">
        <f t="shared" si="277"/>
        <v>4.2945238095238096</v>
      </c>
      <c r="AB322" s="59">
        <f t="shared" si="278"/>
        <v>-0.66970285714285782</v>
      </c>
      <c r="AC322" s="1"/>
      <c r="AD322" s="1"/>
      <c r="AE322" s="1"/>
      <c r="AF322" s="1"/>
      <c r="AG322" s="1"/>
      <c r="AH322" s="1"/>
      <c r="AI322" s="1"/>
      <c r="AJ322" s="1"/>
      <c r="AK322" s="1"/>
      <c r="AL322" s="1">
        <f>IFERROR(VLOOKUP(C322,CALC!$K$2:$M$8,2,FALSE),1)</f>
        <v>1</v>
      </c>
      <c r="AM322" s="1">
        <f>IFERROR(VLOOKUP(C322,CALC!$K$2:$M$8,3,FALSE),1)</f>
        <v>1</v>
      </c>
      <c r="AN322" s="1">
        <f>VLOOKUP(B322,CALC!$E$2:$H$33,3,FALSE)</f>
        <v>1.1599999999999999</v>
      </c>
      <c r="AO322" s="1">
        <f>VLOOKUP(B322,CALC!$E$2:$H$33,4,FALSE)</f>
        <v>1.08</v>
      </c>
      <c r="AP322" s="1"/>
      <c r="AQ322" s="3">
        <f t="shared" si="279"/>
        <v>4.2945238095238096</v>
      </c>
      <c r="AR322" s="3">
        <f t="shared" si="280"/>
        <v>4.2945238095238096</v>
      </c>
      <c r="AS322" s="3">
        <f t="shared" si="281"/>
        <v>4.6380857142857144</v>
      </c>
      <c r="AT322" s="3">
        <f t="shared" si="282"/>
        <v>4.9816476190476191</v>
      </c>
      <c r="AU322" s="3">
        <f t="shared" si="283"/>
        <v>4.6380857142857144</v>
      </c>
      <c r="AV322" s="3">
        <f t="shared" si="284"/>
        <v>4.9816476190476191</v>
      </c>
      <c r="AW322" s="3">
        <f t="shared" si="285"/>
        <v>4.6380857142857144</v>
      </c>
      <c r="AX322" s="3">
        <f t="shared" si="286"/>
        <v>4.9816476190476191</v>
      </c>
      <c r="AY322" s="3">
        <f t="shared" si="287"/>
        <v>-0.6200952380952387</v>
      </c>
      <c r="AZ322" s="3">
        <f t="shared" si="288"/>
        <v>-0.6200952380952387</v>
      </c>
      <c r="BA322" s="3">
        <f t="shared" si="289"/>
        <v>-0.6200952380952387</v>
      </c>
      <c r="BB322" s="3">
        <f t="shared" si="290"/>
        <v>-0.66970285714285782</v>
      </c>
      <c r="BC322" s="3">
        <f t="shared" si="291"/>
        <v>-0.71931047619047683</v>
      </c>
      <c r="BD322" s="3">
        <f t="shared" si="292"/>
        <v>-0.66970285714285782</v>
      </c>
      <c r="BE322" s="3">
        <f t="shared" si="293"/>
        <v>-0.71931047619047683</v>
      </c>
      <c r="BF322" s="3">
        <f t="shared" si="294"/>
        <v>-0.66970285714285782</v>
      </c>
      <c r="BG322" s="3">
        <f t="shared" si="295"/>
        <v>-0.71931047619047683</v>
      </c>
    </row>
    <row r="323" spans="1:59" ht="15" x14ac:dyDescent="0.25">
      <c r="A323" s="38" t="s">
        <v>523</v>
      </c>
      <c r="B323" s="38" t="s">
        <v>93</v>
      </c>
      <c r="C323" s="38" t="str">
        <f>VLOOKUP(A323,CALC!$A$2:$C$494,3,FALSE)</f>
        <v>C/RW</v>
      </c>
      <c r="D323" s="38">
        <v>2</v>
      </c>
      <c r="E323" s="39">
        <v>84</v>
      </c>
      <c r="F323" s="40">
        <v>16.100000000000001</v>
      </c>
      <c r="G323" s="40">
        <v>21.3</v>
      </c>
      <c r="H323" s="40">
        <v>37.4</v>
      </c>
      <c r="I323" s="40">
        <v>6.1</v>
      </c>
      <c r="J323" s="40">
        <v>147.4</v>
      </c>
      <c r="K323" s="40">
        <v>18.2</v>
      </c>
      <c r="L323" s="40">
        <v>45.2</v>
      </c>
      <c r="M323" s="40">
        <v>22.8</v>
      </c>
      <c r="N323" s="52">
        <v>0.109</v>
      </c>
      <c r="O323" s="42">
        <v>15.5</v>
      </c>
      <c r="P323" s="54">
        <f t="shared" ref="P323:Y323" si="355">IF(F$4="Yes",F323*F$5,0)</f>
        <v>80.5</v>
      </c>
      <c r="Q323" s="55">
        <f t="shared" si="355"/>
        <v>79.875</v>
      </c>
      <c r="R323" s="55">
        <f t="shared" si="355"/>
        <v>37.4</v>
      </c>
      <c r="S323" s="55">
        <f t="shared" si="355"/>
        <v>3.05</v>
      </c>
      <c r="T323" s="55">
        <f t="shared" si="355"/>
        <v>73.7</v>
      </c>
      <c r="U323" s="55">
        <f t="shared" si="355"/>
        <v>5.46</v>
      </c>
      <c r="V323" s="55">
        <f t="shared" si="355"/>
        <v>27.12</v>
      </c>
      <c r="W323" s="55">
        <f t="shared" si="355"/>
        <v>22.8</v>
      </c>
      <c r="X323" s="55">
        <f t="shared" si="355"/>
        <v>0.109</v>
      </c>
      <c r="Y323" s="56">
        <f t="shared" si="355"/>
        <v>0</v>
      </c>
      <c r="Z323" s="57">
        <f t="shared" si="276"/>
        <v>330.01400000000001</v>
      </c>
      <c r="AA323" s="59">
        <f t="shared" si="277"/>
        <v>3.9287380952380953</v>
      </c>
      <c r="AB323" s="59">
        <f t="shared" si="278"/>
        <v>-1.919673770535713</v>
      </c>
      <c r="AC323" s="1"/>
      <c r="AD323" s="1"/>
      <c r="AE323" s="1"/>
      <c r="AF323" s="1"/>
      <c r="AG323" s="1"/>
      <c r="AH323" s="1"/>
      <c r="AI323" s="1"/>
      <c r="AJ323" s="1"/>
      <c r="AK323" s="1"/>
      <c r="AL323" s="1">
        <f>IFERROR(VLOOKUP(C323,CALC!$K$2:$M$8,2,FALSE),1)</f>
        <v>1.01</v>
      </c>
      <c r="AM323" s="1">
        <f>IFERROR(VLOOKUP(C323,CALC!$K$2:$M$8,3,FALSE),1)</f>
        <v>1.0049999999999999</v>
      </c>
      <c r="AN323" s="1">
        <f>VLOOKUP(B323,CALC!$E$2:$H$33,3,FALSE)</f>
        <v>1.0900000000000001</v>
      </c>
      <c r="AO323" s="1">
        <f>VLOOKUP(B323,CALC!$E$2:$H$33,4,FALSE)</f>
        <v>1.0449999999999999</v>
      </c>
      <c r="AP323" s="1"/>
      <c r="AQ323" s="3">
        <f t="shared" si="279"/>
        <v>3.9483817857142851</v>
      </c>
      <c r="AR323" s="3">
        <f t="shared" si="280"/>
        <v>3.9680254761904763</v>
      </c>
      <c r="AS323" s="3">
        <f t="shared" si="281"/>
        <v>4.1055313095238093</v>
      </c>
      <c r="AT323" s="3">
        <f t="shared" si="282"/>
        <v>4.2823245238095238</v>
      </c>
      <c r="AU323" s="3">
        <f t="shared" si="283"/>
        <v>4.1260589660714277</v>
      </c>
      <c r="AV323" s="3">
        <f t="shared" si="284"/>
        <v>4.3037361464285713</v>
      </c>
      <c r="AW323" s="3">
        <f t="shared" si="285"/>
        <v>4.1465866226190471</v>
      </c>
      <c r="AX323" s="3">
        <f t="shared" si="286"/>
        <v>4.3251477690476197</v>
      </c>
      <c r="AY323" s="3">
        <f t="shared" si="287"/>
        <v>-1.8278690476190467</v>
      </c>
      <c r="AZ323" s="3">
        <f t="shared" si="288"/>
        <v>-1.8370083928571417</v>
      </c>
      <c r="BA323" s="3">
        <f t="shared" si="289"/>
        <v>-1.8461477380952371</v>
      </c>
      <c r="BB323" s="3">
        <f t="shared" si="290"/>
        <v>-1.9101231547619038</v>
      </c>
      <c r="BC323" s="3">
        <f t="shared" si="291"/>
        <v>-1.9923772619047611</v>
      </c>
      <c r="BD323" s="3">
        <f t="shared" si="292"/>
        <v>-1.919673770535713</v>
      </c>
      <c r="BE323" s="3">
        <f t="shared" si="293"/>
        <v>-2.0023391482142845</v>
      </c>
      <c r="BF323" s="3">
        <f t="shared" si="294"/>
        <v>-1.9292243863095226</v>
      </c>
      <c r="BG323" s="3">
        <f t="shared" si="295"/>
        <v>-2.0123010345238086</v>
      </c>
    </row>
    <row r="324" spans="1:59" ht="15" x14ac:dyDescent="0.25">
      <c r="A324" s="38" t="s">
        <v>514</v>
      </c>
      <c r="B324" s="38" t="s">
        <v>39</v>
      </c>
      <c r="C324" s="38" t="str">
        <f>VLOOKUP(A324,CALC!$A$2:$C$494,3,FALSE)</f>
        <v>RW</v>
      </c>
      <c r="D324" s="38">
        <v>2</v>
      </c>
      <c r="E324" s="39">
        <v>84</v>
      </c>
      <c r="F324" s="40">
        <v>14.1</v>
      </c>
      <c r="G324" s="40">
        <v>24.2</v>
      </c>
      <c r="H324" s="40">
        <v>38.299999999999997</v>
      </c>
      <c r="I324" s="40">
        <v>3.9</v>
      </c>
      <c r="J324" s="40">
        <v>138.30000000000001</v>
      </c>
      <c r="K324" s="40">
        <v>50.6</v>
      </c>
      <c r="L324" s="40">
        <v>36.4</v>
      </c>
      <c r="M324" s="40">
        <v>31.9</v>
      </c>
      <c r="N324" s="41">
        <v>0.10199999999999999</v>
      </c>
      <c r="O324" s="42">
        <v>14</v>
      </c>
      <c r="P324" s="54">
        <f t="shared" ref="P324:Y324" si="356">IF(F$4="Yes",F324*F$5,0)</f>
        <v>70.5</v>
      </c>
      <c r="Q324" s="55">
        <f t="shared" si="356"/>
        <v>90.75</v>
      </c>
      <c r="R324" s="55">
        <f t="shared" si="356"/>
        <v>38.299999999999997</v>
      </c>
      <c r="S324" s="55">
        <f t="shared" si="356"/>
        <v>1.95</v>
      </c>
      <c r="T324" s="55">
        <f t="shared" si="356"/>
        <v>69.150000000000006</v>
      </c>
      <c r="U324" s="55">
        <f t="shared" si="356"/>
        <v>15.18</v>
      </c>
      <c r="V324" s="55">
        <f t="shared" si="356"/>
        <v>21.84</v>
      </c>
      <c r="W324" s="55">
        <f t="shared" si="356"/>
        <v>31.9</v>
      </c>
      <c r="X324" s="55">
        <f t="shared" si="356"/>
        <v>0.10199999999999999</v>
      </c>
      <c r="Y324" s="56">
        <f t="shared" si="356"/>
        <v>0</v>
      </c>
      <c r="Z324" s="57">
        <f t="shared" si="276"/>
        <v>339.67199999999991</v>
      </c>
      <c r="AA324" s="59">
        <f t="shared" si="277"/>
        <v>4.0437142857142847</v>
      </c>
      <c r="AB324" s="59">
        <f t="shared" si="278"/>
        <v>-1.5865670089285715</v>
      </c>
      <c r="AC324" s="1"/>
      <c r="AD324" s="1"/>
      <c r="AE324" s="1"/>
      <c r="AF324" s="1"/>
      <c r="AG324" s="1"/>
      <c r="AH324" s="1"/>
      <c r="AI324" s="1"/>
      <c r="AJ324" s="1"/>
      <c r="AK324" s="1"/>
      <c r="AL324" s="1">
        <f>IFERROR(VLOOKUP(C324,CALC!$K$2:$M$8,2,FALSE),1)</f>
        <v>0.95</v>
      </c>
      <c r="AM324" s="1">
        <f>IFERROR(VLOOKUP(C324,CALC!$K$2:$M$8,3,FALSE),1)</f>
        <v>0.97499999999999998</v>
      </c>
      <c r="AN324" s="1">
        <f>VLOOKUP(B324,CALC!$E$2:$H$33,3,FALSE)</f>
        <v>0.9</v>
      </c>
      <c r="AO324" s="1">
        <f>VLOOKUP(B324,CALC!$E$2:$H$33,4,FALSE)</f>
        <v>0.95</v>
      </c>
      <c r="AP324" s="1"/>
      <c r="AQ324" s="3">
        <f t="shared" si="279"/>
        <v>3.9426214285714276</v>
      </c>
      <c r="AR324" s="3">
        <f t="shared" si="280"/>
        <v>3.8415285714285701</v>
      </c>
      <c r="AS324" s="3">
        <f t="shared" si="281"/>
        <v>3.8415285714285701</v>
      </c>
      <c r="AT324" s="3">
        <f t="shared" si="282"/>
        <v>3.6393428571428563</v>
      </c>
      <c r="AU324" s="3">
        <f t="shared" si="283"/>
        <v>3.7454903571428559</v>
      </c>
      <c r="AV324" s="3">
        <f t="shared" si="284"/>
        <v>3.5483592857142847</v>
      </c>
      <c r="AW324" s="3">
        <f t="shared" si="285"/>
        <v>3.6494521428571414</v>
      </c>
      <c r="AX324" s="3">
        <f t="shared" si="286"/>
        <v>3.4573757142857131</v>
      </c>
      <c r="AY324" s="3">
        <f t="shared" si="287"/>
        <v>-1.7128928571428572</v>
      </c>
      <c r="AZ324" s="3">
        <f t="shared" si="288"/>
        <v>-1.6700705357142858</v>
      </c>
      <c r="BA324" s="3">
        <f t="shared" si="289"/>
        <v>-1.6272482142857143</v>
      </c>
      <c r="BB324" s="3">
        <f t="shared" si="290"/>
        <v>-1.6272482142857143</v>
      </c>
      <c r="BC324" s="3">
        <f t="shared" si="291"/>
        <v>-1.5416035714285716</v>
      </c>
      <c r="BD324" s="3">
        <f t="shared" si="292"/>
        <v>-1.5865670089285715</v>
      </c>
      <c r="BE324" s="3">
        <f t="shared" si="293"/>
        <v>-1.5030634821428572</v>
      </c>
      <c r="BF324" s="3">
        <f t="shared" si="294"/>
        <v>-1.5458858035714285</v>
      </c>
      <c r="BG324" s="3">
        <f t="shared" si="295"/>
        <v>-1.4645233928571428</v>
      </c>
    </row>
    <row r="325" spans="1:59" ht="15" x14ac:dyDescent="0.25">
      <c r="A325" s="38" t="s">
        <v>427</v>
      </c>
      <c r="B325" s="38" t="s">
        <v>39</v>
      </c>
      <c r="C325" s="38" t="str">
        <f>VLOOKUP(A325,CALC!$A$2:$C$494,3,FALSE)</f>
        <v>D</v>
      </c>
      <c r="D325" s="38"/>
      <c r="E325" s="39">
        <v>84</v>
      </c>
      <c r="F325" s="40">
        <v>10.1</v>
      </c>
      <c r="G325" s="40">
        <v>24.1</v>
      </c>
      <c r="H325" s="40">
        <v>34.200000000000003</v>
      </c>
      <c r="I325" s="40">
        <v>3.7</v>
      </c>
      <c r="J325" s="40">
        <v>102.3</v>
      </c>
      <c r="K325" s="40">
        <v>36.799999999999997</v>
      </c>
      <c r="L325" s="40">
        <v>107.1</v>
      </c>
      <c r="M325" s="40">
        <v>16.5</v>
      </c>
      <c r="N325" s="52">
        <v>9.9000000000000005E-2</v>
      </c>
      <c r="O325" s="42">
        <v>19.25</v>
      </c>
      <c r="P325" s="54">
        <f t="shared" ref="P325:Y325" si="357">IF(F$4="Yes",F325*F$5,0)</f>
        <v>50.5</v>
      </c>
      <c r="Q325" s="55">
        <f t="shared" si="357"/>
        <v>90.375</v>
      </c>
      <c r="R325" s="55">
        <f t="shared" si="357"/>
        <v>34.200000000000003</v>
      </c>
      <c r="S325" s="55">
        <f t="shared" si="357"/>
        <v>1.85</v>
      </c>
      <c r="T325" s="55">
        <f t="shared" si="357"/>
        <v>51.15</v>
      </c>
      <c r="U325" s="55">
        <f t="shared" si="357"/>
        <v>11.04</v>
      </c>
      <c r="V325" s="55">
        <f t="shared" si="357"/>
        <v>64.259999999999991</v>
      </c>
      <c r="W325" s="55">
        <f t="shared" si="357"/>
        <v>16.5</v>
      </c>
      <c r="X325" s="55">
        <f t="shared" si="357"/>
        <v>9.9000000000000005E-2</v>
      </c>
      <c r="Y325" s="56">
        <f t="shared" si="357"/>
        <v>0</v>
      </c>
      <c r="Z325" s="57">
        <f t="shared" si="276"/>
        <v>319.97399999999999</v>
      </c>
      <c r="AA325" s="59">
        <f t="shared" si="277"/>
        <v>3.8092142857142854</v>
      </c>
      <c r="AB325" s="59">
        <f t="shared" si="278"/>
        <v>-1.0501345238095248</v>
      </c>
      <c r="AC325" s="1"/>
      <c r="AD325" s="1"/>
      <c r="AE325" s="1"/>
      <c r="AF325" s="1"/>
      <c r="AG325" s="1"/>
      <c r="AH325" s="1"/>
      <c r="AI325" s="1"/>
      <c r="AJ325" s="1"/>
      <c r="AK325" s="1"/>
      <c r="AL325" s="1">
        <f>IFERROR(VLOOKUP(C325,CALC!$K$2:$M$8,2,FALSE),1)</f>
        <v>1</v>
      </c>
      <c r="AM325" s="1">
        <f>IFERROR(VLOOKUP(C325,CALC!$K$2:$M$8,3,FALSE),1)</f>
        <v>1</v>
      </c>
      <c r="AN325" s="1">
        <f>VLOOKUP(B325,CALC!$E$2:$H$33,3,FALSE)</f>
        <v>0.9</v>
      </c>
      <c r="AO325" s="1">
        <f>VLOOKUP(B325,CALC!$E$2:$H$33,4,FALSE)</f>
        <v>0.95</v>
      </c>
      <c r="AP325" s="1"/>
      <c r="AQ325" s="3">
        <f t="shared" si="279"/>
        <v>3.8092142857142854</v>
      </c>
      <c r="AR325" s="3">
        <f t="shared" si="280"/>
        <v>3.8092142857142854</v>
      </c>
      <c r="AS325" s="3">
        <f t="shared" si="281"/>
        <v>3.618753571428571</v>
      </c>
      <c r="AT325" s="3">
        <f t="shared" si="282"/>
        <v>3.428292857142857</v>
      </c>
      <c r="AU325" s="3">
        <f t="shared" si="283"/>
        <v>3.618753571428571</v>
      </c>
      <c r="AV325" s="3">
        <f t="shared" si="284"/>
        <v>3.428292857142857</v>
      </c>
      <c r="AW325" s="3">
        <f t="shared" si="285"/>
        <v>3.618753571428571</v>
      </c>
      <c r="AX325" s="3">
        <f t="shared" si="286"/>
        <v>3.428292857142857</v>
      </c>
      <c r="AY325" s="3">
        <f t="shared" si="287"/>
        <v>-1.1054047619047629</v>
      </c>
      <c r="AZ325" s="3">
        <f t="shared" si="288"/>
        <v>-1.1054047619047629</v>
      </c>
      <c r="BA325" s="3">
        <f t="shared" si="289"/>
        <v>-1.1054047619047629</v>
      </c>
      <c r="BB325" s="3">
        <f t="shared" si="290"/>
        <v>-1.0501345238095248</v>
      </c>
      <c r="BC325" s="3">
        <f t="shared" si="291"/>
        <v>-0.99486428571428664</v>
      </c>
      <c r="BD325" s="3">
        <f t="shared" si="292"/>
        <v>-1.0501345238095248</v>
      </c>
      <c r="BE325" s="3">
        <f t="shared" si="293"/>
        <v>-0.99486428571428664</v>
      </c>
      <c r="BF325" s="3">
        <f t="shared" si="294"/>
        <v>-1.0501345238095248</v>
      </c>
      <c r="BG325" s="3">
        <f t="shared" si="295"/>
        <v>-0.99486428571428664</v>
      </c>
    </row>
    <row r="326" spans="1:59" ht="15" x14ac:dyDescent="0.25">
      <c r="A326" s="38" t="s">
        <v>432</v>
      </c>
      <c r="B326" s="38" t="s">
        <v>63</v>
      </c>
      <c r="C326" s="38" t="str">
        <f>VLOOKUP(A326,CALC!$A$2:$C$494,3,FALSE)</f>
        <v>D</v>
      </c>
      <c r="D326" s="38">
        <v>1</v>
      </c>
      <c r="E326" s="39">
        <v>84</v>
      </c>
      <c r="F326" s="40">
        <v>9</v>
      </c>
      <c r="G326" s="40">
        <v>25.2</v>
      </c>
      <c r="H326" s="40">
        <v>34.299999999999997</v>
      </c>
      <c r="I326" s="40">
        <v>9.5</v>
      </c>
      <c r="J326" s="40">
        <v>105.4</v>
      </c>
      <c r="K326" s="40">
        <v>20</v>
      </c>
      <c r="L326" s="40">
        <v>109.6</v>
      </c>
      <c r="M326" s="40">
        <v>27.6</v>
      </c>
      <c r="N326" s="41">
        <v>8.5999999999999993E-2</v>
      </c>
      <c r="O326" s="42">
        <v>21.25</v>
      </c>
      <c r="P326" s="54">
        <f t="shared" ref="P326:Y326" si="358">IF(F$4="Yes",F326*F$5,0)</f>
        <v>45</v>
      </c>
      <c r="Q326" s="55">
        <f t="shared" si="358"/>
        <v>94.5</v>
      </c>
      <c r="R326" s="55">
        <f t="shared" si="358"/>
        <v>34.299999999999997</v>
      </c>
      <c r="S326" s="55">
        <f t="shared" si="358"/>
        <v>4.75</v>
      </c>
      <c r="T326" s="55">
        <f t="shared" si="358"/>
        <v>52.7</v>
      </c>
      <c r="U326" s="55">
        <f t="shared" si="358"/>
        <v>6</v>
      </c>
      <c r="V326" s="55">
        <f t="shared" si="358"/>
        <v>65.759999999999991</v>
      </c>
      <c r="W326" s="55">
        <f t="shared" si="358"/>
        <v>27.6</v>
      </c>
      <c r="X326" s="55">
        <f t="shared" si="358"/>
        <v>8.5999999999999993E-2</v>
      </c>
      <c r="Y326" s="56">
        <f t="shared" si="358"/>
        <v>0</v>
      </c>
      <c r="Z326" s="57">
        <f t="shared" si="276"/>
        <v>330.69600000000003</v>
      </c>
      <c r="AA326" s="59">
        <f t="shared" si="277"/>
        <v>3.9368571428571433</v>
      </c>
      <c r="AB326" s="59">
        <f t="shared" si="278"/>
        <v>-0.99731714285714312</v>
      </c>
      <c r="AC326" s="1"/>
      <c r="AD326" s="1"/>
      <c r="AE326" s="1"/>
      <c r="AF326" s="1"/>
      <c r="AG326" s="1"/>
      <c r="AH326" s="1"/>
      <c r="AI326" s="1"/>
      <c r="AJ326" s="1"/>
      <c r="AK326" s="1"/>
      <c r="AL326" s="1">
        <f>IFERROR(VLOOKUP(C326,CALC!$K$2:$M$8,2,FALSE),1)</f>
        <v>1</v>
      </c>
      <c r="AM326" s="1">
        <f>IFERROR(VLOOKUP(C326,CALC!$K$2:$M$8,3,FALSE),1)</f>
        <v>1</v>
      </c>
      <c r="AN326" s="1">
        <f>VLOOKUP(B326,CALC!$E$2:$H$33,3,FALSE)</f>
        <v>1.04</v>
      </c>
      <c r="AO326" s="1">
        <f>VLOOKUP(B326,CALC!$E$2:$H$33,4,FALSE)</f>
        <v>1.02</v>
      </c>
      <c r="AP326" s="1"/>
      <c r="AQ326" s="3">
        <f t="shared" si="279"/>
        <v>3.9368571428571433</v>
      </c>
      <c r="AR326" s="3">
        <f t="shared" si="280"/>
        <v>3.9368571428571433</v>
      </c>
      <c r="AS326" s="3">
        <f t="shared" si="281"/>
        <v>4.0155942857142861</v>
      </c>
      <c r="AT326" s="3">
        <f t="shared" si="282"/>
        <v>4.0943314285714294</v>
      </c>
      <c r="AU326" s="3">
        <f t="shared" si="283"/>
        <v>4.0155942857142861</v>
      </c>
      <c r="AV326" s="3">
        <f t="shared" si="284"/>
        <v>4.0943314285714294</v>
      </c>
      <c r="AW326" s="3">
        <f t="shared" si="285"/>
        <v>4.0155942857142861</v>
      </c>
      <c r="AX326" s="3">
        <f t="shared" si="286"/>
        <v>4.0943314285714294</v>
      </c>
      <c r="AY326" s="3">
        <f t="shared" si="287"/>
        <v>-0.97776190476190505</v>
      </c>
      <c r="AZ326" s="3">
        <f t="shared" si="288"/>
        <v>-0.97776190476190505</v>
      </c>
      <c r="BA326" s="3">
        <f t="shared" si="289"/>
        <v>-0.97776190476190505</v>
      </c>
      <c r="BB326" s="3">
        <f t="shared" si="290"/>
        <v>-0.99731714285714312</v>
      </c>
      <c r="BC326" s="3">
        <f t="shared" si="291"/>
        <v>-1.0168723809523812</v>
      </c>
      <c r="BD326" s="3">
        <f t="shared" si="292"/>
        <v>-0.99731714285714312</v>
      </c>
      <c r="BE326" s="3">
        <f t="shared" si="293"/>
        <v>-1.0168723809523812</v>
      </c>
      <c r="BF326" s="3">
        <f t="shared" si="294"/>
        <v>-0.99731714285714312</v>
      </c>
      <c r="BG326" s="3">
        <f t="shared" si="295"/>
        <v>-1.0168723809523812</v>
      </c>
    </row>
    <row r="327" spans="1:59" ht="15" x14ac:dyDescent="0.25">
      <c r="A327" s="38" t="s">
        <v>430</v>
      </c>
      <c r="B327" s="38" t="s">
        <v>53</v>
      </c>
      <c r="C327" s="38" t="str">
        <f>VLOOKUP(A327,CALC!$A$2:$C$494,3,FALSE)</f>
        <v>D</v>
      </c>
      <c r="D327" s="38">
        <v>2</v>
      </c>
      <c r="E327" s="39">
        <v>84</v>
      </c>
      <c r="F327" s="40">
        <v>8</v>
      </c>
      <c r="G327" s="40">
        <v>25.4</v>
      </c>
      <c r="H327" s="40">
        <v>33.4</v>
      </c>
      <c r="I327" s="40">
        <v>9.5</v>
      </c>
      <c r="J327" s="40">
        <v>108.4</v>
      </c>
      <c r="K327" s="40">
        <v>64.7</v>
      </c>
      <c r="L327" s="40">
        <v>90.8</v>
      </c>
      <c r="M327" s="40">
        <v>46.5</v>
      </c>
      <c r="N327" s="52">
        <v>7.3999999999999996E-2</v>
      </c>
      <c r="O327" s="42">
        <v>22</v>
      </c>
      <c r="P327" s="54">
        <f t="shared" ref="P327:Y327" si="359">IF(F$4="Yes",F327*F$5,0)</f>
        <v>40</v>
      </c>
      <c r="Q327" s="55">
        <f t="shared" si="359"/>
        <v>95.25</v>
      </c>
      <c r="R327" s="55">
        <f t="shared" si="359"/>
        <v>33.4</v>
      </c>
      <c r="S327" s="55">
        <f t="shared" si="359"/>
        <v>4.75</v>
      </c>
      <c r="T327" s="55">
        <f t="shared" si="359"/>
        <v>54.2</v>
      </c>
      <c r="U327" s="55">
        <f t="shared" si="359"/>
        <v>19.41</v>
      </c>
      <c r="V327" s="55">
        <f t="shared" si="359"/>
        <v>54.48</v>
      </c>
      <c r="W327" s="55">
        <f t="shared" si="359"/>
        <v>46.5</v>
      </c>
      <c r="X327" s="55">
        <f t="shared" si="359"/>
        <v>7.3999999999999996E-2</v>
      </c>
      <c r="Y327" s="56">
        <f t="shared" si="359"/>
        <v>0</v>
      </c>
      <c r="Z327" s="57">
        <f t="shared" si="276"/>
        <v>348.06400000000002</v>
      </c>
      <c r="AA327" s="59">
        <f t="shared" si="277"/>
        <v>4.1436190476190475</v>
      </c>
      <c r="AB327" s="59">
        <f t="shared" si="278"/>
        <v>-0.75943500000000075</v>
      </c>
      <c r="AC327" s="1"/>
      <c r="AD327" s="1"/>
      <c r="AE327" s="1"/>
      <c r="AF327" s="1"/>
      <c r="AG327" s="1"/>
      <c r="AH327" s="1"/>
      <c r="AI327" s="1"/>
      <c r="AJ327" s="1"/>
      <c r="AK327" s="1"/>
      <c r="AL327" s="1">
        <f>IFERROR(VLOOKUP(C327,CALC!$K$2:$M$8,2,FALSE),1)</f>
        <v>1</v>
      </c>
      <c r="AM327" s="1">
        <f>IFERROR(VLOOKUP(C327,CALC!$K$2:$M$8,3,FALSE),1)</f>
        <v>1</v>
      </c>
      <c r="AN327" s="1">
        <f>VLOOKUP(B327,CALC!$E$2:$H$33,3,FALSE)</f>
        <v>0.97</v>
      </c>
      <c r="AO327" s="1">
        <f>VLOOKUP(B327,CALC!$E$2:$H$33,4,FALSE)</f>
        <v>0.98499999999999999</v>
      </c>
      <c r="AP327" s="1"/>
      <c r="AQ327" s="3">
        <f t="shared" si="279"/>
        <v>4.1436190476190475</v>
      </c>
      <c r="AR327" s="3">
        <f t="shared" si="280"/>
        <v>4.1436190476190475</v>
      </c>
      <c r="AS327" s="3">
        <f t="shared" si="281"/>
        <v>4.0814647619047619</v>
      </c>
      <c r="AT327" s="3">
        <f t="shared" si="282"/>
        <v>4.0193104761904763</v>
      </c>
      <c r="AU327" s="3">
        <f t="shared" si="283"/>
        <v>4.0814647619047619</v>
      </c>
      <c r="AV327" s="3">
        <f t="shared" si="284"/>
        <v>4.0193104761904763</v>
      </c>
      <c r="AW327" s="3">
        <f t="shared" si="285"/>
        <v>4.0814647619047619</v>
      </c>
      <c r="AX327" s="3">
        <f t="shared" si="286"/>
        <v>4.0193104761904763</v>
      </c>
      <c r="AY327" s="3">
        <f t="shared" si="287"/>
        <v>-0.7710000000000008</v>
      </c>
      <c r="AZ327" s="3">
        <f t="shared" si="288"/>
        <v>-0.7710000000000008</v>
      </c>
      <c r="BA327" s="3">
        <f t="shared" si="289"/>
        <v>-0.7710000000000008</v>
      </c>
      <c r="BB327" s="3">
        <f t="shared" si="290"/>
        <v>-0.75943500000000075</v>
      </c>
      <c r="BC327" s="3">
        <f t="shared" si="291"/>
        <v>-0.7478700000000007</v>
      </c>
      <c r="BD327" s="3">
        <f t="shared" si="292"/>
        <v>-0.75943500000000075</v>
      </c>
      <c r="BE327" s="3">
        <f t="shared" si="293"/>
        <v>-0.7478700000000007</v>
      </c>
      <c r="BF327" s="3">
        <f t="shared" si="294"/>
        <v>-0.75943500000000075</v>
      </c>
      <c r="BG327" s="3">
        <f t="shared" si="295"/>
        <v>-0.7478700000000007</v>
      </c>
    </row>
    <row r="328" spans="1:59" ht="15" x14ac:dyDescent="0.25">
      <c r="A328" s="38" t="s">
        <v>429</v>
      </c>
      <c r="B328" s="38" t="s">
        <v>34</v>
      </c>
      <c r="C328" s="38" t="str">
        <f>VLOOKUP(A328,CALC!$A$2:$C$494,3,FALSE)</f>
        <v>D</v>
      </c>
      <c r="D328" s="38">
        <v>2</v>
      </c>
      <c r="E328" s="39">
        <v>84</v>
      </c>
      <c r="F328" s="40">
        <v>5.6</v>
      </c>
      <c r="G328" s="40">
        <v>22</v>
      </c>
      <c r="H328" s="40">
        <v>27.5</v>
      </c>
      <c r="I328" s="40">
        <v>5.2</v>
      </c>
      <c r="J328" s="40">
        <v>96.2</v>
      </c>
      <c r="K328" s="40">
        <v>72.8</v>
      </c>
      <c r="L328" s="40">
        <v>139.69999999999999</v>
      </c>
      <c r="M328" s="40">
        <v>12.3</v>
      </c>
      <c r="N328" s="41">
        <v>5.8000000000000003E-2</v>
      </c>
      <c r="O328" s="42">
        <v>19</v>
      </c>
      <c r="P328" s="54">
        <f t="shared" ref="P328:Y328" si="360">IF(F$4="Yes",F328*F$5,0)</f>
        <v>28</v>
      </c>
      <c r="Q328" s="55">
        <f t="shared" si="360"/>
        <v>82.5</v>
      </c>
      <c r="R328" s="55">
        <f t="shared" si="360"/>
        <v>27.5</v>
      </c>
      <c r="S328" s="55">
        <f t="shared" si="360"/>
        <v>2.6</v>
      </c>
      <c r="T328" s="55">
        <f t="shared" si="360"/>
        <v>48.1</v>
      </c>
      <c r="U328" s="55">
        <f t="shared" si="360"/>
        <v>21.84</v>
      </c>
      <c r="V328" s="55">
        <f t="shared" si="360"/>
        <v>83.82</v>
      </c>
      <c r="W328" s="55">
        <f t="shared" si="360"/>
        <v>12.3</v>
      </c>
      <c r="X328" s="55">
        <f t="shared" si="360"/>
        <v>5.8000000000000003E-2</v>
      </c>
      <c r="Y328" s="56">
        <f t="shared" si="360"/>
        <v>0</v>
      </c>
      <c r="Z328" s="57">
        <f t="shared" si="276"/>
        <v>306.71800000000002</v>
      </c>
      <c r="AA328" s="59">
        <f t="shared" si="277"/>
        <v>3.6514047619047623</v>
      </c>
      <c r="AB328" s="59">
        <f t="shared" si="278"/>
        <v>-1.2000535714285716</v>
      </c>
      <c r="AC328" s="1"/>
      <c r="AD328" s="1"/>
      <c r="AE328" s="1"/>
      <c r="AF328" s="1"/>
      <c r="AG328" s="1"/>
      <c r="AH328" s="1"/>
      <c r="AI328" s="1"/>
      <c r="AJ328" s="1"/>
      <c r="AK328" s="1"/>
      <c r="AL328" s="1">
        <f>IFERROR(VLOOKUP(C328,CALC!$K$2:$M$8,2,FALSE),1)</f>
        <v>1</v>
      </c>
      <c r="AM328" s="1">
        <f>IFERROR(VLOOKUP(C328,CALC!$K$2:$M$8,3,FALSE),1)</f>
        <v>1</v>
      </c>
      <c r="AN328" s="1">
        <f>VLOOKUP(B328,CALC!$E$2:$H$33,3,FALSE)</f>
        <v>0.9</v>
      </c>
      <c r="AO328" s="1">
        <f>VLOOKUP(B328,CALC!$E$2:$H$33,4,FALSE)</f>
        <v>0.95</v>
      </c>
      <c r="AP328" s="1"/>
      <c r="AQ328" s="3">
        <f t="shared" si="279"/>
        <v>3.6514047619047623</v>
      </c>
      <c r="AR328" s="3">
        <f t="shared" si="280"/>
        <v>3.6514047619047623</v>
      </c>
      <c r="AS328" s="3">
        <f t="shared" si="281"/>
        <v>3.468834523809524</v>
      </c>
      <c r="AT328" s="3">
        <f t="shared" si="282"/>
        <v>3.2862642857142861</v>
      </c>
      <c r="AU328" s="3">
        <f t="shared" si="283"/>
        <v>3.468834523809524</v>
      </c>
      <c r="AV328" s="3">
        <f t="shared" si="284"/>
        <v>3.2862642857142861</v>
      </c>
      <c r="AW328" s="3">
        <f t="shared" si="285"/>
        <v>3.468834523809524</v>
      </c>
      <c r="AX328" s="3">
        <f t="shared" si="286"/>
        <v>3.2862642857142861</v>
      </c>
      <c r="AY328" s="3">
        <f t="shared" si="287"/>
        <v>-1.2632142857142861</v>
      </c>
      <c r="AZ328" s="3">
        <f t="shared" si="288"/>
        <v>-1.2632142857142861</v>
      </c>
      <c r="BA328" s="3">
        <f t="shared" si="289"/>
        <v>-1.2632142857142861</v>
      </c>
      <c r="BB328" s="3">
        <f t="shared" si="290"/>
        <v>-1.2000535714285716</v>
      </c>
      <c r="BC328" s="3">
        <f t="shared" si="291"/>
        <v>-1.1368928571428576</v>
      </c>
      <c r="BD328" s="3">
        <f t="shared" si="292"/>
        <v>-1.2000535714285716</v>
      </c>
      <c r="BE328" s="3">
        <f t="shared" si="293"/>
        <v>-1.1368928571428576</v>
      </c>
      <c r="BF328" s="3">
        <f t="shared" si="294"/>
        <v>-1.2000535714285716</v>
      </c>
      <c r="BG328" s="3">
        <f t="shared" si="295"/>
        <v>-1.1368928571428576</v>
      </c>
    </row>
    <row r="329" spans="1:59" ht="15" x14ac:dyDescent="0.25">
      <c r="A329" s="38" t="s">
        <v>522</v>
      </c>
      <c r="B329" s="38" t="s">
        <v>30</v>
      </c>
      <c r="C329" s="38" t="str">
        <f>VLOOKUP(A329,CALC!$A$2:$C$494,3,FALSE)</f>
        <v>C/LW</v>
      </c>
      <c r="D329" s="38">
        <v>2</v>
      </c>
      <c r="E329" s="39">
        <v>84</v>
      </c>
      <c r="F329" s="40">
        <v>16.600000000000001</v>
      </c>
      <c r="G329" s="40">
        <v>29.6</v>
      </c>
      <c r="H329" s="40">
        <v>46.2</v>
      </c>
      <c r="I329" s="40">
        <v>8.1</v>
      </c>
      <c r="J329" s="40">
        <v>90.7</v>
      </c>
      <c r="K329" s="40">
        <v>26</v>
      </c>
      <c r="L329" s="40">
        <v>26</v>
      </c>
      <c r="M329" s="40">
        <v>14.2</v>
      </c>
      <c r="N329" s="52">
        <v>0.183</v>
      </c>
      <c r="O329" s="42">
        <v>15</v>
      </c>
      <c r="P329" s="54">
        <f t="shared" ref="P329:Y329" si="361">IF(F$4="Yes",F329*F$5,0)</f>
        <v>83</v>
      </c>
      <c r="Q329" s="55">
        <f t="shared" si="361"/>
        <v>111</v>
      </c>
      <c r="R329" s="55">
        <f t="shared" si="361"/>
        <v>46.2</v>
      </c>
      <c r="S329" s="55">
        <f t="shared" si="361"/>
        <v>4.05</v>
      </c>
      <c r="T329" s="55">
        <f t="shared" si="361"/>
        <v>45.35</v>
      </c>
      <c r="U329" s="55">
        <f t="shared" si="361"/>
        <v>7.8</v>
      </c>
      <c r="V329" s="55">
        <f t="shared" si="361"/>
        <v>15.6</v>
      </c>
      <c r="W329" s="55">
        <f t="shared" si="361"/>
        <v>14.2</v>
      </c>
      <c r="X329" s="55">
        <f t="shared" si="361"/>
        <v>0.183</v>
      </c>
      <c r="Y329" s="56">
        <f t="shared" si="361"/>
        <v>0</v>
      </c>
      <c r="Z329" s="57">
        <f t="shared" si="276"/>
        <v>327.38300000000004</v>
      </c>
      <c r="AA329" s="59">
        <f t="shared" si="277"/>
        <v>3.897416666666667</v>
      </c>
      <c r="AB329" s="59">
        <f t="shared" si="278"/>
        <v>-1.8748541559523797</v>
      </c>
      <c r="AC329" s="1"/>
      <c r="AD329" s="1"/>
      <c r="AE329" s="1"/>
      <c r="AF329" s="1"/>
      <c r="AG329" s="1"/>
      <c r="AH329" s="1"/>
      <c r="AI329" s="1"/>
      <c r="AJ329" s="1"/>
      <c r="AK329" s="1"/>
      <c r="AL329" s="1">
        <f>IFERROR(VLOOKUP(C329,CALC!$K$2:$M$8,2,FALSE),1)</f>
        <v>1.0900000000000001</v>
      </c>
      <c r="AM329" s="1">
        <f>IFERROR(VLOOKUP(C329,CALC!$K$2:$M$8,3,FALSE),1)</f>
        <v>1.0449999999999999</v>
      </c>
      <c r="AN329" s="1">
        <f>VLOOKUP(B329,CALC!$E$2:$H$33,3,FALSE)</f>
        <v>0.93</v>
      </c>
      <c r="AO329" s="1">
        <f>VLOOKUP(B329,CALC!$E$2:$H$33,4,FALSE)</f>
        <v>0.96500000000000008</v>
      </c>
      <c r="AP329" s="1"/>
      <c r="AQ329" s="3">
        <f t="shared" si="279"/>
        <v>4.0728004166666665</v>
      </c>
      <c r="AR329" s="3">
        <f t="shared" si="280"/>
        <v>4.2481841666666673</v>
      </c>
      <c r="AS329" s="3">
        <f t="shared" si="281"/>
        <v>3.7610070833333338</v>
      </c>
      <c r="AT329" s="3">
        <f t="shared" si="282"/>
        <v>3.6245975000000006</v>
      </c>
      <c r="AU329" s="3">
        <f t="shared" si="283"/>
        <v>3.9302524020833336</v>
      </c>
      <c r="AV329" s="3">
        <f t="shared" si="284"/>
        <v>3.7877043874999998</v>
      </c>
      <c r="AW329" s="3">
        <f t="shared" si="285"/>
        <v>4.0994977208333339</v>
      </c>
      <c r="AX329" s="3">
        <f t="shared" si="286"/>
        <v>3.9508112750000008</v>
      </c>
      <c r="AY329" s="3">
        <f t="shared" si="287"/>
        <v>-1.8591904761904749</v>
      </c>
      <c r="AZ329" s="3">
        <f t="shared" si="288"/>
        <v>-1.9428540476190461</v>
      </c>
      <c r="BA329" s="3">
        <f t="shared" si="289"/>
        <v>-2.0265176190476177</v>
      </c>
      <c r="BB329" s="3">
        <f t="shared" si="290"/>
        <v>-1.7941188095238085</v>
      </c>
      <c r="BC329" s="3">
        <f t="shared" si="291"/>
        <v>-1.7290471428571419</v>
      </c>
      <c r="BD329" s="3">
        <f t="shared" si="292"/>
        <v>-1.8748541559523797</v>
      </c>
      <c r="BE329" s="3">
        <f t="shared" si="293"/>
        <v>-1.8068542642857131</v>
      </c>
      <c r="BF329" s="3">
        <f t="shared" si="294"/>
        <v>-1.9555895023809513</v>
      </c>
      <c r="BG329" s="3">
        <f t="shared" si="295"/>
        <v>-1.8846613857142847</v>
      </c>
    </row>
    <row r="330" spans="1:59" ht="15" x14ac:dyDescent="0.25">
      <c r="A330" s="38" t="s">
        <v>536</v>
      </c>
      <c r="B330" s="38" t="s">
        <v>25</v>
      </c>
      <c r="C330" s="38" t="str">
        <f>VLOOKUP(A330,CALC!$A$2:$C$494,3,FALSE)</f>
        <v>LW</v>
      </c>
      <c r="D330" s="38"/>
      <c r="E330" s="39">
        <v>84</v>
      </c>
      <c r="F330" s="40">
        <v>11.9</v>
      </c>
      <c r="G330" s="40">
        <v>11.3</v>
      </c>
      <c r="H330" s="40">
        <v>23.2</v>
      </c>
      <c r="I330" s="40">
        <v>0</v>
      </c>
      <c r="J330" s="40">
        <v>99.4</v>
      </c>
      <c r="K330" s="40">
        <v>266.7</v>
      </c>
      <c r="L330" s="40">
        <v>58.6</v>
      </c>
      <c r="M330" s="40">
        <v>59.5</v>
      </c>
      <c r="N330" s="41">
        <v>0.11899999999999999</v>
      </c>
      <c r="O330" s="42">
        <v>14</v>
      </c>
      <c r="P330" s="54">
        <f t="shared" ref="P330:Y330" si="362">IF(F$4="Yes",F330*F$5,0)</f>
        <v>59.5</v>
      </c>
      <c r="Q330" s="55">
        <f t="shared" si="362"/>
        <v>42.375</v>
      </c>
      <c r="R330" s="55">
        <f t="shared" si="362"/>
        <v>23.2</v>
      </c>
      <c r="S330" s="55">
        <f t="shared" si="362"/>
        <v>0</v>
      </c>
      <c r="T330" s="55">
        <f t="shared" si="362"/>
        <v>49.7</v>
      </c>
      <c r="U330" s="55">
        <f t="shared" si="362"/>
        <v>80.009999999999991</v>
      </c>
      <c r="V330" s="55">
        <f t="shared" si="362"/>
        <v>35.159999999999997</v>
      </c>
      <c r="W330" s="55">
        <f t="shared" si="362"/>
        <v>59.5</v>
      </c>
      <c r="X330" s="55">
        <f t="shared" si="362"/>
        <v>0.11899999999999999</v>
      </c>
      <c r="Y330" s="56">
        <f t="shared" si="362"/>
        <v>0</v>
      </c>
      <c r="Z330" s="57">
        <f t="shared" si="276"/>
        <v>349.56400000000002</v>
      </c>
      <c r="AA330" s="59">
        <f t="shared" si="277"/>
        <v>4.1614761904761908</v>
      </c>
      <c r="AB330" s="59">
        <f t="shared" si="278"/>
        <v>-1.7744236714285702</v>
      </c>
      <c r="AC330" s="1"/>
      <c r="AD330" s="1"/>
      <c r="AE330" s="1"/>
      <c r="AF330" s="1"/>
      <c r="AG330" s="1"/>
      <c r="AH330" s="1"/>
      <c r="AI330" s="1"/>
      <c r="AJ330" s="1"/>
      <c r="AK330" s="1"/>
      <c r="AL330" s="1">
        <f>IFERROR(VLOOKUP(C330,CALC!$K$2:$M$8,2,FALSE),1)</f>
        <v>1.06</v>
      </c>
      <c r="AM330" s="1">
        <f>IFERROR(VLOOKUP(C330,CALC!$K$2:$M$8,3,FALSE),1)</f>
        <v>1.03</v>
      </c>
      <c r="AN330" s="1">
        <f>VLOOKUP(B330,CALC!$E$2:$H$33,3,FALSE)</f>
        <v>1.1599999999999999</v>
      </c>
      <c r="AO330" s="1">
        <f>VLOOKUP(B330,CALC!$E$2:$H$33,4,FALSE)</f>
        <v>1.08</v>
      </c>
      <c r="AP330" s="1"/>
      <c r="AQ330" s="3">
        <f t="shared" si="279"/>
        <v>4.2863204761904763</v>
      </c>
      <c r="AR330" s="3">
        <f t="shared" si="280"/>
        <v>4.4111647619047627</v>
      </c>
      <c r="AS330" s="3">
        <f t="shared" si="281"/>
        <v>4.4943942857142867</v>
      </c>
      <c r="AT330" s="3">
        <f t="shared" si="282"/>
        <v>4.8273123809523808</v>
      </c>
      <c r="AU330" s="3">
        <f t="shared" si="283"/>
        <v>4.6292261142857143</v>
      </c>
      <c r="AV330" s="3">
        <f t="shared" si="284"/>
        <v>4.9721317523809523</v>
      </c>
      <c r="AW330" s="3">
        <f t="shared" si="285"/>
        <v>4.7640579428571437</v>
      </c>
      <c r="AX330" s="3">
        <f t="shared" si="286"/>
        <v>5.1169511238095247</v>
      </c>
      <c r="AY330" s="3">
        <f t="shared" si="287"/>
        <v>-1.5951309523809512</v>
      </c>
      <c r="AZ330" s="3">
        <f t="shared" si="288"/>
        <v>-1.6429848809523797</v>
      </c>
      <c r="BA330" s="3">
        <f t="shared" si="289"/>
        <v>-1.6908388095238083</v>
      </c>
      <c r="BB330" s="3">
        <f t="shared" si="290"/>
        <v>-1.7227414285714273</v>
      </c>
      <c r="BC330" s="3">
        <f t="shared" si="291"/>
        <v>-1.8503519047619033</v>
      </c>
      <c r="BD330" s="3">
        <f t="shared" si="292"/>
        <v>-1.7744236714285702</v>
      </c>
      <c r="BE330" s="3">
        <f t="shared" si="293"/>
        <v>-1.9058624619047604</v>
      </c>
      <c r="BF330" s="3">
        <f t="shared" si="294"/>
        <v>-1.826105914285713</v>
      </c>
      <c r="BG330" s="3">
        <f t="shared" si="295"/>
        <v>-1.9613730190476175</v>
      </c>
    </row>
    <row r="331" spans="1:59" ht="15" x14ac:dyDescent="0.25">
      <c r="A331" s="38" t="s">
        <v>520</v>
      </c>
      <c r="B331" s="38" t="s">
        <v>51</v>
      </c>
      <c r="C331" s="38" t="str">
        <f>VLOOKUP(A331,CALC!$A$2:$C$494,3,FALSE)</f>
        <v>C/RW</v>
      </c>
      <c r="D331" s="38">
        <v>2</v>
      </c>
      <c r="E331" s="39">
        <v>84</v>
      </c>
      <c r="F331" s="40">
        <v>18.899999999999999</v>
      </c>
      <c r="G331" s="40">
        <v>19.100000000000001</v>
      </c>
      <c r="H331" s="40">
        <v>38</v>
      </c>
      <c r="I331" s="40">
        <v>3.5</v>
      </c>
      <c r="J331" s="40">
        <v>145.6</v>
      </c>
      <c r="K331" s="40">
        <v>33.799999999999997</v>
      </c>
      <c r="L331" s="40">
        <v>26.5</v>
      </c>
      <c r="M331" s="40">
        <v>11.6</v>
      </c>
      <c r="N331" s="52">
        <v>0.13</v>
      </c>
      <c r="O331" s="42">
        <v>14.5</v>
      </c>
      <c r="P331" s="54">
        <f t="shared" ref="P331:Y331" si="363">IF(F$4="Yes",F331*F$5,0)</f>
        <v>94.5</v>
      </c>
      <c r="Q331" s="55">
        <f t="shared" si="363"/>
        <v>71.625</v>
      </c>
      <c r="R331" s="55">
        <f t="shared" si="363"/>
        <v>38</v>
      </c>
      <c r="S331" s="55">
        <f t="shared" si="363"/>
        <v>1.75</v>
      </c>
      <c r="T331" s="55">
        <f t="shared" si="363"/>
        <v>72.8</v>
      </c>
      <c r="U331" s="55">
        <f t="shared" si="363"/>
        <v>10.139999999999999</v>
      </c>
      <c r="V331" s="55">
        <f t="shared" si="363"/>
        <v>15.899999999999999</v>
      </c>
      <c r="W331" s="55">
        <f t="shared" si="363"/>
        <v>11.6</v>
      </c>
      <c r="X331" s="55">
        <f t="shared" si="363"/>
        <v>0.13</v>
      </c>
      <c r="Y331" s="56">
        <f t="shared" si="363"/>
        <v>0</v>
      </c>
      <c r="Z331" s="57">
        <f t="shared" si="276"/>
        <v>316.44499999999999</v>
      </c>
      <c r="AA331" s="59">
        <f t="shared" si="277"/>
        <v>3.7672023809523809</v>
      </c>
      <c r="AB331" s="59">
        <f t="shared" si="278"/>
        <v>-1.9693615089285703</v>
      </c>
      <c r="AC331" s="1"/>
      <c r="AD331" s="1"/>
      <c r="AE331" s="1"/>
      <c r="AF331" s="1"/>
      <c r="AG331" s="1"/>
      <c r="AH331" s="1"/>
      <c r="AI331" s="1"/>
      <c r="AJ331" s="1"/>
      <c r="AK331" s="1"/>
      <c r="AL331" s="1">
        <f>IFERROR(VLOOKUP(C331,CALC!$K$2:$M$8,2,FALSE),1)</f>
        <v>1.01</v>
      </c>
      <c r="AM331" s="1">
        <f>IFERROR(VLOOKUP(C331,CALC!$K$2:$M$8,3,FALSE),1)</f>
        <v>1.0049999999999999</v>
      </c>
      <c r="AN331" s="1">
        <f>VLOOKUP(B331,CALC!$E$2:$H$33,3,FALSE)</f>
        <v>0.97</v>
      </c>
      <c r="AO331" s="1">
        <f>VLOOKUP(B331,CALC!$E$2:$H$33,4,FALSE)</f>
        <v>0.98499999999999999</v>
      </c>
      <c r="AP331" s="1"/>
      <c r="AQ331" s="3">
        <f t="shared" si="279"/>
        <v>3.7860383928571424</v>
      </c>
      <c r="AR331" s="3">
        <f t="shared" si="280"/>
        <v>3.8048744047619047</v>
      </c>
      <c r="AS331" s="3">
        <f t="shared" si="281"/>
        <v>3.7106943452380952</v>
      </c>
      <c r="AT331" s="3">
        <f t="shared" si="282"/>
        <v>3.6541863095238094</v>
      </c>
      <c r="AU331" s="3">
        <f t="shared" si="283"/>
        <v>3.7292478169642851</v>
      </c>
      <c r="AV331" s="3">
        <f t="shared" si="284"/>
        <v>3.6724572410714282</v>
      </c>
      <c r="AW331" s="3">
        <f t="shared" si="285"/>
        <v>3.7478012886904759</v>
      </c>
      <c r="AX331" s="3">
        <f t="shared" si="286"/>
        <v>3.6907281726190475</v>
      </c>
      <c r="AY331" s="3">
        <f t="shared" si="287"/>
        <v>-1.989404761904761</v>
      </c>
      <c r="AZ331" s="3">
        <f t="shared" si="288"/>
        <v>-1.9993517857142846</v>
      </c>
      <c r="BA331" s="3">
        <f t="shared" si="289"/>
        <v>-2.0092988095238087</v>
      </c>
      <c r="BB331" s="3">
        <f t="shared" si="290"/>
        <v>-1.9595636904761895</v>
      </c>
      <c r="BC331" s="3">
        <f t="shared" si="291"/>
        <v>-1.9297226190476182</v>
      </c>
      <c r="BD331" s="3">
        <f t="shared" si="292"/>
        <v>-1.9693615089285703</v>
      </c>
      <c r="BE331" s="3">
        <f t="shared" si="293"/>
        <v>-1.939371232142856</v>
      </c>
      <c r="BF331" s="3">
        <f t="shared" si="294"/>
        <v>-1.9791593273809516</v>
      </c>
      <c r="BG331" s="3">
        <f t="shared" si="295"/>
        <v>-1.9490198452380945</v>
      </c>
    </row>
    <row r="332" spans="1:59" ht="15" x14ac:dyDescent="0.25">
      <c r="A332" s="38" t="s">
        <v>538</v>
      </c>
      <c r="B332" s="38" t="s">
        <v>19</v>
      </c>
      <c r="C332" s="38" t="str">
        <f>VLOOKUP(A332,CALC!$A$2:$C$494,3,FALSE)</f>
        <v>LW</v>
      </c>
      <c r="D332" s="38">
        <v>2</v>
      </c>
      <c r="E332" s="39">
        <v>84</v>
      </c>
      <c r="F332" s="40">
        <v>16.399999999999999</v>
      </c>
      <c r="G332" s="40">
        <v>25.2</v>
      </c>
      <c r="H332" s="40">
        <v>41.6</v>
      </c>
      <c r="I332" s="40">
        <v>7.8</v>
      </c>
      <c r="J332" s="40">
        <v>106.4</v>
      </c>
      <c r="K332" s="40">
        <v>17.5</v>
      </c>
      <c r="L332" s="40">
        <v>45.5</v>
      </c>
      <c r="M332" s="40">
        <v>35</v>
      </c>
      <c r="N332" s="41">
        <v>0.154</v>
      </c>
      <c r="O332" s="42">
        <v>14</v>
      </c>
      <c r="P332" s="54">
        <f t="shared" ref="P332:Y332" si="364">IF(F$4="Yes",F332*F$5,0)</f>
        <v>82</v>
      </c>
      <c r="Q332" s="55">
        <f t="shared" si="364"/>
        <v>94.5</v>
      </c>
      <c r="R332" s="55">
        <f t="shared" si="364"/>
        <v>41.6</v>
      </c>
      <c r="S332" s="55">
        <f t="shared" si="364"/>
        <v>3.9</v>
      </c>
      <c r="T332" s="55">
        <f t="shared" si="364"/>
        <v>53.2</v>
      </c>
      <c r="U332" s="55">
        <f t="shared" si="364"/>
        <v>5.25</v>
      </c>
      <c r="V332" s="55">
        <f t="shared" si="364"/>
        <v>27.3</v>
      </c>
      <c r="W332" s="55">
        <f t="shared" si="364"/>
        <v>35</v>
      </c>
      <c r="X332" s="55">
        <f t="shared" si="364"/>
        <v>0.154</v>
      </c>
      <c r="Y332" s="56">
        <f t="shared" si="364"/>
        <v>0</v>
      </c>
      <c r="Z332" s="57">
        <f t="shared" si="276"/>
        <v>342.904</v>
      </c>
      <c r="AA332" s="59">
        <f t="shared" si="277"/>
        <v>4.0821904761904761</v>
      </c>
      <c r="AB332" s="59">
        <f t="shared" si="278"/>
        <v>-1.8884908374999991</v>
      </c>
      <c r="AC332" s="1"/>
      <c r="AD332" s="1"/>
      <c r="AE332" s="1"/>
      <c r="AF332" s="1"/>
      <c r="AG332" s="1"/>
      <c r="AH332" s="1"/>
      <c r="AI332" s="1"/>
      <c r="AJ332" s="1"/>
      <c r="AK332" s="1"/>
      <c r="AL332" s="1">
        <f>IFERROR(VLOOKUP(C332,CALC!$K$2:$M$8,2,FALSE),1)</f>
        <v>1.06</v>
      </c>
      <c r="AM332" s="1">
        <f>IFERROR(VLOOKUP(C332,CALC!$K$2:$M$8,3,FALSE),1)</f>
        <v>1.03</v>
      </c>
      <c r="AN332" s="1">
        <f>VLOOKUP(B332,CALC!$E$2:$H$33,3,FALSE)</f>
        <v>1.19</v>
      </c>
      <c r="AO332" s="1">
        <f>VLOOKUP(B332,CALC!$E$2:$H$33,4,FALSE)</f>
        <v>1.095</v>
      </c>
      <c r="AP332" s="1"/>
      <c r="AQ332" s="3">
        <f t="shared" si="279"/>
        <v>4.2046561904761903</v>
      </c>
      <c r="AR332" s="3">
        <f t="shared" si="280"/>
        <v>4.3271219047619045</v>
      </c>
      <c r="AS332" s="3">
        <f t="shared" si="281"/>
        <v>4.4699985714285715</v>
      </c>
      <c r="AT332" s="3">
        <f t="shared" si="282"/>
        <v>4.8578066666666668</v>
      </c>
      <c r="AU332" s="3">
        <f t="shared" si="283"/>
        <v>4.604098528571428</v>
      </c>
      <c r="AV332" s="3">
        <f t="shared" si="284"/>
        <v>5.0035408666666665</v>
      </c>
      <c r="AW332" s="3">
        <f t="shared" si="285"/>
        <v>4.7381984857142854</v>
      </c>
      <c r="AX332" s="3">
        <f t="shared" si="286"/>
        <v>5.1492750666666662</v>
      </c>
      <c r="AY332" s="3">
        <f t="shared" si="287"/>
        <v>-1.6744166666666658</v>
      </c>
      <c r="AZ332" s="3">
        <f t="shared" si="288"/>
        <v>-1.7246491666666659</v>
      </c>
      <c r="BA332" s="3">
        <f t="shared" si="289"/>
        <v>-1.7748816666666658</v>
      </c>
      <c r="BB332" s="3">
        <f t="shared" si="290"/>
        <v>-1.8334862499999989</v>
      </c>
      <c r="BC332" s="3">
        <f t="shared" si="291"/>
        <v>-1.9925558333333322</v>
      </c>
      <c r="BD332" s="3">
        <f t="shared" si="292"/>
        <v>-1.8884908374999991</v>
      </c>
      <c r="BE332" s="3">
        <f t="shared" si="293"/>
        <v>-2.0523325083333321</v>
      </c>
      <c r="BF332" s="3">
        <f t="shared" si="294"/>
        <v>-1.9434954249999989</v>
      </c>
      <c r="BG332" s="3">
        <f t="shared" si="295"/>
        <v>-2.1121091833333323</v>
      </c>
    </row>
    <row r="333" spans="1:59" ht="15" x14ac:dyDescent="0.25">
      <c r="A333" s="38" t="s">
        <v>431</v>
      </c>
      <c r="B333" s="38" t="s">
        <v>30</v>
      </c>
      <c r="C333" s="38" t="str">
        <f>VLOOKUP(A333,CALC!$A$2:$C$494,3,FALSE)</f>
        <v>D</v>
      </c>
      <c r="D333" s="38"/>
      <c r="E333" s="39">
        <v>84</v>
      </c>
      <c r="F333" s="40">
        <v>3.4</v>
      </c>
      <c r="G333" s="40">
        <v>19.2</v>
      </c>
      <c r="H333" s="40">
        <v>22.6</v>
      </c>
      <c r="I333" s="40">
        <v>0</v>
      </c>
      <c r="J333" s="40">
        <v>106.7</v>
      </c>
      <c r="K333" s="40">
        <v>202.1</v>
      </c>
      <c r="L333" s="40">
        <v>104.9</v>
      </c>
      <c r="M333" s="40">
        <v>153.19999999999999</v>
      </c>
      <c r="N333" s="52">
        <v>3.2000000000000001E-2</v>
      </c>
      <c r="O333" s="42">
        <v>20.5</v>
      </c>
      <c r="P333" s="54">
        <f t="shared" ref="P333:Y333" si="365">IF(F$4="Yes",F333*F$5,0)</f>
        <v>17</v>
      </c>
      <c r="Q333" s="55">
        <f t="shared" si="365"/>
        <v>72</v>
      </c>
      <c r="R333" s="55">
        <f t="shared" si="365"/>
        <v>22.6</v>
      </c>
      <c r="S333" s="55">
        <f t="shared" si="365"/>
        <v>0</v>
      </c>
      <c r="T333" s="55">
        <f t="shared" si="365"/>
        <v>53.35</v>
      </c>
      <c r="U333" s="55">
        <f t="shared" si="365"/>
        <v>60.629999999999995</v>
      </c>
      <c r="V333" s="55">
        <f t="shared" si="365"/>
        <v>62.94</v>
      </c>
      <c r="W333" s="55">
        <f t="shared" si="365"/>
        <v>153.19999999999999</v>
      </c>
      <c r="X333" s="55">
        <f t="shared" si="365"/>
        <v>3.2000000000000001E-2</v>
      </c>
      <c r="Y333" s="56">
        <f t="shared" si="365"/>
        <v>0</v>
      </c>
      <c r="Z333" s="57">
        <f t="shared" si="276"/>
        <v>441.75199999999995</v>
      </c>
      <c r="AA333" s="59">
        <f t="shared" si="277"/>
        <v>5.2589523809523806</v>
      </c>
      <c r="AB333" s="59">
        <f t="shared" si="278"/>
        <v>0.33228166666666564</v>
      </c>
      <c r="AC333" s="1"/>
      <c r="AD333" s="1"/>
      <c r="AE333" s="1"/>
      <c r="AF333" s="1"/>
      <c r="AG333" s="1"/>
      <c r="AH333" s="1"/>
      <c r="AI333" s="1"/>
      <c r="AJ333" s="1"/>
      <c r="AK333" s="1"/>
      <c r="AL333" s="1">
        <f>IFERROR(VLOOKUP(C333,CALC!$K$2:$M$8,2,FALSE),1)</f>
        <v>1</v>
      </c>
      <c r="AM333" s="1">
        <f>IFERROR(VLOOKUP(C333,CALC!$K$2:$M$8,3,FALSE),1)</f>
        <v>1</v>
      </c>
      <c r="AN333" s="1">
        <f>VLOOKUP(B333,CALC!$E$2:$H$33,3,FALSE)</f>
        <v>0.93</v>
      </c>
      <c r="AO333" s="1">
        <f>VLOOKUP(B333,CALC!$E$2:$H$33,4,FALSE)</f>
        <v>0.96500000000000008</v>
      </c>
      <c r="AP333" s="1"/>
      <c r="AQ333" s="3">
        <f t="shared" si="279"/>
        <v>5.2589523809523806</v>
      </c>
      <c r="AR333" s="3">
        <f t="shared" si="280"/>
        <v>5.2589523809523806</v>
      </c>
      <c r="AS333" s="3">
        <f t="shared" si="281"/>
        <v>5.074889047619048</v>
      </c>
      <c r="AT333" s="3">
        <f t="shared" si="282"/>
        <v>4.8908257142857146</v>
      </c>
      <c r="AU333" s="3">
        <f t="shared" si="283"/>
        <v>5.074889047619048</v>
      </c>
      <c r="AV333" s="3">
        <f t="shared" si="284"/>
        <v>4.8908257142857146</v>
      </c>
      <c r="AW333" s="3">
        <f t="shared" si="285"/>
        <v>5.074889047619048</v>
      </c>
      <c r="AX333" s="3">
        <f t="shared" si="286"/>
        <v>4.8908257142857146</v>
      </c>
      <c r="AY333" s="3">
        <f t="shared" si="287"/>
        <v>0.34433333333333227</v>
      </c>
      <c r="AZ333" s="3">
        <f t="shared" si="288"/>
        <v>0.34433333333333227</v>
      </c>
      <c r="BA333" s="3">
        <f t="shared" si="289"/>
        <v>0.34433333333333227</v>
      </c>
      <c r="BB333" s="3">
        <f t="shared" si="290"/>
        <v>0.33228166666666564</v>
      </c>
      <c r="BC333" s="3">
        <f t="shared" si="291"/>
        <v>0.32022999999999902</v>
      </c>
      <c r="BD333" s="3">
        <f t="shared" si="292"/>
        <v>0.33228166666666564</v>
      </c>
      <c r="BE333" s="3">
        <f t="shared" si="293"/>
        <v>0.32022999999999902</v>
      </c>
      <c r="BF333" s="3">
        <f t="shared" si="294"/>
        <v>0.33228166666666564</v>
      </c>
      <c r="BG333" s="3">
        <f t="shared" si="295"/>
        <v>0.32022999999999902</v>
      </c>
    </row>
    <row r="334" spans="1:59" ht="15" x14ac:dyDescent="0.25">
      <c r="A334" s="38" t="s">
        <v>447</v>
      </c>
      <c r="B334" s="38" t="s">
        <v>19</v>
      </c>
      <c r="C334" s="38" t="str">
        <f>VLOOKUP(A334,CALC!$A$2:$C$494,3,FALSE)</f>
        <v>D</v>
      </c>
      <c r="D334" s="38"/>
      <c r="E334" s="39">
        <v>42</v>
      </c>
      <c r="F334" s="40">
        <v>2.1</v>
      </c>
      <c r="G334" s="40">
        <v>11.5</v>
      </c>
      <c r="H334" s="40">
        <v>13.7</v>
      </c>
      <c r="I334" s="40">
        <v>0.9</v>
      </c>
      <c r="J334" s="40">
        <v>44</v>
      </c>
      <c r="K334" s="40">
        <v>47.4</v>
      </c>
      <c r="L334" s="40">
        <v>69.5</v>
      </c>
      <c r="M334" s="40">
        <v>8.8000000000000007</v>
      </c>
      <c r="N334" s="41">
        <v>4.9000000000000002E-2</v>
      </c>
      <c r="O334" s="42">
        <v>18.75</v>
      </c>
      <c r="P334" s="54">
        <f t="shared" ref="P334:Y334" si="366">IF(F$4="Yes",F334*F$5,0)</f>
        <v>10.5</v>
      </c>
      <c r="Q334" s="55">
        <f t="shared" si="366"/>
        <v>43.125</v>
      </c>
      <c r="R334" s="55">
        <f t="shared" si="366"/>
        <v>13.7</v>
      </c>
      <c r="S334" s="55">
        <f t="shared" si="366"/>
        <v>0.45</v>
      </c>
      <c r="T334" s="55">
        <f t="shared" si="366"/>
        <v>22</v>
      </c>
      <c r="U334" s="55">
        <f t="shared" si="366"/>
        <v>14.219999999999999</v>
      </c>
      <c r="V334" s="55">
        <f t="shared" si="366"/>
        <v>41.699999999999996</v>
      </c>
      <c r="W334" s="55">
        <f t="shared" si="366"/>
        <v>8.8000000000000007</v>
      </c>
      <c r="X334" s="55">
        <f t="shared" si="366"/>
        <v>4.9000000000000002E-2</v>
      </c>
      <c r="Y334" s="56">
        <f t="shared" si="366"/>
        <v>0</v>
      </c>
      <c r="Z334" s="57">
        <f t="shared" si="276"/>
        <v>154.54400000000001</v>
      </c>
      <c r="AA334" s="59">
        <f t="shared" si="277"/>
        <v>3.679619047619048</v>
      </c>
      <c r="AB334" s="59">
        <f t="shared" si="278"/>
        <v>-1.3523250000000002</v>
      </c>
      <c r="AC334" s="1"/>
      <c r="AD334" s="1"/>
      <c r="AE334" s="1"/>
      <c r="AF334" s="1"/>
      <c r="AG334" s="1"/>
      <c r="AH334" s="1"/>
      <c r="AI334" s="1"/>
      <c r="AJ334" s="1"/>
      <c r="AK334" s="1"/>
      <c r="AL334" s="1">
        <f>IFERROR(VLOOKUP(C334,CALC!$K$2:$M$8,2,FALSE),1)</f>
        <v>1</v>
      </c>
      <c r="AM334" s="1">
        <f>IFERROR(VLOOKUP(C334,CALC!$K$2:$M$8,3,FALSE),1)</f>
        <v>1</v>
      </c>
      <c r="AN334" s="1">
        <f>VLOOKUP(B334,CALC!$E$2:$H$33,3,FALSE)</f>
        <v>1.19</v>
      </c>
      <c r="AO334" s="1">
        <f>VLOOKUP(B334,CALC!$E$2:$H$33,4,FALSE)</f>
        <v>1.095</v>
      </c>
      <c r="AP334" s="1"/>
      <c r="AQ334" s="3">
        <f t="shared" si="279"/>
        <v>3.679619047619048</v>
      </c>
      <c r="AR334" s="3">
        <f t="shared" si="280"/>
        <v>3.679619047619048</v>
      </c>
      <c r="AS334" s="3">
        <f t="shared" si="281"/>
        <v>4.0291828571428576</v>
      </c>
      <c r="AT334" s="3">
        <f t="shared" si="282"/>
        <v>4.3787466666666672</v>
      </c>
      <c r="AU334" s="3">
        <f t="shared" si="283"/>
        <v>4.0291828571428576</v>
      </c>
      <c r="AV334" s="3">
        <f t="shared" si="284"/>
        <v>4.3787466666666672</v>
      </c>
      <c r="AW334" s="3">
        <f t="shared" si="285"/>
        <v>4.0291828571428576</v>
      </c>
      <c r="AX334" s="3">
        <f t="shared" si="286"/>
        <v>4.3787466666666672</v>
      </c>
      <c r="AY334" s="3">
        <f t="shared" si="287"/>
        <v>-1.2350000000000003</v>
      </c>
      <c r="AZ334" s="3">
        <f t="shared" si="288"/>
        <v>-1.2350000000000003</v>
      </c>
      <c r="BA334" s="3">
        <f t="shared" si="289"/>
        <v>-1.2350000000000003</v>
      </c>
      <c r="BB334" s="3">
        <f t="shared" si="290"/>
        <v>-1.3523250000000002</v>
      </c>
      <c r="BC334" s="3">
        <f t="shared" si="291"/>
        <v>-1.4696500000000003</v>
      </c>
      <c r="BD334" s="3">
        <f t="shared" si="292"/>
        <v>-1.3523250000000002</v>
      </c>
      <c r="BE334" s="3">
        <f t="shared" si="293"/>
        <v>-1.4696500000000003</v>
      </c>
      <c r="BF334" s="3">
        <f t="shared" si="294"/>
        <v>-1.3523250000000002</v>
      </c>
      <c r="BG334" s="3">
        <f t="shared" si="295"/>
        <v>-1.4696500000000003</v>
      </c>
    </row>
    <row r="335" spans="1:59" ht="15" x14ac:dyDescent="0.25">
      <c r="A335" s="38" t="s">
        <v>519</v>
      </c>
      <c r="B335" s="38" t="s">
        <v>66</v>
      </c>
      <c r="C335" s="38" t="str">
        <f>VLOOKUP(A335,CALC!$A$2:$C$494,3,FALSE)</f>
        <v>C</v>
      </c>
      <c r="D335" s="38"/>
      <c r="E335" s="39">
        <v>84</v>
      </c>
      <c r="F335" s="40">
        <v>13.2</v>
      </c>
      <c r="G335" s="40">
        <v>26.2</v>
      </c>
      <c r="H335" s="40">
        <v>39.4</v>
      </c>
      <c r="I335" s="40">
        <v>5.5</v>
      </c>
      <c r="J335" s="40">
        <v>125.1</v>
      </c>
      <c r="K335" s="40">
        <v>43.8</v>
      </c>
      <c r="L335" s="40">
        <v>35</v>
      </c>
      <c r="M335" s="40">
        <v>13.1</v>
      </c>
      <c r="N335" s="52">
        <v>0.105</v>
      </c>
      <c r="O335" s="42">
        <v>13.75</v>
      </c>
      <c r="P335" s="54">
        <f t="shared" ref="P335:Y335" si="367">IF(F$4="Yes",F335*F$5,0)</f>
        <v>66</v>
      </c>
      <c r="Q335" s="55">
        <f t="shared" si="367"/>
        <v>98.25</v>
      </c>
      <c r="R335" s="55">
        <f t="shared" si="367"/>
        <v>39.4</v>
      </c>
      <c r="S335" s="55">
        <f t="shared" si="367"/>
        <v>2.75</v>
      </c>
      <c r="T335" s="55">
        <f t="shared" si="367"/>
        <v>62.55</v>
      </c>
      <c r="U335" s="55">
        <f t="shared" si="367"/>
        <v>13.139999999999999</v>
      </c>
      <c r="V335" s="55">
        <f t="shared" si="367"/>
        <v>21</v>
      </c>
      <c r="W335" s="55">
        <f t="shared" si="367"/>
        <v>13.1</v>
      </c>
      <c r="X335" s="55">
        <f t="shared" si="367"/>
        <v>0.105</v>
      </c>
      <c r="Y335" s="56">
        <f t="shared" si="367"/>
        <v>0</v>
      </c>
      <c r="Z335" s="57">
        <f t="shared" si="276"/>
        <v>316.29500000000002</v>
      </c>
      <c r="AA335" s="59">
        <f t="shared" si="277"/>
        <v>3.7654166666666669</v>
      </c>
      <c r="AB335" s="59">
        <f t="shared" si="278"/>
        <v>-1.902582499999999</v>
      </c>
      <c r="AC335" s="1"/>
      <c r="AD335" s="1"/>
      <c r="AE335" s="1"/>
      <c r="AF335" s="1"/>
      <c r="AG335" s="1"/>
      <c r="AH335" s="1"/>
      <c r="AI335" s="1"/>
      <c r="AJ335" s="1"/>
      <c r="AK335" s="1"/>
      <c r="AL335" s="1">
        <f>IFERROR(VLOOKUP(C335,CALC!$K$2:$M$8,2,FALSE),1)</f>
        <v>0.96</v>
      </c>
      <c r="AM335" s="1">
        <f>IFERROR(VLOOKUP(C335,CALC!$K$2:$M$8,3,FALSE),1)</f>
        <v>0.98</v>
      </c>
      <c r="AN335" s="1">
        <f>VLOOKUP(B335,CALC!$E$2:$H$33,3,FALSE)</f>
        <v>0.95</v>
      </c>
      <c r="AO335" s="1">
        <f>VLOOKUP(B335,CALC!$E$2:$H$33,4,FALSE)</f>
        <v>0.97499999999999998</v>
      </c>
      <c r="AP335" s="1"/>
      <c r="AQ335" s="3">
        <f t="shared" si="279"/>
        <v>3.6901083333333333</v>
      </c>
      <c r="AR335" s="3">
        <f t="shared" si="280"/>
        <v>3.6148000000000002</v>
      </c>
      <c r="AS335" s="3">
        <f t="shared" si="281"/>
        <v>3.6712812500000003</v>
      </c>
      <c r="AT335" s="3">
        <f t="shared" si="282"/>
        <v>3.5771458333333332</v>
      </c>
      <c r="AU335" s="3">
        <f t="shared" si="283"/>
        <v>3.5978556249999998</v>
      </c>
      <c r="AV335" s="3">
        <f t="shared" si="284"/>
        <v>3.5056029166666667</v>
      </c>
      <c r="AW335" s="3">
        <f t="shared" si="285"/>
        <v>3.5244300000000002</v>
      </c>
      <c r="AX335" s="3">
        <f t="shared" si="286"/>
        <v>3.4340600000000001</v>
      </c>
      <c r="AY335" s="3">
        <f t="shared" si="287"/>
        <v>-1.9911904761904751</v>
      </c>
      <c r="AZ335" s="3">
        <f t="shared" si="288"/>
        <v>-1.9513666666666656</v>
      </c>
      <c r="BA335" s="3">
        <f t="shared" si="289"/>
        <v>-1.9115428571428561</v>
      </c>
      <c r="BB335" s="3">
        <f t="shared" si="290"/>
        <v>-1.9414107142857131</v>
      </c>
      <c r="BC335" s="3">
        <f t="shared" si="291"/>
        <v>-1.8916309523809511</v>
      </c>
      <c r="BD335" s="3">
        <f t="shared" si="292"/>
        <v>-1.902582499999999</v>
      </c>
      <c r="BE335" s="3">
        <f t="shared" si="293"/>
        <v>-1.8537983333333323</v>
      </c>
      <c r="BF335" s="3">
        <f t="shared" si="294"/>
        <v>-1.8637542857142846</v>
      </c>
      <c r="BG335" s="3">
        <f t="shared" si="295"/>
        <v>-1.8159657142857133</v>
      </c>
    </row>
    <row r="336" spans="1:59" ht="15" x14ac:dyDescent="0.25">
      <c r="A336" s="38" t="s">
        <v>527</v>
      </c>
      <c r="B336" s="38" t="s">
        <v>34</v>
      </c>
      <c r="C336" s="38" t="str">
        <f>VLOOKUP(A336,CALC!$A$2:$C$494,3,FALSE)</f>
        <v>C/LW/RW</v>
      </c>
      <c r="D336" s="38"/>
      <c r="E336" s="39">
        <v>84</v>
      </c>
      <c r="F336" s="40">
        <v>6.5</v>
      </c>
      <c r="G336" s="40">
        <v>15.6</v>
      </c>
      <c r="H336" s="40">
        <v>22.1</v>
      </c>
      <c r="I336" s="40">
        <v>0</v>
      </c>
      <c r="J336" s="40">
        <v>96.6</v>
      </c>
      <c r="K336" s="40">
        <v>337.8</v>
      </c>
      <c r="L336" s="40">
        <v>38.200000000000003</v>
      </c>
      <c r="M336" s="40">
        <v>42.4</v>
      </c>
      <c r="N336" s="41">
        <v>6.7000000000000004E-2</v>
      </c>
      <c r="O336" s="42">
        <v>13</v>
      </c>
      <c r="P336" s="54">
        <f t="shared" ref="P336:Y336" si="368">IF(F$4="Yes",F336*F$5,0)</f>
        <v>32.5</v>
      </c>
      <c r="Q336" s="55">
        <f t="shared" si="368"/>
        <v>58.5</v>
      </c>
      <c r="R336" s="55">
        <f t="shared" si="368"/>
        <v>22.1</v>
      </c>
      <c r="S336" s="55">
        <f t="shared" si="368"/>
        <v>0</v>
      </c>
      <c r="T336" s="55">
        <f t="shared" si="368"/>
        <v>48.3</v>
      </c>
      <c r="U336" s="55">
        <f t="shared" si="368"/>
        <v>101.34</v>
      </c>
      <c r="V336" s="55">
        <f t="shared" si="368"/>
        <v>22.92</v>
      </c>
      <c r="W336" s="55">
        <f t="shared" si="368"/>
        <v>42.4</v>
      </c>
      <c r="X336" s="55">
        <f t="shared" si="368"/>
        <v>6.7000000000000004E-2</v>
      </c>
      <c r="Y336" s="56">
        <f t="shared" si="368"/>
        <v>0</v>
      </c>
      <c r="Z336" s="57">
        <f t="shared" si="276"/>
        <v>328.12700000000001</v>
      </c>
      <c r="AA336" s="59">
        <f t="shared" si="277"/>
        <v>3.9062738095238094</v>
      </c>
      <c r="AB336" s="59">
        <f t="shared" si="278"/>
        <v>-1.872074749999999</v>
      </c>
      <c r="AC336" s="1"/>
      <c r="AD336" s="1"/>
      <c r="AE336" s="1"/>
      <c r="AF336" s="1"/>
      <c r="AG336" s="1"/>
      <c r="AH336" s="1"/>
      <c r="AI336" s="1"/>
      <c r="AJ336" s="1"/>
      <c r="AK336" s="1"/>
      <c r="AL336" s="1">
        <f>IFERROR(VLOOKUP(C336,CALC!$K$2:$M$8,2,FALSE),1)</f>
        <v>1.1299999999999999</v>
      </c>
      <c r="AM336" s="1">
        <f>IFERROR(VLOOKUP(C336,CALC!$K$2:$M$8,3,FALSE),1)</f>
        <v>1.0649999999999999</v>
      </c>
      <c r="AN336" s="1">
        <f>VLOOKUP(B336,CALC!$E$2:$H$33,3,FALSE)</f>
        <v>0.9</v>
      </c>
      <c r="AO336" s="1">
        <f>VLOOKUP(B336,CALC!$E$2:$H$33,4,FALSE)</f>
        <v>0.95</v>
      </c>
      <c r="AP336" s="1"/>
      <c r="AQ336" s="3">
        <f t="shared" si="279"/>
        <v>4.1601816071428566</v>
      </c>
      <c r="AR336" s="3">
        <f t="shared" si="280"/>
        <v>4.4140894047619046</v>
      </c>
      <c r="AS336" s="3">
        <f t="shared" si="281"/>
        <v>3.7109601190476189</v>
      </c>
      <c r="AT336" s="3">
        <f t="shared" si="282"/>
        <v>3.5156464285714284</v>
      </c>
      <c r="AU336" s="3">
        <f t="shared" si="283"/>
        <v>3.9521725267857137</v>
      </c>
      <c r="AV336" s="3">
        <f t="shared" si="284"/>
        <v>3.7441634464285709</v>
      </c>
      <c r="AW336" s="3">
        <f t="shared" si="285"/>
        <v>4.1933849345238094</v>
      </c>
      <c r="AX336" s="3">
        <f t="shared" si="286"/>
        <v>3.9726804642857143</v>
      </c>
      <c r="AY336" s="3">
        <f t="shared" si="287"/>
        <v>-1.8503333333333325</v>
      </c>
      <c r="AZ336" s="3">
        <f t="shared" si="288"/>
        <v>-1.9706049999999991</v>
      </c>
      <c r="BA336" s="3">
        <f t="shared" si="289"/>
        <v>-2.0908766666666656</v>
      </c>
      <c r="BB336" s="3">
        <f t="shared" si="290"/>
        <v>-1.7578166666666657</v>
      </c>
      <c r="BC336" s="3">
        <f t="shared" si="291"/>
        <v>-1.6652999999999993</v>
      </c>
      <c r="BD336" s="3">
        <f t="shared" si="292"/>
        <v>-1.872074749999999</v>
      </c>
      <c r="BE336" s="3">
        <f t="shared" si="293"/>
        <v>-1.7735444999999992</v>
      </c>
      <c r="BF336" s="3">
        <f t="shared" si="294"/>
        <v>-1.9863328333333323</v>
      </c>
      <c r="BG336" s="3">
        <f t="shared" si="295"/>
        <v>-1.881788999999999</v>
      </c>
    </row>
    <row r="337" spans="1:59" ht="15" x14ac:dyDescent="0.25">
      <c r="A337" s="38" t="s">
        <v>529</v>
      </c>
      <c r="B337" s="38" t="s">
        <v>51</v>
      </c>
      <c r="C337" s="38" t="str">
        <f>VLOOKUP(A337,CALC!$A$2:$C$494,3,FALSE)</f>
        <v>C/LW</v>
      </c>
      <c r="D337" s="38"/>
      <c r="E337" s="39">
        <v>84</v>
      </c>
      <c r="F337" s="40">
        <v>15.8</v>
      </c>
      <c r="G337" s="40">
        <v>17.7</v>
      </c>
      <c r="H337" s="40">
        <v>33.6</v>
      </c>
      <c r="I337" s="40">
        <v>2.1</v>
      </c>
      <c r="J337" s="40">
        <v>118.7</v>
      </c>
      <c r="K337" s="40">
        <v>114.6</v>
      </c>
      <c r="L337" s="40">
        <v>39</v>
      </c>
      <c r="M337" s="40">
        <v>30.5</v>
      </c>
      <c r="N337" s="52">
        <v>0.13300000000000001</v>
      </c>
      <c r="O337" s="42">
        <v>14.75</v>
      </c>
      <c r="P337" s="54">
        <f t="shared" ref="P337:Y337" si="369">IF(F$4="Yes",F337*F$5,0)</f>
        <v>79</v>
      </c>
      <c r="Q337" s="55">
        <f t="shared" si="369"/>
        <v>66.375</v>
      </c>
      <c r="R337" s="55">
        <f t="shared" si="369"/>
        <v>33.6</v>
      </c>
      <c r="S337" s="55">
        <f t="shared" si="369"/>
        <v>1.05</v>
      </c>
      <c r="T337" s="55">
        <f t="shared" si="369"/>
        <v>59.35</v>
      </c>
      <c r="U337" s="55">
        <f t="shared" si="369"/>
        <v>34.379999999999995</v>
      </c>
      <c r="V337" s="55">
        <f t="shared" si="369"/>
        <v>23.4</v>
      </c>
      <c r="W337" s="55">
        <f t="shared" si="369"/>
        <v>30.5</v>
      </c>
      <c r="X337" s="55">
        <f t="shared" si="369"/>
        <v>0.13300000000000001</v>
      </c>
      <c r="Y337" s="56">
        <f t="shared" si="369"/>
        <v>0</v>
      </c>
      <c r="Z337" s="57">
        <f t="shared" si="276"/>
        <v>327.78799999999995</v>
      </c>
      <c r="AA337" s="59">
        <f t="shared" si="277"/>
        <v>3.9022380952380948</v>
      </c>
      <c r="AB337" s="59">
        <f t="shared" si="278"/>
        <v>-1.9087484199404756</v>
      </c>
      <c r="AC337" s="1"/>
      <c r="AD337" s="1"/>
      <c r="AE337" s="1"/>
      <c r="AF337" s="1"/>
      <c r="AG337" s="1"/>
      <c r="AH337" s="1"/>
      <c r="AI337" s="1"/>
      <c r="AJ337" s="1"/>
      <c r="AK337" s="1"/>
      <c r="AL337" s="1">
        <f>IFERROR(VLOOKUP(C337,CALC!$K$2:$M$8,2,FALSE),1)</f>
        <v>1.0900000000000001</v>
      </c>
      <c r="AM337" s="1">
        <f>IFERROR(VLOOKUP(C337,CALC!$K$2:$M$8,3,FALSE),1)</f>
        <v>1.0449999999999999</v>
      </c>
      <c r="AN337" s="1">
        <f>VLOOKUP(B337,CALC!$E$2:$H$33,3,FALSE)</f>
        <v>0.97</v>
      </c>
      <c r="AO337" s="1">
        <f>VLOOKUP(B337,CALC!$E$2:$H$33,4,FALSE)</f>
        <v>0.98499999999999999</v>
      </c>
      <c r="AP337" s="1"/>
      <c r="AQ337" s="3">
        <f t="shared" si="279"/>
        <v>4.0778388095238087</v>
      </c>
      <c r="AR337" s="3">
        <f t="shared" si="280"/>
        <v>4.2534395238095239</v>
      </c>
      <c r="AS337" s="3">
        <f t="shared" si="281"/>
        <v>3.8437045238095235</v>
      </c>
      <c r="AT337" s="3">
        <f t="shared" si="282"/>
        <v>3.7851709523809518</v>
      </c>
      <c r="AU337" s="3">
        <f t="shared" si="283"/>
        <v>4.0166712273809519</v>
      </c>
      <c r="AV337" s="3">
        <f t="shared" si="284"/>
        <v>3.9555036452380943</v>
      </c>
      <c r="AW337" s="3">
        <f t="shared" si="285"/>
        <v>4.1896379309523812</v>
      </c>
      <c r="AX337" s="3">
        <f t="shared" si="286"/>
        <v>4.1258363380952385</v>
      </c>
      <c r="AY337" s="3">
        <f t="shared" si="287"/>
        <v>-1.8543690476190471</v>
      </c>
      <c r="AZ337" s="3">
        <f t="shared" si="288"/>
        <v>-1.9378156547619041</v>
      </c>
      <c r="BA337" s="3">
        <f t="shared" si="289"/>
        <v>-2.0212622619047615</v>
      </c>
      <c r="BB337" s="3">
        <f t="shared" si="290"/>
        <v>-1.8265535119047613</v>
      </c>
      <c r="BC337" s="3">
        <f t="shared" si="291"/>
        <v>-1.7987379761904756</v>
      </c>
      <c r="BD337" s="3">
        <f t="shared" si="292"/>
        <v>-1.9087484199404756</v>
      </c>
      <c r="BE337" s="3">
        <f t="shared" si="293"/>
        <v>-1.8796811851190469</v>
      </c>
      <c r="BF337" s="3">
        <f t="shared" si="294"/>
        <v>-1.9909433279761901</v>
      </c>
      <c r="BG337" s="3">
        <f t="shared" si="295"/>
        <v>-1.9606243940476187</v>
      </c>
    </row>
    <row r="338" spans="1:59" ht="15" x14ac:dyDescent="0.25">
      <c r="A338" s="38" t="s">
        <v>532</v>
      </c>
      <c r="B338" s="38" t="s">
        <v>79</v>
      </c>
      <c r="C338" s="38" t="str">
        <f>VLOOKUP(A338,CALC!$A$2:$C$494,3,FALSE)</f>
        <v>C/LW/RW</v>
      </c>
      <c r="D338" s="38">
        <v>2</v>
      </c>
      <c r="E338" s="39">
        <v>84</v>
      </c>
      <c r="F338" s="40">
        <v>17.100000000000001</v>
      </c>
      <c r="G338" s="40">
        <v>19.3</v>
      </c>
      <c r="H338" s="40">
        <v>36.4</v>
      </c>
      <c r="I338" s="40">
        <v>6.9</v>
      </c>
      <c r="J338" s="40">
        <v>148.9</v>
      </c>
      <c r="K338" s="40">
        <v>20.399999999999999</v>
      </c>
      <c r="L338" s="40">
        <v>34</v>
      </c>
      <c r="M338" s="40">
        <v>9.8000000000000007</v>
      </c>
      <c r="N338" s="41">
        <v>0.115</v>
      </c>
      <c r="O338" s="42">
        <v>16</v>
      </c>
      <c r="P338" s="54">
        <f t="shared" ref="P338:Y338" si="370">IF(F$4="Yes",F338*F$5,0)</f>
        <v>85.5</v>
      </c>
      <c r="Q338" s="55">
        <f t="shared" si="370"/>
        <v>72.375</v>
      </c>
      <c r="R338" s="55">
        <f t="shared" si="370"/>
        <v>36.4</v>
      </c>
      <c r="S338" s="55">
        <f t="shared" si="370"/>
        <v>3.45</v>
      </c>
      <c r="T338" s="55">
        <f t="shared" si="370"/>
        <v>74.45</v>
      </c>
      <c r="U338" s="55">
        <f t="shared" si="370"/>
        <v>6.1199999999999992</v>
      </c>
      <c r="V338" s="55">
        <f t="shared" si="370"/>
        <v>20.399999999999999</v>
      </c>
      <c r="W338" s="55">
        <f t="shared" si="370"/>
        <v>9.8000000000000007</v>
      </c>
      <c r="X338" s="55">
        <f t="shared" si="370"/>
        <v>0.115</v>
      </c>
      <c r="Y338" s="56">
        <f t="shared" si="370"/>
        <v>0</v>
      </c>
      <c r="Z338" s="57">
        <f t="shared" si="276"/>
        <v>308.61</v>
      </c>
      <c r="AA338" s="59">
        <f t="shared" si="277"/>
        <v>3.6739285714285717</v>
      </c>
      <c r="AB338" s="59">
        <f t="shared" si="278"/>
        <v>-2.1626013616071416</v>
      </c>
      <c r="AC338" s="1"/>
      <c r="AD338" s="1"/>
      <c r="AE338" s="1"/>
      <c r="AF338" s="1"/>
      <c r="AG338" s="1"/>
      <c r="AH338" s="1"/>
      <c r="AI338" s="1"/>
      <c r="AJ338" s="1"/>
      <c r="AK338" s="1"/>
      <c r="AL338" s="1">
        <f>IFERROR(VLOOKUP(C338,CALC!$K$2:$M$8,2,FALSE),1)</f>
        <v>1.1299999999999999</v>
      </c>
      <c r="AM338" s="1">
        <f>IFERROR(VLOOKUP(C338,CALC!$K$2:$M$8,3,FALSE),1)</f>
        <v>1.0649999999999999</v>
      </c>
      <c r="AN338" s="1">
        <f>VLOOKUP(B338,CALC!$E$2:$H$33,3,FALSE)</f>
        <v>0.95</v>
      </c>
      <c r="AO338" s="1">
        <f>VLOOKUP(B338,CALC!$E$2:$H$33,4,FALSE)</f>
        <v>0.97499999999999998</v>
      </c>
      <c r="AP338" s="1"/>
      <c r="AQ338" s="3">
        <f t="shared" si="279"/>
        <v>3.9127339285714284</v>
      </c>
      <c r="AR338" s="3">
        <f t="shared" si="280"/>
        <v>4.1515392857142857</v>
      </c>
      <c r="AS338" s="3">
        <f t="shared" si="281"/>
        <v>3.5820803571428574</v>
      </c>
      <c r="AT338" s="3">
        <f t="shared" si="282"/>
        <v>3.4902321428571428</v>
      </c>
      <c r="AU338" s="3">
        <f t="shared" si="283"/>
        <v>3.8149155803571428</v>
      </c>
      <c r="AV338" s="3">
        <f t="shared" si="284"/>
        <v>3.7170972321428568</v>
      </c>
      <c r="AW338" s="3">
        <f t="shared" si="285"/>
        <v>4.0477508035714287</v>
      </c>
      <c r="AX338" s="3">
        <f t="shared" si="286"/>
        <v>3.9439623214285713</v>
      </c>
      <c r="AY338" s="3">
        <f t="shared" si="287"/>
        <v>-2.0826785714285703</v>
      </c>
      <c r="AZ338" s="3">
        <f t="shared" si="288"/>
        <v>-2.2180526785714272</v>
      </c>
      <c r="BA338" s="3">
        <f t="shared" si="289"/>
        <v>-2.3534267857142841</v>
      </c>
      <c r="BB338" s="3">
        <f t="shared" si="290"/>
        <v>-2.0306116071428559</v>
      </c>
      <c r="BC338" s="3">
        <f t="shared" si="291"/>
        <v>-1.9785446428571416</v>
      </c>
      <c r="BD338" s="3">
        <f t="shared" si="292"/>
        <v>-2.1626013616071416</v>
      </c>
      <c r="BE338" s="3">
        <f t="shared" si="293"/>
        <v>-2.1071500446428559</v>
      </c>
      <c r="BF338" s="3">
        <f t="shared" si="294"/>
        <v>-2.2945911160714267</v>
      </c>
      <c r="BG338" s="3">
        <f t="shared" si="295"/>
        <v>-2.2357554464285698</v>
      </c>
    </row>
    <row r="339" spans="1:59" ht="15" x14ac:dyDescent="0.25">
      <c r="A339" s="38" t="s">
        <v>438</v>
      </c>
      <c r="B339" s="38" t="s">
        <v>51</v>
      </c>
      <c r="C339" s="38" t="str">
        <f>VLOOKUP(A339,CALC!$A$2:$C$494,3,FALSE)</f>
        <v>D</v>
      </c>
      <c r="D339" s="38">
        <v>2</v>
      </c>
      <c r="E339" s="39">
        <v>84</v>
      </c>
      <c r="F339" s="40">
        <v>8</v>
      </c>
      <c r="G339" s="40">
        <v>23.9</v>
      </c>
      <c r="H339" s="40">
        <v>31.9</v>
      </c>
      <c r="I339" s="40">
        <v>4</v>
      </c>
      <c r="J339" s="40">
        <v>126.5</v>
      </c>
      <c r="K339" s="40">
        <v>71.099999999999994</v>
      </c>
      <c r="L339" s="40">
        <v>76.5</v>
      </c>
      <c r="M339" s="40">
        <v>56.3</v>
      </c>
      <c r="N339" s="52">
        <v>6.3E-2</v>
      </c>
      <c r="O339" s="42">
        <v>19.25</v>
      </c>
      <c r="P339" s="54">
        <f t="shared" ref="P339:Y339" si="371">IF(F$4="Yes",F339*F$5,0)</f>
        <v>40</v>
      </c>
      <c r="Q339" s="55">
        <f t="shared" si="371"/>
        <v>89.625</v>
      </c>
      <c r="R339" s="55">
        <f t="shared" si="371"/>
        <v>31.9</v>
      </c>
      <c r="S339" s="55">
        <f t="shared" si="371"/>
        <v>2</v>
      </c>
      <c r="T339" s="55">
        <f t="shared" si="371"/>
        <v>63.25</v>
      </c>
      <c r="U339" s="55">
        <f t="shared" si="371"/>
        <v>21.33</v>
      </c>
      <c r="V339" s="55">
        <f t="shared" si="371"/>
        <v>45.9</v>
      </c>
      <c r="W339" s="55">
        <f t="shared" si="371"/>
        <v>56.3</v>
      </c>
      <c r="X339" s="55">
        <f t="shared" si="371"/>
        <v>6.3E-2</v>
      </c>
      <c r="Y339" s="56">
        <f t="shared" si="371"/>
        <v>0</v>
      </c>
      <c r="Z339" s="57">
        <f t="shared" si="276"/>
        <v>350.36799999999999</v>
      </c>
      <c r="AA339" s="59">
        <f t="shared" si="277"/>
        <v>4.1710476190476191</v>
      </c>
      <c r="AB339" s="59">
        <f t="shared" si="278"/>
        <v>-0.73241785714285779</v>
      </c>
      <c r="AC339" s="1"/>
      <c r="AD339" s="1"/>
      <c r="AE339" s="1"/>
      <c r="AF339" s="1"/>
      <c r="AG339" s="1"/>
      <c r="AH339" s="1"/>
      <c r="AI339" s="1"/>
      <c r="AJ339" s="1"/>
      <c r="AK339" s="1"/>
      <c r="AL339" s="1">
        <f>IFERROR(VLOOKUP(C339,CALC!$K$2:$M$8,2,FALSE),1)</f>
        <v>1</v>
      </c>
      <c r="AM339" s="1">
        <f>IFERROR(VLOOKUP(C339,CALC!$K$2:$M$8,3,FALSE),1)</f>
        <v>1</v>
      </c>
      <c r="AN339" s="1">
        <f>VLOOKUP(B339,CALC!$E$2:$H$33,3,FALSE)</f>
        <v>0.97</v>
      </c>
      <c r="AO339" s="1">
        <f>VLOOKUP(B339,CALC!$E$2:$H$33,4,FALSE)</f>
        <v>0.98499999999999999</v>
      </c>
      <c r="AP339" s="1"/>
      <c r="AQ339" s="3">
        <f t="shared" si="279"/>
        <v>4.1710476190476191</v>
      </c>
      <c r="AR339" s="3">
        <f t="shared" si="280"/>
        <v>4.1710476190476191</v>
      </c>
      <c r="AS339" s="3">
        <f t="shared" si="281"/>
        <v>4.1084819047619048</v>
      </c>
      <c r="AT339" s="3">
        <f t="shared" si="282"/>
        <v>4.0459161904761904</v>
      </c>
      <c r="AU339" s="3">
        <f t="shared" si="283"/>
        <v>4.1084819047619048</v>
      </c>
      <c r="AV339" s="3">
        <f t="shared" si="284"/>
        <v>4.0459161904761904</v>
      </c>
      <c r="AW339" s="3">
        <f t="shared" si="285"/>
        <v>4.1084819047619048</v>
      </c>
      <c r="AX339" s="3">
        <f t="shared" si="286"/>
        <v>4.0459161904761904</v>
      </c>
      <c r="AY339" s="3">
        <f t="shared" si="287"/>
        <v>-0.74357142857142922</v>
      </c>
      <c r="AZ339" s="3">
        <f t="shared" si="288"/>
        <v>-0.74357142857142922</v>
      </c>
      <c r="BA339" s="3">
        <f t="shared" si="289"/>
        <v>-0.74357142857142922</v>
      </c>
      <c r="BB339" s="3">
        <f t="shared" si="290"/>
        <v>-0.73241785714285779</v>
      </c>
      <c r="BC339" s="3">
        <f t="shared" si="291"/>
        <v>-0.72126428571428636</v>
      </c>
      <c r="BD339" s="3">
        <f t="shared" si="292"/>
        <v>-0.73241785714285779</v>
      </c>
      <c r="BE339" s="3">
        <f t="shared" si="293"/>
        <v>-0.72126428571428636</v>
      </c>
      <c r="BF339" s="3">
        <f t="shared" si="294"/>
        <v>-0.73241785714285779</v>
      </c>
      <c r="BG339" s="3">
        <f t="shared" si="295"/>
        <v>-0.72126428571428636</v>
      </c>
    </row>
    <row r="340" spans="1:59" ht="15" x14ac:dyDescent="0.25">
      <c r="A340" s="38" t="s">
        <v>445</v>
      </c>
      <c r="B340" s="38" t="s">
        <v>37</v>
      </c>
      <c r="C340" s="38" t="str">
        <f>VLOOKUP(A340,CALC!$A$2:$C$494,3,FALSE)</f>
        <v>D</v>
      </c>
      <c r="D340" s="38"/>
      <c r="E340" s="39">
        <v>84</v>
      </c>
      <c r="F340" s="40">
        <v>8.4</v>
      </c>
      <c r="G340" s="40">
        <v>23.6</v>
      </c>
      <c r="H340" s="40">
        <v>32</v>
      </c>
      <c r="I340" s="40">
        <v>3.4</v>
      </c>
      <c r="J340" s="40">
        <v>118.1</v>
      </c>
      <c r="K340" s="40">
        <v>73.099999999999994</v>
      </c>
      <c r="L340" s="40">
        <v>77.8</v>
      </c>
      <c r="M340" s="40">
        <v>20.8</v>
      </c>
      <c r="N340" s="41">
        <v>7.0999999999999994E-2</v>
      </c>
      <c r="O340" s="42">
        <v>18.5</v>
      </c>
      <c r="P340" s="54">
        <f t="shared" ref="P340:Y340" si="372">IF(F$4="Yes",F340*F$5,0)</f>
        <v>42</v>
      </c>
      <c r="Q340" s="55">
        <f t="shared" si="372"/>
        <v>88.5</v>
      </c>
      <c r="R340" s="55">
        <f t="shared" si="372"/>
        <v>32</v>
      </c>
      <c r="S340" s="55">
        <f t="shared" si="372"/>
        <v>1.7</v>
      </c>
      <c r="T340" s="55">
        <f t="shared" si="372"/>
        <v>59.05</v>
      </c>
      <c r="U340" s="55">
        <f t="shared" si="372"/>
        <v>21.929999999999996</v>
      </c>
      <c r="V340" s="55">
        <f t="shared" si="372"/>
        <v>46.68</v>
      </c>
      <c r="W340" s="55">
        <f t="shared" si="372"/>
        <v>20.8</v>
      </c>
      <c r="X340" s="55">
        <f t="shared" si="372"/>
        <v>7.0999999999999994E-2</v>
      </c>
      <c r="Y340" s="56">
        <f t="shared" si="372"/>
        <v>0</v>
      </c>
      <c r="Z340" s="57">
        <f t="shared" si="276"/>
        <v>312.73100000000005</v>
      </c>
      <c r="AA340" s="59">
        <f t="shared" si="277"/>
        <v>3.722988095238096</v>
      </c>
      <c r="AB340" s="59">
        <f t="shared" si="278"/>
        <v>-1.173756488095238</v>
      </c>
      <c r="AC340" s="1"/>
      <c r="AD340" s="1"/>
      <c r="AE340" s="1"/>
      <c r="AF340" s="1"/>
      <c r="AG340" s="1"/>
      <c r="AH340" s="1"/>
      <c r="AI340" s="1"/>
      <c r="AJ340" s="1"/>
      <c r="AK340" s="1"/>
      <c r="AL340" s="1">
        <f>IFERROR(VLOOKUP(C340,CALC!$K$2:$M$8,2,FALSE),1)</f>
        <v>1</v>
      </c>
      <c r="AM340" s="1">
        <f>IFERROR(VLOOKUP(C340,CALC!$K$2:$M$8,3,FALSE),1)</f>
        <v>1</v>
      </c>
      <c r="AN340" s="1">
        <f>VLOOKUP(B340,CALC!$E$2:$H$33,3,FALSE)</f>
        <v>0.97</v>
      </c>
      <c r="AO340" s="1">
        <f>VLOOKUP(B340,CALC!$E$2:$H$33,4,FALSE)</f>
        <v>0.98499999999999999</v>
      </c>
      <c r="AP340" s="1"/>
      <c r="AQ340" s="3">
        <f t="shared" si="279"/>
        <v>3.722988095238096</v>
      </c>
      <c r="AR340" s="3">
        <f t="shared" si="280"/>
        <v>3.722988095238096</v>
      </c>
      <c r="AS340" s="3">
        <f t="shared" si="281"/>
        <v>3.6671432738095247</v>
      </c>
      <c r="AT340" s="3">
        <f t="shared" si="282"/>
        <v>3.6112984523809533</v>
      </c>
      <c r="AU340" s="3">
        <f t="shared" si="283"/>
        <v>3.6671432738095247</v>
      </c>
      <c r="AV340" s="3">
        <f t="shared" si="284"/>
        <v>3.6112984523809533</v>
      </c>
      <c r="AW340" s="3">
        <f t="shared" si="285"/>
        <v>3.6671432738095247</v>
      </c>
      <c r="AX340" s="3">
        <f t="shared" si="286"/>
        <v>3.6112984523809533</v>
      </c>
      <c r="AY340" s="3">
        <f t="shared" si="287"/>
        <v>-1.1916309523809523</v>
      </c>
      <c r="AZ340" s="3">
        <f t="shared" si="288"/>
        <v>-1.1916309523809523</v>
      </c>
      <c r="BA340" s="3">
        <f t="shared" si="289"/>
        <v>-1.1916309523809523</v>
      </c>
      <c r="BB340" s="3">
        <f t="shared" si="290"/>
        <v>-1.173756488095238</v>
      </c>
      <c r="BC340" s="3">
        <f t="shared" si="291"/>
        <v>-1.1558820238095238</v>
      </c>
      <c r="BD340" s="3">
        <f t="shared" si="292"/>
        <v>-1.173756488095238</v>
      </c>
      <c r="BE340" s="3">
        <f t="shared" si="293"/>
        <v>-1.1558820238095238</v>
      </c>
      <c r="BF340" s="3">
        <f t="shared" si="294"/>
        <v>-1.173756488095238</v>
      </c>
      <c r="BG340" s="3">
        <f t="shared" si="295"/>
        <v>-1.1558820238095238</v>
      </c>
    </row>
    <row r="341" spans="1:59" ht="15" x14ac:dyDescent="0.25">
      <c r="A341" s="38" t="s">
        <v>528</v>
      </c>
      <c r="B341" s="38" t="s">
        <v>39</v>
      </c>
      <c r="C341" s="38" t="str">
        <f>VLOOKUP(A341,CALC!$A$2:$C$494,3,FALSE)</f>
        <v>LW/RW</v>
      </c>
      <c r="D341" s="38">
        <v>2</v>
      </c>
      <c r="E341" s="39">
        <v>84</v>
      </c>
      <c r="F341" s="40">
        <v>17.3</v>
      </c>
      <c r="G341" s="40">
        <v>20.5</v>
      </c>
      <c r="H341" s="40">
        <v>37.799999999999997</v>
      </c>
      <c r="I341" s="40">
        <v>8.6</v>
      </c>
      <c r="J341" s="40">
        <v>128.69999999999999</v>
      </c>
      <c r="K341" s="40">
        <v>16.8</v>
      </c>
      <c r="L341" s="40">
        <v>37.799999999999997</v>
      </c>
      <c r="M341" s="40">
        <v>18.600000000000001</v>
      </c>
      <c r="N341" s="52">
        <v>0.13400000000000001</v>
      </c>
      <c r="O341" s="42">
        <v>13.75</v>
      </c>
      <c r="P341" s="54">
        <f t="shared" ref="P341:Y341" si="373">IF(F$4="Yes",F341*F$5,0)</f>
        <v>86.5</v>
      </c>
      <c r="Q341" s="55">
        <f t="shared" si="373"/>
        <v>76.875</v>
      </c>
      <c r="R341" s="55">
        <f t="shared" si="373"/>
        <v>37.799999999999997</v>
      </c>
      <c r="S341" s="55">
        <f t="shared" si="373"/>
        <v>4.3</v>
      </c>
      <c r="T341" s="55">
        <f t="shared" si="373"/>
        <v>64.349999999999994</v>
      </c>
      <c r="U341" s="55">
        <f t="shared" si="373"/>
        <v>5.04</v>
      </c>
      <c r="V341" s="55">
        <f t="shared" si="373"/>
        <v>22.679999999999996</v>
      </c>
      <c r="W341" s="55">
        <f t="shared" si="373"/>
        <v>18.600000000000001</v>
      </c>
      <c r="X341" s="55">
        <f t="shared" si="373"/>
        <v>0.13400000000000001</v>
      </c>
      <c r="Y341" s="56">
        <f t="shared" si="373"/>
        <v>0</v>
      </c>
      <c r="Z341" s="57">
        <f t="shared" si="276"/>
        <v>316.27900000000011</v>
      </c>
      <c r="AA341" s="59">
        <f t="shared" si="277"/>
        <v>3.7652261904761919</v>
      </c>
      <c r="AB341" s="59">
        <f t="shared" si="278"/>
        <v>-1.9674843809523785</v>
      </c>
      <c r="AC341" s="1"/>
      <c r="AD341" s="1"/>
      <c r="AE341" s="1"/>
      <c r="AF341" s="1"/>
      <c r="AG341" s="1"/>
      <c r="AH341" s="1"/>
      <c r="AI341" s="1"/>
      <c r="AJ341" s="1"/>
      <c r="AK341" s="1"/>
      <c r="AL341" s="1">
        <f>IFERROR(VLOOKUP(C341,CALC!$K$2:$M$8,2,FALSE),1)</f>
        <v>1.08</v>
      </c>
      <c r="AM341" s="1">
        <f>IFERROR(VLOOKUP(C341,CALC!$K$2:$M$8,3,FALSE),1)</f>
        <v>1.04</v>
      </c>
      <c r="AN341" s="1">
        <f>VLOOKUP(B341,CALC!$E$2:$H$33,3,FALSE)</f>
        <v>0.9</v>
      </c>
      <c r="AO341" s="1">
        <f>VLOOKUP(B341,CALC!$E$2:$H$33,4,FALSE)</f>
        <v>0.95</v>
      </c>
      <c r="AP341" s="1"/>
      <c r="AQ341" s="3">
        <f t="shared" si="279"/>
        <v>3.9158352380952399</v>
      </c>
      <c r="AR341" s="3">
        <f t="shared" si="280"/>
        <v>4.0664442857142875</v>
      </c>
      <c r="AS341" s="3">
        <f t="shared" si="281"/>
        <v>3.576964880952382</v>
      </c>
      <c r="AT341" s="3">
        <f t="shared" si="282"/>
        <v>3.3887035714285729</v>
      </c>
      <c r="AU341" s="3">
        <f t="shared" si="283"/>
        <v>3.7200434761904777</v>
      </c>
      <c r="AV341" s="3">
        <f t="shared" si="284"/>
        <v>3.5242517142857159</v>
      </c>
      <c r="AW341" s="3">
        <f t="shared" si="285"/>
        <v>3.863122071428573</v>
      </c>
      <c r="AX341" s="3">
        <f t="shared" si="286"/>
        <v>3.6597998571428589</v>
      </c>
      <c r="AY341" s="3">
        <f t="shared" si="287"/>
        <v>-1.99138095238095</v>
      </c>
      <c r="AZ341" s="3">
        <f t="shared" si="288"/>
        <v>-2.071036190476188</v>
      </c>
      <c r="BA341" s="3">
        <f t="shared" si="289"/>
        <v>-2.150691428571426</v>
      </c>
      <c r="BB341" s="3">
        <f t="shared" si="290"/>
        <v>-1.8918119047619024</v>
      </c>
      <c r="BC341" s="3">
        <f t="shared" si="291"/>
        <v>-1.792242857142855</v>
      </c>
      <c r="BD341" s="3">
        <f t="shared" si="292"/>
        <v>-1.9674843809523785</v>
      </c>
      <c r="BE341" s="3">
        <f t="shared" si="293"/>
        <v>-1.8639325714285693</v>
      </c>
      <c r="BF341" s="3">
        <f t="shared" si="294"/>
        <v>-2.0431568571428547</v>
      </c>
      <c r="BG341" s="3">
        <f t="shared" si="295"/>
        <v>-1.9356222857142835</v>
      </c>
    </row>
    <row r="342" spans="1:59" ht="15" x14ac:dyDescent="0.25">
      <c r="A342" s="38" t="s">
        <v>443</v>
      </c>
      <c r="B342" s="38" t="s">
        <v>30</v>
      </c>
      <c r="C342" s="38" t="str">
        <f>VLOOKUP(A342,CALC!$A$2:$C$494,3,FALSE)</f>
        <v>D</v>
      </c>
      <c r="D342" s="38">
        <v>2</v>
      </c>
      <c r="E342" s="39">
        <v>84</v>
      </c>
      <c r="F342" s="40">
        <v>6.1</v>
      </c>
      <c r="G342" s="40">
        <v>22.9</v>
      </c>
      <c r="H342" s="40">
        <v>29</v>
      </c>
      <c r="I342" s="40">
        <v>3.8</v>
      </c>
      <c r="J342" s="40">
        <v>122.3</v>
      </c>
      <c r="K342" s="40">
        <v>20.3</v>
      </c>
      <c r="L342" s="40">
        <v>122.8</v>
      </c>
      <c r="M342" s="40">
        <v>57.5</v>
      </c>
      <c r="N342" s="41">
        <v>0.05</v>
      </c>
      <c r="O342" s="42">
        <v>21.5</v>
      </c>
      <c r="P342" s="54">
        <f t="shared" ref="P342:Y342" si="374">IF(F$4="Yes",F342*F$5,0)</f>
        <v>30.5</v>
      </c>
      <c r="Q342" s="55">
        <f t="shared" si="374"/>
        <v>85.875</v>
      </c>
      <c r="R342" s="55">
        <f t="shared" si="374"/>
        <v>29</v>
      </c>
      <c r="S342" s="55">
        <f t="shared" si="374"/>
        <v>1.9</v>
      </c>
      <c r="T342" s="55">
        <f t="shared" si="374"/>
        <v>61.15</v>
      </c>
      <c r="U342" s="55">
        <f t="shared" si="374"/>
        <v>6.09</v>
      </c>
      <c r="V342" s="55">
        <f t="shared" si="374"/>
        <v>73.679999999999993</v>
      </c>
      <c r="W342" s="55">
        <f t="shared" si="374"/>
        <v>57.5</v>
      </c>
      <c r="X342" s="55">
        <f t="shared" si="374"/>
        <v>0.05</v>
      </c>
      <c r="Y342" s="56">
        <f t="shared" si="374"/>
        <v>0</v>
      </c>
      <c r="Z342" s="57">
        <f t="shared" si="276"/>
        <v>345.745</v>
      </c>
      <c r="AA342" s="59">
        <f t="shared" si="277"/>
        <v>4.1160119047619048</v>
      </c>
      <c r="AB342" s="59">
        <f t="shared" si="278"/>
        <v>-0.77065589285714353</v>
      </c>
      <c r="AC342" s="1"/>
      <c r="AD342" s="1"/>
      <c r="AE342" s="1"/>
      <c r="AF342" s="1"/>
      <c r="AG342" s="1"/>
      <c r="AH342" s="1"/>
      <c r="AI342" s="1"/>
      <c r="AJ342" s="1"/>
      <c r="AK342" s="1"/>
      <c r="AL342" s="1">
        <f>IFERROR(VLOOKUP(C342,CALC!$K$2:$M$8,2,FALSE),1)</f>
        <v>1</v>
      </c>
      <c r="AM342" s="1">
        <f>IFERROR(VLOOKUP(C342,CALC!$K$2:$M$8,3,FALSE),1)</f>
        <v>1</v>
      </c>
      <c r="AN342" s="1">
        <f>VLOOKUP(B342,CALC!$E$2:$H$33,3,FALSE)</f>
        <v>0.93</v>
      </c>
      <c r="AO342" s="1">
        <f>VLOOKUP(B342,CALC!$E$2:$H$33,4,FALSE)</f>
        <v>0.96500000000000008</v>
      </c>
      <c r="AP342" s="1"/>
      <c r="AQ342" s="3">
        <f t="shared" si="279"/>
        <v>4.1160119047619048</v>
      </c>
      <c r="AR342" s="3">
        <f t="shared" si="280"/>
        <v>4.1160119047619048</v>
      </c>
      <c r="AS342" s="3">
        <f t="shared" si="281"/>
        <v>3.9719514880952387</v>
      </c>
      <c r="AT342" s="3">
        <f t="shared" si="282"/>
        <v>3.8278910714285717</v>
      </c>
      <c r="AU342" s="3">
        <f t="shared" si="283"/>
        <v>3.9719514880952387</v>
      </c>
      <c r="AV342" s="3">
        <f t="shared" si="284"/>
        <v>3.8278910714285717</v>
      </c>
      <c r="AW342" s="3">
        <f t="shared" si="285"/>
        <v>3.9719514880952387</v>
      </c>
      <c r="AX342" s="3">
        <f t="shared" si="286"/>
        <v>3.8278910714285717</v>
      </c>
      <c r="AY342" s="3">
        <f t="shared" si="287"/>
        <v>-0.79860714285714351</v>
      </c>
      <c r="AZ342" s="3">
        <f t="shared" si="288"/>
        <v>-0.79860714285714351</v>
      </c>
      <c r="BA342" s="3">
        <f t="shared" si="289"/>
        <v>-0.79860714285714351</v>
      </c>
      <c r="BB342" s="3">
        <f t="shared" si="290"/>
        <v>-0.77065589285714353</v>
      </c>
      <c r="BC342" s="3">
        <f t="shared" si="291"/>
        <v>-0.74270464285714355</v>
      </c>
      <c r="BD342" s="3">
        <f t="shared" si="292"/>
        <v>-0.77065589285714353</v>
      </c>
      <c r="BE342" s="3">
        <f t="shared" si="293"/>
        <v>-0.74270464285714355</v>
      </c>
      <c r="BF342" s="3">
        <f t="shared" si="294"/>
        <v>-0.77065589285714353</v>
      </c>
      <c r="BG342" s="3">
        <f t="shared" si="295"/>
        <v>-0.74270464285714355</v>
      </c>
    </row>
    <row r="343" spans="1:59" ht="15" x14ac:dyDescent="0.25">
      <c r="A343" s="38" t="s">
        <v>541</v>
      </c>
      <c r="B343" s="38" t="s">
        <v>56</v>
      </c>
      <c r="C343" s="38" t="str">
        <f>VLOOKUP(A343,CALC!$A$2:$C$494,3,FALSE)</f>
        <v>C/LW</v>
      </c>
      <c r="D343" s="38">
        <v>2</v>
      </c>
      <c r="E343" s="39">
        <v>84</v>
      </c>
      <c r="F343" s="40">
        <v>17.2</v>
      </c>
      <c r="G343" s="40">
        <v>16.899999999999999</v>
      </c>
      <c r="H343" s="40">
        <v>34.1</v>
      </c>
      <c r="I343" s="40">
        <v>4.8</v>
      </c>
      <c r="J343" s="40">
        <v>140.69999999999999</v>
      </c>
      <c r="K343" s="40">
        <v>42</v>
      </c>
      <c r="L343" s="40">
        <v>40.4</v>
      </c>
      <c r="M343" s="40">
        <v>16.8</v>
      </c>
      <c r="N343" s="52">
        <v>0.123</v>
      </c>
      <c r="O343" s="42">
        <v>13.75</v>
      </c>
      <c r="P343" s="54">
        <f t="shared" ref="P343:Y343" si="375">IF(F$4="Yes",F343*F$5,0)</f>
        <v>86</v>
      </c>
      <c r="Q343" s="55">
        <f t="shared" si="375"/>
        <v>63.374999999999993</v>
      </c>
      <c r="R343" s="55">
        <f t="shared" si="375"/>
        <v>34.1</v>
      </c>
      <c r="S343" s="55">
        <f t="shared" si="375"/>
        <v>2.4</v>
      </c>
      <c r="T343" s="55">
        <f t="shared" si="375"/>
        <v>70.349999999999994</v>
      </c>
      <c r="U343" s="55">
        <f t="shared" si="375"/>
        <v>12.6</v>
      </c>
      <c r="V343" s="55">
        <f t="shared" si="375"/>
        <v>24.24</v>
      </c>
      <c r="W343" s="55">
        <f t="shared" si="375"/>
        <v>16.8</v>
      </c>
      <c r="X343" s="55">
        <f t="shared" si="375"/>
        <v>0.123</v>
      </c>
      <c r="Y343" s="56">
        <f t="shared" si="375"/>
        <v>0</v>
      </c>
      <c r="Z343" s="57">
        <f t="shared" si="276"/>
        <v>309.98800000000006</v>
      </c>
      <c r="AA343" s="59">
        <f t="shared" si="277"/>
        <v>3.6903333333333341</v>
      </c>
      <c r="AB343" s="59">
        <f t="shared" si="278"/>
        <v>-2.310404060119045</v>
      </c>
      <c r="AC343" s="1"/>
      <c r="AD343" s="1"/>
      <c r="AE343" s="1"/>
      <c r="AF343" s="1"/>
      <c r="AG343" s="1"/>
      <c r="AH343" s="1"/>
      <c r="AI343" s="1"/>
      <c r="AJ343" s="1"/>
      <c r="AK343" s="1"/>
      <c r="AL343" s="1">
        <f>IFERROR(VLOOKUP(C343,CALC!$K$2:$M$8,2,FALSE),1)</f>
        <v>1.0900000000000001</v>
      </c>
      <c r="AM343" s="1">
        <f>IFERROR(VLOOKUP(C343,CALC!$K$2:$M$8,3,FALSE),1)</f>
        <v>1.0449999999999999</v>
      </c>
      <c r="AN343" s="1">
        <f>VLOOKUP(B343,CALC!$E$2:$H$33,3,FALSE)</f>
        <v>1.1399999999999999</v>
      </c>
      <c r="AO343" s="1">
        <f>VLOOKUP(B343,CALC!$E$2:$H$33,4,FALSE)</f>
        <v>1.0699999999999998</v>
      </c>
      <c r="AP343" s="1"/>
      <c r="AQ343" s="3">
        <f t="shared" si="279"/>
        <v>3.8563983333333338</v>
      </c>
      <c r="AR343" s="3">
        <f t="shared" si="280"/>
        <v>4.0224633333333344</v>
      </c>
      <c r="AS343" s="3">
        <f t="shared" si="281"/>
        <v>3.9486566666666669</v>
      </c>
      <c r="AT343" s="3">
        <f t="shared" si="282"/>
        <v>4.2069800000000006</v>
      </c>
      <c r="AU343" s="3">
        <f t="shared" si="283"/>
        <v>4.1263462166666667</v>
      </c>
      <c r="AV343" s="3">
        <f t="shared" si="284"/>
        <v>4.3962941000000004</v>
      </c>
      <c r="AW343" s="3">
        <f t="shared" si="285"/>
        <v>4.3040357666666669</v>
      </c>
      <c r="AX343" s="3">
        <f t="shared" si="286"/>
        <v>4.5856082000000011</v>
      </c>
      <c r="AY343" s="3">
        <f t="shared" si="287"/>
        <v>-2.0662738095238078</v>
      </c>
      <c r="AZ343" s="3">
        <f t="shared" si="288"/>
        <v>-2.1592561309523788</v>
      </c>
      <c r="BA343" s="3">
        <f t="shared" si="289"/>
        <v>-2.2522384523809507</v>
      </c>
      <c r="BB343" s="3">
        <f t="shared" si="290"/>
        <v>-2.2109129761904742</v>
      </c>
      <c r="BC343" s="3">
        <f t="shared" si="291"/>
        <v>-2.3555521428571407</v>
      </c>
      <c r="BD343" s="3">
        <f t="shared" si="292"/>
        <v>-2.310404060119045</v>
      </c>
      <c r="BE343" s="3">
        <f t="shared" si="293"/>
        <v>-2.4615519892857116</v>
      </c>
      <c r="BF343" s="3">
        <f t="shared" si="294"/>
        <v>-2.4098951440476171</v>
      </c>
      <c r="BG343" s="3">
        <f t="shared" si="295"/>
        <v>-2.5675518357142835</v>
      </c>
    </row>
    <row r="344" spans="1:59" ht="15" x14ac:dyDescent="0.25">
      <c r="A344" s="38" t="s">
        <v>436</v>
      </c>
      <c r="B344" s="38" t="s">
        <v>16</v>
      </c>
      <c r="C344" s="38" t="str">
        <f>VLOOKUP(A344,CALC!$A$2:$C$494,3,FALSE)</f>
        <v>D</v>
      </c>
      <c r="D344" s="38"/>
      <c r="E344" s="39">
        <v>84</v>
      </c>
      <c r="F344" s="40">
        <v>6.9</v>
      </c>
      <c r="G344" s="40">
        <v>23.5</v>
      </c>
      <c r="H344" s="40">
        <v>30.4</v>
      </c>
      <c r="I344" s="40">
        <v>0</v>
      </c>
      <c r="J344" s="40">
        <v>111.8</v>
      </c>
      <c r="K344" s="40">
        <v>62.7</v>
      </c>
      <c r="L344" s="40">
        <v>102.2</v>
      </c>
      <c r="M344" s="40">
        <v>54.4</v>
      </c>
      <c r="N344" s="41">
        <v>6.2E-2</v>
      </c>
      <c r="O344" s="42">
        <v>21</v>
      </c>
      <c r="P344" s="54">
        <f t="shared" ref="P344:Y344" si="376">IF(F$4="Yes",F344*F$5,0)</f>
        <v>34.5</v>
      </c>
      <c r="Q344" s="55">
        <f t="shared" si="376"/>
        <v>88.125</v>
      </c>
      <c r="R344" s="55">
        <f t="shared" si="376"/>
        <v>30.4</v>
      </c>
      <c r="S344" s="55">
        <f t="shared" si="376"/>
        <v>0</v>
      </c>
      <c r="T344" s="55">
        <f t="shared" si="376"/>
        <v>55.9</v>
      </c>
      <c r="U344" s="55">
        <f t="shared" si="376"/>
        <v>18.809999999999999</v>
      </c>
      <c r="V344" s="55">
        <f t="shared" si="376"/>
        <v>61.32</v>
      </c>
      <c r="W344" s="55">
        <f t="shared" si="376"/>
        <v>54.4</v>
      </c>
      <c r="X344" s="55">
        <f t="shared" si="376"/>
        <v>6.2E-2</v>
      </c>
      <c r="Y344" s="56">
        <f t="shared" si="376"/>
        <v>0</v>
      </c>
      <c r="Z344" s="57">
        <f t="shared" si="276"/>
        <v>343.517</v>
      </c>
      <c r="AA344" s="59">
        <f t="shared" si="277"/>
        <v>4.089488095238095</v>
      </c>
      <c r="AB344" s="59">
        <f t="shared" si="278"/>
        <v>-0.75499482142857233</v>
      </c>
      <c r="AC344" s="1"/>
      <c r="AD344" s="1"/>
      <c r="AE344" s="1"/>
      <c r="AF344" s="1"/>
      <c r="AG344" s="1"/>
      <c r="AH344" s="1"/>
      <c r="AI344" s="1"/>
      <c r="AJ344" s="1"/>
      <c r="AK344" s="1"/>
      <c r="AL344" s="1">
        <f>IFERROR(VLOOKUP(C344,CALC!$K$2:$M$8,2,FALSE),1)</f>
        <v>1</v>
      </c>
      <c r="AM344" s="1">
        <f>IFERROR(VLOOKUP(C344,CALC!$K$2:$M$8,3,FALSE),1)</f>
        <v>1</v>
      </c>
      <c r="AN344" s="1">
        <f>VLOOKUP(B344,CALC!$E$2:$H$33,3,FALSE)</f>
        <v>0.83</v>
      </c>
      <c r="AO344" s="1">
        <f>VLOOKUP(B344,CALC!$E$2:$H$33,4,FALSE)</f>
        <v>0.91500000000000004</v>
      </c>
      <c r="AP344" s="1"/>
      <c r="AQ344" s="3">
        <f t="shared" si="279"/>
        <v>4.089488095238095</v>
      </c>
      <c r="AR344" s="3">
        <f t="shared" si="280"/>
        <v>4.089488095238095</v>
      </c>
      <c r="AS344" s="3">
        <f t="shared" si="281"/>
        <v>3.7418816071428571</v>
      </c>
      <c r="AT344" s="3">
        <f t="shared" si="282"/>
        <v>3.3942751190476188</v>
      </c>
      <c r="AU344" s="3">
        <f t="shared" si="283"/>
        <v>3.7418816071428571</v>
      </c>
      <c r="AV344" s="3">
        <f t="shared" si="284"/>
        <v>3.3942751190476188</v>
      </c>
      <c r="AW344" s="3">
        <f t="shared" si="285"/>
        <v>3.7418816071428571</v>
      </c>
      <c r="AX344" s="3">
        <f t="shared" si="286"/>
        <v>3.3942751190476188</v>
      </c>
      <c r="AY344" s="3">
        <f t="shared" si="287"/>
        <v>-0.82513095238095335</v>
      </c>
      <c r="AZ344" s="3">
        <f t="shared" si="288"/>
        <v>-0.82513095238095335</v>
      </c>
      <c r="BA344" s="3">
        <f t="shared" si="289"/>
        <v>-0.82513095238095335</v>
      </c>
      <c r="BB344" s="3">
        <f t="shared" si="290"/>
        <v>-0.75499482142857233</v>
      </c>
      <c r="BC344" s="3">
        <f t="shared" si="291"/>
        <v>-0.6848586904761913</v>
      </c>
      <c r="BD344" s="3">
        <f t="shared" si="292"/>
        <v>-0.75499482142857233</v>
      </c>
      <c r="BE344" s="3">
        <f t="shared" si="293"/>
        <v>-0.6848586904761913</v>
      </c>
      <c r="BF344" s="3">
        <f t="shared" si="294"/>
        <v>-0.75499482142857233</v>
      </c>
      <c r="BG344" s="3">
        <f t="shared" si="295"/>
        <v>-0.6848586904761913</v>
      </c>
    </row>
    <row r="345" spans="1:59" ht="15" x14ac:dyDescent="0.25">
      <c r="A345" s="38" t="s">
        <v>539</v>
      </c>
      <c r="B345" s="38" t="s">
        <v>61</v>
      </c>
      <c r="C345" s="38" t="str">
        <f>VLOOKUP(A345,CALC!$A$2:$C$494,3,FALSE)</f>
        <v>LW</v>
      </c>
      <c r="D345" s="38">
        <v>2</v>
      </c>
      <c r="E345" s="39">
        <v>84</v>
      </c>
      <c r="F345" s="40">
        <v>20.8</v>
      </c>
      <c r="G345" s="40">
        <v>11.8</v>
      </c>
      <c r="H345" s="40">
        <v>32.6</v>
      </c>
      <c r="I345" s="40">
        <v>7</v>
      </c>
      <c r="J345" s="40">
        <v>138.30000000000001</v>
      </c>
      <c r="K345" s="40">
        <v>72.5</v>
      </c>
      <c r="L345" s="40">
        <v>26.3</v>
      </c>
      <c r="M345" s="40">
        <v>21.9</v>
      </c>
      <c r="N345" s="52">
        <v>0.15</v>
      </c>
      <c r="O345" s="42">
        <v>14.25</v>
      </c>
      <c r="P345" s="54">
        <f t="shared" ref="P345:Y345" si="377">IF(F$4="Yes",F345*F$5,0)</f>
        <v>104</v>
      </c>
      <c r="Q345" s="55">
        <f t="shared" si="377"/>
        <v>44.25</v>
      </c>
      <c r="R345" s="55">
        <f t="shared" si="377"/>
        <v>32.6</v>
      </c>
      <c r="S345" s="55">
        <f t="shared" si="377"/>
        <v>3.5</v>
      </c>
      <c r="T345" s="55">
        <f t="shared" si="377"/>
        <v>69.150000000000006</v>
      </c>
      <c r="U345" s="55">
        <f t="shared" si="377"/>
        <v>21.75</v>
      </c>
      <c r="V345" s="55">
        <f t="shared" si="377"/>
        <v>15.78</v>
      </c>
      <c r="W345" s="55">
        <f t="shared" si="377"/>
        <v>21.9</v>
      </c>
      <c r="X345" s="55">
        <f t="shared" si="377"/>
        <v>0.15</v>
      </c>
      <c r="Y345" s="56">
        <f t="shared" si="377"/>
        <v>0</v>
      </c>
      <c r="Z345" s="57">
        <f t="shared" si="276"/>
        <v>313.07999999999993</v>
      </c>
      <c r="AA345" s="59">
        <f t="shared" si="277"/>
        <v>3.7271428571428564</v>
      </c>
      <c r="AB345" s="59">
        <f t="shared" si="278"/>
        <v>-2.1844138839285709</v>
      </c>
      <c r="AC345" s="1"/>
      <c r="AD345" s="1"/>
      <c r="AE345" s="1"/>
      <c r="AF345" s="1"/>
      <c r="AG345" s="1"/>
      <c r="AH345" s="1"/>
      <c r="AI345" s="1"/>
      <c r="AJ345" s="1"/>
      <c r="AK345" s="1"/>
      <c r="AL345" s="1">
        <f>IFERROR(VLOOKUP(C345,CALC!$K$2:$M$8,2,FALSE),1)</f>
        <v>1.06</v>
      </c>
      <c r="AM345" s="1">
        <f>IFERROR(VLOOKUP(C345,CALC!$K$2:$M$8,3,FALSE),1)</f>
        <v>1.03</v>
      </c>
      <c r="AN345" s="1">
        <f>VLOOKUP(B345,CALC!$E$2:$H$33,3,FALSE)</f>
        <v>1.0900000000000001</v>
      </c>
      <c r="AO345" s="1">
        <f>VLOOKUP(B345,CALC!$E$2:$H$33,4,FALSE)</f>
        <v>1.0449999999999999</v>
      </c>
      <c r="AP345" s="1"/>
      <c r="AQ345" s="3">
        <f t="shared" si="279"/>
        <v>3.8389571428571423</v>
      </c>
      <c r="AR345" s="3">
        <f t="shared" si="280"/>
        <v>3.9507714285714282</v>
      </c>
      <c r="AS345" s="3">
        <f t="shared" si="281"/>
        <v>3.8948642857142848</v>
      </c>
      <c r="AT345" s="3">
        <f t="shared" si="282"/>
        <v>4.0625857142857136</v>
      </c>
      <c r="AU345" s="3">
        <f t="shared" si="283"/>
        <v>4.0117102142857135</v>
      </c>
      <c r="AV345" s="3">
        <f t="shared" si="284"/>
        <v>4.1844632857142852</v>
      </c>
      <c r="AW345" s="3">
        <f t="shared" si="285"/>
        <v>4.1285561428571418</v>
      </c>
      <c r="AX345" s="3">
        <f t="shared" si="286"/>
        <v>4.3063408571428567</v>
      </c>
      <c r="AY345" s="3">
        <f t="shared" si="287"/>
        <v>-2.0294642857142855</v>
      </c>
      <c r="AZ345" s="3">
        <f t="shared" si="288"/>
        <v>-2.0903482142857142</v>
      </c>
      <c r="BA345" s="3">
        <f t="shared" si="289"/>
        <v>-2.1512321428571428</v>
      </c>
      <c r="BB345" s="3">
        <f t="shared" si="290"/>
        <v>-2.1207901785714283</v>
      </c>
      <c r="BC345" s="3">
        <f t="shared" si="291"/>
        <v>-2.2121160714285715</v>
      </c>
      <c r="BD345" s="3">
        <f t="shared" si="292"/>
        <v>-2.1844138839285709</v>
      </c>
      <c r="BE345" s="3">
        <f t="shared" si="293"/>
        <v>-2.2784795535714286</v>
      </c>
      <c r="BF345" s="3">
        <f t="shared" si="294"/>
        <v>-2.2480375892857141</v>
      </c>
      <c r="BG345" s="3">
        <f t="shared" si="295"/>
        <v>-2.3448430357142858</v>
      </c>
    </row>
    <row r="346" spans="1:59" ht="15" x14ac:dyDescent="0.25">
      <c r="A346" s="38" t="s">
        <v>531</v>
      </c>
      <c r="B346" s="38" t="s">
        <v>77</v>
      </c>
      <c r="C346" s="38" t="str">
        <f>VLOOKUP(A346,CALC!$A$2:$C$494,3,FALSE)</f>
        <v>C/RW</v>
      </c>
      <c r="D346" s="38">
        <v>2</v>
      </c>
      <c r="E346" s="39">
        <v>84</v>
      </c>
      <c r="F346" s="40">
        <v>15.9</v>
      </c>
      <c r="G346" s="40">
        <v>18.5</v>
      </c>
      <c r="H346" s="40">
        <v>34.4</v>
      </c>
      <c r="I346" s="40">
        <v>6.2</v>
      </c>
      <c r="J346" s="40">
        <v>98.4</v>
      </c>
      <c r="K346" s="40">
        <v>57.9</v>
      </c>
      <c r="L346" s="40">
        <v>66</v>
      </c>
      <c r="M346" s="40">
        <v>13.7</v>
      </c>
      <c r="N346" s="41">
        <v>0.16200000000000001</v>
      </c>
      <c r="O346" s="42">
        <v>13.75</v>
      </c>
      <c r="P346" s="54">
        <f t="shared" ref="P346:Y346" si="378">IF(F$4="Yes",F346*F$5,0)</f>
        <v>79.5</v>
      </c>
      <c r="Q346" s="55">
        <f t="shared" si="378"/>
        <v>69.375</v>
      </c>
      <c r="R346" s="55">
        <f t="shared" si="378"/>
        <v>34.4</v>
      </c>
      <c r="S346" s="55">
        <f t="shared" si="378"/>
        <v>3.1</v>
      </c>
      <c r="T346" s="55">
        <f t="shared" si="378"/>
        <v>49.2</v>
      </c>
      <c r="U346" s="55">
        <f t="shared" si="378"/>
        <v>17.369999999999997</v>
      </c>
      <c r="V346" s="55">
        <f t="shared" si="378"/>
        <v>39.6</v>
      </c>
      <c r="W346" s="55">
        <f t="shared" si="378"/>
        <v>13.7</v>
      </c>
      <c r="X346" s="55">
        <f t="shared" si="378"/>
        <v>0.16200000000000001</v>
      </c>
      <c r="Y346" s="56">
        <f t="shared" si="378"/>
        <v>0</v>
      </c>
      <c r="Z346" s="57">
        <f t="shared" si="276"/>
        <v>306.40699999999998</v>
      </c>
      <c r="AA346" s="59">
        <f t="shared" si="277"/>
        <v>3.6477023809523805</v>
      </c>
      <c r="AB346" s="59">
        <f t="shared" si="278"/>
        <v>-2.119449285714285</v>
      </c>
      <c r="AC346" s="1"/>
      <c r="AD346" s="1"/>
      <c r="AE346" s="1"/>
      <c r="AF346" s="1"/>
      <c r="AG346" s="1"/>
      <c r="AH346" s="1"/>
      <c r="AI346" s="1"/>
      <c r="AJ346" s="1"/>
      <c r="AK346" s="1"/>
      <c r="AL346" s="1">
        <f>IFERROR(VLOOKUP(C346,CALC!$K$2:$M$8,2,FALSE),1)</f>
        <v>1.01</v>
      </c>
      <c r="AM346" s="1">
        <f>IFERROR(VLOOKUP(C346,CALC!$K$2:$M$8,3,FALSE),1)</f>
        <v>1.0049999999999999</v>
      </c>
      <c r="AN346" s="1">
        <f>VLOOKUP(B346,CALC!$E$2:$H$33,3,FALSE)</f>
        <v>1</v>
      </c>
      <c r="AO346" s="1">
        <f>VLOOKUP(B346,CALC!$E$2:$H$33,4,FALSE)</f>
        <v>1</v>
      </c>
      <c r="AP346" s="1"/>
      <c r="AQ346" s="3">
        <f t="shared" si="279"/>
        <v>3.665940892857142</v>
      </c>
      <c r="AR346" s="3">
        <f t="shared" si="280"/>
        <v>3.6841794047619043</v>
      </c>
      <c r="AS346" s="3">
        <f t="shared" si="281"/>
        <v>3.6477023809523805</v>
      </c>
      <c r="AT346" s="3">
        <f t="shared" si="282"/>
        <v>3.6477023809523805</v>
      </c>
      <c r="AU346" s="3">
        <f t="shared" si="283"/>
        <v>3.665940892857142</v>
      </c>
      <c r="AV346" s="3">
        <f t="shared" si="284"/>
        <v>3.665940892857142</v>
      </c>
      <c r="AW346" s="3">
        <f t="shared" si="285"/>
        <v>3.6841794047619043</v>
      </c>
      <c r="AX346" s="3">
        <f t="shared" si="286"/>
        <v>3.6841794047619043</v>
      </c>
      <c r="AY346" s="3">
        <f t="shared" si="287"/>
        <v>-2.1089047619047614</v>
      </c>
      <c r="AZ346" s="3">
        <f t="shared" si="288"/>
        <v>-2.119449285714285</v>
      </c>
      <c r="BA346" s="3">
        <f t="shared" si="289"/>
        <v>-2.1299938095238091</v>
      </c>
      <c r="BB346" s="3">
        <f t="shared" si="290"/>
        <v>-2.1089047619047614</v>
      </c>
      <c r="BC346" s="3">
        <f t="shared" si="291"/>
        <v>-2.1089047619047614</v>
      </c>
      <c r="BD346" s="3">
        <f t="shared" si="292"/>
        <v>-2.119449285714285</v>
      </c>
      <c r="BE346" s="3">
        <f t="shared" si="293"/>
        <v>-2.119449285714285</v>
      </c>
      <c r="BF346" s="3">
        <f t="shared" si="294"/>
        <v>-2.1299938095238091</v>
      </c>
      <c r="BG346" s="3">
        <f t="shared" si="295"/>
        <v>-2.1299938095238091</v>
      </c>
    </row>
    <row r="347" spans="1:59" ht="15" x14ac:dyDescent="0.25">
      <c r="A347" s="38" t="s">
        <v>537</v>
      </c>
      <c r="B347" s="38" t="s">
        <v>25</v>
      </c>
      <c r="C347" s="38" t="str">
        <f>VLOOKUP(A347,CALC!$A$2:$C$494,3,FALSE)</f>
        <v>RW</v>
      </c>
      <c r="D347" s="38">
        <v>2</v>
      </c>
      <c r="E347" s="39">
        <v>84</v>
      </c>
      <c r="F347" s="40">
        <v>13.4</v>
      </c>
      <c r="G347" s="40">
        <v>19.100000000000001</v>
      </c>
      <c r="H347" s="40">
        <v>32.5</v>
      </c>
      <c r="I347" s="40">
        <v>6</v>
      </c>
      <c r="J347" s="40">
        <v>123</v>
      </c>
      <c r="K347" s="40">
        <v>91.9</v>
      </c>
      <c r="L347" s="40">
        <v>45.5</v>
      </c>
      <c r="M347" s="40">
        <v>20</v>
      </c>
      <c r="N347" s="52">
        <v>0.109</v>
      </c>
      <c r="O347" s="42">
        <v>14.25</v>
      </c>
      <c r="P347" s="54">
        <f t="shared" ref="P347:Y347" si="379">IF(F$4="Yes",F347*F$5,0)</f>
        <v>67</v>
      </c>
      <c r="Q347" s="55">
        <f t="shared" si="379"/>
        <v>71.625</v>
      </c>
      <c r="R347" s="55">
        <f t="shared" si="379"/>
        <v>32.5</v>
      </c>
      <c r="S347" s="55">
        <f t="shared" si="379"/>
        <v>3</v>
      </c>
      <c r="T347" s="55">
        <f t="shared" si="379"/>
        <v>61.5</v>
      </c>
      <c r="U347" s="55">
        <f t="shared" si="379"/>
        <v>27.57</v>
      </c>
      <c r="V347" s="55">
        <f t="shared" si="379"/>
        <v>27.3</v>
      </c>
      <c r="W347" s="55">
        <f t="shared" si="379"/>
        <v>20</v>
      </c>
      <c r="X347" s="55">
        <f t="shared" si="379"/>
        <v>0.109</v>
      </c>
      <c r="Y347" s="56">
        <f t="shared" si="379"/>
        <v>0</v>
      </c>
      <c r="Z347" s="57">
        <f t="shared" si="276"/>
        <v>310.60399999999998</v>
      </c>
      <c r="AA347" s="59">
        <f t="shared" si="277"/>
        <v>3.6976666666666667</v>
      </c>
      <c r="AB347" s="59">
        <f t="shared" si="278"/>
        <v>-2.1680643214285706</v>
      </c>
      <c r="AC347" s="1"/>
      <c r="AD347" s="1"/>
      <c r="AE347" s="1"/>
      <c r="AF347" s="1"/>
      <c r="AG347" s="1"/>
      <c r="AH347" s="1"/>
      <c r="AI347" s="1"/>
      <c r="AJ347" s="1"/>
      <c r="AK347" s="1"/>
      <c r="AL347" s="1">
        <f>IFERROR(VLOOKUP(C347,CALC!$K$2:$M$8,2,FALSE),1)</f>
        <v>0.95</v>
      </c>
      <c r="AM347" s="1">
        <f>IFERROR(VLOOKUP(C347,CALC!$K$2:$M$8,3,FALSE),1)</f>
        <v>0.97499999999999998</v>
      </c>
      <c r="AN347" s="1">
        <f>VLOOKUP(B347,CALC!$E$2:$H$33,3,FALSE)</f>
        <v>1.1599999999999999</v>
      </c>
      <c r="AO347" s="1">
        <f>VLOOKUP(B347,CALC!$E$2:$H$33,4,FALSE)</f>
        <v>1.08</v>
      </c>
      <c r="AP347" s="1"/>
      <c r="AQ347" s="3">
        <f t="shared" si="279"/>
        <v>3.6052249999999999</v>
      </c>
      <c r="AR347" s="3">
        <f t="shared" si="280"/>
        <v>3.5127833333333331</v>
      </c>
      <c r="AS347" s="3">
        <f t="shared" si="281"/>
        <v>3.9934800000000004</v>
      </c>
      <c r="AT347" s="3">
        <f t="shared" si="282"/>
        <v>4.2892933333333332</v>
      </c>
      <c r="AU347" s="3">
        <f t="shared" si="283"/>
        <v>3.893643</v>
      </c>
      <c r="AV347" s="3">
        <f t="shared" si="284"/>
        <v>4.182061</v>
      </c>
      <c r="AW347" s="3">
        <f t="shared" si="285"/>
        <v>3.793806</v>
      </c>
      <c r="AX347" s="3">
        <f t="shared" si="286"/>
        <v>4.074828666666666</v>
      </c>
      <c r="AY347" s="3">
        <f t="shared" si="287"/>
        <v>-2.0589404761904753</v>
      </c>
      <c r="AZ347" s="3">
        <f t="shared" si="288"/>
        <v>-2.0074669642857135</v>
      </c>
      <c r="BA347" s="3">
        <f t="shared" si="289"/>
        <v>-1.9559934523809515</v>
      </c>
      <c r="BB347" s="3">
        <f t="shared" si="290"/>
        <v>-2.2236557142857136</v>
      </c>
      <c r="BC347" s="3">
        <f t="shared" si="291"/>
        <v>-2.3883709523809511</v>
      </c>
      <c r="BD347" s="3">
        <f t="shared" si="292"/>
        <v>-2.1680643214285706</v>
      </c>
      <c r="BE347" s="3">
        <f t="shared" si="293"/>
        <v>-2.3286616785714274</v>
      </c>
      <c r="BF347" s="3">
        <f t="shared" si="294"/>
        <v>-2.1124729285714277</v>
      </c>
      <c r="BG347" s="3">
        <f t="shared" si="295"/>
        <v>-2.2689524047619036</v>
      </c>
    </row>
    <row r="348" spans="1:59" ht="15" x14ac:dyDescent="0.25">
      <c r="A348" s="38" t="s">
        <v>448</v>
      </c>
      <c r="B348" s="38" t="s">
        <v>68</v>
      </c>
      <c r="C348" s="38" t="str">
        <f>VLOOKUP(A348,CALC!$A$2:$C$494,3,FALSE)</f>
        <v>D</v>
      </c>
      <c r="D348" s="38"/>
      <c r="E348" s="39">
        <v>84</v>
      </c>
      <c r="F348" s="40">
        <v>3.6</v>
      </c>
      <c r="G348" s="40">
        <v>10.6</v>
      </c>
      <c r="H348" s="40">
        <v>14.2</v>
      </c>
      <c r="I348" s="40">
        <v>0</v>
      </c>
      <c r="J348" s="40">
        <v>92.8</v>
      </c>
      <c r="K348" s="40">
        <v>288.10000000000002</v>
      </c>
      <c r="L348" s="40">
        <v>111.7</v>
      </c>
      <c r="M348" s="40">
        <v>109.9</v>
      </c>
      <c r="N348" s="41">
        <v>3.9E-2</v>
      </c>
      <c r="O348" s="42">
        <v>16.75</v>
      </c>
      <c r="P348" s="54">
        <f t="shared" ref="P348:Y348" si="380">IF(F$4="Yes",F348*F$5,0)</f>
        <v>18</v>
      </c>
      <c r="Q348" s="55">
        <f t="shared" si="380"/>
        <v>39.75</v>
      </c>
      <c r="R348" s="55">
        <f t="shared" si="380"/>
        <v>14.2</v>
      </c>
      <c r="S348" s="55">
        <f t="shared" si="380"/>
        <v>0</v>
      </c>
      <c r="T348" s="55">
        <f t="shared" si="380"/>
        <v>46.4</v>
      </c>
      <c r="U348" s="55">
        <f t="shared" si="380"/>
        <v>86.43</v>
      </c>
      <c r="V348" s="55">
        <f t="shared" si="380"/>
        <v>67.02</v>
      </c>
      <c r="W348" s="55">
        <f t="shared" si="380"/>
        <v>109.9</v>
      </c>
      <c r="X348" s="55">
        <f t="shared" si="380"/>
        <v>3.9E-2</v>
      </c>
      <c r="Y348" s="56">
        <f t="shared" si="380"/>
        <v>0</v>
      </c>
      <c r="Z348" s="57">
        <f t="shared" si="276"/>
        <v>381.73900000000003</v>
      </c>
      <c r="AA348" s="59">
        <f t="shared" si="277"/>
        <v>4.5445119047619054</v>
      </c>
      <c r="AB348" s="59">
        <f t="shared" si="278"/>
        <v>-0.37010714285714297</v>
      </c>
      <c r="AC348" s="1"/>
      <c r="AD348" s="1"/>
      <c r="AE348" s="1"/>
      <c r="AF348" s="1"/>
      <c r="AG348" s="1"/>
      <c r="AH348" s="1"/>
      <c r="AI348" s="1"/>
      <c r="AJ348" s="1"/>
      <c r="AK348" s="1"/>
      <c r="AL348" s="1">
        <f>IFERROR(VLOOKUP(C348,CALC!$K$2:$M$8,2,FALSE),1)</f>
        <v>1</v>
      </c>
      <c r="AM348" s="1">
        <f>IFERROR(VLOOKUP(C348,CALC!$K$2:$M$8,3,FALSE),1)</f>
        <v>1</v>
      </c>
      <c r="AN348" s="1">
        <f>VLOOKUP(B348,CALC!$E$2:$H$33,3,FALSE)</f>
        <v>1</v>
      </c>
      <c r="AO348" s="1">
        <f>VLOOKUP(B348,CALC!$E$2:$H$33,4,FALSE)</f>
        <v>1</v>
      </c>
      <c r="AP348" s="1"/>
      <c r="AQ348" s="3">
        <f t="shared" si="279"/>
        <v>4.5445119047619054</v>
      </c>
      <c r="AR348" s="3">
        <f t="shared" si="280"/>
        <v>4.5445119047619054</v>
      </c>
      <c r="AS348" s="3">
        <f t="shared" si="281"/>
        <v>4.5445119047619054</v>
      </c>
      <c r="AT348" s="3">
        <f t="shared" si="282"/>
        <v>4.5445119047619054</v>
      </c>
      <c r="AU348" s="3">
        <f t="shared" si="283"/>
        <v>4.5445119047619054</v>
      </c>
      <c r="AV348" s="3">
        <f t="shared" si="284"/>
        <v>4.5445119047619054</v>
      </c>
      <c r="AW348" s="3">
        <f t="shared" si="285"/>
        <v>4.5445119047619054</v>
      </c>
      <c r="AX348" s="3">
        <f t="shared" si="286"/>
        <v>4.5445119047619054</v>
      </c>
      <c r="AY348" s="3">
        <f t="shared" si="287"/>
        <v>-0.37010714285714297</v>
      </c>
      <c r="AZ348" s="3">
        <f t="shared" si="288"/>
        <v>-0.37010714285714297</v>
      </c>
      <c r="BA348" s="3">
        <f t="shared" si="289"/>
        <v>-0.37010714285714297</v>
      </c>
      <c r="BB348" s="3">
        <f t="shared" si="290"/>
        <v>-0.37010714285714297</v>
      </c>
      <c r="BC348" s="3">
        <f t="shared" si="291"/>
        <v>-0.37010714285714297</v>
      </c>
      <c r="BD348" s="3">
        <f t="shared" si="292"/>
        <v>-0.37010714285714297</v>
      </c>
      <c r="BE348" s="3">
        <f t="shared" si="293"/>
        <v>-0.37010714285714297</v>
      </c>
      <c r="BF348" s="3">
        <f t="shared" si="294"/>
        <v>-0.37010714285714297</v>
      </c>
      <c r="BG348" s="3">
        <f t="shared" si="295"/>
        <v>-0.37010714285714297</v>
      </c>
    </row>
    <row r="349" spans="1:59" ht="15" x14ac:dyDescent="0.25">
      <c r="A349" s="38" t="s">
        <v>530</v>
      </c>
      <c r="B349" s="38" t="s">
        <v>23</v>
      </c>
      <c r="C349" s="38" t="str">
        <f>VLOOKUP(A349,CALC!$A$2:$C$494,3,FALSE)</f>
        <v>C</v>
      </c>
      <c r="D349" s="38">
        <v>2</v>
      </c>
      <c r="E349" s="39">
        <v>84</v>
      </c>
      <c r="F349" s="40">
        <v>14.8</v>
      </c>
      <c r="G349" s="40">
        <v>25</v>
      </c>
      <c r="H349" s="40">
        <v>39.799999999999997</v>
      </c>
      <c r="I349" s="40">
        <v>8.9</v>
      </c>
      <c r="J349" s="40">
        <v>116.6</v>
      </c>
      <c r="K349" s="40">
        <v>23.6</v>
      </c>
      <c r="L349" s="40">
        <v>33.1</v>
      </c>
      <c r="M349" s="40">
        <v>28.4</v>
      </c>
      <c r="N349" s="52">
        <v>0.127</v>
      </c>
      <c r="O349" s="42">
        <v>15.25</v>
      </c>
      <c r="P349" s="54">
        <f t="shared" ref="P349:Y349" si="381">IF(F$4="Yes",F349*F$5,0)</f>
        <v>74</v>
      </c>
      <c r="Q349" s="55">
        <f t="shared" si="381"/>
        <v>93.75</v>
      </c>
      <c r="R349" s="55">
        <f t="shared" si="381"/>
        <v>39.799999999999997</v>
      </c>
      <c r="S349" s="55">
        <f t="shared" si="381"/>
        <v>4.45</v>
      </c>
      <c r="T349" s="55">
        <f t="shared" si="381"/>
        <v>58.3</v>
      </c>
      <c r="U349" s="55">
        <f t="shared" si="381"/>
        <v>7.08</v>
      </c>
      <c r="V349" s="55">
        <f t="shared" si="381"/>
        <v>19.86</v>
      </c>
      <c r="W349" s="55">
        <f t="shared" si="381"/>
        <v>28.4</v>
      </c>
      <c r="X349" s="55">
        <f t="shared" si="381"/>
        <v>0.127</v>
      </c>
      <c r="Y349" s="56">
        <f t="shared" si="381"/>
        <v>0</v>
      </c>
      <c r="Z349" s="57">
        <f t="shared" si="276"/>
        <v>325.767</v>
      </c>
      <c r="AA349" s="59">
        <f t="shared" si="277"/>
        <v>3.8781785714285713</v>
      </c>
      <c r="AB349" s="59">
        <f t="shared" si="278"/>
        <v>-1.8776771999999993</v>
      </c>
      <c r="AC349" s="1"/>
      <c r="AD349" s="1"/>
      <c r="AE349" s="1"/>
      <c r="AF349" s="1"/>
      <c r="AG349" s="1"/>
      <c r="AH349" s="1"/>
      <c r="AI349" s="1"/>
      <c r="AJ349" s="1"/>
      <c r="AK349" s="1"/>
      <c r="AL349" s="1">
        <f>IFERROR(VLOOKUP(C349,CALC!$K$2:$M$8,2,FALSE),1)</f>
        <v>0.96</v>
      </c>
      <c r="AM349" s="1">
        <f>IFERROR(VLOOKUP(C349,CALC!$K$2:$M$8,3,FALSE),1)</f>
        <v>0.98</v>
      </c>
      <c r="AN349" s="1">
        <f>VLOOKUP(B349,CALC!$E$2:$H$33,3,FALSE)</f>
        <v>1.04</v>
      </c>
      <c r="AO349" s="1">
        <f>VLOOKUP(B349,CALC!$E$2:$H$33,4,FALSE)</f>
        <v>1.02</v>
      </c>
      <c r="AP349" s="1"/>
      <c r="AQ349" s="3">
        <f t="shared" si="279"/>
        <v>3.8006149999999996</v>
      </c>
      <c r="AR349" s="3">
        <f t="shared" si="280"/>
        <v>3.7230514285714285</v>
      </c>
      <c r="AS349" s="3">
        <f t="shared" si="281"/>
        <v>3.9557421428571429</v>
      </c>
      <c r="AT349" s="3">
        <f t="shared" si="282"/>
        <v>4.0333057142857145</v>
      </c>
      <c r="AU349" s="3">
        <f t="shared" si="283"/>
        <v>3.8766272999999996</v>
      </c>
      <c r="AV349" s="3">
        <f t="shared" si="284"/>
        <v>3.9526395999999999</v>
      </c>
      <c r="AW349" s="3">
        <f t="shared" si="285"/>
        <v>3.7975124571428571</v>
      </c>
      <c r="AX349" s="3">
        <f t="shared" si="286"/>
        <v>3.8719734857142858</v>
      </c>
      <c r="AY349" s="3">
        <f t="shared" si="287"/>
        <v>-1.8784285714285707</v>
      </c>
      <c r="AZ349" s="3">
        <f t="shared" si="288"/>
        <v>-1.8408599999999993</v>
      </c>
      <c r="BA349" s="3">
        <f t="shared" si="289"/>
        <v>-1.8032914285714279</v>
      </c>
      <c r="BB349" s="3">
        <f t="shared" si="290"/>
        <v>-1.9159971428571421</v>
      </c>
      <c r="BC349" s="3">
        <f t="shared" si="291"/>
        <v>-1.9535657142857135</v>
      </c>
      <c r="BD349" s="3">
        <f t="shared" si="292"/>
        <v>-1.8776771999999993</v>
      </c>
      <c r="BE349" s="3">
        <f t="shared" si="293"/>
        <v>-1.9144943999999993</v>
      </c>
      <c r="BF349" s="3">
        <f t="shared" si="294"/>
        <v>-1.8393572571428565</v>
      </c>
      <c r="BG349" s="3">
        <f t="shared" si="295"/>
        <v>-1.8754230857142851</v>
      </c>
    </row>
    <row r="350" spans="1:59" ht="15" x14ac:dyDescent="0.25">
      <c r="A350" s="38" t="s">
        <v>451</v>
      </c>
      <c r="B350" s="38" t="s">
        <v>63</v>
      </c>
      <c r="C350" s="38" t="str">
        <f>VLOOKUP(A350,CALC!$A$2:$C$494,3,FALSE)</f>
        <v>D</v>
      </c>
      <c r="D350" s="38">
        <v>2</v>
      </c>
      <c r="E350" s="39">
        <v>84</v>
      </c>
      <c r="F350" s="40">
        <v>3.7</v>
      </c>
      <c r="G350" s="40">
        <v>21.3</v>
      </c>
      <c r="H350" s="40">
        <v>24.9</v>
      </c>
      <c r="I350" s="40">
        <v>3</v>
      </c>
      <c r="J350" s="40">
        <v>112.8</v>
      </c>
      <c r="K350" s="40">
        <v>108.9</v>
      </c>
      <c r="L350" s="40">
        <v>113.1</v>
      </c>
      <c r="M350" s="40">
        <v>27.3</v>
      </c>
      <c r="N350" s="41">
        <v>3.2000000000000001E-2</v>
      </c>
      <c r="O350" s="42">
        <v>21.25</v>
      </c>
      <c r="P350" s="54">
        <f t="shared" ref="P350:Y350" si="382">IF(F$4="Yes",F350*F$5,0)</f>
        <v>18.5</v>
      </c>
      <c r="Q350" s="55">
        <f t="shared" si="382"/>
        <v>79.875</v>
      </c>
      <c r="R350" s="55">
        <f t="shared" si="382"/>
        <v>24.9</v>
      </c>
      <c r="S350" s="55">
        <f t="shared" si="382"/>
        <v>1.5</v>
      </c>
      <c r="T350" s="55">
        <f t="shared" si="382"/>
        <v>56.4</v>
      </c>
      <c r="U350" s="55">
        <f t="shared" si="382"/>
        <v>32.67</v>
      </c>
      <c r="V350" s="55">
        <f t="shared" si="382"/>
        <v>67.86</v>
      </c>
      <c r="W350" s="55">
        <f t="shared" si="382"/>
        <v>27.3</v>
      </c>
      <c r="X350" s="55">
        <f t="shared" si="382"/>
        <v>3.2000000000000001E-2</v>
      </c>
      <c r="Y350" s="56">
        <f t="shared" si="382"/>
        <v>0</v>
      </c>
      <c r="Z350" s="57">
        <f t="shared" si="276"/>
        <v>309.03700000000003</v>
      </c>
      <c r="AA350" s="59">
        <f t="shared" si="277"/>
        <v>3.679011904761905</v>
      </c>
      <c r="AB350" s="59">
        <f t="shared" si="278"/>
        <v>-1.2603192857142862</v>
      </c>
      <c r="AC350" s="1"/>
      <c r="AD350" s="1"/>
      <c r="AE350" s="1"/>
      <c r="AF350" s="1"/>
      <c r="AG350" s="1"/>
      <c r="AH350" s="1"/>
      <c r="AI350" s="1"/>
      <c r="AJ350" s="1"/>
      <c r="AK350" s="1"/>
      <c r="AL350" s="1">
        <f>IFERROR(VLOOKUP(C350,CALC!$K$2:$M$8,2,FALSE),1)</f>
        <v>1</v>
      </c>
      <c r="AM350" s="1">
        <f>IFERROR(VLOOKUP(C350,CALC!$K$2:$M$8,3,FALSE),1)</f>
        <v>1</v>
      </c>
      <c r="AN350" s="1">
        <f>VLOOKUP(B350,CALC!$E$2:$H$33,3,FALSE)</f>
        <v>1.04</v>
      </c>
      <c r="AO350" s="1">
        <f>VLOOKUP(B350,CALC!$E$2:$H$33,4,FALSE)</f>
        <v>1.02</v>
      </c>
      <c r="AP350" s="1"/>
      <c r="AQ350" s="3">
        <f t="shared" si="279"/>
        <v>3.679011904761905</v>
      </c>
      <c r="AR350" s="3">
        <f t="shared" si="280"/>
        <v>3.679011904761905</v>
      </c>
      <c r="AS350" s="3">
        <f t="shared" si="281"/>
        <v>3.7525921428571429</v>
      </c>
      <c r="AT350" s="3">
        <f t="shared" si="282"/>
        <v>3.8261723809523813</v>
      </c>
      <c r="AU350" s="3">
        <f t="shared" si="283"/>
        <v>3.7525921428571429</v>
      </c>
      <c r="AV350" s="3">
        <f t="shared" si="284"/>
        <v>3.8261723809523813</v>
      </c>
      <c r="AW350" s="3">
        <f t="shared" si="285"/>
        <v>3.7525921428571429</v>
      </c>
      <c r="AX350" s="3">
        <f t="shared" si="286"/>
        <v>3.8261723809523813</v>
      </c>
      <c r="AY350" s="3">
        <f t="shared" si="287"/>
        <v>-1.2356071428571433</v>
      </c>
      <c r="AZ350" s="3">
        <f t="shared" si="288"/>
        <v>-1.2356071428571433</v>
      </c>
      <c r="BA350" s="3">
        <f t="shared" si="289"/>
        <v>-1.2356071428571433</v>
      </c>
      <c r="BB350" s="3">
        <f t="shared" si="290"/>
        <v>-1.2603192857142862</v>
      </c>
      <c r="BC350" s="3">
        <f t="shared" si="291"/>
        <v>-1.285031428571429</v>
      </c>
      <c r="BD350" s="3">
        <f t="shared" si="292"/>
        <v>-1.2603192857142862</v>
      </c>
      <c r="BE350" s="3">
        <f t="shared" si="293"/>
        <v>-1.285031428571429</v>
      </c>
      <c r="BF350" s="3">
        <f t="shared" si="294"/>
        <v>-1.2603192857142862</v>
      </c>
      <c r="BG350" s="3">
        <f t="shared" si="295"/>
        <v>-1.285031428571429</v>
      </c>
    </row>
    <row r="351" spans="1:59" ht="15" x14ac:dyDescent="0.25">
      <c r="A351" s="38" t="s">
        <v>525</v>
      </c>
      <c r="B351" s="38" t="s">
        <v>49</v>
      </c>
      <c r="C351" s="38" t="str">
        <f>VLOOKUP(A351,CALC!$A$2:$C$494,3,FALSE)</f>
        <v>C/LW</v>
      </c>
      <c r="D351" s="38"/>
      <c r="E351" s="39">
        <v>84</v>
      </c>
      <c r="F351" s="40">
        <v>16.600000000000001</v>
      </c>
      <c r="G351" s="40">
        <v>20</v>
      </c>
      <c r="H351" s="40">
        <v>36.6</v>
      </c>
      <c r="I351" s="40">
        <v>3.9</v>
      </c>
      <c r="J351" s="40">
        <v>120.4</v>
      </c>
      <c r="K351" s="40">
        <v>51.8</v>
      </c>
      <c r="L351" s="40">
        <v>34.200000000000003</v>
      </c>
      <c r="M351" s="40">
        <v>19.3</v>
      </c>
      <c r="N351" s="52">
        <v>0.13800000000000001</v>
      </c>
      <c r="O351" s="42">
        <v>15.5</v>
      </c>
      <c r="P351" s="54">
        <f t="shared" ref="P351:Y351" si="383">IF(F$4="Yes",F351*F$5,0)</f>
        <v>83</v>
      </c>
      <c r="Q351" s="55">
        <f t="shared" si="383"/>
        <v>75</v>
      </c>
      <c r="R351" s="55">
        <f t="shared" si="383"/>
        <v>36.6</v>
      </c>
      <c r="S351" s="55">
        <f t="shared" si="383"/>
        <v>1.95</v>
      </c>
      <c r="T351" s="55">
        <f t="shared" si="383"/>
        <v>60.2</v>
      </c>
      <c r="U351" s="55">
        <f t="shared" si="383"/>
        <v>15.54</v>
      </c>
      <c r="V351" s="55">
        <f t="shared" si="383"/>
        <v>20.52</v>
      </c>
      <c r="W351" s="55">
        <f t="shared" si="383"/>
        <v>19.3</v>
      </c>
      <c r="X351" s="55">
        <f t="shared" si="383"/>
        <v>0.13800000000000001</v>
      </c>
      <c r="Y351" s="56">
        <f t="shared" si="383"/>
        <v>0</v>
      </c>
      <c r="Z351" s="57">
        <f t="shared" si="276"/>
        <v>312.24799999999999</v>
      </c>
      <c r="AA351" s="59">
        <f t="shared" si="277"/>
        <v>3.7172380952380952</v>
      </c>
      <c r="AB351" s="59">
        <f t="shared" si="278"/>
        <v>-1.9286822925595228</v>
      </c>
      <c r="AC351" s="1"/>
      <c r="AD351" s="1"/>
      <c r="AE351" s="1"/>
      <c r="AF351" s="1"/>
      <c r="AG351" s="1"/>
      <c r="AH351" s="1"/>
      <c r="AI351" s="1"/>
      <c r="AJ351" s="1"/>
      <c r="AK351" s="1"/>
      <c r="AL351" s="1">
        <f>IFERROR(VLOOKUP(C351,CALC!$K$2:$M$8,2,FALSE),1)</f>
        <v>1.0900000000000001</v>
      </c>
      <c r="AM351" s="1">
        <f>IFERROR(VLOOKUP(C351,CALC!$K$2:$M$8,3,FALSE),1)</f>
        <v>1.0449999999999999</v>
      </c>
      <c r="AN351" s="1">
        <f>VLOOKUP(B351,CALC!$E$2:$H$33,3,FALSE)</f>
        <v>0.81</v>
      </c>
      <c r="AO351" s="1">
        <f>VLOOKUP(B351,CALC!$E$2:$H$33,4,FALSE)</f>
        <v>0.90500000000000003</v>
      </c>
      <c r="AP351" s="1"/>
      <c r="AQ351" s="3">
        <f t="shared" si="279"/>
        <v>3.8845138095238094</v>
      </c>
      <c r="AR351" s="3">
        <f t="shared" si="280"/>
        <v>4.0517895238095241</v>
      </c>
      <c r="AS351" s="3">
        <f t="shared" si="281"/>
        <v>3.3641004761904765</v>
      </c>
      <c r="AT351" s="3">
        <f t="shared" si="282"/>
        <v>3.0109628571428573</v>
      </c>
      <c r="AU351" s="3">
        <f t="shared" si="283"/>
        <v>3.5154849976190476</v>
      </c>
      <c r="AV351" s="3">
        <f t="shared" si="284"/>
        <v>3.1464561857142859</v>
      </c>
      <c r="AW351" s="3">
        <f t="shared" si="285"/>
        <v>3.6668695190476193</v>
      </c>
      <c r="AX351" s="3">
        <f t="shared" si="286"/>
        <v>3.2819495142857149</v>
      </c>
      <c r="AY351" s="3">
        <f t="shared" si="287"/>
        <v>-2.0393690476190467</v>
      </c>
      <c r="AZ351" s="3">
        <f t="shared" si="288"/>
        <v>-2.1311406547619036</v>
      </c>
      <c r="BA351" s="3">
        <f t="shared" si="289"/>
        <v>-2.222912261904761</v>
      </c>
      <c r="BB351" s="3">
        <f t="shared" si="290"/>
        <v>-1.8456289880952372</v>
      </c>
      <c r="BC351" s="3">
        <f t="shared" si="291"/>
        <v>-1.651888928571428</v>
      </c>
      <c r="BD351" s="3">
        <f t="shared" si="292"/>
        <v>-1.9286822925595228</v>
      </c>
      <c r="BE351" s="3">
        <f t="shared" si="293"/>
        <v>-1.7262239303571421</v>
      </c>
      <c r="BF351" s="3">
        <f t="shared" si="294"/>
        <v>-2.0117355970238089</v>
      </c>
      <c r="BG351" s="3">
        <f t="shared" si="295"/>
        <v>-1.8005589321428566</v>
      </c>
    </row>
    <row r="352" spans="1:59" ht="15" x14ac:dyDescent="0.25">
      <c r="A352" s="38" t="s">
        <v>456</v>
      </c>
      <c r="B352" s="38" t="s">
        <v>47</v>
      </c>
      <c r="C352" s="38" t="str">
        <f>VLOOKUP(A352,CALC!$A$2:$C$494,3,FALSE)</f>
        <v>D</v>
      </c>
      <c r="D352" s="38">
        <v>2</v>
      </c>
      <c r="E352" s="39">
        <v>84</v>
      </c>
      <c r="F352" s="40">
        <v>9</v>
      </c>
      <c r="G352" s="40">
        <v>22.9</v>
      </c>
      <c r="H352" s="40">
        <v>31.9</v>
      </c>
      <c r="I352" s="40">
        <v>6.6</v>
      </c>
      <c r="J352" s="40">
        <v>126.5</v>
      </c>
      <c r="K352" s="40">
        <v>29.8</v>
      </c>
      <c r="L352" s="40">
        <v>77.900000000000006</v>
      </c>
      <c r="M352" s="40">
        <v>34</v>
      </c>
      <c r="N352" s="41">
        <v>7.0999999999999994E-2</v>
      </c>
      <c r="O352" s="42">
        <v>17.75</v>
      </c>
      <c r="P352" s="54">
        <f t="shared" ref="P352:Y352" si="384">IF(F$4="Yes",F352*F$5,0)</f>
        <v>45</v>
      </c>
      <c r="Q352" s="55">
        <f t="shared" si="384"/>
        <v>85.875</v>
      </c>
      <c r="R352" s="55">
        <f t="shared" si="384"/>
        <v>31.9</v>
      </c>
      <c r="S352" s="55">
        <f t="shared" si="384"/>
        <v>3.3</v>
      </c>
      <c r="T352" s="55">
        <f t="shared" si="384"/>
        <v>63.25</v>
      </c>
      <c r="U352" s="55">
        <f t="shared" si="384"/>
        <v>8.94</v>
      </c>
      <c r="V352" s="55">
        <f t="shared" si="384"/>
        <v>46.74</v>
      </c>
      <c r="W352" s="55">
        <f t="shared" si="384"/>
        <v>34</v>
      </c>
      <c r="X352" s="55">
        <f t="shared" si="384"/>
        <v>7.0999999999999994E-2</v>
      </c>
      <c r="Y352" s="56">
        <f t="shared" si="384"/>
        <v>0</v>
      </c>
      <c r="Z352" s="57">
        <f t="shared" si="276"/>
        <v>319.07600000000002</v>
      </c>
      <c r="AA352" s="59">
        <f t="shared" si="277"/>
        <v>3.7985238095238096</v>
      </c>
      <c r="AB352" s="59">
        <f t="shared" si="278"/>
        <v>-1.1663195238095243</v>
      </c>
      <c r="AC352" s="1"/>
      <c r="AD352" s="1"/>
      <c r="AE352" s="1"/>
      <c r="AF352" s="1"/>
      <c r="AG352" s="1"/>
      <c r="AH352" s="1"/>
      <c r="AI352" s="1"/>
      <c r="AJ352" s="1"/>
      <c r="AK352" s="1"/>
      <c r="AL352" s="1">
        <f>IFERROR(VLOOKUP(C352,CALC!$K$2:$M$8,2,FALSE),1)</f>
        <v>1</v>
      </c>
      <c r="AM352" s="1">
        <f>IFERROR(VLOOKUP(C352,CALC!$K$2:$M$8,3,FALSE),1)</f>
        <v>1</v>
      </c>
      <c r="AN352" s="1">
        <f>VLOOKUP(B352,CALC!$E$2:$H$33,3,FALSE)</f>
        <v>1.0900000000000001</v>
      </c>
      <c r="AO352" s="1">
        <f>VLOOKUP(B352,CALC!$E$2:$H$33,4,FALSE)</f>
        <v>1.0449999999999999</v>
      </c>
      <c r="AP352" s="1"/>
      <c r="AQ352" s="3">
        <f t="shared" si="279"/>
        <v>3.7985238095238096</v>
      </c>
      <c r="AR352" s="3">
        <f t="shared" si="280"/>
        <v>3.7985238095238096</v>
      </c>
      <c r="AS352" s="3">
        <f t="shared" si="281"/>
        <v>3.969457380952381</v>
      </c>
      <c r="AT352" s="3">
        <f t="shared" si="282"/>
        <v>4.1403909523809528</v>
      </c>
      <c r="AU352" s="3">
        <f t="shared" si="283"/>
        <v>3.969457380952381</v>
      </c>
      <c r="AV352" s="3">
        <f t="shared" si="284"/>
        <v>4.1403909523809528</v>
      </c>
      <c r="AW352" s="3">
        <f t="shared" si="285"/>
        <v>3.969457380952381</v>
      </c>
      <c r="AX352" s="3">
        <f t="shared" si="286"/>
        <v>4.1403909523809528</v>
      </c>
      <c r="AY352" s="3">
        <f t="shared" si="287"/>
        <v>-1.1160952380952387</v>
      </c>
      <c r="AZ352" s="3">
        <f t="shared" si="288"/>
        <v>-1.1160952380952387</v>
      </c>
      <c r="BA352" s="3">
        <f t="shared" si="289"/>
        <v>-1.1160952380952387</v>
      </c>
      <c r="BB352" s="3">
        <f t="shared" si="290"/>
        <v>-1.1663195238095243</v>
      </c>
      <c r="BC352" s="3">
        <f t="shared" si="291"/>
        <v>-1.2165438095238104</v>
      </c>
      <c r="BD352" s="3">
        <f t="shared" si="292"/>
        <v>-1.1663195238095243</v>
      </c>
      <c r="BE352" s="3">
        <f t="shared" si="293"/>
        <v>-1.2165438095238104</v>
      </c>
      <c r="BF352" s="3">
        <f t="shared" si="294"/>
        <v>-1.1663195238095243</v>
      </c>
      <c r="BG352" s="3">
        <f t="shared" si="295"/>
        <v>-1.2165438095238104</v>
      </c>
    </row>
    <row r="353" spans="1:59" ht="15" x14ac:dyDescent="0.25">
      <c r="A353" s="38" t="s">
        <v>442</v>
      </c>
      <c r="B353" s="38" t="s">
        <v>45</v>
      </c>
      <c r="C353" s="38" t="str">
        <f>VLOOKUP(A353,CALC!$A$2:$C$494,3,FALSE)</f>
        <v>D</v>
      </c>
      <c r="D353" s="38">
        <v>2</v>
      </c>
      <c r="E353" s="39">
        <v>84</v>
      </c>
      <c r="F353" s="40">
        <v>7.9</v>
      </c>
      <c r="G353" s="40">
        <v>21.6</v>
      </c>
      <c r="H353" s="40">
        <v>29.5</v>
      </c>
      <c r="I353" s="40">
        <v>3.8</v>
      </c>
      <c r="J353" s="40">
        <v>113.7</v>
      </c>
      <c r="K353" s="40">
        <v>59.5</v>
      </c>
      <c r="L353" s="40">
        <v>93.3</v>
      </c>
      <c r="M353" s="40">
        <v>41.2</v>
      </c>
      <c r="N353" s="52">
        <v>6.9000000000000006E-2</v>
      </c>
      <c r="O353" s="42">
        <v>22.25</v>
      </c>
      <c r="P353" s="54">
        <f t="shared" ref="P353:Y353" si="385">IF(F$4="Yes",F353*F$5,0)</f>
        <v>39.5</v>
      </c>
      <c r="Q353" s="55">
        <f t="shared" si="385"/>
        <v>81</v>
      </c>
      <c r="R353" s="55">
        <f t="shared" si="385"/>
        <v>29.5</v>
      </c>
      <c r="S353" s="55">
        <f t="shared" si="385"/>
        <v>1.9</v>
      </c>
      <c r="T353" s="55">
        <f t="shared" si="385"/>
        <v>56.85</v>
      </c>
      <c r="U353" s="55">
        <f t="shared" si="385"/>
        <v>17.849999999999998</v>
      </c>
      <c r="V353" s="55">
        <f t="shared" si="385"/>
        <v>55.98</v>
      </c>
      <c r="W353" s="55">
        <f t="shared" si="385"/>
        <v>41.2</v>
      </c>
      <c r="X353" s="55">
        <f t="shared" si="385"/>
        <v>6.9000000000000006E-2</v>
      </c>
      <c r="Y353" s="56">
        <f t="shared" si="385"/>
        <v>0</v>
      </c>
      <c r="Z353" s="57">
        <f t="shared" si="276"/>
        <v>323.84899999999999</v>
      </c>
      <c r="AA353" s="59">
        <f t="shared" si="277"/>
        <v>3.855345238095238</v>
      </c>
      <c r="AB353" s="59">
        <f t="shared" si="278"/>
        <v>-0.93216095238095309</v>
      </c>
      <c r="AC353" s="1"/>
      <c r="AD353" s="1"/>
      <c r="AE353" s="1"/>
      <c r="AF353" s="1"/>
      <c r="AG353" s="1"/>
      <c r="AH353" s="1"/>
      <c r="AI353" s="1"/>
      <c r="AJ353" s="1"/>
      <c r="AK353" s="1"/>
      <c r="AL353" s="1">
        <f>IFERROR(VLOOKUP(C353,CALC!$K$2:$M$8,2,FALSE),1)</f>
        <v>1</v>
      </c>
      <c r="AM353" s="1">
        <f>IFERROR(VLOOKUP(C353,CALC!$K$2:$M$8,3,FALSE),1)</f>
        <v>1</v>
      </c>
      <c r="AN353" s="1">
        <f>VLOOKUP(B353,CALC!$E$2:$H$33,3,FALSE)</f>
        <v>0.76</v>
      </c>
      <c r="AO353" s="1">
        <f>VLOOKUP(B353,CALC!$E$2:$H$33,4,FALSE)</f>
        <v>0.88</v>
      </c>
      <c r="AP353" s="1"/>
      <c r="AQ353" s="3">
        <f t="shared" si="279"/>
        <v>3.855345238095238</v>
      </c>
      <c r="AR353" s="3">
        <f t="shared" si="280"/>
        <v>3.855345238095238</v>
      </c>
      <c r="AS353" s="3">
        <f t="shared" si="281"/>
        <v>3.3927038095238093</v>
      </c>
      <c r="AT353" s="3">
        <f t="shared" si="282"/>
        <v>2.9300623809523807</v>
      </c>
      <c r="AU353" s="3">
        <f t="shared" si="283"/>
        <v>3.3927038095238093</v>
      </c>
      <c r="AV353" s="3">
        <f t="shared" si="284"/>
        <v>2.9300623809523807</v>
      </c>
      <c r="AW353" s="3">
        <f t="shared" si="285"/>
        <v>3.3927038095238093</v>
      </c>
      <c r="AX353" s="3">
        <f t="shared" si="286"/>
        <v>2.9300623809523807</v>
      </c>
      <c r="AY353" s="3">
        <f t="shared" si="287"/>
        <v>-1.0592738095238103</v>
      </c>
      <c r="AZ353" s="3">
        <f t="shared" si="288"/>
        <v>-1.0592738095238103</v>
      </c>
      <c r="BA353" s="3">
        <f t="shared" si="289"/>
        <v>-1.0592738095238103</v>
      </c>
      <c r="BB353" s="3">
        <f t="shared" si="290"/>
        <v>-0.93216095238095309</v>
      </c>
      <c r="BC353" s="3">
        <f t="shared" si="291"/>
        <v>-0.80504809523809584</v>
      </c>
      <c r="BD353" s="3">
        <f t="shared" si="292"/>
        <v>-0.93216095238095309</v>
      </c>
      <c r="BE353" s="3">
        <f t="shared" si="293"/>
        <v>-0.80504809523809584</v>
      </c>
      <c r="BF353" s="3">
        <f t="shared" si="294"/>
        <v>-0.93216095238095309</v>
      </c>
      <c r="BG353" s="3">
        <f t="shared" si="295"/>
        <v>-0.80504809523809584</v>
      </c>
    </row>
    <row r="354" spans="1:59" ht="15" x14ac:dyDescent="0.25">
      <c r="A354" s="38" t="s">
        <v>534</v>
      </c>
      <c r="B354" s="38" t="s">
        <v>23</v>
      </c>
      <c r="C354" s="38" t="str">
        <f>VLOOKUP(A354,CALC!$A$2:$C$494,3,FALSE)</f>
        <v>RW</v>
      </c>
      <c r="D354" s="38">
        <v>2</v>
      </c>
      <c r="E354" s="39">
        <v>84</v>
      </c>
      <c r="F354" s="40">
        <v>20.6</v>
      </c>
      <c r="G354" s="40">
        <v>12.7</v>
      </c>
      <c r="H354" s="40">
        <v>33.299999999999997</v>
      </c>
      <c r="I354" s="40">
        <v>8.4</v>
      </c>
      <c r="J354" s="40">
        <v>144.9</v>
      </c>
      <c r="K354" s="40">
        <v>16.8</v>
      </c>
      <c r="L354" s="40">
        <v>33.6</v>
      </c>
      <c r="M354" s="40">
        <v>25.2</v>
      </c>
      <c r="N354" s="41">
        <v>0.14199999999999999</v>
      </c>
      <c r="O354" s="42">
        <v>13.5</v>
      </c>
      <c r="P354" s="54">
        <f t="shared" ref="P354:Y354" si="386">IF(F$4="Yes",F354*F$5,0)</f>
        <v>103</v>
      </c>
      <c r="Q354" s="55">
        <f t="shared" si="386"/>
        <v>47.625</v>
      </c>
      <c r="R354" s="55">
        <f t="shared" si="386"/>
        <v>33.299999999999997</v>
      </c>
      <c r="S354" s="55">
        <f t="shared" si="386"/>
        <v>4.2</v>
      </c>
      <c r="T354" s="55">
        <f t="shared" si="386"/>
        <v>72.45</v>
      </c>
      <c r="U354" s="55">
        <f t="shared" si="386"/>
        <v>5.04</v>
      </c>
      <c r="V354" s="55">
        <f t="shared" si="386"/>
        <v>20.16</v>
      </c>
      <c r="W354" s="55">
        <f t="shared" si="386"/>
        <v>25.2</v>
      </c>
      <c r="X354" s="55">
        <f t="shared" si="386"/>
        <v>0.14199999999999999</v>
      </c>
      <c r="Y354" s="56">
        <f t="shared" si="386"/>
        <v>0</v>
      </c>
      <c r="Z354" s="57">
        <f t="shared" si="276"/>
        <v>311.11700000000002</v>
      </c>
      <c r="AA354" s="59">
        <f t="shared" si="277"/>
        <v>3.7037738095238097</v>
      </c>
      <c r="AB354" s="59">
        <f t="shared" si="278"/>
        <v>-2.0415427499999987</v>
      </c>
      <c r="AC354" s="1"/>
      <c r="AD354" s="1"/>
      <c r="AE354" s="1"/>
      <c r="AF354" s="1"/>
      <c r="AG354" s="1"/>
      <c r="AH354" s="1"/>
      <c r="AI354" s="1"/>
      <c r="AJ354" s="1"/>
      <c r="AK354" s="1"/>
      <c r="AL354" s="1">
        <f>IFERROR(VLOOKUP(C354,CALC!$K$2:$M$8,2,FALSE),1)</f>
        <v>0.95</v>
      </c>
      <c r="AM354" s="1">
        <f>IFERROR(VLOOKUP(C354,CALC!$K$2:$M$8,3,FALSE),1)</f>
        <v>0.97499999999999998</v>
      </c>
      <c r="AN354" s="1">
        <f>VLOOKUP(B354,CALC!$E$2:$H$33,3,FALSE)</f>
        <v>1.04</v>
      </c>
      <c r="AO354" s="1">
        <f>VLOOKUP(B354,CALC!$E$2:$H$33,4,FALSE)</f>
        <v>1.02</v>
      </c>
      <c r="AP354" s="1"/>
      <c r="AQ354" s="3">
        <f t="shared" si="279"/>
        <v>3.6111794642857142</v>
      </c>
      <c r="AR354" s="3">
        <f t="shared" si="280"/>
        <v>3.5185851190476192</v>
      </c>
      <c r="AS354" s="3">
        <f t="shared" si="281"/>
        <v>3.7778492857142858</v>
      </c>
      <c r="AT354" s="3">
        <f t="shared" si="282"/>
        <v>3.8519247619047623</v>
      </c>
      <c r="AU354" s="3">
        <f t="shared" si="283"/>
        <v>3.6834030535714284</v>
      </c>
      <c r="AV354" s="3">
        <f t="shared" si="284"/>
        <v>3.755626642857143</v>
      </c>
      <c r="AW354" s="3">
        <f t="shared" si="285"/>
        <v>3.5889568214285714</v>
      </c>
      <c r="AX354" s="3">
        <f t="shared" si="286"/>
        <v>3.6593285238095241</v>
      </c>
      <c r="AY354" s="3">
        <f t="shared" si="287"/>
        <v>-2.0528333333333322</v>
      </c>
      <c r="AZ354" s="3">
        <f t="shared" si="288"/>
        <v>-2.0015124999999987</v>
      </c>
      <c r="BA354" s="3">
        <f t="shared" si="289"/>
        <v>-1.9501916666666654</v>
      </c>
      <c r="BB354" s="3">
        <f t="shared" si="290"/>
        <v>-2.0938899999999987</v>
      </c>
      <c r="BC354" s="3">
        <f t="shared" si="291"/>
        <v>-2.1349466666666657</v>
      </c>
      <c r="BD354" s="3">
        <f t="shared" si="292"/>
        <v>-2.0415427499999987</v>
      </c>
      <c r="BE354" s="3">
        <f t="shared" si="293"/>
        <v>-2.0815729999999988</v>
      </c>
      <c r="BF354" s="3">
        <f t="shared" si="294"/>
        <v>-1.9891954999999988</v>
      </c>
      <c r="BG354" s="3">
        <f t="shared" si="295"/>
        <v>-2.0281993333333319</v>
      </c>
    </row>
    <row r="355" spans="1:59" ht="15" x14ac:dyDescent="0.25">
      <c r="A355" s="38" t="s">
        <v>544</v>
      </c>
      <c r="B355" s="38" t="s">
        <v>23</v>
      </c>
      <c r="C355" s="38" t="str">
        <f>VLOOKUP(A355,CALC!$A$2:$C$494,3,FALSE)</f>
        <v>C/LW</v>
      </c>
      <c r="D355" s="38">
        <v>2</v>
      </c>
      <c r="E355" s="39">
        <v>84</v>
      </c>
      <c r="F355" s="40">
        <v>11.8</v>
      </c>
      <c r="G355" s="40">
        <v>19.899999999999999</v>
      </c>
      <c r="H355" s="40">
        <v>31.7</v>
      </c>
      <c r="I355" s="40">
        <v>4.9000000000000004</v>
      </c>
      <c r="J355" s="40">
        <v>108.3</v>
      </c>
      <c r="K355" s="40">
        <v>98.5</v>
      </c>
      <c r="L355" s="40">
        <v>51.9</v>
      </c>
      <c r="M355" s="40">
        <v>38.200000000000003</v>
      </c>
      <c r="N355" s="52">
        <v>0.109</v>
      </c>
      <c r="O355" s="42">
        <v>14.5</v>
      </c>
      <c r="P355" s="54">
        <f t="shared" ref="P355:Y355" si="387">IF(F$4="Yes",F355*F$5,0)</f>
        <v>59</v>
      </c>
      <c r="Q355" s="55">
        <f t="shared" si="387"/>
        <v>74.625</v>
      </c>
      <c r="R355" s="55">
        <f t="shared" si="387"/>
        <v>31.7</v>
      </c>
      <c r="S355" s="55">
        <f t="shared" si="387"/>
        <v>2.4500000000000002</v>
      </c>
      <c r="T355" s="55">
        <f t="shared" si="387"/>
        <v>54.15</v>
      </c>
      <c r="U355" s="55">
        <f t="shared" si="387"/>
        <v>29.549999999999997</v>
      </c>
      <c r="V355" s="55">
        <f t="shared" si="387"/>
        <v>31.139999999999997</v>
      </c>
      <c r="W355" s="55">
        <f t="shared" si="387"/>
        <v>38.200000000000003</v>
      </c>
      <c r="X355" s="55">
        <f t="shared" si="387"/>
        <v>0.109</v>
      </c>
      <c r="Y355" s="56">
        <f t="shared" si="387"/>
        <v>0</v>
      </c>
      <c r="Z355" s="57">
        <f t="shared" si="276"/>
        <v>320.92399999999992</v>
      </c>
      <c r="AA355" s="59">
        <f t="shared" si="277"/>
        <v>3.8205238095238085</v>
      </c>
      <c r="AB355" s="59">
        <f t="shared" si="278"/>
        <v>-2.0636712250000002</v>
      </c>
      <c r="AC355" s="1"/>
      <c r="AD355" s="1"/>
      <c r="AE355" s="1"/>
      <c r="AF355" s="1"/>
      <c r="AG355" s="1"/>
      <c r="AH355" s="1"/>
      <c r="AI355" s="1"/>
      <c r="AJ355" s="1"/>
      <c r="AK355" s="1"/>
      <c r="AL355" s="1">
        <f>IFERROR(VLOOKUP(C355,CALC!$K$2:$M$8,2,FALSE),1)</f>
        <v>1.0900000000000001</v>
      </c>
      <c r="AM355" s="1">
        <f>IFERROR(VLOOKUP(C355,CALC!$K$2:$M$8,3,FALSE),1)</f>
        <v>1.0449999999999999</v>
      </c>
      <c r="AN355" s="1">
        <f>VLOOKUP(B355,CALC!$E$2:$H$33,3,FALSE)</f>
        <v>1.04</v>
      </c>
      <c r="AO355" s="1">
        <f>VLOOKUP(B355,CALC!$E$2:$H$33,4,FALSE)</f>
        <v>1.02</v>
      </c>
      <c r="AP355" s="1"/>
      <c r="AQ355" s="3">
        <f t="shared" si="279"/>
        <v>3.9924473809523797</v>
      </c>
      <c r="AR355" s="3">
        <f t="shared" si="280"/>
        <v>4.1643709523809518</v>
      </c>
      <c r="AS355" s="3">
        <f t="shared" si="281"/>
        <v>3.8969342857142846</v>
      </c>
      <c r="AT355" s="3">
        <f t="shared" si="282"/>
        <v>3.973344761904761</v>
      </c>
      <c r="AU355" s="3">
        <f t="shared" si="283"/>
        <v>4.0722963285714275</v>
      </c>
      <c r="AV355" s="3">
        <f t="shared" si="284"/>
        <v>4.1521452761904749</v>
      </c>
      <c r="AW355" s="3">
        <f t="shared" si="285"/>
        <v>4.2476583714285709</v>
      </c>
      <c r="AX355" s="3">
        <f t="shared" si="286"/>
        <v>4.3309457904761901</v>
      </c>
      <c r="AY355" s="3">
        <f t="shared" si="287"/>
        <v>-1.9360833333333334</v>
      </c>
      <c r="AZ355" s="3">
        <f t="shared" si="288"/>
        <v>-2.0232070833333333</v>
      </c>
      <c r="BA355" s="3">
        <f t="shared" si="289"/>
        <v>-2.1103308333333337</v>
      </c>
      <c r="BB355" s="3">
        <f t="shared" si="290"/>
        <v>-1.9748050000000001</v>
      </c>
      <c r="BC355" s="3">
        <f t="shared" si="291"/>
        <v>-2.0135266666666669</v>
      </c>
      <c r="BD355" s="3">
        <f t="shared" si="292"/>
        <v>-2.0636712250000002</v>
      </c>
      <c r="BE355" s="3">
        <f t="shared" si="293"/>
        <v>-2.1041353666666667</v>
      </c>
      <c r="BF355" s="3">
        <f t="shared" si="294"/>
        <v>-2.1525374500000005</v>
      </c>
      <c r="BG355" s="3">
        <f t="shared" si="295"/>
        <v>-2.1947440666666673</v>
      </c>
    </row>
    <row r="356" spans="1:59" ht="15" x14ac:dyDescent="0.25">
      <c r="A356" s="38" t="s">
        <v>535</v>
      </c>
      <c r="B356" s="38" t="s">
        <v>39</v>
      </c>
      <c r="C356" s="38" t="str">
        <f>VLOOKUP(A356,CALC!$A$2:$C$494,3,FALSE)</f>
        <v>LW</v>
      </c>
      <c r="D356" s="38">
        <v>2</v>
      </c>
      <c r="E356" s="39">
        <v>84</v>
      </c>
      <c r="F356" s="40">
        <v>17.600000000000001</v>
      </c>
      <c r="G356" s="40">
        <v>12.2</v>
      </c>
      <c r="H356" s="40">
        <v>29.8</v>
      </c>
      <c r="I356" s="40">
        <v>6.3</v>
      </c>
      <c r="J356" s="40">
        <v>120.8</v>
      </c>
      <c r="K356" s="40">
        <v>112.9</v>
      </c>
      <c r="L356" s="40">
        <v>31.5</v>
      </c>
      <c r="M356" s="40">
        <v>53.2</v>
      </c>
      <c r="N356" s="41">
        <v>0.14599999999999999</v>
      </c>
      <c r="O356" s="42">
        <v>11.5</v>
      </c>
      <c r="P356" s="54">
        <f t="shared" ref="P356:Y356" si="388">IF(F$4="Yes",F356*F$5,0)</f>
        <v>88</v>
      </c>
      <c r="Q356" s="55">
        <f t="shared" si="388"/>
        <v>45.75</v>
      </c>
      <c r="R356" s="55">
        <f t="shared" si="388"/>
        <v>29.8</v>
      </c>
      <c r="S356" s="55">
        <f t="shared" si="388"/>
        <v>3.15</v>
      </c>
      <c r="T356" s="55">
        <f t="shared" si="388"/>
        <v>60.4</v>
      </c>
      <c r="U356" s="55">
        <f t="shared" si="388"/>
        <v>33.869999999999997</v>
      </c>
      <c r="V356" s="55">
        <f t="shared" si="388"/>
        <v>18.899999999999999</v>
      </c>
      <c r="W356" s="55">
        <f t="shared" si="388"/>
        <v>53.2</v>
      </c>
      <c r="X356" s="55">
        <f t="shared" si="388"/>
        <v>0.14599999999999999</v>
      </c>
      <c r="Y356" s="56">
        <f t="shared" si="388"/>
        <v>0</v>
      </c>
      <c r="Z356" s="57">
        <f t="shared" si="276"/>
        <v>333.21600000000001</v>
      </c>
      <c r="AA356" s="59">
        <f t="shared" si="277"/>
        <v>3.9668571428571431</v>
      </c>
      <c r="AB356" s="59">
        <f t="shared" si="278"/>
        <v>-1.7512703749999987</v>
      </c>
      <c r="AC356" s="1"/>
      <c r="AD356" s="1"/>
      <c r="AE356" s="1"/>
      <c r="AF356" s="1"/>
      <c r="AG356" s="1"/>
      <c r="AH356" s="1"/>
      <c r="AI356" s="1"/>
      <c r="AJ356" s="1"/>
      <c r="AK356" s="1"/>
      <c r="AL356" s="1">
        <f>IFERROR(VLOOKUP(C356,CALC!$K$2:$M$8,2,FALSE),1)</f>
        <v>1.06</v>
      </c>
      <c r="AM356" s="1">
        <f>IFERROR(VLOOKUP(C356,CALC!$K$2:$M$8,3,FALSE),1)</f>
        <v>1.03</v>
      </c>
      <c r="AN356" s="1">
        <f>VLOOKUP(B356,CALC!$E$2:$H$33,3,FALSE)</f>
        <v>0.9</v>
      </c>
      <c r="AO356" s="1">
        <f>VLOOKUP(B356,CALC!$E$2:$H$33,4,FALSE)</f>
        <v>0.95</v>
      </c>
      <c r="AP356" s="1"/>
      <c r="AQ356" s="3">
        <f t="shared" si="279"/>
        <v>4.0858628571428577</v>
      </c>
      <c r="AR356" s="3">
        <f t="shared" si="280"/>
        <v>4.2048685714285723</v>
      </c>
      <c r="AS356" s="3">
        <f t="shared" si="281"/>
        <v>3.7685142857142857</v>
      </c>
      <c r="AT356" s="3">
        <f t="shared" si="282"/>
        <v>3.5701714285714288</v>
      </c>
      <c r="AU356" s="3">
        <f t="shared" si="283"/>
        <v>3.8815697142857144</v>
      </c>
      <c r="AV356" s="3">
        <f t="shared" si="284"/>
        <v>3.677276571428572</v>
      </c>
      <c r="AW356" s="3">
        <f t="shared" si="285"/>
        <v>3.9946251428571435</v>
      </c>
      <c r="AX356" s="3">
        <f t="shared" si="286"/>
        <v>3.7843817142857152</v>
      </c>
      <c r="AY356" s="3">
        <f t="shared" si="287"/>
        <v>-1.7897499999999988</v>
      </c>
      <c r="AZ356" s="3">
        <f t="shared" si="288"/>
        <v>-1.8434424999999988</v>
      </c>
      <c r="BA356" s="3">
        <f t="shared" si="289"/>
        <v>-1.8971349999999989</v>
      </c>
      <c r="BB356" s="3">
        <f t="shared" si="290"/>
        <v>-1.7002624999999989</v>
      </c>
      <c r="BC356" s="3">
        <f t="shared" si="291"/>
        <v>-1.610774999999999</v>
      </c>
      <c r="BD356" s="3">
        <f t="shared" si="292"/>
        <v>-1.7512703749999987</v>
      </c>
      <c r="BE356" s="3">
        <f t="shared" si="293"/>
        <v>-1.6590982499999989</v>
      </c>
      <c r="BF356" s="3">
        <f t="shared" si="294"/>
        <v>-1.802278249999999</v>
      </c>
      <c r="BG356" s="3">
        <f t="shared" si="295"/>
        <v>-1.707421499999999</v>
      </c>
    </row>
    <row r="357" spans="1:59" ht="15" x14ac:dyDescent="0.25">
      <c r="A357" s="38" t="s">
        <v>454</v>
      </c>
      <c r="B357" s="38" t="s">
        <v>37</v>
      </c>
      <c r="C357" s="38" t="str">
        <f>VLOOKUP(A357,CALC!$A$2:$C$494,3,FALSE)</f>
        <v>D</v>
      </c>
      <c r="D357" s="38">
        <v>2</v>
      </c>
      <c r="E357" s="39">
        <v>84</v>
      </c>
      <c r="F357" s="40">
        <v>8.4</v>
      </c>
      <c r="G357" s="40">
        <v>22.6</v>
      </c>
      <c r="H357" s="40">
        <v>31</v>
      </c>
      <c r="I357" s="40">
        <v>7.5</v>
      </c>
      <c r="J357" s="40">
        <v>116.2</v>
      </c>
      <c r="K357" s="40">
        <v>20.3</v>
      </c>
      <c r="L357" s="40">
        <v>91.4</v>
      </c>
      <c r="M357" s="40">
        <v>45.7</v>
      </c>
      <c r="N357" s="52">
        <v>7.2999999999999995E-2</v>
      </c>
      <c r="O357" s="42">
        <v>16</v>
      </c>
      <c r="P357" s="54">
        <f t="shared" ref="P357:Y357" si="389">IF(F$4="Yes",F357*F$5,0)</f>
        <v>42</v>
      </c>
      <c r="Q357" s="55">
        <f t="shared" si="389"/>
        <v>84.75</v>
      </c>
      <c r="R357" s="55">
        <f t="shared" si="389"/>
        <v>31</v>
      </c>
      <c r="S357" s="55">
        <f t="shared" si="389"/>
        <v>3.75</v>
      </c>
      <c r="T357" s="55">
        <f t="shared" si="389"/>
        <v>58.1</v>
      </c>
      <c r="U357" s="55">
        <f t="shared" si="389"/>
        <v>6.09</v>
      </c>
      <c r="V357" s="55">
        <f t="shared" si="389"/>
        <v>54.84</v>
      </c>
      <c r="W357" s="55">
        <f t="shared" si="389"/>
        <v>45.7</v>
      </c>
      <c r="X357" s="55">
        <f t="shared" si="389"/>
        <v>7.2999999999999995E-2</v>
      </c>
      <c r="Y357" s="56">
        <f t="shared" si="389"/>
        <v>0</v>
      </c>
      <c r="Z357" s="57">
        <f t="shared" si="276"/>
        <v>326.30299999999994</v>
      </c>
      <c r="AA357" s="59">
        <f t="shared" si="277"/>
        <v>3.8845595238095232</v>
      </c>
      <c r="AB357" s="59">
        <f t="shared" si="278"/>
        <v>-1.0146086309523823</v>
      </c>
      <c r="AC357" s="1"/>
      <c r="AD357" s="1"/>
      <c r="AE357" s="1"/>
      <c r="AF357" s="1"/>
      <c r="AG357" s="1"/>
      <c r="AH357" s="1"/>
      <c r="AI357" s="1"/>
      <c r="AJ357" s="1"/>
      <c r="AK357" s="1"/>
      <c r="AL357" s="1">
        <f>IFERROR(VLOOKUP(C357,CALC!$K$2:$M$8,2,FALSE),1)</f>
        <v>1</v>
      </c>
      <c r="AM357" s="1">
        <f>IFERROR(VLOOKUP(C357,CALC!$K$2:$M$8,3,FALSE),1)</f>
        <v>1</v>
      </c>
      <c r="AN357" s="1">
        <f>VLOOKUP(B357,CALC!$E$2:$H$33,3,FALSE)</f>
        <v>0.97</v>
      </c>
      <c r="AO357" s="1">
        <f>VLOOKUP(B357,CALC!$E$2:$H$33,4,FALSE)</f>
        <v>0.98499999999999999</v>
      </c>
      <c r="AP357" s="1"/>
      <c r="AQ357" s="3">
        <f t="shared" si="279"/>
        <v>3.8845595238095232</v>
      </c>
      <c r="AR357" s="3">
        <f t="shared" si="280"/>
        <v>3.8845595238095232</v>
      </c>
      <c r="AS357" s="3">
        <f t="shared" si="281"/>
        <v>3.8262911309523804</v>
      </c>
      <c r="AT357" s="3">
        <f t="shared" si="282"/>
        <v>3.7680227380952376</v>
      </c>
      <c r="AU357" s="3">
        <f t="shared" si="283"/>
        <v>3.8262911309523804</v>
      </c>
      <c r="AV357" s="3">
        <f t="shared" si="284"/>
        <v>3.7680227380952376</v>
      </c>
      <c r="AW357" s="3">
        <f t="shared" si="285"/>
        <v>3.8262911309523804</v>
      </c>
      <c r="AX357" s="3">
        <f t="shared" si="286"/>
        <v>3.7680227380952376</v>
      </c>
      <c r="AY357" s="3">
        <f t="shared" si="287"/>
        <v>-1.0300595238095251</v>
      </c>
      <c r="AZ357" s="3">
        <f t="shared" si="288"/>
        <v>-1.0300595238095251</v>
      </c>
      <c r="BA357" s="3">
        <f t="shared" si="289"/>
        <v>-1.0300595238095251</v>
      </c>
      <c r="BB357" s="3">
        <f t="shared" si="290"/>
        <v>-1.0146086309523823</v>
      </c>
      <c r="BC357" s="3">
        <f t="shared" si="291"/>
        <v>-0.99915773809523933</v>
      </c>
      <c r="BD357" s="3">
        <f t="shared" si="292"/>
        <v>-1.0146086309523823</v>
      </c>
      <c r="BE357" s="3">
        <f t="shared" si="293"/>
        <v>-0.99915773809523933</v>
      </c>
      <c r="BF357" s="3">
        <f t="shared" si="294"/>
        <v>-1.0146086309523823</v>
      </c>
      <c r="BG357" s="3">
        <f t="shared" si="295"/>
        <v>-0.99915773809523933</v>
      </c>
    </row>
    <row r="358" spans="1:59" ht="15" x14ac:dyDescent="0.25">
      <c r="A358" s="38" t="s">
        <v>546</v>
      </c>
      <c r="B358" s="38" t="s">
        <v>83</v>
      </c>
      <c r="C358" s="38" t="str">
        <f>VLOOKUP(A358,CALC!$A$2:$C$494,3,FALSE)</f>
        <v>LW</v>
      </c>
      <c r="D358" s="38"/>
      <c r="E358" s="39">
        <v>84</v>
      </c>
      <c r="F358" s="40">
        <v>13.1</v>
      </c>
      <c r="G358" s="40">
        <v>13.9</v>
      </c>
      <c r="H358" s="40">
        <v>27</v>
      </c>
      <c r="I358" s="40">
        <v>1.5</v>
      </c>
      <c r="J358" s="40">
        <v>125.1</v>
      </c>
      <c r="K358" s="40">
        <v>104</v>
      </c>
      <c r="L358" s="40">
        <v>55.5</v>
      </c>
      <c r="M358" s="40">
        <v>4.7</v>
      </c>
      <c r="N358" s="41">
        <v>0.104</v>
      </c>
      <c r="O358" s="42">
        <v>14.5</v>
      </c>
      <c r="P358" s="54">
        <f t="shared" ref="P358:Y358" si="390">IF(F$4="Yes",F358*F$5,0)</f>
        <v>65.5</v>
      </c>
      <c r="Q358" s="55">
        <f t="shared" si="390"/>
        <v>52.125</v>
      </c>
      <c r="R358" s="55">
        <f t="shared" si="390"/>
        <v>27</v>
      </c>
      <c r="S358" s="55">
        <f t="shared" si="390"/>
        <v>0.75</v>
      </c>
      <c r="T358" s="55">
        <f t="shared" si="390"/>
        <v>62.55</v>
      </c>
      <c r="U358" s="55">
        <f t="shared" si="390"/>
        <v>31.2</v>
      </c>
      <c r="V358" s="55">
        <f t="shared" si="390"/>
        <v>33.299999999999997</v>
      </c>
      <c r="W358" s="55">
        <f t="shared" si="390"/>
        <v>4.7</v>
      </c>
      <c r="X358" s="55">
        <f t="shared" si="390"/>
        <v>0.104</v>
      </c>
      <c r="Y358" s="56">
        <f t="shared" si="390"/>
        <v>0</v>
      </c>
      <c r="Z358" s="57">
        <f t="shared" si="276"/>
        <v>277.22899999999998</v>
      </c>
      <c r="AA358" s="59">
        <f t="shared" si="277"/>
        <v>3.3003452380952378</v>
      </c>
      <c r="AB358" s="59">
        <f t="shared" si="278"/>
        <v>-2.555249259523809</v>
      </c>
      <c r="AC358" s="1"/>
      <c r="AD358" s="1"/>
      <c r="AE358" s="1"/>
      <c r="AF358" s="1"/>
      <c r="AG358" s="1"/>
      <c r="AH358" s="1"/>
      <c r="AI358" s="1"/>
      <c r="AJ358" s="1"/>
      <c r="AK358" s="1"/>
      <c r="AL358" s="1">
        <f>IFERROR(VLOOKUP(C358,CALC!$K$2:$M$8,2,FALSE),1)</f>
        <v>1.06</v>
      </c>
      <c r="AM358" s="1">
        <f>IFERROR(VLOOKUP(C358,CALC!$K$2:$M$8,3,FALSE),1)</f>
        <v>1.03</v>
      </c>
      <c r="AN358" s="1">
        <f>VLOOKUP(B358,CALC!$E$2:$H$33,3,FALSE)</f>
        <v>1.02</v>
      </c>
      <c r="AO358" s="1">
        <f>VLOOKUP(B358,CALC!$E$2:$H$33,4,FALSE)</f>
        <v>1.01</v>
      </c>
      <c r="AP358" s="1"/>
      <c r="AQ358" s="3">
        <f t="shared" si="279"/>
        <v>3.3993555952380952</v>
      </c>
      <c r="AR358" s="3">
        <f t="shared" si="280"/>
        <v>3.4983659523809525</v>
      </c>
      <c r="AS358" s="3">
        <f t="shared" si="281"/>
        <v>3.3333486904761904</v>
      </c>
      <c r="AT358" s="3">
        <f t="shared" si="282"/>
        <v>3.3663521428571426</v>
      </c>
      <c r="AU358" s="3">
        <f t="shared" si="283"/>
        <v>3.4333491511904763</v>
      </c>
      <c r="AV358" s="3">
        <f t="shared" si="284"/>
        <v>3.4673427071428571</v>
      </c>
      <c r="AW358" s="3">
        <f t="shared" si="285"/>
        <v>3.5333496119047623</v>
      </c>
      <c r="AX358" s="3">
        <f t="shared" si="286"/>
        <v>3.5683332714285716</v>
      </c>
      <c r="AY358" s="3">
        <f t="shared" si="287"/>
        <v>-2.4562619047619041</v>
      </c>
      <c r="AZ358" s="3">
        <f t="shared" si="288"/>
        <v>-2.5299497619047613</v>
      </c>
      <c r="BA358" s="3">
        <f t="shared" si="289"/>
        <v>-2.6036376190476185</v>
      </c>
      <c r="BB358" s="3">
        <f t="shared" si="290"/>
        <v>-2.480824523809523</v>
      </c>
      <c r="BC358" s="3">
        <f t="shared" si="291"/>
        <v>-2.5053871428571424</v>
      </c>
      <c r="BD358" s="3">
        <f t="shared" si="292"/>
        <v>-2.555249259523809</v>
      </c>
      <c r="BE358" s="3">
        <f t="shared" si="293"/>
        <v>-2.5805487571428567</v>
      </c>
      <c r="BF358" s="3">
        <f t="shared" si="294"/>
        <v>-2.6296739952380945</v>
      </c>
      <c r="BG358" s="3">
        <f t="shared" si="295"/>
        <v>-2.655710371428571</v>
      </c>
    </row>
    <row r="359" spans="1:59" ht="15" x14ac:dyDescent="0.25">
      <c r="A359" s="38" t="s">
        <v>547</v>
      </c>
      <c r="B359" s="38" t="s">
        <v>28</v>
      </c>
      <c r="C359" s="38" t="str">
        <f>VLOOKUP(A359,CALC!$A$2:$C$494,3,FALSE)</f>
        <v>C/LW</v>
      </c>
      <c r="D359" s="38">
        <v>2</v>
      </c>
      <c r="E359" s="39">
        <v>84</v>
      </c>
      <c r="F359" s="40">
        <v>12.6</v>
      </c>
      <c r="G359" s="40">
        <v>16.5</v>
      </c>
      <c r="H359" s="40">
        <v>29.1</v>
      </c>
      <c r="I359" s="40">
        <v>2.7</v>
      </c>
      <c r="J359" s="40">
        <v>96</v>
      </c>
      <c r="K359" s="40">
        <v>131.30000000000001</v>
      </c>
      <c r="L359" s="40">
        <v>49</v>
      </c>
      <c r="M359" s="40">
        <v>35.6</v>
      </c>
      <c r="N359" s="52">
        <v>0.13100000000000001</v>
      </c>
      <c r="O359" s="42">
        <v>14.25</v>
      </c>
      <c r="P359" s="54">
        <f t="shared" ref="P359:Y359" si="391">IF(F$4="Yes",F359*F$5,0)</f>
        <v>63</v>
      </c>
      <c r="Q359" s="55">
        <f t="shared" si="391"/>
        <v>61.875</v>
      </c>
      <c r="R359" s="55">
        <f t="shared" si="391"/>
        <v>29.1</v>
      </c>
      <c r="S359" s="55">
        <f t="shared" si="391"/>
        <v>1.35</v>
      </c>
      <c r="T359" s="55">
        <f t="shared" si="391"/>
        <v>48</v>
      </c>
      <c r="U359" s="55">
        <f t="shared" si="391"/>
        <v>39.39</v>
      </c>
      <c r="V359" s="55">
        <f t="shared" si="391"/>
        <v>29.4</v>
      </c>
      <c r="W359" s="55">
        <f t="shared" si="391"/>
        <v>35.6</v>
      </c>
      <c r="X359" s="55">
        <f t="shared" si="391"/>
        <v>0.13100000000000001</v>
      </c>
      <c r="Y359" s="56">
        <f t="shared" si="391"/>
        <v>0</v>
      </c>
      <c r="Z359" s="57">
        <f t="shared" si="276"/>
        <v>307.84599999999995</v>
      </c>
      <c r="AA359" s="59">
        <f t="shared" si="277"/>
        <v>3.6648333333333327</v>
      </c>
      <c r="AB359" s="59">
        <f t="shared" si="278"/>
        <v>-2.2296217035714281</v>
      </c>
      <c r="AC359" s="1"/>
      <c r="AD359" s="1"/>
      <c r="AE359" s="1"/>
      <c r="AF359" s="1"/>
      <c r="AG359" s="1"/>
      <c r="AH359" s="1"/>
      <c r="AI359" s="1"/>
      <c r="AJ359" s="1"/>
      <c r="AK359" s="1"/>
      <c r="AL359" s="1">
        <f>IFERROR(VLOOKUP(C359,CALC!$K$2:$M$8,2,FALSE),1)</f>
        <v>1.0900000000000001</v>
      </c>
      <c r="AM359" s="1">
        <f>IFERROR(VLOOKUP(C359,CALC!$K$2:$M$8,3,FALSE),1)</f>
        <v>1.0449999999999999</v>
      </c>
      <c r="AN359" s="1">
        <f>VLOOKUP(B359,CALC!$E$2:$H$33,3,FALSE)</f>
        <v>1.04</v>
      </c>
      <c r="AO359" s="1">
        <f>VLOOKUP(B359,CALC!$E$2:$H$33,4,FALSE)</f>
        <v>1.02</v>
      </c>
      <c r="AP359" s="1"/>
      <c r="AQ359" s="3">
        <f t="shared" si="279"/>
        <v>3.8297508333333323</v>
      </c>
      <c r="AR359" s="3">
        <f t="shared" si="280"/>
        <v>3.9946683333333328</v>
      </c>
      <c r="AS359" s="3">
        <f t="shared" si="281"/>
        <v>3.7381299999999995</v>
      </c>
      <c r="AT359" s="3">
        <f t="shared" si="282"/>
        <v>3.8114266666666663</v>
      </c>
      <c r="AU359" s="3">
        <f t="shared" si="283"/>
        <v>3.9063458499999992</v>
      </c>
      <c r="AV359" s="3">
        <f t="shared" si="284"/>
        <v>3.9829408666666657</v>
      </c>
      <c r="AW359" s="3">
        <f t="shared" si="285"/>
        <v>4.0745616999999994</v>
      </c>
      <c r="AX359" s="3">
        <f t="shared" si="286"/>
        <v>4.1544550666666664</v>
      </c>
      <c r="AY359" s="3">
        <f t="shared" si="287"/>
        <v>-2.0917738095238092</v>
      </c>
      <c r="AZ359" s="3">
        <f t="shared" si="288"/>
        <v>-2.1859036309523803</v>
      </c>
      <c r="BA359" s="3">
        <f t="shared" si="289"/>
        <v>-2.2800334523809522</v>
      </c>
      <c r="BB359" s="3">
        <f t="shared" si="290"/>
        <v>-2.1336092857142854</v>
      </c>
      <c r="BC359" s="3">
        <f t="shared" si="291"/>
        <v>-2.1754447619047617</v>
      </c>
      <c r="BD359" s="3">
        <f t="shared" si="292"/>
        <v>-2.2296217035714281</v>
      </c>
      <c r="BE359" s="3">
        <f t="shared" si="293"/>
        <v>-2.2733397761904754</v>
      </c>
      <c r="BF359" s="3">
        <f t="shared" si="294"/>
        <v>-2.3256341214285712</v>
      </c>
      <c r="BG359" s="3">
        <f t="shared" si="295"/>
        <v>-2.3712347904761906</v>
      </c>
    </row>
    <row r="360" spans="1:59" ht="15" x14ac:dyDescent="0.25">
      <c r="A360" s="38" t="s">
        <v>469</v>
      </c>
      <c r="B360" s="38" t="s">
        <v>61</v>
      </c>
      <c r="C360" s="38" t="str">
        <f>VLOOKUP(A360,CALC!$A$2:$C$494,3,FALSE)</f>
        <v>D</v>
      </c>
      <c r="D360" s="38"/>
      <c r="E360" s="39">
        <v>84</v>
      </c>
      <c r="F360" s="40">
        <v>7.2</v>
      </c>
      <c r="G360" s="40">
        <v>16</v>
      </c>
      <c r="H360" s="40">
        <v>23.3</v>
      </c>
      <c r="I360" s="40">
        <v>4.0999999999999996</v>
      </c>
      <c r="J360" s="40">
        <v>127.8</v>
      </c>
      <c r="K360" s="40">
        <v>75.7</v>
      </c>
      <c r="L360" s="40">
        <v>96.7</v>
      </c>
      <c r="M360" s="40">
        <v>52.9</v>
      </c>
      <c r="N360" s="41">
        <v>5.7000000000000002E-2</v>
      </c>
      <c r="O360" s="42">
        <v>17.5</v>
      </c>
      <c r="P360" s="54">
        <f t="shared" ref="P360:Y360" si="392">IF(F$4="Yes",F360*F$5,0)</f>
        <v>36</v>
      </c>
      <c r="Q360" s="55">
        <f t="shared" si="392"/>
        <v>60</v>
      </c>
      <c r="R360" s="55">
        <f t="shared" si="392"/>
        <v>23.3</v>
      </c>
      <c r="S360" s="55">
        <f t="shared" si="392"/>
        <v>2.0499999999999998</v>
      </c>
      <c r="T360" s="55">
        <f t="shared" si="392"/>
        <v>63.9</v>
      </c>
      <c r="U360" s="55">
        <f t="shared" si="392"/>
        <v>22.71</v>
      </c>
      <c r="V360" s="55">
        <f t="shared" si="392"/>
        <v>58.019999999999996</v>
      </c>
      <c r="W360" s="55">
        <f t="shared" si="392"/>
        <v>52.9</v>
      </c>
      <c r="X360" s="55">
        <f t="shared" si="392"/>
        <v>5.7000000000000002E-2</v>
      </c>
      <c r="Y360" s="56">
        <f t="shared" si="392"/>
        <v>0</v>
      </c>
      <c r="Z360" s="57">
        <f t="shared" si="276"/>
        <v>318.93700000000001</v>
      </c>
      <c r="AA360" s="59">
        <f t="shared" si="277"/>
        <v>3.7968690476190479</v>
      </c>
      <c r="AB360" s="59">
        <f t="shared" si="278"/>
        <v>-1.1680487500000003</v>
      </c>
      <c r="AC360" s="1"/>
      <c r="AD360" s="1"/>
      <c r="AE360" s="1"/>
      <c r="AF360" s="1"/>
      <c r="AG360" s="1"/>
      <c r="AH360" s="1"/>
      <c r="AI360" s="1"/>
      <c r="AJ360" s="1"/>
      <c r="AK360" s="1"/>
      <c r="AL360" s="1">
        <f>IFERROR(VLOOKUP(C360,CALC!$K$2:$M$8,2,FALSE),1)</f>
        <v>1</v>
      </c>
      <c r="AM360" s="1">
        <f>IFERROR(VLOOKUP(C360,CALC!$K$2:$M$8,3,FALSE),1)</f>
        <v>1</v>
      </c>
      <c r="AN360" s="1">
        <f>VLOOKUP(B360,CALC!$E$2:$H$33,3,FALSE)</f>
        <v>1.0900000000000001</v>
      </c>
      <c r="AO360" s="1">
        <f>VLOOKUP(B360,CALC!$E$2:$H$33,4,FALSE)</f>
        <v>1.0449999999999999</v>
      </c>
      <c r="AP360" s="1"/>
      <c r="AQ360" s="3">
        <f t="shared" si="279"/>
        <v>3.7968690476190479</v>
      </c>
      <c r="AR360" s="3">
        <f t="shared" si="280"/>
        <v>3.7968690476190479</v>
      </c>
      <c r="AS360" s="3">
        <f t="shared" si="281"/>
        <v>3.9677281547619048</v>
      </c>
      <c r="AT360" s="3">
        <f t="shared" si="282"/>
        <v>4.1385872619047621</v>
      </c>
      <c r="AU360" s="3">
        <f t="shared" si="283"/>
        <v>3.9677281547619048</v>
      </c>
      <c r="AV360" s="3">
        <f t="shared" si="284"/>
        <v>4.1385872619047621</v>
      </c>
      <c r="AW360" s="3">
        <f t="shared" si="285"/>
        <v>3.9677281547619048</v>
      </c>
      <c r="AX360" s="3">
        <f t="shared" si="286"/>
        <v>4.1385872619047621</v>
      </c>
      <c r="AY360" s="3">
        <f t="shared" si="287"/>
        <v>-1.1177500000000005</v>
      </c>
      <c r="AZ360" s="3">
        <f t="shared" si="288"/>
        <v>-1.1177500000000005</v>
      </c>
      <c r="BA360" s="3">
        <f t="shared" si="289"/>
        <v>-1.1177500000000005</v>
      </c>
      <c r="BB360" s="3">
        <f t="shared" si="290"/>
        <v>-1.1680487500000003</v>
      </c>
      <c r="BC360" s="3">
        <f t="shared" si="291"/>
        <v>-1.2183475000000006</v>
      </c>
      <c r="BD360" s="3">
        <f t="shared" si="292"/>
        <v>-1.1680487500000003</v>
      </c>
      <c r="BE360" s="3">
        <f t="shared" si="293"/>
        <v>-1.2183475000000006</v>
      </c>
      <c r="BF360" s="3">
        <f t="shared" si="294"/>
        <v>-1.1680487500000003</v>
      </c>
      <c r="BG360" s="3">
        <f t="shared" si="295"/>
        <v>-1.2183475000000006</v>
      </c>
    </row>
    <row r="361" spans="1:59" ht="15" x14ac:dyDescent="0.25">
      <c r="A361" s="38" t="s">
        <v>548</v>
      </c>
      <c r="B361" s="38" t="s">
        <v>56</v>
      </c>
      <c r="C361" s="38" t="str">
        <f>VLOOKUP(A361,CALC!$A$2:$C$494,3,FALSE)</f>
        <v>C/RW</v>
      </c>
      <c r="D361" s="38">
        <v>2</v>
      </c>
      <c r="E361" s="39">
        <v>84</v>
      </c>
      <c r="F361" s="40">
        <v>13.2</v>
      </c>
      <c r="G361" s="40">
        <v>20.7</v>
      </c>
      <c r="H361" s="40">
        <v>33.9</v>
      </c>
      <c r="I361" s="40">
        <v>4.3</v>
      </c>
      <c r="J361" s="40">
        <v>108.2</v>
      </c>
      <c r="K361" s="40">
        <v>68.5</v>
      </c>
      <c r="L361" s="40">
        <v>36.200000000000003</v>
      </c>
      <c r="M361" s="40">
        <v>37</v>
      </c>
      <c r="N361" s="52">
        <v>0.122</v>
      </c>
      <c r="O361" s="42">
        <v>13.75</v>
      </c>
      <c r="P361" s="54">
        <f t="shared" ref="P361:Y361" si="393">IF(F$4="Yes",F361*F$5,0)</f>
        <v>66</v>
      </c>
      <c r="Q361" s="55">
        <f t="shared" si="393"/>
        <v>77.625</v>
      </c>
      <c r="R361" s="55">
        <f t="shared" si="393"/>
        <v>33.9</v>
      </c>
      <c r="S361" s="55">
        <f t="shared" si="393"/>
        <v>2.15</v>
      </c>
      <c r="T361" s="55">
        <f t="shared" si="393"/>
        <v>54.1</v>
      </c>
      <c r="U361" s="55">
        <f t="shared" si="393"/>
        <v>20.55</v>
      </c>
      <c r="V361" s="55">
        <f t="shared" si="393"/>
        <v>21.720000000000002</v>
      </c>
      <c r="W361" s="55">
        <f t="shared" si="393"/>
        <v>37</v>
      </c>
      <c r="X361" s="55">
        <f t="shared" si="393"/>
        <v>0.122</v>
      </c>
      <c r="Y361" s="56">
        <f t="shared" si="393"/>
        <v>0</v>
      </c>
      <c r="Z361" s="57">
        <f t="shared" si="276"/>
        <v>313.16700000000003</v>
      </c>
      <c r="AA361" s="59">
        <f t="shared" si="277"/>
        <v>3.7281785714285718</v>
      </c>
      <c r="AB361" s="59">
        <f t="shared" si="278"/>
        <v>-2.1812706642857123</v>
      </c>
      <c r="AC361" s="1"/>
      <c r="AD361" s="1"/>
      <c r="AE361" s="1"/>
      <c r="AF361" s="1"/>
      <c r="AG361" s="1"/>
      <c r="AH361" s="1"/>
      <c r="AI361" s="1"/>
      <c r="AJ361" s="1"/>
      <c r="AK361" s="1"/>
      <c r="AL361" s="1">
        <f>IFERROR(VLOOKUP(C361,CALC!$K$2:$M$8,2,FALSE),1)</f>
        <v>1.01</v>
      </c>
      <c r="AM361" s="1">
        <f>IFERROR(VLOOKUP(C361,CALC!$K$2:$M$8,3,FALSE),1)</f>
        <v>1.0049999999999999</v>
      </c>
      <c r="AN361" s="1">
        <f>VLOOKUP(B361,CALC!$E$2:$H$33,3,FALSE)</f>
        <v>1.1399999999999999</v>
      </c>
      <c r="AO361" s="1">
        <f>VLOOKUP(B361,CALC!$E$2:$H$33,4,FALSE)</f>
        <v>1.0699999999999998</v>
      </c>
      <c r="AP361" s="1"/>
      <c r="AQ361" s="3">
        <f t="shared" si="279"/>
        <v>3.7468194642857142</v>
      </c>
      <c r="AR361" s="3">
        <f t="shared" si="280"/>
        <v>3.7654603571428575</v>
      </c>
      <c r="AS361" s="3">
        <f t="shared" si="281"/>
        <v>3.9891510714285712</v>
      </c>
      <c r="AT361" s="3">
        <f t="shared" si="282"/>
        <v>4.2501235714285714</v>
      </c>
      <c r="AU361" s="3">
        <f t="shared" si="283"/>
        <v>4.0090968267857132</v>
      </c>
      <c r="AV361" s="3">
        <f t="shared" si="284"/>
        <v>4.271374189285714</v>
      </c>
      <c r="AW361" s="3">
        <f t="shared" si="285"/>
        <v>4.029042582142857</v>
      </c>
      <c r="AX361" s="3">
        <f t="shared" si="286"/>
        <v>4.2926248071428574</v>
      </c>
      <c r="AY361" s="3">
        <f t="shared" si="287"/>
        <v>-2.0284285714285701</v>
      </c>
      <c r="AZ361" s="3">
        <f t="shared" si="288"/>
        <v>-2.0385707142857128</v>
      </c>
      <c r="BA361" s="3">
        <f t="shared" si="289"/>
        <v>-2.0487128571428559</v>
      </c>
      <c r="BB361" s="3">
        <f t="shared" si="290"/>
        <v>-2.1704185714285695</v>
      </c>
      <c r="BC361" s="3">
        <f t="shared" si="291"/>
        <v>-2.3124085714285698</v>
      </c>
      <c r="BD361" s="3">
        <f t="shared" si="292"/>
        <v>-2.1812706642857123</v>
      </c>
      <c r="BE361" s="3">
        <f t="shared" si="293"/>
        <v>-2.3239706142857122</v>
      </c>
      <c r="BF361" s="3">
        <f t="shared" si="294"/>
        <v>-2.1921227571428554</v>
      </c>
      <c r="BG361" s="3">
        <f t="shared" si="295"/>
        <v>-2.3355326571428554</v>
      </c>
    </row>
    <row r="362" spans="1:59" ht="15" x14ac:dyDescent="0.25">
      <c r="A362" s="38" t="s">
        <v>465</v>
      </c>
      <c r="B362" s="38" t="s">
        <v>30</v>
      </c>
      <c r="C362" s="38" t="str">
        <f>VLOOKUP(A362,CALC!$A$2:$C$494,3,FALSE)</f>
        <v>D</v>
      </c>
      <c r="D362" s="38">
        <v>2</v>
      </c>
      <c r="E362" s="39">
        <v>84</v>
      </c>
      <c r="F362" s="40">
        <v>7.3</v>
      </c>
      <c r="G362" s="40">
        <v>22.6</v>
      </c>
      <c r="H362" s="40">
        <v>29.9</v>
      </c>
      <c r="I362" s="40">
        <v>6.8</v>
      </c>
      <c r="J362" s="40">
        <v>87.3</v>
      </c>
      <c r="K362" s="40">
        <v>32.6</v>
      </c>
      <c r="L362" s="40">
        <v>104.4</v>
      </c>
      <c r="M362" s="40">
        <v>21.7</v>
      </c>
      <c r="N362" s="41">
        <v>8.4000000000000005E-2</v>
      </c>
      <c r="O362" s="42">
        <v>17</v>
      </c>
      <c r="P362" s="54">
        <f t="shared" ref="P362:Y362" si="394">IF(F$4="Yes",F362*F$5,0)</f>
        <v>36.5</v>
      </c>
      <c r="Q362" s="55">
        <f t="shared" si="394"/>
        <v>84.75</v>
      </c>
      <c r="R362" s="55">
        <f t="shared" si="394"/>
        <v>29.9</v>
      </c>
      <c r="S362" s="55">
        <f t="shared" si="394"/>
        <v>3.4</v>
      </c>
      <c r="T362" s="55">
        <f t="shared" si="394"/>
        <v>43.65</v>
      </c>
      <c r="U362" s="55">
        <f t="shared" si="394"/>
        <v>9.7799999999999994</v>
      </c>
      <c r="V362" s="55">
        <f t="shared" si="394"/>
        <v>62.64</v>
      </c>
      <c r="W362" s="55">
        <f t="shared" si="394"/>
        <v>21.7</v>
      </c>
      <c r="X362" s="55">
        <f t="shared" si="394"/>
        <v>8.4000000000000005E-2</v>
      </c>
      <c r="Y362" s="56">
        <f t="shared" si="394"/>
        <v>0</v>
      </c>
      <c r="Z362" s="57">
        <f t="shared" si="276"/>
        <v>292.404</v>
      </c>
      <c r="AA362" s="59">
        <f t="shared" si="277"/>
        <v>3.4809999999999999</v>
      </c>
      <c r="AB362" s="59">
        <f t="shared" si="278"/>
        <v>-1.3834423809523819</v>
      </c>
      <c r="AC362" s="1"/>
      <c r="AD362" s="1"/>
      <c r="AE362" s="1"/>
      <c r="AF362" s="1"/>
      <c r="AG362" s="1"/>
      <c r="AH362" s="1"/>
      <c r="AI362" s="1"/>
      <c r="AJ362" s="1"/>
      <c r="AK362" s="1"/>
      <c r="AL362" s="1">
        <f>IFERROR(VLOOKUP(C362,CALC!$K$2:$M$8,2,FALSE),1)</f>
        <v>1</v>
      </c>
      <c r="AM362" s="1">
        <f>IFERROR(VLOOKUP(C362,CALC!$K$2:$M$8,3,FALSE),1)</f>
        <v>1</v>
      </c>
      <c r="AN362" s="1">
        <f>VLOOKUP(B362,CALC!$E$2:$H$33,3,FALSE)</f>
        <v>0.93</v>
      </c>
      <c r="AO362" s="1">
        <f>VLOOKUP(B362,CALC!$E$2:$H$33,4,FALSE)</f>
        <v>0.96500000000000008</v>
      </c>
      <c r="AP362" s="1"/>
      <c r="AQ362" s="3">
        <f t="shared" si="279"/>
        <v>3.4809999999999999</v>
      </c>
      <c r="AR362" s="3">
        <f t="shared" si="280"/>
        <v>3.4809999999999999</v>
      </c>
      <c r="AS362" s="3">
        <f t="shared" si="281"/>
        <v>3.359165</v>
      </c>
      <c r="AT362" s="3">
        <f t="shared" si="282"/>
        <v>3.23733</v>
      </c>
      <c r="AU362" s="3">
        <f t="shared" si="283"/>
        <v>3.359165</v>
      </c>
      <c r="AV362" s="3">
        <f t="shared" si="284"/>
        <v>3.23733</v>
      </c>
      <c r="AW362" s="3">
        <f t="shared" si="285"/>
        <v>3.359165</v>
      </c>
      <c r="AX362" s="3">
        <f t="shared" si="286"/>
        <v>3.23733</v>
      </c>
      <c r="AY362" s="3">
        <f t="shared" si="287"/>
        <v>-1.4336190476190485</v>
      </c>
      <c r="AZ362" s="3">
        <f t="shared" si="288"/>
        <v>-1.4336190476190485</v>
      </c>
      <c r="BA362" s="3">
        <f t="shared" si="289"/>
        <v>-1.4336190476190485</v>
      </c>
      <c r="BB362" s="3">
        <f t="shared" si="290"/>
        <v>-1.3834423809523819</v>
      </c>
      <c r="BC362" s="3">
        <f t="shared" si="291"/>
        <v>-1.3332657142857152</v>
      </c>
      <c r="BD362" s="3">
        <f t="shared" si="292"/>
        <v>-1.3834423809523819</v>
      </c>
      <c r="BE362" s="3">
        <f t="shared" si="293"/>
        <v>-1.3332657142857152</v>
      </c>
      <c r="BF362" s="3">
        <f t="shared" si="294"/>
        <v>-1.3834423809523819</v>
      </c>
      <c r="BG362" s="3">
        <f t="shared" si="295"/>
        <v>-1.3332657142857152</v>
      </c>
    </row>
    <row r="363" spans="1:59" ht="15" x14ac:dyDescent="0.25">
      <c r="A363" s="38" t="s">
        <v>543</v>
      </c>
      <c r="B363" s="38" t="s">
        <v>83</v>
      </c>
      <c r="C363" s="38" t="str">
        <f>VLOOKUP(A363,CALC!$A$2:$C$494,3,FALSE)</f>
        <v>RW</v>
      </c>
      <c r="D363" s="38">
        <v>2</v>
      </c>
      <c r="E363" s="39">
        <v>84</v>
      </c>
      <c r="F363" s="40">
        <v>19.100000000000001</v>
      </c>
      <c r="G363" s="40">
        <v>10.7</v>
      </c>
      <c r="H363" s="40">
        <v>29.8</v>
      </c>
      <c r="I363" s="40">
        <v>6</v>
      </c>
      <c r="J363" s="40">
        <v>139</v>
      </c>
      <c r="K363" s="40">
        <v>52.5</v>
      </c>
      <c r="L363" s="40">
        <v>26.3</v>
      </c>
      <c r="M363" s="40">
        <v>8.8000000000000007</v>
      </c>
      <c r="N363" s="52">
        <v>0.13800000000000001</v>
      </c>
      <c r="O363" s="42">
        <v>14</v>
      </c>
      <c r="P363" s="54">
        <f t="shared" ref="P363:Y363" si="395">IF(F$4="Yes",F363*F$5,0)</f>
        <v>95.5</v>
      </c>
      <c r="Q363" s="55">
        <f t="shared" si="395"/>
        <v>40.125</v>
      </c>
      <c r="R363" s="55">
        <f t="shared" si="395"/>
        <v>29.8</v>
      </c>
      <c r="S363" s="55">
        <f t="shared" si="395"/>
        <v>3</v>
      </c>
      <c r="T363" s="55">
        <f t="shared" si="395"/>
        <v>69.5</v>
      </c>
      <c r="U363" s="55">
        <f t="shared" si="395"/>
        <v>15.75</v>
      </c>
      <c r="V363" s="55">
        <f t="shared" si="395"/>
        <v>15.78</v>
      </c>
      <c r="W363" s="55">
        <f t="shared" si="395"/>
        <v>8.8000000000000007</v>
      </c>
      <c r="X363" s="55">
        <f t="shared" si="395"/>
        <v>0.13800000000000001</v>
      </c>
      <c r="Y363" s="56">
        <f t="shared" si="395"/>
        <v>0</v>
      </c>
      <c r="Z363" s="57">
        <f t="shared" si="276"/>
        <v>278.39299999999997</v>
      </c>
      <c r="AA363" s="59">
        <f t="shared" si="277"/>
        <v>3.3142023809523806</v>
      </c>
      <c r="AB363" s="59">
        <f t="shared" si="278"/>
        <v>-2.4051580892857136</v>
      </c>
      <c r="AC363" s="1"/>
      <c r="AD363" s="1"/>
      <c r="AE363" s="1"/>
      <c r="AF363" s="1"/>
      <c r="AG363" s="1"/>
      <c r="AH363" s="1"/>
      <c r="AI363" s="1"/>
      <c r="AJ363" s="1"/>
      <c r="AK363" s="1"/>
      <c r="AL363" s="1">
        <f>IFERROR(VLOOKUP(C363,CALC!$K$2:$M$8,2,FALSE),1)</f>
        <v>0.95</v>
      </c>
      <c r="AM363" s="1">
        <f>IFERROR(VLOOKUP(C363,CALC!$K$2:$M$8,3,FALSE),1)</f>
        <v>0.97499999999999998</v>
      </c>
      <c r="AN363" s="1">
        <f>VLOOKUP(B363,CALC!$E$2:$H$33,3,FALSE)</f>
        <v>1.02</v>
      </c>
      <c r="AO363" s="1">
        <f>VLOOKUP(B363,CALC!$E$2:$H$33,4,FALSE)</f>
        <v>1.01</v>
      </c>
      <c r="AP363" s="1"/>
      <c r="AQ363" s="3">
        <f t="shared" si="279"/>
        <v>3.2313473214285708</v>
      </c>
      <c r="AR363" s="3">
        <f t="shared" si="280"/>
        <v>3.1484922619047615</v>
      </c>
      <c r="AS363" s="3">
        <f t="shared" si="281"/>
        <v>3.3473444047619045</v>
      </c>
      <c r="AT363" s="3">
        <f t="shared" si="282"/>
        <v>3.3804864285714284</v>
      </c>
      <c r="AU363" s="3">
        <f t="shared" si="283"/>
        <v>3.2636607946428566</v>
      </c>
      <c r="AV363" s="3">
        <f t="shared" si="284"/>
        <v>3.2959742678571424</v>
      </c>
      <c r="AW363" s="3">
        <f t="shared" si="285"/>
        <v>3.1799771845238092</v>
      </c>
      <c r="AX363" s="3">
        <f t="shared" si="286"/>
        <v>3.2114621071428568</v>
      </c>
      <c r="AY363" s="3">
        <f t="shared" si="287"/>
        <v>-2.4424047619047613</v>
      </c>
      <c r="AZ363" s="3">
        <f t="shared" si="288"/>
        <v>-2.3813446428571421</v>
      </c>
      <c r="BA363" s="3">
        <f t="shared" si="289"/>
        <v>-2.3202845238095233</v>
      </c>
      <c r="BB363" s="3">
        <f t="shared" si="290"/>
        <v>-2.4668288095238089</v>
      </c>
      <c r="BC363" s="3">
        <f t="shared" si="291"/>
        <v>-2.4912528571428565</v>
      </c>
      <c r="BD363" s="3">
        <f t="shared" si="292"/>
        <v>-2.4051580892857136</v>
      </c>
      <c r="BE363" s="3">
        <f t="shared" si="293"/>
        <v>-2.4289715357142851</v>
      </c>
      <c r="BF363" s="3">
        <f t="shared" si="294"/>
        <v>-2.3434873690476188</v>
      </c>
      <c r="BG363" s="3">
        <f t="shared" si="295"/>
        <v>-2.3666902142857138</v>
      </c>
    </row>
    <row r="364" spans="1:59" ht="15" x14ac:dyDescent="0.25">
      <c r="A364" s="38" t="s">
        <v>477</v>
      </c>
      <c r="B364" s="38" t="s">
        <v>70</v>
      </c>
      <c r="C364" s="38" t="str">
        <f>VLOOKUP(A364,CALC!$A$2:$C$494,3,FALSE)</f>
        <v>D</v>
      </c>
      <c r="D364" s="38"/>
      <c r="E364" s="39">
        <v>84</v>
      </c>
      <c r="F364" s="40">
        <v>5.3</v>
      </c>
      <c r="G364" s="40">
        <v>20.5</v>
      </c>
      <c r="H364" s="40">
        <v>25.8</v>
      </c>
      <c r="I364" s="40">
        <v>1.1000000000000001</v>
      </c>
      <c r="J364" s="40">
        <v>105.5</v>
      </c>
      <c r="K364" s="40">
        <v>91.4</v>
      </c>
      <c r="L364" s="40">
        <v>92.2</v>
      </c>
      <c r="M364" s="40">
        <v>24.5</v>
      </c>
      <c r="N364" s="41">
        <v>0.05</v>
      </c>
      <c r="O364" s="42">
        <v>18.75</v>
      </c>
      <c r="P364" s="54">
        <f t="shared" ref="P364:Y364" si="396">IF(F$4="Yes",F364*F$5,0)</f>
        <v>26.5</v>
      </c>
      <c r="Q364" s="55">
        <f t="shared" si="396"/>
        <v>76.875</v>
      </c>
      <c r="R364" s="55">
        <f t="shared" si="396"/>
        <v>25.8</v>
      </c>
      <c r="S364" s="55">
        <f t="shared" si="396"/>
        <v>0.55000000000000004</v>
      </c>
      <c r="T364" s="55">
        <f t="shared" si="396"/>
        <v>52.75</v>
      </c>
      <c r="U364" s="55">
        <f t="shared" si="396"/>
        <v>27.42</v>
      </c>
      <c r="V364" s="55">
        <f t="shared" si="396"/>
        <v>55.32</v>
      </c>
      <c r="W364" s="55">
        <f t="shared" si="396"/>
        <v>24.5</v>
      </c>
      <c r="X364" s="55">
        <f t="shared" si="396"/>
        <v>0.05</v>
      </c>
      <c r="Y364" s="56">
        <f t="shared" si="396"/>
        <v>0</v>
      </c>
      <c r="Z364" s="57">
        <f t="shared" si="276"/>
        <v>289.76500000000004</v>
      </c>
      <c r="AA364" s="59">
        <f t="shared" si="277"/>
        <v>3.4495833333333339</v>
      </c>
      <c r="AB364" s="59">
        <f t="shared" si="278"/>
        <v>-1.5309623214285715</v>
      </c>
      <c r="AC364" s="1"/>
      <c r="AD364" s="1"/>
      <c r="AE364" s="1"/>
      <c r="AF364" s="1"/>
      <c r="AG364" s="1"/>
      <c r="AH364" s="1"/>
      <c r="AI364" s="1"/>
      <c r="AJ364" s="1"/>
      <c r="AK364" s="1"/>
      <c r="AL364" s="1">
        <f>IFERROR(VLOOKUP(C364,CALC!$K$2:$M$8,2,FALSE),1)</f>
        <v>1</v>
      </c>
      <c r="AM364" s="1">
        <f>IFERROR(VLOOKUP(C364,CALC!$K$2:$M$8,3,FALSE),1)</f>
        <v>1</v>
      </c>
      <c r="AN364" s="1">
        <f>VLOOKUP(B364,CALC!$E$2:$H$33,3,FALSE)</f>
        <v>1.0900000000000001</v>
      </c>
      <c r="AO364" s="1">
        <f>VLOOKUP(B364,CALC!$E$2:$H$33,4,FALSE)</f>
        <v>1.0449999999999999</v>
      </c>
      <c r="AP364" s="1"/>
      <c r="AQ364" s="3">
        <f t="shared" si="279"/>
        <v>3.4495833333333339</v>
      </c>
      <c r="AR364" s="3">
        <f t="shared" si="280"/>
        <v>3.4495833333333339</v>
      </c>
      <c r="AS364" s="3">
        <f t="shared" si="281"/>
        <v>3.6048145833333338</v>
      </c>
      <c r="AT364" s="3">
        <f t="shared" si="282"/>
        <v>3.7600458333333342</v>
      </c>
      <c r="AU364" s="3">
        <f t="shared" si="283"/>
        <v>3.6048145833333338</v>
      </c>
      <c r="AV364" s="3">
        <f t="shared" si="284"/>
        <v>3.7600458333333342</v>
      </c>
      <c r="AW364" s="3">
        <f t="shared" si="285"/>
        <v>3.6048145833333338</v>
      </c>
      <c r="AX364" s="3">
        <f t="shared" si="286"/>
        <v>3.7600458333333342</v>
      </c>
      <c r="AY364" s="3">
        <f t="shared" si="287"/>
        <v>-1.4650357142857144</v>
      </c>
      <c r="AZ364" s="3">
        <f t="shared" si="288"/>
        <v>-1.4650357142857144</v>
      </c>
      <c r="BA364" s="3">
        <f t="shared" si="289"/>
        <v>-1.4650357142857144</v>
      </c>
      <c r="BB364" s="3">
        <f t="shared" si="290"/>
        <v>-1.5309623214285715</v>
      </c>
      <c r="BC364" s="3">
        <f t="shared" si="291"/>
        <v>-1.5968889285714289</v>
      </c>
      <c r="BD364" s="3">
        <f t="shared" si="292"/>
        <v>-1.5309623214285715</v>
      </c>
      <c r="BE364" s="3">
        <f t="shared" si="293"/>
        <v>-1.5968889285714289</v>
      </c>
      <c r="BF364" s="3">
        <f t="shared" si="294"/>
        <v>-1.5309623214285715</v>
      </c>
      <c r="BG364" s="3">
        <f t="shared" si="295"/>
        <v>-1.5968889285714289</v>
      </c>
    </row>
    <row r="365" spans="1:59" ht="15" x14ac:dyDescent="0.25">
      <c r="A365" s="38" t="s">
        <v>533</v>
      </c>
      <c r="B365" s="38" t="s">
        <v>49</v>
      </c>
      <c r="C365" s="38" t="str">
        <f>VLOOKUP(A365,CALC!$A$2:$C$494,3,FALSE)</f>
        <v>C</v>
      </c>
      <c r="D365" s="38">
        <v>2</v>
      </c>
      <c r="E365" s="39">
        <v>84</v>
      </c>
      <c r="F365" s="40">
        <v>15.8</v>
      </c>
      <c r="G365" s="40">
        <v>14.7</v>
      </c>
      <c r="H365" s="40">
        <v>30.5</v>
      </c>
      <c r="I365" s="40">
        <v>9.5</v>
      </c>
      <c r="J365" s="40">
        <v>115.5</v>
      </c>
      <c r="K365" s="40">
        <v>88.2</v>
      </c>
      <c r="L365" s="40">
        <v>26.6</v>
      </c>
      <c r="M365" s="40">
        <v>23.1</v>
      </c>
      <c r="N365" s="52">
        <v>0.13700000000000001</v>
      </c>
      <c r="O365" s="42">
        <v>14.5</v>
      </c>
      <c r="P365" s="54">
        <f t="shared" ref="P365:Y365" si="397">IF(F$4="Yes",F365*F$5,0)</f>
        <v>79</v>
      </c>
      <c r="Q365" s="55">
        <f t="shared" si="397"/>
        <v>55.125</v>
      </c>
      <c r="R365" s="55">
        <f t="shared" si="397"/>
        <v>30.5</v>
      </c>
      <c r="S365" s="55">
        <f t="shared" si="397"/>
        <v>4.75</v>
      </c>
      <c r="T365" s="55">
        <f t="shared" si="397"/>
        <v>57.75</v>
      </c>
      <c r="U365" s="55">
        <f t="shared" si="397"/>
        <v>26.46</v>
      </c>
      <c r="V365" s="55">
        <f t="shared" si="397"/>
        <v>15.96</v>
      </c>
      <c r="W365" s="55">
        <f t="shared" si="397"/>
        <v>23.1</v>
      </c>
      <c r="X365" s="55">
        <f t="shared" si="397"/>
        <v>0.13700000000000001</v>
      </c>
      <c r="Y365" s="56">
        <f t="shared" si="397"/>
        <v>0</v>
      </c>
      <c r="Z365" s="57">
        <f t="shared" si="276"/>
        <v>292.78200000000004</v>
      </c>
      <c r="AA365" s="59">
        <f t="shared" si="277"/>
        <v>3.4855000000000005</v>
      </c>
      <c r="AB365" s="59">
        <f t="shared" si="278"/>
        <v>-2.014244924999999</v>
      </c>
      <c r="AC365" s="1"/>
      <c r="AD365" s="1"/>
      <c r="AE365" s="1"/>
      <c r="AF365" s="1"/>
      <c r="AG365" s="1"/>
      <c r="AH365" s="1"/>
      <c r="AI365" s="1"/>
      <c r="AJ365" s="1"/>
      <c r="AK365" s="1"/>
      <c r="AL365" s="1">
        <f>IFERROR(VLOOKUP(C365,CALC!$K$2:$M$8,2,FALSE),1)</f>
        <v>0.96</v>
      </c>
      <c r="AM365" s="1">
        <f>IFERROR(VLOOKUP(C365,CALC!$K$2:$M$8,3,FALSE),1)</f>
        <v>0.98</v>
      </c>
      <c r="AN365" s="1">
        <f>VLOOKUP(B365,CALC!$E$2:$H$33,3,FALSE)</f>
        <v>0.81</v>
      </c>
      <c r="AO365" s="1">
        <f>VLOOKUP(B365,CALC!$E$2:$H$33,4,FALSE)</f>
        <v>0.90500000000000003</v>
      </c>
      <c r="AP365" s="1"/>
      <c r="AQ365" s="3">
        <f t="shared" si="279"/>
        <v>3.4157900000000003</v>
      </c>
      <c r="AR365" s="3">
        <f t="shared" si="280"/>
        <v>3.3460800000000002</v>
      </c>
      <c r="AS365" s="3">
        <f t="shared" si="281"/>
        <v>3.1543775000000007</v>
      </c>
      <c r="AT365" s="3">
        <f t="shared" si="282"/>
        <v>2.8232550000000005</v>
      </c>
      <c r="AU365" s="3">
        <f t="shared" si="283"/>
        <v>3.0912899500000002</v>
      </c>
      <c r="AV365" s="3">
        <f t="shared" si="284"/>
        <v>2.7667899000000005</v>
      </c>
      <c r="AW365" s="3">
        <f t="shared" si="285"/>
        <v>3.0282024000000001</v>
      </c>
      <c r="AX365" s="3">
        <f t="shared" si="286"/>
        <v>2.7103248000000004</v>
      </c>
      <c r="AY365" s="3">
        <f t="shared" si="287"/>
        <v>-2.2711071428571414</v>
      </c>
      <c r="AZ365" s="3">
        <f t="shared" si="288"/>
        <v>-2.2256849999999986</v>
      </c>
      <c r="BA365" s="3">
        <f t="shared" si="289"/>
        <v>-2.1802628571428557</v>
      </c>
      <c r="BB365" s="3">
        <f t="shared" si="290"/>
        <v>-2.055351964285713</v>
      </c>
      <c r="BC365" s="3">
        <f t="shared" si="291"/>
        <v>-1.8395967857142848</v>
      </c>
      <c r="BD365" s="3">
        <f t="shared" si="292"/>
        <v>-2.014244924999999</v>
      </c>
      <c r="BE365" s="3">
        <f t="shared" si="293"/>
        <v>-1.8028048499999989</v>
      </c>
      <c r="BF365" s="3">
        <f t="shared" si="294"/>
        <v>-1.9731378857142845</v>
      </c>
      <c r="BG365" s="3">
        <f t="shared" si="295"/>
        <v>-1.7660129142857133</v>
      </c>
    </row>
    <row r="366" spans="1:59" ht="15" x14ac:dyDescent="0.25">
      <c r="A366" s="38" t="s">
        <v>553</v>
      </c>
      <c r="B366" s="38" t="s">
        <v>61</v>
      </c>
      <c r="C366" s="38" t="str">
        <f>VLOOKUP(A366,CALC!$A$2:$C$494,3,FALSE)</f>
        <v>LW/RW</v>
      </c>
      <c r="D366" s="38">
        <v>2</v>
      </c>
      <c r="E366" s="39">
        <v>84</v>
      </c>
      <c r="F366" s="40">
        <v>12.9</v>
      </c>
      <c r="G366" s="40">
        <v>23.6</v>
      </c>
      <c r="H366" s="40">
        <v>36.5</v>
      </c>
      <c r="I366" s="40">
        <v>14.7</v>
      </c>
      <c r="J366" s="40">
        <v>93.3</v>
      </c>
      <c r="K366" s="40">
        <v>22.5</v>
      </c>
      <c r="L366" s="40">
        <v>39.9</v>
      </c>
      <c r="M366" s="40">
        <v>8.6</v>
      </c>
      <c r="N366" s="41">
        <v>0.13800000000000001</v>
      </c>
      <c r="O366" s="42">
        <v>16.75</v>
      </c>
      <c r="P366" s="54">
        <f t="shared" ref="P366:Y366" si="398">IF(F$4="Yes",F366*F$5,0)</f>
        <v>64.5</v>
      </c>
      <c r="Q366" s="55">
        <f t="shared" si="398"/>
        <v>88.5</v>
      </c>
      <c r="R366" s="55">
        <f t="shared" si="398"/>
        <v>36.5</v>
      </c>
      <c r="S366" s="55">
        <f t="shared" si="398"/>
        <v>7.35</v>
      </c>
      <c r="T366" s="55">
        <f t="shared" si="398"/>
        <v>46.65</v>
      </c>
      <c r="U366" s="55">
        <f t="shared" si="398"/>
        <v>6.75</v>
      </c>
      <c r="V366" s="55">
        <f t="shared" si="398"/>
        <v>23.939999999999998</v>
      </c>
      <c r="W366" s="55">
        <f t="shared" si="398"/>
        <v>8.6</v>
      </c>
      <c r="X366" s="55">
        <f t="shared" si="398"/>
        <v>0.13800000000000001</v>
      </c>
      <c r="Y366" s="56">
        <f t="shared" si="398"/>
        <v>0</v>
      </c>
      <c r="Z366" s="57">
        <f t="shared" si="276"/>
        <v>282.928</v>
      </c>
      <c r="AA366" s="59">
        <f t="shared" si="277"/>
        <v>3.3681904761904762</v>
      </c>
      <c r="AB366" s="59">
        <f t="shared" si="278"/>
        <v>-2.5957312333333324</v>
      </c>
      <c r="AC366" s="1"/>
      <c r="AD366" s="1"/>
      <c r="AE366" s="1"/>
      <c r="AF366" s="1"/>
      <c r="AG366" s="1"/>
      <c r="AH366" s="1"/>
      <c r="AI366" s="1"/>
      <c r="AJ366" s="1"/>
      <c r="AK366" s="1"/>
      <c r="AL366" s="1">
        <f>IFERROR(VLOOKUP(C366,CALC!$K$2:$M$8,2,FALSE),1)</f>
        <v>1.08</v>
      </c>
      <c r="AM366" s="1">
        <f>IFERROR(VLOOKUP(C366,CALC!$K$2:$M$8,3,FALSE),1)</f>
        <v>1.04</v>
      </c>
      <c r="AN366" s="1">
        <f>VLOOKUP(B366,CALC!$E$2:$H$33,3,FALSE)</f>
        <v>1.0900000000000001</v>
      </c>
      <c r="AO366" s="1">
        <f>VLOOKUP(B366,CALC!$E$2:$H$33,4,FALSE)</f>
        <v>1.0449999999999999</v>
      </c>
      <c r="AP366" s="1"/>
      <c r="AQ366" s="3">
        <f t="shared" si="279"/>
        <v>3.5029180952380954</v>
      </c>
      <c r="AR366" s="3">
        <f t="shared" si="280"/>
        <v>3.6376457142857146</v>
      </c>
      <c r="AS366" s="3">
        <f t="shared" si="281"/>
        <v>3.5197590476190475</v>
      </c>
      <c r="AT366" s="3">
        <f t="shared" si="282"/>
        <v>3.6713276190476192</v>
      </c>
      <c r="AU366" s="3">
        <f t="shared" si="283"/>
        <v>3.6605494095238096</v>
      </c>
      <c r="AV366" s="3">
        <f t="shared" si="284"/>
        <v>3.8181807238095242</v>
      </c>
      <c r="AW366" s="3">
        <f t="shared" si="285"/>
        <v>3.8013397714285717</v>
      </c>
      <c r="AX366" s="3">
        <f t="shared" si="286"/>
        <v>3.9650338285714293</v>
      </c>
      <c r="AY366" s="3">
        <f t="shared" si="287"/>
        <v>-2.3884166666666657</v>
      </c>
      <c r="AZ366" s="3">
        <f t="shared" si="288"/>
        <v>-2.4839533333333326</v>
      </c>
      <c r="BA366" s="3">
        <f t="shared" si="289"/>
        <v>-2.5794899999999994</v>
      </c>
      <c r="BB366" s="3">
        <f t="shared" si="290"/>
        <v>-2.4958954166666656</v>
      </c>
      <c r="BC366" s="3">
        <f t="shared" si="291"/>
        <v>-2.6033741666666659</v>
      </c>
      <c r="BD366" s="3">
        <f t="shared" si="292"/>
        <v>-2.5957312333333324</v>
      </c>
      <c r="BE366" s="3">
        <f t="shared" si="293"/>
        <v>-2.7075091333333328</v>
      </c>
      <c r="BF366" s="3">
        <f t="shared" si="294"/>
        <v>-2.6955670499999993</v>
      </c>
      <c r="BG366" s="3">
        <f t="shared" si="295"/>
        <v>-2.8116440999999996</v>
      </c>
    </row>
    <row r="367" spans="1:59" ht="15" x14ac:dyDescent="0.25">
      <c r="A367" s="38" t="s">
        <v>540</v>
      </c>
      <c r="B367" s="38" t="s">
        <v>34</v>
      </c>
      <c r="C367" s="38" t="str">
        <f>VLOOKUP(A367,CALC!$A$2:$C$494,3,FALSE)</f>
        <v>RW</v>
      </c>
      <c r="D367" s="38">
        <v>2</v>
      </c>
      <c r="E367" s="39">
        <v>84</v>
      </c>
      <c r="F367" s="40">
        <v>11.7</v>
      </c>
      <c r="G367" s="40">
        <v>22</v>
      </c>
      <c r="H367" s="40">
        <v>33.700000000000003</v>
      </c>
      <c r="I367" s="40">
        <v>8.4</v>
      </c>
      <c r="J367" s="40">
        <v>111.7</v>
      </c>
      <c r="K367" s="40">
        <v>51.5</v>
      </c>
      <c r="L367" s="40">
        <v>34.299999999999997</v>
      </c>
      <c r="M367" s="40">
        <v>2.6</v>
      </c>
      <c r="N367" s="52">
        <v>0.105</v>
      </c>
      <c r="O367" s="42">
        <v>13.5</v>
      </c>
      <c r="P367" s="54">
        <f t="shared" ref="P367:Y367" si="399">IF(F$4="Yes",F367*F$5,0)</f>
        <v>58.5</v>
      </c>
      <c r="Q367" s="55">
        <f t="shared" si="399"/>
        <v>82.5</v>
      </c>
      <c r="R367" s="55">
        <f t="shared" si="399"/>
        <v>33.700000000000003</v>
      </c>
      <c r="S367" s="55">
        <f t="shared" si="399"/>
        <v>4.2</v>
      </c>
      <c r="T367" s="55">
        <f t="shared" si="399"/>
        <v>55.85</v>
      </c>
      <c r="U367" s="55">
        <f t="shared" si="399"/>
        <v>15.45</v>
      </c>
      <c r="V367" s="55">
        <f t="shared" si="399"/>
        <v>20.58</v>
      </c>
      <c r="W367" s="55">
        <f t="shared" si="399"/>
        <v>2.6</v>
      </c>
      <c r="X367" s="55">
        <f t="shared" si="399"/>
        <v>0.105</v>
      </c>
      <c r="Y367" s="56">
        <f t="shared" si="399"/>
        <v>0</v>
      </c>
      <c r="Z367" s="57">
        <f t="shared" si="276"/>
        <v>273.48500000000001</v>
      </c>
      <c r="AA367" s="59">
        <f t="shared" si="277"/>
        <v>3.2557738095238098</v>
      </c>
      <c r="AB367" s="59">
        <f t="shared" si="278"/>
        <v>-2.3163968749999984</v>
      </c>
      <c r="AC367" s="1"/>
      <c r="AD367" s="1"/>
      <c r="AE367" s="1"/>
      <c r="AF367" s="1"/>
      <c r="AG367" s="1"/>
      <c r="AH367" s="1"/>
      <c r="AI367" s="1"/>
      <c r="AJ367" s="1"/>
      <c r="AK367" s="1"/>
      <c r="AL367" s="1">
        <f>IFERROR(VLOOKUP(C367,CALC!$K$2:$M$8,2,FALSE),1)</f>
        <v>0.95</v>
      </c>
      <c r="AM367" s="1">
        <f>IFERROR(VLOOKUP(C367,CALC!$K$2:$M$8,3,FALSE),1)</f>
        <v>0.97499999999999998</v>
      </c>
      <c r="AN367" s="1">
        <f>VLOOKUP(B367,CALC!$E$2:$H$33,3,FALSE)</f>
        <v>0.9</v>
      </c>
      <c r="AO367" s="1">
        <f>VLOOKUP(B367,CALC!$E$2:$H$33,4,FALSE)</f>
        <v>0.95</v>
      </c>
      <c r="AP367" s="1"/>
      <c r="AQ367" s="3">
        <f t="shared" si="279"/>
        <v>3.1743794642857144</v>
      </c>
      <c r="AR367" s="3">
        <f t="shared" si="280"/>
        <v>3.092985119047619</v>
      </c>
      <c r="AS367" s="3">
        <f t="shared" si="281"/>
        <v>3.092985119047619</v>
      </c>
      <c r="AT367" s="3">
        <f t="shared" si="282"/>
        <v>2.930196428571429</v>
      </c>
      <c r="AU367" s="3">
        <f t="shared" si="283"/>
        <v>3.0156604910714284</v>
      </c>
      <c r="AV367" s="3">
        <f t="shared" si="284"/>
        <v>2.8569415178571429</v>
      </c>
      <c r="AW367" s="3">
        <f t="shared" si="285"/>
        <v>2.9383358630952379</v>
      </c>
      <c r="AX367" s="3">
        <f t="shared" si="286"/>
        <v>2.7836866071428572</v>
      </c>
      <c r="AY367" s="3">
        <f t="shared" si="287"/>
        <v>-2.5008333333333321</v>
      </c>
      <c r="AZ367" s="3">
        <f t="shared" si="288"/>
        <v>-2.4383124999999986</v>
      </c>
      <c r="BA367" s="3">
        <f t="shared" si="289"/>
        <v>-2.3757916666666654</v>
      </c>
      <c r="BB367" s="3">
        <f t="shared" si="290"/>
        <v>-2.3757916666666654</v>
      </c>
      <c r="BC367" s="3">
        <f t="shared" si="291"/>
        <v>-2.2507499999999991</v>
      </c>
      <c r="BD367" s="3">
        <f t="shared" si="292"/>
        <v>-2.3163968749999984</v>
      </c>
      <c r="BE367" s="3">
        <f t="shared" si="293"/>
        <v>-2.1944812499999986</v>
      </c>
      <c r="BF367" s="3">
        <f t="shared" si="294"/>
        <v>-2.2570020833333322</v>
      </c>
      <c r="BG367" s="3">
        <f t="shared" si="295"/>
        <v>-2.138212499999999</v>
      </c>
    </row>
    <row r="368" spans="1:59" ht="15" x14ac:dyDescent="0.25">
      <c r="A368" s="38" t="s">
        <v>482</v>
      </c>
      <c r="B368" s="38" t="s">
        <v>61</v>
      </c>
      <c r="C368" s="38" t="str">
        <f>VLOOKUP(A368,CALC!$A$2:$C$494,3,FALSE)</f>
        <v>D</v>
      </c>
      <c r="D368" s="38">
        <v>2</v>
      </c>
      <c r="E368" s="39">
        <v>84</v>
      </c>
      <c r="F368" s="40">
        <v>4.2</v>
      </c>
      <c r="G368" s="40">
        <v>20.6</v>
      </c>
      <c r="H368" s="40">
        <v>24.8</v>
      </c>
      <c r="I368" s="40">
        <v>6.7</v>
      </c>
      <c r="J368" s="40">
        <v>96.8</v>
      </c>
      <c r="K368" s="40">
        <v>106.1</v>
      </c>
      <c r="L368" s="40">
        <v>91.6</v>
      </c>
      <c r="M368" s="40">
        <v>51.8</v>
      </c>
      <c r="N368" s="41">
        <v>4.2999999999999997E-2</v>
      </c>
      <c r="O368" s="42">
        <v>18.5</v>
      </c>
      <c r="P368" s="54">
        <f t="shared" ref="P368:Y368" si="400">IF(F$4="Yes",F368*F$5,0)</f>
        <v>21</v>
      </c>
      <c r="Q368" s="55">
        <f t="shared" si="400"/>
        <v>77.25</v>
      </c>
      <c r="R368" s="55">
        <f t="shared" si="400"/>
        <v>24.8</v>
      </c>
      <c r="S368" s="55">
        <f t="shared" si="400"/>
        <v>3.35</v>
      </c>
      <c r="T368" s="55">
        <f t="shared" si="400"/>
        <v>48.4</v>
      </c>
      <c r="U368" s="55">
        <f t="shared" si="400"/>
        <v>31.83</v>
      </c>
      <c r="V368" s="55">
        <f t="shared" si="400"/>
        <v>54.959999999999994</v>
      </c>
      <c r="W368" s="55">
        <f t="shared" si="400"/>
        <v>51.8</v>
      </c>
      <c r="X368" s="55">
        <f t="shared" si="400"/>
        <v>4.2999999999999997E-2</v>
      </c>
      <c r="Y368" s="56">
        <f t="shared" si="400"/>
        <v>0</v>
      </c>
      <c r="Z368" s="57">
        <f t="shared" si="276"/>
        <v>313.43299999999999</v>
      </c>
      <c r="AA368" s="59">
        <f t="shared" si="277"/>
        <v>3.7313452380952379</v>
      </c>
      <c r="AB368" s="59">
        <f t="shared" si="278"/>
        <v>-1.2365211309523818</v>
      </c>
      <c r="AC368" s="1"/>
      <c r="AD368" s="1"/>
      <c r="AE368" s="1"/>
      <c r="AF368" s="1"/>
      <c r="AG368" s="1"/>
      <c r="AH368" s="1"/>
      <c r="AI368" s="1"/>
      <c r="AJ368" s="1"/>
      <c r="AK368" s="1"/>
      <c r="AL368" s="1">
        <f>IFERROR(VLOOKUP(C368,CALC!$K$2:$M$8,2,FALSE),1)</f>
        <v>1</v>
      </c>
      <c r="AM368" s="1">
        <f>IFERROR(VLOOKUP(C368,CALC!$K$2:$M$8,3,FALSE),1)</f>
        <v>1</v>
      </c>
      <c r="AN368" s="1">
        <f>VLOOKUP(B368,CALC!$E$2:$H$33,3,FALSE)</f>
        <v>1.0900000000000001</v>
      </c>
      <c r="AO368" s="1">
        <f>VLOOKUP(B368,CALC!$E$2:$H$33,4,FALSE)</f>
        <v>1.0449999999999999</v>
      </c>
      <c r="AP368" s="1"/>
      <c r="AQ368" s="3">
        <f t="shared" si="279"/>
        <v>3.7313452380952379</v>
      </c>
      <c r="AR368" s="3">
        <f t="shared" si="280"/>
        <v>3.7313452380952379</v>
      </c>
      <c r="AS368" s="3">
        <f t="shared" si="281"/>
        <v>3.8992557738095233</v>
      </c>
      <c r="AT368" s="3">
        <f t="shared" si="282"/>
        <v>4.0671663095238095</v>
      </c>
      <c r="AU368" s="3">
        <f t="shared" si="283"/>
        <v>3.8992557738095233</v>
      </c>
      <c r="AV368" s="3">
        <f t="shared" si="284"/>
        <v>4.0671663095238095</v>
      </c>
      <c r="AW368" s="3">
        <f t="shared" si="285"/>
        <v>3.8992557738095233</v>
      </c>
      <c r="AX368" s="3">
        <f t="shared" si="286"/>
        <v>4.0671663095238095</v>
      </c>
      <c r="AY368" s="3">
        <f t="shared" si="287"/>
        <v>-1.1832738095238104</v>
      </c>
      <c r="AZ368" s="3">
        <f t="shared" si="288"/>
        <v>-1.1832738095238104</v>
      </c>
      <c r="BA368" s="3">
        <f t="shared" si="289"/>
        <v>-1.1832738095238104</v>
      </c>
      <c r="BB368" s="3">
        <f t="shared" si="290"/>
        <v>-1.2365211309523818</v>
      </c>
      <c r="BC368" s="3">
        <f t="shared" si="291"/>
        <v>-1.2897684523809534</v>
      </c>
      <c r="BD368" s="3">
        <f t="shared" si="292"/>
        <v>-1.2365211309523818</v>
      </c>
      <c r="BE368" s="3">
        <f t="shared" si="293"/>
        <v>-1.2897684523809534</v>
      </c>
      <c r="BF368" s="3">
        <f t="shared" si="294"/>
        <v>-1.2365211309523818</v>
      </c>
      <c r="BG368" s="3">
        <f t="shared" si="295"/>
        <v>-1.2897684523809534</v>
      </c>
    </row>
    <row r="369" spans="1:59" ht="15" x14ac:dyDescent="0.25">
      <c r="A369" s="38" t="s">
        <v>542</v>
      </c>
      <c r="B369" s="38" t="s">
        <v>34</v>
      </c>
      <c r="C369" s="38" t="str">
        <f>VLOOKUP(A369,CALC!$A$2:$C$494,3,FALSE)</f>
        <v>C/RW</v>
      </c>
      <c r="D369" s="38"/>
      <c r="E369" s="39">
        <v>84</v>
      </c>
      <c r="F369" s="40">
        <v>13.3</v>
      </c>
      <c r="G369" s="40">
        <v>18.399999999999999</v>
      </c>
      <c r="H369" s="40">
        <v>31.7</v>
      </c>
      <c r="I369" s="40">
        <v>3.4</v>
      </c>
      <c r="J369" s="40">
        <v>94.8</v>
      </c>
      <c r="K369" s="40">
        <v>69.599999999999994</v>
      </c>
      <c r="L369" s="40">
        <v>49.1</v>
      </c>
      <c r="M369" s="40">
        <v>30.3</v>
      </c>
      <c r="N369" s="52">
        <v>0.14000000000000001</v>
      </c>
      <c r="O369" s="42">
        <v>13.5</v>
      </c>
      <c r="P369" s="54">
        <f t="shared" ref="P369:Y369" si="401">IF(F$4="Yes",F369*F$5,0)</f>
        <v>66.5</v>
      </c>
      <c r="Q369" s="55">
        <f t="shared" si="401"/>
        <v>69</v>
      </c>
      <c r="R369" s="55">
        <f t="shared" si="401"/>
        <v>31.7</v>
      </c>
      <c r="S369" s="55">
        <f t="shared" si="401"/>
        <v>1.7</v>
      </c>
      <c r="T369" s="55">
        <f t="shared" si="401"/>
        <v>47.4</v>
      </c>
      <c r="U369" s="55">
        <f t="shared" si="401"/>
        <v>20.88</v>
      </c>
      <c r="V369" s="55">
        <f t="shared" si="401"/>
        <v>29.46</v>
      </c>
      <c r="W369" s="55">
        <f t="shared" si="401"/>
        <v>30.3</v>
      </c>
      <c r="X369" s="55">
        <f t="shared" si="401"/>
        <v>0.14000000000000001</v>
      </c>
      <c r="Y369" s="56">
        <f t="shared" si="401"/>
        <v>0</v>
      </c>
      <c r="Z369" s="57">
        <f t="shared" si="276"/>
        <v>297.08</v>
      </c>
      <c r="AA369" s="59">
        <f t="shared" si="277"/>
        <v>3.5366666666666666</v>
      </c>
      <c r="AB369" s="59">
        <f t="shared" si="278"/>
        <v>-2.1194881696428562</v>
      </c>
      <c r="AC369" s="1"/>
      <c r="AD369" s="1"/>
      <c r="AE369" s="1"/>
      <c r="AF369" s="1"/>
      <c r="AG369" s="1"/>
      <c r="AH369" s="1"/>
      <c r="AI369" s="1"/>
      <c r="AJ369" s="1"/>
      <c r="AK369" s="1"/>
      <c r="AL369" s="1">
        <f>IFERROR(VLOOKUP(C369,CALC!$K$2:$M$8,2,FALSE),1)</f>
        <v>1.01</v>
      </c>
      <c r="AM369" s="1">
        <f>IFERROR(VLOOKUP(C369,CALC!$K$2:$M$8,3,FALSE),1)</f>
        <v>1.0049999999999999</v>
      </c>
      <c r="AN369" s="1">
        <f>VLOOKUP(B369,CALC!$E$2:$H$33,3,FALSE)</f>
        <v>0.9</v>
      </c>
      <c r="AO369" s="1">
        <f>VLOOKUP(B369,CALC!$E$2:$H$33,4,FALSE)</f>
        <v>0.95</v>
      </c>
      <c r="AP369" s="1"/>
      <c r="AQ369" s="3">
        <f t="shared" si="279"/>
        <v>3.5543499999999995</v>
      </c>
      <c r="AR369" s="3">
        <f t="shared" si="280"/>
        <v>3.5720333333333332</v>
      </c>
      <c r="AS369" s="3">
        <f t="shared" si="281"/>
        <v>3.359833333333333</v>
      </c>
      <c r="AT369" s="3">
        <f t="shared" si="282"/>
        <v>3.1829999999999998</v>
      </c>
      <c r="AU369" s="3">
        <f t="shared" si="283"/>
        <v>3.3766324999999995</v>
      </c>
      <c r="AV369" s="3">
        <f t="shared" si="284"/>
        <v>3.1989149999999995</v>
      </c>
      <c r="AW369" s="3">
        <f t="shared" si="285"/>
        <v>3.3934316666666664</v>
      </c>
      <c r="AX369" s="3">
        <f t="shared" si="286"/>
        <v>3.2148300000000001</v>
      </c>
      <c r="AY369" s="3">
        <f t="shared" si="287"/>
        <v>-2.2199404761904753</v>
      </c>
      <c r="AZ369" s="3">
        <f t="shared" si="288"/>
        <v>-2.2310401785714276</v>
      </c>
      <c r="BA369" s="3">
        <f t="shared" si="289"/>
        <v>-2.2421398809523803</v>
      </c>
      <c r="BB369" s="3">
        <f t="shared" si="290"/>
        <v>-2.1089434523809514</v>
      </c>
      <c r="BC369" s="3">
        <f t="shared" si="291"/>
        <v>-1.9979464285714279</v>
      </c>
      <c r="BD369" s="3">
        <f t="shared" si="292"/>
        <v>-2.1194881696428562</v>
      </c>
      <c r="BE369" s="3">
        <f t="shared" si="293"/>
        <v>-2.0079361607142849</v>
      </c>
      <c r="BF369" s="3">
        <f t="shared" si="294"/>
        <v>-2.1300328869047611</v>
      </c>
      <c r="BG369" s="3">
        <f t="shared" si="295"/>
        <v>-2.0179258928571424</v>
      </c>
    </row>
    <row r="370" spans="1:59" ht="15" x14ac:dyDescent="0.25">
      <c r="A370" s="38" t="s">
        <v>487</v>
      </c>
      <c r="B370" s="38" t="s">
        <v>32</v>
      </c>
      <c r="C370" s="38" t="str">
        <f>VLOOKUP(A370,CALC!$A$2:$C$494,3,FALSE)</f>
        <v>D</v>
      </c>
      <c r="D370" s="38"/>
      <c r="E370" s="39">
        <v>84</v>
      </c>
      <c r="F370" s="40">
        <v>5.4</v>
      </c>
      <c r="G370" s="40">
        <v>21.6</v>
      </c>
      <c r="H370" s="40">
        <v>27</v>
      </c>
      <c r="I370" s="40">
        <v>1.5</v>
      </c>
      <c r="J370" s="40">
        <v>84</v>
      </c>
      <c r="K370" s="40">
        <v>81</v>
      </c>
      <c r="L370" s="40">
        <v>98.9</v>
      </c>
      <c r="M370" s="40">
        <v>25.2</v>
      </c>
      <c r="N370" s="41">
        <v>6.4000000000000001E-2</v>
      </c>
      <c r="O370" s="42">
        <v>19.5</v>
      </c>
      <c r="P370" s="54">
        <f t="shared" ref="P370:Y370" si="402">IF(F$4="Yes",F370*F$5,0)</f>
        <v>27</v>
      </c>
      <c r="Q370" s="55">
        <f t="shared" si="402"/>
        <v>81</v>
      </c>
      <c r="R370" s="55">
        <f t="shared" si="402"/>
        <v>27</v>
      </c>
      <c r="S370" s="55">
        <f t="shared" si="402"/>
        <v>0.75</v>
      </c>
      <c r="T370" s="55">
        <f t="shared" si="402"/>
        <v>42</v>
      </c>
      <c r="U370" s="55">
        <f t="shared" si="402"/>
        <v>24.3</v>
      </c>
      <c r="V370" s="55">
        <f t="shared" si="402"/>
        <v>59.34</v>
      </c>
      <c r="W370" s="55">
        <f t="shared" si="402"/>
        <v>25.2</v>
      </c>
      <c r="X370" s="55">
        <f t="shared" si="402"/>
        <v>6.4000000000000001E-2</v>
      </c>
      <c r="Y370" s="56">
        <f t="shared" si="402"/>
        <v>0</v>
      </c>
      <c r="Z370" s="57">
        <f t="shared" si="276"/>
        <v>286.654</v>
      </c>
      <c r="AA370" s="59">
        <f t="shared" si="277"/>
        <v>3.4125476190476189</v>
      </c>
      <c r="AB370" s="59">
        <f t="shared" si="278"/>
        <v>-1.5921957142857153</v>
      </c>
      <c r="AC370" s="1"/>
      <c r="AD370" s="1"/>
      <c r="AE370" s="1"/>
      <c r="AF370" s="1"/>
      <c r="AG370" s="1"/>
      <c r="AH370" s="1"/>
      <c r="AI370" s="1"/>
      <c r="AJ370" s="1"/>
      <c r="AK370" s="1"/>
      <c r="AL370" s="1">
        <f>IFERROR(VLOOKUP(C370,CALC!$K$2:$M$8,2,FALSE),1)</f>
        <v>1</v>
      </c>
      <c r="AM370" s="1">
        <f>IFERROR(VLOOKUP(C370,CALC!$K$2:$M$8,3,FALSE),1)</f>
        <v>1</v>
      </c>
      <c r="AN370" s="1">
        <f>VLOOKUP(B370,CALC!$E$2:$H$33,3,FALSE)</f>
        <v>1.1200000000000001</v>
      </c>
      <c r="AO370" s="1">
        <f>VLOOKUP(B370,CALC!$E$2:$H$33,4,FALSE)</f>
        <v>1.06</v>
      </c>
      <c r="AP370" s="1"/>
      <c r="AQ370" s="3">
        <f t="shared" si="279"/>
        <v>3.4125476190476189</v>
      </c>
      <c r="AR370" s="3">
        <f t="shared" si="280"/>
        <v>3.4125476190476189</v>
      </c>
      <c r="AS370" s="3">
        <f t="shared" si="281"/>
        <v>3.6173004761904761</v>
      </c>
      <c r="AT370" s="3">
        <f t="shared" si="282"/>
        <v>3.8220533333333337</v>
      </c>
      <c r="AU370" s="3">
        <f t="shared" si="283"/>
        <v>3.6173004761904761</v>
      </c>
      <c r="AV370" s="3">
        <f t="shared" si="284"/>
        <v>3.8220533333333337</v>
      </c>
      <c r="AW370" s="3">
        <f t="shared" si="285"/>
        <v>3.6173004761904761</v>
      </c>
      <c r="AX370" s="3">
        <f t="shared" si="286"/>
        <v>3.8220533333333337</v>
      </c>
      <c r="AY370" s="3">
        <f t="shared" si="287"/>
        <v>-1.5020714285714294</v>
      </c>
      <c r="AZ370" s="3">
        <f t="shared" si="288"/>
        <v>-1.5020714285714294</v>
      </c>
      <c r="BA370" s="3">
        <f t="shared" si="289"/>
        <v>-1.5020714285714294</v>
      </c>
      <c r="BB370" s="3">
        <f t="shared" si="290"/>
        <v>-1.5921957142857153</v>
      </c>
      <c r="BC370" s="3">
        <f t="shared" si="291"/>
        <v>-1.6823200000000011</v>
      </c>
      <c r="BD370" s="3">
        <f t="shared" si="292"/>
        <v>-1.5921957142857153</v>
      </c>
      <c r="BE370" s="3">
        <f t="shared" si="293"/>
        <v>-1.6823200000000011</v>
      </c>
      <c r="BF370" s="3">
        <f t="shared" si="294"/>
        <v>-1.5921957142857153</v>
      </c>
      <c r="BG370" s="3">
        <f t="shared" si="295"/>
        <v>-1.6823200000000011</v>
      </c>
    </row>
    <row r="371" spans="1:59" ht="15" x14ac:dyDescent="0.25">
      <c r="A371" s="38" t="s">
        <v>555</v>
      </c>
      <c r="B371" s="38" t="s">
        <v>93</v>
      </c>
      <c r="C371" s="38" t="str">
        <f>VLOOKUP(A371,CALC!$A$2:$C$494,3,FALSE)</f>
        <v>LW</v>
      </c>
      <c r="D371" s="38">
        <v>2</v>
      </c>
      <c r="E371" s="39">
        <v>84</v>
      </c>
      <c r="F371" s="40">
        <v>18</v>
      </c>
      <c r="G371" s="40">
        <v>13.6</v>
      </c>
      <c r="H371" s="40">
        <v>31.6</v>
      </c>
      <c r="I371" s="40">
        <v>5</v>
      </c>
      <c r="J371" s="40">
        <v>135.5</v>
      </c>
      <c r="K371" s="40">
        <v>24.7</v>
      </c>
      <c r="L371" s="40">
        <v>24.7</v>
      </c>
      <c r="M371" s="40">
        <v>32.9</v>
      </c>
      <c r="N371" s="52">
        <v>0.13300000000000001</v>
      </c>
      <c r="O371" s="42">
        <v>12.5</v>
      </c>
      <c r="P371" s="54">
        <f t="shared" ref="P371:Y371" si="403">IF(F$4="Yes",F371*F$5,0)</f>
        <v>90</v>
      </c>
      <c r="Q371" s="55">
        <f t="shared" si="403"/>
        <v>51</v>
      </c>
      <c r="R371" s="55">
        <f t="shared" si="403"/>
        <v>31.6</v>
      </c>
      <c r="S371" s="55">
        <f t="shared" si="403"/>
        <v>2.5</v>
      </c>
      <c r="T371" s="55">
        <f t="shared" si="403"/>
        <v>67.75</v>
      </c>
      <c r="U371" s="55">
        <f t="shared" si="403"/>
        <v>7.4099999999999993</v>
      </c>
      <c r="V371" s="55">
        <f t="shared" si="403"/>
        <v>14.819999999999999</v>
      </c>
      <c r="W371" s="55">
        <f t="shared" si="403"/>
        <v>32.9</v>
      </c>
      <c r="X371" s="55">
        <f t="shared" si="403"/>
        <v>0.13300000000000001</v>
      </c>
      <c r="Y371" s="56">
        <f t="shared" si="403"/>
        <v>0</v>
      </c>
      <c r="Z371" s="57">
        <f t="shared" si="276"/>
        <v>298.11299999999994</v>
      </c>
      <c r="AA371" s="59">
        <f t="shared" si="277"/>
        <v>3.5489642857142849</v>
      </c>
      <c r="AB371" s="59">
        <f t="shared" si="278"/>
        <v>-2.3761963892857141</v>
      </c>
      <c r="AC371" s="1"/>
      <c r="AD371" s="1"/>
      <c r="AE371" s="1"/>
      <c r="AF371" s="1"/>
      <c r="AG371" s="1"/>
      <c r="AH371" s="1"/>
      <c r="AI371" s="1"/>
      <c r="AJ371" s="1"/>
      <c r="AK371" s="1"/>
      <c r="AL371" s="1">
        <f>IFERROR(VLOOKUP(C371,CALC!$K$2:$M$8,2,FALSE),1)</f>
        <v>1.06</v>
      </c>
      <c r="AM371" s="1">
        <f>IFERROR(VLOOKUP(C371,CALC!$K$2:$M$8,3,FALSE),1)</f>
        <v>1.03</v>
      </c>
      <c r="AN371" s="1">
        <f>VLOOKUP(B371,CALC!$E$2:$H$33,3,FALSE)</f>
        <v>1.0900000000000001</v>
      </c>
      <c r="AO371" s="1">
        <f>VLOOKUP(B371,CALC!$E$2:$H$33,4,FALSE)</f>
        <v>1.0449999999999999</v>
      </c>
      <c r="AP371" s="1"/>
      <c r="AQ371" s="3">
        <f t="shared" si="279"/>
        <v>3.6554332142857136</v>
      </c>
      <c r="AR371" s="3">
        <f t="shared" si="280"/>
        <v>3.7619021428571422</v>
      </c>
      <c r="AS371" s="3">
        <f t="shared" si="281"/>
        <v>3.7086676785714277</v>
      </c>
      <c r="AT371" s="3">
        <f t="shared" si="282"/>
        <v>3.8683710714285708</v>
      </c>
      <c r="AU371" s="3">
        <f t="shared" si="283"/>
        <v>3.8199277089285704</v>
      </c>
      <c r="AV371" s="3">
        <f t="shared" si="284"/>
        <v>3.9844222035714281</v>
      </c>
      <c r="AW371" s="3">
        <f t="shared" si="285"/>
        <v>3.9311877392857135</v>
      </c>
      <c r="AX371" s="3">
        <f t="shared" si="286"/>
        <v>4.1004733357142849</v>
      </c>
      <c r="AY371" s="3">
        <f t="shared" si="287"/>
        <v>-2.207642857142857</v>
      </c>
      <c r="AZ371" s="3">
        <f t="shared" si="288"/>
        <v>-2.2738721428571429</v>
      </c>
      <c r="BA371" s="3">
        <f t="shared" si="289"/>
        <v>-2.3401014285714288</v>
      </c>
      <c r="BB371" s="3">
        <f t="shared" si="290"/>
        <v>-2.3069867857142854</v>
      </c>
      <c r="BC371" s="3">
        <f t="shared" si="291"/>
        <v>-2.4063307142857142</v>
      </c>
      <c r="BD371" s="3">
        <f t="shared" si="292"/>
        <v>-2.3761963892857141</v>
      </c>
      <c r="BE371" s="3">
        <f t="shared" si="293"/>
        <v>-2.4785206357142862</v>
      </c>
      <c r="BF371" s="3">
        <f t="shared" si="294"/>
        <v>-2.4454059928571428</v>
      </c>
      <c r="BG371" s="3">
        <f t="shared" si="295"/>
        <v>-2.5507105571428577</v>
      </c>
    </row>
    <row r="372" spans="1:59" ht="15" x14ac:dyDescent="0.25">
      <c r="A372" s="38" t="s">
        <v>545</v>
      </c>
      <c r="B372" s="38" t="s">
        <v>66</v>
      </c>
      <c r="C372" s="38" t="str">
        <f>VLOOKUP(A372,CALC!$A$2:$C$494,3,FALSE)</f>
        <v>C</v>
      </c>
      <c r="D372" s="38">
        <v>2</v>
      </c>
      <c r="E372" s="39">
        <v>84</v>
      </c>
      <c r="F372" s="40">
        <v>14.8</v>
      </c>
      <c r="G372" s="40">
        <v>22.7</v>
      </c>
      <c r="H372" s="40">
        <v>37.6</v>
      </c>
      <c r="I372" s="40">
        <v>5</v>
      </c>
      <c r="J372" s="40">
        <v>95.6</v>
      </c>
      <c r="K372" s="40">
        <v>7.3</v>
      </c>
      <c r="L372" s="40">
        <v>36.4</v>
      </c>
      <c r="M372" s="40">
        <v>20</v>
      </c>
      <c r="N372" s="41">
        <v>0.155</v>
      </c>
      <c r="O372" s="42">
        <v>14.25</v>
      </c>
      <c r="P372" s="54">
        <f t="shared" ref="P372:Y372" si="404">IF(F$4="Yes",F372*F$5,0)</f>
        <v>74</v>
      </c>
      <c r="Q372" s="55">
        <f t="shared" si="404"/>
        <v>85.125</v>
      </c>
      <c r="R372" s="55">
        <f t="shared" si="404"/>
        <v>37.6</v>
      </c>
      <c r="S372" s="55">
        <f t="shared" si="404"/>
        <v>2.5</v>
      </c>
      <c r="T372" s="55">
        <f t="shared" si="404"/>
        <v>47.8</v>
      </c>
      <c r="U372" s="55">
        <f t="shared" si="404"/>
        <v>2.19</v>
      </c>
      <c r="V372" s="55">
        <f t="shared" si="404"/>
        <v>21.84</v>
      </c>
      <c r="W372" s="55">
        <f t="shared" si="404"/>
        <v>20</v>
      </c>
      <c r="X372" s="55">
        <f t="shared" si="404"/>
        <v>0.155</v>
      </c>
      <c r="Y372" s="56">
        <f t="shared" si="404"/>
        <v>0</v>
      </c>
      <c r="Z372" s="57">
        <f t="shared" si="276"/>
        <v>291.20999999999992</v>
      </c>
      <c r="AA372" s="59">
        <f t="shared" si="277"/>
        <v>3.4667857142857135</v>
      </c>
      <c r="AB372" s="59">
        <f t="shared" si="278"/>
        <v>-2.1879243749999997</v>
      </c>
      <c r="AC372" s="1"/>
      <c r="AD372" s="1"/>
      <c r="AE372" s="1"/>
      <c r="AF372" s="1"/>
      <c r="AG372" s="1"/>
      <c r="AH372" s="1"/>
      <c r="AI372" s="1"/>
      <c r="AJ372" s="1"/>
      <c r="AK372" s="1"/>
      <c r="AL372" s="1">
        <f>IFERROR(VLOOKUP(C372,CALC!$K$2:$M$8,2,FALSE),1)</f>
        <v>0.96</v>
      </c>
      <c r="AM372" s="1">
        <f>IFERROR(VLOOKUP(C372,CALC!$K$2:$M$8,3,FALSE),1)</f>
        <v>0.98</v>
      </c>
      <c r="AN372" s="1">
        <f>VLOOKUP(B372,CALC!$E$2:$H$33,3,FALSE)</f>
        <v>0.95</v>
      </c>
      <c r="AO372" s="1">
        <f>VLOOKUP(B372,CALC!$E$2:$H$33,4,FALSE)</f>
        <v>0.97499999999999998</v>
      </c>
      <c r="AP372" s="1"/>
      <c r="AQ372" s="3">
        <f t="shared" si="279"/>
        <v>3.3974499999999992</v>
      </c>
      <c r="AR372" s="3">
        <f t="shared" si="280"/>
        <v>3.3281142857142849</v>
      </c>
      <c r="AS372" s="3">
        <f t="shared" si="281"/>
        <v>3.3801160714285707</v>
      </c>
      <c r="AT372" s="3">
        <f t="shared" si="282"/>
        <v>3.2934464285714276</v>
      </c>
      <c r="AU372" s="3">
        <f t="shared" si="283"/>
        <v>3.312513749999999</v>
      </c>
      <c r="AV372" s="3">
        <f t="shared" si="284"/>
        <v>3.2275774999999989</v>
      </c>
      <c r="AW372" s="3">
        <f t="shared" si="285"/>
        <v>3.2449114285714278</v>
      </c>
      <c r="AX372" s="3">
        <f t="shared" si="286"/>
        <v>3.1617085714285706</v>
      </c>
      <c r="AY372" s="3">
        <f t="shared" si="287"/>
        <v>-2.2898214285714285</v>
      </c>
      <c r="AZ372" s="3">
        <f t="shared" si="288"/>
        <v>-2.2440249999999997</v>
      </c>
      <c r="BA372" s="3">
        <f t="shared" si="289"/>
        <v>-2.1982285714285714</v>
      </c>
      <c r="BB372" s="3">
        <f t="shared" si="290"/>
        <v>-2.2325758928571426</v>
      </c>
      <c r="BC372" s="3">
        <f t="shared" si="291"/>
        <v>-2.1753303571428568</v>
      </c>
      <c r="BD372" s="3">
        <f t="shared" si="292"/>
        <v>-2.1879243749999997</v>
      </c>
      <c r="BE372" s="3">
        <f t="shared" si="293"/>
        <v>-2.1318237499999997</v>
      </c>
      <c r="BF372" s="3">
        <f t="shared" si="294"/>
        <v>-2.1432728571428572</v>
      </c>
      <c r="BG372" s="3">
        <f t="shared" si="295"/>
        <v>-2.0883171428571425</v>
      </c>
    </row>
    <row r="373" spans="1:59" ht="15" x14ac:dyDescent="0.25">
      <c r="A373" s="38" t="s">
        <v>551</v>
      </c>
      <c r="B373" s="38" t="s">
        <v>32</v>
      </c>
      <c r="C373" s="38" t="str">
        <f>VLOOKUP(A373,CALC!$A$2:$C$494,3,FALSE)</f>
        <v>C</v>
      </c>
      <c r="D373" s="38">
        <v>2</v>
      </c>
      <c r="E373" s="39">
        <v>84</v>
      </c>
      <c r="F373" s="40">
        <v>13.5</v>
      </c>
      <c r="G373" s="40">
        <v>16.399999999999999</v>
      </c>
      <c r="H373" s="40">
        <v>29.9</v>
      </c>
      <c r="I373" s="40">
        <v>4.4000000000000004</v>
      </c>
      <c r="J373" s="40">
        <v>136.4</v>
      </c>
      <c r="K373" s="40">
        <v>37.799999999999997</v>
      </c>
      <c r="L373" s="40">
        <v>36.799999999999997</v>
      </c>
      <c r="M373" s="40">
        <v>57.4</v>
      </c>
      <c r="N373" s="52">
        <v>9.9000000000000005E-2</v>
      </c>
      <c r="O373" s="42">
        <v>14</v>
      </c>
      <c r="P373" s="54">
        <f t="shared" ref="P373:Y373" si="405">IF(F$4="Yes",F373*F$5,0)</f>
        <v>67.5</v>
      </c>
      <c r="Q373" s="55">
        <f t="shared" si="405"/>
        <v>61.499999999999993</v>
      </c>
      <c r="R373" s="55">
        <f t="shared" si="405"/>
        <v>29.9</v>
      </c>
      <c r="S373" s="55">
        <f t="shared" si="405"/>
        <v>2.2000000000000002</v>
      </c>
      <c r="T373" s="55">
        <f t="shared" si="405"/>
        <v>68.2</v>
      </c>
      <c r="U373" s="55">
        <f t="shared" si="405"/>
        <v>11.339999999999998</v>
      </c>
      <c r="V373" s="55">
        <f t="shared" si="405"/>
        <v>22.08</v>
      </c>
      <c r="W373" s="55">
        <f t="shared" si="405"/>
        <v>57.4</v>
      </c>
      <c r="X373" s="55">
        <f t="shared" si="405"/>
        <v>9.9000000000000005E-2</v>
      </c>
      <c r="Y373" s="56">
        <f t="shared" si="405"/>
        <v>0</v>
      </c>
      <c r="Z373" s="57">
        <f t="shared" si="276"/>
        <v>320.21899999999999</v>
      </c>
      <c r="AA373" s="59">
        <f t="shared" si="277"/>
        <v>3.8121309523809521</v>
      </c>
      <c r="AB373" s="59">
        <f t="shared" si="278"/>
        <v>-2.0199218666666661</v>
      </c>
      <c r="AC373" s="1"/>
      <c r="AD373" s="1"/>
      <c r="AE373" s="1"/>
      <c r="AF373" s="1"/>
      <c r="AG373" s="1"/>
      <c r="AH373" s="1"/>
      <c r="AI373" s="1"/>
      <c r="AJ373" s="1"/>
      <c r="AK373" s="1"/>
      <c r="AL373" s="1">
        <f>IFERROR(VLOOKUP(C373,CALC!$K$2:$M$8,2,FALSE),1)</f>
        <v>0.96</v>
      </c>
      <c r="AM373" s="1">
        <f>IFERROR(VLOOKUP(C373,CALC!$K$2:$M$8,3,FALSE),1)</f>
        <v>0.98</v>
      </c>
      <c r="AN373" s="1">
        <f>VLOOKUP(B373,CALC!$E$2:$H$33,3,FALSE)</f>
        <v>1.1200000000000001</v>
      </c>
      <c r="AO373" s="1">
        <f>VLOOKUP(B373,CALC!$E$2:$H$33,4,FALSE)</f>
        <v>1.06</v>
      </c>
      <c r="AP373" s="1"/>
      <c r="AQ373" s="3">
        <f t="shared" si="279"/>
        <v>3.735888333333333</v>
      </c>
      <c r="AR373" s="3">
        <f t="shared" si="280"/>
        <v>3.6596457142857139</v>
      </c>
      <c r="AS373" s="3">
        <f t="shared" si="281"/>
        <v>4.0408588095238098</v>
      </c>
      <c r="AT373" s="3">
        <f t="shared" si="282"/>
        <v>4.2695866666666671</v>
      </c>
      <c r="AU373" s="3">
        <f t="shared" si="283"/>
        <v>3.9600416333333333</v>
      </c>
      <c r="AV373" s="3">
        <f t="shared" si="284"/>
        <v>4.184194933333333</v>
      </c>
      <c r="AW373" s="3">
        <f t="shared" si="285"/>
        <v>3.8792244571428571</v>
      </c>
      <c r="AX373" s="3">
        <f t="shared" si="286"/>
        <v>4.0988031999999999</v>
      </c>
      <c r="AY373" s="3">
        <f t="shared" si="287"/>
        <v>-1.9444761904761898</v>
      </c>
      <c r="AZ373" s="3">
        <f t="shared" si="288"/>
        <v>-1.9055866666666659</v>
      </c>
      <c r="BA373" s="3">
        <f t="shared" si="289"/>
        <v>-1.8666971428571422</v>
      </c>
      <c r="BB373" s="3">
        <f t="shared" si="290"/>
        <v>-2.0611447619047611</v>
      </c>
      <c r="BC373" s="3">
        <f t="shared" si="291"/>
        <v>-2.1778133333333329</v>
      </c>
      <c r="BD373" s="3">
        <f t="shared" si="292"/>
        <v>-2.0199218666666661</v>
      </c>
      <c r="BE373" s="3">
        <f t="shared" si="293"/>
        <v>-2.1342570666666658</v>
      </c>
      <c r="BF373" s="3">
        <f t="shared" si="294"/>
        <v>-1.9786989714285708</v>
      </c>
      <c r="BG373" s="3">
        <f t="shared" si="295"/>
        <v>-2.0907007999999996</v>
      </c>
    </row>
    <row r="374" spans="1:59" ht="15" x14ac:dyDescent="0.25">
      <c r="A374" s="38" t="s">
        <v>554</v>
      </c>
      <c r="B374" s="38" t="s">
        <v>23</v>
      </c>
      <c r="C374" s="38" t="str">
        <f>VLOOKUP(A374,CALC!$A$2:$C$494,3,FALSE)</f>
        <v>LW/RW</v>
      </c>
      <c r="D374" s="38">
        <v>2</v>
      </c>
      <c r="E374" s="39">
        <v>84</v>
      </c>
      <c r="F374" s="40">
        <v>11.9</v>
      </c>
      <c r="G374" s="40">
        <v>16.3</v>
      </c>
      <c r="H374" s="40">
        <v>28.1</v>
      </c>
      <c r="I374" s="40">
        <v>6.1</v>
      </c>
      <c r="J374" s="40">
        <v>116.4</v>
      </c>
      <c r="K374" s="40">
        <v>102.6</v>
      </c>
      <c r="L374" s="40">
        <v>31.1</v>
      </c>
      <c r="M374" s="40">
        <v>23.2</v>
      </c>
      <c r="N374" s="41">
        <v>0.10199999999999999</v>
      </c>
      <c r="O374" s="42">
        <v>13.25</v>
      </c>
      <c r="P374" s="54">
        <f t="shared" ref="P374:Y374" si="406">IF(F$4="Yes",F374*F$5,0)</f>
        <v>59.5</v>
      </c>
      <c r="Q374" s="55">
        <f t="shared" si="406"/>
        <v>61.125</v>
      </c>
      <c r="R374" s="55">
        <f t="shared" si="406"/>
        <v>28.1</v>
      </c>
      <c r="S374" s="55">
        <f t="shared" si="406"/>
        <v>3.05</v>
      </c>
      <c r="T374" s="55">
        <f t="shared" si="406"/>
        <v>58.2</v>
      </c>
      <c r="U374" s="55">
        <f t="shared" si="406"/>
        <v>30.779999999999998</v>
      </c>
      <c r="V374" s="55">
        <f t="shared" si="406"/>
        <v>18.66</v>
      </c>
      <c r="W374" s="55">
        <f t="shared" si="406"/>
        <v>23.2</v>
      </c>
      <c r="X374" s="55">
        <f t="shared" si="406"/>
        <v>0.10199999999999999</v>
      </c>
      <c r="Y374" s="56">
        <f t="shared" si="406"/>
        <v>0</v>
      </c>
      <c r="Z374" s="57">
        <f t="shared" si="276"/>
        <v>282.71699999999998</v>
      </c>
      <c r="AA374" s="59">
        <f t="shared" si="277"/>
        <v>3.3656785714285711</v>
      </c>
      <c r="AB374" s="59">
        <f t="shared" si="278"/>
        <v>-2.5362970285714281</v>
      </c>
      <c r="AC374" s="1"/>
      <c r="AD374" s="1"/>
      <c r="AE374" s="1"/>
      <c r="AF374" s="1"/>
      <c r="AG374" s="1"/>
      <c r="AH374" s="1"/>
      <c r="AI374" s="1"/>
      <c r="AJ374" s="1"/>
      <c r="AK374" s="1"/>
      <c r="AL374" s="1">
        <f>IFERROR(VLOOKUP(C374,CALC!$K$2:$M$8,2,FALSE),1)</f>
        <v>1.08</v>
      </c>
      <c r="AM374" s="1">
        <f>IFERROR(VLOOKUP(C374,CALC!$K$2:$M$8,3,FALSE),1)</f>
        <v>1.04</v>
      </c>
      <c r="AN374" s="1">
        <f>VLOOKUP(B374,CALC!$E$2:$H$33,3,FALSE)</f>
        <v>1.04</v>
      </c>
      <c r="AO374" s="1">
        <f>VLOOKUP(B374,CALC!$E$2:$H$33,4,FALSE)</f>
        <v>1.02</v>
      </c>
      <c r="AP374" s="1"/>
      <c r="AQ374" s="3">
        <f t="shared" si="279"/>
        <v>3.5003057142857141</v>
      </c>
      <c r="AR374" s="3">
        <f t="shared" si="280"/>
        <v>3.6349328571428572</v>
      </c>
      <c r="AS374" s="3">
        <f t="shared" si="281"/>
        <v>3.4329921428571426</v>
      </c>
      <c r="AT374" s="3">
        <f t="shared" si="282"/>
        <v>3.5003057142857141</v>
      </c>
      <c r="AU374" s="3">
        <f t="shared" si="283"/>
        <v>3.5703118285714286</v>
      </c>
      <c r="AV374" s="3">
        <f t="shared" si="284"/>
        <v>3.6403179428571426</v>
      </c>
      <c r="AW374" s="3">
        <f t="shared" si="285"/>
        <v>3.7076315142857146</v>
      </c>
      <c r="AX374" s="3">
        <f t="shared" si="286"/>
        <v>3.7803301714285715</v>
      </c>
      <c r="AY374" s="3">
        <f t="shared" si="287"/>
        <v>-2.3909285714285708</v>
      </c>
      <c r="AZ374" s="3">
        <f t="shared" si="288"/>
        <v>-2.4865657142857138</v>
      </c>
      <c r="BA374" s="3">
        <f t="shared" si="289"/>
        <v>-2.5822028571428568</v>
      </c>
      <c r="BB374" s="3">
        <f t="shared" si="290"/>
        <v>-2.4387471428571423</v>
      </c>
      <c r="BC374" s="3">
        <f t="shared" si="291"/>
        <v>-2.4865657142857138</v>
      </c>
      <c r="BD374" s="3">
        <f t="shared" si="292"/>
        <v>-2.5362970285714281</v>
      </c>
      <c r="BE374" s="3">
        <f t="shared" si="293"/>
        <v>-2.5860283428571424</v>
      </c>
      <c r="BF374" s="3">
        <f t="shared" si="294"/>
        <v>-2.6338469142857139</v>
      </c>
      <c r="BG374" s="3">
        <f t="shared" si="295"/>
        <v>-2.6854909714285711</v>
      </c>
    </row>
    <row r="375" spans="1:59" ht="15" x14ac:dyDescent="0.25">
      <c r="A375" s="38" t="s">
        <v>552</v>
      </c>
      <c r="B375" s="38" t="s">
        <v>79</v>
      </c>
      <c r="C375" s="38" t="str">
        <f>VLOOKUP(A375,CALC!$A$2:$C$494,3,FALSE)</f>
        <v>C/LW/RW</v>
      </c>
      <c r="D375" s="38"/>
      <c r="E375" s="39">
        <v>84</v>
      </c>
      <c r="F375" s="40">
        <v>14.9</v>
      </c>
      <c r="G375" s="40">
        <v>17.5</v>
      </c>
      <c r="H375" s="40">
        <v>32.4</v>
      </c>
      <c r="I375" s="40">
        <v>8.1</v>
      </c>
      <c r="J375" s="40">
        <v>120.1</v>
      </c>
      <c r="K375" s="40">
        <v>45.5</v>
      </c>
      <c r="L375" s="40">
        <v>21.9</v>
      </c>
      <c r="M375" s="40">
        <v>22.4</v>
      </c>
      <c r="N375" s="52">
        <v>0.124</v>
      </c>
      <c r="O375" s="42">
        <v>14.25</v>
      </c>
      <c r="P375" s="54">
        <f t="shared" ref="P375:Y375" si="407">IF(F$4="Yes",F375*F$5,0)</f>
        <v>74.5</v>
      </c>
      <c r="Q375" s="55">
        <f t="shared" si="407"/>
        <v>65.625</v>
      </c>
      <c r="R375" s="55">
        <f t="shared" si="407"/>
        <v>32.4</v>
      </c>
      <c r="S375" s="55">
        <f t="shared" si="407"/>
        <v>4.05</v>
      </c>
      <c r="T375" s="55">
        <f t="shared" si="407"/>
        <v>60.05</v>
      </c>
      <c r="U375" s="55">
        <f t="shared" si="407"/>
        <v>13.65</v>
      </c>
      <c r="V375" s="55">
        <f t="shared" si="407"/>
        <v>13.139999999999999</v>
      </c>
      <c r="W375" s="55">
        <f t="shared" si="407"/>
        <v>22.4</v>
      </c>
      <c r="X375" s="55">
        <f t="shared" si="407"/>
        <v>0.124</v>
      </c>
      <c r="Y375" s="56">
        <f t="shared" si="407"/>
        <v>0</v>
      </c>
      <c r="Z375" s="57">
        <f t="shared" si="276"/>
        <v>285.93900000000002</v>
      </c>
      <c r="AA375" s="59">
        <f t="shared" si="277"/>
        <v>3.4040357142857145</v>
      </c>
      <c r="AB375" s="59">
        <f t="shared" si="278"/>
        <v>-2.4428513571428558</v>
      </c>
      <c r="AC375" s="1"/>
      <c r="AD375" s="1"/>
      <c r="AE375" s="1"/>
      <c r="AF375" s="1"/>
      <c r="AG375" s="1"/>
      <c r="AH375" s="1"/>
      <c r="AI375" s="1"/>
      <c r="AJ375" s="1"/>
      <c r="AK375" s="1"/>
      <c r="AL375" s="1">
        <f>IFERROR(VLOOKUP(C375,CALC!$K$2:$M$8,2,FALSE),1)</f>
        <v>1.1299999999999999</v>
      </c>
      <c r="AM375" s="1">
        <f>IFERROR(VLOOKUP(C375,CALC!$K$2:$M$8,3,FALSE),1)</f>
        <v>1.0649999999999999</v>
      </c>
      <c r="AN375" s="1">
        <f>VLOOKUP(B375,CALC!$E$2:$H$33,3,FALSE)</f>
        <v>0.95</v>
      </c>
      <c r="AO375" s="1">
        <f>VLOOKUP(B375,CALC!$E$2:$H$33,4,FALSE)</f>
        <v>0.97499999999999998</v>
      </c>
      <c r="AP375" s="1"/>
      <c r="AQ375" s="3">
        <f t="shared" si="279"/>
        <v>3.6252980357142857</v>
      </c>
      <c r="AR375" s="3">
        <f t="shared" si="280"/>
        <v>3.8465603571428568</v>
      </c>
      <c r="AS375" s="3">
        <f t="shared" si="281"/>
        <v>3.3189348214285714</v>
      </c>
      <c r="AT375" s="3">
        <f t="shared" si="282"/>
        <v>3.2338339285714288</v>
      </c>
      <c r="AU375" s="3">
        <f t="shared" si="283"/>
        <v>3.5346655848214286</v>
      </c>
      <c r="AV375" s="3">
        <f t="shared" si="284"/>
        <v>3.444033133928571</v>
      </c>
      <c r="AW375" s="3">
        <f t="shared" si="285"/>
        <v>3.7503963482142852</v>
      </c>
      <c r="AX375" s="3">
        <f t="shared" si="286"/>
        <v>3.6542323392857137</v>
      </c>
      <c r="AY375" s="3">
        <f t="shared" si="287"/>
        <v>-2.3525714285714274</v>
      </c>
      <c r="AZ375" s="3">
        <f t="shared" si="288"/>
        <v>-2.50548857142857</v>
      </c>
      <c r="BA375" s="3">
        <f t="shared" si="289"/>
        <v>-2.6584057142857129</v>
      </c>
      <c r="BB375" s="3">
        <f t="shared" si="290"/>
        <v>-2.2937571428571415</v>
      </c>
      <c r="BC375" s="3">
        <f t="shared" si="291"/>
        <v>-2.234942857142856</v>
      </c>
      <c r="BD375" s="3">
        <f t="shared" si="292"/>
        <v>-2.4428513571428558</v>
      </c>
      <c r="BE375" s="3">
        <f t="shared" si="293"/>
        <v>-2.3802141428571413</v>
      </c>
      <c r="BF375" s="3">
        <f t="shared" si="294"/>
        <v>-2.5919455714285702</v>
      </c>
      <c r="BG375" s="3">
        <f t="shared" si="295"/>
        <v>-2.525485428571427</v>
      </c>
    </row>
    <row r="376" spans="1:59" ht="15" x14ac:dyDescent="0.25">
      <c r="A376" s="38" t="s">
        <v>550</v>
      </c>
      <c r="B376" s="38" t="s">
        <v>74</v>
      </c>
      <c r="C376" s="38" t="str">
        <f>VLOOKUP(A376,CALC!$A$2:$C$494,3,FALSE)</f>
        <v>C</v>
      </c>
      <c r="D376" s="38"/>
      <c r="E376" s="39">
        <v>84</v>
      </c>
      <c r="F376" s="40">
        <v>12.5</v>
      </c>
      <c r="G376" s="40">
        <v>18.399999999999999</v>
      </c>
      <c r="H376" s="40">
        <v>30.9</v>
      </c>
      <c r="I376" s="40">
        <v>3</v>
      </c>
      <c r="J376" s="40">
        <v>100.9</v>
      </c>
      <c r="K376" s="40">
        <v>27.1</v>
      </c>
      <c r="L376" s="40">
        <v>62.5</v>
      </c>
      <c r="M376" s="40">
        <v>28</v>
      </c>
      <c r="N376" s="41">
        <v>0.124</v>
      </c>
      <c r="O376" s="42">
        <v>16.25</v>
      </c>
      <c r="P376" s="54">
        <f t="shared" ref="P376:Y376" si="408">IF(F$4="Yes",F376*F$5,0)</f>
        <v>62.5</v>
      </c>
      <c r="Q376" s="55">
        <f t="shared" si="408"/>
        <v>69</v>
      </c>
      <c r="R376" s="55">
        <f t="shared" si="408"/>
        <v>30.9</v>
      </c>
      <c r="S376" s="55">
        <f t="shared" si="408"/>
        <v>1.5</v>
      </c>
      <c r="T376" s="55">
        <f t="shared" si="408"/>
        <v>50.45</v>
      </c>
      <c r="U376" s="55">
        <f t="shared" si="408"/>
        <v>8.1300000000000008</v>
      </c>
      <c r="V376" s="55">
        <f t="shared" si="408"/>
        <v>37.5</v>
      </c>
      <c r="W376" s="55">
        <f t="shared" si="408"/>
        <v>28</v>
      </c>
      <c r="X376" s="55">
        <f t="shared" si="408"/>
        <v>0.124</v>
      </c>
      <c r="Y376" s="56">
        <f t="shared" si="408"/>
        <v>0</v>
      </c>
      <c r="Z376" s="57">
        <f t="shared" si="276"/>
        <v>288.10400000000004</v>
      </c>
      <c r="AA376" s="59">
        <f t="shared" si="277"/>
        <v>3.4298095238095243</v>
      </c>
      <c r="AB376" s="59">
        <f t="shared" si="278"/>
        <v>-2.3600708249999989</v>
      </c>
      <c r="AC376" s="1"/>
      <c r="AD376" s="1"/>
      <c r="AE376" s="1"/>
      <c r="AF376" s="1"/>
      <c r="AG376" s="1"/>
      <c r="AH376" s="1"/>
      <c r="AI376" s="1"/>
      <c r="AJ376" s="1"/>
      <c r="AK376" s="1"/>
      <c r="AL376" s="1">
        <f>IFERROR(VLOOKUP(C376,CALC!$K$2:$M$8,2,FALSE),1)</f>
        <v>0.96</v>
      </c>
      <c r="AM376" s="1">
        <f>IFERROR(VLOOKUP(C376,CALC!$K$2:$M$8,3,FALSE),1)</f>
        <v>0.98</v>
      </c>
      <c r="AN376" s="1">
        <f>VLOOKUP(B376,CALC!$E$2:$H$33,3,FALSE)</f>
        <v>1.07</v>
      </c>
      <c r="AO376" s="1">
        <f>VLOOKUP(B376,CALC!$E$2:$H$33,4,FALSE)</f>
        <v>1.0350000000000001</v>
      </c>
      <c r="AP376" s="1"/>
      <c r="AQ376" s="3">
        <f t="shared" si="279"/>
        <v>3.3612133333333336</v>
      </c>
      <c r="AR376" s="3">
        <f t="shared" si="280"/>
        <v>3.2926171428571434</v>
      </c>
      <c r="AS376" s="3">
        <f t="shared" si="281"/>
        <v>3.549852857142858</v>
      </c>
      <c r="AT376" s="3">
        <f t="shared" si="282"/>
        <v>3.6698961904761913</v>
      </c>
      <c r="AU376" s="3">
        <f t="shared" si="283"/>
        <v>3.4788558000000007</v>
      </c>
      <c r="AV376" s="3">
        <f t="shared" si="284"/>
        <v>3.5964982666666674</v>
      </c>
      <c r="AW376" s="3">
        <f t="shared" si="285"/>
        <v>3.4078587428571439</v>
      </c>
      <c r="AX376" s="3">
        <f t="shared" si="286"/>
        <v>3.5231003428571435</v>
      </c>
      <c r="AY376" s="3">
        <f t="shared" si="287"/>
        <v>-2.3267976190476176</v>
      </c>
      <c r="AZ376" s="3">
        <f t="shared" si="288"/>
        <v>-2.2802616666666653</v>
      </c>
      <c r="BA376" s="3">
        <f t="shared" si="289"/>
        <v>-2.233725714285713</v>
      </c>
      <c r="BB376" s="3">
        <f t="shared" si="290"/>
        <v>-2.4082355357142844</v>
      </c>
      <c r="BC376" s="3">
        <f t="shared" si="291"/>
        <v>-2.4896734523809512</v>
      </c>
      <c r="BD376" s="3">
        <f t="shared" si="292"/>
        <v>-2.3600708249999989</v>
      </c>
      <c r="BE376" s="3">
        <f t="shared" si="293"/>
        <v>-2.439879983333332</v>
      </c>
      <c r="BF376" s="3">
        <f t="shared" si="294"/>
        <v>-2.3119061142857134</v>
      </c>
      <c r="BG376" s="3">
        <f t="shared" si="295"/>
        <v>-2.3900865142857128</v>
      </c>
    </row>
    <row r="377" spans="1:59" ht="15" x14ac:dyDescent="0.25">
      <c r="A377" s="38" t="s">
        <v>506</v>
      </c>
      <c r="B377" s="38" t="s">
        <v>32</v>
      </c>
      <c r="C377" s="38" t="str">
        <f>VLOOKUP(A377,CALC!$A$2:$C$494,3,FALSE)</f>
        <v>D</v>
      </c>
      <c r="D377" s="38"/>
      <c r="E377" s="39">
        <v>84</v>
      </c>
      <c r="F377" s="40">
        <v>3.7</v>
      </c>
      <c r="G377" s="40">
        <v>31</v>
      </c>
      <c r="H377" s="40">
        <v>34.6</v>
      </c>
      <c r="I377" s="40">
        <v>0</v>
      </c>
      <c r="J377" s="40">
        <v>63.9</v>
      </c>
      <c r="K377" s="40">
        <v>31</v>
      </c>
      <c r="L377" s="40">
        <v>82</v>
      </c>
      <c r="M377" s="40">
        <v>14.2</v>
      </c>
      <c r="N377" s="52">
        <v>5.7000000000000002E-2</v>
      </c>
      <c r="O377" s="42">
        <v>20.25</v>
      </c>
      <c r="P377" s="54">
        <f t="shared" ref="P377:Y377" si="409">IF(F$4="Yes",F377*F$5,0)</f>
        <v>18.5</v>
      </c>
      <c r="Q377" s="55">
        <f t="shared" si="409"/>
        <v>116.25</v>
      </c>
      <c r="R377" s="55">
        <f t="shared" si="409"/>
        <v>34.6</v>
      </c>
      <c r="S377" s="55">
        <f t="shared" si="409"/>
        <v>0</v>
      </c>
      <c r="T377" s="55">
        <f t="shared" si="409"/>
        <v>31.95</v>
      </c>
      <c r="U377" s="55">
        <f t="shared" si="409"/>
        <v>9.2999999999999989</v>
      </c>
      <c r="V377" s="55">
        <f t="shared" si="409"/>
        <v>49.199999999999996</v>
      </c>
      <c r="W377" s="55">
        <f t="shared" si="409"/>
        <v>14.2</v>
      </c>
      <c r="X377" s="55">
        <f t="shared" si="409"/>
        <v>5.7000000000000002E-2</v>
      </c>
      <c r="Y377" s="56">
        <f t="shared" si="409"/>
        <v>0</v>
      </c>
      <c r="Z377" s="57">
        <f t="shared" si="276"/>
        <v>274.05700000000002</v>
      </c>
      <c r="AA377" s="59">
        <f t="shared" si="277"/>
        <v>3.2625833333333336</v>
      </c>
      <c r="AB377" s="59">
        <f t="shared" si="278"/>
        <v>-1.7511578571428577</v>
      </c>
      <c r="AC377" s="1"/>
      <c r="AD377" s="1"/>
      <c r="AE377" s="1"/>
      <c r="AF377" s="1"/>
      <c r="AG377" s="1"/>
      <c r="AH377" s="1"/>
      <c r="AI377" s="1"/>
      <c r="AJ377" s="1"/>
      <c r="AK377" s="1"/>
      <c r="AL377" s="1">
        <f>IFERROR(VLOOKUP(C377,CALC!$K$2:$M$8,2,FALSE),1)</f>
        <v>1</v>
      </c>
      <c r="AM377" s="1">
        <f>IFERROR(VLOOKUP(C377,CALC!$K$2:$M$8,3,FALSE),1)</f>
        <v>1</v>
      </c>
      <c r="AN377" s="1">
        <f>VLOOKUP(B377,CALC!$E$2:$H$33,3,FALSE)</f>
        <v>1.1200000000000001</v>
      </c>
      <c r="AO377" s="1">
        <f>VLOOKUP(B377,CALC!$E$2:$H$33,4,FALSE)</f>
        <v>1.06</v>
      </c>
      <c r="AP377" s="1"/>
      <c r="AQ377" s="3">
        <f t="shared" si="279"/>
        <v>3.2625833333333336</v>
      </c>
      <c r="AR377" s="3">
        <f t="shared" si="280"/>
        <v>3.2625833333333336</v>
      </c>
      <c r="AS377" s="3">
        <f t="shared" si="281"/>
        <v>3.4583383333333337</v>
      </c>
      <c r="AT377" s="3">
        <f t="shared" si="282"/>
        <v>3.6540933333333339</v>
      </c>
      <c r="AU377" s="3">
        <f t="shared" si="283"/>
        <v>3.4583383333333337</v>
      </c>
      <c r="AV377" s="3">
        <f t="shared" si="284"/>
        <v>3.6540933333333339</v>
      </c>
      <c r="AW377" s="3">
        <f t="shared" si="285"/>
        <v>3.4583383333333337</v>
      </c>
      <c r="AX377" s="3">
        <f t="shared" si="286"/>
        <v>3.6540933333333339</v>
      </c>
      <c r="AY377" s="3">
        <f t="shared" si="287"/>
        <v>-1.6520357142857147</v>
      </c>
      <c r="AZ377" s="3">
        <f t="shared" si="288"/>
        <v>-1.6520357142857147</v>
      </c>
      <c r="BA377" s="3">
        <f t="shared" si="289"/>
        <v>-1.6520357142857147</v>
      </c>
      <c r="BB377" s="3">
        <f t="shared" si="290"/>
        <v>-1.7511578571428577</v>
      </c>
      <c r="BC377" s="3">
        <f t="shared" si="291"/>
        <v>-1.8502800000000006</v>
      </c>
      <c r="BD377" s="3">
        <f t="shared" si="292"/>
        <v>-1.7511578571428577</v>
      </c>
      <c r="BE377" s="3">
        <f t="shared" si="293"/>
        <v>-1.8502800000000006</v>
      </c>
      <c r="BF377" s="3">
        <f t="shared" si="294"/>
        <v>-1.7511578571428577</v>
      </c>
      <c r="BG377" s="3">
        <f t="shared" si="295"/>
        <v>-1.8502800000000006</v>
      </c>
    </row>
    <row r="378" spans="1:59" ht="15" x14ac:dyDescent="0.25">
      <c r="A378" s="38" t="s">
        <v>556</v>
      </c>
      <c r="B378" s="38" t="s">
        <v>77</v>
      </c>
      <c r="C378" s="38" t="str">
        <f>VLOOKUP(A378,CALC!$A$2:$C$494,3,FALSE)</f>
        <v>C/LW</v>
      </c>
      <c r="D378" s="38">
        <v>2</v>
      </c>
      <c r="E378" s="39">
        <v>84</v>
      </c>
      <c r="F378" s="40">
        <v>13.4</v>
      </c>
      <c r="G378" s="40">
        <v>17.399999999999999</v>
      </c>
      <c r="H378" s="40">
        <v>30.8</v>
      </c>
      <c r="I378" s="40">
        <v>5.7</v>
      </c>
      <c r="J378" s="40">
        <v>119.2</v>
      </c>
      <c r="K378" s="40">
        <v>13.4</v>
      </c>
      <c r="L378" s="40">
        <v>40.200000000000003</v>
      </c>
      <c r="M378" s="40">
        <v>37.799999999999997</v>
      </c>
      <c r="N378" s="41">
        <v>0.113</v>
      </c>
      <c r="O378" s="42">
        <v>14.25</v>
      </c>
      <c r="P378" s="54">
        <f t="shared" ref="P378:Y378" si="410">IF(F$4="Yes",F378*F$5,0)</f>
        <v>67</v>
      </c>
      <c r="Q378" s="55">
        <f t="shared" si="410"/>
        <v>65.25</v>
      </c>
      <c r="R378" s="55">
        <f t="shared" si="410"/>
        <v>30.8</v>
      </c>
      <c r="S378" s="55">
        <f t="shared" si="410"/>
        <v>2.85</v>
      </c>
      <c r="T378" s="55">
        <f t="shared" si="410"/>
        <v>59.6</v>
      </c>
      <c r="U378" s="55">
        <f t="shared" si="410"/>
        <v>4.0199999999999996</v>
      </c>
      <c r="V378" s="55">
        <f t="shared" si="410"/>
        <v>24.12</v>
      </c>
      <c r="W378" s="55">
        <f t="shared" si="410"/>
        <v>37.799999999999997</v>
      </c>
      <c r="X378" s="55">
        <f t="shared" si="410"/>
        <v>0.113</v>
      </c>
      <c r="Y378" s="56">
        <f t="shared" si="410"/>
        <v>0</v>
      </c>
      <c r="Z378" s="57">
        <f t="shared" si="276"/>
        <v>291.553</v>
      </c>
      <c r="AA378" s="59">
        <f t="shared" si="277"/>
        <v>3.4708690476190478</v>
      </c>
      <c r="AB378" s="59">
        <f t="shared" si="278"/>
        <v>-2.3885963095238081</v>
      </c>
      <c r="AC378" s="1"/>
      <c r="AD378" s="1"/>
      <c r="AE378" s="1"/>
      <c r="AF378" s="1"/>
      <c r="AG378" s="1"/>
      <c r="AH378" s="1"/>
      <c r="AI378" s="1"/>
      <c r="AJ378" s="1"/>
      <c r="AK378" s="1"/>
      <c r="AL378" s="1">
        <f>IFERROR(VLOOKUP(C378,CALC!$K$2:$M$8,2,FALSE),1)</f>
        <v>1.0900000000000001</v>
      </c>
      <c r="AM378" s="1">
        <f>IFERROR(VLOOKUP(C378,CALC!$K$2:$M$8,3,FALSE),1)</f>
        <v>1.0449999999999999</v>
      </c>
      <c r="AN378" s="1">
        <f>VLOOKUP(B378,CALC!$E$2:$H$33,3,FALSE)</f>
        <v>1</v>
      </c>
      <c r="AO378" s="1">
        <f>VLOOKUP(B378,CALC!$E$2:$H$33,4,FALSE)</f>
        <v>1</v>
      </c>
      <c r="AP378" s="1"/>
      <c r="AQ378" s="3">
        <f t="shared" si="279"/>
        <v>3.6270581547619045</v>
      </c>
      <c r="AR378" s="3">
        <f t="shared" si="280"/>
        <v>3.7832472619047626</v>
      </c>
      <c r="AS378" s="3">
        <f t="shared" si="281"/>
        <v>3.4708690476190478</v>
      </c>
      <c r="AT378" s="3">
        <f t="shared" si="282"/>
        <v>3.4708690476190478</v>
      </c>
      <c r="AU378" s="3">
        <f t="shared" si="283"/>
        <v>3.6270581547619045</v>
      </c>
      <c r="AV378" s="3">
        <f t="shared" si="284"/>
        <v>3.6270581547619045</v>
      </c>
      <c r="AW378" s="3">
        <f t="shared" si="285"/>
        <v>3.7832472619047626</v>
      </c>
      <c r="AX378" s="3">
        <f t="shared" si="286"/>
        <v>3.7832472619047626</v>
      </c>
      <c r="AY378" s="3">
        <f t="shared" si="287"/>
        <v>-2.2857380952380941</v>
      </c>
      <c r="AZ378" s="3">
        <f t="shared" si="288"/>
        <v>-2.3885963095238081</v>
      </c>
      <c r="BA378" s="3">
        <f t="shared" si="289"/>
        <v>-2.4914545238095229</v>
      </c>
      <c r="BB378" s="3">
        <f t="shared" si="290"/>
        <v>-2.2857380952380941</v>
      </c>
      <c r="BC378" s="3">
        <f t="shared" si="291"/>
        <v>-2.2857380952380941</v>
      </c>
      <c r="BD378" s="3">
        <f t="shared" si="292"/>
        <v>-2.3885963095238081</v>
      </c>
      <c r="BE378" s="3">
        <f t="shared" si="293"/>
        <v>-2.3885963095238081</v>
      </c>
      <c r="BF378" s="3">
        <f t="shared" si="294"/>
        <v>-2.4914545238095229</v>
      </c>
      <c r="BG378" s="3">
        <f t="shared" si="295"/>
        <v>-2.4914545238095229</v>
      </c>
    </row>
    <row r="379" spans="1:59" ht="15" x14ac:dyDescent="0.25">
      <c r="A379" s="38" t="s">
        <v>501</v>
      </c>
      <c r="B379" s="38" t="s">
        <v>51</v>
      </c>
      <c r="C379" s="38" t="str">
        <f>VLOOKUP(A379,CALC!$A$2:$C$494,3,FALSE)</f>
        <v>D</v>
      </c>
      <c r="D379" s="38"/>
      <c r="E379" s="39">
        <v>84</v>
      </c>
      <c r="F379" s="40">
        <v>2.6</v>
      </c>
      <c r="G379" s="40">
        <v>16.5</v>
      </c>
      <c r="H379" s="40">
        <v>19.100000000000001</v>
      </c>
      <c r="I379" s="40">
        <v>0</v>
      </c>
      <c r="J379" s="40">
        <v>49.4</v>
      </c>
      <c r="K379" s="40">
        <v>23.8</v>
      </c>
      <c r="L379" s="40">
        <v>189.7</v>
      </c>
      <c r="M379" s="40">
        <v>23.8</v>
      </c>
      <c r="N379" s="52">
        <v>5.2999999999999999E-2</v>
      </c>
      <c r="O379" s="42">
        <v>19.5</v>
      </c>
      <c r="P379" s="54">
        <f t="shared" ref="P379:Y379" si="411">IF(F$4="Yes",F379*F$5,0)</f>
        <v>13</v>
      </c>
      <c r="Q379" s="55">
        <f t="shared" si="411"/>
        <v>61.875</v>
      </c>
      <c r="R379" s="55">
        <f t="shared" si="411"/>
        <v>19.100000000000001</v>
      </c>
      <c r="S379" s="55">
        <f t="shared" si="411"/>
        <v>0</v>
      </c>
      <c r="T379" s="55">
        <f t="shared" si="411"/>
        <v>24.7</v>
      </c>
      <c r="U379" s="55">
        <f t="shared" si="411"/>
        <v>7.14</v>
      </c>
      <c r="V379" s="55">
        <f t="shared" si="411"/>
        <v>113.82</v>
      </c>
      <c r="W379" s="55">
        <f t="shared" si="411"/>
        <v>23.8</v>
      </c>
      <c r="X379" s="55">
        <f t="shared" si="411"/>
        <v>5.2999999999999999E-2</v>
      </c>
      <c r="Y379" s="56">
        <f t="shared" si="411"/>
        <v>0</v>
      </c>
      <c r="Z379" s="57">
        <f t="shared" si="276"/>
        <v>263.488</v>
      </c>
      <c r="AA379" s="59">
        <f t="shared" si="277"/>
        <v>3.1367619047619049</v>
      </c>
      <c r="AB379" s="59">
        <f t="shared" si="278"/>
        <v>-1.7511892857142863</v>
      </c>
      <c r="AC379" s="1"/>
      <c r="AD379" s="1"/>
      <c r="AE379" s="1"/>
      <c r="AF379" s="1"/>
      <c r="AG379" s="1"/>
      <c r="AH379" s="1"/>
      <c r="AI379" s="1"/>
      <c r="AJ379" s="1"/>
      <c r="AK379" s="1"/>
      <c r="AL379" s="1">
        <f>IFERROR(VLOOKUP(C379,CALC!$K$2:$M$8,2,FALSE),1)</f>
        <v>1</v>
      </c>
      <c r="AM379" s="1">
        <f>IFERROR(VLOOKUP(C379,CALC!$K$2:$M$8,3,FALSE),1)</f>
        <v>1</v>
      </c>
      <c r="AN379" s="1">
        <f>VLOOKUP(B379,CALC!$E$2:$H$33,3,FALSE)</f>
        <v>0.97</v>
      </c>
      <c r="AO379" s="1">
        <f>VLOOKUP(B379,CALC!$E$2:$H$33,4,FALSE)</f>
        <v>0.98499999999999999</v>
      </c>
      <c r="AP379" s="1"/>
      <c r="AQ379" s="3">
        <f t="shared" si="279"/>
        <v>3.1367619047619049</v>
      </c>
      <c r="AR379" s="3">
        <f t="shared" si="280"/>
        <v>3.1367619047619049</v>
      </c>
      <c r="AS379" s="3">
        <f t="shared" si="281"/>
        <v>3.0897104761904761</v>
      </c>
      <c r="AT379" s="3">
        <f t="shared" si="282"/>
        <v>3.0426590476190478</v>
      </c>
      <c r="AU379" s="3">
        <f t="shared" si="283"/>
        <v>3.0897104761904761</v>
      </c>
      <c r="AV379" s="3">
        <f t="shared" si="284"/>
        <v>3.0426590476190478</v>
      </c>
      <c r="AW379" s="3">
        <f t="shared" si="285"/>
        <v>3.0897104761904761</v>
      </c>
      <c r="AX379" s="3">
        <f t="shared" si="286"/>
        <v>3.0426590476190478</v>
      </c>
      <c r="AY379" s="3">
        <f t="shared" si="287"/>
        <v>-1.7778571428571435</v>
      </c>
      <c r="AZ379" s="3">
        <f t="shared" si="288"/>
        <v>-1.7778571428571435</v>
      </c>
      <c r="BA379" s="3">
        <f t="shared" si="289"/>
        <v>-1.7778571428571435</v>
      </c>
      <c r="BB379" s="3">
        <f t="shared" si="290"/>
        <v>-1.7511892857142863</v>
      </c>
      <c r="BC379" s="3">
        <f t="shared" si="291"/>
        <v>-1.7245214285714292</v>
      </c>
      <c r="BD379" s="3">
        <f t="shared" si="292"/>
        <v>-1.7511892857142863</v>
      </c>
      <c r="BE379" s="3">
        <f t="shared" si="293"/>
        <v>-1.7245214285714292</v>
      </c>
      <c r="BF379" s="3">
        <f t="shared" si="294"/>
        <v>-1.7511892857142863</v>
      </c>
      <c r="BG379" s="3">
        <f t="shared" si="295"/>
        <v>-1.7245214285714292</v>
      </c>
    </row>
    <row r="380" spans="1:59" ht="15" x14ac:dyDescent="0.25">
      <c r="A380" s="38" t="s">
        <v>485</v>
      </c>
      <c r="B380" s="38" t="s">
        <v>49</v>
      </c>
      <c r="C380" s="38" t="str">
        <f>VLOOKUP(A380,CALC!$A$2:$C$494,3,FALSE)</f>
        <v>D</v>
      </c>
      <c r="D380" s="38"/>
      <c r="E380" s="39">
        <v>84</v>
      </c>
      <c r="F380" s="40">
        <v>4.2</v>
      </c>
      <c r="G380" s="40">
        <v>25.8</v>
      </c>
      <c r="H380" s="40">
        <v>30</v>
      </c>
      <c r="I380" s="40">
        <v>5.5</v>
      </c>
      <c r="J380" s="40">
        <v>93.3</v>
      </c>
      <c r="K380" s="40">
        <v>9.3000000000000007</v>
      </c>
      <c r="L380" s="40">
        <v>82.6</v>
      </c>
      <c r="M380" s="40">
        <v>13.7</v>
      </c>
      <c r="N380" s="41">
        <v>4.4999999999999998E-2</v>
      </c>
      <c r="O380" s="42">
        <v>20.5</v>
      </c>
      <c r="P380" s="54">
        <f t="shared" ref="P380:Y380" si="412">IF(F$4="Yes",F380*F$5,0)</f>
        <v>21</v>
      </c>
      <c r="Q380" s="55">
        <f t="shared" si="412"/>
        <v>96.75</v>
      </c>
      <c r="R380" s="55">
        <f t="shared" si="412"/>
        <v>30</v>
      </c>
      <c r="S380" s="55">
        <f t="shared" si="412"/>
        <v>2.75</v>
      </c>
      <c r="T380" s="55">
        <f t="shared" si="412"/>
        <v>46.65</v>
      </c>
      <c r="U380" s="55">
        <f t="shared" si="412"/>
        <v>2.79</v>
      </c>
      <c r="V380" s="55">
        <f t="shared" si="412"/>
        <v>49.559999999999995</v>
      </c>
      <c r="W380" s="55">
        <f t="shared" si="412"/>
        <v>13.7</v>
      </c>
      <c r="X380" s="55">
        <f t="shared" si="412"/>
        <v>4.4999999999999998E-2</v>
      </c>
      <c r="Y380" s="56">
        <f t="shared" si="412"/>
        <v>0</v>
      </c>
      <c r="Z380" s="57">
        <f t="shared" si="276"/>
        <v>263.245</v>
      </c>
      <c r="AA380" s="59">
        <f t="shared" si="277"/>
        <v>3.1338690476190476</v>
      </c>
      <c r="AB380" s="59">
        <f t="shared" si="278"/>
        <v>-1.6115787500000007</v>
      </c>
      <c r="AC380" s="1"/>
      <c r="AD380" s="1"/>
      <c r="AE380" s="1"/>
      <c r="AF380" s="1"/>
      <c r="AG380" s="1"/>
      <c r="AH380" s="1"/>
      <c r="AI380" s="1"/>
      <c r="AJ380" s="1"/>
      <c r="AK380" s="1"/>
      <c r="AL380" s="1">
        <f>IFERROR(VLOOKUP(C380,CALC!$K$2:$M$8,2,FALSE),1)</f>
        <v>1</v>
      </c>
      <c r="AM380" s="1">
        <f>IFERROR(VLOOKUP(C380,CALC!$K$2:$M$8,3,FALSE),1)</f>
        <v>1</v>
      </c>
      <c r="AN380" s="1">
        <f>VLOOKUP(B380,CALC!$E$2:$H$33,3,FALSE)</f>
        <v>0.81</v>
      </c>
      <c r="AO380" s="1">
        <f>VLOOKUP(B380,CALC!$E$2:$H$33,4,FALSE)</f>
        <v>0.90500000000000003</v>
      </c>
      <c r="AP380" s="1"/>
      <c r="AQ380" s="3">
        <f t="shared" si="279"/>
        <v>3.1338690476190476</v>
      </c>
      <c r="AR380" s="3">
        <f t="shared" si="280"/>
        <v>3.1338690476190476</v>
      </c>
      <c r="AS380" s="3">
        <f t="shared" si="281"/>
        <v>2.8361514880952381</v>
      </c>
      <c r="AT380" s="3">
        <f t="shared" si="282"/>
        <v>2.5384339285714286</v>
      </c>
      <c r="AU380" s="3">
        <f t="shared" si="283"/>
        <v>2.8361514880952381</v>
      </c>
      <c r="AV380" s="3">
        <f t="shared" si="284"/>
        <v>2.5384339285714286</v>
      </c>
      <c r="AW380" s="3">
        <f t="shared" si="285"/>
        <v>2.8361514880952381</v>
      </c>
      <c r="AX380" s="3">
        <f t="shared" si="286"/>
        <v>2.5384339285714286</v>
      </c>
      <c r="AY380" s="3">
        <f t="shared" si="287"/>
        <v>-1.7807500000000007</v>
      </c>
      <c r="AZ380" s="3">
        <f t="shared" si="288"/>
        <v>-1.7807500000000007</v>
      </c>
      <c r="BA380" s="3">
        <f t="shared" si="289"/>
        <v>-1.7807500000000007</v>
      </c>
      <c r="BB380" s="3">
        <f t="shared" si="290"/>
        <v>-1.6115787500000007</v>
      </c>
      <c r="BC380" s="3">
        <f t="shared" si="291"/>
        <v>-1.4424075000000007</v>
      </c>
      <c r="BD380" s="3">
        <f t="shared" si="292"/>
        <v>-1.6115787500000007</v>
      </c>
      <c r="BE380" s="3">
        <f t="shared" si="293"/>
        <v>-1.4424075000000007</v>
      </c>
      <c r="BF380" s="3">
        <f t="shared" si="294"/>
        <v>-1.6115787500000007</v>
      </c>
      <c r="BG380" s="3">
        <f t="shared" si="295"/>
        <v>-1.4424075000000007</v>
      </c>
    </row>
    <row r="381" spans="1:59" ht="15" x14ac:dyDescent="0.25">
      <c r="A381" s="38" t="s">
        <v>549</v>
      </c>
      <c r="B381" s="38" t="s">
        <v>79</v>
      </c>
      <c r="C381" s="38" t="str">
        <f>VLOOKUP(A381,CALC!$A$2:$C$494,3,FALSE)</f>
        <v>C</v>
      </c>
      <c r="D381" s="38">
        <v>2</v>
      </c>
      <c r="E381" s="39">
        <v>84</v>
      </c>
      <c r="F381" s="40">
        <v>13.3</v>
      </c>
      <c r="G381" s="40">
        <v>17.2</v>
      </c>
      <c r="H381" s="40">
        <v>30.5</v>
      </c>
      <c r="I381" s="40">
        <v>4.5</v>
      </c>
      <c r="J381" s="40">
        <v>117.3</v>
      </c>
      <c r="K381" s="40">
        <v>33.700000000000003</v>
      </c>
      <c r="L381" s="40">
        <v>28.9</v>
      </c>
      <c r="M381" s="40">
        <v>54.3</v>
      </c>
      <c r="N381" s="52">
        <v>0.114</v>
      </c>
      <c r="O381" s="42">
        <v>15</v>
      </c>
      <c r="P381" s="54">
        <f t="shared" ref="P381:Y381" si="413">IF(F$4="Yes",F381*F$5,0)</f>
        <v>66.5</v>
      </c>
      <c r="Q381" s="55">
        <f t="shared" si="413"/>
        <v>64.5</v>
      </c>
      <c r="R381" s="55">
        <f t="shared" si="413"/>
        <v>30.5</v>
      </c>
      <c r="S381" s="55">
        <f t="shared" si="413"/>
        <v>2.25</v>
      </c>
      <c r="T381" s="55">
        <f t="shared" si="413"/>
        <v>58.65</v>
      </c>
      <c r="U381" s="55">
        <f t="shared" si="413"/>
        <v>10.110000000000001</v>
      </c>
      <c r="V381" s="55">
        <f t="shared" si="413"/>
        <v>17.34</v>
      </c>
      <c r="W381" s="55">
        <f t="shared" si="413"/>
        <v>54.3</v>
      </c>
      <c r="X381" s="55">
        <f t="shared" si="413"/>
        <v>0.114</v>
      </c>
      <c r="Y381" s="56">
        <f t="shared" si="413"/>
        <v>0</v>
      </c>
      <c r="Z381" s="57">
        <f t="shared" si="276"/>
        <v>304.26400000000001</v>
      </c>
      <c r="AA381" s="59">
        <f t="shared" si="277"/>
        <v>3.6221904761904762</v>
      </c>
      <c r="AB381" s="59">
        <f t="shared" si="278"/>
        <v>-2.0394351249999989</v>
      </c>
      <c r="AC381" s="1"/>
      <c r="AD381" s="1"/>
      <c r="AE381" s="1"/>
      <c r="AF381" s="1"/>
      <c r="AG381" s="1"/>
      <c r="AH381" s="1"/>
      <c r="AI381" s="1"/>
      <c r="AJ381" s="1"/>
      <c r="AK381" s="1"/>
      <c r="AL381" s="1">
        <f>IFERROR(VLOOKUP(C381,CALC!$K$2:$M$8,2,FALSE),1)</f>
        <v>0.96</v>
      </c>
      <c r="AM381" s="1">
        <f>IFERROR(VLOOKUP(C381,CALC!$K$2:$M$8,3,FALSE),1)</f>
        <v>0.98</v>
      </c>
      <c r="AN381" s="1">
        <f>VLOOKUP(B381,CALC!$E$2:$H$33,3,FALSE)</f>
        <v>0.95</v>
      </c>
      <c r="AO381" s="1">
        <f>VLOOKUP(B381,CALC!$E$2:$H$33,4,FALSE)</f>
        <v>0.97499999999999998</v>
      </c>
      <c r="AP381" s="1"/>
      <c r="AQ381" s="3">
        <f t="shared" si="279"/>
        <v>3.5497466666666666</v>
      </c>
      <c r="AR381" s="3">
        <f t="shared" si="280"/>
        <v>3.477302857142857</v>
      </c>
      <c r="AS381" s="3">
        <f t="shared" si="281"/>
        <v>3.5316357142857142</v>
      </c>
      <c r="AT381" s="3">
        <f t="shared" si="282"/>
        <v>3.4410809523809522</v>
      </c>
      <c r="AU381" s="3">
        <f t="shared" si="283"/>
        <v>3.4610029999999998</v>
      </c>
      <c r="AV381" s="3">
        <f t="shared" si="284"/>
        <v>3.3722593333333331</v>
      </c>
      <c r="AW381" s="3">
        <f t="shared" si="285"/>
        <v>3.3903702857142854</v>
      </c>
      <c r="AX381" s="3">
        <f t="shared" si="286"/>
        <v>3.3034377142857139</v>
      </c>
      <c r="AY381" s="3">
        <f t="shared" si="287"/>
        <v>-2.1344166666666657</v>
      </c>
      <c r="AZ381" s="3">
        <f t="shared" si="288"/>
        <v>-2.0917283333333323</v>
      </c>
      <c r="BA381" s="3">
        <f t="shared" si="289"/>
        <v>-2.0490399999999989</v>
      </c>
      <c r="BB381" s="3">
        <f t="shared" si="290"/>
        <v>-2.0810562499999992</v>
      </c>
      <c r="BC381" s="3">
        <f t="shared" si="291"/>
        <v>-2.0276958333333321</v>
      </c>
      <c r="BD381" s="3">
        <f t="shared" si="292"/>
        <v>-2.0394351249999989</v>
      </c>
      <c r="BE381" s="3">
        <f t="shared" si="293"/>
        <v>-1.9871419166666655</v>
      </c>
      <c r="BF381" s="3">
        <f t="shared" si="294"/>
        <v>-1.9978139999999989</v>
      </c>
      <c r="BG381" s="3">
        <f t="shared" si="295"/>
        <v>-1.9465879999999989</v>
      </c>
    </row>
    <row r="382" spans="1:59" ht="15" x14ac:dyDescent="0.25">
      <c r="A382" s="38" t="s">
        <v>484</v>
      </c>
      <c r="B382" s="38" t="s">
        <v>45</v>
      </c>
      <c r="C382" s="38" t="str">
        <f>VLOOKUP(A382,CALC!$A$2:$C$494,3,FALSE)</f>
        <v>D</v>
      </c>
      <c r="D382" s="38">
        <v>2</v>
      </c>
      <c r="E382" s="39">
        <v>84</v>
      </c>
      <c r="F382" s="40">
        <v>6.9</v>
      </c>
      <c r="G382" s="40">
        <v>24.4</v>
      </c>
      <c r="H382" s="40">
        <v>31.3</v>
      </c>
      <c r="I382" s="40">
        <v>9.8000000000000007</v>
      </c>
      <c r="J382" s="40">
        <v>75.099999999999994</v>
      </c>
      <c r="K382" s="40">
        <v>44.6</v>
      </c>
      <c r="L382" s="40">
        <v>58</v>
      </c>
      <c r="M382" s="40">
        <v>26.8</v>
      </c>
      <c r="N382" s="41">
        <v>9.1999999999999998E-2</v>
      </c>
      <c r="O382" s="42">
        <v>14.25</v>
      </c>
      <c r="P382" s="54">
        <f t="shared" ref="P382:Y382" si="414">IF(F$4="Yes",F382*F$5,0)</f>
        <v>34.5</v>
      </c>
      <c r="Q382" s="55">
        <f t="shared" si="414"/>
        <v>91.5</v>
      </c>
      <c r="R382" s="55">
        <f t="shared" si="414"/>
        <v>31.3</v>
      </c>
      <c r="S382" s="55">
        <f t="shared" si="414"/>
        <v>4.9000000000000004</v>
      </c>
      <c r="T382" s="55">
        <f t="shared" si="414"/>
        <v>37.549999999999997</v>
      </c>
      <c r="U382" s="55">
        <f t="shared" si="414"/>
        <v>13.38</v>
      </c>
      <c r="V382" s="55">
        <f t="shared" si="414"/>
        <v>34.799999999999997</v>
      </c>
      <c r="W382" s="55">
        <f t="shared" si="414"/>
        <v>26.8</v>
      </c>
      <c r="X382" s="55">
        <f t="shared" si="414"/>
        <v>9.1999999999999998E-2</v>
      </c>
      <c r="Y382" s="56">
        <f t="shared" si="414"/>
        <v>0</v>
      </c>
      <c r="Z382" s="57">
        <f t="shared" si="276"/>
        <v>274.822</v>
      </c>
      <c r="AA382" s="59">
        <f t="shared" si="277"/>
        <v>3.2716904761904764</v>
      </c>
      <c r="AB382" s="59">
        <f t="shared" si="278"/>
        <v>-1.4457771428571433</v>
      </c>
      <c r="AC382" s="1"/>
      <c r="AD382" s="1"/>
      <c r="AE382" s="1"/>
      <c r="AF382" s="1"/>
      <c r="AG382" s="1"/>
      <c r="AH382" s="1"/>
      <c r="AI382" s="1"/>
      <c r="AJ382" s="1"/>
      <c r="AK382" s="1"/>
      <c r="AL382" s="1">
        <f>IFERROR(VLOOKUP(C382,CALC!$K$2:$M$8,2,FALSE),1)</f>
        <v>1</v>
      </c>
      <c r="AM382" s="1">
        <f>IFERROR(VLOOKUP(C382,CALC!$K$2:$M$8,3,FALSE),1)</f>
        <v>1</v>
      </c>
      <c r="AN382" s="1">
        <f>VLOOKUP(B382,CALC!$E$2:$H$33,3,FALSE)</f>
        <v>0.76</v>
      </c>
      <c r="AO382" s="1">
        <f>VLOOKUP(B382,CALC!$E$2:$H$33,4,FALSE)</f>
        <v>0.88</v>
      </c>
      <c r="AP382" s="1"/>
      <c r="AQ382" s="3">
        <f t="shared" si="279"/>
        <v>3.2716904761904764</v>
      </c>
      <c r="AR382" s="3">
        <f t="shared" si="280"/>
        <v>3.2716904761904764</v>
      </c>
      <c r="AS382" s="3">
        <f t="shared" si="281"/>
        <v>2.8790876190476191</v>
      </c>
      <c r="AT382" s="3">
        <f t="shared" si="282"/>
        <v>2.4864847619047619</v>
      </c>
      <c r="AU382" s="3">
        <f t="shared" si="283"/>
        <v>2.8790876190476191</v>
      </c>
      <c r="AV382" s="3">
        <f t="shared" si="284"/>
        <v>2.4864847619047619</v>
      </c>
      <c r="AW382" s="3">
        <f t="shared" si="285"/>
        <v>2.8790876190476191</v>
      </c>
      <c r="AX382" s="3">
        <f t="shared" si="286"/>
        <v>2.4864847619047619</v>
      </c>
      <c r="AY382" s="3">
        <f t="shared" si="287"/>
        <v>-1.642928571428572</v>
      </c>
      <c r="AZ382" s="3">
        <f t="shared" si="288"/>
        <v>-1.642928571428572</v>
      </c>
      <c r="BA382" s="3">
        <f t="shared" si="289"/>
        <v>-1.642928571428572</v>
      </c>
      <c r="BB382" s="3">
        <f t="shared" si="290"/>
        <v>-1.4457771428571433</v>
      </c>
      <c r="BC382" s="3">
        <f t="shared" si="291"/>
        <v>-1.2486257142857147</v>
      </c>
      <c r="BD382" s="3">
        <f t="shared" si="292"/>
        <v>-1.4457771428571433</v>
      </c>
      <c r="BE382" s="3">
        <f t="shared" si="293"/>
        <v>-1.2486257142857147</v>
      </c>
      <c r="BF382" s="3">
        <f t="shared" si="294"/>
        <v>-1.4457771428571433</v>
      </c>
      <c r="BG382" s="3">
        <f t="shared" si="295"/>
        <v>-1.2486257142857147</v>
      </c>
    </row>
    <row r="383" spans="1:59" ht="15" x14ac:dyDescent="0.25">
      <c r="A383" s="38" t="s">
        <v>557</v>
      </c>
      <c r="B383" s="38" t="s">
        <v>30</v>
      </c>
      <c r="C383" s="38" t="str">
        <f>VLOOKUP(A383,CALC!$A$2:$C$494,3,FALSE)</f>
        <v>C/LW</v>
      </c>
      <c r="D383" s="38"/>
      <c r="E383" s="39">
        <v>84</v>
      </c>
      <c r="F383" s="40">
        <v>12.8</v>
      </c>
      <c r="G383" s="40">
        <v>18</v>
      </c>
      <c r="H383" s="40">
        <v>30.8</v>
      </c>
      <c r="I383" s="40">
        <v>1.3</v>
      </c>
      <c r="J383" s="40">
        <v>81.599999999999994</v>
      </c>
      <c r="K383" s="40">
        <v>46.6</v>
      </c>
      <c r="L383" s="40">
        <v>44.1</v>
      </c>
      <c r="M383" s="40">
        <v>18.2</v>
      </c>
      <c r="N383" s="52">
        <v>0.157</v>
      </c>
      <c r="O383" s="42">
        <v>14.5</v>
      </c>
      <c r="P383" s="54">
        <f t="shared" ref="P383:Y383" si="415">IF(F$4="Yes",F383*F$5,0)</f>
        <v>64</v>
      </c>
      <c r="Q383" s="55">
        <f t="shared" si="415"/>
        <v>67.5</v>
      </c>
      <c r="R383" s="55">
        <f t="shared" si="415"/>
        <v>30.8</v>
      </c>
      <c r="S383" s="55">
        <f t="shared" si="415"/>
        <v>0.65</v>
      </c>
      <c r="T383" s="55">
        <f t="shared" si="415"/>
        <v>40.799999999999997</v>
      </c>
      <c r="U383" s="55">
        <f t="shared" si="415"/>
        <v>13.98</v>
      </c>
      <c r="V383" s="55">
        <f t="shared" si="415"/>
        <v>26.46</v>
      </c>
      <c r="W383" s="55">
        <f t="shared" si="415"/>
        <v>18.2</v>
      </c>
      <c r="X383" s="55">
        <f t="shared" si="415"/>
        <v>0.157</v>
      </c>
      <c r="Y383" s="56">
        <f t="shared" si="415"/>
        <v>0</v>
      </c>
      <c r="Z383" s="57">
        <f t="shared" si="276"/>
        <v>262.54699999999997</v>
      </c>
      <c r="AA383" s="59">
        <f t="shared" si="277"/>
        <v>3.1255595238095233</v>
      </c>
      <c r="AB383" s="59">
        <f t="shared" si="278"/>
        <v>-2.6532141952380952</v>
      </c>
      <c r="AC383" s="1"/>
      <c r="AD383" s="1"/>
      <c r="AE383" s="1"/>
      <c r="AF383" s="1"/>
      <c r="AG383" s="1"/>
      <c r="AH383" s="1"/>
      <c r="AI383" s="1"/>
      <c r="AJ383" s="1"/>
      <c r="AK383" s="1"/>
      <c r="AL383" s="1">
        <f>IFERROR(VLOOKUP(C383,CALC!$K$2:$M$8,2,FALSE),1)</f>
        <v>1.0900000000000001</v>
      </c>
      <c r="AM383" s="1">
        <f>IFERROR(VLOOKUP(C383,CALC!$K$2:$M$8,3,FALSE),1)</f>
        <v>1.0449999999999999</v>
      </c>
      <c r="AN383" s="1">
        <f>VLOOKUP(B383,CALC!$E$2:$H$33,3,FALSE)</f>
        <v>0.93</v>
      </c>
      <c r="AO383" s="1">
        <f>VLOOKUP(B383,CALC!$E$2:$H$33,4,FALSE)</f>
        <v>0.96500000000000008</v>
      </c>
      <c r="AP383" s="1"/>
      <c r="AQ383" s="3">
        <f t="shared" si="279"/>
        <v>3.2662097023809515</v>
      </c>
      <c r="AR383" s="3">
        <f t="shared" si="280"/>
        <v>3.4068598809523807</v>
      </c>
      <c r="AS383" s="3">
        <f t="shared" si="281"/>
        <v>3.0161649404761901</v>
      </c>
      <c r="AT383" s="3">
        <f t="shared" si="282"/>
        <v>2.9067703571428569</v>
      </c>
      <c r="AU383" s="3">
        <f t="shared" si="283"/>
        <v>3.1518923627976183</v>
      </c>
      <c r="AV383" s="3">
        <f t="shared" si="284"/>
        <v>3.0375750232142851</v>
      </c>
      <c r="AW383" s="3">
        <f t="shared" si="285"/>
        <v>3.2876197851190478</v>
      </c>
      <c r="AX383" s="3">
        <f t="shared" si="286"/>
        <v>3.1683796892857141</v>
      </c>
      <c r="AY383" s="3">
        <f t="shared" si="287"/>
        <v>-2.6310476190476186</v>
      </c>
      <c r="AZ383" s="3">
        <f t="shared" si="288"/>
        <v>-2.7494447619047615</v>
      </c>
      <c r="BA383" s="3">
        <f t="shared" si="289"/>
        <v>-2.8678419047619044</v>
      </c>
      <c r="BB383" s="3">
        <f t="shared" si="290"/>
        <v>-2.5389609523809522</v>
      </c>
      <c r="BC383" s="3">
        <f t="shared" si="291"/>
        <v>-2.4468742857142853</v>
      </c>
      <c r="BD383" s="3">
        <f t="shared" si="292"/>
        <v>-2.6532141952380952</v>
      </c>
      <c r="BE383" s="3">
        <f t="shared" si="293"/>
        <v>-2.5569836285714285</v>
      </c>
      <c r="BF383" s="3">
        <f t="shared" si="294"/>
        <v>-2.7674674380952378</v>
      </c>
      <c r="BG383" s="3">
        <f t="shared" si="295"/>
        <v>-2.6670929714285712</v>
      </c>
    </row>
    <row r="384" spans="1:59" ht="15" x14ac:dyDescent="0.25">
      <c r="A384" s="38" t="s">
        <v>518</v>
      </c>
      <c r="B384" s="38" t="s">
        <v>28</v>
      </c>
      <c r="C384" s="38" t="str">
        <f>VLOOKUP(A384,CALC!$A$2:$C$494,3,FALSE)</f>
        <v>D</v>
      </c>
      <c r="D384" s="38"/>
      <c r="E384" s="39">
        <v>84</v>
      </c>
      <c r="F384" s="40">
        <v>5.3</v>
      </c>
      <c r="G384" s="40">
        <v>9.8000000000000007</v>
      </c>
      <c r="H384" s="40">
        <v>15</v>
      </c>
      <c r="I384" s="40">
        <v>0</v>
      </c>
      <c r="J384" s="40">
        <v>54.3</v>
      </c>
      <c r="K384" s="40">
        <v>239.4</v>
      </c>
      <c r="L384" s="40">
        <v>72.5</v>
      </c>
      <c r="M384" s="40">
        <v>69.7</v>
      </c>
      <c r="N384" s="41">
        <v>9.7000000000000003E-2</v>
      </c>
      <c r="O384" s="42">
        <v>16</v>
      </c>
      <c r="P384" s="54">
        <f t="shared" ref="P384:Y384" si="416">IF(F$4="Yes",F384*F$5,0)</f>
        <v>26.5</v>
      </c>
      <c r="Q384" s="55">
        <f t="shared" si="416"/>
        <v>36.75</v>
      </c>
      <c r="R384" s="55">
        <f t="shared" si="416"/>
        <v>15</v>
      </c>
      <c r="S384" s="55">
        <f t="shared" si="416"/>
        <v>0</v>
      </c>
      <c r="T384" s="55">
        <f t="shared" si="416"/>
        <v>27.15</v>
      </c>
      <c r="U384" s="55">
        <f t="shared" si="416"/>
        <v>71.819999999999993</v>
      </c>
      <c r="V384" s="55">
        <f t="shared" si="416"/>
        <v>43.5</v>
      </c>
      <c r="W384" s="55">
        <f t="shared" si="416"/>
        <v>69.7</v>
      </c>
      <c r="X384" s="55">
        <f t="shared" si="416"/>
        <v>9.7000000000000003E-2</v>
      </c>
      <c r="Y384" s="56">
        <f t="shared" si="416"/>
        <v>0</v>
      </c>
      <c r="Z384" s="57">
        <f t="shared" si="276"/>
        <v>290.517</v>
      </c>
      <c r="AA384" s="59">
        <f t="shared" si="277"/>
        <v>3.458535714285714</v>
      </c>
      <c r="AB384" s="59">
        <f t="shared" si="278"/>
        <v>-1.485205000000001</v>
      </c>
      <c r="AC384" s="1"/>
      <c r="AD384" s="1"/>
      <c r="AE384" s="1"/>
      <c r="AF384" s="1"/>
      <c r="AG384" s="1"/>
      <c r="AH384" s="1"/>
      <c r="AI384" s="1"/>
      <c r="AJ384" s="1"/>
      <c r="AK384" s="1"/>
      <c r="AL384" s="1">
        <f>IFERROR(VLOOKUP(C384,CALC!$K$2:$M$8,2,FALSE),1)</f>
        <v>1</v>
      </c>
      <c r="AM384" s="1">
        <f>IFERROR(VLOOKUP(C384,CALC!$K$2:$M$8,3,FALSE),1)</f>
        <v>1</v>
      </c>
      <c r="AN384" s="1">
        <f>VLOOKUP(B384,CALC!$E$2:$H$33,3,FALSE)</f>
        <v>1.04</v>
      </c>
      <c r="AO384" s="1">
        <f>VLOOKUP(B384,CALC!$E$2:$H$33,4,FALSE)</f>
        <v>1.02</v>
      </c>
      <c r="AP384" s="1"/>
      <c r="AQ384" s="3">
        <f t="shared" si="279"/>
        <v>3.458535714285714</v>
      </c>
      <c r="AR384" s="3">
        <f t="shared" si="280"/>
        <v>3.458535714285714</v>
      </c>
      <c r="AS384" s="3">
        <f t="shared" si="281"/>
        <v>3.5277064285714284</v>
      </c>
      <c r="AT384" s="3">
        <f t="shared" si="282"/>
        <v>3.5968771428571427</v>
      </c>
      <c r="AU384" s="3">
        <f t="shared" si="283"/>
        <v>3.5277064285714284</v>
      </c>
      <c r="AV384" s="3">
        <f t="shared" si="284"/>
        <v>3.5968771428571427</v>
      </c>
      <c r="AW384" s="3">
        <f t="shared" si="285"/>
        <v>3.5277064285714284</v>
      </c>
      <c r="AX384" s="3">
        <f t="shared" si="286"/>
        <v>3.5968771428571427</v>
      </c>
      <c r="AY384" s="3">
        <f t="shared" si="287"/>
        <v>-1.4560833333333343</v>
      </c>
      <c r="AZ384" s="3">
        <f t="shared" si="288"/>
        <v>-1.4560833333333343</v>
      </c>
      <c r="BA384" s="3">
        <f t="shared" si="289"/>
        <v>-1.4560833333333343</v>
      </c>
      <c r="BB384" s="3">
        <f t="shared" si="290"/>
        <v>-1.485205000000001</v>
      </c>
      <c r="BC384" s="3">
        <f t="shared" si="291"/>
        <v>-1.5143266666666677</v>
      </c>
      <c r="BD384" s="3">
        <f t="shared" si="292"/>
        <v>-1.485205000000001</v>
      </c>
      <c r="BE384" s="3">
        <f t="shared" si="293"/>
        <v>-1.5143266666666677</v>
      </c>
      <c r="BF384" s="3">
        <f t="shared" si="294"/>
        <v>-1.485205000000001</v>
      </c>
      <c r="BG384" s="3">
        <f t="shared" si="295"/>
        <v>-1.5143266666666677</v>
      </c>
    </row>
    <row r="385" spans="1:59" ht="15" x14ac:dyDescent="0.25">
      <c r="A385" s="38" t="s">
        <v>524</v>
      </c>
      <c r="B385" s="38" t="s">
        <v>74</v>
      </c>
      <c r="C385" s="38" t="str">
        <f>VLOOKUP(A385,CALC!$A$2:$C$494,3,FALSE)</f>
        <v>D</v>
      </c>
      <c r="D385" s="38">
        <v>2</v>
      </c>
      <c r="E385" s="39">
        <v>84</v>
      </c>
      <c r="F385" s="40">
        <v>7.5</v>
      </c>
      <c r="G385" s="40">
        <v>18.8</v>
      </c>
      <c r="H385" s="40">
        <v>26.4</v>
      </c>
      <c r="I385" s="40">
        <v>7.4</v>
      </c>
      <c r="J385" s="40">
        <v>90.3</v>
      </c>
      <c r="K385" s="40">
        <v>21.1</v>
      </c>
      <c r="L385" s="40">
        <v>64.099999999999994</v>
      </c>
      <c r="M385" s="40">
        <v>22.3</v>
      </c>
      <c r="N385" s="52">
        <v>8.3000000000000004E-2</v>
      </c>
      <c r="O385" s="42">
        <v>15.75</v>
      </c>
      <c r="P385" s="54">
        <f t="shared" ref="P385:Y385" si="417">IF(F$4="Yes",F385*F$5,0)</f>
        <v>37.5</v>
      </c>
      <c r="Q385" s="55">
        <f t="shared" si="417"/>
        <v>70.5</v>
      </c>
      <c r="R385" s="55">
        <f t="shared" si="417"/>
        <v>26.4</v>
      </c>
      <c r="S385" s="55">
        <f t="shared" si="417"/>
        <v>3.7</v>
      </c>
      <c r="T385" s="55">
        <f t="shared" si="417"/>
        <v>45.15</v>
      </c>
      <c r="U385" s="55">
        <f t="shared" si="417"/>
        <v>6.33</v>
      </c>
      <c r="V385" s="55">
        <f t="shared" si="417"/>
        <v>38.459999999999994</v>
      </c>
      <c r="W385" s="55">
        <f t="shared" si="417"/>
        <v>22.3</v>
      </c>
      <c r="X385" s="55">
        <f t="shared" si="417"/>
        <v>8.3000000000000004E-2</v>
      </c>
      <c r="Y385" s="56">
        <f t="shared" si="417"/>
        <v>0</v>
      </c>
      <c r="Z385" s="57">
        <f t="shared" si="276"/>
        <v>250.42300000000003</v>
      </c>
      <c r="AA385" s="59">
        <f t="shared" si="277"/>
        <v>2.9812261904761908</v>
      </c>
      <c r="AB385" s="59">
        <f t="shared" si="278"/>
        <v>-2.0010616071428577</v>
      </c>
      <c r="AC385" s="1"/>
      <c r="AD385" s="1"/>
      <c r="AE385" s="1"/>
      <c r="AF385" s="1"/>
      <c r="AG385" s="1"/>
      <c r="AH385" s="1"/>
      <c r="AI385" s="1"/>
      <c r="AJ385" s="1"/>
      <c r="AK385" s="1"/>
      <c r="AL385" s="1">
        <f>IFERROR(VLOOKUP(C385,CALC!$K$2:$M$8,2,FALSE),1)</f>
        <v>1</v>
      </c>
      <c r="AM385" s="1">
        <f>IFERROR(VLOOKUP(C385,CALC!$K$2:$M$8,3,FALSE),1)</f>
        <v>1</v>
      </c>
      <c r="AN385" s="1">
        <f>VLOOKUP(B385,CALC!$E$2:$H$33,3,FALSE)</f>
        <v>1.07</v>
      </c>
      <c r="AO385" s="1">
        <f>VLOOKUP(B385,CALC!$E$2:$H$33,4,FALSE)</f>
        <v>1.0350000000000001</v>
      </c>
      <c r="AP385" s="1"/>
      <c r="AQ385" s="3">
        <f t="shared" si="279"/>
        <v>2.9812261904761908</v>
      </c>
      <c r="AR385" s="3">
        <f t="shared" si="280"/>
        <v>2.9812261904761908</v>
      </c>
      <c r="AS385" s="3">
        <f t="shared" si="281"/>
        <v>3.0855691071428577</v>
      </c>
      <c r="AT385" s="3">
        <f t="shared" si="282"/>
        <v>3.1899120238095242</v>
      </c>
      <c r="AU385" s="3">
        <f t="shared" si="283"/>
        <v>3.0855691071428577</v>
      </c>
      <c r="AV385" s="3">
        <f t="shared" si="284"/>
        <v>3.1899120238095242</v>
      </c>
      <c r="AW385" s="3">
        <f t="shared" si="285"/>
        <v>3.0855691071428577</v>
      </c>
      <c r="AX385" s="3">
        <f t="shared" si="286"/>
        <v>3.1899120238095242</v>
      </c>
      <c r="AY385" s="3">
        <f t="shared" si="287"/>
        <v>-1.9333928571428576</v>
      </c>
      <c r="AZ385" s="3">
        <f t="shared" si="288"/>
        <v>-1.9333928571428576</v>
      </c>
      <c r="BA385" s="3">
        <f t="shared" si="289"/>
        <v>-1.9333928571428576</v>
      </c>
      <c r="BB385" s="3">
        <f t="shared" si="290"/>
        <v>-2.0010616071428577</v>
      </c>
      <c r="BC385" s="3">
        <f t="shared" si="291"/>
        <v>-2.0687303571428579</v>
      </c>
      <c r="BD385" s="3">
        <f t="shared" si="292"/>
        <v>-2.0010616071428577</v>
      </c>
      <c r="BE385" s="3">
        <f t="shared" si="293"/>
        <v>-2.0687303571428579</v>
      </c>
      <c r="BF385" s="3">
        <f t="shared" si="294"/>
        <v>-2.0010616071428577</v>
      </c>
      <c r="BG385" s="3">
        <f t="shared" si="295"/>
        <v>-2.0687303571428579</v>
      </c>
    </row>
    <row r="386" spans="1:59" ht="15" x14ac:dyDescent="0.25">
      <c r="A386" s="38"/>
      <c r="B386" s="38"/>
      <c r="C386" s="38"/>
      <c r="D386" s="38"/>
      <c r="E386" s="39"/>
      <c r="F386" s="40"/>
      <c r="G386" s="40"/>
      <c r="H386" s="40"/>
      <c r="I386" s="40"/>
      <c r="J386" s="40"/>
      <c r="K386" s="40"/>
      <c r="L386" s="40"/>
      <c r="M386" s="40"/>
      <c r="N386" s="41"/>
      <c r="O386" s="42"/>
      <c r="P386" s="54"/>
      <c r="Q386" s="55"/>
      <c r="R386" s="55"/>
      <c r="S386" s="55"/>
      <c r="T386" s="55"/>
      <c r="U386" s="55"/>
      <c r="V386" s="55"/>
      <c r="W386" s="55"/>
      <c r="X386" s="55"/>
      <c r="Y386" s="56"/>
      <c r="Z386" s="57"/>
      <c r="AA386" s="59"/>
      <c r="AB386" s="59"/>
      <c r="AC386" s="1"/>
      <c r="AD386" s="1"/>
      <c r="AE386" s="1"/>
      <c r="AF386" s="1"/>
      <c r="AG386" s="1"/>
      <c r="AH386" s="1"/>
      <c r="AI386" s="1"/>
      <c r="AJ386" s="1"/>
      <c r="AK386" s="1"/>
      <c r="AL386" s="1">
        <f>IFERROR(VLOOKUP(C386,CALC!$K$2:$M$8,2,FALSE),1)</f>
        <v>1</v>
      </c>
      <c r="AM386" s="1">
        <f>IFERROR(VLOOKUP(C386,CALC!$K$2:$M$8,3,FALSE),1)</f>
        <v>1</v>
      </c>
      <c r="AN386" s="1" t="e">
        <f>VLOOKUP(B386,CALC!$E$2:$H$33,3,FALSE)</f>
        <v>#N/A</v>
      </c>
      <c r="AO386" s="1" t="e">
        <f>VLOOKUP(B386,CALC!$E$2:$H$33,4,FALSE)</f>
        <v>#N/A</v>
      </c>
      <c r="AP386" s="1"/>
      <c r="AQ386" s="3">
        <f t="shared" si="279"/>
        <v>0</v>
      </c>
      <c r="AR386" s="3">
        <f t="shared" si="280"/>
        <v>0</v>
      </c>
      <c r="AS386" s="3" t="e">
        <f t="shared" si="281"/>
        <v>#N/A</v>
      </c>
      <c r="AT386" s="3" t="e">
        <f t="shared" si="282"/>
        <v>#N/A</v>
      </c>
      <c r="AU386" s="3" t="e">
        <f t="shared" si="283"/>
        <v>#N/A</v>
      </c>
      <c r="AV386" s="3" t="e">
        <f t="shared" si="284"/>
        <v>#N/A</v>
      </c>
      <c r="AW386" s="3" t="e">
        <f t="shared" si="285"/>
        <v>#N/A</v>
      </c>
      <c r="AX386" s="3" t="e">
        <f t="shared" si="286"/>
        <v>#N/A</v>
      </c>
      <c r="AY386" s="3">
        <f t="shared" si="287"/>
        <v>-5.7566071428571419</v>
      </c>
      <c r="AZ386" s="3">
        <f t="shared" si="288"/>
        <v>-5.7566071428571419</v>
      </c>
      <c r="BA386" s="3">
        <f t="shared" si="289"/>
        <v>-5.7566071428571419</v>
      </c>
      <c r="BB386" s="3" t="e">
        <f t="shared" si="290"/>
        <v>#N/A</v>
      </c>
      <c r="BC386" s="3" t="e">
        <f t="shared" si="291"/>
        <v>#N/A</v>
      </c>
      <c r="BD386" s="3" t="e">
        <f t="shared" si="292"/>
        <v>#N/A</v>
      </c>
      <c r="BE386" s="3" t="e">
        <f t="shared" si="293"/>
        <v>#N/A</v>
      </c>
      <c r="BF386" s="3" t="e">
        <f t="shared" si="294"/>
        <v>#N/A</v>
      </c>
      <c r="BG386" s="3" t="e">
        <f t="shared" si="295"/>
        <v>#N/A</v>
      </c>
    </row>
    <row r="387" spans="1:59" ht="15" x14ac:dyDescent="0.25">
      <c r="A387" s="38"/>
      <c r="B387" s="38"/>
      <c r="C387" s="38"/>
      <c r="D387" s="38"/>
      <c r="E387" s="39"/>
      <c r="F387" s="40"/>
      <c r="G387" s="40"/>
      <c r="H387" s="40"/>
      <c r="I387" s="40"/>
      <c r="J387" s="40"/>
      <c r="K387" s="40"/>
      <c r="L387" s="40"/>
      <c r="M387" s="40"/>
      <c r="N387" s="52"/>
      <c r="O387" s="42"/>
      <c r="P387" s="54"/>
      <c r="Q387" s="55"/>
      <c r="R387" s="55"/>
      <c r="S387" s="55"/>
      <c r="T387" s="55"/>
      <c r="U387" s="55"/>
      <c r="V387" s="55"/>
      <c r="W387" s="55"/>
      <c r="X387" s="55"/>
      <c r="Y387" s="56"/>
      <c r="Z387" s="57"/>
      <c r="AA387" s="59"/>
      <c r="AB387" s="59"/>
      <c r="AC387" s="1"/>
      <c r="AD387" s="1"/>
      <c r="AE387" s="1"/>
      <c r="AF387" s="1"/>
      <c r="AG387" s="1"/>
      <c r="AH387" s="1"/>
      <c r="AI387" s="1"/>
      <c r="AJ387" s="1"/>
      <c r="AK387" s="1"/>
      <c r="AL387" s="1">
        <f>IFERROR(VLOOKUP(C387,CALC!$K$2:$M$8,2,FALSE),1)</f>
        <v>1</v>
      </c>
      <c r="AM387" s="1">
        <f>IFERROR(VLOOKUP(C387,CALC!$K$2:$M$8,3,FALSE),1)</f>
        <v>1</v>
      </c>
      <c r="AN387" s="1" t="e">
        <f>VLOOKUP(B387,CALC!$E$2:$H$33,3,FALSE)</f>
        <v>#N/A</v>
      </c>
      <c r="AO387" s="1" t="e">
        <f>VLOOKUP(B387,CALC!$E$2:$H$33,4,FALSE)</f>
        <v>#N/A</v>
      </c>
      <c r="AP387" s="1"/>
      <c r="AQ387" s="3">
        <f t="shared" si="279"/>
        <v>0</v>
      </c>
      <c r="AR387" s="3">
        <f t="shared" si="280"/>
        <v>0</v>
      </c>
      <c r="AS387" s="3" t="e">
        <f t="shared" si="281"/>
        <v>#N/A</v>
      </c>
      <c r="AT387" s="3" t="e">
        <f t="shared" si="282"/>
        <v>#N/A</v>
      </c>
      <c r="AU387" s="3" t="e">
        <f t="shared" si="283"/>
        <v>#N/A</v>
      </c>
      <c r="AV387" s="3" t="e">
        <f t="shared" si="284"/>
        <v>#N/A</v>
      </c>
      <c r="AW387" s="3" t="e">
        <f t="shared" si="285"/>
        <v>#N/A</v>
      </c>
      <c r="AX387" s="3" t="e">
        <f t="shared" si="286"/>
        <v>#N/A</v>
      </c>
      <c r="AY387" s="3">
        <f t="shared" si="287"/>
        <v>-5.7566071428571419</v>
      </c>
      <c r="AZ387" s="3">
        <f t="shared" si="288"/>
        <v>-5.7566071428571419</v>
      </c>
      <c r="BA387" s="3">
        <f t="shared" si="289"/>
        <v>-5.7566071428571419</v>
      </c>
      <c r="BB387" s="3" t="e">
        <f t="shared" si="290"/>
        <v>#N/A</v>
      </c>
      <c r="BC387" s="3" t="e">
        <f t="shared" si="291"/>
        <v>#N/A</v>
      </c>
      <c r="BD387" s="3" t="e">
        <f t="shared" si="292"/>
        <v>#N/A</v>
      </c>
      <c r="BE387" s="3" t="e">
        <f t="shared" si="293"/>
        <v>#N/A</v>
      </c>
      <c r="BF387" s="3" t="e">
        <f t="shared" si="294"/>
        <v>#N/A</v>
      </c>
      <c r="BG387" s="3" t="e">
        <f t="shared" si="295"/>
        <v>#N/A</v>
      </c>
    </row>
    <row r="388" spans="1:59" ht="15" x14ac:dyDescent="0.25">
      <c r="A388" s="38"/>
      <c r="B388" s="38"/>
      <c r="C388" s="38"/>
      <c r="D388" s="38"/>
      <c r="E388" s="39"/>
      <c r="F388" s="40"/>
      <c r="G388" s="40"/>
      <c r="H388" s="40"/>
      <c r="I388" s="40"/>
      <c r="J388" s="40"/>
      <c r="K388" s="40"/>
      <c r="L388" s="40"/>
      <c r="M388" s="40"/>
      <c r="N388" s="41"/>
      <c r="O388" s="42"/>
      <c r="P388" s="54"/>
      <c r="Q388" s="55"/>
      <c r="R388" s="55"/>
      <c r="S388" s="55"/>
      <c r="T388" s="55"/>
      <c r="U388" s="55"/>
      <c r="V388" s="55"/>
      <c r="W388" s="55"/>
      <c r="X388" s="55"/>
      <c r="Y388" s="56"/>
      <c r="Z388" s="57"/>
      <c r="AA388" s="59"/>
      <c r="AB388" s="59"/>
      <c r="AC388" s="1"/>
      <c r="AD388" s="1"/>
      <c r="AE388" s="1"/>
      <c r="AF388" s="1"/>
      <c r="AG388" s="1"/>
      <c r="AH388" s="1"/>
      <c r="AI388" s="1"/>
      <c r="AJ388" s="1"/>
      <c r="AK388" s="1"/>
      <c r="AL388" s="1">
        <f>IFERROR(VLOOKUP(C388,CALC!$K$2:$M$8,2,FALSE),1)</f>
        <v>1</v>
      </c>
      <c r="AM388" s="1">
        <f>IFERROR(VLOOKUP(C388,CALC!$K$2:$M$8,3,FALSE),1)</f>
        <v>1</v>
      </c>
      <c r="AN388" s="1" t="e">
        <f>VLOOKUP(B388,CALC!$E$2:$H$33,3,FALSE)</f>
        <v>#N/A</v>
      </c>
      <c r="AO388" s="1" t="e">
        <f>VLOOKUP(B388,CALC!$E$2:$H$33,4,FALSE)</f>
        <v>#N/A</v>
      </c>
      <c r="AP388" s="1"/>
      <c r="AQ388" s="3">
        <f t="shared" si="279"/>
        <v>0</v>
      </c>
      <c r="AR388" s="3">
        <f t="shared" si="280"/>
        <v>0</v>
      </c>
      <c r="AS388" s="3" t="e">
        <f t="shared" si="281"/>
        <v>#N/A</v>
      </c>
      <c r="AT388" s="3" t="e">
        <f t="shared" si="282"/>
        <v>#N/A</v>
      </c>
      <c r="AU388" s="3" t="e">
        <f t="shared" si="283"/>
        <v>#N/A</v>
      </c>
      <c r="AV388" s="3" t="e">
        <f t="shared" si="284"/>
        <v>#N/A</v>
      </c>
      <c r="AW388" s="3" t="e">
        <f t="shared" si="285"/>
        <v>#N/A</v>
      </c>
      <c r="AX388" s="3" t="e">
        <f t="shared" si="286"/>
        <v>#N/A</v>
      </c>
      <c r="AY388" s="3">
        <f t="shared" si="287"/>
        <v>-5.7566071428571419</v>
      </c>
      <c r="AZ388" s="3">
        <f t="shared" si="288"/>
        <v>-5.7566071428571419</v>
      </c>
      <c r="BA388" s="3">
        <f t="shared" si="289"/>
        <v>-5.7566071428571419</v>
      </c>
      <c r="BB388" s="3" t="e">
        <f t="shared" si="290"/>
        <v>#N/A</v>
      </c>
      <c r="BC388" s="3" t="e">
        <f t="shared" si="291"/>
        <v>#N/A</v>
      </c>
      <c r="BD388" s="3" t="e">
        <f t="shared" si="292"/>
        <v>#N/A</v>
      </c>
      <c r="BE388" s="3" t="e">
        <f t="shared" si="293"/>
        <v>#N/A</v>
      </c>
      <c r="BF388" s="3" t="e">
        <f t="shared" si="294"/>
        <v>#N/A</v>
      </c>
      <c r="BG388" s="3" t="e">
        <f t="shared" si="295"/>
        <v>#N/A</v>
      </c>
    </row>
    <row r="389" spans="1:59" ht="15" x14ac:dyDescent="0.25">
      <c r="A389" s="38"/>
      <c r="B389" s="38"/>
      <c r="C389" s="38"/>
      <c r="D389" s="38"/>
      <c r="E389" s="39"/>
      <c r="F389" s="40"/>
      <c r="G389" s="40"/>
      <c r="H389" s="40"/>
      <c r="I389" s="40"/>
      <c r="J389" s="40"/>
      <c r="K389" s="40"/>
      <c r="L389" s="40"/>
      <c r="M389" s="40"/>
      <c r="N389" s="52"/>
      <c r="O389" s="42"/>
      <c r="P389" s="54"/>
      <c r="Q389" s="55"/>
      <c r="R389" s="55"/>
      <c r="S389" s="55"/>
      <c r="T389" s="55"/>
      <c r="U389" s="55"/>
      <c r="V389" s="55"/>
      <c r="W389" s="55"/>
      <c r="X389" s="55"/>
      <c r="Y389" s="56"/>
      <c r="Z389" s="57"/>
      <c r="AA389" s="59"/>
      <c r="AB389" s="59"/>
      <c r="AC389" s="1"/>
      <c r="AD389" s="1"/>
      <c r="AE389" s="1"/>
      <c r="AF389" s="1"/>
      <c r="AG389" s="1"/>
      <c r="AH389" s="1"/>
      <c r="AI389" s="1"/>
      <c r="AJ389" s="1"/>
      <c r="AK389" s="1"/>
      <c r="AL389" s="1">
        <f>IFERROR(VLOOKUP(C389,CALC!$K$2:$M$8,2,FALSE),1)</f>
        <v>1</v>
      </c>
      <c r="AM389" s="1">
        <f>IFERROR(VLOOKUP(C389,CALC!$K$2:$M$8,3,FALSE),1)</f>
        <v>1</v>
      </c>
      <c r="AN389" s="1" t="e">
        <f>VLOOKUP(B389,CALC!$E$2:$H$33,3,FALSE)</f>
        <v>#N/A</v>
      </c>
      <c r="AO389" s="1" t="e">
        <f>VLOOKUP(B389,CALC!$E$2:$H$33,4,FALSE)</f>
        <v>#N/A</v>
      </c>
      <c r="AP389" s="1"/>
      <c r="AQ389" s="3">
        <f t="shared" si="279"/>
        <v>0</v>
      </c>
      <c r="AR389" s="3">
        <f t="shared" si="280"/>
        <v>0</v>
      </c>
      <c r="AS389" s="3" t="e">
        <f t="shared" si="281"/>
        <v>#N/A</v>
      </c>
      <c r="AT389" s="3" t="e">
        <f t="shared" si="282"/>
        <v>#N/A</v>
      </c>
      <c r="AU389" s="3" t="e">
        <f t="shared" si="283"/>
        <v>#N/A</v>
      </c>
      <c r="AV389" s="3" t="e">
        <f t="shared" si="284"/>
        <v>#N/A</v>
      </c>
      <c r="AW389" s="3" t="e">
        <f t="shared" si="285"/>
        <v>#N/A</v>
      </c>
      <c r="AX389" s="3" t="e">
        <f t="shared" si="286"/>
        <v>#N/A</v>
      </c>
      <c r="AY389" s="3">
        <f t="shared" si="287"/>
        <v>-5.7566071428571419</v>
      </c>
      <c r="AZ389" s="3">
        <f t="shared" si="288"/>
        <v>-5.7566071428571419</v>
      </c>
      <c r="BA389" s="3">
        <f t="shared" si="289"/>
        <v>-5.7566071428571419</v>
      </c>
      <c r="BB389" s="3" t="e">
        <f t="shared" si="290"/>
        <v>#N/A</v>
      </c>
      <c r="BC389" s="3" t="e">
        <f t="shared" si="291"/>
        <v>#N/A</v>
      </c>
      <c r="BD389" s="3" t="e">
        <f t="shared" si="292"/>
        <v>#N/A</v>
      </c>
      <c r="BE389" s="3" t="e">
        <f t="shared" si="293"/>
        <v>#N/A</v>
      </c>
      <c r="BF389" s="3" t="e">
        <f t="shared" si="294"/>
        <v>#N/A</v>
      </c>
      <c r="BG389" s="3" t="e">
        <f t="shared" si="295"/>
        <v>#N/A</v>
      </c>
    </row>
    <row r="390" spans="1:59" ht="15" x14ac:dyDescent="0.25">
      <c r="A390" s="38"/>
      <c r="B390" s="38"/>
      <c r="C390" s="38"/>
      <c r="D390" s="38"/>
      <c r="E390" s="39"/>
      <c r="F390" s="40"/>
      <c r="G390" s="40"/>
      <c r="H390" s="40"/>
      <c r="I390" s="40"/>
      <c r="J390" s="40"/>
      <c r="K390" s="40"/>
      <c r="L390" s="40"/>
      <c r="M390" s="40"/>
      <c r="N390" s="41"/>
      <c r="O390" s="42"/>
      <c r="P390" s="54"/>
      <c r="Q390" s="55"/>
      <c r="R390" s="55"/>
      <c r="S390" s="55"/>
      <c r="T390" s="55"/>
      <c r="U390" s="55"/>
      <c r="V390" s="55"/>
      <c r="W390" s="55"/>
      <c r="X390" s="55"/>
      <c r="Y390" s="56"/>
      <c r="Z390" s="57"/>
      <c r="AA390" s="59"/>
      <c r="AB390" s="59"/>
      <c r="AC390" s="1"/>
      <c r="AD390" s="1"/>
      <c r="AE390" s="1"/>
      <c r="AF390" s="1"/>
      <c r="AG390" s="1"/>
      <c r="AH390" s="1"/>
      <c r="AI390" s="1"/>
      <c r="AJ390" s="1"/>
      <c r="AK390" s="1"/>
      <c r="AL390" s="1">
        <f>IFERROR(VLOOKUP(C390,CALC!$K$2:$M$8,2,FALSE),1)</f>
        <v>1</v>
      </c>
      <c r="AM390" s="1">
        <f>IFERROR(VLOOKUP(C390,CALC!$K$2:$M$8,3,FALSE),1)</f>
        <v>1</v>
      </c>
      <c r="AN390" s="1" t="e">
        <f>VLOOKUP(B390,CALC!$E$2:$H$33,3,FALSE)</f>
        <v>#N/A</v>
      </c>
      <c r="AO390" s="1" t="e">
        <f>VLOOKUP(B390,CALC!$E$2:$H$33,4,FALSE)</f>
        <v>#N/A</v>
      </c>
      <c r="AP390" s="1"/>
      <c r="AQ390" s="3">
        <f t="shared" si="279"/>
        <v>0</v>
      </c>
      <c r="AR390" s="3">
        <f t="shared" si="280"/>
        <v>0</v>
      </c>
      <c r="AS390" s="3" t="e">
        <f t="shared" si="281"/>
        <v>#N/A</v>
      </c>
      <c r="AT390" s="3" t="e">
        <f t="shared" si="282"/>
        <v>#N/A</v>
      </c>
      <c r="AU390" s="3" t="e">
        <f t="shared" si="283"/>
        <v>#N/A</v>
      </c>
      <c r="AV390" s="3" t="e">
        <f t="shared" si="284"/>
        <v>#N/A</v>
      </c>
      <c r="AW390" s="3" t="e">
        <f t="shared" si="285"/>
        <v>#N/A</v>
      </c>
      <c r="AX390" s="3" t="e">
        <f t="shared" si="286"/>
        <v>#N/A</v>
      </c>
      <c r="AY390" s="3">
        <f t="shared" si="287"/>
        <v>-5.7566071428571419</v>
      </c>
      <c r="AZ390" s="3">
        <f t="shared" si="288"/>
        <v>-5.7566071428571419</v>
      </c>
      <c r="BA390" s="3">
        <f t="shared" si="289"/>
        <v>-5.7566071428571419</v>
      </c>
      <c r="BB390" s="3" t="e">
        <f t="shared" si="290"/>
        <v>#N/A</v>
      </c>
      <c r="BC390" s="3" t="e">
        <f t="shared" si="291"/>
        <v>#N/A</v>
      </c>
      <c r="BD390" s="3" t="e">
        <f t="shared" si="292"/>
        <v>#N/A</v>
      </c>
      <c r="BE390" s="3" t="e">
        <f t="shared" si="293"/>
        <v>#N/A</v>
      </c>
      <c r="BF390" s="3" t="e">
        <f t="shared" si="294"/>
        <v>#N/A</v>
      </c>
      <c r="BG390" s="3" t="e">
        <f t="shared" si="295"/>
        <v>#N/A</v>
      </c>
    </row>
    <row r="391" spans="1:59" ht="15" x14ac:dyDescent="0.25">
      <c r="A391" s="38"/>
      <c r="B391" s="38"/>
      <c r="C391" s="38"/>
      <c r="D391" s="38"/>
      <c r="E391" s="39"/>
      <c r="F391" s="40"/>
      <c r="G391" s="40"/>
      <c r="H391" s="40"/>
      <c r="I391" s="40"/>
      <c r="J391" s="40"/>
      <c r="K391" s="40"/>
      <c r="L391" s="40"/>
      <c r="M391" s="40"/>
      <c r="N391" s="52"/>
      <c r="O391" s="42"/>
      <c r="P391" s="54"/>
      <c r="Q391" s="55"/>
      <c r="R391" s="55"/>
      <c r="S391" s="55"/>
      <c r="T391" s="55"/>
      <c r="U391" s="55"/>
      <c r="V391" s="55"/>
      <c r="W391" s="55"/>
      <c r="X391" s="55"/>
      <c r="Y391" s="56"/>
      <c r="Z391" s="57"/>
      <c r="AA391" s="59"/>
      <c r="AB391" s="59"/>
      <c r="AC391" s="1"/>
      <c r="AD391" s="1"/>
      <c r="AE391" s="1"/>
      <c r="AF391" s="1"/>
      <c r="AG391" s="1"/>
      <c r="AH391" s="1"/>
      <c r="AI391" s="1"/>
      <c r="AJ391" s="1"/>
      <c r="AK391" s="1"/>
      <c r="AL391" s="1">
        <f>IFERROR(VLOOKUP(C391,CALC!$K$2:$M$8,2,FALSE),1)</f>
        <v>1</v>
      </c>
      <c r="AM391" s="1">
        <f>IFERROR(VLOOKUP(C391,CALC!$K$2:$M$8,3,FALSE),1)</f>
        <v>1</v>
      </c>
      <c r="AN391" s="1" t="e">
        <f>VLOOKUP(B391,CALC!$E$2:$H$33,3,FALSE)</f>
        <v>#N/A</v>
      </c>
      <c r="AO391" s="1" t="e">
        <f>VLOOKUP(B391,CALC!$E$2:$H$33,4,FALSE)</f>
        <v>#N/A</v>
      </c>
      <c r="AP391" s="1"/>
      <c r="AQ391" s="3">
        <f t="shared" si="279"/>
        <v>0</v>
      </c>
      <c r="AR391" s="3">
        <f t="shared" si="280"/>
        <v>0</v>
      </c>
      <c r="AS391" s="3" t="e">
        <f t="shared" si="281"/>
        <v>#N/A</v>
      </c>
      <c r="AT391" s="3" t="e">
        <f t="shared" si="282"/>
        <v>#N/A</v>
      </c>
      <c r="AU391" s="3" t="e">
        <f t="shared" si="283"/>
        <v>#N/A</v>
      </c>
      <c r="AV391" s="3" t="e">
        <f t="shared" si="284"/>
        <v>#N/A</v>
      </c>
      <c r="AW391" s="3" t="e">
        <f t="shared" si="285"/>
        <v>#N/A</v>
      </c>
      <c r="AX391" s="3" t="e">
        <f t="shared" si="286"/>
        <v>#N/A</v>
      </c>
      <c r="AY391" s="3">
        <f t="shared" si="287"/>
        <v>-5.7566071428571419</v>
      </c>
      <c r="AZ391" s="3">
        <f t="shared" si="288"/>
        <v>-5.7566071428571419</v>
      </c>
      <c r="BA391" s="3">
        <f t="shared" si="289"/>
        <v>-5.7566071428571419</v>
      </c>
      <c r="BB391" s="3" t="e">
        <f t="shared" si="290"/>
        <v>#N/A</v>
      </c>
      <c r="BC391" s="3" t="e">
        <f t="shared" si="291"/>
        <v>#N/A</v>
      </c>
      <c r="BD391" s="3" t="e">
        <f t="shared" si="292"/>
        <v>#N/A</v>
      </c>
      <c r="BE391" s="3" t="e">
        <f t="shared" si="293"/>
        <v>#N/A</v>
      </c>
      <c r="BF391" s="3" t="e">
        <f t="shared" si="294"/>
        <v>#N/A</v>
      </c>
      <c r="BG391" s="3" t="e">
        <f t="shared" si="295"/>
        <v>#N/A</v>
      </c>
    </row>
    <row r="392" spans="1:59" ht="15" x14ac:dyDescent="0.25">
      <c r="A392" s="38"/>
      <c r="B392" s="38"/>
      <c r="C392" s="38"/>
      <c r="D392" s="38"/>
      <c r="E392" s="39"/>
      <c r="F392" s="40"/>
      <c r="G392" s="40"/>
      <c r="H392" s="40"/>
      <c r="I392" s="40"/>
      <c r="J392" s="40"/>
      <c r="K392" s="40"/>
      <c r="L392" s="40"/>
      <c r="M392" s="40"/>
      <c r="N392" s="41"/>
      <c r="O392" s="42"/>
      <c r="P392" s="54"/>
      <c r="Q392" s="55"/>
      <c r="R392" s="55"/>
      <c r="S392" s="55"/>
      <c r="T392" s="55"/>
      <c r="U392" s="55"/>
      <c r="V392" s="55"/>
      <c r="W392" s="55"/>
      <c r="X392" s="55"/>
      <c r="Y392" s="56"/>
      <c r="Z392" s="57"/>
      <c r="AA392" s="59"/>
      <c r="AB392" s="59"/>
      <c r="AC392" s="1"/>
      <c r="AD392" s="1"/>
      <c r="AE392" s="1"/>
      <c r="AF392" s="1"/>
      <c r="AG392" s="1"/>
      <c r="AH392" s="1"/>
      <c r="AI392" s="1"/>
      <c r="AJ392" s="1"/>
      <c r="AK392" s="1"/>
      <c r="AL392" s="1">
        <f>IFERROR(VLOOKUP(C392,CALC!$K$2:$M$8,2,FALSE),1)</f>
        <v>1</v>
      </c>
      <c r="AM392" s="1">
        <f>IFERROR(VLOOKUP(C392,CALC!$K$2:$M$8,3,FALSE),1)</f>
        <v>1</v>
      </c>
      <c r="AN392" s="1" t="e">
        <f>VLOOKUP(B392,CALC!$E$2:$H$33,3,FALSE)</f>
        <v>#N/A</v>
      </c>
      <c r="AO392" s="1" t="e">
        <f>VLOOKUP(B392,CALC!$E$2:$H$33,4,FALSE)</f>
        <v>#N/A</v>
      </c>
      <c r="AP392" s="1"/>
      <c r="AQ392" s="3">
        <f t="shared" si="279"/>
        <v>0</v>
      </c>
      <c r="AR392" s="3">
        <f t="shared" si="280"/>
        <v>0</v>
      </c>
      <c r="AS392" s="3" t="e">
        <f t="shared" si="281"/>
        <v>#N/A</v>
      </c>
      <c r="AT392" s="3" t="e">
        <f t="shared" si="282"/>
        <v>#N/A</v>
      </c>
      <c r="AU392" s="3" t="e">
        <f t="shared" si="283"/>
        <v>#N/A</v>
      </c>
      <c r="AV392" s="3" t="e">
        <f t="shared" si="284"/>
        <v>#N/A</v>
      </c>
      <c r="AW392" s="3" t="e">
        <f t="shared" si="285"/>
        <v>#N/A</v>
      </c>
      <c r="AX392" s="3" t="e">
        <f t="shared" si="286"/>
        <v>#N/A</v>
      </c>
      <c r="AY392" s="3">
        <f t="shared" si="287"/>
        <v>-5.7566071428571419</v>
      </c>
      <c r="AZ392" s="3">
        <f t="shared" si="288"/>
        <v>-5.7566071428571419</v>
      </c>
      <c r="BA392" s="3">
        <f t="shared" si="289"/>
        <v>-5.7566071428571419</v>
      </c>
      <c r="BB392" s="3" t="e">
        <f t="shared" si="290"/>
        <v>#N/A</v>
      </c>
      <c r="BC392" s="3" t="e">
        <f t="shared" si="291"/>
        <v>#N/A</v>
      </c>
      <c r="BD392" s="3" t="e">
        <f t="shared" si="292"/>
        <v>#N/A</v>
      </c>
      <c r="BE392" s="3" t="e">
        <f t="shared" si="293"/>
        <v>#N/A</v>
      </c>
      <c r="BF392" s="3" t="e">
        <f t="shared" si="294"/>
        <v>#N/A</v>
      </c>
      <c r="BG392" s="3" t="e">
        <f t="shared" si="295"/>
        <v>#N/A</v>
      </c>
    </row>
    <row r="393" spans="1:59" ht="15" x14ac:dyDescent="0.25">
      <c r="A393" s="38"/>
      <c r="B393" s="38"/>
      <c r="C393" s="38"/>
      <c r="D393" s="38"/>
      <c r="E393" s="39"/>
      <c r="F393" s="40"/>
      <c r="G393" s="40"/>
      <c r="H393" s="40"/>
      <c r="I393" s="40"/>
      <c r="J393" s="40"/>
      <c r="K393" s="40"/>
      <c r="L393" s="40"/>
      <c r="M393" s="40"/>
      <c r="N393" s="52"/>
      <c r="O393" s="42"/>
      <c r="P393" s="54"/>
      <c r="Q393" s="55"/>
      <c r="R393" s="55"/>
      <c r="S393" s="55"/>
      <c r="T393" s="55"/>
      <c r="U393" s="55"/>
      <c r="V393" s="55"/>
      <c r="W393" s="55"/>
      <c r="X393" s="55"/>
      <c r="Y393" s="56"/>
      <c r="Z393" s="57"/>
      <c r="AA393" s="59"/>
      <c r="AB393" s="59"/>
      <c r="AC393" s="1"/>
      <c r="AD393" s="1"/>
      <c r="AE393" s="1"/>
      <c r="AF393" s="1"/>
      <c r="AG393" s="1"/>
      <c r="AH393" s="1"/>
      <c r="AI393" s="1"/>
      <c r="AJ393" s="1"/>
      <c r="AK393" s="1"/>
      <c r="AL393" s="1">
        <f>IFERROR(VLOOKUP(C393,CALC!$K$2:$M$8,2,FALSE),1)</f>
        <v>1</v>
      </c>
      <c r="AM393" s="1">
        <f>IFERROR(VLOOKUP(C393,CALC!$K$2:$M$8,3,FALSE),1)</f>
        <v>1</v>
      </c>
      <c r="AN393" s="1" t="e">
        <f>VLOOKUP(B393,CALC!$E$2:$H$33,3,FALSE)</f>
        <v>#N/A</v>
      </c>
      <c r="AO393" s="1" t="e">
        <f>VLOOKUP(B393,CALC!$E$2:$H$33,4,FALSE)</f>
        <v>#N/A</v>
      </c>
      <c r="AP393" s="1"/>
      <c r="AQ393" s="3">
        <f t="shared" si="279"/>
        <v>0</v>
      </c>
      <c r="AR393" s="3">
        <f t="shared" si="280"/>
        <v>0</v>
      </c>
      <c r="AS393" s="3" t="e">
        <f t="shared" si="281"/>
        <v>#N/A</v>
      </c>
      <c r="AT393" s="3" t="e">
        <f t="shared" si="282"/>
        <v>#N/A</v>
      </c>
      <c r="AU393" s="3" t="e">
        <f t="shared" si="283"/>
        <v>#N/A</v>
      </c>
      <c r="AV393" s="3" t="e">
        <f t="shared" si="284"/>
        <v>#N/A</v>
      </c>
      <c r="AW393" s="3" t="e">
        <f t="shared" si="285"/>
        <v>#N/A</v>
      </c>
      <c r="AX393" s="3" t="e">
        <f t="shared" si="286"/>
        <v>#N/A</v>
      </c>
      <c r="AY393" s="3">
        <f t="shared" si="287"/>
        <v>-5.7566071428571419</v>
      </c>
      <c r="AZ393" s="3">
        <f t="shared" si="288"/>
        <v>-5.7566071428571419</v>
      </c>
      <c r="BA393" s="3">
        <f t="shared" si="289"/>
        <v>-5.7566071428571419</v>
      </c>
      <c r="BB393" s="3" t="e">
        <f t="shared" si="290"/>
        <v>#N/A</v>
      </c>
      <c r="BC393" s="3" t="e">
        <f t="shared" si="291"/>
        <v>#N/A</v>
      </c>
      <c r="BD393" s="3" t="e">
        <f t="shared" si="292"/>
        <v>#N/A</v>
      </c>
      <c r="BE393" s="3" t="e">
        <f t="shared" si="293"/>
        <v>#N/A</v>
      </c>
      <c r="BF393" s="3" t="e">
        <f t="shared" si="294"/>
        <v>#N/A</v>
      </c>
      <c r="BG393" s="3" t="e">
        <f t="shared" si="295"/>
        <v>#N/A</v>
      </c>
    </row>
    <row r="394" spans="1:59" ht="15" x14ac:dyDescent="0.25">
      <c r="A394" s="38"/>
      <c r="B394" s="38"/>
      <c r="C394" s="38"/>
      <c r="D394" s="38"/>
      <c r="E394" s="39"/>
      <c r="F394" s="40"/>
      <c r="G394" s="40"/>
      <c r="H394" s="40"/>
      <c r="I394" s="40"/>
      <c r="J394" s="40"/>
      <c r="K394" s="40"/>
      <c r="L394" s="40"/>
      <c r="M394" s="40"/>
      <c r="N394" s="41"/>
      <c r="O394" s="42"/>
      <c r="P394" s="54"/>
      <c r="Q394" s="55"/>
      <c r="R394" s="55"/>
      <c r="S394" s="55"/>
      <c r="T394" s="55"/>
      <c r="U394" s="55"/>
      <c r="V394" s="55"/>
      <c r="W394" s="55"/>
      <c r="X394" s="55"/>
      <c r="Y394" s="56"/>
      <c r="Z394" s="57"/>
      <c r="AA394" s="59"/>
      <c r="AB394" s="59"/>
      <c r="AC394" s="1"/>
      <c r="AD394" s="1"/>
      <c r="AE394" s="1"/>
      <c r="AF394" s="1"/>
      <c r="AG394" s="1"/>
      <c r="AH394" s="1"/>
      <c r="AI394" s="1"/>
      <c r="AJ394" s="1"/>
      <c r="AK394" s="1"/>
      <c r="AL394" s="1">
        <f>IFERROR(VLOOKUP(C394,CALC!$K$2:$M$8,2,FALSE),1)</f>
        <v>1</v>
      </c>
      <c r="AM394" s="1">
        <f>IFERROR(VLOOKUP(C394,CALC!$K$2:$M$8,3,FALSE),1)</f>
        <v>1</v>
      </c>
      <c r="AN394" s="1" t="e">
        <f>VLOOKUP(B394,CALC!$E$2:$H$33,3,FALSE)</f>
        <v>#N/A</v>
      </c>
      <c r="AO394" s="1" t="e">
        <f>VLOOKUP(B394,CALC!$E$2:$H$33,4,FALSE)</f>
        <v>#N/A</v>
      </c>
      <c r="AP394" s="1"/>
      <c r="AQ394" s="3">
        <f t="shared" si="279"/>
        <v>0</v>
      </c>
      <c r="AR394" s="3">
        <f t="shared" si="280"/>
        <v>0</v>
      </c>
      <c r="AS394" s="3" t="e">
        <f t="shared" si="281"/>
        <v>#N/A</v>
      </c>
      <c r="AT394" s="3" t="e">
        <f t="shared" si="282"/>
        <v>#N/A</v>
      </c>
      <c r="AU394" s="3" t="e">
        <f t="shared" si="283"/>
        <v>#N/A</v>
      </c>
      <c r="AV394" s="3" t="e">
        <f t="shared" si="284"/>
        <v>#N/A</v>
      </c>
      <c r="AW394" s="3" t="e">
        <f t="shared" si="285"/>
        <v>#N/A</v>
      </c>
      <c r="AX394" s="3" t="e">
        <f t="shared" si="286"/>
        <v>#N/A</v>
      </c>
      <c r="AY394" s="3">
        <f t="shared" si="287"/>
        <v>-5.7566071428571419</v>
      </c>
      <c r="AZ394" s="3">
        <f t="shared" si="288"/>
        <v>-5.7566071428571419</v>
      </c>
      <c r="BA394" s="3">
        <f t="shared" si="289"/>
        <v>-5.7566071428571419</v>
      </c>
      <c r="BB394" s="3" t="e">
        <f t="shared" si="290"/>
        <v>#N/A</v>
      </c>
      <c r="BC394" s="3" t="e">
        <f t="shared" si="291"/>
        <v>#N/A</v>
      </c>
      <c r="BD394" s="3" t="e">
        <f t="shared" si="292"/>
        <v>#N/A</v>
      </c>
      <c r="BE394" s="3" t="e">
        <f t="shared" si="293"/>
        <v>#N/A</v>
      </c>
      <c r="BF394" s="3" t="e">
        <f t="shared" si="294"/>
        <v>#N/A</v>
      </c>
      <c r="BG394" s="3" t="e">
        <f t="shared" si="295"/>
        <v>#N/A</v>
      </c>
    </row>
    <row r="395" spans="1:59" ht="15" x14ac:dyDescent="0.25">
      <c r="A395" s="38"/>
      <c r="B395" s="38"/>
      <c r="C395" s="38"/>
      <c r="D395" s="38"/>
      <c r="E395" s="39"/>
      <c r="F395" s="40"/>
      <c r="G395" s="40"/>
      <c r="H395" s="40"/>
      <c r="I395" s="40"/>
      <c r="J395" s="40"/>
      <c r="K395" s="40"/>
      <c r="L395" s="40"/>
      <c r="M395" s="40"/>
      <c r="N395" s="52"/>
      <c r="O395" s="42"/>
      <c r="P395" s="54"/>
      <c r="Q395" s="55"/>
      <c r="R395" s="55"/>
      <c r="S395" s="55"/>
      <c r="T395" s="55"/>
      <c r="U395" s="55"/>
      <c r="V395" s="55"/>
      <c r="W395" s="55"/>
      <c r="X395" s="55"/>
      <c r="Y395" s="56"/>
      <c r="Z395" s="57"/>
      <c r="AA395" s="59"/>
      <c r="AB395" s="59"/>
      <c r="AC395" s="1"/>
      <c r="AD395" s="1"/>
      <c r="AE395" s="1"/>
      <c r="AF395" s="1"/>
      <c r="AG395" s="1"/>
      <c r="AH395" s="1"/>
      <c r="AI395" s="1"/>
      <c r="AJ395" s="1"/>
      <c r="AK395" s="1"/>
      <c r="AL395" s="1">
        <f>IFERROR(VLOOKUP(C395,CALC!$K$2:$M$8,2,FALSE),1)</f>
        <v>1</v>
      </c>
      <c r="AM395" s="1">
        <f>IFERROR(VLOOKUP(C395,CALC!$K$2:$M$8,3,FALSE),1)</f>
        <v>1</v>
      </c>
      <c r="AN395" s="1" t="e">
        <f>VLOOKUP(B395,CALC!$E$2:$H$33,3,FALSE)</f>
        <v>#N/A</v>
      </c>
      <c r="AO395" s="1" t="e">
        <f>VLOOKUP(B395,CALC!$E$2:$H$33,4,FALSE)</f>
        <v>#N/A</v>
      </c>
      <c r="AP395" s="1"/>
      <c r="AQ395" s="3">
        <f t="shared" si="279"/>
        <v>0</v>
      </c>
      <c r="AR395" s="3">
        <f t="shared" si="280"/>
        <v>0</v>
      </c>
      <c r="AS395" s="3" t="e">
        <f t="shared" si="281"/>
        <v>#N/A</v>
      </c>
      <c r="AT395" s="3" t="e">
        <f t="shared" si="282"/>
        <v>#N/A</v>
      </c>
      <c r="AU395" s="3" t="e">
        <f t="shared" si="283"/>
        <v>#N/A</v>
      </c>
      <c r="AV395" s="3" t="e">
        <f t="shared" si="284"/>
        <v>#N/A</v>
      </c>
      <c r="AW395" s="3" t="e">
        <f t="shared" si="285"/>
        <v>#N/A</v>
      </c>
      <c r="AX395" s="3" t="e">
        <f t="shared" si="286"/>
        <v>#N/A</v>
      </c>
      <c r="AY395" s="3">
        <f t="shared" si="287"/>
        <v>-5.7566071428571419</v>
      </c>
      <c r="AZ395" s="3">
        <f t="shared" si="288"/>
        <v>-5.7566071428571419</v>
      </c>
      <c r="BA395" s="3">
        <f t="shared" si="289"/>
        <v>-5.7566071428571419</v>
      </c>
      <c r="BB395" s="3" t="e">
        <f t="shared" si="290"/>
        <v>#N/A</v>
      </c>
      <c r="BC395" s="3" t="e">
        <f t="shared" si="291"/>
        <v>#N/A</v>
      </c>
      <c r="BD395" s="3" t="e">
        <f t="shared" si="292"/>
        <v>#N/A</v>
      </c>
      <c r="BE395" s="3" t="e">
        <f t="shared" si="293"/>
        <v>#N/A</v>
      </c>
      <c r="BF395" s="3" t="e">
        <f t="shared" si="294"/>
        <v>#N/A</v>
      </c>
      <c r="BG395" s="3" t="e">
        <f t="shared" si="295"/>
        <v>#N/A</v>
      </c>
    </row>
    <row r="396" spans="1:59" ht="15" x14ac:dyDescent="0.25">
      <c r="A396" s="38"/>
      <c r="B396" s="38"/>
      <c r="C396" s="38"/>
      <c r="D396" s="38"/>
      <c r="E396" s="39"/>
      <c r="F396" s="40"/>
      <c r="G396" s="40"/>
      <c r="H396" s="40"/>
      <c r="I396" s="40"/>
      <c r="J396" s="40"/>
      <c r="K396" s="40"/>
      <c r="L396" s="40"/>
      <c r="M396" s="40"/>
      <c r="N396" s="41"/>
      <c r="O396" s="42"/>
      <c r="P396" s="54"/>
      <c r="Q396" s="55"/>
      <c r="R396" s="55"/>
      <c r="S396" s="55"/>
      <c r="T396" s="55"/>
      <c r="U396" s="55"/>
      <c r="V396" s="55"/>
      <c r="W396" s="55"/>
      <c r="X396" s="55"/>
      <c r="Y396" s="56"/>
      <c r="Z396" s="57"/>
      <c r="AA396" s="59"/>
      <c r="AB396" s="59"/>
      <c r="AC396" s="1"/>
      <c r="AD396" s="1"/>
      <c r="AE396" s="1"/>
      <c r="AF396" s="1"/>
      <c r="AG396" s="1"/>
      <c r="AH396" s="1"/>
      <c r="AI396" s="1"/>
      <c r="AJ396" s="1"/>
      <c r="AK396" s="1"/>
      <c r="AL396" s="1">
        <f>IFERROR(VLOOKUP(C396,CALC!$K$2:$M$8,2,FALSE),1)</f>
        <v>1</v>
      </c>
      <c r="AM396" s="1">
        <f>IFERROR(VLOOKUP(C396,CALC!$K$2:$M$8,3,FALSE),1)</f>
        <v>1</v>
      </c>
      <c r="AN396" s="1" t="e">
        <f>VLOOKUP(B396,CALC!$E$2:$H$33,3,FALSE)</f>
        <v>#N/A</v>
      </c>
      <c r="AO396" s="1" t="e">
        <f>VLOOKUP(B396,CALC!$E$2:$H$33,4,FALSE)</f>
        <v>#N/A</v>
      </c>
      <c r="AP396" s="1"/>
      <c r="AQ396" s="3">
        <f t="shared" si="279"/>
        <v>0</v>
      </c>
      <c r="AR396" s="3">
        <f t="shared" si="280"/>
        <v>0</v>
      </c>
      <c r="AS396" s="3" t="e">
        <f t="shared" si="281"/>
        <v>#N/A</v>
      </c>
      <c r="AT396" s="3" t="e">
        <f t="shared" si="282"/>
        <v>#N/A</v>
      </c>
      <c r="AU396" s="3" t="e">
        <f t="shared" si="283"/>
        <v>#N/A</v>
      </c>
      <c r="AV396" s="3" t="e">
        <f t="shared" si="284"/>
        <v>#N/A</v>
      </c>
      <c r="AW396" s="3" t="e">
        <f t="shared" si="285"/>
        <v>#N/A</v>
      </c>
      <c r="AX396" s="3" t="e">
        <f t="shared" si="286"/>
        <v>#N/A</v>
      </c>
      <c r="AY396" s="3">
        <f t="shared" si="287"/>
        <v>-5.7566071428571419</v>
      </c>
      <c r="AZ396" s="3">
        <f t="shared" si="288"/>
        <v>-5.7566071428571419</v>
      </c>
      <c r="BA396" s="3">
        <f t="shared" si="289"/>
        <v>-5.7566071428571419</v>
      </c>
      <c r="BB396" s="3" t="e">
        <f t="shared" si="290"/>
        <v>#N/A</v>
      </c>
      <c r="BC396" s="3" t="e">
        <f t="shared" si="291"/>
        <v>#N/A</v>
      </c>
      <c r="BD396" s="3" t="e">
        <f t="shared" si="292"/>
        <v>#N/A</v>
      </c>
      <c r="BE396" s="3" t="e">
        <f t="shared" si="293"/>
        <v>#N/A</v>
      </c>
      <c r="BF396" s="3" t="e">
        <f t="shared" si="294"/>
        <v>#N/A</v>
      </c>
      <c r="BG396" s="3" t="e">
        <f t="shared" si="295"/>
        <v>#N/A</v>
      </c>
    </row>
    <row r="397" spans="1:59" ht="12.75" x14ac:dyDescent="0.2">
      <c r="A397" s="1"/>
      <c r="B397" s="1"/>
      <c r="C397" s="1"/>
      <c r="D397" s="1"/>
      <c r="E397" s="1"/>
      <c r="F397" s="80"/>
      <c r="G397" s="80"/>
      <c r="H397" s="80"/>
      <c r="I397" s="80"/>
      <c r="J397" s="80"/>
      <c r="K397" s="80"/>
      <c r="L397" s="80"/>
      <c r="M397" s="80"/>
      <c r="N397" s="81"/>
      <c r="O397" s="3"/>
      <c r="P397" s="3"/>
      <c r="Q397" s="3"/>
      <c r="R397" s="3"/>
      <c r="S397" s="3"/>
      <c r="T397" s="3"/>
      <c r="U397" s="3"/>
      <c r="V397" s="3"/>
      <c r="W397" s="3"/>
      <c r="X397" s="3"/>
      <c r="Y397" s="3"/>
      <c r="Z397" s="3"/>
      <c r="AA397" s="3"/>
      <c r="AB397" s="1"/>
      <c r="AC397" s="1"/>
      <c r="AD397" s="1"/>
      <c r="AE397" s="1"/>
      <c r="AF397" s="1"/>
      <c r="AG397" s="1"/>
      <c r="AH397" s="1"/>
      <c r="AI397" s="1"/>
      <c r="AJ397" s="1"/>
      <c r="AK397" s="1"/>
      <c r="AL397" s="1">
        <f>IFERROR(VLOOKUP(C397,CALC!$K$2:$M$8,2,FALSE),1)</f>
        <v>1</v>
      </c>
      <c r="AM397" s="1">
        <f>IFERROR(VLOOKUP(C397,CALC!$K$2:$M$8,3,FALSE),1)</f>
        <v>1</v>
      </c>
      <c r="AN397" s="1" t="e">
        <f>VLOOKUP(B397,CALC!$E$2:$H$33,3,FALSE)</f>
        <v>#N/A</v>
      </c>
      <c r="AO397" s="1" t="e">
        <f>VLOOKUP(B397,CALC!$E$2:$H$33,4,FALSE)</f>
        <v>#N/A</v>
      </c>
      <c r="AP397" s="1"/>
      <c r="AQ397" s="3">
        <f t="shared" si="279"/>
        <v>0</v>
      </c>
      <c r="AR397" s="3">
        <f t="shared" si="280"/>
        <v>0</v>
      </c>
      <c r="AS397" s="3" t="e">
        <f t="shared" si="281"/>
        <v>#N/A</v>
      </c>
      <c r="AT397" s="3" t="e">
        <f t="shared" si="282"/>
        <v>#N/A</v>
      </c>
      <c r="AU397" s="3" t="e">
        <f t="shared" si="283"/>
        <v>#N/A</v>
      </c>
      <c r="AV397" s="3" t="e">
        <f t="shared" si="284"/>
        <v>#N/A</v>
      </c>
      <c r="AW397" s="3" t="e">
        <f t="shared" si="285"/>
        <v>#N/A</v>
      </c>
      <c r="AX397" s="3" t="e">
        <f t="shared" si="286"/>
        <v>#N/A</v>
      </c>
      <c r="AY397" s="3">
        <f t="shared" si="287"/>
        <v>-5.7566071428571419</v>
      </c>
      <c r="AZ397" s="3">
        <f t="shared" si="288"/>
        <v>-5.7566071428571419</v>
      </c>
      <c r="BA397" s="3">
        <f t="shared" si="289"/>
        <v>-5.7566071428571419</v>
      </c>
      <c r="BB397" s="3" t="e">
        <f t="shared" si="290"/>
        <v>#N/A</v>
      </c>
      <c r="BC397" s="3" t="e">
        <f t="shared" si="291"/>
        <v>#N/A</v>
      </c>
      <c r="BD397" s="3" t="e">
        <f t="shared" si="292"/>
        <v>#N/A</v>
      </c>
      <c r="BE397" s="3" t="e">
        <f t="shared" si="293"/>
        <v>#N/A</v>
      </c>
      <c r="BF397" s="3" t="e">
        <f t="shared" si="294"/>
        <v>#N/A</v>
      </c>
      <c r="BG397" s="3" t="e">
        <f t="shared" si="295"/>
        <v>#N/A</v>
      </c>
    </row>
    <row r="398" spans="1:59" ht="12.75" x14ac:dyDescent="0.2">
      <c r="A398" s="1"/>
      <c r="B398" s="1"/>
      <c r="C398" s="1"/>
      <c r="D398" s="1"/>
      <c r="E398" s="1"/>
      <c r="F398" s="80"/>
      <c r="G398" s="80"/>
      <c r="H398" s="80"/>
      <c r="I398" s="80"/>
      <c r="J398" s="80"/>
      <c r="K398" s="80"/>
      <c r="L398" s="80"/>
      <c r="M398" s="80"/>
      <c r="N398" s="81"/>
      <c r="O398" s="3"/>
      <c r="P398" s="3"/>
      <c r="Q398" s="3"/>
      <c r="R398" s="3"/>
      <c r="S398" s="3"/>
      <c r="T398" s="3"/>
      <c r="U398" s="3"/>
      <c r="V398" s="3"/>
      <c r="W398" s="3"/>
      <c r="X398" s="3"/>
      <c r="Y398" s="3"/>
      <c r="Z398" s="3"/>
      <c r="AA398" s="3"/>
      <c r="AB398" s="1"/>
      <c r="AC398" s="1"/>
      <c r="AD398" s="1"/>
      <c r="AE398" s="1"/>
      <c r="AF398" s="1"/>
      <c r="AG398" s="1"/>
      <c r="AH398" s="1"/>
      <c r="AI398" s="1"/>
      <c r="AJ398" s="1"/>
      <c r="AK398" s="1"/>
      <c r="AL398" s="1">
        <f>IFERROR(VLOOKUP(C398,CALC!$K$2:$M$8,2,FALSE),1)</f>
        <v>1</v>
      </c>
      <c r="AM398" s="1">
        <f>IFERROR(VLOOKUP(C398,CALC!$K$2:$M$8,3,FALSE),1)</f>
        <v>1</v>
      </c>
      <c r="AN398" s="1" t="e">
        <f>VLOOKUP(B398,CALC!$E$2:$H$33,3,FALSE)</f>
        <v>#N/A</v>
      </c>
      <c r="AO398" s="1" t="e">
        <f>VLOOKUP(B398,CALC!$E$2:$H$33,4,FALSE)</f>
        <v>#N/A</v>
      </c>
      <c r="AP398" s="1"/>
      <c r="AQ398" s="3">
        <f t="shared" si="279"/>
        <v>0</v>
      </c>
      <c r="AR398" s="3">
        <f t="shared" si="280"/>
        <v>0</v>
      </c>
      <c r="AS398" s="3" t="e">
        <f t="shared" si="281"/>
        <v>#N/A</v>
      </c>
      <c r="AT398" s="3" t="e">
        <f t="shared" si="282"/>
        <v>#N/A</v>
      </c>
      <c r="AU398" s="3" t="e">
        <f t="shared" si="283"/>
        <v>#N/A</v>
      </c>
      <c r="AV398" s="3" t="e">
        <f t="shared" si="284"/>
        <v>#N/A</v>
      </c>
      <c r="AW398" s="3" t="e">
        <f t="shared" si="285"/>
        <v>#N/A</v>
      </c>
      <c r="AX398" s="3" t="e">
        <f t="shared" si="286"/>
        <v>#N/A</v>
      </c>
      <c r="AY398" s="3">
        <f t="shared" si="287"/>
        <v>-5.7566071428571419</v>
      </c>
      <c r="AZ398" s="3">
        <f t="shared" si="288"/>
        <v>-5.7566071428571419</v>
      </c>
      <c r="BA398" s="3">
        <f t="shared" si="289"/>
        <v>-5.7566071428571419</v>
      </c>
      <c r="BB398" s="3" t="e">
        <f t="shared" si="290"/>
        <v>#N/A</v>
      </c>
      <c r="BC398" s="3" t="e">
        <f t="shared" si="291"/>
        <v>#N/A</v>
      </c>
      <c r="BD398" s="3" t="e">
        <f t="shared" si="292"/>
        <v>#N/A</v>
      </c>
      <c r="BE398" s="3" t="e">
        <f t="shared" si="293"/>
        <v>#N/A</v>
      </c>
      <c r="BF398" s="3" t="e">
        <f t="shared" si="294"/>
        <v>#N/A</v>
      </c>
      <c r="BG398" s="3" t="e">
        <f t="shared" si="295"/>
        <v>#N/A</v>
      </c>
    </row>
    <row r="399" spans="1:59" ht="12.75" x14ac:dyDescent="0.2">
      <c r="A399" s="1"/>
      <c r="B399" s="1"/>
      <c r="C399" s="1"/>
      <c r="D399" s="1"/>
      <c r="E399" s="1"/>
      <c r="F399" s="80"/>
      <c r="G399" s="80"/>
      <c r="H399" s="80"/>
      <c r="I399" s="80"/>
      <c r="J399" s="80"/>
      <c r="K399" s="80"/>
      <c r="L399" s="80"/>
      <c r="M399" s="80"/>
      <c r="N399" s="81"/>
      <c r="O399" s="3"/>
      <c r="P399" s="3"/>
      <c r="Q399" s="3"/>
      <c r="R399" s="3"/>
      <c r="S399" s="3"/>
      <c r="T399" s="3"/>
      <c r="U399" s="3"/>
      <c r="V399" s="3"/>
      <c r="W399" s="3"/>
      <c r="X399" s="3"/>
      <c r="Y399" s="3"/>
      <c r="Z399" s="3"/>
      <c r="AA399" s="3"/>
      <c r="AB399" s="1"/>
      <c r="AC399" s="1"/>
      <c r="AD399" s="1"/>
      <c r="AE399" s="1"/>
      <c r="AF399" s="1"/>
      <c r="AG399" s="1"/>
      <c r="AH399" s="1"/>
      <c r="AI399" s="1"/>
      <c r="AJ399" s="1"/>
      <c r="AK399" s="1"/>
      <c r="AL399" s="1">
        <f>IFERROR(VLOOKUP(C399,CALC!$K$2:$M$8,2,FALSE),1)</f>
        <v>1</v>
      </c>
      <c r="AM399" s="1">
        <f>IFERROR(VLOOKUP(C399,CALC!$K$2:$M$8,3,FALSE),1)</f>
        <v>1</v>
      </c>
      <c r="AN399" s="1" t="e">
        <f>VLOOKUP(B399,CALC!$E$2:$H$33,3,FALSE)</f>
        <v>#N/A</v>
      </c>
      <c r="AO399" s="1" t="e">
        <f>VLOOKUP(B399,CALC!$E$2:$H$33,4,FALSE)</f>
        <v>#N/A</v>
      </c>
      <c r="AP399" s="1"/>
      <c r="AQ399" s="3">
        <f t="shared" si="279"/>
        <v>0</v>
      </c>
      <c r="AR399" s="3">
        <f t="shared" si="280"/>
        <v>0</v>
      </c>
      <c r="AS399" s="3" t="e">
        <f t="shared" si="281"/>
        <v>#N/A</v>
      </c>
      <c r="AT399" s="3" t="e">
        <f t="shared" si="282"/>
        <v>#N/A</v>
      </c>
      <c r="AU399" s="3" t="e">
        <f t="shared" si="283"/>
        <v>#N/A</v>
      </c>
      <c r="AV399" s="3" t="e">
        <f t="shared" si="284"/>
        <v>#N/A</v>
      </c>
      <c r="AW399" s="3" t="e">
        <f t="shared" si="285"/>
        <v>#N/A</v>
      </c>
      <c r="AX399" s="3" t="e">
        <f t="shared" si="286"/>
        <v>#N/A</v>
      </c>
      <c r="AY399" s="3">
        <f t="shared" si="287"/>
        <v>-5.7566071428571419</v>
      </c>
      <c r="AZ399" s="3">
        <f t="shared" si="288"/>
        <v>-5.7566071428571419</v>
      </c>
      <c r="BA399" s="3">
        <f t="shared" si="289"/>
        <v>-5.7566071428571419</v>
      </c>
      <c r="BB399" s="3" t="e">
        <f t="shared" si="290"/>
        <v>#N/A</v>
      </c>
      <c r="BC399" s="3" t="e">
        <f t="shared" si="291"/>
        <v>#N/A</v>
      </c>
      <c r="BD399" s="3" t="e">
        <f t="shared" si="292"/>
        <v>#N/A</v>
      </c>
      <c r="BE399" s="3" t="e">
        <f t="shared" si="293"/>
        <v>#N/A</v>
      </c>
      <c r="BF399" s="3" t="e">
        <f t="shared" si="294"/>
        <v>#N/A</v>
      </c>
      <c r="BG399" s="3" t="e">
        <f t="shared" si="295"/>
        <v>#N/A</v>
      </c>
    </row>
    <row r="400" spans="1:59" ht="12.75" x14ac:dyDescent="0.2">
      <c r="A400" s="1"/>
      <c r="B400" s="1"/>
      <c r="C400" s="1"/>
      <c r="D400" s="1"/>
      <c r="E400" s="1"/>
      <c r="F400" s="80"/>
      <c r="G400" s="80"/>
      <c r="H400" s="80"/>
      <c r="I400" s="80"/>
      <c r="J400" s="80"/>
      <c r="K400" s="80"/>
      <c r="L400" s="80"/>
      <c r="M400" s="80"/>
      <c r="N400" s="81"/>
      <c r="O400" s="3"/>
      <c r="P400" s="3"/>
      <c r="Q400" s="3"/>
      <c r="R400" s="3"/>
      <c r="S400" s="3"/>
      <c r="T400" s="3"/>
      <c r="U400" s="3"/>
      <c r="V400" s="3"/>
      <c r="W400" s="3"/>
      <c r="X400" s="3"/>
      <c r="Y400" s="3"/>
      <c r="Z400" s="3"/>
      <c r="AA400" s="3"/>
      <c r="AB400" s="1"/>
      <c r="AC400" s="1"/>
      <c r="AD400" s="1"/>
      <c r="AE400" s="1"/>
      <c r="AF400" s="1"/>
      <c r="AG400" s="1"/>
      <c r="AH400" s="1"/>
      <c r="AI400" s="1"/>
      <c r="AJ400" s="1"/>
      <c r="AK400" s="1"/>
      <c r="AL400" s="1">
        <f>IFERROR(VLOOKUP(C400,CALC!$K$2:$M$8,2,FALSE),1)</f>
        <v>1</v>
      </c>
      <c r="AM400" s="1">
        <f>IFERROR(VLOOKUP(C400,CALC!$K$2:$M$8,3,FALSE),1)</f>
        <v>1</v>
      </c>
      <c r="AN400" s="1" t="e">
        <f>VLOOKUP(B400,CALC!$E$2:$H$33,3,FALSE)</f>
        <v>#N/A</v>
      </c>
      <c r="AO400" s="1" t="e">
        <f>VLOOKUP(B400,CALC!$E$2:$H$33,4,FALSE)</f>
        <v>#N/A</v>
      </c>
      <c r="AP400" s="1"/>
      <c r="AQ400" s="3">
        <f t="shared" si="279"/>
        <v>0</v>
      </c>
      <c r="AR400" s="3">
        <f t="shared" si="280"/>
        <v>0</v>
      </c>
      <c r="AS400" s="3" t="e">
        <f t="shared" si="281"/>
        <v>#N/A</v>
      </c>
      <c r="AT400" s="3" t="e">
        <f t="shared" si="282"/>
        <v>#N/A</v>
      </c>
      <c r="AU400" s="3" t="e">
        <f t="shared" si="283"/>
        <v>#N/A</v>
      </c>
      <c r="AV400" s="3" t="e">
        <f t="shared" si="284"/>
        <v>#N/A</v>
      </c>
      <c r="AW400" s="3" t="e">
        <f t="shared" si="285"/>
        <v>#N/A</v>
      </c>
      <c r="AX400" s="3" t="e">
        <f t="shared" si="286"/>
        <v>#N/A</v>
      </c>
      <c r="AY400" s="3">
        <f t="shared" si="287"/>
        <v>-5.7566071428571419</v>
      </c>
      <c r="AZ400" s="3">
        <f t="shared" si="288"/>
        <v>-5.7566071428571419</v>
      </c>
      <c r="BA400" s="3">
        <f t="shared" si="289"/>
        <v>-5.7566071428571419</v>
      </c>
      <c r="BB400" s="3" t="e">
        <f t="shared" si="290"/>
        <v>#N/A</v>
      </c>
      <c r="BC400" s="3" t="e">
        <f t="shared" si="291"/>
        <v>#N/A</v>
      </c>
      <c r="BD400" s="3" t="e">
        <f t="shared" si="292"/>
        <v>#N/A</v>
      </c>
      <c r="BE400" s="3" t="e">
        <f t="shared" si="293"/>
        <v>#N/A</v>
      </c>
      <c r="BF400" s="3" t="e">
        <f t="shared" si="294"/>
        <v>#N/A</v>
      </c>
      <c r="BG400" s="3" t="e">
        <f t="shared" si="295"/>
        <v>#N/A</v>
      </c>
    </row>
    <row r="401" spans="1:59" ht="12.75" x14ac:dyDescent="0.2">
      <c r="A401" s="1"/>
      <c r="B401" s="1"/>
      <c r="C401" s="1"/>
      <c r="D401" s="1"/>
      <c r="E401" s="1"/>
      <c r="F401" s="80"/>
      <c r="G401" s="80"/>
      <c r="H401" s="80"/>
      <c r="I401" s="80"/>
      <c r="J401" s="80"/>
      <c r="K401" s="80"/>
      <c r="L401" s="80"/>
      <c r="M401" s="80"/>
      <c r="N401" s="81"/>
      <c r="O401" s="3"/>
      <c r="P401" s="3"/>
      <c r="Q401" s="3"/>
      <c r="R401" s="3"/>
      <c r="S401" s="3"/>
      <c r="T401" s="3"/>
      <c r="U401" s="3"/>
      <c r="V401" s="3"/>
      <c r="W401" s="3"/>
      <c r="X401" s="3"/>
      <c r="Y401" s="3"/>
      <c r="Z401" s="3"/>
      <c r="AA401" s="3"/>
      <c r="AB401" s="1"/>
      <c r="AC401" s="1"/>
      <c r="AD401" s="1"/>
      <c r="AE401" s="1"/>
      <c r="AF401" s="1"/>
      <c r="AG401" s="1"/>
      <c r="AH401" s="1"/>
      <c r="AI401" s="1"/>
      <c r="AJ401" s="1"/>
      <c r="AK401" s="1"/>
      <c r="AL401" s="1">
        <f>IFERROR(VLOOKUP(C401,CALC!$K$2:$M$8,2,FALSE),1)</f>
        <v>1</v>
      </c>
      <c r="AM401" s="1">
        <f>IFERROR(VLOOKUP(C401,CALC!$K$2:$M$8,3,FALSE),1)</f>
        <v>1</v>
      </c>
      <c r="AN401" s="1" t="e">
        <f>VLOOKUP(B401,CALC!$E$2:$H$33,3,FALSE)</f>
        <v>#N/A</v>
      </c>
      <c r="AO401" s="1" t="e">
        <f>VLOOKUP(B401,CALC!$E$2:$H$33,4,FALSE)</f>
        <v>#N/A</v>
      </c>
      <c r="AP401" s="1"/>
      <c r="AQ401" s="3">
        <f t="shared" si="279"/>
        <v>0</v>
      </c>
      <c r="AR401" s="3">
        <f t="shared" si="280"/>
        <v>0</v>
      </c>
      <c r="AS401" s="3" t="e">
        <f t="shared" si="281"/>
        <v>#N/A</v>
      </c>
      <c r="AT401" s="3" t="e">
        <f t="shared" si="282"/>
        <v>#N/A</v>
      </c>
      <c r="AU401" s="3" t="e">
        <f t="shared" si="283"/>
        <v>#N/A</v>
      </c>
      <c r="AV401" s="3" t="e">
        <f t="shared" si="284"/>
        <v>#N/A</v>
      </c>
      <c r="AW401" s="3" t="e">
        <f t="shared" si="285"/>
        <v>#N/A</v>
      </c>
      <c r="AX401" s="3" t="e">
        <f t="shared" si="286"/>
        <v>#N/A</v>
      </c>
      <c r="AY401" s="3">
        <f t="shared" si="287"/>
        <v>-5.7566071428571419</v>
      </c>
      <c r="AZ401" s="3">
        <f t="shared" si="288"/>
        <v>-5.7566071428571419</v>
      </c>
      <c r="BA401" s="3">
        <f t="shared" si="289"/>
        <v>-5.7566071428571419</v>
      </c>
      <c r="BB401" s="3" t="e">
        <f t="shared" si="290"/>
        <v>#N/A</v>
      </c>
      <c r="BC401" s="3" t="e">
        <f t="shared" si="291"/>
        <v>#N/A</v>
      </c>
      <c r="BD401" s="3" t="e">
        <f t="shared" si="292"/>
        <v>#N/A</v>
      </c>
      <c r="BE401" s="3" t="e">
        <f t="shared" si="293"/>
        <v>#N/A</v>
      </c>
      <c r="BF401" s="3" t="e">
        <f t="shared" si="294"/>
        <v>#N/A</v>
      </c>
      <c r="BG401" s="3" t="e">
        <f t="shared" si="295"/>
        <v>#N/A</v>
      </c>
    </row>
    <row r="402" spans="1:59" ht="12.75" x14ac:dyDescent="0.2">
      <c r="A402" s="1"/>
      <c r="B402" s="1"/>
      <c r="C402" s="1"/>
      <c r="D402" s="1"/>
      <c r="E402" s="1"/>
      <c r="F402" s="80"/>
      <c r="G402" s="80"/>
      <c r="H402" s="80"/>
      <c r="I402" s="80"/>
      <c r="J402" s="80"/>
      <c r="K402" s="80"/>
      <c r="L402" s="80"/>
      <c r="M402" s="80"/>
      <c r="N402" s="81"/>
      <c r="O402" s="3"/>
      <c r="P402" s="3"/>
      <c r="Q402" s="3"/>
      <c r="R402" s="3"/>
      <c r="S402" s="3"/>
      <c r="T402" s="3"/>
      <c r="U402" s="3"/>
      <c r="V402" s="3"/>
      <c r="W402" s="3"/>
      <c r="X402" s="3"/>
      <c r="Y402" s="3"/>
      <c r="Z402" s="3"/>
      <c r="AA402" s="3"/>
      <c r="AB402" s="1"/>
      <c r="AC402" s="1"/>
      <c r="AD402" s="1"/>
      <c r="AE402" s="1"/>
      <c r="AF402" s="1"/>
      <c r="AG402" s="1"/>
      <c r="AH402" s="1"/>
      <c r="AI402" s="1"/>
      <c r="AJ402" s="1"/>
      <c r="AK402" s="1"/>
      <c r="AL402" s="1">
        <f>IFERROR(VLOOKUP(C402,CALC!$K$2:$M$8,2,FALSE),1)</f>
        <v>1</v>
      </c>
      <c r="AM402" s="1">
        <f>IFERROR(VLOOKUP(C402,CALC!$K$2:$M$8,3,FALSE),1)</f>
        <v>1</v>
      </c>
      <c r="AN402" s="1" t="e">
        <f>VLOOKUP(B402,CALC!$E$2:$H$33,3,FALSE)</f>
        <v>#N/A</v>
      </c>
      <c r="AO402" s="1" t="e">
        <f>VLOOKUP(B402,CALC!$E$2:$H$33,4,FALSE)</f>
        <v>#N/A</v>
      </c>
      <c r="AP402" s="1"/>
      <c r="AQ402" s="3">
        <f t="shared" si="279"/>
        <v>0</v>
      </c>
      <c r="AR402" s="3">
        <f t="shared" si="280"/>
        <v>0</v>
      </c>
      <c r="AS402" s="3" t="e">
        <f t="shared" si="281"/>
        <v>#N/A</v>
      </c>
      <c r="AT402" s="3" t="e">
        <f t="shared" si="282"/>
        <v>#N/A</v>
      </c>
      <c r="AU402" s="3" t="e">
        <f t="shared" si="283"/>
        <v>#N/A</v>
      </c>
      <c r="AV402" s="3" t="e">
        <f t="shared" si="284"/>
        <v>#N/A</v>
      </c>
      <c r="AW402" s="3" t="e">
        <f t="shared" si="285"/>
        <v>#N/A</v>
      </c>
      <c r="AX402" s="3" t="e">
        <f t="shared" si="286"/>
        <v>#N/A</v>
      </c>
      <c r="AY402" s="3">
        <f t="shared" si="287"/>
        <v>-5.7566071428571419</v>
      </c>
      <c r="AZ402" s="3">
        <f t="shared" si="288"/>
        <v>-5.7566071428571419</v>
      </c>
      <c r="BA402" s="3">
        <f t="shared" si="289"/>
        <v>-5.7566071428571419</v>
      </c>
      <c r="BB402" s="3" t="e">
        <f t="shared" si="290"/>
        <v>#N/A</v>
      </c>
      <c r="BC402" s="3" t="e">
        <f t="shared" si="291"/>
        <v>#N/A</v>
      </c>
      <c r="BD402" s="3" t="e">
        <f t="shared" si="292"/>
        <v>#N/A</v>
      </c>
      <c r="BE402" s="3" t="e">
        <f t="shared" si="293"/>
        <v>#N/A</v>
      </c>
      <c r="BF402" s="3" t="e">
        <f t="shared" si="294"/>
        <v>#N/A</v>
      </c>
      <c r="BG402" s="3" t="e">
        <f t="shared" si="295"/>
        <v>#N/A</v>
      </c>
    </row>
    <row r="403" spans="1:59" ht="12.75" x14ac:dyDescent="0.2">
      <c r="A403" s="1"/>
      <c r="B403" s="1"/>
      <c r="C403" s="1"/>
      <c r="D403" s="1"/>
      <c r="E403" s="1"/>
      <c r="F403" s="80"/>
      <c r="G403" s="80"/>
      <c r="H403" s="80"/>
      <c r="I403" s="80"/>
      <c r="J403" s="80"/>
      <c r="K403" s="80"/>
      <c r="L403" s="80"/>
      <c r="M403" s="80"/>
      <c r="N403" s="81"/>
      <c r="O403" s="3"/>
      <c r="P403" s="3"/>
      <c r="Q403" s="3"/>
      <c r="R403" s="3"/>
      <c r="S403" s="3"/>
      <c r="T403" s="3"/>
      <c r="U403" s="3"/>
      <c r="V403" s="3"/>
      <c r="W403" s="3"/>
      <c r="X403" s="3"/>
      <c r="Y403" s="3"/>
      <c r="Z403" s="3"/>
      <c r="AA403" s="3"/>
      <c r="AB403" s="1"/>
      <c r="AC403" s="1"/>
      <c r="AD403" s="1"/>
      <c r="AE403" s="1"/>
      <c r="AF403" s="1"/>
      <c r="AG403" s="1"/>
      <c r="AH403" s="1"/>
      <c r="AI403" s="1"/>
      <c r="AJ403" s="1"/>
      <c r="AK403" s="1"/>
      <c r="AL403" s="1">
        <f>IFERROR(VLOOKUP(C403,CALC!$K$2:$M$8,2,FALSE),1)</f>
        <v>1</v>
      </c>
      <c r="AM403" s="1">
        <f>IFERROR(VLOOKUP(C403,CALC!$K$2:$M$8,3,FALSE),1)</f>
        <v>1</v>
      </c>
      <c r="AN403" s="1" t="e">
        <f>VLOOKUP(B403,CALC!$E$2:$H$33,3,FALSE)</f>
        <v>#N/A</v>
      </c>
      <c r="AO403" s="1" t="e">
        <f>VLOOKUP(B403,CALC!$E$2:$H$33,4,FALSE)</f>
        <v>#N/A</v>
      </c>
      <c r="AP403" s="1"/>
      <c r="AQ403" s="3">
        <f t="shared" si="279"/>
        <v>0</v>
      </c>
      <c r="AR403" s="3">
        <f t="shared" si="280"/>
        <v>0</v>
      </c>
      <c r="AS403" s="3" t="e">
        <f t="shared" si="281"/>
        <v>#N/A</v>
      </c>
      <c r="AT403" s="3" t="e">
        <f t="shared" si="282"/>
        <v>#N/A</v>
      </c>
      <c r="AU403" s="3" t="e">
        <f t="shared" si="283"/>
        <v>#N/A</v>
      </c>
      <c r="AV403" s="3" t="e">
        <f t="shared" si="284"/>
        <v>#N/A</v>
      </c>
      <c r="AW403" s="3" t="e">
        <f t="shared" si="285"/>
        <v>#N/A</v>
      </c>
      <c r="AX403" s="3" t="e">
        <f t="shared" si="286"/>
        <v>#N/A</v>
      </c>
      <c r="AY403" s="3">
        <f t="shared" si="287"/>
        <v>-5.7566071428571419</v>
      </c>
      <c r="AZ403" s="3">
        <f t="shared" si="288"/>
        <v>-5.7566071428571419</v>
      </c>
      <c r="BA403" s="3">
        <f t="shared" si="289"/>
        <v>-5.7566071428571419</v>
      </c>
      <c r="BB403" s="3" t="e">
        <f t="shared" si="290"/>
        <v>#N/A</v>
      </c>
      <c r="BC403" s="3" t="e">
        <f t="shared" si="291"/>
        <v>#N/A</v>
      </c>
      <c r="BD403" s="3" t="e">
        <f t="shared" si="292"/>
        <v>#N/A</v>
      </c>
      <c r="BE403" s="3" t="e">
        <f t="shared" si="293"/>
        <v>#N/A</v>
      </c>
      <c r="BF403" s="3" t="e">
        <f t="shared" si="294"/>
        <v>#N/A</v>
      </c>
      <c r="BG403" s="3" t="e">
        <f t="shared" si="295"/>
        <v>#N/A</v>
      </c>
    </row>
    <row r="404" spans="1:59" ht="12.75" x14ac:dyDescent="0.2">
      <c r="A404" s="1"/>
      <c r="B404" s="1"/>
      <c r="C404" s="1"/>
      <c r="D404" s="1"/>
      <c r="E404" s="1"/>
      <c r="F404" s="80"/>
      <c r="G404" s="80"/>
      <c r="H404" s="80"/>
      <c r="I404" s="80"/>
      <c r="J404" s="80"/>
      <c r="K404" s="80"/>
      <c r="L404" s="80"/>
      <c r="M404" s="80"/>
      <c r="N404" s="81"/>
      <c r="O404" s="3"/>
      <c r="P404" s="3"/>
      <c r="Q404" s="3"/>
      <c r="R404" s="3"/>
      <c r="S404" s="3"/>
      <c r="T404" s="3"/>
      <c r="U404" s="3"/>
      <c r="V404" s="3"/>
      <c r="W404" s="3"/>
      <c r="X404" s="3"/>
      <c r="Y404" s="3"/>
      <c r="Z404" s="3"/>
      <c r="AA404" s="3"/>
      <c r="AB404" s="1"/>
      <c r="AC404" s="1"/>
      <c r="AD404" s="1"/>
      <c r="AE404" s="1"/>
      <c r="AF404" s="1"/>
      <c r="AG404" s="1"/>
      <c r="AH404" s="1"/>
      <c r="AI404" s="1"/>
      <c r="AJ404" s="1"/>
      <c r="AK404" s="1"/>
      <c r="AL404" s="1">
        <f>IFERROR(VLOOKUP(C404,CALC!$K$2:$M$8,2,FALSE),1)</f>
        <v>1</v>
      </c>
      <c r="AM404" s="1">
        <f>IFERROR(VLOOKUP(C404,CALC!$K$2:$M$8,3,FALSE),1)</f>
        <v>1</v>
      </c>
      <c r="AN404" s="1" t="e">
        <f>VLOOKUP(B404,CALC!$E$2:$H$33,3,FALSE)</f>
        <v>#N/A</v>
      </c>
      <c r="AO404" s="1" t="e">
        <f>VLOOKUP(B404,CALC!$E$2:$H$33,4,FALSE)</f>
        <v>#N/A</v>
      </c>
      <c r="AP404" s="1"/>
      <c r="AQ404" s="3">
        <f t="shared" si="279"/>
        <v>0</v>
      </c>
      <c r="AR404" s="3">
        <f t="shared" si="280"/>
        <v>0</v>
      </c>
      <c r="AS404" s="3" t="e">
        <f t="shared" si="281"/>
        <v>#N/A</v>
      </c>
      <c r="AT404" s="3" t="e">
        <f t="shared" si="282"/>
        <v>#N/A</v>
      </c>
      <c r="AU404" s="3" t="e">
        <f t="shared" si="283"/>
        <v>#N/A</v>
      </c>
      <c r="AV404" s="3" t="e">
        <f t="shared" si="284"/>
        <v>#N/A</v>
      </c>
      <c r="AW404" s="3" t="e">
        <f t="shared" si="285"/>
        <v>#N/A</v>
      </c>
      <c r="AX404" s="3" t="e">
        <f t="shared" si="286"/>
        <v>#N/A</v>
      </c>
      <c r="AY404" s="3">
        <f t="shared" si="287"/>
        <v>-5.7566071428571419</v>
      </c>
      <c r="AZ404" s="3">
        <f t="shared" si="288"/>
        <v>-5.7566071428571419</v>
      </c>
      <c r="BA404" s="3">
        <f t="shared" si="289"/>
        <v>-5.7566071428571419</v>
      </c>
      <c r="BB404" s="3" t="e">
        <f t="shared" si="290"/>
        <v>#N/A</v>
      </c>
      <c r="BC404" s="3" t="e">
        <f t="shared" si="291"/>
        <v>#N/A</v>
      </c>
      <c r="BD404" s="3" t="e">
        <f t="shared" si="292"/>
        <v>#N/A</v>
      </c>
      <c r="BE404" s="3" t="e">
        <f t="shared" si="293"/>
        <v>#N/A</v>
      </c>
      <c r="BF404" s="3" t="e">
        <f t="shared" si="294"/>
        <v>#N/A</v>
      </c>
      <c r="BG404" s="3" t="e">
        <f t="shared" si="295"/>
        <v>#N/A</v>
      </c>
    </row>
    <row r="405" spans="1:59" ht="12.75" x14ac:dyDescent="0.2">
      <c r="A405" s="1"/>
      <c r="B405" s="1"/>
      <c r="C405" s="1"/>
      <c r="D405" s="1"/>
      <c r="E405" s="1"/>
      <c r="F405" s="80"/>
      <c r="G405" s="80"/>
      <c r="H405" s="80"/>
      <c r="I405" s="80"/>
      <c r="J405" s="80"/>
      <c r="K405" s="80"/>
      <c r="L405" s="80"/>
      <c r="M405" s="80"/>
      <c r="N405" s="81"/>
      <c r="O405" s="3"/>
      <c r="P405" s="3"/>
      <c r="Q405" s="3"/>
      <c r="R405" s="3"/>
      <c r="S405" s="3"/>
      <c r="T405" s="3"/>
      <c r="U405" s="3"/>
      <c r="V405" s="3"/>
      <c r="W405" s="3"/>
      <c r="X405" s="3"/>
      <c r="Y405" s="3"/>
      <c r="Z405" s="3"/>
      <c r="AA405" s="3"/>
      <c r="AB405" s="1"/>
      <c r="AC405" s="1"/>
      <c r="AD405" s="1"/>
      <c r="AE405" s="1"/>
      <c r="AF405" s="1"/>
      <c r="AG405" s="1"/>
      <c r="AH405" s="1"/>
      <c r="AI405" s="1"/>
      <c r="AJ405" s="1"/>
      <c r="AK405" s="1"/>
      <c r="AL405" s="1">
        <f>IFERROR(VLOOKUP(C405,CALC!$K$2:$M$8,2,FALSE),1)</f>
        <v>1</v>
      </c>
      <c r="AM405" s="1">
        <f>IFERROR(VLOOKUP(C405,CALC!$K$2:$M$8,3,FALSE),1)</f>
        <v>1</v>
      </c>
      <c r="AN405" s="1" t="e">
        <f>VLOOKUP(B405,CALC!$E$2:$H$33,3,FALSE)</f>
        <v>#N/A</v>
      </c>
      <c r="AO405" s="1" t="e">
        <f>VLOOKUP(B405,CALC!$E$2:$H$33,4,FALSE)</f>
        <v>#N/A</v>
      </c>
      <c r="AP405" s="1"/>
      <c r="AQ405" s="3">
        <f t="shared" si="279"/>
        <v>0</v>
      </c>
      <c r="AR405" s="3">
        <f t="shared" si="280"/>
        <v>0</v>
      </c>
      <c r="AS405" s="3" t="e">
        <f t="shared" si="281"/>
        <v>#N/A</v>
      </c>
      <c r="AT405" s="3" t="e">
        <f t="shared" si="282"/>
        <v>#N/A</v>
      </c>
      <c r="AU405" s="3" t="e">
        <f t="shared" si="283"/>
        <v>#N/A</v>
      </c>
      <c r="AV405" s="3" t="e">
        <f t="shared" si="284"/>
        <v>#N/A</v>
      </c>
      <c r="AW405" s="3" t="e">
        <f t="shared" si="285"/>
        <v>#N/A</v>
      </c>
      <c r="AX405" s="3" t="e">
        <f t="shared" si="286"/>
        <v>#N/A</v>
      </c>
      <c r="AY405" s="3">
        <f t="shared" si="287"/>
        <v>-5.7566071428571419</v>
      </c>
      <c r="AZ405" s="3">
        <f t="shared" si="288"/>
        <v>-5.7566071428571419</v>
      </c>
      <c r="BA405" s="3">
        <f t="shared" si="289"/>
        <v>-5.7566071428571419</v>
      </c>
      <c r="BB405" s="3" t="e">
        <f t="shared" si="290"/>
        <v>#N/A</v>
      </c>
      <c r="BC405" s="3" t="e">
        <f t="shared" si="291"/>
        <v>#N/A</v>
      </c>
      <c r="BD405" s="3" t="e">
        <f t="shared" si="292"/>
        <v>#N/A</v>
      </c>
      <c r="BE405" s="3" t="e">
        <f t="shared" si="293"/>
        <v>#N/A</v>
      </c>
      <c r="BF405" s="3" t="e">
        <f t="shared" si="294"/>
        <v>#N/A</v>
      </c>
      <c r="BG405" s="3" t="e">
        <f t="shared" si="295"/>
        <v>#N/A</v>
      </c>
    </row>
    <row r="406" spans="1:59" ht="12.75" x14ac:dyDescent="0.2">
      <c r="A406" s="1"/>
      <c r="B406" s="1"/>
      <c r="C406" s="1"/>
      <c r="D406" s="1"/>
      <c r="E406" s="1"/>
      <c r="F406" s="80"/>
      <c r="G406" s="80"/>
      <c r="H406" s="80"/>
      <c r="I406" s="80"/>
      <c r="J406" s="80"/>
      <c r="K406" s="80"/>
      <c r="L406" s="80"/>
      <c r="M406" s="80"/>
      <c r="N406" s="81"/>
      <c r="O406" s="3"/>
      <c r="P406" s="3"/>
      <c r="Q406" s="3"/>
      <c r="R406" s="3"/>
      <c r="S406" s="3"/>
      <c r="T406" s="3"/>
      <c r="U406" s="3"/>
      <c r="V406" s="3"/>
      <c r="W406" s="3"/>
      <c r="X406" s="3"/>
      <c r="Y406" s="3"/>
      <c r="Z406" s="3"/>
      <c r="AA406" s="3"/>
      <c r="AB406" s="1"/>
      <c r="AC406" s="1"/>
      <c r="AD406" s="1"/>
      <c r="AE406" s="1"/>
      <c r="AF406" s="1"/>
      <c r="AG406" s="1"/>
      <c r="AH406" s="1"/>
      <c r="AI406" s="1"/>
      <c r="AJ406" s="1"/>
      <c r="AK406" s="1"/>
      <c r="AL406" s="1">
        <f>IFERROR(VLOOKUP(C406,CALC!$K$2:$M$8,2,FALSE),1)</f>
        <v>1</v>
      </c>
      <c r="AM406" s="1">
        <f>IFERROR(VLOOKUP(C406,CALC!$K$2:$M$8,3,FALSE),1)</f>
        <v>1</v>
      </c>
      <c r="AN406" s="1" t="e">
        <f>VLOOKUP(B406,CALC!$E$2:$H$33,3,FALSE)</f>
        <v>#N/A</v>
      </c>
      <c r="AO406" s="1" t="e">
        <f>VLOOKUP(B406,CALC!$E$2:$H$33,4,FALSE)</f>
        <v>#N/A</v>
      </c>
      <c r="AP406" s="1"/>
      <c r="AQ406" s="3">
        <f t="shared" si="279"/>
        <v>0</v>
      </c>
      <c r="AR406" s="3">
        <f t="shared" si="280"/>
        <v>0</v>
      </c>
      <c r="AS406" s="3" t="e">
        <f t="shared" si="281"/>
        <v>#N/A</v>
      </c>
      <c r="AT406" s="3" t="e">
        <f t="shared" si="282"/>
        <v>#N/A</v>
      </c>
      <c r="AU406" s="3" t="e">
        <f t="shared" si="283"/>
        <v>#N/A</v>
      </c>
      <c r="AV406" s="3" t="e">
        <f t="shared" si="284"/>
        <v>#N/A</v>
      </c>
      <c r="AW406" s="3" t="e">
        <f t="shared" si="285"/>
        <v>#N/A</v>
      </c>
      <c r="AX406" s="3" t="e">
        <f t="shared" si="286"/>
        <v>#N/A</v>
      </c>
      <c r="AY406" s="3">
        <f t="shared" si="287"/>
        <v>-5.7566071428571419</v>
      </c>
      <c r="AZ406" s="3">
        <f t="shared" si="288"/>
        <v>-5.7566071428571419</v>
      </c>
      <c r="BA406" s="3">
        <f t="shared" si="289"/>
        <v>-5.7566071428571419</v>
      </c>
      <c r="BB406" s="3" t="e">
        <f t="shared" si="290"/>
        <v>#N/A</v>
      </c>
      <c r="BC406" s="3" t="e">
        <f t="shared" si="291"/>
        <v>#N/A</v>
      </c>
      <c r="BD406" s="3" t="e">
        <f t="shared" si="292"/>
        <v>#N/A</v>
      </c>
      <c r="BE406" s="3" t="e">
        <f t="shared" si="293"/>
        <v>#N/A</v>
      </c>
      <c r="BF406" s="3" t="e">
        <f t="shared" si="294"/>
        <v>#N/A</v>
      </c>
      <c r="BG406" s="3" t="e">
        <f t="shared" si="295"/>
        <v>#N/A</v>
      </c>
    </row>
    <row r="407" spans="1:59" ht="12.75" x14ac:dyDescent="0.2">
      <c r="A407" s="1"/>
      <c r="B407" s="1"/>
      <c r="C407" s="1"/>
      <c r="D407" s="1"/>
      <c r="E407" s="1"/>
      <c r="F407" s="80"/>
      <c r="G407" s="80"/>
      <c r="H407" s="80"/>
      <c r="I407" s="80"/>
      <c r="J407" s="80"/>
      <c r="K407" s="80"/>
      <c r="L407" s="80"/>
      <c r="M407" s="80"/>
      <c r="N407" s="81"/>
      <c r="O407" s="3"/>
      <c r="P407" s="3"/>
      <c r="Q407" s="3"/>
      <c r="R407" s="3"/>
      <c r="S407" s="3"/>
      <c r="T407" s="3"/>
      <c r="U407" s="3"/>
      <c r="V407" s="3"/>
      <c r="W407" s="3"/>
      <c r="X407" s="3"/>
      <c r="Y407" s="3"/>
      <c r="Z407" s="3"/>
      <c r="AA407" s="3"/>
      <c r="AB407" s="1"/>
      <c r="AC407" s="1"/>
      <c r="AD407" s="1"/>
      <c r="AE407" s="1"/>
      <c r="AF407" s="1"/>
      <c r="AG407" s="1"/>
      <c r="AH407" s="1"/>
      <c r="AI407" s="1"/>
      <c r="AJ407" s="1"/>
      <c r="AK407" s="1"/>
      <c r="AL407" s="1">
        <f>IFERROR(VLOOKUP(C407,CALC!$K$2:$M$8,2,FALSE),1)</f>
        <v>1</v>
      </c>
      <c r="AM407" s="1">
        <f>IFERROR(VLOOKUP(C407,CALC!$K$2:$M$8,3,FALSE),1)</f>
        <v>1</v>
      </c>
      <c r="AN407" s="1" t="e">
        <f>VLOOKUP(B407,CALC!$E$2:$H$33,3,FALSE)</f>
        <v>#N/A</v>
      </c>
      <c r="AO407" s="1" t="e">
        <f>VLOOKUP(B407,CALC!$E$2:$H$33,4,FALSE)</f>
        <v>#N/A</v>
      </c>
      <c r="AP407" s="1"/>
      <c r="AQ407" s="3">
        <f t="shared" si="279"/>
        <v>0</v>
      </c>
      <c r="AR407" s="3">
        <f t="shared" si="280"/>
        <v>0</v>
      </c>
      <c r="AS407" s="3" t="e">
        <f t="shared" si="281"/>
        <v>#N/A</v>
      </c>
      <c r="AT407" s="3" t="e">
        <f t="shared" si="282"/>
        <v>#N/A</v>
      </c>
      <c r="AU407" s="3" t="e">
        <f t="shared" si="283"/>
        <v>#N/A</v>
      </c>
      <c r="AV407" s="3" t="e">
        <f t="shared" si="284"/>
        <v>#N/A</v>
      </c>
      <c r="AW407" s="3" t="e">
        <f t="shared" si="285"/>
        <v>#N/A</v>
      </c>
      <c r="AX407" s="3" t="e">
        <f t="shared" si="286"/>
        <v>#N/A</v>
      </c>
      <c r="AY407" s="3">
        <f t="shared" si="287"/>
        <v>-5.7566071428571419</v>
      </c>
      <c r="AZ407" s="3">
        <f t="shared" si="288"/>
        <v>-5.7566071428571419</v>
      </c>
      <c r="BA407" s="3">
        <f t="shared" si="289"/>
        <v>-5.7566071428571419</v>
      </c>
      <c r="BB407" s="3" t="e">
        <f t="shared" si="290"/>
        <v>#N/A</v>
      </c>
      <c r="BC407" s="3" t="e">
        <f t="shared" si="291"/>
        <v>#N/A</v>
      </c>
      <c r="BD407" s="3" t="e">
        <f t="shared" si="292"/>
        <v>#N/A</v>
      </c>
      <c r="BE407" s="3" t="e">
        <f t="shared" si="293"/>
        <v>#N/A</v>
      </c>
      <c r="BF407" s="3" t="e">
        <f t="shared" si="294"/>
        <v>#N/A</v>
      </c>
      <c r="BG407" s="3" t="e">
        <f t="shared" si="295"/>
        <v>#N/A</v>
      </c>
    </row>
    <row r="408" spans="1:59" ht="12.75" x14ac:dyDescent="0.2">
      <c r="A408" s="1"/>
      <c r="B408" s="1"/>
      <c r="C408" s="1"/>
      <c r="D408" s="1"/>
      <c r="E408" s="1"/>
      <c r="F408" s="80"/>
      <c r="G408" s="80"/>
      <c r="H408" s="80"/>
      <c r="I408" s="80"/>
      <c r="J408" s="80"/>
      <c r="K408" s="80"/>
      <c r="L408" s="80"/>
      <c r="M408" s="80"/>
      <c r="N408" s="81"/>
      <c r="O408" s="3"/>
      <c r="P408" s="3"/>
      <c r="Q408" s="3"/>
      <c r="R408" s="3"/>
      <c r="S408" s="3"/>
      <c r="T408" s="3"/>
      <c r="U408" s="3"/>
      <c r="V408" s="3"/>
      <c r="W408" s="3"/>
      <c r="X408" s="3"/>
      <c r="Y408" s="3"/>
      <c r="Z408" s="3"/>
      <c r="AA408" s="3"/>
      <c r="AB408" s="1"/>
      <c r="AC408" s="1"/>
      <c r="AD408" s="1"/>
      <c r="AE408" s="1"/>
      <c r="AF408" s="1"/>
      <c r="AG408" s="1"/>
      <c r="AH408" s="1"/>
      <c r="AI408" s="1"/>
      <c r="AJ408" s="1"/>
      <c r="AK408" s="1"/>
      <c r="AL408" s="1">
        <f>IFERROR(VLOOKUP(C408,CALC!$K$2:$M$8,2,FALSE),1)</f>
        <v>1</v>
      </c>
      <c r="AM408" s="1">
        <f>IFERROR(VLOOKUP(C408,CALC!$K$2:$M$8,3,FALSE),1)</f>
        <v>1</v>
      </c>
      <c r="AN408" s="1" t="e">
        <f>VLOOKUP(B408,CALC!$E$2:$H$33,3,FALSE)</f>
        <v>#N/A</v>
      </c>
      <c r="AO408" s="1" t="e">
        <f>VLOOKUP(B408,CALC!$E$2:$H$33,4,FALSE)</f>
        <v>#N/A</v>
      </c>
      <c r="AP408" s="1"/>
      <c r="AQ408" s="3">
        <f t="shared" si="279"/>
        <v>0</v>
      </c>
      <c r="AR408" s="3">
        <f t="shared" si="280"/>
        <v>0</v>
      </c>
      <c r="AS408" s="3" t="e">
        <f t="shared" si="281"/>
        <v>#N/A</v>
      </c>
      <c r="AT408" s="3" t="e">
        <f t="shared" si="282"/>
        <v>#N/A</v>
      </c>
      <c r="AU408" s="3" t="e">
        <f t="shared" si="283"/>
        <v>#N/A</v>
      </c>
      <c r="AV408" s="3" t="e">
        <f t="shared" si="284"/>
        <v>#N/A</v>
      </c>
      <c r="AW408" s="3" t="e">
        <f t="shared" si="285"/>
        <v>#N/A</v>
      </c>
      <c r="AX408" s="3" t="e">
        <f t="shared" si="286"/>
        <v>#N/A</v>
      </c>
      <c r="AY408" s="3">
        <f t="shared" si="287"/>
        <v>-5.7566071428571419</v>
      </c>
      <c r="AZ408" s="3">
        <f t="shared" si="288"/>
        <v>-5.7566071428571419</v>
      </c>
      <c r="BA408" s="3">
        <f t="shared" si="289"/>
        <v>-5.7566071428571419</v>
      </c>
      <c r="BB408" s="3" t="e">
        <f t="shared" si="290"/>
        <v>#N/A</v>
      </c>
      <c r="BC408" s="3" t="e">
        <f t="shared" si="291"/>
        <v>#N/A</v>
      </c>
      <c r="BD408" s="3" t="e">
        <f t="shared" si="292"/>
        <v>#N/A</v>
      </c>
      <c r="BE408" s="3" t="e">
        <f t="shared" si="293"/>
        <v>#N/A</v>
      </c>
      <c r="BF408" s="3" t="e">
        <f t="shared" si="294"/>
        <v>#N/A</v>
      </c>
      <c r="BG408" s="3" t="e">
        <f t="shared" si="295"/>
        <v>#N/A</v>
      </c>
    </row>
    <row r="409" spans="1:59" ht="12.75" x14ac:dyDescent="0.2">
      <c r="A409" s="1"/>
      <c r="B409" s="1"/>
      <c r="C409" s="1"/>
      <c r="D409" s="1"/>
      <c r="E409" s="1"/>
      <c r="F409" s="80"/>
      <c r="G409" s="80"/>
      <c r="H409" s="80"/>
      <c r="I409" s="80"/>
      <c r="J409" s="80"/>
      <c r="K409" s="80"/>
      <c r="L409" s="80"/>
      <c r="M409" s="80"/>
      <c r="N409" s="81"/>
      <c r="O409" s="3"/>
      <c r="P409" s="3"/>
      <c r="Q409" s="3"/>
      <c r="R409" s="3"/>
      <c r="S409" s="3"/>
      <c r="T409" s="3"/>
      <c r="U409" s="3"/>
      <c r="V409" s="3"/>
      <c r="W409" s="3"/>
      <c r="X409" s="3"/>
      <c r="Y409" s="3"/>
      <c r="Z409" s="3"/>
      <c r="AA409" s="3"/>
      <c r="AB409" s="1"/>
      <c r="AC409" s="1"/>
      <c r="AD409" s="1"/>
      <c r="AE409" s="1"/>
      <c r="AF409" s="1"/>
      <c r="AG409" s="1"/>
      <c r="AH409" s="1"/>
      <c r="AI409" s="1"/>
      <c r="AJ409" s="1"/>
      <c r="AK409" s="1"/>
      <c r="AL409" s="1">
        <f>IFERROR(VLOOKUP(C409,CALC!$K$2:$M$8,2,FALSE),1)</f>
        <v>1</v>
      </c>
      <c r="AM409" s="1">
        <f>IFERROR(VLOOKUP(C409,CALC!$K$2:$M$8,3,FALSE),1)</f>
        <v>1</v>
      </c>
      <c r="AN409" s="1" t="e">
        <f>VLOOKUP(B409,CALC!$E$2:$H$33,3,FALSE)</f>
        <v>#N/A</v>
      </c>
      <c r="AO409" s="1" t="e">
        <f>VLOOKUP(B409,CALC!$E$2:$H$33,4,FALSE)</f>
        <v>#N/A</v>
      </c>
      <c r="AP409" s="1"/>
      <c r="AQ409" s="3">
        <f t="shared" si="279"/>
        <v>0</v>
      </c>
      <c r="AR409" s="3">
        <f t="shared" si="280"/>
        <v>0</v>
      </c>
      <c r="AS409" s="3" t="e">
        <f t="shared" si="281"/>
        <v>#N/A</v>
      </c>
      <c r="AT409" s="3" t="e">
        <f t="shared" si="282"/>
        <v>#N/A</v>
      </c>
      <c r="AU409" s="3" t="e">
        <f t="shared" si="283"/>
        <v>#N/A</v>
      </c>
      <c r="AV409" s="3" t="e">
        <f t="shared" si="284"/>
        <v>#N/A</v>
      </c>
      <c r="AW409" s="3" t="e">
        <f t="shared" si="285"/>
        <v>#N/A</v>
      </c>
      <c r="AX409" s="3" t="e">
        <f t="shared" si="286"/>
        <v>#N/A</v>
      </c>
      <c r="AY409" s="3">
        <f t="shared" si="287"/>
        <v>-5.7566071428571419</v>
      </c>
      <c r="AZ409" s="3">
        <f t="shared" si="288"/>
        <v>-5.7566071428571419</v>
      </c>
      <c r="BA409" s="3">
        <f t="shared" si="289"/>
        <v>-5.7566071428571419</v>
      </c>
      <c r="BB409" s="3" t="e">
        <f t="shared" si="290"/>
        <v>#N/A</v>
      </c>
      <c r="BC409" s="3" t="e">
        <f t="shared" si="291"/>
        <v>#N/A</v>
      </c>
      <c r="BD409" s="3" t="e">
        <f t="shared" si="292"/>
        <v>#N/A</v>
      </c>
      <c r="BE409" s="3" t="e">
        <f t="shared" si="293"/>
        <v>#N/A</v>
      </c>
      <c r="BF409" s="3" t="e">
        <f t="shared" si="294"/>
        <v>#N/A</v>
      </c>
      <c r="BG409" s="3" t="e">
        <f t="shared" si="295"/>
        <v>#N/A</v>
      </c>
    </row>
    <row r="410" spans="1:59" ht="12.75" x14ac:dyDescent="0.2">
      <c r="A410" s="1"/>
      <c r="B410" s="1"/>
      <c r="C410" s="1"/>
      <c r="D410" s="1"/>
      <c r="E410" s="1"/>
      <c r="F410" s="80"/>
      <c r="G410" s="80"/>
      <c r="H410" s="80"/>
      <c r="I410" s="80"/>
      <c r="J410" s="80"/>
      <c r="K410" s="80"/>
      <c r="L410" s="80"/>
      <c r="M410" s="80"/>
      <c r="N410" s="81"/>
      <c r="O410" s="3"/>
      <c r="P410" s="3"/>
      <c r="Q410" s="3"/>
      <c r="R410" s="3"/>
      <c r="S410" s="3"/>
      <c r="T410" s="3"/>
      <c r="U410" s="3"/>
      <c r="V410" s="3"/>
      <c r="W410" s="3"/>
      <c r="X410" s="3"/>
      <c r="Y410" s="3"/>
      <c r="Z410" s="3"/>
      <c r="AA410" s="3"/>
      <c r="AB410" s="1"/>
      <c r="AC410" s="1"/>
      <c r="AD410" s="1"/>
      <c r="AE410" s="1"/>
      <c r="AF410" s="1"/>
      <c r="AG410" s="1"/>
      <c r="AH410" s="1"/>
      <c r="AI410" s="1"/>
      <c r="AJ410" s="1"/>
      <c r="AK410" s="1"/>
      <c r="AL410" s="1">
        <f>IFERROR(VLOOKUP(C410,CALC!$K$2:$M$8,2,FALSE),1)</f>
        <v>1</v>
      </c>
      <c r="AM410" s="1">
        <f>IFERROR(VLOOKUP(C410,CALC!$K$2:$M$8,3,FALSE),1)</f>
        <v>1</v>
      </c>
      <c r="AN410" s="1" t="e">
        <f>VLOOKUP(B410,CALC!$E$2:$H$33,3,FALSE)</f>
        <v>#N/A</v>
      </c>
      <c r="AO410" s="1" t="e">
        <f>VLOOKUP(B410,CALC!$E$2:$H$33,4,FALSE)</f>
        <v>#N/A</v>
      </c>
      <c r="AP410" s="1"/>
      <c r="AQ410" s="3">
        <f t="shared" si="279"/>
        <v>0</v>
      </c>
      <c r="AR410" s="3">
        <f t="shared" si="280"/>
        <v>0</v>
      </c>
      <c r="AS410" s="3" t="e">
        <f t="shared" si="281"/>
        <v>#N/A</v>
      </c>
      <c r="AT410" s="3" t="e">
        <f t="shared" si="282"/>
        <v>#N/A</v>
      </c>
      <c r="AU410" s="3" t="e">
        <f t="shared" si="283"/>
        <v>#N/A</v>
      </c>
      <c r="AV410" s="3" t="e">
        <f t="shared" si="284"/>
        <v>#N/A</v>
      </c>
      <c r="AW410" s="3" t="e">
        <f t="shared" si="285"/>
        <v>#N/A</v>
      </c>
      <c r="AX410" s="3" t="e">
        <f t="shared" si="286"/>
        <v>#N/A</v>
      </c>
      <c r="AY410" s="3">
        <f t="shared" si="287"/>
        <v>-5.7566071428571419</v>
      </c>
      <c r="AZ410" s="3">
        <f t="shared" si="288"/>
        <v>-5.7566071428571419</v>
      </c>
      <c r="BA410" s="3">
        <f t="shared" si="289"/>
        <v>-5.7566071428571419</v>
      </c>
      <c r="BB410" s="3" t="e">
        <f t="shared" si="290"/>
        <v>#N/A</v>
      </c>
      <c r="BC410" s="3" t="e">
        <f t="shared" si="291"/>
        <v>#N/A</v>
      </c>
      <c r="BD410" s="3" t="e">
        <f t="shared" si="292"/>
        <v>#N/A</v>
      </c>
      <c r="BE410" s="3" t="e">
        <f t="shared" si="293"/>
        <v>#N/A</v>
      </c>
      <c r="BF410" s="3" t="e">
        <f t="shared" si="294"/>
        <v>#N/A</v>
      </c>
      <c r="BG410" s="3" t="e">
        <f t="shared" si="295"/>
        <v>#N/A</v>
      </c>
    </row>
    <row r="411" spans="1:59" ht="12.75" x14ac:dyDescent="0.2">
      <c r="A411" s="1"/>
      <c r="B411" s="1"/>
      <c r="C411" s="1"/>
      <c r="D411" s="1"/>
      <c r="E411" s="1"/>
      <c r="F411" s="80"/>
      <c r="G411" s="80"/>
      <c r="H411" s="80"/>
      <c r="I411" s="80"/>
      <c r="J411" s="80"/>
      <c r="K411" s="80"/>
      <c r="L411" s="80"/>
      <c r="M411" s="80"/>
      <c r="N411" s="81"/>
      <c r="O411" s="3"/>
      <c r="P411" s="3"/>
      <c r="Q411" s="3"/>
      <c r="R411" s="3"/>
      <c r="S411" s="3"/>
      <c r="T411" s="3"/>
      <c r="U411" s="3"/>
      <c r="V411" s="3"/>
      <c r="W411" s="3"/>
      <c r="X411" s="3"/>
      <c r="Y411" s="3"/>
      <c r="Z411" s="3"/>
      <c r="AA411" s="3"/>
      <c r="AB411" s="1"/>
      <c r="AC411" s="1"/>
      <c r="AD411" s="1"/>
      <c r="AE411" s="1"/>
      <c r="AF411" s="1"/>
      <c r="AG411" s="1"/>
      <c r="AH411" s="1"/>
      <c r="AI411" s="1"/>
      <c r="AJ411" s="1"/>
      <c r="AK411" s="1"/>
      <c r="AL411" s="1">
        <f>IFERROR(VLOOKUP(C411,CALC!$K$2:$M$8,2,FALSE),1)</f>
        <v>1</v>
      </c>
      <c r="AM411" s="1">
        <f>IFERROR(VLOOKUP(C411,CALC!$K$2:$M$8,3,FALSE),1)</f>
        <v>1</v>
      </c>
      <c r="AN411" s="1" t="e">
        <f>VLOOKUP(B411,CALC!$E$2:$H$33,3,FALSE)</f>
        <v>#N/A</v>
      </c>
      <c r="AO411" s="1" t="e">
        <f>VLOOKUP(B411,CALC!$E$2:$H$33,4,FALSE)</f>
        <v>#N/A</v>
      </c>
      <c r="AP411" s="1"/>
      <c r="AQ411" s="3">
        <f t="shared" si="279"/>
        <v>0</v>
      </c>
      <c r="AR411" s="3">
        <f t="shared" si="280"/>
        <v>0</v>
      </c>
      <c r="AS411" s="3" t="e">
        <f t="shared" si="281"/>
        <v>#N/A</v>
      </c>
      <c r="AT411" s="3" t="e">
        <f t="shared" si="282"/>
        <v>#N/A</v>
      </c>
      <c r="AU411" s="3" t="e">
        <f t="shared" si="283"/>
        <v>#N/A</v>
      </c>
      <c r="AV411" s="3" t="e">
        <f t="shared" si="284"/>
        <v>#N/A</v>
      </c>
      <c r="AW411" s="3" t="e">
        <f t="shared" si="285"/>
        <v>#N/A</v>
      </c>
      <c r="AX411" s="3" t="e">
        <f t="shared" si="286"/>
        <v>#N/A</v>
      </c>
      <c r="AY411" s="3">
        <f t="shared" si="287"/>
        <v>-5.7566071428571419</v>
      </c>
      <c r="AZ411" s="3">
        <f t="shared" si="288"/>
        <v>-5.7566071428571419</v>
      </c>
      <c r="BA411" s="3">
        <f t="shared" si="289"/>
        <v>-5.7566071428571419</v>
      </c>
      <c r="BB411" s="3" t="e">
        <f t="shared" si="290"/>
        <v>#N/A</v>
      </c>
      <c r="BC411" s="3" t="e">
        <f t="shared" si="291"/>
        <v>#N/A</v>
      </c>
      <c r="BD411" s="3" t="e">
        <f t="shared" si="292"/>
        <v>#N/A</v>
      </c>
      <c r="BE411" s="3" t="e">
        <f t="shared" si="293"/>
        <v>#N/A</v>
      </c>
      <c r="BF411" s="3" t="e">
        <f t="shared" si="294"/>
        <v>#N/A</v>
      </c>
      <c r="BG411" s="3" t="e">
        <f t="shared" si="295"/>
        <v>#N/A</v>
      </c>
    </row>
    <row r="412" spans="1:59" ht="12.75" x14ac:dyDescent="0.2">
      <c r="A412" s="1"/>
      <c r="B412" s="1"/>
      <c r="C412" s="1"/>
      <c r="D412" s="1"/>
      <c r="E412" s="1"/>
      <c r="F412" s="80"/>
      <c r="G412" s="80"/>
      <c r="H412" s="80"/>
      <c r="I412" s="80"/>
      <c r="J412" s="80"/>
      <c r="K412" s="80"/>
      <c r="L412" s="80"/>
      <c r="M412" s="80"/>
      <c r="N412" s="81"/>
      <c r="O412" s="3"/>
      <c r="P412" s="3"/>
      <c r="Q412" s="3"/>
      <c r="R412" s="3"/>
      <c r="S412" s="3"/>
      <c r="T412" s="3"/>
      <c r="U412" s="3"/>
      <c r="V412" s="3"/>
      <c r="W412" s="3"/>
      <c r="X412" s="3"/>
      <c r="Y412" s="3"/>
      <c r="Z412" s="3"/>
      <c r="AA412" s="3"/>
      <c r="AB412" s="1"/>
      <c r="AC412" s="1"/>
      <c r="AD412" s="1"/>
      <c r="AE412" s="1"/>
      <c r="AF412" s="1"/>
      <c r="AG412" s="1"/>
      <c r="AH412" s="1"/>
      <c r="AI412" s="1"/>
      <c r="AJ412" s="1"/>
      <c r="AK412" s="1"/>
      <c r="AL412" s="1">
        <f>IFERROR(VLOOKUP(C412,CALC!$K$2:$M$8,2,FALSE),1)</f>
        <v>1</v>
      </c>
      <c r="AM412" s="1">
        <f>IFERROR(VLOOKUP(C412,CALC!$K$2:$M$8,3,FALSE),1)</f>
        <v>1</v>
      </c>
      <c r="AN412" s="1" t="e">
        <f>VLOOKUP(B412,CALC!$E$2:$H$33,3,FALSE)</f>
        <v>#N/A</v>
      </c>
      <c r="AO412" s="1" t="e">
        <f>VLOOKUP(B412,CALC!$E$2:$H$33,4,FALSE)</f>
        <v>#N/A</v>
      </c>
      <c r="AP412" s="1"/>
      <c r="AQ412" s="3">
        <f t="shared" si="279"/>
        <v>0</v>
      </c>
      <c r="AR412" s="3">
        <f t="shared" si="280"/>
        <v>0</v>
      </c>
      <c r="AS412" s="3" t="e">
        <f t="shared" si="281"/>
        <v>#N/A</v>
      </c>
      <c r="AT412" s="3" t="e">
        <f t="shared" si="282"/>
        <v>#N/A</v>
      </c>
      <c r="AU412" s="3" t="e">
        <f t="shared" si="283"/>
        <v>#N/A</v>
      </c>
      <c r="AV412" s="3" t="e">
        <f t="shared" si="284"/>
        <v>#N/A</v>
      </c>
      <c r="AW412" s="3" t="e">
        <f t="shared" si="285"/>
        <v>#N/A</v>
      </c>
      <c r="AX412" s="3" t="e">
        <f t="shared" si="286"/>
        <v>#N/A</v>
      </c>
      <c r="AY412" s="3">
        <f t="shared" si="287"/>
        <v>-5.7566071428571419</v>
      </c>
      <c r="AZ412" s="3">
        <f t="shared" si="288"/>
        <v>-5.7566071428571419</v>
      </c>
      <c r="BA412" s="3">
        <f t="shared" si="289"/>
        <v>-5.7566071428571419</v>
      </c>
      <c r="BB412" s="3" t="e">
        <f t="shared" si="290"/>
        <v>#N/A</v>
      </c>
      <c r="BC412" s="3" t="e">
        <f t="shared" si="291"/>
        <v>#N/A</v>
      </c>
      <c r="BD412" s="3" t="e">
        <f t="shared" si="292"/>
        <v>#N/A</v>
      </c>
      <c r="BE412" s="3" t="e">
        <f t="shared" si="293"/>
        <v>#N/A</v>
      </c>
      <c r="BF412" s="3" t="e">
        <f t="shared" si="294"/>
        <v>#N/A</v>
      </c>
      <c r="BG412" s="3" t="e">
        <f t="shared" si="295"/>
        <v>#N/A</v>
      </c>
    </row>
    <row r="413" spans="1:59" ht="12.75" x14ac:dyDescent="0.2">
      <c r="A413" s="1"/>
      <c r="B413" s="1"/>
      <c r="C413" s="1"/>
      <c r="D413" s="1"/>
      <c r="E413" s="1"/>
      <c r="F413" s="80"/>
      <c r="G413" s="80"/>
      <c r="H413" s="80"/>
      <c r="I413" s="80"/>
      <c r="J413" s="80"/>
      <c r="K413" s="80"/>
      <c r="L413" s="80"/>
      <c r="M413" s="80"/>
      <c r="N413" s="81"/>
      <c r="O413" s="3"/>
      <c r="P413" s="3"/>
      <c r="Q413" s="3"/>
      <c r="R413" s="3"/>
      <c r="S413" s="3"/>
      <c r="T413" s="3"/>
      <c r="U413" s="3"/>
      <c r="V413" s="3"/>
      <c r="W413" s="3"/>
      <c r="X413" s="3"/>
      <c r="Y413" s="3"/>
      <c r="Z413" s="3"/>
      <c r="AA413" s="3"/>
      <c r="AB413" s="1"/>
      <c r="AC413" s="1"/>
      <c r="AD413" s="1"/>
      <c r="AE413" s="1"/>
      <c r="AF413" s="1"/>
      <c r="AG413" s="1"/>
      <c r="AH413" s="1"/>
      <c r="AI413" s="1"/>
      <c r="AJ413" s="1"/>
      <c r="AK413" s="1"/>
      <c r="AL413" s="1">
        <f>IFERROR(VLOOKUP(C413,CALC!$K$2:$M$8,2,FALSE),1)</f>
        <v>1</v>
      </c>
      <c r="AM413" s="1">
        <f>IFERROR(VLOOKUP(C413,CALC!$K$2:$M$8,3,FALSE),1)</f>
        <v>1</v>
      </c>
      <c r="AN413" s="1" t="e">
        <f>VLOOKUP(B413,CALC!$E$2:$H$33,3,FALSE)</f>
        <v>#N/A</v>
      </c>
      <c r="AO413" s="1" t="e">
        <f>VLOOKUP(B413,CALC!$E$2:$H$33,4,FALSE)</f>
        <v>#N/A</v>
      </c>
      <c r="AP413" s="1"/>
      <c r="AQ413" s="3">
        <f t="shared" si="279"/>
        <v>0</v>
      </c>
      <c r="AR413" s="3">
        <f t="shared" si="280"/>
        <v>0</v>
      </c>
      <c r="AS413" s="3" t="e">
        <f t="shared" si="281"/>
        <v>#N/A</v>
      </c>
      <c r="AT413" s="3" t="e">
        <f t="shared" si="282"/>
        <v>#N/A</v>
      </c>
      <c r="AU413" s="3" t="e">
        <f t="shared" si="283"/>
        <v>#N/A</v>
      </c>
      <c r="AV413" s="3" t="e">
        <f t="shared" si="284"/>
        <v>#N/A</v>
      </c>
      <c r="AW413" s="3" t="e">
        <f t="shared" si="285"/>
        <v>#N/A</v>
      </c>
      <c r="AX413" s="3" t="e">
        <f t="shared" si="286"/>
        <v>#N/A</v>
      </c>
      <c r="AY413" s="3">
        <f t="shared" si="287"/>
        <v>-5.7566071428571419</v>
      </c>
      <c r="AZ413" s="3">
        <f t="shared" si="288"/>
        <v>-5.7566071428571419</v>
      </c>
      <c r="BA413" s="3">
        <f t="shared" si="289"/>
        <v>-5.7566071428571419</v>
      </c>
      <c r="BB413" s="3" t="e">
        <f t="shared" si="290"/>
        <v>#N/A</v>
      </c>
      <c r="BC413" s="3" t="e">
        <f t="shared" si="291"/>
        <v>#N/A</v>
      </c>
      <c r="BD413" s="3" t="e">
        <f t="shared" si="292"/>
        <v>#N/A</v>
      </c>
      <c r="BE413" s="3" t="e">
        <f t="shared" si="293"/>
        <v>#N/A</v>
      </c>
      <c r="BF413" s="3" t="e">
        <f t="shared" si="294"/>
        <v>#N/A</v>
      </c>
      <c r="BG413" s="3" t="e">
        <f t="shared" si="295"/>
        <v>#N/A</v>
      </c>
    </row>
    <row r="414" spans="1:59" ht="12.75" x14ac:dyDescent="0.2">
      <c r="A414" s="1"/>
      <c r="B414" s="1"/>
      <c r="C414" s="1"/>
      <c r="D414" s="1"/>
      <c r="E414" s="1"/>
      <c r="F414" s="80"/>
      <c r="G414" s="80"/>
      <c r="H414" s="80"/>
      <c r="I414" s="80"/>
      <c r="J414" s="80"/>
      <c r="K414" s="80"/>
      <c r="L414" s="80"/>
      <c r="M414" s="80"/>
      <c r="N414" s="81"/>
      <c r="O414" s="3"/>
      <c r="P414" s="3"/>
      <c r="Q414" s="3"/>
      <c r="R414" s="3"/>
      <c r="S414" s="3"/>
      <c r="T414" s="3"/>
      <c r="U414" s="3"/>
      <c r="V414" s="3"/>
      <c r="W414" s="3"/>
      <c r="X414" s="3"/>
      <c r="Y414" s="3"/>
      <c r="Z414" s="3"/>
      <c r="AA414" s="3"/>
      <c r="AB414" s="1"/>
      <c r="AC414" s="1"/>
      <c r="AD414" s="1"/>
      <c r="AE414" s="1"/>
      <c r="AF414" s="1"/>
      <c r="AG414" s="1"/>
      <c r="AH414" s="1"/>
      <c r="AI414" s="1"/>
      <c r="AJ414" s="1"/>
      <c r="AK414" s="1"/>
      <c r="AL414" s="1">
        <f>IFERROR(VLOOKUP(C414,CALC!$K$2:$M$8,2,FALSE),1)</f>
        <v>1</v>
      </c>
      <c r="AM414" s="1">
        <f>IFERROR(VLOOKUP(C414,CALC!$K$2:$M$8,3,FALSE),1)</f>
        <v>1</v>
      </c>
      <c r="AN414" s="1" t="e">
        <f>VLOOKUP(B414,CALC!$E$2:$H$33,3,FALSE)</f>
        <v>#N/A</v>
      </c>
      <c r="AO414" s="1" t="e">
        <f>VLOOKUP(B414,CALC!$E$2:$H$33,4,FALSE)</f>
        <v>#N/A</v>
      </c>
      <c r="AP414" s="1"/>
      <c r="AQ414" s="3">
        <f t="shared" si="279"/>
        <v>0</v>
      </c>
      <c r="AR414" s="3">
        <f t="shared" si="280"/>
        <v>0</v>
      </c>
      <c r="AS414" s="3" t="e">
        <f t="shared" si="281"/>
        <v>#N/A</v>
      </c>
      <c r="AT414" s="3" t="e">
        <f t="shared" si="282"/>
        <v>#N/A</v>
      </c>
      <c r="AU414" s="3" t="e">
        <f t="shared" si="283"/>
        <v>#N/A</v>
      </c>
      <c r="AV414" s="3" t="e">
        <f t="shared" si="284"/>
        <v>#N/A</v>
      </c>
      <c r="AW414" s="3" t="e">
        <f t="shared" si="285"/>
        <v>#N/A</v>
      </c>
      <c r="AX414" s="3" t="e">
        <f t="shared" si="286"/>
        <v>#N/A</v>
      </c>
      <c r="AY414" s="3">
        <f t="shared" si="287"/>
        <v>-5.7566071428571419</v>
      </c>
      <c r="AZ414" s="3">
        <f t="shared" si="288"/>
        <v>-5.7566071428571419</v>
      </c>
      <c r="BA414" s="3">
        <f t="shared" si="289"/>
        <v>-5.7566071428571419</v>
      </c>
      <c r="BB414" s="3" t="e">
        <f t="shared" si="290"/>
        <v>#N/A</v>
      </c>
      <c r="BC414" s="3" t="e">
        <f t="shared" si="291"/>
        <v>#N/A</v>
      </c>
      <c r="BD414" s="3" t="e">
        <f t="shared" si="292"/>
        <v>#N/A</v>
      </c>
      <c r="BE414" s="3" t="e">
        <f t="shared" si="293"/>
        <v>#N/A</v>
      </c>
      <c r="BF414" s="3" t="e">
        <f t="shared" si="294"/>
        <v>#N/A</v>
      </c>
      <c r="BG414" s="3" t="e">
        <f t="shared" si="295"/>
        <v>#N/A</v>
      </c>
    </row>
    <row r="415" spans="1:59" ht="12.75" x14ac:dyDescent="0.2">
      <c r="A415" s="1"/>
      <c r="B415" s="1"/>
      <c r="C415" s="1"/>
      <c r="D415" s="1"/>
      <c r="E415" s="1"/>
      <c r="F415" s="80"/>
      <c r="G415" s="80"/>
      <c r="H415" s="80"/>
      <c r="I415" s="80"/>
      <c r="J415" s="80"/>
      <c r="K415" s="80"/>
      <c r="L415" s="80"/>
      <c r="M415" s="80"/>
      <c r="N415" s="81"/>
      <c r="O415" s="3"/>
      <c r="P415" s="3"/>
      <c r="Q415" s="3"/>
      <c r="R415" s="3"/>
      <c r="S415" s="3"/>
      <c r="T415" s="3"/>
      <c r="U415" s="3"/>
      <c r="V415" s="3"/>
      <c r="W415" s="3"/>
      <c r="X415" s="3"/>
      <c r="Y415" s="3"/>
      <c r="Z415" s="3"/>
      <c r="AA415" s="3"/>
      <c r="AB415" s="1"/>
      <c r="AC415" s="1"/>
      <c r="AD415" s="1"/>
      <c r="AE415" s="1"/>
      <c r="AF415" s="1"/>
      <c r="AG415" s="1"/>
      <c r="AH415" s="1"/>
      <c r="AI415" s="1"/>
      <c r="AJ415" s="1"/>
      <c r="AK415" s="1"/>
      <c r="AL415" s="1">
        <f>IFERROR(VLOOKUP(C415,CALC!$K$2:$M$8,2,FALSE),1)</f>
        <v>1</v>
      </c>
      <c r="AM415" s="1">
        <f>IFERROR(VLOOKUP(C415,CALC!$K$2:$M$8,3,FALSE),1)</f>
        <v>1</v>
      </c>
      <c r="AN415" s="1" t="e">
        <f>VLOOKUP(B415,CALC!$E$2:$H$33,3,FALSE)</f>
        <v>#N/A</v>
      </c>
      <c r="AO415" s="1" t="e">
        <f>VLOOKUP(B415,CALC!$E$2:$H$33,4,FALSE)</f>
        <v>#N/A</v>
      </c>
      <c r="AP415" s="1"/>
      <c r="AQ415" s="3">
        <f t="shared" si="279"/>
        <v>0</v>
      </c>
      <c r="AR415" s="3">
        <f t="shared" si="280"/>
        <v>0</v>
      </c>
      <c r="AS415" s="3" t="e">
        <f t="shared" si="281"/>
        <v>#N/A</v>
      </c>
      <c r="AT415" s="3" t="e">
        <f t="shared" si="282"/>
        <v>#N/A</v>
      </c>
      <c r="AU415" s="3" t="e">
        <f t="shared" si="283"/>
        <v>#N/A</v>
      </c>
      <c r="AV415" s="3" t="e">
        <f t="shared" si="284"/>
        <v>#N/A</v>
      </c>
      <c r="AW415" s="3" t="e">
        <f t="shared" si="285"/>
        <v>#N/A</v>
      </c>
      <c r="AX415" s="3" t="e">
        <f t="shared" si="286"/>
        <v>#N/A</v>
      </c>
      <c r="AY415" s="3">
        <f t="shared" si="287"/>
        <v>-5.7566071428571419</v>
      </c>
      <c r="AZ415" s="3">
        <f t="shared" si="288"/>
        <v>-5.7566071428571419</v>
      </c>
      <c r="BA415" s="3">
        <f t="shared" si="289"/>
        <v>-5.7566071428571419</v>
      </c>
      <c r="BB415" s="3" t="e">
        <f t="shared" si="290"/>
        <v>#N/A</v>
      </c>
      <c r="BC415" s="3" t="e">
        <f t="shared" si="291"/>
        <v>#N/A</v>
      </c>
      <c r="BD415" s="3" t="e">
        <f t="shared" si="292"/>
        <v>#N/A</v>
      </c>
      <c r="BE415" s="3" t="e">
        <f t="shared" si="293"/>
        <v>#N/A</v>
      </c>
      <c r="BF415" s="3" t="e">
        <f t="shared" si="294"/>
        <v>#N/A</v>
      </c>
      <c r="BG415" s="3" t="e">
        <f t="shared" si="295"/>
        <v>#N/A</v>
      </c>
    </row>
    <row r="416" spans="1:59" ht="12.75" x14ac:dyDescent="0.2">
      <c r="A416" s="1"/>
      <c r="B416" s="1"/>
      <c r="C416" s="1"/>
      <c r="D416" s="1"/>
      <c r="E416" s="1"/>
      <c r="F416" s="80"/>
      <c r="G416" s="80"/>
      <c r="H416" s="80"/>
      <c r="I416" s="80"/>
      <c r="J416" s="80"/>
      <c r="K416" s="80"/>
      <c r="L416" s="80"/>
      <c r="M416" s="80"/>
      <c r="N416" s="81"/>
      <c r="O416" s="3"/>
      <c r="P416" s="3"/>
      <c r="Q416" s="3"/>
      <c r="R416" s="3"/>
      <c r="S416" s="3"/>
      <c r="T416" s="3"/>
      <c r="U416" s="3"/>
      <c r="V416" s="3"/>
      <c r="W416" s="3"/>
      <c r="X416" s="3"/>
      <c r="Y416" s="3"/>
      <c r="Z416" s="3"/>
      <c r="AA416" s="3"/>
      <c r="AB416" s="1"/>
      <c r="AC416" s="1"/>
      <c r="AD416" s="1"/>
      <c r="AE416" s="1"/>
      <c r="AF416" s="1"/>
      <c r="AG416" s="1"/>
      <c r="AH416" s="1"/>
      <c r="AI416" s="1"/>
      <c r="AJ416" s="1"/>
      <c r="AK416" s="1"/>
      <c r="AL416" s="1">
        <f>IFERROR(VLOOKUP(C416,CALC!$K$2:$M$8,2,FALSE),1)</f>
        <v>1</v>
      </c>
      <c r="AM416" s="1">
        <f>IFERROR(VLOOKUP(C416,CALC!$K$2:$M$8,3,FALSE),1)</f>
        <v>1</v>
      </c>
      <c r="AN416" s="1" t="e">
        <f>VLOOKUP(B416,CALC!$E$2:$H$33,3,FALSE)</f>
        <v>#N/A</v>
      </c>
      <c r="AO416" s="1" t="e">
        <f>VLOOKUP(B416,CALC!$E$2:$H$33,4,FALSE)</f>
        <v>#N/A</v>
      </c>
      <c r="AP416" s="1"/>
      <c r="AQ416" s="3">
        <f t="shared" si="279"/>
        <v>0</v>
      </c>
      <c r="AR416" s="3">
        <f t="shared" si="280"/>
        <v>0</v>
      </c>
      <c r="AS416" s="3" t="e">
        <f t="shared" si="281"/>
        <v>#N/A</v>
      </c>
      <c r="AT416" s="3" t="e">
        <f t="shared" si="282"/>
        <v>#N/A</v>
      </c>
      <c r="AU416" s="3" t="e">
        <f t="shared" si="283"/>
        <v>#N/A</v>
      </c>
      <c r="AV416" s="3" t="e">
        <f t="shared" si="284"/>
        <v>#N/A</v>
      </c>
      <c r="AW416" s="3" t="e">
        <f t="shared" si="285"/>
        <v>#N/A</v>
      </c>
      <c r="AX416" s="3" t="e">
        <f t="shared" si="286"/>
        <v>#N/A</v>
      </c>
      <c r="AY416" s="3">
        <f t="shared" si="287"/>
        <v>-5.7566071428571419</v>
      </c>
      <c r="AZ416" s="3">
        <f t="shared" si="288"/>
        <v>-5.7566071428571419</v>
      </c>
      <c r="BA416" s="3">
        <f t="shared" si="289"/>
        <v>-5.7566071428571419</v>
      </c>
      <c r="BB416" s="3" t="e">
        <f t="shared" si="290"/>
        <v>#N/A</v>
      </c>
      <c r="BC416" s="3" t="e">
        <f t="shared" si="291"/>
        <v>#N/A</v>
      </c>
      <c r="BD416" s="3" t="e">
        <f t="shared" si="292"/>
        <v>#N/A</v>
      </c>
      <c r="BE416" s="3" t="e">
        <f t="shared" si="293"/>
        <v>#N/A</v>
      </c>
      <c r="BF416" s="3" t="e">
        <f t="shared" si="294"/>
        <v>#N/A</v>
      </c>
      <c r="BG416" s="3" t="e">
        <f t="shared" si="295"/>
        <v>#N/A</v>
      </c>
    </row>
    <row r="417" spans="1:59" ht="12.75" x14ac:dyDescent="0.2">
      <c r="A417" s="1"/>
      <c r="B417" s="1"/>
      <c r="C417" s="1"/>
      <c r="D417" s="1"/>
      <c r="E417" s="1"/>
      <c r="F417" s="80"/>
      <c r="G417" s="80"/>
      <c r="H417" s="80"/>
      <c r="I417" s="80"/>
      <c r="J417" s="80"/>
      <c r="K417" s="80"/>
      <c r="L417" s="80"/>
      <c r="M417" s="80"/>
      <c r="N417" s="81"/>
      <c r="O417" s="3"/>
      <c r="P417" s="3"/>
      <c r="Q417" s="3"/>
      <c r="R417" s="3"/>
      <c r="S417" s="3"/>
      <c r="T417" s="3"/>
      <c r="U417" s="3"/>
      <c r="V417" s="3"/>
      <c r="W417" s="3"/>
      <c r="X417" s="3"/>
      <c r="Y417" s="3"/>
      <c r="Z417" s="3"/>
      <c r="AA417" s="3"/>
      <c r="AB417" s="1"/>
      <c r="AC417" s="1"/>
      <c r="AD417" s="1"/>
      <c r="AE417" s="1"/>
      <c r="AF417" s="1"/>
      <c r="AG417" s="1"/>
      <c r="AH417" s="1"/>
      <c r="AI417" s="1"/>
      <c r="AJ417" s="1"/>
      <c r="AK417" s="1"/>
      <c r="AL417" s="1">
        <f>IFERROR(VLOOKUP(C417,CALC!$K$2:$M$8,2,FALSE),1)</f>
        <v>1</v>
      </c>
      <c r="AM417" s="1">
        <f>IFERROR(VLOOKUP(C417,CALC!$K$2:$M$8,3,FALSE),1)</f>
        <v>1</v>
      </c>
      <c r="AN417" s="1" t="e">
        <f>VLOOKUP(B417,CALC!$E$2:$H$33,3,FALSE)</f>
        <v>#N/A</v>
      </c>
      <c r="AO417" s="1" t="e">
        <f>VLOOKUP(B417,CALC!$E$2:$H$33,4,FALSE)</f>
        <v>#N/A</v>
      </c>
      <c r="AP417" s="1"/>
      <c r="AQ417" s="3">
        <f t="shared" si="279"/>
        <v>0</v>
      </c>
      <c r="AR417" s="3">
        <f t="shared" si="280"/>
        <v>0</v>
      </c>
      <c r="AS417" s="3" t="e">
        <f t="shared" si="281"/>
        <v>#N/A</v>
      </c>
      <c r="AT417" s="3" t="e">
        <f t="shared" si="282"/>
        <v>#N/A</v>
      </c>
      <c r="AU417" s="3" t="e">
        <f t="shared" si="283"/>
        <v>#N/A</v>
      </c>
      <c r="AV417" s="3" t="e">
        <f t="shared" si="284"/>
        <v>#N/A</v>
      </c>
      <c r="AW417" s="3" t="e">
        <f t="shared" si="285"/>
        <v>#N/A</v>
      </c>
      <c r="AX417" s="3" t="e">
        <f t="shared" si="286"/>
        <v>#N/A</v>
      </c>
      <c r="AY417" s="3">
        <f t="shared" si="287"/>
        <v>-5.7566071428571419</v>
      </c>
      <c r="AZ417" s="3">
        <f t="shared" si="288"/>
        <v>-5.7566071428571419</v>
      </c>
      <c r="BA417" s="3">
        <f t="shared" si="289"/>
        <v>-5.7566071428571419</v>
      </c>
      <c r="BB417" s="3" t="e">
        <f t="shared" si="290"/>
        <v>#N/A</v>
      </c>
      <c r="BC417" s="3" t="e">
        <f t="shared" si="291"/>
        <v>#N/A</v>
      </c>
      <c r="BD417" s="3" t="e">
        <f t="shared" si="292"/>
        <v>#N/A</v>
      </c>
      <c r="BE417" s="3" t="e">
        <f t="shared" si="293"/>
        <v>#N/A</v>
      </c>
      <c r="BF417" s="3" t="e">
        <f t="shared" si="294"/>
        <v>#N/A</v>
      </c>
      <c r="BG417" s="3" t="e">
        <f t="shared" si="295"/>
        <v>#N/A</v>
      </c>
    </row>
    <row r="418" spans="1:59" ht="12.75" x14ac:dyDescent="0.2">
      <c r="A418" s="1"/>
      <c r="B418" s="1"/>
      <c r="C418" s="1"/>
      <c r="D418" s="1"/>
      <c r="E418" s="1"/>
      <c r="F418" s="80"/>
      <c r="G418" s="80"/>
      <c r="H418" s="80"/>
      <c r="I418" s="80"/>
      <c r="J418" s="80"/>
      <c r="K418" s="80"/>
      <c r="L418" s="80"/>
      <c r="M418" s="80"/>
      <c r="N418" s="81"/>
      <c r="O418" s="3"/>
      <c r="P418" s="3"/>
      <c r="Q418" s="3"/>
      <c r="R418" s="3"/>
      <c r="S418" s="3"/>
      <c r="T418" s="3"/>
      <c r="U418" s="3"/>
      <c r="V418" s="3"/>
      <c r="W418" s="3"/>
      <c r="X418" s="3"/>
      <c r="Y418" s="3"/>
      <c r="Z418" s="3"/>
      <c r="AA418" s="3"/>
      <c r="AB418" s="1"/>
      <c r="AC418" s="1"/>
      <c r="AD418" s="1"/>
      <c r="AE418" s="1"/>
      <c r="AF418" s="1"/>
      <c r="AG418" s="1"/>
      <c r="AH418" s="1"/>
      <c r="AI418" s="1"/>
      <c r="AJ418" s="1"/>
      <c r="AK418" s="1"/>
      <c r="AL418" s="1">
        <f>IFERROR(VLOOKUP(C418,CALC!$K$2:$M$8,2,FALSE),1)</f>
        <v>1</v>
      </c>
      <c r="AM418" s="1">
        <f>IFERROR(VLOOKUP(C418,CALC!$K$2:$M$8,3,FALSE),1)</f>
        <v>1</v>
      </c>
      <c r="AN418" s="1" t="e">
        <f>VLOOKUP(B418,CALC!$E$2:$H$33,3,FALSE)</f>
        <v>#N/A</v>
      </c>
      <c r="AO418" s="1" t="e">
        <f>VLOOKUP(B418,CALC!$E$2:$H$33,4,FALSE)</f>
        <v>#N/A</v>
      </c>
      <c r="AP418" s="1"/>
      <c r="AQ418" s="3">
        <f t="shared" si="279"/>
        <v>0</v>
      </c>
      <c r="AR418" s="3">
        <f t="shared" si="280"/>
        <v>0</v>
      </c>
      <c r="AS418" s="3" t="e">
        <f t="shared" si="281"/>
        <v>#N/A</v>
      </c>
      <c r="AT418" s="3" t="e">
        <f t="shared" si="282"/>
        <v>#N/A</v>
      </c>
      <c r="AU418" s="3" t="e">
        <f t="shared" si="283"/>
        <v>#N/A</v>
      </c>
      <c r="AV418" s="3" t="e">
        <f t="shared" si="284"/>
        <v>#N/A</v>
      </c>
      <c r="AW418" s="3" t="e">
        <f t="shared" si="285"/>
        <v>#N/A</v>
      </c>
      <c r="AX418" s="3" t="e">
        <f t="shared" si="286"/>
        <v>#N/A</v>
      </c>
      <c r="AY418" s="3">
        <f t="shared" si="287"/>
        <v>-5.7566071428571419</v>
      </c>
      <c r="AZ418" s="3">
        <f t="shared" si="288"/>
        <v>-5.7566071428571419</v>
      </c>
      <c r="BA418" s="3">
        <f t="shared" si="289"/>
        <v>-5.7566071428571419</v>
      </c>
      <c r="BB418" s="3" t="e">
        <f t="shared" si="290"/>
        <v>#N/A</v>
      </c>
      <c r="BC418" s="3" t="e">
        <f t="shared" si="291"/>
        <v>#N/A</v>
      </c>
      <c r="BD418" s="3" t="e">
        <f t="shared" si="292"/>
        <v>#N/A</v>
      </c>
      <c r="BE418" s="3" t="e">
        <f t="shared" si="293"/>
        <v>#N/A</v>
      </c>
      <c r="BF418" s="3" t="e">
        <f t="shared" si="294"/>
        <v>#N/A</v>
      </c>
      <c r="BG418" s="3" t="e">
        <f t="shared" si="295"/>
        <v>#N/A</v>
      </c>
    </row>
    <row r="419" spans="1:59" ht="12.75" x14ac:dyDescent="0.2">
      <c r="A419" s="1"/>
      <c r="B419" s="1"/>
      <c r="C419" s="1"/>
      <c r="D419" s="1"/>
      <c r="E419" s="1"/>
      <c r="F419" s="80"/>
      <c r="G419" s="80"/>
      <c r="H419" s="80"/>
      <c r="I419" s="80"/>
      <c r="J419" s="80"/>
      <c r="K419" s="80"/>
      <c r="L419" s="80"/>
      <c r="M419" s="80"/>
      <c r="N419" s="81"/>
      <c r="O419" s="3"/>
      <c r="P419" s="3"/>
      <c r="Q419" s="3"/>
      <c r="R419" s="3"/>
      <c r="S419" s="3"/>
      <c r="T419" s="3"/>
      <c r="U419" s="3"/>
      <c r="V419" s="3"/>
      <c r="W419" s="3"/>
      <c r="X419" s="3"/>
      <c r="Y419" s="3"/>
      <c r="Z419" s="3"/>
      <c r="AA419" s="3"/>
      <c r="AB419" s="1"/>
      <c r="AC419" s="1"/>
      <c r="AD419" s="1"/>
      <c r="AE419" s="1"/>
      <c r="AF419" s="1"/>
      <c r="AG419" s="1"/>
      <c r="AH419" s="1"/>
      <c r="AI419" s="1"/>
      <c r="AJ419" s="1"/>
      <c r="AK419" s="1"/>
      <c r="AL419" s="1">
        <f>IFERROR(VLOOKUP(C419,CALC!$K$2:$M$8,2,FALSE),1)</f>
        <v>1</v>
      </c>
      <c r="AM419" s="1">
        <f>IFERROR(VLOOKUP(C419,CALC!$K$2:$M$8,3,FALSE),1)</f>
        <v>1</v>
      </c>
      <c r="AN419" s="1" t="e">
        <f>VLOOKUP(B419,CALC!$E$2:$H$33,3,FALSE)</f>
        <v>#N/A</v>
      </c>
      <c r="AO419" s="1" t="e">
        <f>VLOOKUP(B419,CALC!$E$2:$H$33,4,FALSE)</f>
        <v>#N/A</v>
      </c>
      <c r="AP419" s="1"/>
      <c r="AQ419" s="3">
        <f t="shared" si="279"/>
        <v>0</v>
      </c>
      <c r="AR419" s="3">
        <f t="shared" si="280"/>
        <v>0</v>
      </c>
      <c r="AS419" s="3" t="e">
        <f t="shared" si="281"/>
        <v>#N/A</v>
      </c>
      <c r="AT419" s="3" t="e">
        <f t="shared" si="282"/>
        <v>#N/A</v>
      </c>
      <c r="AU419" s="3" t="e">
        <f t="shared" si="283"/>
        <v>#N/A</v>
      </c>
      <c r="AV419" s="3" t="e">
        <f t="shared" si="284"/>
        <v>#N/A</v>
      </c>
      <c r="AW419" s="3" t="e">
        <f t="shared" si="285"/>
        <v>#N/A</v>
      </c>
      <c r="AX419" s="3" t="e">
        <f t="shared" si="286"/>
        <v>#N/A</v>
      </c>
      <c r="AY419" s="3">
        <f t="shared" si="287"/>
        <v>-5.7566071428571419</v>
      </c>
      <c r="AZ419" s="3">
        <f t="shared" si="288"/>
        <v>-5.7566071428571419</v>
      </c>
      <c r="BA419" s="3">
        <f t="shared" si="289"/>
        <v>-5.7566071428571419</v>
      </c>
      <c r="BB419" s="3" t="e">
        <f t="shared" si="290"/>
        <v>#N/A</v>
      </c>
      <c r="BC419" s="3" t="e">
        <f t="shared" si="291"/>
        <v>#N/A</v>
      </c>
      <c r="BD419" s="3" t="e">
        <f t="shared" si="292"/>
        <v>#N/A</v>
      </c>
      <c r="BE419" s="3" t="e">
        <f t="shared" si="293"/>
        <v>#N/A</v>
      </c>
      <c r="BF419" s="3" t="e">
        <f t="shared" si="294"/>
        <v>#N/A</v>
      </c>
      <c r="BG419" s="3" t="e">
        <f t="shared" si="295"/>
        <v>#N/A</v>
      </c>
    </row>
    <row r="420" spans="1:59" ht="12.75" x14ac:dyDescent="0.2">
      <c r="A420" s="1"/>
      <c r="B420" s="1"/>
      <c r="C420" s="1"/>
      <c r="D420" s="1"/>
      <c r="E420" s="1"/>
      <c r="F420" s="80"/>
      <c r="G420" s="80"/>
      <c r="H420" s="80"/>
      <c r="I420" s="80"/>
      <c r="J420" s="80"/>
      <c r="K420" s="80"/>
      <c r="L420" s="80"/>
      <c r="M420" s="80"/>
      <c r="N420" s="81"/>
      <c r="O420" s="3"/>
      <c r="P420" s="3"/>
      <c r="Q420" s="3"/>
      <c r="R420" s="3"/>
      <c r="S420" s="3"/>
      <c r="T420" s="3"/>
      <c r="U420" s="3"/>
      <c r="V420" s="3"/>
      <c r="W420" s="3"/>
      <c r="X420" s="3"/>
      <c r="Y420" s="3"/>
      <c r="Z420" s="3"/>
      <c r="AA420" s="3"/>
      <c r="AB420" s="1"/>
      <c r="AC420" s="1"/>
      <c r="AD420" s="1"/>
      <c r="AE420" s="1"/>
      <c r="AF420" s="1"/>
      <c r="AG420" s="1"/>
      <c r="AH420" s="1"/>
      <c r="AI420" s="1"/>
      <c r="AJ420" s="1"/>
      <c r="AK420" s="1"/>
      <c r="AL420" s="1">
        <f>IFERROR(VLOOKUP(C420,CALC!$K$2:$M$8,2,FALSE),1)</f>
        <v>1</v>
      </c>
      <c r="AM420" s="1">
        <f>IFERROR(VLOOKUP(C420,CALC!$K$2:$M$8,3,FALSE),1)</f>
        <v>1</v>
      </c>
      <c r="AN420" s="1" t="e">
        <f>VLOOKUP(B420,CALC!$E$2:$H$33,3,FALSE)</f>
        <v>#N/A</v>
      </c>
      <c r="AO420" s="1" t="e">
        <f>VLOOKUP(B420,CALC!$E$2:$H$33,4,FALSE)</f>
        <v>#N/A</v>
      </c>
      <c r="AP420" s="1"/>
      <c r="AQ420" s="3">
        <f t="shared" si="279"/>
        <v>0</v>
      </c>
      <c r="AR420" s="3">
        <f t="shared" si="280"/>
        <v>0</v>
      </c>
      <c r="AS420" s="3" t="e">
        <f t="shared" si="281"/>
        <v>#N/A</v>
      </c>
      <c r="AT420" s="3" t="e">
        <f t="shared" si="282"/>
        <v>#N/A</v>
      </c>
      <c r="AU420" s="3" t="e">
        <f t="shared" si="283"/>
        <v>#N/A</v>
      </c>
      <c r="AV420" s="3" t="e">
        <f t="shared" si="284"/>
        <v>#N/A</v>
      </c>
      <c r="AW420" s="3" t="e">
        <f t="shared" si="285"/>
        <v>#N/A</v>
      </c>
      <c r="AX420" s="3" t="e">
        <f t="shared" si="286"/>
        <v>#N/A</v>
      </c>
      <c r="AY420" s="3">
        <f t="shared" si="287"/>
        <v>-5.7566071428571419</v>
      </c>
      <c r="AZ420" s="3">
        <f t="shared" si="288"/>
        <v>-5.7566071428571419</v>
      </c>
      <c r="BA420" s="3">
        <f t="shared" si="289"/>
        <v>-5.7566071428571419</v>
      </c>
      <c r="BB420" s="3" t="e">
        <f t="shared" si="290"/>
        <v>#N/A</v>
      </c>
      <c r="BC420" s="3" t="e">
        <f t="shared" si="291"/>
        <v>#N/A</v>
      </c>
      <c r="BD420" s="3" t="e">
        <f t="shared" si="292"/>
        <v>#N/A</v>
      </c>
      <c r="BE420" s="3" t="e">
        <f t="shared" si="293"/>
        <v>#N/A</v>
      </c>
      <c r="BF420" s="3" t="e">
        <f t="shared" si="294"/>
        <v>#N/A</v>
      </c>
      <c r="BG420" s="3" t="e">
        <f t="shared" si="295"/>
        <v>#N/A</v>
      </c>
    </row>
    <row r="421" spans="1:59" ht="12.75" x14ac:dyDescent="0.2">
      <c r="A421" s="1"/>
      <c r="B421" s="1"/>
      <c r="C421" s="1"/>
      <c r="D421" s="1"/>
      <c r="E421" s="1"/>
      <c r="F421" s="80"/>
      <c r="G421" s="80"/>
      <c r="H421" s="80"/>
      <c r="I421" s="80"/>
      <c r="J421" s="80"/>
      <c r="K421" s="80"/>
      <c r="L421" s="80"/>
      <c r="M421" s="80"/>
      <c r="N421" s="81"/>
      <c r="O421" s="3"/>
      <c r="P421" s="3"/>
      <c r="Q421" s="3"/>
      <c r="R421" s="3"/>
      <c r="S421" s="3"/>
      <c r="T421" s="3"/>
      <c r="U421" s="3"/>
      <c r="V421" s="3"/>
      <c r="W421" s="3"/>
      <c r="X421" s="3"/>
      <c r="Y421" s="3"/>
      <c r="Z421" s="3"/>
      <c r="AA421" s="3"/>
      <c r="AB421" s="1"/>
      <c r="AC421" s="1"/>
      <c r="AD421" s="1"/>
      <c r="AE421" s="1"/>
      <c r="AF421" s="1"/>
      <c r="AG421" s="1"/>
      <c r="AH421" s="1"/>
      <c r="AI421" s="1"/>
      <c r="AJ421" s="1"/>
      <c r="AK421" s="1"/>
      <c r="AL421" s="1">
        <f>IFERROR(VLOOKUP(C421,CALC!$K$2:$M$8,2,FALSE),1)</f>
        <v>1</v>
      </c>
      <c r="AM421" s="1">
        <f>IFERROR(VLOOKUP(C421,CALC!$K$2:$M$8,3,FALSE),1)</f>
        <v>1</v>
      </c>
      <c r="AN421" s="1" t="e">
        <f>VLOOKUP(B421,CALC!$E$2:$H$33,3,FALSE)</f>
        <v>#N/A</v>
      </c>
      <c r="AO421" s="1" t="e">
        <f>VLOOKUP(B421,CALC!$E$2:$H$33,4,FALSE)</f>
        <v>#N/A</v>
      </c>
      <c r="AP421" s="1"/>
      <c r="AQ421" s="3">
        <f t="shared" si="279"/>
        <v>0</v>
      </c>
      <c r="AR421" s="3">
        <f t="shared" si="280"/>
        <v>0</v>
      </c>
      <c r="AS421" s="3" t="e">
        <f t="shared" si="281"/>
        <v>#N/A</v>
      </c>
      <c r="AT421" s="3" t="e">
        <f t="shared" si="282"/>
        <v>#N/A</v>
      </c>
      <c r="AU421" s="3" t="e">
        <f t="shared" si="283"/>
        <v>#N/A</v>
      </c>
      <c r="AV421" s="3" t="e">
        <f t="shared" si="284"/>
        <v>#N/A</v>
      </c>
      <c r="AW421" s="3" t="e">
        <f t="shared" si="285"/>
        <v>#N/A</v>
      </c>
      <c r="AX421" s="3" t="e">
        <f t="shared" si="286"/>
        <v>#N/A</v>
      </c>
      <c r="AY421" s="3">
        <f t="shared" si="287"/>
        <v>-5.7566071428571419</v>
      </c>
      <c r="AZ421" s="3">
        <f t="shared" si="288"/>
        <v>-5.7566071428571419</v>
      </c>
      <c r="BA421" s="3">
        <f t="shared" si="289"/>
        <v>-5.7566071428571419</v>
      </c>
      <c r="BB421" s="3" t="e">
        <f t="shared" si="290"/>
        <v>#N/A</v>
      </c>
      <c r="BC421" s="3" t="e">
        <f t="shared" si="291"/>
        <v>#N/A</v>
      </c>
      <c r="BD421" s="3" t="e">
        <f t="shared" si="292"/>
        <v>#N/A</v>
      </c>
      <c r="BE421" s="3" t="e">
        <f t="shared" si="293"/>
        <v>#N/A</v>
      </c>
      <c r="BF421" s="3" t="e">
        <f t="shared" si="294"/>
        <v>#N/A</v>
      </c>
      <c r="BG421" s="3" t="e">
        <f t="shared" si="295"/>
        <v>#N/A</v>
      </c>
    </row>
    <row r="422" spans="1:59" ht="12.75" x14ac:dyDescent="0.2">
      <c r="A422" s="1"/>
      <c r="B422" s="1"/>
      <c r="C422" s="1"/>
      <c r="D422" s="1"/>
      <c r="E422" s="1"/>
      <c r="F422" s="80"/>
      <c r="G422" s="80"/>
      <c r="H422" s="80"/>
      <c r="I422" s="80"/>
      <c r="J422" s="80"/>
      <c r="K422" s="80"/>
      <c r="L422" s="80"/>
      <c r="M422" s="80"/>
      <c r="N422" s="81"/>
      <c r="O422" s="3"/>
      <c r="P422" s="3"/>
      <c r="Q422" s="3"/>
      <c r="R422" s="3"/>
      <c r="S422" s="3"/>
      <c r="T422" s="3"/>
      <c r="U422" s="3"/>
      <c r="V422" s="3"/>
      <c r="W422" s="3"/>
      <c r="X422" s="3"/>
      <c r="Y422" s="3"/>
      <c r="Z422" s="3"/>
      <c r="AA422" s="3"/>
      <c r="AB422" s="1"/>
      <c r="AC422" s="1"/>
      <c r="AD422" s="1"/>
      <c r="AE422" s="1"/>
      <c r="AF422" s="1"/>
      <c r="AG422" s="1"/>
      <c r="AH422" s="1"/>
      <c r="AI422" s="1"/>
      <c r="AJ422" s="1"/>
      <c r="AK422" s="1"/>
      <c r="AL422" s="1">
        <f>IFERROR(VLOOKUP(C422,CALC!$K$2:$M$8,2,FALSE),1)</f>
        <v>1</v>
      </c>
      <c r="AM422" s="1">
        <f>IFERROR(VLOOKUP(C422,CALC!$K$2:$M$8,3,FALSE),1)</f>
        <v>1</v>
      </c>
      <c r="AN422" s="1" t="e">
        <f>VLOOKUP(B422,CALC!$E$2:$H$33,3,FALSE)</f>
        <v>#N/A</v>
      </c>
      <c r="AO422" s="1" t="e">
        <f>VLOOKUP(B422,CALC!$E$2:$H$33,4,FALSE)</f>
        <v>#N/A</v>
      </c>
      <c r="AP422" s="1"/>
      <c r="AQ422" s="3">
        <f t="shared" si="279"/>
        <v>0</v>
      </c>
      <c r="AR422" s="3">
        <f t="shared" si="280"/>
        <v>0</v>
      </c>
      <c r="AS422" s="3" t="e">
        <f t="shared" si="281"/>
        <v>#N/A</v>
      </c>
      <c r="AT422" s="3" t="e">
        <f t="shared" si="282"/>
        <v>#N/A</v>
      </c>
      <c r="AU422" s="3" t="e">
        <f t="shared" si="283"/>
        <v>#N/A</v>
      </c>
      <c r="AV422" s="3" t="e">
        <f t="shared" si="284"/>
        <v>#N/A</v>
      </c>
      <c r="AW422" s="3" t="e">
        <f t="shared" si="285"/>
        <v>#N/A</v>
      </c>
      <c r="AX422" s="3" t="e">
        <f t="shared" si="286"/>
        <v>#N/A</v>
      </c>
      <c r="AY422" s="3">
        <f t="shared" si="287"/>
        <v>-5.7566071428571419</v>
      </c>
      <c r="AZ422" s="3">
        <f t="shared" si="288"/>
        <v>-5.7566071428571419</v>
      </c>
      <c r="BA422" s="3">
        <f t="shared" si="289"/>
        <v>-5.7566071428571419</v>
      </c>
      <c r="BB422" s="3" t="e">
        <f t="shared" si="290"/>
        <v>#N/A</v>
      </c>
      <c r="BC422" s="3" t="e">
        <f t="shared" si="291"/>
        <v>#N/A</v>
      </c>
      <c r="BD422" s="3" t="e">
        <f t="shared" si="292"/>
        <v>#N/A</v>
      </c>
      <c r="BE422" s="3" t="e">
        <f t="shared" si="293"/>
        <v>#N/A</v>
      </c>
      <c r="BF422" s="3" t="e">
        <f t="shared" si="294"/>
        <v>#N/A</v>
      </c>
      <c r="BG422" s="3" t="e">
        <f t="shared" si="295"/>
        <v>#N/A</v>
      </c>
    </row>
    <row r="423" spans="1:59" ht="12.75" x14ac:dyDescent="0.2">
      <c r="A423" s="1"/>
      <c r="B423" s="1"/>
      <c r="C423" s="1"/>
      <c r="D423" s="1"/>
      <c r="E423" s="1"/>
      <c r="F423" s="80"/>
      <c r="G423" s="80"/>
      <c r="H423" s="80"/>
      <c r="I423" s="80"/>
      <c r="J423" s="80"/>
      <c r="K423" s="80"/>
      <c r="L423" s="80"/>
      <c r="M423" s="80"/>
      <c r="N423" s="81"/>
      <c r="O423" s="3"/>
      <c r="P423" s="3"/>
      <c r="Q423" s="3"/>
      <c r="R423" s="3"/>
      <c r="S423" s="3"/>
      <c r="T423" s="3"/>
      <c r="U423" s="3"/>
      <c r="V423" s="3"/>
      <c r="W423" s="3"/>
      <c r="X423" s="3"/>
      <c r="Y423" s="3"/>
      <c r="Z423" s="3"/>
      <c r="AA423" s="3"/>
      <c r="AB423" s="1"/>
      <c r="AC423" s="1"/>
      <c r="AD423" s="1"/>
      <c r="AE423" s="1"/>
      <c r="AF423" s="1"/>
      <c r="AG423" s="1"/>
      <c r="AH423" s="1"/>
      <c r="AI423" s="1"/>
      <c r="AJ423" s="1"/>
      <c r="AK423" s="1"/>
      <c r="AL423" s="1">
        <f>IFERROR(VLOOKUP(C423,CALC!$K$2:$M$8,2,FALSE),1)</f>
        <v>1</v>
      </c>
      <c r="AM423" s="1">
        <f>IFERROR(VLOOKUP(C423,CALC!$K$2:$M$8,3,FALSE),1)</f>
        <v>1</v>
      </c>
      <c r="AN423" s="1" t="e">
        <f>VLOOKUP(B423,CALC!$E$2:$H$33,3,FALSE)</f>
        <v>#N/A</v>
      </c>
      <c r="AO423" s="1" t="e">
        <f>VLOOKUP(B423,CALC!$E$2:$H$33,4,FALSE)</f>
        <v>#N/A</v>
      </c>
      <c r="AP423" s="1"/>
      <c r="AQ423" s="3">
        <f t="shared" si="279"/>
        <v>0</v>
      </c>
      <c r="AR423" s="3">
        <f t="shared" si="280"/>
        <v>0</v>
      </c>
      <c r="AS423" s="3" t="e">
        <f t="shared" si="281"/>
        <v>#N/A</v>
      </c>
      <c r="AT423" s="3" t="e">
        <f t="shared" si="282"/>
        <v>#N/A</v>
      </c>
      <c r="AU423" s="3" t="e">
        <f t="shared" si="283"/>
        <v>#N/A</v>
      </c>
      <c r="AV423" s="3" t="e">
        <f t="shared" si="284"/>
        <v>#N/A</v>
      </c>
      <c r="AW423" s="3" t="e">
        <f t="shared" si="285"/>
        <v>#N/A</v>
      </c>
      <c r="AX423" s="3" t="e">
        <f t="shared" si="286"/>
        <v>#N/A</v>
      </c>
      <c r="AY423" s="3">
        <f t="shared" si="287"/>
        <v>-5.7566071428571419</v>
      </c>
      <c r="AZ423" s="3">
        <f t="shared" si="288"/>
        <v>-5.7566071428571419</v>
      </c>
      <c r="BA423" s="3">
        <f t="shared" si="289"/>
        <v>-5.7566071428571419</v>
      </c>
      <c r="BB423" s="3" t="e">
        <f t="shared" si="290"/>
        <v>#N/A</v>
      </c>
      <c r="BC423" s="3" t="e">
        <f t="shared" si="291"/>
        <v>#N/A</v>
      </c>
      <c r="BD423" s="3" t="e">
        <f t="shared" si="292"/>
        <v>#N/A</v>
      </c>
      <c r="BE423" s="3" t="e">
        <f t="shared" si="293"/>
        <v>#N/A</v>
      </c>
      <c r="BF423" s="3" t="e">
        <f t="shared" si="294"/>
        <v>#N/A</v>
      </c>
      <c r="BG423" s="3" t="e">
        <f t="shared" si="295"/>
        <v>#N/A</v>
      </c>
    </row>
    <row r="424" spans="1:59" ht="12.75" x14ac:dyDescent="0.2">
      <c r="A424" s="1"/>
      <c r="B424" s="1"/>
      <c r="C424" s="1"/>
      <c r="D424" s="1"/>
      <c r="E424" s="1"/>
      <c r="F424" s="80"/>
      <c r="G424" s="80"/>
      <c r="H424" s="80"/>
      <c r="I424" s="80"/>
      <c r="J424" s="80"/>
      <c r="K424" s="80"/>
      <c r="L424" s="80"/>
      <c r="M424" s="80"/>
      <c r="N424" s="81"/>
      <c r="O424" s="3"/>
      <c r="P424" s="3"/>
      <c r="Q424" s="3"/>
      <c r="R424" s="3"/>
      <c r="S424" s="3"/>
      <c r="T424" s="3"/>
      <c r="U424" s="3"/>
      <c r="V424" s="3"/>
      <c r="W424" s="3"/>
      <c r="X424" s="3"/>
      <c r="Y424" s="3"/>
      <c r="Z424" s="3"/>
      <c r="AA424" s="3"/>
      <c r="AB424" s="1"/>
      <c r="AC424" s="1"/>
      <c r="AD424" s="1"/>
      <c r="AE424" s="1"/>
      <c r="AF424" s="1"/>
      <c r="AG424" s="1"/>
      <c r="AH424" s="1"/>
      <c r="AI424" s="1"/>
      <c r="AJ424" s="1"/>
      <c r="AK424" s="1"/>
      <c r="AL424" s="1">
        <f>IFERROR(VLOOKUP(C424,CALC!$K$2:$M$8,2,FALSE),1)</f>
        <v>1</v>
      </c>
      <c r="AM424" s="1">
        <f>IFERROR(VLOOKUP(C424,CALC!$K$2:$M$8,3,FALSE),1)</f>
        <v>1</v>
      </c>
      <c r="AN424" s="1" t="e">
        <f>VLOOKUP(B424,CALC!$E$2:$H$33,3,FALSE)</f>
        <v>#N/A</v>
      </c>
      <c r="AO424" s="1" t="e">
        <f>VLOOKUP(B424,CALC!$E$2:$H$33,4,FALSE)</f>
        <v>#N/A</v>
      </c>
      <c r="AP424" s="1"/>
      <c r="AQ424" s="3">
        <f t="shared" si="279"/>
        <v>0</v>
      </c>
      <c r="AR424" s="3">
        <f t="shared" si="280"/>
        <v>0</v>
      </c>
      <c r="AS424" s="3" t="e">
        <f t="shared" si="281"/>
        <v>#N/A</v>
      </c>
      <c r="AT424" s="3" t="e">
        <f t="shared" si="282"/>
        <v>#N/A</v>
      </c>
      <c r="AU424" s="3" t="e">
        <f t="shared" si="283"/>
        <v>#N/A</v>
      </c>
      <c r="AV424" s="3" t="e">
        <f t="shared" si="284"/>
        <v>#N/A</v>
      </c>
      <c r="AW424" s="3" t="e">
        <f t="shared" si="285"/>
        <v>#N/A</v>
      </c>
      <c r="AX424" s="3" t="e">
        <f t="shared" si="286"/>
        <v>#N/A</v>
      </c>
      <c r="AY424" s="3">
        <f t="shared" si="287"/>
        <v>-5.7566071428571419</v>
      </c>
      <c r="AZ424" s="3">
        <f t="shared" si="288"/>
        <v>-5.7566071428571419</v>
      </c>
      <c r="BA424" s="3">
        <f t="shared" si="289"/>
        <v>-5.7566071428571419</v>
      </c>
      <c r="BB424" s="3" t="e">
        <f t="shared" si="290"/>
        <v>#N/A</v>
      </c>
      <c r="BC424" s="3" t="e">
        <f t="shared" si="291"/>
        <v>#N/A</v>
      </c>
      <c r="BD424" s="3" t="e">
        <f t="shared" si="292"/>
        <v>#N/A</v>
      </c>
      <c r="BE424" s="3" t="e">
        <f t="shared" si="293"/>
        <v>#N/A</v>
      </c>
      <c r="BF424" s="3" t="e">
        <f t="shared" si="294"/>
        <v>#N/A</v>
      </c>
      <c r="BG424" s="3" t="e">
        <f t="shared" si="295"/>
        <v>#N/A</v>
      </c>
    </row>
    <row r="425" spans="1:59" ht="12.75" x14ac:dyDescent="0.2">
      <c r="A425" s="1"/>
      <c r="B425" s="1"/>
      <c r="C425" s="1"/>
      <c r="D425" s="1"/>
      <c r="E425" s="1"/>
      <c r="F425" s="80"/>
      <c r="G425" s="80"/>
      <c r="H425" s="80"/>
      <c r="I425" s="80"/>
      <c r="J425" s="80"/>
      <c r="K425" s="80"/>
      <c r="L425" s="80"/>
      <c r="M425" s="80"/>
      <c r="N425" s="81"/>
      <c r="O425" s="3"/>
      <c r="P425" s="3"/>
      <c r="Q425" s="3"/>
      <c r="R425" s="3"/>
      <c r="S425" s="3"/>
      <c r="T425" s="3"/>
      <c r="U425" s="3"/>
      <c r="V425" s="3"/>
      <c r="W425" s="3"/>
      <c r="X425" s="3"/>
      <c r="Y425" s="3"/>
      <c r="Z425" s="3"/>
      <c r="AA425" s="3"/>
      <c r="AB425" s="1"/>
      <c r="AC425" s="1"/>
      <c r="AD425" s="1"/>
      <c r="AE425" s="1"/>
      <c r="AF425" s="1"/>
      <c r="AG425" s="1"/>
      <c r="AH425" s="1"/>
      <c r="AI425" s="1"/>
      <c r="AJ425" s="1"/>
      <c r="AK425" s="1"/>
      <c r="AL425" s="1">
        <f>IFERROR(VLOOKUP(C425,CALC!$K$2:$M$8,2,FALSE),1)</f>
        <v>1</v>
      </c>
      <c r="AM425" s="1">
        <f>IFERROR(VLOOKUP(C425,CALC!$K$2:$M$8,3,FALSE),1)</f>
        <v>1</v>
      </c>
      <c r="AN425" s="1" t="e">
        <f>VLOOKUP(B425,CALC!$E$2:$H$33,3,FALSE)</f>
        <v>#N/A</v>
      </c>
      <c r="AO425" s="1" t="e">
        <f>VLOOKUP(B425,CALC!$E$2:$H$33,4,FALSE)</f>
        <v>#N/A</v>
      </c>
      <c r="AP425" s="1"/>
      <c r="AQ425" s="3">
        <f t="shared" si="279"/>
        <v>0</v>
      </c>
      <c r="AR425" s="3">
        <f t="shared" si="280"/>
        <v>0</v>
      </c>
      <c r="AS425" s="3" t="e">
        <f t="shared" si="281"/>
        <v>#N/A</v>
      </c>
      <c r="AT425" s="3" t="e">
        <f t="shared" si="282"/>
        <v>#N/A</v>
      </c>
      <c r="AU425" s="3" t="e">
        <f t="shared" si="283"/>
        <v>#N/A</v>
      </c>
      <c r="AV425" s="3" t="e">
        <f t="shared" si="284"/>
        <v>#N/A</v>
      </c>
      <c r="AW425" s="3" t="e">
        <f t="shared" si="285"/>
        <v>#N/A</v>
      </c>
      <c r="AX425" s="3" t="e">
        <f t="shared" si="286"/>
        <v>#N/A</v>
      </c>
      <c r="AY425" s="3">
        <f t="shared" si="287"/>
        <v>-5.7566071428571419</v>
      </c>
      <c r="AZ425" s="3">
        <f t="shared" si="288"/>
        <v>-5.7566071428571419</v>
      </c>
      <c r="BA425" s="3">
        <f t="shared" si="289"/>
        <v>-5.7566071428571419</v>
      </c>
      <c r="BB425" s="3" t="e">
        <f t="shared" si="290"/>
        <v>#N/A</v>
      </c>
      <c r="BC425" s="3" t="e">
        <f t="shared" si="291"/>
        <v>#N/A</v>
      </c>
      <c r="BD425" s="3" t="e">
        <f t="shared" si="292"/>
        <v>#N/A</v>
      </c>
      <c r="BE425" s="3" t="e">
        <f t="shared" si="293"/>
        <v>#N/A</v>
      </c>
      <c r="BF425" s="3" t="e">
        <f t="shared" si="294"/>
        <v>#N/A</v>
      </c>
      <c r="BG425" s="3" t="e">
        <f t="shared" si="295"/>
        <v>#N/A</v>
      </c>
    </row>
    <row r="426" spans="1:59" ht="12.75" x14ac:dyDescent="0.2">
      <c r="A426" s="1"/>
      <c r="B426" s="1"/>
      <c r="C426" s="1"/>
      <c r="D426" s="1"/>
      <c r="E426" s="1"/>
      <c r="F426" s="80"/>
      <c r="G426" s="80"/>
      <c r="H426" s="80"/>
      <c r="I426" s="80"/>
      <c r="J426" s="80"/>
      <c r="K426" s="80"/>
      <c r="L426" s="80"/>
      <c r="M426" s="80"/>
      <c r="N426" s="81"/>
      <c r="O426" s="3"/>
      <c r="P426" s="3"/>
      <c r="Q426" s="3"/>
      <c r="R426" s="3"/>
      <c r="S426" s="3"/>
      <c r="T426" s="3"/>
      <c r="U426" s="3"/>
      <c r="V426" s="3"/>
      <c r="W426" s="3"/>
      <c r="X426" s="3"/>
      <c r="Y426" s="3"/>
      <c r="Z426" s="3"/>
      <c r="AA426" s="3"/>
      <c r="AB426" s="1"/>
      <c r="AC426" s="1"/>
      <c r="AD426" s="1"/>
      <c r="AE426" s="1"/>
      <c r="AF426" s="1"/>
      <c r="AG426" s="1"/>
      <c r="AH426" s="1"/>
      <c r="AI426" s="1"/>
      <c r="AJ426" s="1"/>
      <c r="AK426" s="1"/>
      <c r="AL426" s="1">
        <f>IFERROR(VLOOKUP(C426,CALC!$K$2:$M$8,2,FALSE),1)</f>
        <v>1</v>
      </c>
      <c r="AM426" s="1">
        <f>IFERROR(VLOOKUP(C426,CALC!$K$2:$M$8,3,FALSE),1)</f>
        <v>1</v>
      </c>
      <c r="AN426" s="1" t="e">
        <f>VLOOKUP(B426,CALC!$E$2:$H$33,3,FALSE)</f>
        <v>#N/A</v>
      </c>
      <c r="AO426" s="1" t="e">
        <f>VLOOKUP(B426,CALC!$E$2:$H$33,4,FALSE)</f>
        <v>#N/A</v>
      </c>
      <c r="AP426" s="1"/>
      <c r="AQ426" s="3">
        <f t="shared" si="279"/>
        <v>0</v>
      </c>
      <c r="AR426" s="3">
        <f t="shared" si="280"/>
        <v>0</v>
      </c>
      <c r="AS426" s="3" t="e">
        <f t="shared" si="281"/>
        <v>#N/A</v>
      </c>
      <c r="AT426" s="3" t="e">
        <f t="shared" si="282"/>
        <v>#N/A</v>
      </c>
      <c r="AU426" s="3" t="e">
        <f t="shared" si="283"/>
        <v>#N/A</v>
      </c>
      <c r="AV426" s="3" t="e">
        <f t="shared" si="284"/>
        <v>#N/A</v>
      </c>
      <c r="AW426" s="3" t="e">
        <f t="shared" si="285"/>
        <v>#N/A</v>
      </c>
      <c r="AX426" s="3" t="e">
        <f t="shared" si="286"/>
        <v>#N/A</v>
      </c>
      <c r="AY426" s="3">
        <f t="shared" si="287"/>
        <v>-5.7566071428571419</v>
      </c>
      <c r="AZ426" s="3">
        <f t="shared" si="288"/>
        <v>-5.7566071428571419</v>
      </c>
      <c r="BA426" s="3">
        <f t="shared" si="289"/>
        <v>-5.7566071428571419</v>
      </c>
      <c r="BB426" s="3" t="e">
        <f t="shared" si="290"/>
        <v>#N/A</v>
      </c>
      <c r="BC426" s="3" t="e">
        <f t="shared" si="291"/>
        <v>#N/A</v>
      </c>
      <c r="BD426" s="3" t="e">
        <f t="shared" si="292"/>
        <v>#N/A</v>
      </c>
      <c r="BE426" s="3" t="e">
        <f t="shared" si="293"/>
        <v>#N/A</v>
      </c>
      <c r="BF426" s="3" t="e">
        <f t="shared" si="294"/>
        <v>#N/A</v>
      </c>
      <c r="BG426" s="3" t="e">
        <f t="shared" si="295"/>
        <v>#N/A</v>
      </c>
    </row>
    <row r="427" spans="1:59" ht="12.75" x14ac:dyDescent="0.2">
      <c r="A427" s="1"/>
      <c r="B427" s="1"/>
      <c r="C427" s="1"/>
      <c r="D427" s="1"/>
      <c r="E427" s="1"/>
      <c r="F427" s="80"/>
      <c r="G427" s="80"/>
      <c r="H427" s="80"/>
      <c r="I427" s="80"/>
      <c r="J427" s="80"/>
      <c r="K427" s="80"/>
      <c r="L427" s="80"/>
      <c r="M427" s="80"/>
      <c r="N427" s="81"/>
      <c r="O427" s="3"/>
      <c r="P427" s="3"/>
      <c r="Q427" s="3"/>
      <c r="R427" s="3"/>
      <c r="S427" s="3"/>
      <c r="T427" s="3"/>
      <c r="U427" s="3"/>
      <c r="V427" s="3"/>
      <c r="W427" s="3"/>
      <c r="X427" s="3"/>
      <c r="Y427" s="3"/>
      <c r="Z427" s="3"/>
      <c r="AA427" s="3"/>
      <c r="AB427" s="1"/>
      <c r="AC427" s="1"/>
      <c r="AD427" s="1"/>
      <c r="AE427" s="1"/>
      <c r="AF427" s="1"/>
      <c r="AG427" s="1"/>
      <c r="AH427" s="1"/>
      <c r="AI427" s="1"/>
      <c r="AJ427" s="1"/>
      <c r="AK427" s="1"/>
      <c r="AL427" s="1">
        <f>IFERROR(VLOOKUP(C427,CALC!$K$2:$M$8,2,FALSE),1)</f>
        <v>1</v>
      </c>
      <c r="AM427" s="1">
        <f>IFERROR(VLOOKUP(C427,CALC!$K$2:$M$8,3,FALSE),1)</f>
        <v>1</v>
      </c>
      <c r="AN427" s="1" t="e">
        <f>VLOOKUP(B427,CALC!$E$2:$H$33,3,FALSE)</f>
        <v>#N/A</v>
      </c>
      <c r="AO427" s="1" t="e">
        <f>VLOOKUP(B427,CALC!$E$2:$H$33,4,FALSE)</f>
        <v>#N/A</v>
      </c>
      <c r="AP427" s="1"/>
      <c r="AQ427" s="3">
        <f t="shared" si="279"/>
        <v>0</v>
      </c>
      <c r="AR427" s="3">
        <f t="shared" si="280"/>
        <v>0</v>
      </c>
      <c r="AS427" s="3" t="e">
        <f t="shared" si="281"/>
        <v>#N/A</v>
      </c>
      <c r="AT427" s="3" t="e">
        <f t="shared" si="282"/>
        <v>#N/A</v>
      </c>
      <c r="AU427" s="3" t="e">
        <f t="shared" si="283"/>
        <v>#N/A</v>
      </c>
      <c r="AV427" s="3" t="e">
        <f t="shared" si="284"/>
        <v>#N/A</v>
      </c>
      <c r="AW427" s="3" t="e">
        <f t="shared" si="285"/>
        <v>#N/A</v>
      </c>
      <c r="AX427" s="3" t="e">
        <f t="shared" si="286"/>
        <v>#N/A</v>
      </c>
      <c r="AY427" s="3">
        <f t="shared" si="287"/>
        <v>-5.7566071428571419</v>
      </c>
      <c r="AZ427" s="3">
        <f t="shared" si="288"/>
        <v>-5.7566071428571419</v>
      </c>
      <c r="BA427" s="3">
        <f t="shared" si="289"/>
        <v>-5.7566071428571419</v>
      </c>
      <c r="BB427" s="3" t="e">
        <f t="shared" si="290"/>
        <v>#N/A</v>
      </c>
      <c r="BC427" s="3" t="e">
        <f t="shared" si="291"/>
        <v>#N/A</v>
      </c>
      <c r="BD427" s="3" t="e">
        <f t="shared" si="292"/>
        <v>#N/A</v>
      </c>
      <c r="BE427" s="3" t="e">
        <f t="shared" si="293"/>
        <v>#N/A</v>
      </c>
      <c r="BF427" s="3" t="e">
        <f t="shared" si="294"/>
        <v>#N/A</v>
      </c>
      <c r="BG427" s="3" t="e">
        <f t="shared" si="295"/>
        <v>#N/A</v>
      </c>
    </row>
    <row r="428" spans="1:59" ht="12.75" x14ac:dyDescent="0.2">
      <c r="A428" s="1"/>
      <c r="B428" s="1"/>
      <c r="C428" s="1"/>
      <c r="D428" s="1"/>
      <c r="E428" s="1"/>
      <c r="F428" s="80"/>
      <c r="G428" s="80"/>
      <c r="H428" s="80"/>
      <c r="I428" s="80"/>
      <c r="J428" s="80"/>
      <c r="K428" s="80"/>
      <c r="L428" s="80"/>
      <c r="M428" s="80"/>
      <c r="N428" s="81"/>
      <c r="O428" s="3"/>
      <c r="P428" s="3"/>
      <c r="Q428" s="3"/>
      <c r="R428" s="3"/>
      <c r="S428" s="3"/>
      <c r="T428" s="3"/>
      <c r="U428" s="3"/>
      <c r="V428" s="3"/>
      <c r="W428" s="3"/>
      <c r="X428" s="3"/>
      <c r="Y428" s="3"/>
      <c r="Z428" s="3"/>
      <c r="AA428" s="3"/>
      <c r="AB428" s="1"/>
      <c r="AC428" s="1"/>
      <c r="AD428" s="1"/>
      <c r="AE428" s="1"/>
      <c r="AF428" s="1"/>
      <c r="AG428" s="1"/>
      <c r="AH428" s="1"/>
      <c r="AI428" s="1"/>
      <c r="AJ428" s="1"/>
      <c r="AK428" s="1"/>
      <c r="AL428" s="1">
        <f>IFERROR(VLOOKUP(C428,CALC!$K$2:$M$8,2,FALSE),1)</f>
        <v>1</v>
      </c>
      <c r="AM428" s="1">
        <f>IFERROR(VLOOKUP(C428,CALC!$K$2:$M$8,3,FALSE),1)</f>
        <v>1</v>
      </c>
      <c r="AN428" s="1" t="e">
        <f>VLOOKUP(B428,CALC!$E$2:$H$33,3,FALSE)</f>
        <v>#N/A</v>
      </c>
      <c r="AO428" s="1" t="e">
        <f>VLOOKUP(B428,CALC!$E$2:$H$33,4,FALSE)</f>
        <v>#N/A</v>
      </c>
      <c r="AP428" s="1"/>
      <c r="AQ428" s="3">
        <f t="shared" si="279"/>
        <v>0</v>
      </c>
      <c r="AR428" s="3">
        <f t="shared" si="280"/>
        <v>0</v>
      </c>
      <c r="AS428" s="3" t="e">
        <f t="shared" si="281"/>
        <v>#N/A</v>
      </c>
      <c r="AT428" s="3" t="e">
        <f t="shared" si="282"/>
        <v>#N/A</v>
      </c>
      <c r="AU428" s="3" t="e">
        <f t="shared" si="283"/>
        <v>#N/A</v>
      </c>
      <c r="AV428" s="3" t="e">
        <f t="shared" si="284"/>
        <v>#N/A</v>
      </c>
      <c r="AW428" s="3" t="e">
        <f t="shared" si="285"/>
        <v>#N/A</v>
      </c>
      <c r="AX428" s="3" t="e">
        <f t="shared" si="286"/>
        <v>#N/A</v>
      </c>
      <c r="AY428" s="3">
        <f t="shared" si="287"/>
        <v>-5.7566071428571419</v>
      </c>
      <c r="AZ428" s="3">
        <f t="shared" si="288"/>
        <v>-5.7566071428571419</v>
      </c>
      <c r="BA428" s="3">
        <f t="shared" si="289"/>
        <v>-5.7566071428571419</v>
      </c>
      <c r="BB428" s="3" t="e">
        <f t="shared" si="290"/>
        <v>#N/A</v>
      </c>
      <c r="BC428" s="3" t="e">
        <f t="shared" si="291"/>
        <v>#N/A</v>
      </c>
      <c r="BD428" s="3" t="e">
        <f t="shared" si="292"/>
        <v>#N/A</v>
      </c>
      <c r="BE428" s="3" t="e">
        <f t="shared" si="293"/>
        <v>#N/A</v>
      </c>
      <c r="BF428" s="3" t="e">
        <f t="shared" si="294"/>
        <v>#N/A</v>
      </c>
      <c r="BG428" s="3" t="e">
        <f t="shared" si="295"/>
        <v>#N/A</v>
      </c>
    </row>
    <row r="429" spans="1:59" ht="12.75" x14ac:dyDescent="0.2">
      <c r="A429" s="1"/>
      <c r="B429" s="1"/>
      <c r="C429" s="1"/>
      <c r="D429" s="1"/>
      <c r="E429" s="1"/>
      <c r="F429" s="80"/>
      <c r="G429" s="80"/>
      <c r="H429" s="80"/>
      <c r="I429" s="80"/>
      <c r="J429" s="80"/>
      <c r="K429" s="80"/>
      <c r="L429" s="80"/>
      <c r="M429" s="80"/>
      <c r="N429" s="81"/>
      <c r="O429" s="3"/>
      <c r="P429" s="3"/>
      <c r="Q429" s="3"/>
      <c r="R429" s="3"/>
      <c r="S429" s="3"/>
      <c r="T429" s="3"/>
      <c r="U429" s="3"/>
      <c r="V429" s="3"/>
      <c r="W429" s="3"/>
      <c r="X429" s="3"/>
      <c r="Y429" s="3"/>
      <c r="Z429" s="3"/>
      <c r="AA429" s="3"/>
      <c r="AB429" s="1"/>
      <c r="AC429" s="1"/>
      <c r="AD429" s="1"/>
      <c r="AE429" s="1"/>
      <c r="AF429" s="1"/>
      <c r="AG429" s="1"/>
      <c r="AH429" s="1"/>
      <c r="AI429" s="1"/>
      <c r="AJ429" s="1"/>
      <c r="AK429" s="1"/>
      <c r="AL429" s="1">
        <f>IFERROR(VLOOKUP(C429,CALC!$K$2:$M$8,2,FALSE),1)</f>
        <v>1</v>
      </c>
      <c r="AM429" s="1">
        <f>IFERROR(VLOOKUP(C429,CALC!$K$2:$M$8,3,FALSE),1)</f>
        <v>1</v>
      </c>
      <c r="AN429" s="1" t="e">
        <f>VLOOKUP(B429,CALC!$E$2:$H$33,3,FALSE)</f>
        <v>#N/A</v>
      </c>
      <c r="AO429" s="1" t="e">
        <f>VLOOKUP(B429,CALC!$E$2:$H$33,4,FALSE)</f>
        <v>#N/A</v>
      </c>
      <c r="AP429" s="1"/>
      <c r="AQ429" s="3">
        <f t="shared" si="279"/>
        <v>0</v>
      </c>
      <c r="AR429" s="3">
        <f t="shared" si="280"/>
        <v>0</v>
      </c>
      <c r="AS429" s="3" t="e">
        <f t="shared" si="281"/>
        <v>#N/A</v>
      </c>
      <c r="AT429" s="3" t="e">
        <f t="shared" si="282"/>
        <v>#N/A</v>
      </c>
      <c r="AU429" s="3" t="e">
        <f t="shared" si="283"/>
        <v>#N/A</v>
      </c>
      <c r="AV429" s="3" t="e">
        <f t="shared" si="284"/>
        <v>#N/A</v>
      </c>
      <c r="AW429" s="3" t="e">
        <f t="shared" si="285"/>
        <v>#N/A</v>
      </c>
      <c r="AX429" s="3" t="e">
        <f t="shared" si="286"/>
        <v>#N/A</v>
      </c>
      <c r="AY429" s="3">
        <f t="shared" si="287"/>
        <v>-5.7566071428571419</v>
      </c>
      <c r="AZ429" s="3">
        <f t="shared" si="288"/>
        <v>-5.7566071428571419</v>
      </c>
      <c r="BA429" s="3">
        <f t="shared" si="289"/>
        <v>-5.7566071428571419</v>
      </c>
      <c r="BB429" s="3" t="e">
        <f t="shared" si="290"/>
        <v>#N/A</v>
      </c>
      <c r="BC429" s="3" t="e">
        <f t="shared" si="291"/>
        <v>#N/A</v>
      </c>
      <c r="BD429" s="3" t="e">
        <f t="shared" si="292"/>
        <v>#N/A</v>
      </c>
      <c r="BE429" s="3" t="e">
        <f t="shared" si="293"/>
        <v>#N/A</v>
      </c>
      <c r="BF429" s="3" t="e">
        <f t="shared" si="294"/>
        <v>#N/A</v>
      </c>
      <c r="BG429" s="3" t="e">
        <f t="shared" si="295"/>
        <v>#N/A</v>
      </c>
    </row>
    <row r="430" spans="1:59" ht="12.75" x14ac:dyDescent="0.2">
      <c r="A430" s="1"/>
      <c r="B430" s="1"/>
      <c r="C430" s="1"/>
      <c r="D430" s="1"/>
      <c r="E430" s="1"/>
      <c r="F430" s="80"/>
      <c r="G430" s="80"/>
      <c r="H430" s="80"/>
      <c r="I430" s="80"/>
      <c r="J430" s="80"/>
      <c r="K430" s="80"/>
      <c r="L430" s="80"/>
      <c r="M430" s="80"/>
      <c r="N430" s="81"/>
      <c r="O430" s="3"/>
      <c r="P430" s="3"/>
      <c r="Q430" s="3"/>
      <c r="R430" s="3"/>
      <c r="S430" s="3"/>
      <c r="T430" s="3"/>
      <c r="U430" s="3"/>
      <c r="V430" s="3"/>
      <c r="W430" s="3"/>
      <c r="X430" s="3"/>
      <c r="Y430" s="3"/>
      <c r="Z430" s="3"/>
      <c r="AA430" s="3"/>
      <c r="AB430" s="1"/>
      <c r="AC430" s="1"/>
      <c r="AD430" s="1"/>
      <c r="AE430" s="1"/>
      <c r="AF430" s="1"/>
      <c r="AG430" s="1"/>
      <c r="AH430" s="1"/>
      <c r="AI430" s="1"/>
      <c r="AJ430" s="1"/>
      <c r="AK430" s="1"/>
      <c r="AL430" s="1">
        <f>IFERROR(VLOOKUP(C430,CALC!$K$2:$M$8,2,FALSE),1)</f>
        <v>1</v>
      </c>
      <c r="AM430" s="1">
        <f>IFERROR(VLOOKUP(C430,CALC!$K$2:$M$8,3,FALSE),1)</f>
        <v>1</v>
      </c>
      <c r="AN430" s="1" t="e">
        <f>VLOOKUP(B430,CALC!$E$2:$H$33,3,FALSE)</f>
        <v>#N/A</v>
      </c>
      <c r="AO430" s="1" t="e">
        <f>VLOOKUP(B430,CALC!$E$2:$H$33,4,FALSE)</f>
        <v>#N/A</v>
      </c>
      <c r="AP430" s="1"/>
      <c r="AQ430" s="3">
        <f t="shared" si="279"/>
        <v>0</v>
      </c>
      <c r="AR430" s="3">
        <f t="shared" si="280"/>
        <v>0</v>
      </c>
      <c r="AS430" s="3" t="e">
        <f t="shared" si="281"/>
        <v>#N/A</v>
      </c>
      <c r="AT430" s="3" t="e">
        <f t="shared" si="282"/>
        <v>#N/A</v>
      </c>
      <c r="AU430" s="3" t="e">
        <f t="shared" si="283"/>
        <v>#N/A</v>
      </c>
      <c r="AV430" s="3" t="e">
        <f t="shared" si="284"/>
        <v>#N/A</v>
      </c>
      <c r="AW430" s="3" t="e">
        <f t="shared" si="285"/>
        <v>#N/A</v>
      </c>
      <c r="AX430" s="3" t="e">
        <f t="shared" si="286"/>
        <v>#N/A</v>
      </c>
      <c r="AY430" s="3">
        <f t="shared" si="287"/>
        <v>-5.7566071428571419</v>
      </c>
      <c r="AZ430" s="3">
        <f t="shared" si="288"/>
        <v>-5.7566071428571419</v>
      </c>
      <c r="BA430" s="3">
        <f t="shared" si="289"/>
        <v>-5.7566071428571419</v>
      </c>
      <c r="BB430" s="3" t="e">
        <f t="shared" si="290"/>
        <v>#N/A</v>
      </c>
      <c r="BC430" s="3" t="e">
        <f t="shared" si="291"/>
        <v>#N/A</v>
      </c>
      <c r="BD430" s="3" t="e">
        <f t="shared" si="292"/>
        <v>#N/A</v>
      </c>
      <c r="BE430" s="3" t="e">
        <f t="shared" si="293"/>
        <v>#N/A</v>
      </c>
      <c r="BF430" s="3" t="e">
        <f t="shared" si="294"/>
        <v>#N/A</v>
      </c>
      <c r="BG430" s="3" t="e">
        <f t="shared" si="295"/>
        <v>#N/A</v>
      </c>
    </row>
    <row r="431" spans="1:59" ht="12.75" x14ac:dyDescent="0.2">
      <c r="A431" s="1"/>
      <c r="B431" s="1"/>
      <c r="C431" s="1"/>
      <c r="D431" s="1"/>
      <c r="E431" s="1"/>
      <c r="F431" s="80"/>
      <c r="G431" s="80"/>
      <c r="H431" s="80"/>
      <c r="I431" s="80"/>
      <c r="J431" s="80"/>
      <c r="K431" s="80"/>
      <c r="L431" s="80"/>
      <c r="M431" s="80"/>
      <c r="N431" s="81"/>
      <c r="O431" s="3"/>
      <c r="P431" s="3"/>
      <c r="Q431" s="3"/>
      <c r="R431" s="3"/>
      <c r="S431" s="3"/>
      <c r="T431" s="3"/>
      <c r="U431" s="3"/>
      <c r="V431" s="3"/>
      <c r="W431" s="3"/>
      <c r="X431" s="3"/>
      <c r="Y431" s="3"/>
      <c r="Z431" s="3"/>
      <c r="AA431" s="3"/>
      <c r="AB431" s="1"/>
      <c r="AC431" s="1"/>
      <c r="AD431" s="1"/>
      <c r="AE431" s="1"/>
      <c r="AF431" s="1"/>
      <c r="AG431" s="1"/>
      <c r="AH431" s="1"/>
      <c r="AI431" s="1"/>
      <c r="AJ431" s="1"/>
      <c r="AK431" s="1"/>
      <c r="AL431" s="1">
        <f>IFERROR(VLOOKUP(C431,CALC!$K$2:$M$8,2,FALSE),1)</f>
        <v>1</v>
      </c>
      <c r="AM431" s="1">
        <f>IFERROR(VLOOKUP(C431,CALC!$K$2:$M$8,3,FALSE),1)</f>
        <v>1</v>
      </c>
      <c r="AN431" s="1" t="e">
        <f>VLOOKUP(B431,CALC!$E$2:$H$33,3,FALSE)</f>
        <v>#N/A</v>
      </c>
      <c r="AO431" s="1" t="e">
        <f>VLOOKUP(B431,CALC!$E$2:$H$33,4,FALSE)</f>
        <v>#N/A</v>
      </c>
      <c r="AP431" s="1"/>
      <c r="AQ431" s="3">
        <f t="shared" si="279"/>
        <v>0</v>
      </c>
      <c r="AR431" s="3">
        <f t="shared" si="280"/>
        <v>0</v>
      </c>
      <c r="AS431" s="3" t="e">
        <f t="shared" si="281"/>
        <v>#N/A</v>
      </c>
      <c r="AT431" s="3" t="e">
        <f t="shared" si="282"/>
        <v>#N/A</v>
      </c>
      <c r="AU431" s="3" t="e">
        <f t="shared" si="283"/>
        <v>#N/A</v>
      </c>
      <c r="AV431" s="3" t="e">
        <f t="shared" si="284"/>
        <v>#N/A</v>
      </c>
      <c r="AW431" s="3" t="e">
        <f t="shared" si="285"/>
        <v>#N/A</v>
      </c>
      <c r="AX431" s="3" t="e">
        <f t="shared" si="286"/>
        <v>#N/A</v>
      </c>
      <c r="AY431" s="3">
        <f t="shared" si="287"/>
        <v>-5.7566071428571419</v>
      </c>
      <c r="AZ431" s="3">
        <f t="shared" si="288"/>
        <v>-5.7566071428571419</v>
      </c>
      <c r="BA431" s="3">
        <f t="shared" si="289"/>
        <v>-5.7566071428571419</v>
      </c>
      <c r="BB431" s="3" t="e">
        <f t="shared" si="290"/>
        <v>#N/A</v>
      </c>
      <c r="BC431" s="3" t="e">
        <f t="shared" si="291"/>
        <v>#N/A</v>
      </c>
      <c r="BD431" s="3" t="e">
        <f t="shared" si="292"/>
        <v>#N/A</v>
      </c>
      <c r="BE431" s="3" t="e">
        <f t="shared" si="293"/>
        <v>#N/A</v>
      </c>
      <c r="BF431" s="3" t="e">
        <f t="shared" si="294"/>
        <v>#N/A</v>
      </c>
      <c r="BG431" s="3" t="e">
        <f t="shared" si="295"/>
        <v>#N/A</v>
      </c>
    </row>
    <row r="432" spans="1:59" ht="12.75" x14ac:dyDescent="0.2">
      <c r="A432" s="1"/>
      <c r="B432" s="1"/>
      <c r="C432" s="1"/>
      <c r="D432" s="1"/>
      <c r="E432" s="1"/>
      <c r="F432" s="80"/>
      <c r="G432" s="80"/>
      <c r="H432" s="80"/>
      <c r="I432" s="80"/>
      <c r="J432" s="80"/>
      <c r="K432" s="80"/>
      <c r="L432" s="80"/>
      <c r="M432" s="80"/>
      <c r="N432" s="81"/>
      <c r="O432" s="3"/>
      <c r="P432" s="3"/>
      <c r="Q432" s="3"/>
      <c r="R432" s="3"/>
      <c r="S432" s="3"/>
      <c r="T432" s="3"/>
      <c r="U432" s="3"/>
      <c r="V432" s="3"/>
      <c r="W432" s="3"/>
      <c r="X432" s="3"/>
      <c r="Y432" s="3"/>
      <c r="Z432" s="3"/>
      <c r="AA432" s="3"/>
      <c r="AB432" s="1"/>
      <c r="AC432" s="1"/>
      <c r="AD432" s="1"/>
      <c r="AE432" s="1"/>
      <c r="AF432" s="1"/>
      <c r="AG432" s="1"/>
      <c r="AH432" s="1"/>
      <c r="AI432" s="1"/>
      <c r="AJ432" s="1"/>
      <c r="AK432" s="1"/>
      <c r="AL432" s="1">
        <f>IFERROR(VLOOKUP(C432,CALC!$K$2:$M$8,2,FALSE),1)</f>
        <v>1</v>
      </c>
      <c r="AM432" s="1">
        <f>IFERROR(VLOOKUP(C432,CALC!$K$2:$M$8,3,FALSE),1)</f>
        <v>1</v>
      </c>
      <c r="AN432" s="1" t="e">
        <f>VLOOKUP(B432,CALC!$E$2:$H$33,3,FALSE)</f>
        <v>#N/A</v>
      </c>
      <c r="AO432" s="1" t="e">
        <f>VLOOKUP(B432,CALC!$E$2:$H$33,4,FALSE)</f>
        <v>#N/A</v>
      </c>
      <c r="AP432" s="1"/>
      <c r="AQ432" s="3">
        <f t="shared" si="279"/>
        <v>0</v>
      </c>
      <c r="AR432" s="3">
        <f t="shared" si="280"/>
        <v>0</v>
      </c>
      <c r="AS432" s="3" t="e">
        <f t="shared" si="281"/>
        <v>#N/A</v>
      </c>
      <c r="AT432" s="3" t="e">
        <f t="shared" si="282"/>
        <v>#N/A</v>
      </c>
      <c r="AU432" s="3" t="e">
        <f t="shared" si="283"/>
        <v>#N/A</v>
      </c>
      <c r="AV432" s="3" t="e">
        <f t="shared" si="284"/>
        <v>#N/A</v>
      </c>
      <c r="AW432" s="3" t="e">
        <f t="shared" si="285"/>
        <v>#N/A</v>
      </c>
      <c r="AX432" s="3" t="e">
        <f t="shared" si="286"/>
        <v>#N/A</v>
      </c>
      <c r="AY432" s="3">
        <f t="shared" si="287"/>
        <v>-5.7566071428571419</v>
      </c>
      <c r="AZ432" s="3">
        <f t="shared" si="288"/>
        <v>-5.7566071428571419</v>
      </c>
      <c r="BA432" s="3">
        <f t="shared" si="289"/>
        <v>-5.7566071428571419</v>
      </c>
      <c r="BB432" s="3" t="e">
        <f t="shared" si="290"/>
        <v>#N/A</v>
      </c>
      <c r="BC432" s="3" t="e">
        <f t="shared" si="291"/>
        <v>#N/A</v>
      </c>
      <c r="BD432" s="3" t="e">
        <f t="shared" si="292"/>
        <v>#N/A</v>
      </c>
      <c r="BE432" s="3" t="e">
        <f t="shared" si="293"/>
        <v>#N/A</v>
      </c>
      <c r="BF432" s="3" t="e">
        <f t="shared" si="294"/>
        <v>#N/A</v>
      </c>
      <c r="BG432" s="3" t="e">
        <f t="shared" si="295"/>
        <v>#N/A</v>
      </c>
    </row>
    <row r="433" spans="1:59" ht="12.75" x14ac:dyDescent="0.2">
      <c r="A433" s="1"/>
      <c r="B433" s="1"/>
      <c r="C433" s="1"/>
      <c r="D433" s="1"/>
      <c r="E433" s="1"/>
      <c r="F433" s="80"/>
      <c r="G433" s="80"/>
      <c r="H433" s="80"/>
      <c r="I433" s="80"/>
      <c r="J433" s="80"/>
      <c r="K433" s="80"/>
      <c r="L433" s="80"/>
      <c r="M433" s="80"/>
      <c r="N433" s="81"/>
      <c r="O433" s="3"/>
      <c r="P433" s="3"/>
      <c r="Q433" s="3"/>
      <c r="R433" s="3"/>
      <c r="S433" s="3"/>
      <c r="T433" s="3"/>
      <c r="U433" s="3"/>
      <c r="V433" s="3"/>
      <c r="W433" s="3"/>
      <c r="X433" s="3"/>
      <c r="Y433" s="3"/>
      <c r="Z433" s="3"/>
      <c r="AA433" s="3"/>
      <c r="AB433" s="1"/>
      <c r="AC433" s="1"/>
      <c r="AD433" s="1"/>
      <c r="AE433" s="1"/>
      <c r="AF433" s="1"/>
      <c r="AG433" s="1"/>
      <c r="AH433" s="1"/>
      <c r="AI433" s="1"/>
      <c r="AJ433" s="1"/>
      <c r="AK433" s="1"/>
      <c r="AL433" s="1">
        <f>IFERROR(VLOOKUP(C433,CALC!$K$2:$M$8,2,FALSE),1)</f>
        <v>1</v>
      </c>
      <c r="AM433" s="1">
        <f>IFERROR(VLOOKUP(C433,CALC!$K$2:$M$8,3,FALSE),1)</f>
        <v>1</v>
      </c>
      <c r="AN433" s="1" t="e">
        <f>VLOOKUP(B433,CALC!$E$2:$H$33,3,FALSE)</f>
        <v>#N/A</v>
      </c>
      <c r="AO433" s="1" t="e">
        <f>VLOOKUP(B433,CALC!$E$2:$H$33,4,FALSE)</f>
        <v>#N/A</v>
      </c>
      <c r="AP433" s="1"/>
      <c r="AQ433" s="3">
        <f t="shared" si="279"/>
        <v>0</v>
      </c>
      <c r="AR433" s="3">
        <f t="shared" si="280"/>
        <v>0</v>
      </c>
      <c r="AS433" s="3" t="e">
        <f t="shared" si="281"/>
        <v>#N/A</v>
      </c>
      <c r="AT433" s="3" t="e">
        <f t="shared" si="282"/>
        <v>#N/A</v>
      </c>
      <c r="AU433" s="3" t="e">
        <f t="shared" si="283"/>
        <v>#N/A</v>
      </c>
      <c r="AV433" s="3" t="e">
        <f t="shared" si="284"/>
        <v>#N/A</v>
      </c>
      <c r="AW433" s="3" t="e">
        <f t="shared" si="285"/>
        <v>#N/A</v>
      </c>
      <c r="AX433" s="3" t="e">
        <f t="shared" si="286"/>
        <v>#N/A</v>
      </c>
      <c r="AY433" s="3">
        <f t="shared" si="287"/>
        <v>-5.7566071428571419</v>
      </c>
      <c r="AZ433" s="3">
        <f t="shared" si="288"/>
        <v>-5.7566071428571419</v>
      </c>
      <c r="BA433" s="3">
        <f t="shared" si="289"/>
        <v>-5.7566071428571419</v>
      </c>
      <c r="BB433" s="3" t="e">
        <f t="shared" si="290"/>
        <v>#N/A</v>
      </c>
      <c r="BC433" s="3" t="e">
        <f t="shared" si="291"/>
        <v>#N/A</v>
      </c>
      <c r="BD433" s="3" t="e">
        <f t="shared" si="292"/>
        <v>#N/A</v>
      </c>
      <c r="BE433" s="3" t="e">
        <f t="shared" si="293"/>
        <v>#N/A</v>
      </c>
      <c r="BF433" s="3" t="e">
        <f t="shared" si="294"/>
        <v>#N/A</v>
      </c>
      <c r="BG433" s="3" t="e">
        <f t="shared" si="295"/>
        <v>#N/A</v>
      </c>
    </row>
    <row r="434" spans="1:59" ht="12.75" x14ac:dyDescent="0.2">
      <c r="A434" s="1"/>
      <c r="B434" s="1"/>
      <c r="C434" s="1"/>
      <c r="D434" s="1"/>
      <c r="E434" s="1"/>
      <c r="F434" s="80"/>
      <c r="G434" s="80"/>
      <c r="H434" s="80"/>
      <c r="I434" s="80"/>
      <c r="J434" s="80"/>
      <c r="K434" s="80"/>
      <c r="L434" s="80"/>
      <c r="M434" s="80"/>
      <c r="N434" s="81"/>
      <c r="O434" s="3"/>
      <c r="P434" s="3"/>
      <c r="Q434" s="3"/>
      <c r="R434" s="3"/>
      <c r="S434" s="3"/>
      <c r="T434" s="3"/>
      <c r="U434" s="3"/>
      <c r="V434" s="3"/>
      <c r="W434" s="3"/>
      <c r="X434" s="3"/>
      <c r="Y434" s="3"/>
      <c r="Z434" s="3"/>
      <c r="AA434" s="3"/>
      <c r="AB434" s="1"/>
      <c r="AC434" s="1"/>
      <c r="AD434" s="1"/>
      <c r="AE434" s="1"/>
      <c r="AF434" s="1"/>
      <c r="AG434" s="1"/>
      <c r="AH434" s="1"/>
      <c r="AI434" s="1"/>
      <c r="AJ434" s="1"/>
      <c r="AK434" s="1"/>
      <c r="AL434" s="1">
        <f>IFERROR(VLOOKUP(C434,CALC!$K$2:$M$8,2,FALSE),1)</f>
        <v>1</v>
      </c>
      <c r="AM434" s="1">
        <f>IFERROR(VLOOKUP(C434,CALC!$K$2:$M$8,3,FALSE),1)</f>
        <v>1</v>
      </c>
      <c r="AN434" s="1" t="e">
        <f>VLOOKUP(B434,CALC!$E$2:$H$33,3,FALSE)</f>
        <v>#N/A</v>
      </c>
      <c r="AO434" s="1" t="e">
        <f>VLOOKUP(B434,CALC!$E$2:$H$33,4,FALSE)</f>
        <v>#N/A</v>
      </c>
      <c r="AP434" s="1"/>
      <c r="AQ434" s="3">
        <f t="shared" si="279"/>
        <v>0</v>
      </c>
      <c r="AR434" s="3">
        <f t="shared" si="280"/>
        <v>0</v>
      </c>
      <c r="AS434" s="3" t="e">
        <f t="shared" si="281"/>
        <v>#N/A</v>
      </c>
      <c r="AT434" s="3" t="e">
        <f t="shared" si="282"/>
        <v>#N/A</v>
      </c>
      <c r="AU434" s="3" t="e">
        <f t="shared" si="283"/>
        <v>#N/A</v>
      </c>
      <c r="AV434" s="3" t="e">
        <f t="shared" si="284"/>
        <v>#N/A</v>
      </c>
      <c r="AW434" s="3" t="e">
        <f t="shared" si="285"/>
        <v>#N/A</v>
      </c>
      <c r="AX434" s="3" t="e">
        <f t="shared" si="286"/>
        <v>#N/A</v>
      </c>
      <c r="AY434" s="3">
        <f t="shared" si="287"/>
        <v>-5.7566071428571419</v>
      </c>
      <c r="AZ434" s="3">
        <f t="shared" si="288"/>
        <v>-5.7566071428571419</v>
      </c>
      <c r="BA434" s="3">
        <f t="shared" si="289"/>
        <v>-5.7566071428571419</v>
      </c>
      <c r="BB434" s="3" t="e">
        <f t="shared" si="290"/>
        <v>#N/A</v>
      </c>
      <c r="BC434" s="3" t="e">
        <f t="shared" si="291"/>
        <v>#N/A</v>
      </c>
      <c r="BD434" s="3" t="e">
        <f t="shared" si="292"/>
        <v>#N/A</v>
      </c>
      <c r="BE434" s="3" t="e">
        <f t="shared" si="293"/>
        <v>#N/A</v>
      </c>
      <c r="BF434" s="3" t="e">
        <f t="shared" si="294"/>
        <v>#N/A</v>
      </c>
      <c r="BG434" s="3" t="e">
        <f t="shared" si="295"/>
        <v>#N/A</v>
      </c>
    </row>
    <row r="435" spans="1:59" ht="12.75" x14ac:dyDescent="0.2">
      <c r="A435" s="1"/>
      <c r="B435" s="1"/>
      <c r="C435" s="1"/>
      <c r="D435" s="1"/>
      <c r="E435" s="1"/>
      <c r="F435" s="80"/>
      <c r="G435" s="80"/>
      <c r="H435" s="80"/>
      <c r="I435" s="80"/>
      <c r="J435" s="80"/>
      <c r="K435" s="80"/>
      <c r="L435" s="80"/>
      <c r="M435" s="80"/>
      <c r="N435" s="81"/>
      <c r="O435" s="3"/>
      <c r="P435" s="3"/>
      <c r="Q435" s="3"/>
      <c r="R435" s="3"/>
      <c r="S435" s="3"/>
      <c r="T435" s="3"/>
      <c r="U435" s="3"/>
      <c r="V435" s="3"/>
      <c r="W435" s="3"/>
      <c r="X435" s="3"/>
      <c r="Y435" s="3"/>
      <c r="Z435" s="3"/>
      <c r="AA435" s="3"/>
      <c r="AB435" s="1"/>
      <c r="AC435" s="1"/>
      <c r="AD435" s="1"/>
      <c r="AE435" s="1"/>
      <c r="AF435" s="1"/>
      <c r="AG435" s="1"/>
      <c r="AH435" s="1"/>
      <c r="AI435" s="1"/>
      <c r="AJ435" s="1"/>
      <c r="AK435" s="1"/>
      <c r="AL435" s="1">
        <f>IFERROR(VLOOKUP(C435,CALC!$K$2:$M$8,2,FALSE),1)</f>
        <v>1</v>
      </c>
      <c r="AM435" s="1">
        <f>IFERROR(VLOOKUP(C435,CALC!$K$2:$M$8,3,FALSE),1)</f>
        <v>1</v>
      </c>
      <c r="AN435" s="1" t="e">
        <f>VLOOKUP(B435,CALC!$E$2:$H$33,3,FALSE)</f>
        <v>#N/A</v>
      </c>
      <c r="AO435" s="1" t="e">
        <f>VLOOKUP(B435,CALC!$E$2:$H$33,4,FALSE)</f>
        <v>#N/A</v>
      </c>
      <c r="AP435" s="1"/>
      <c r="AQ435" s="3">
        <f t="shared" si="279"/>
        <v>0</v>
      </c>
      <c r="AR435" s="3">
        <f t="shared" si="280"/>
        <v>0</v>
      </c>
      <c r="AS435" s="3" t="e">
        <f t="shared" si="281"/>
        <v>#N/A</v>
      </c>
      <c r="AT435" s="3" t="e">
        <f t="shared" si="282"/>
        <v>#N/A</v>
      </c>
      <c r="AU435" s="3" t="e">
        <f t="shared" si="283"/>
        <v>#N/A</v>
      </c>
      <c r="AV435" s="3" t="e">
        <f t="shared" si="284"/>
        <v>#N/A</v>
      </c>
      <c r="AW435" s="3" t="e">
        <f t="shared" si="285"/>
        <v>#N/A</v>
      </c>
      <c r="AX435" s="3" t="e">
        <f t="shared" si="286"/>
        <v>#N/A</v>
      </c>
      <c r="AY435" s="3">
        <f t="shared" si="287"/>
        <v>-5.7566071428571419</v>
      </c>
      <c r="AZ435" s="3">
        <f t="shared" si="288"/>
        <v>-5.7566071428571419</v>
      </c>
      <c r="BA435" s="3">
        <f t="shared" si="289"/>
        <v>-5.7566071428571419</v>
      </c>
      <c r="BB435" s="3" t="e">
        <f t="shared" si="290"/>
        <v>#N/A</v>
      </c>
      <c r="BC435" s="3" t="e">
        <f t="shared" si="291"/>
        <v>#N/A</v>
      </c>
      <c r="BD435" s="3" t="e">
        <f t="shared" si="292"/>
        <v>#N/A</v>
      </c>
      <c r="BE435" s="3" t="e">
        <f t="shared" si="293"/>
        <v>#N/A</v>
      </c>
      <c r="BF435" s="3" t="e">
        <f t="shared" si="294"/>
        <v>#N/A</v>
      </c>
      <c r="BG435" s="3" t="e">
        <f t="shared" si="295"/>
        <v>#N/A</v>
      </c>
    </row>
    <row r="436" spans="1:59" ht="12.75" x14ac:dyDescent="0.2">
      <c r="A436" s="1"/>
      <c r="B436" s="1"/>
      <c r="C436" s="1"/>
      <c r="D436" s="1"/>
      <c r="E436" s="1"/>
      <c r="F436" s="80"/>
      <c r="G436" s="80"/>
      <c r="H436" s="80"/>
      <c r="I436" s="80"/>
      <c r="J436" s="80"/>
      <c r="K436" s="80"/>
      <c r="L436" s="80"/>
      <c r="M436" s="80"/>
      <c r="N436" s="81"/>
      <c r="O436" s="3"/>
      <c r="P436" s="3"/>
      <c r="Q436" s="3"/>
      <c r="R436" s="3"/>
      <c r="S436" s="3"/>
      <c r="T436" s="3"/>
      <c r="U436" s="3"/>
      <c r="V436" s="3"/>
      <c r="W436" s="3"/>
      <c r="X436" s="3"/>
      <c r="Y436" s="3"/>
      <c r="Z436" s="3"/>
      <c r="AA436" s="3"/>
      <c r="AB436" s="1"/>
      <c r="AC436" s="1"/>
      <c r="AD436" s="1"/>
      <c r="AE436" s="1"/>
      <c r="AF436" s="1"/>
      <c r="AG436" s="1"/>
      <c r="AH436" s="1"/>
      <c r="AI436" s="1"/>
      <c r="AJ436" s="1"/>
      <c r="AK436" s="1"/>
      <c r="AL436" s="1">
        <f>IFERROR(VLOOKUP(C436,CALC!$K$2:$M$8,2,FALSE),1)</f>
        <v>1</v>
      </c>
      <c r="AM436" s="1">
        <f>IFERROR(VLOOKUP(C436,CALC!$K$2:$M$8,3,FALSE),1)</f>
        <v>1</v>
      </c>
      <c r="AN436" s="1" t="e">
        <f>VLOOKUP(B436,CALC!$E$2:$H$33,3,FALSE)</f>
        <v>#N/A</v>
      </c>
      <c r="AO436" s="1" t="e">
        <f>VLOOKUP(B436,CALC!$E$2:$H$33,4,FALSE)</f>
        <v>#N/A</v>
      </c>
      <c r="AP436" s="1"/>
      <c r="AQ436" s="3">
        <f t="shared" si="279"/>
        <v>0</v>
      </c>
      <c r="AR436" s="3">
        <f t="shared" si="280"/>
        <v>0</v>
      </c>
      <c r="AS436" s="3" t="e">
        <f t="shared" si="281"/>
        <v>#N/A</v>
      </c>
      <c r="AT436" s="3" t="e">
        <f t="shared" si="282"/>
        <v>#N/A</v>
      </c>
      <c r="AU436" s="3" t="e">
        <f t="shared" si="283"/>
        <v>#N/A</v>
      </c>
      <c r="AV436" s="3" t="e">
        <f t="shared" si="284"/>
        <v>#N/A</v>
      </c>
      <c r="AW436" s="3" t="e">
        <f t="shared" si="285"/>
        <v>#N/A</v>
      </c>
      <c r="AX436" s="3" t="e">
        <f t="shared" si="286"/>
        <v>#N/A</v>
      </c>
      <c r="AY436" s="3">
        <f t="shared" si="287"/>
        <v>-5.7566071428571419</v>
      </c>
      <c r="AZ436" s="3">
        <f t="shared" si="288"/>
        <v>-5.7566071428571419</v>
      </c>
      <c r="BA436" s="3">
        <f t="shared" si="289"/>
        <v>-5.7566071428571419</v>
      </c>
      <c r="BB436" s="3" t="e">
        <f t="shared" si="290"/>
        <v>#N/A</v>
      </c>
      <c r="BC436" s="3" t="e">
        <f t="shared" si="291"/>
        <v>#N/A</v>
      </c>
      <c r="BD436" s="3" t="e">
        <f t="shared" si="292"/>
        <v>#N/A</v>
      </c>
      <c r="BE436" s="3" t="e">
        <f t="shared" si="293"/>
        <v>#N/A</v>
      </c>
      <c r="BF436" s="3" t="e">
        <f t="shared" si="294"/>
        <v>#N/A</v>
      </c>
      <c r="BG436" s="3" t="e">
        <f t="shared" si="295"/>
        <v>#N/A</v>
      </c>
    </row>
    <row r="437" spans="1:59" ht="12.75" x14ac:dyDescent="0.2">
      <c r="A437" s="1"/>
      <c r="B437" s="1"/>
      <c r="C437" s="1"/>
      <c r="D437" s="1"/>
      <c r="E437" s="1"/>
      <c r="F437" s="80"/>
      <c r="G437" s="80"/>
      <c r="H437" s="80"/>
      <c r="I437" s="80"/>
      <c r="J437" s="80"/>
      <c r="K437" s="80"/>
      <c r="L437" s="80"/>
      <c r="M437" s="80"/>
      <c r="N437" s="81"/>
      <c r="O437" s="3"/>
      <c r="P437" s="3"/>
      <c r="Q437" s="3"/>
      <c r="R437" s="3"/>
      <c r="S437" s="3"/>
      <c r="T437" s="3"/>
      <c r="U437" s="3"/>
      <c r="V437" s="3"/>
      <c r="W437" s="3"/>
      <c r="X437" s="3"/>
      <c r="Y437" s="3"/>
      <c r="Z437" s="3"/>
      <c r="AA437" s="3"/>
      <c r="AB437" s="1"/>
      <c r="AC437" s="1"/>
      <c r="AD437" s="1"/>
      <c r="AE437" s="1"/>
      <c r="AF437" s="1"/>
      <c r="AG437" s="1"/>
      <c r="AH437" s="1"/>
      <c r="AI437" s="1"/>
      <c r="AJ437" s="1"/>
      <c r="AK437" s="1"/>
      <c r="AL437" s="1">
        <f>IFERROR(VLOOKUP(C437,CALC!$K$2:$M$8,2,FALSE),1)</f>
        <v>1</v>
      </c>
      <c r="AM437" s="1">
        <f>IFERROR(VLOOKUP(C437,CALC!$K$2:$M$8,3,FALSE),1)</f>
        <v>1</v>
      </c>
      <c r="AN437" s="1" t="e">
        <f>VLOOKUP(B437,CALC!$E$2:$H$33,3,FALSE)</f>
        <v>#N/A</v>
      </c>
      <c r="AO437" s="1" t="e">
        <f>VLOOKUP(B437,CALC!$E$2:$H$33,4,FALSE)</f>
        <v>#N/A</v>
      </c>
      <c r="AP437" s="1"/>
      <c r="AQ437" s="3">
        <f t="shared" si="279"/>
        <v>0</v>
      </c>
      <c r="AR437" s="3">
        <f t="shared" si="280"/>
        <v>0</v>
      </c>
      <c r="AS437" s="3" t="e">
        <f t="shared" si="281"/>
        <v>#N/A</v>
      </c>
      <c r="AT437" s="3" t="e">
        <f t="shared" si="282"/>
        <v>#N/A</v>
      </c>
      <c r="AU437" s="3" t="e">
        <f t="shared" si="283"/>
        <v>#N/A</v>
      </c>
      <c r="AV437" s="3" t="e">
        <f t="shared" si="284"/>
        <v>#N/A</v>
      </c>
      <c r="AW437" s="3" t="e">
        <f t="shared" si="285"/>
        <v>#N/A</v>
      </c>
      <c r="AX437" s="3" t="e">
        <f t="shared" si="286"/>
        <v>#N/A</v>
      </c>
      <c r="AY437" s="3">
        <f t="shared" si="287"/>
        <v>-5.7566071428571419</v>
      </c>
      <c r="AZ437" s="3">
        <f t="shared" si="288"/>
        <v>-5.7566071428571419</v>
      </c>
      <c r="BA437" s="3">
        <f t="shared" si="289"/>
        <v>-5.7566071428571419</v>
      </c>
      <c r="BB437" s="3" t="e">
        <f t="shared" si="290"/>
        <v>#N/A</v>
      </c>
      <c r="BC437" s="3" t="e">
        <f t="shared" si="291"/>
        <v>#N/A</v>
      </c>
      <c r="BD437" s="3" t="e">
        <f t="shared" si="292"/>
        <v>#N/A</v>
      </c>
      <c r="BE437" s="3" t="e">
        <f t="shared" si="293"/>
        <v>#N/A</v>
      </c>
      <c r="BF437" s="3" t="e">
        <f t="shared" si="294"/>
        <v>#N/A</v>
      </c>
      <c r="BG437" s="3" t="e">
        <f t="shared" si="295"/>
        <v>#N/A</v>
      </c>
    </row>
    <row r="438" spans="1:59" ht="12.75" x14ac:dyDescent="0.2">
      <c r="A438" s="1"/>
      <c r="B438" s="1"/>
      <c r="C438" s="1"/>
      <c r="D438" s="1"/>
      <c r="E438" s="1"/>
      <c r="F438" s="80"/>
      <c r="G438" s="80"/>
      <c r="H438" s="80"/>
      <c r="I438" s="80"/>
      <c r="J438" s="80"/>
      <c r="K438" s="80"/>
      <c r="L438" s="80"/>
      <c r="M438" s="80"/>
      <c r="N438" s="81"/>
      <c r="O438" s="3"/>
      <c r="P438" s="3"/>
      <c r="Q438" s="3"/>
      <c r="R438" s="3"/>
      <c r="S438" s="3"/>
      <c r="T438" s="3"/>
      <c r="U438" s="3"/>
      <c r="V438" s="3"/>
      <c r="W438" s="3"/>
      <c r="X438" s="3"/>
      <c r="Y438" s="3"/>
      <c r="Z438" s="3"/>
      <c r="AA438" s="3"/>
      <c r="AB438" s="1"/>
      <c r="AC438" s="1"/>
      <c r="AD438" s="1"/>
      <c r="AE438" s="1"/>
      <c r="AF438" s="1"/>
      <c r="AG438" s="1"/>
      <c r="AH438" s="1"/>
      <c r="AI438" s="1"/>
      <c r="AJ438" s="1"/>
      <c r="AK438" s="1"/>
      <c r="AL438" s="1">
        <f>IFERROR(VLOOKUP(C438,CALC!$K$2:$M$8,2,FALSE),1)</f>
        <v>1</v>
      </c>
      <c r="AM438" s="1">
        <f>IFERROR(VLOOKUP(C438,CALC!$K$2:$M$8,3,FALSE),1)</f>
        <v>1</v>
      </c>
      <c r="AN438" s="1" t="e">
        <f>VLOOKUP(B438,CALC!$E$2:$H$33,3,FALSE)</f>
        <v>#N/A</v>
      </c>
      <c r="AO438" s="1" t="e">
        <f>VLOOKUP(B438,CALC!$E$2:$H$33,4,FALSE)</f>
        <v>#N/A</v>
      </c>
      <c r="AP438" s="1"/>
      <c r="AQ438" s="3">
        <f t="shared" si="279"/>
        <v>0</v>
      </c>
      <c r="AR438" s="3">
        <f t="shared" si="280"/>
        <v>0</v>
      </c>
      <c r="AS438" s="3" t="e">
        <f t="shared" si="281"/>
        <v>#N/A</v>
      </c>
      <c r="AT438" s="3" t="e">
        <f t="shared" si="282"/>
        <v>#N/A</v>
      </c>
      <c r="AU438" s="3" t="e">
        <f t="shared" si="283"/>
        <v>#N/A</v>
      </c>
      <c r="AV438" s="3" t="e">
        <f t="shared" si="284"/>
        <v>#N/A</v>
      </c>
      <c r="AW438" s="3" t="e">
        <f t="shared" si="285"/>
        <v>#N/A</v>
      </c>
      <c r="AX438" s="3" t="e">
        <f t="shared" si="286"/>
        <v>#N/A</v>
      </c>
      <c r="AY438" s="3">
        <f t="shared" si="287"/>
        <v>-5.7566071428571419</v>
      </c>
      <c r="AZ438" s="3">
        <f t="shared" si="288"/>
        <v>-5.7566071428571419</v>
      </c>
      <c r="BA438" s="3">
        <f t="shared" si="289"/>
        <v>-5.7566071428571419</v>
      </c>
      <c r="BB438" s="3" t="e">
        <f t="shared" si="290"/>
        <v>#N/A</v>
      </c>
      <c r="BC438" s="3" t="e">
        <f t="shared" si="291"/>
        <v>#N/A</v>
      </c>
      <c r="BD438" s="3" t="e">
        <f t="shared" si="292"/>
        <v>#N/A</v>
      </c>
      <c r="BE438" s="3" t="e">
        <f t="shared" si="293"/>
        <v>#N/A</v>
      </c>
      <c r="BF438" s="3" t="e">
        <f t="shared" si="294"/>
        <v>#N/A</v>
      </c>
      <c r="BG438" s="3" t="e">
        <f t="shared" si="295"/>
        <v>#N/A</v>
      </c>
    </row>
    <row r="439" spans="1:59" ht="12.75" x14ac:dyDescent="0.2">
      <c r="A439" s="1"/>
      <c r="B439" s="1"/>
      <c r="C439" s="1"/>
      <c r="D439" s="1"/>
      <c r="E439" s="1"/>
      <c r="F439" s="80"/>
      <c r="G439" s="80"/>
      <c r="H439" s="80"/>
      <c r="I439" s="80"/>
      <c r="J439" s="80"/>
      <c r="K439" s="80"/>
      <c r="L439" s="80"/>
      <c r="M439" s="80"/>
      <c r="N439" s="81"/>
      <c r="O439" s="3"/>
      <c r="P439" s="3"/>
      <c r="Q439" s="3"/>
      <c r="R439" s="3"/>
      <c r="S439" s="3"/>
      <c r="T439" s="3"/>
      <c r="U439" s="3"/>
      <c r="V439" s="3"/>
      <c r="W439" s="3"/>
      <c r="X439" s="3"/>
      <c r="Y439" s="3"/>
      <c r="Z439" s="3"/>
      <c r="AA439" s="3"/>
      <c r="AB439" s="1"/>
      <c r="AC439" s="1"/>
      <c r="AD439" s="1"/>
      <c r="AE439" s="1"/>
      <c r="AF439" s="1"/>
      <c r="AG439" s="1"/>
      <c r="AH439" s="1"/>
      <c r="AI439" s="1"/>
      <c r="AJ439" s="1"/>
      <c r="AK439" s="1"/>
      <c r="AL439" s="1">
        <f>IFERROR(VLOOKUP(C439,CALC!$K$2:$M$8,2,FALSE),1)</f>
        <v>1</v>
      </c>
      <c r="AM439" s="1">
        <f>IFERROR(VLOOKUP(C439,CALC!$K$2:$M$8,3,FALSE),1)</f>
        <v>1</v>
      </c>
      <c r="AN439" s="1" t="e">
        <f>VLOOKUP(B439,CALC!$E$2:$H$33,3,FALSE)</f>
        <v>#N/A</v>
      </c>
      <c r="AO439" s="1" t="e">
        <f>VLOOKUP(B439,CALC!$E$2:$H$33,4,FALSE)</f>
        <v>#N/A</v>
      </c>
      <c r="AP439" s="1"/>
      <c r="AQ439" s="3">
        <f t="shared" si="279"/>
        <v>0</v>
      </c>
      <c r="AR439" s="3">
        <f t="shared" si="280"/>
        <v>0</v>
      </c>
      <c r="AS439" s="3" t="e">
        <f t="shared" si="281"/>
        <v>#N/A</v>
      </c>
      <c r="AT439" s="3" t="e">
        <f t="shared" si="282"/>
        <v>#N/A</v>
      </c>
      <c r="AU439" s="3" t="e">
        <f t="shared" si="283"/>
        <v>#N/A</v>
      </c>
      <c r="AV439" s="3" t="e">
        <f t="shared" si="284"/>
        <v>#N/A</v>
      </c>
      <c r="AW439" s="3" t="e">
        <f t="shared" si="285"/>
        <v>#N/A</v>
      </c>
      <c r="AX439" s="3" t="e">
        <f t="shared" si="286"/>
        <v>#N/A</v>
      </c>
      <c r="AY439" s="3">
        <f t="shared" si="287"/>
        <v>-5.7566071428571419</v>
      </c>
      <c r="AZ439" s="3">
        <f t="shared" si="288"/>
        <v>-5.7566071428571419</v>
      </c>
      <c r="BA439" s="3">
        <f t="shared" si="289"/>
        <v>-5.7566071428571419</v>
      </c>
      <c r="BB439" s="3" t="e">
        <f t="shared" si="290"/>
        <v>#N/A</v>
      </c>
      <c r="BC439" s="3" t="e">
        <f t="shared" si="291"/>
        <v>#N/A</v>
      </c>
      <c r="BD439" s="3" t="e">
        <f t="shared" si="292"/>
        <v>#N/A</v>
      </c>
      <c r="BE439" s="3" t="e">
        <f t="shared" si="293"/>
        <v>#N/A</v>
      </c>
      <c r="BF439" s="3" t="e">
        <f t="shared" si="294"/>
        <v>#N/A</v>
      </c>
      <c r="BG439" s="3" t="e">
        <f t="shared" si="295"/>
        <v>#N/A</v>
      </c>
    </row>
    <row r="440" spans="1:59" ht="12.75" x14ac:dyDescent="0.2">
      <c r="A440" s="1"/>
      <c r="B440" s="1"/>
      <c r="C440" s="1"/>
      <c r="D440" s="1"/>
      <c r="E440" s="1"/>
      <c r="F440" s="80"/>
      <c r="G440" s="80"/>
      <c r="H440" s="80"/>
      <c r="I440" s="80"/>
      <c r="J440" s="80"/>
      <c r="K440" s="80"/>
      <c r="L440" s="80"/>
      <c r="M440" s="80"/>
      <c r="N440" s="81"/>
      <c r="O440" s="3"/>
      <c r="P440" s="3"/>
      <c r="Q440" s="3"/>
      <c r="R440" s="3"/>
      <c r="S440" s="3"/>
      <c r="T440" s="3"/>
      <c r="U440" s="3"/>
      <c r="V440" s="3"/>
      <c r="W440" s="3"/>
      <c r="X440" s="3"/>
      <c r="Y440" s="3"/>
      <c r="Z440" s="3"/>
      <c r="AA440" s="3"/>
      <c r="AB440" s="1"/>
      <c r="AC440" s="1"/>
      <c r="AD440" s="1"/>
      <c r="AE440" s="1"/>
      <c r="AF440" s="1"/>
      <c r="AG440" s="1"/>
      <c r="AH440" s="1"/>
      <c r="AI440" s="1"/>
      <c r="AJ440" s="1"/>
      <c r="AK440" s="1"/>
      <c r="AL440" s="1">
        <f>IFERROR(VLOOKUP(C440,CALC!$K$2:$M$8,2,FALSE),1)</f>
        <v>1</v>
      </c>
      <c r="AM440" s="1">
        <f>IFERROR(VLOOKUP(C440,CALC!$K$2:$M$8,3,FALSE),1)</f>
        <v>1</v>
      </c>
      <c r="AN440" s="1" t="e">
        <f>VLOOKUP(B440,CALC!$E$2:$H$33,3,FALSE)</f>
        <v>#N/A</v>
      </c>
      <c r="AO440" s="1" t="e">
        <f>VLOOKUP(B440,CALC!$E$2:$H$33,4,FALSE)</f>
        <v>#N/A</v>
      </c>
      <c r="AP440" s="1"/>
      <c r="AQ440" s="3">
        <f t="shared" si="279"/>
        <v>0</v>
      </c>
      <c r="AR440" s="3">
        <f t="shared" si="280"/>
        <v>0</v>
      </c>
      <c r="AS440" s="3" t="e">
        <f t="shared" si="281"/>
        <v>#N/A</v>
      </c>
      <c r="AT440" s="3" t="e">
        <f t="shared" si="282"/>
        <v>#N/A</v>
      </c>
      <c r="AU440" s="3" t="e">
        <f t="shared" si="283"/>
        <v>#N/A</v>
      </c>
      <c r="AV440" s="3" t="e">
        <f t="shared" si="284"/>
        <v>#N/A</v>
      </c>
      <c r="AW440" s="3" t="e">
        <f t="shared" si="285"/>
        <v>#N/A</v>
      </c>
      <c r="AX440" s="3" t="e">
        <f t="shared" si="286"/>
        <v>#N/A</v>
      </c>
      <c r="AY440" s="3">
        <f t="shared" si="287"/>
        <v>-5.7566071428571419</v>
      </c>
      <c r="AZ440" s="3">
        <f t="shared" si="288"/>
        <v>-5.7566071428571419</v>
      </c>
      <c r="BA440" s="3">
        <f t="shared" si="289"/>
        <v>-5.7566071428571419</v>
      </c>
      <c r="BB440" s="3" t="e">
        <f t="shared" si="290"/>
        <v>#N/A</v>
      </c>
      <c r="BC440" s="3" t="e">
        <f t="shared" si="291"/>
        <v>#N/A</v>
      </c>
      <c r="BD440" s="3" t="e">
        <f t="shared" si="292"/>
        <v>#N/A</v>
      </c>
      <c r="BE440" s="3" t="e">
        <f t="shared" si="293"/>
        <v>#N/A</v>
      </c>
      <c r="BF440" s="3" t="e">
        <f t="shared" si="294"/>
        <v>#N/A</v>
      </c>
      <c r="BG440" s="3" t="e">
        <f t="shared" si="295"/>
        <v>#N/A</v>
      </c>
    </row>
    <row r="441" spans="1:59" ht="12.75" x14ac:dyDescent="0.2">
      <c r="A441" s="1"/>
      <c r="B441" s="1"/>
      <c r="C441" s="1"/>
      <c r="D441" s="1"/>
      <c r="E441" s="1"/>
      <c r="F441" s="80"/>
      <c r="G441" s="80"/>
      <c r="H441" s="80"/>
      <c r="I441" s="80"/>
      <c r="J441" s="80"/>
      <c r="K441" s="80"/>
      <c r="L441" s="80"/>
      <c r="M441" s="80"/>
      <c r="N441" s="81"/>
      <c r="O441" s="3"/>
      <c r="P441" s="3"/>
      <c r="Q441" s="3"/>
      <c r="R441" s="3"/>
      <c r="S441" s="3"/>
      <c r="T441" s="3"/>
      <c r="U441" s="3"/>
      <c r="V441" s="3"/>
      <c r="W441" s="3"/>
      <c r="X441" s="3"/>
      <c r="Y441" s="3"/>
      <c r="Z441" s="3"/>
      <c r="AA441" s="3"/>
      <c r="AB441" s="1"/>
      <c r="AC441" s="1"/>
      <c r="AD441" s="1"/>
      <c r="AE441" s="1"/>
      <c r="AF441" s="1"/>
      <c r="AG441" s="1"/>
      <c r="AH441" s="1"/>
      <c r="AI441" s="1"/>
      <c r="AJ441" s="1"/>
      <c r="AK441" s="1"/>
      <c r="AL441" s="1">
        <f>IFERROR(VLOOKUP(C441,CALC!$K$2:$M$8,2,FALSE),1)</f>
        <v>1</v>
      </c>
      <c r="AM441" s="1">
        <f>IFERROR(VLOOKUP(C441,CALC!$K$2:$M$8,3,FALSE),1)</f>
        <v>1</v>
      </c>
      <c r="AN441" s="1" t="e">
        <f>VLOOKUP(B441,CALC!$E$2:$H$33,3,FALSE)</f>
        <v>#N/A</v>
      </c>
      <c r="AO441" s="1" t="e">
        <f>VLOOKUP(B441,CALC!$E$2:$H$33,4,FALSE)</f>
        <v>#N/A</v>
      </c>
      <c r="AP441" s="1"/>
      <c r="AQ441" s="3">
        <f t="shared" si="279"/>
        <v>0</v>
      </c>
      <c r="AR441" s="3">
        <f t="shared" si="280"/>
        <v>0</v>
      </c>
      <c r="AS441" s="3" t="e">
        <f t="shared" si="281"/>
        <v>#N/A</v>
      </c>
      <c r="AT441" s="3" t="e">
        <f t="shared" si="282"/>
        <v>#N/A</v>
      </c>
      <c r="AU441" s="3" t="e">
        <f t="shared" si="283"/>
        <v>#N/A</v>
      </c>
      <c r="AV441" s="3" t="e">
        <f t="shared" si="284"/>
        <v>#N/A</v>
      </c>
      <c r="AW441" s="3" t="e">
        <f t="shared" si="285"/>
        <v>#N/A</v>
      </c>
      <c r="AX441" s="3" t="e">
        <f t="shared" si="286"/>
        <v>#N/A</v>
      </c>
      <c r="AY441" s="3">
        <f t="shared" si="287"/>
        <v>-5.7566071428571419</v>
      </c>
      <c r="AZ441" s="3">
        <f t="shared" si="288"/>
        <v>-5.7566071428571419</v>
      </c>
      <c r="BA441" s="3">
        <f t="shared" si="289"/>
        <v>-5.7566071428571419</v>
      </c>
      <c r="BB441" s="3" t="e">
        <f t="shared" si="290"/>
        <v>#N/A</v>
      </c>
      <c r="BC441" s="3" t="e">
        <f t="shared" si="291"/>
        <v>#N/A</v>
      </c>
      <c r="BD441" s="3" t="e">
        <f t="shared" si="292"/>
        <v>#N/A</v>
      </c>
      <c r="BE441" s="3" t="e">
        <f t="shared" si="293"/>
        <v>#N/A</v>
      </c>
      <c r="BF441" s="3" t="e">
        <f t="shared" si="294"/>
        <v>#N/A</v>
      </c>
      <c r="BG441" s="3" t="e">
        <f t="shared" si="295"/>
        <v>#N/A</v>
      </c>
    </row>
    <row r="442" spans="1:59" ht="12.75" x14ac:dyDescent="0.2">
      <c r="A442" s="1"/>
      <c r="B442" s="1"/>
      <c r="C442" s="1"/>
      <c r="D442" s="1"/>
      <c r="E442" s="1"/>
      <c r="F442" s="80"/>
      <c r="G442" s="80"/>
      <c r="H442" s="80"/>
      <c r="I442" s="80"/>
      <c r="J442" s="80"/>
      <c r="K442" s="80"/>
      <c r="L442" s="80"/>
      <c r="M442" s="80"/>
      <c r="N442" s="81"/>
      <c r="O442" s="3"/>
      <c r="P442" s="3"/>
      <c r="Q442" s="3"/>
      <c r="R442" s="3"/>
      <c r="S442" s="3"/>
      <c r="T442" s="3"/>
      <c r="U442" s="3"/>
      <c r="V442" s="3"/>
      <c r="W442" s="3"/>
      <c r="X442" s="3"/>
      <c r="Y442" s="3"/>
      <c r="Z442" s="3"/>
      <c r="AA442" s="3"/>
      <c r="AB442" s="1"/>
      <c r="AC442" s="1"/>
      <c r="AD442" s="1"/>
      <c r="AE442" s="1"/>
      <c r="AF442" s="1"/>
      <c r="AG442" s="1"/>
      <c r="AH442" s="1"/>
      <c r="AI442" s="1"/>
      <c r="AJ442" s="1"/>
      <c r="AK442" s="1"/>
      <c r="AL442" s="1">
        <f>IFERROR(VLOOKUP(C442,CALC!$K$2:$M$8,2,FALSE),1)</f>
        <v>1</v>
      </c>
      <c r="AM442" s="1">
        <f>IFERROR(VLOOKUP(C442,CALC!$K$2:$M$8,3,FALSE),1)</f>
        <v>1</v>
      </c>
      <c r="AN442" s="1" t="e">
        <f>VLOOKUP(B442,CALC!$E$2:$H$33,3,FALSE)</f>
        <v>#N/A</v>
      </c>
      <c r="AO442" s="1" t="e">
        <f>VLOOKUP(B442,CALC!$E$2:$H$33,4,FALSE)</f>
        <v>#N/A</v>
      </c>
      <c r="AP442" s="1"/>
      <c r="AQ442" s="3">
        <f t="shared" si="279"/>
        <v>0</v>
      </c>
      <c r="AR442" s="3">
        <f t="shared" si="280"/>
        <v>0</v>
      </c>
      <c r="AS442" s="3" t="e">
        <f t="shared" si="281"/>
        <v>#N/A</v>
      </c>
      <c r="AT442" s="3" t="e">
        <f t="shared" si="282"/>
        <v>#N/A</v>
      </c>
      <c r="AU442" s="3" t="e">
        <f t="shared" si="283"/>
        <v>#N/A</v>
      </c>
      <c r="AV442" s="3" t="e">
        <f t="shared" si="284"/>
        <v>#N/A</v>
      </c>
      <c r="AW442" s="3" t="e">
        <f t="shared" si="285"/>
        <v>#N/A</v>
      </c>
      <c r="AX442" s="3" t="e">
        <f t="shared" si="286"/>
        <v>#N/A</v>
      </c>
      <c r="AY442" s="3">
        <f t="shared" si="287"/>
        <v>-5.7566071428571419</v>
      </c>
      <c r="AZ442" s="3">
        <f t="shared" si="288"/>
        <v>-5.7566071428571419</v>
      </c>
      <c r="BA442" s="3">
        <f t="shared" si="289"/>
        <v>-5.7566071428571419</v>
      </c>
      <c r="BB442" s="3" t="e">
        <f t="shared" si="290"/>
        <v>#N/A</v>
      </c>
      <c r="BC442" s="3" t="e">
        <f t="shared" si="291"/>
        <v>#N/A</v>
      </c>
      <c r="BD442" s="3" t="e">
        <f t="shared" si="292"/>
        <v>#N/A</v>
      </c>
      <c r="BE442" s="3" t="e">
        <f t="shared" si="293"/>
        <v>#N/A</v>
      </c>
      <c r="BF442" s="3" t="e">
        <f t="shared" si="294"/>
        <v>#N/A</v>
      </c>
      <c r="BG442" s="3" t="e">
        <f t="shared" si="295"/>
        <v>#N/A</v>
      </c>
    </row>
    <row r="443" spans="1:59" ht="12.75" x14ac:dyDescent="0.2">
      <c r="A443" s="1"/>
      <c r="B443" s="1"/>
      <c r="C443" s="1"/>
      <c r="D443" s="1"/>
      <c r="E443" s="1"/>
      <c r="F443" s="80"/>
      <c r="G443" s="80"/>
      <c r="H443" s="80"/>
      <c r="I443" s="80"/>
      <c r="J443" s="80"/>
      <c r="K443" s="80"/>
      <c r="L443" s="80"/>
      <c r="M443" s="80"/>
      <c r="N443" s="81"/>
      <c r="O443" s="3"/>
      <c r="P443" s="3"/>
      <c r="Q443" s="3"/>
      <c r="R443" s="3"/>
      <c r="S443" s="3"/>
      <c r="T443" s="3"/>
      <c r="U443" s="3"/>
      <c r="V443" s="3"/>
      <c r="W443" s="3"/>
      <c r="X443" s="3"/>
      <c r="Y443" s="3"/>
      <c r="Z443" s="3"/>
      <c r="AA443" s="3"/>
      <c r="AB443" s="1"/>
      <c r="AC443" s="1"/>
      <c r="AD443" s="1"/>
      <c r="AE443" s="1"/>
      <c r="AF443" s="1"/>
      <c r="AG443" s="1"/>
      <c r="AH443" s="1"/>
      <c r="AI443" s="1"/>
      <c r="AJ443" s="1"/>
      <c r="AK443" s="1"/>
      <c r="AL443" s="1">
        <f>IFERROR(VLOOKUP(C443,CALC!$K$2:$M$8,2,FALSE),1)</f>
        <v>1</v>
      </c>
      <c r="AM443" s="1">
        <f>IFERROR(VLOOKUP(C443,CALC!$K$2:$M$8,3,FALSE),1)</f>
        <v>1</v>
      </c>
      <c r="AN443" s="1" t="e">
        <f>VLOOKUP(B443,CALC!$E$2:$H$33,3,FALSE)</f>
        <v>#N/A</v>
      </c>
      <c r="AO443" s="1" t="e">
        <f>VLOOKUP(B443,CALC!$E$2:$H$33,4,FALSE)</f>
        <v>#N/A</v>
      </c>
      <c r="AP443" s="1"/>
      <c r="AQ443" s="3">
        <f t="shared" si="279"/>
        <v>0</v>
      </c>
      <c r="AR443" s="3">
        <f t="shared" si="280"/>
        <v>0</v>
      </c>
      <c r="AS443" s="3" t="e">
        <f t="shared" si="281"/>
        <v>#N/A</v>
      </c>
      <c r="AT443" s="3" t="e">
        <f t="shared" si="282"/>
        <v>#N/A</v>
      </c>
      <c r="AU443" s="3" t="e">
        <f t="shared" si="283"/>
        <v>#N/A</v>
      </c>
      <c r="AV443" s="3" t="e">
        <f t="shared" si="284"/>
        <v>#N/A</v>
      </c>
      <c r="AW443" s="3" t="e">
        <f t="shared" si="285"/>
        <v>#N/A</v>
      </c>
      <c r="AX443" s="3" t="e">
        <f t="shared" si="286"/>
        <v>#N/A</v>
      </c>
      <c r="AY443" s="3">
        <f t="shared" si="287"/>
        <v>-5.7566071428571419</v>
      </c>
      <c r="AZ443" s="3">
        <f t="shared" si="288"/>
        <v>-5.7566071428571419</v>
      </c>
      <c r="BA443" s="3">
        <f t="shared" si="289"/>
        <v>-5.7566071428571419</v>
      </c>
      <c r="BB443" s="3" t="e">
        <f t="shared" si="290"/>
        <v>#N/A</v>
      </c>
      <c r="BC443" s="3" t="e">
        <f t="shared" si="291"/>
        <v>#N/A</v>
      </c>
      <c r="BD443" s="3" t="e">
        <f t="shared" si="292"/>
        <v>#N/A</v>
      </c>
      <c r="BE443" s="3" t="e">
        <f t="shared" si="293"/>
        <v>#N/A</v>
      </c>
      <c r="BF443" s="3" t="e">
        <f t="shared" si="294"/>
        <v>#N/A</v>
      </c>
      <c r="BG443" s="3" t="e">
        <f t="shared" si="295"/>
        <v>#N/A</v>
      </c>
    </row>
    <row r="444" spans="1:59" ht="12.75" x14ac:dyDescent="0.2">
      <c r="A444" s="1"/>
      <c r="B444" s="1"/>
      <c r="C444" s="1"/>
      <c r="D444" s="1"/>
      <c r="E444" s="1"/>
      <c r="F444" s="80"/>
      <c r="G444" s="80"/>
      <c r="H444" s="80"/>
      <c r="I444" s="80"/>
      <c r="J444" s="80"/>
      <c r="K444" s="80"/>
      <c r="L444" s="80"/>
      <c r="M444" s="80"/>
      <c r="N444" s="81"/>
      <c r="O444" s="3"/>
      <c r="P444" s="3"/>
      <c r="Q444" s="3"/>
      <c r="R444" s="3"/>
      <c r="S444" s="3"/>
      <c r="T444" s="3"/>
      <c r="U444" s="3"/>
      <c r="V444" s="3"/>
      <c r="W444" s="3"/>
      <c r="X444" s="3"/>
      <c r="Y444" s="3"/>
      <c r="Z444" s="3"/>
      <c r="AA444" s="3"/>
      <c r="AB444" s="1"/>
      <c r="AC444" s="1"/>
      <c r="AD444" s="1"/>
      <c r="AE444" s="1"/>
      <c r="AF444" s="1"/>
      <c r="AG444" s="1"/>
      <c r="AH444" s="1"/>
      <c r="AI444" s="1"/>
      <c r="AJ444" s="1"/>
      <c r="AK444" s="1"/>
      <c r="AL444" s="1">
        <f>IFERROR(VLOOKUP(C444,CALC!$K$2:$M$8,2,FALSE),1)</f>
        <v>1</v>
      </c>
      <c r="AM444" s="1">
        <f>IFERROR(VLOOKUP(C444,CALC!$K$2:$M$8,3,FALSE),1)</f>
        <v>1</v>
      </c>
      <c r="AN444" s="1" t="e">
        <f>VLOOKUP(B444,CALC!$E$2:$H$33,3,FALSE)</f>
        <v>#N/A</v>
      </c>
      <c r="AO444" s="1" t="e">
        <f>VLOOKUP(B444,CALC!$E$2:$H$33,4,FALSE)</f>
        <v>#N/A</v>
      </c>
      <c r="AP444" s="1"/>
      <c r="AQ444" s="3">
        <f t="shared" si="279"/>
        <v>0</v>
      </c>
      <c r="AR444" s="3">
        <f t="shared" si="280"/>
        <v>0</v>
      </c>
      <c r="AS444" s="3" t="e">
        <f t="shared" si="281"/>
        <v>#N/A</v>
      </c>
      <c r="AT444" s="3" t="e">
        <f t="shared" si="282"/>
        <v>#N/A</v>
      </c>
      <c r="AU444" s="3" t="e">
        <f t="shared" si="283"/>
        <v>#N/A</v>
      </c>
      <c r="AV444" s="3" t="e">
        <f t="shared" si="284"/>
        <v>#N/A</v>
      </c>
      <c r="AW444" s="3" t="e">
        <f t="shared" si="285"/>
        <v>#N/A</v>
      </c>
      <c r="AX444" s="3" t="e">
        <f t="shared" si="286"/>
        <v>#N/A</v>
      </c>
      <c r="AY444" s="3">
        <f t="shared" si="287"/>
        <v>-5.7566071428571419</v>
      </c>
      <c r="AZ444" s="3">
        <f t="shared" si="288"/>
        <v>-5.7566071428571419</v>
      </c>
      <c r="BA444" s="3">
        <f t="shared" si="289"/>
        <v>-5.7566071428571419</v>
      </c>
      <c r="BB444" s="3" t="e">
        <f t="shared" si="290"/>
        <v>#N/A</v>
      </c>
      <c r="BC444" s="3" t="e">
        <f t="shared" si="291"/>
        <v>#N/A</v>
      </c>
      <c r="BD444" s="3" t="e">
        <f t="shared" si="292"/>
        <v>#N/A</v>
      </c>
      <c r="BE444" s="3" t="e">
        <f t="shared" si="293"/>
        <v>#N/A</v>
      </c>
      <c r="BF444" s="3" t="e">
        <f t="shared" si="294"/>
        <v>#N/A</v>
      </c>
      <c r="BG444" s="3" t="e">
        <f t="shared" si="295"/>
        <v>#N/A</v>
      </c>
    </row>
    <row r="445" spans="1:59" ht="12.75" x14ac:dyDescent="0.2">
      <c r="A445" s="1"/>
      <c r="B445" s="1"/>
      <c r="C445" s="1"/>
      <c r="D445" s="1"/>
      <c r="E445" s="1"/>
      <c r="F445" s="80"/>
      <c r="G445" s="80"/>
      <c r="H445" s="80"/>
      <c r="I445" s="80"/>
      <c r="J445" s="80"/>
      <c r="K445" s="80"/>
      <c r="L445" s="80"/>
      <c r="M445" s="80"/>
      <c r="N445" s="81"/>
      <c r="O445" s="3"/>
      <c r="P445" s="3"/>
      <c r="Q445" s="3"/>
      <c r="R445" s="3"/>
      <c r="S445" s="3"/>
      <c r="T445" s="3"/>
      <c r="U445" s="3"/>
      <c r="V445" s="3"/>
      <c r="W445" s="3"/>
      <c r="X445" s="3"/>
      <c r="Y445" s="3"/>
      <c r="Z445" s="3"/>
      <c r="AA445" s="3"/>
      <c r="AB445" s="1"/>
      <c r="AC445" s="1"/>
      <c r="AD445" s="1"/>
      <c r="AE445" s="1"/>
      <c r="AF445" s="1"/>
      <c r="AG445" s="1"/>
      <c r="AH445" s="1"/>
      <c r="AI445" s="1"/>
      <c r="AJ445" s="1"/>
      <c r="AK445" s="1"/>
      <c r="AL445" s="1">
        <f>IFERROR(VLOOKUP(C445,CALC!$K$2:$M$8,2,FALSE),1)</f>
        <v>1</v>
      </c>
      <c r="AM445" s="1">
        <f>IFERROR(VLOOKUP(C445,CALC!$K$2:$M$8,3,FALSE),1)</f>
        <v>1</v>
      </c>
      <c r="AN445" s="1" t="e">
        <f>VLOOKUP(B445,CALC!$E$2:$H$33,3,FALSE)</f>
        <v>#N/A</v>
      </c>
      <c r="AO445" s="1" t="e">
        <f>VLOOKUP(B445,CALC!$E$2:$H$33,4,FALSE)</f>
        <v>#N/A</v>
      </c>
      <c r="AP445" s="1"/>
      <c r="AQ445" s="3">
        <f t="shared" si="279"/>
        <v>0</v>
      </c>
      <c r="AR445" s="3">
        <f t="shared" si="280"/>
        <v>0</v>
      </c>
      <c r="AS445" s="3" t="e">
        <f t="shared" si="281"/>
        <v>#N/A</v>
      </c>
      <c r="AT445" s="3" t="e">
        <f t="shared" si="282"/>
        <v>#N/A</v>
      </c>
      <c r="AU445" s="3" t="e">
        <f t="shared" si="283"/>
        <v>#N/A</v>
      </c>
      <c r="AV445" s="3" t="e">
        <f t="shared" si="284"/>
        <v>#N/A</v>
      </c>
      <c r="AW445" s="3" t="e">
        <f t="shared" si="285"/>
        <v>#N/A</v>
      </c>
      <c r="AX445" s="3" t="e">
        <f t="shared" si="286"/>
        <v>#N/A</v>
      </c>
      <c r="AY445" s="3">
        <f t="shared" si="287"/>
        <v>-5.7566071428571419</v>
      </c>
      <c r="AZ445" s="3">
        <f t="shared" si="288"/>
        <v>-5.7566071428571419</v>
      </c>
      <c r="BA445" s="3">
        <f t="shared" si="289"/>
        <v>-5.7566071428571419</v>
      </c>
      <c r="BB445" s="3" t="e">
        <f t="shared" si="290"/>
        <v>#N/A</v>
      </c>
      <c r="BC445" s="3" t="e">
        <f t="shared" si="291"/>
        <v>#N/A</v>
      </c>
      <c r="BD445" s="3" t="e">
        <f t="shared" si="292"/>
        <v>#N/A</v>
      </c>
      <c r="BE445" s="3" t="e">
        <f t="shared" si="293"/>
        <v>#N/A</v>
      </c>
      <c r="BF445" s="3" t="e">
        <f t="shared" si="294"/>
        <v>#N/A</v>
      </c>
      <c r="BG445" s="3" t="e">
        <f t="shared" si="295"/>
        <v>#N/A</v>
      </c>
    </row>
    <row r="446" spans="1:59" ht="12.75" x14ac:dyDescent="0.2">
      <c r="A446" s="1"/>
      <c r="B446" s="1"/>
      <c r="C446" s="1"/>
      <c r="D446" s="1"/>
      <c r="E446" s="1"/>
      <c r="F446" s="80"/>
      <c r="G446" s="80"/>
      <c r="H446" s="80"/>
      <c r="I446" s="80"/>
      <c r="J446" s="80"/>
      <c r="K446" s="80"/>
      <c r="L446" s="80"/>
      <c r="M446" s="80"/>
      <c r="N446" s="81"/>
      <c r="O446" s="3"/>
      <c r="P446" s="3"/>
      <c r="Q446" s="3"/>
      <c r="R446" s="3"/>
      <c r="S446" s="3"/>
      <c r="T446" s="3"/>
      <c r="U446" s="3"/>
      <c r="V446" s="3"/>
      <c r="W446" s="3"/>
      <c r="X446" s="3"/>
      <c r="Y446" s="3"/>
      <c r="Z446" s="3"/>
      <c r="AA446" s="3"/>
      <c r="AB446" s="1"/>
      <c r="AC446" s="1"/>
      <c r="AD446" s="1"/>
      <c r="AE446" s="1"/>
      <c r="AF446" s="1"/>
      <c r="AG446" s="1"/>
      <c r="AH446" s="1"/>
      <c r="AI446" s="1"/>
      <c r="AJ446" s="1"/>
      <c r="AK446" s="1"/>
      <c r="AL446" s="1">
        <f>IFERROR(VLOOKUP(C446,CALC!$K$2:$M$8,2,FALSE),1)</f>
        <v>1</v>
      </c>
      <c r="AM446" s="1">
        <f>IFERROR(VLOOKUP(C446,CALC!$K$2:$M$8,3,FALSE),1)</f>
        <v>1</v>
      </c>
      <c r="AN446" s="1" t="e">
        <f>VLOOKUP(B446,CALC!$E$2:$H$33,3,FALSE)</f>
        <v>#N/A</v>
      </c>
      <c r="AO446" s="1" t="e">
        <f>VLOOKUP(B446,CALC!$E$2:$H$33,4,FALSE)</f>
        <v>#N/A</v>
      </c>
      <c r="AP446" s="1"/>
      <c r="AQ446" s="3">
        <f t="shared" si="279"/>
        <v>0</v>
      </c>
      <c r="AR446" s="3">
        <f t="shared" si="280"/>
        <v>0</v>
      </c>
      <c r="AS446" s="3" t="e">
        <f t="shared" si="281"/>
        <v>#N/A</v>
      </c>
      <c r="AT446" s="3" t="e">
        <f t="shared" si="282"/>
        <v>#N/A</v>
      </c>
      <c r="AU446" s="3" t="e">
        <f t="shared" si="283"/>
        <v>#N/A</v>
      </c>
      <c r="AV446" s="3" t="e">
        <f t="shared" si="284"/>
        <v>#N/A</v>
      </c>
      <c r="AW446" s="3" t="e">
        <f t="shared" si="285"/>
        <v>#N/A</v>
      </c>
      <c r="AX446" s="3" t="e">
        <f t="shared" si="286"/>
        <v>#N/A</v>
      </c>
      <c r="AY446" s="3">
        <f t="shared" si="287"/>
        <v>-5.7566071428571419</v>
      </c>
      <c r="AZ446" s="3">
        <f t="shared" si="288"/>
        <v>-5.7566071428571419</v>
      </c>
      <c r="BA446" s="3">
        <f t="shared" si="289"/>
        <v>-5.7566071428571419</v>
      </c>
      <c r="BB446" s="3" t="e">
        <f t="shared" si="290"/>
        <v>#N/A</v>
      </c>
      <c r="BC446" s="3" t="e">
        <f t="shared" si="291"/>
        <v>#N/A</v>
      </c>
      <c r="BD446" s="3" t="e">
        <f t="shared" si="292"/>
        <v>#N/A</v>
      </c>
      <c r="BE446" s="3" t="e">
        <f t="shared" si="293"/>
        <v>#N/A</v>
      </c>
      <c r="BF446" s="3" t="e">
        <f t="shared" si="294"/>
        <v>#N/A</v>
      </c>
      <c r="BG446" s="3" t="e">
        <f t="shared" si="295"/>
        <v>#N/A</v>
      </c>
    </row>
    <row r="447" spans="1:59" ht="12.75" x14ac:dyDescent="0.2">
      <c r="A447" s="1"/>
      <c r="B447" s="1"/>
      <c r="C447" s="1"/>
      <c r="D447" s="1"/>
      <c r="E447" s="1"/>
      <c r="F447" s="80"/>
      <c r="G447" s="80"/>
      <c r="H447" s="80"/>
      <c r="I447" s="80"/>
      <c r="J447" s="80"/>
      <c r="K447" s="80"/>
      <c r="L447" s="80"/>
      <c r="M447" s="80"/>
      <c r="N447" s="81"/>
      <c r="O447" s="3"/>
      <c r="P447" s="3"/>
      <c r="Q447" s="3"/>
      <c r="R447" s="3"/>
      <c r="S447" s="3"/>
      <c r="T447" s="3"/>
      <c r="U447" s="3"/>
      <c r="V447" s="3"/>
      <c r="W447" s="3"/>
      <c r="X447" s="3"/>
      <c r="Y447" s="3"/>
      <c r="Z447" s="3"/>
      <c r="AA447" s="3"/>
      <c r="AB447" s="1"/>
      <c r="AC447" s="1"/>
      <c r="AD447" s="1"/>
      <c r="AE447" s="1"/>
      <c r="AF447" s="1"/>
      <c r="AG447" s="1"/>
      <c r="AH447" s="1"/>
      <c r="AI447" s="1"/>
      <c r="AJ447" s="1"/>
      <c r="AK447" s="1"/>
      <c r="AL447" s="1">
        <f>IFERROR(VLOOKUP(C447,CALC!$K$2:$M$8,2,FALSE),1)</f>
        <v>1</v>
      </c>
      <c r="AM447" s="1">
        <f>IFERROR(VLOOKUP(C447,CALC!$K$2:$M$8,3,FALSE),1)</f>
        <v>1</v>
      </c>
      <c r="AN447" s="1" t="e">
        <f>VLOOKUP(B447,CALC!$E$2:$H$33,3,FALSE)</f>
        <v>#N/A</v>
      </c>
      <c r="AO447" s="1" t="e">
        <f>VLOOKUP(B447,CALC!$E$2:$H$33,4,FALSE)</f>
        <v>#N/A</v>
      </c>
      <c r="AP447" s="1"/>
      <c r="AQ447" s="3">
        <f t="shared" si="279"/>
        <v>0</v>
      </c>
      <c r="AR447" s="3">
        <f t="shared" si="280"/>
        <v>0</v>
      </c>
      <c r="AS447" s="3" t="e">
        <f t="shared" si="281"/>
        <v>#N/A</v>
      </c>
      <c r="AT447" s="3" t="e">
        <f t="shared" si="282"/>
        <v>#N/A</v>
      </c>
      <c r="AU447" s="3" t="e">
        <f t="shared" si="283"/>
        <v>#N/A</v>
      </c>
      <c r="AV447" s="3" t="e">
        <f t="shared" si="284"/>
        <v>#N/A</v>
      </c>
      <c r="AW447" s="3" t="e">
        <f t="shared" si="285"/>
        <v>#N/A</v>
      </c>
      <c r="AX447" s="3" t="e">
        <f t="shared" si="286"/>
        <v>#N/A</v>
      </c>
      <c r="AY447" s="3">
        <f t="shared" si="287"/>
        <v>-5.7566071428571419</v>
      </c>
      <c r="AZ447" s="3">
        <f t="shared" si="288"/>
        <v>-5.7566071428571419</v>
      </c>
      <c r="BA447" s="3">
        <f t="shared" si="289"/>
        <v>-5.7566071428571419</v>
      </c>
      <c r="BB447" s="3" t="e">
        <f t="shared" si="290"/>
        <v>#N/A</v>
      </c>
      <c r="BC447" s="3" t="e">
        <f t="shared" si="291"/>
        <v>#N/A</v>
      </c>
      <c r="BD447" s="3" t="e">
        <f t="shared" si="292"/>
        <v>#N/A</v>
      </c>
      <c r="BE447" s="3" t="e">
        <f t="shared" si="293"/>
        <v>#N/A</v>
      </c>
      <c r="BF447" s="3" t="e">
        <f t="shared" si="294"/>
        <v>#N/A</v>
      </c>
      <c r="BG447" s="3" t="e">
        <f t="shared" si="295"/>
        <v>#N/A</v>
      </c>
    </row>
    <row r="448" spans="1:59" ht="12.75" x14ac:dyDescent="0.2">
      <c r="A448" s="1"/>
      <c r="B448" s="1"/>
      <c r="C448" s="1"/>
      <c r="D448" s="1"/>
      <c r="E448" s="1"/>
      <c r="F448" s="80"/>
      <c r="G448" s="80"/>
      <c r="H448" s="80"/>
      <c r="I448" s="80"/>
      <c r="J448" s="80"/>
      <c r="K448" s="80"/>
      <c r="L448" s="80"/>
      <c r="M448" s="80"/>
      <c r="N448" s="81"/>
      <c r="O448" s="3"/>
      <c r="P448" s="3"/>
      <c r="Q448" s="3"/>
      <c r="R448" s="3"/>
      <c r="S448" s="3"/>
      <c r="T448" s="3"/>
      <c r="U448" s="3"/>
      <c r="V448" s="3"/>
      <c r="W448" s="3"/>
      <c r="X448" s="3"/>
      <c r="Y448" s="3"/>
      <c r="Z448" s="3"/>
      <c r="AA448" s="3"/>
      <c r="AB448" s="1"/>
      <c r="AC448" s="1"/>
      <c r="AD448" s="1"/>
      <c r="AE448" s="1"/>
      <c r="AF448" s="1"/>
      <c r="AG448" s="1"/>
      <c r="AH448" s="1"/>
      <c r="AI448" s="1"/>
      <c r="AJ448" s="1"/>
      <c r="AK448" s="1"/>
      <c r="AL448" s="1">
        <f>IFERROR(VLOOKUP(C448,CALC!$K$2:$M$8,2,FALSE),1)</f>
        <v>1</v>
      </c>
      <c r="AM448" s="1">
        <f>IFERROR(VLOOKUP(C448,CALC!$K$2:$M$8,3,FALSE),1)</f>
        <v>1</v>
      </c>
      <c r="AN448" s="1" t="e">
        <f>VLOOKUP(B448,CALC!$E$2:$H$33,3,FALSE)</f>
        <v>#N/A</v>
      </c>
      <c r="AO448" s="1" t="e">
        <f>VLOOKUP(B448,CALC!$E$2:$H$33,4,FALSE)</f>
        <v>#N/A</v>
      </c>
      <c r="AP448" s="1"/>
      <c r="AQ448" s="3">
        <f t="shared" si="279"/>
        <v>0</v>
      </c>
      <c r="AR448" s="3">
        <f t="shared" si="280"/>
        <v>0</v>
      </c>
      <c r="AS448" s="3" t="e">
        <f t="shared" si="281"/>
        <v>#N/A</v>
      </c>
      <c r="AT448" s="3" t="e">
        <f t="shared" si="282"/>
        <v>#N/A</v>
      </c>
      <c r="AU448" s="3" t="e">
        <f t="shared" si="283"/>
        <v>#N/A</v>
      </c>
      <c r="AV448" s="3" t="e">
        <f t="shared" si="284"/>
        <v>#N/A</v>
      </c>
      <c r="AW448" s="3" t="e">
        <f t="shared" si="285"/>
        <v>#N/A</v>
      </c>
      <c r="AX448" s="3" t="e">
        <f t="shared" si="286"/>
        <v>#N/A</v>
      </c>
      <c r="AY448" s="3">
        <f t="shared" si="287"/>
        <v>-5.7566071428571419</v>
      </c>
      <c r="AZ448" s="3">
        <f t="shared" si="288"/>
        <v>-5.7566071428571419</v>
      </c>
      <c r="BA448" s="3">
        <f t="shared" si="289"/>
        <v>-5.7566071428571419</v>
      </c>
      <c r="BB448" s="3" t="e">
        <f t="shared" si="290"/>
        <v>#N/A</v>
      </c>
      <c r="BC448" s="3" t="e">
        <f t="shared" si="291"/>
        <v>#N/A</v>
      </c>
      <c r="BD448" s="3" t="e">
        <f t="shared" si="292"/>
        <v>#N/A</v>
      </c>
      <c r="BE448" s="3" t="e">
        <f t="shared" si="293"/>
        <v>#N/A</v>
      </c>
      <c r="BF448" s="3" t="e">
        <f t="shared" si="294"/>
        <v>#N/A</v>
      </c>
      <c r="BG448" s="3" t="e">
        <f t="shared" si="295"/>
        <v>#N/A</v>
      </c>
    </row>
    <row r="449" spans="1:59" ht="12.75" x14ac:dyDescent="0.2">
      <c r="A449" s="1"/>
      <c r="B449" s="1"/>
      <c r="C449" s="1"/>
      <c r="D449" s="1"/>
      <c r="E449" s="1"/>
      <c r="F449" s="80"/>
      <c r="G449" s="80"/>
      <c r="H449" s="80"/>
      <c r="I449" s="80"/>
      <c r="J449" s="80"/>
      <c r="K449" s="80"/>
      <c r="L449" s="80"/>
      <c r="M449" s="80"/>
      <c r="N449" s="81"/>
      <c r="O449" s="3"/>
      <c r="P449" s="3"/>
      <c r="Q449" s="3"/>
      <c r="R449" s="3"/>
      <c r="S449" s="3"/>
      <c r="T449" s="3"/>
      <c r="U449" s="3"/>
      <c r="V449" s="3"/>
      <c r="W449" s="3"/>
      <c r="X449" s="3"/>
      <c r="Y449" s="3"/>
      <c r="Z449" s="3"/>
      <c r="AA449" s="3"/>
      <c r="AB449" s="1"/>
      <c r="AC449" s="1"/>
      <c r="AD449" s="1"/>
      <c r="AE449" s="1"/>
      <c r="AF449" s="1"/>
      <c r="AG449" s="1"/>
      <c r="AH449" s="1"/>
      <c r="AI449" s="1"/>
      <c r="AJ449" s="1"/>
      <c r="AK449" s="1"/>
      <c r="AL449" s="1">
        <f>IFERROR(VLOOKUP(C449,CALC!$K$2:$M$8,2,FALSE),1)</f>
        <v>1</v>
      </c>
      <c r="AM449" s="1">
        <f>IFERROR(VLOOKUP(C449,CALC!$K$2:$M$8,3,FALSE),1)</f>
        <v>1</v>
      </c>
      <c r="AN449" s="1" t="e">
        <f>VLOOKUP(B449,CALC!$E$2:$H$33,3,FALSE)</f>
        <v>#N/A</v>
      </c>
      <c r="AO449" s="1" t="e">
        <f>VLOOKUP(B449,CALC!$E$2:$H$33,4,FALSE)</f>
        <v>#N/A</v>
      </c>
      <c r="AP449" s="1"/>
      <c r="AQ449" s="3">
        <f t="shared" si="279"/>
        <v>0</v>
      </c>
      <c r="AR449" s="3">
        <f t="shared" si="280"/>
        <v>0</v>
      </c>
      <c r="AS449" s="3" t="e">
        <f t="shared" si="281"/>
        <v>#N/A</v>
      </c>
      <c r="AT449" s="3" t="e">
        <f t="shared" si="282"/>
        <v>#N/A</v>
      </c>
      <c r="AU449" s="3" t="e">
        <f t="shared" si="283"/>
        <v>#N/A</v>
      </c>
      <c r="AV449" s="3" t="e">
        <f t="shared" si="284"/>
        <v>#N/A</v>
      </c>
      <c r="AW449" s="3" t="e">
        <f t="shared" si="285"/>
        <v>#N/A</v>
      </c>
      <c r="AX449" s="3" t="e">
        <f t="shared" si="286"/>
        <v>#N/A</v>
      </c>
      <c r="AY449" s="3">
        <f t="shared" si="287"/>
        <v>-5.7566071428571419</v>
      </c>
      <c r="AZ449" s="3">
        <f t="shared" si="288"/>
        <v>-5.7566071428571419</v>
      </c>
      <c r="BA449" s="3">
        <f t="shared" si="289"/>
        <v>-5.7566071428571419</v>
      </c>
      <c r="BB449" s="3" t="e">
        <f t="shared" si="290"/>
        <v>#N/A</v>
      </c>
      <c r="BC449" s="3" t="e">
        <f t="shared" si="291"/>
        <v>#N/A</v>
      </c>
      <c r="BD449" s="3" t="e">
        <f t="shared" si="292"/>
        <v>#N/A</v>
      </c>
      <c r="BE449" s="3" t="e">
        <f t="shared" si="293"/>
        <v>#N/A</v>
      </c>
      <c r="BF449" s="3" t="e">
        <f t="shared" si="294"/>
        <v>#N/A</v>
      </c>
      <c r="BG449" s="3" t="e">
        <f t="shared" si="295"/>
        <v>#N/A</v>
      </c>
    </row>
    <row r="450" spans="1:59" ht="12.75" x14ac:dyDescent="0.2">
      <c r="A450" s="1"/>
      <c r="B450" s="1"/>
      <c r="C450" s="1"/>
      <c r="D450" s="1"/>
      <c r="E450" s="1"/>
      <c r="F450" s="80"/>
      <c r="G450" s="80"/>
      <c r="H450" s="80"/>
      <c r="I450" s="80"/>
      <c r="J450" s="80"/>
      <c r="K450" s="80"/>
      <c r="L450" s="80"/>
      <c r="M450" s="80"/>
      <c r="N450" s="81"/>
      <c r="O450" s="3"/>
      <c r="P450" s="3"/>
      <c r="Q450" s="3"/>
      <c r="R450" s="3"/>
      <c r="S450" s="3"/>
      <c r="T450" s="3"/>
      <c r="U450" s="3"/>
      <c r="V450" s="3"/>
      <c r="W450" s="3"/>
      <c r="X450" s="3"/>
      <c r="Y450" s="3"/>
      <c r="Z450" s="3"/>
      <c r="AA450" s="3"/>
      <c r="AB450" s="1"/>
      <c r="AC450" s="1"/>
      <c r="AD450" s="1"/>
      <c r="AE450" s="1"/>
      <c r="AF450" s="1"/>
      <c r="AG450" s="1"/>
      <c r="AH450" s="1"/>
      <c r="AI450" s="1"/>
      <c r="AJ450" s="1"/>
      <c r="AK450" s="1"/>
      <c r="AL450" s="1">
        <f>IFERROR(VLOOKUP(C450,CALC!$K$2:$M$8,2,FALSE),1)</f>
        <v>1</v>
      </c>
      <c r="AM450" s="1">
        <f>IFERROR(VLOOKUP(C450,CALC!$K$2:$M$8,3,FALSE),1)</f>
        <v>1</v>
      </c>
      <c r="AN450" s="1" t="e">
        <f>VLOOKUP(B450,CALC!$E$2:$H$33,3,FALSE)</f>
        <v>#N/A</v>
      </c>
      <c r="AO450" s="1" t="e">
        <f>VLOOKUP(B450,CALC!$E$2:$H$33,4,FALSE)</f>
        <v>#N/A</v>
      </c>
      <c r="AP450" s="1"/>
      <c r="AQ450" s="3">
        <f t="shared" si="279"/>
        <v>0</v>
      </c>
      <c r="AR450" s="3">
        <f t="shared" si="280"/>
        <v>0</v>
      </c>
      <c r="AS450" s="3" t="e">
        <f t="shared" si="281"/>
        <v>#N/A</v>
      </c>
      <c r="AT450" s="3" t="e">
        <f t="shared" si="282"/>
        <v>#N/A</v>
      </c>
      <c r="AU450" s="3" t="e">
        <f t="shared" si="283"/>
        <v>#N/A</v>
      </c>
      <c r="AV450" s="3" t="e">
        <f t="shared" si="284"/>
        <v>#N/A</v>
      </c>
      <c r="AW450" s="3" t="e">
        <f t="shared" si="285"/>
        <v>#N/A</v>
      </c>
      <c r="AX450" s="3" t="e">
        <f t="shared" si="286"/>
        <v>#N/A</v>
      </c>
      <c r="AY450" s="3">
        <f t="shared" si="287"/>
        <v>-5.7566071428571419</v>
      </c>
      <c r="AZ450" s="3">
        <f t="shared" si="288"/>
        <v>-5.7566071428571419</v>
      </c>
      <c r="BA450" s="3">
        <f t="shared" si="289"/>
        <v>-5.7566071428571419</v>
      </c>
      <c r="BB450" s="3" t="e">
        <f t="shared" si="290"/>
        <v>#N/A</v>
      </c>
      <c r="BC450" s="3" t="e">
        <f t="shared" si="291"/>
        <v>#N/A</v>
      </c>
      <c r="BD450" s="3" t="e">
        <f t="shared" si="292"/>
        <v>#N/A</v>
      </c>
      <c r="BE450" s="3" t="e">
        <f t="shared" si="293"/>
        <v>#N/A</v>
      </c>
      <c r="BF450" s="3" t="e">
        <f t="shared" si="294"/>
        <v>#N/A</v>
      </c>
      <c r="BG450" s="3" t="e">
        <f t="shared" si="295"/>
        <v>#N/A</v>
      </c>
    </row>
    <row r="451" spans="1:59" ht="12.75" x14ac:dyDescent="0.2">
      <c r="A451" s="1"/>
      <c r="B451" s="1"/>
      <c r="C451" s="1"/>
      <c r="D451" s="1"/>
      <c r="E451" s="1"/>
      <c r="F451" s="80"/>
      <c r="G451" s="80"/>
      <c r="H451" s="80"/>
      <c r="I451" s="80"/>
      <c r="J451" s="80"/>
      <c r="K451" s="80"/>
      <c r="L451" s="80"/>
      <c r="M451" s="80"/>
      <c r="N451" s="81"/>
      <c r="O451" s="3"/>
      <c r="P451" s="3"/>
      <c r="Q451" s="3"/>
      <c r="R451" s="3"/>
      <c r="S451" s="3"/>
      <c r="T451" s="3"/>
      <c r="U451" s="3"/>
      <c r="V451" s="3"/>
      <c r="W451" s="3"/>
      <c r="X451" s="3"/>
      <c r="Y451" s="3"/>
      <c r="Z451" s="3"/>
      <c r="AA451" s="3"/>
      <c r="AB451" s="1"/>
      <c r="AC451" s="1"/>
      <c r="AD451" s="1"/>
      <c r="AE451" s="1"/>
      <c r="AF451" s="1"/>
      <c r="AG451" s="1"/>
      <c r="AH451" s="1"/>
      <c r="AI451" s="1"/>
      <c r="AJ451" s="1"/>
      <c r="AK451" s="1"/>
      <c r="AL451" s="1">
        <f>IFERROR(VLOOKUP(C451,CALC!$K$2:$M$8,2,FALSE),1)</f>
        <v>1</v>
      </c>
      <c r="AM451" s="1">
        <f>IFERROR(VLOOKUP(C451,CALC!$K$2:$M$8,3,FALSE),1)</f>
        <v>1</v>
      </c>
      <c r="AN451" s="1" t="e">
        <f>VLOOKUP(B451,CALC!$E$2:$H$33,3,FALSE)</f>
        <v>#N/A</v>
      </c>
      <c r="AO451" s="1" t="e">
        <f>VLOOKUP(B451,CALC!$E$2:$H$33,4,FALSE)</f>
        <v>#N/A</v>
      </c>
      <c r="AP451" s="1"/>
      <c r="AQ451" s="3">
        <f t="shared" si="279"/>
        <v>0</v>
      </c>
      <c r="AR451" s="3">
        <f t="shared" si="280"/>
        <v>0</v>
      </c>
      <c r="AS451" s="3" t="e">
        <f t="shared" si="281"/>
        <v>#N/A</v>
      </c>
      <c r="AT451" s="3" t="e">
        <f t="shared" si="282"/>
        <v>#N/A</v>
      </c>
      <c r="AU451" s="3" t="e">
        <f t="shared" si="283"/>
        <v>#N/A</v>
      </c>
      <c r="AV451" s="3" t="e">
        <f t="shared" si="284"/>
        <v>#N/A</v>
      </c>
      <c r="AW451" s="3" t="e">
        <f t="shared" si="285"/>
        <v>#N/A</v>
      </c>
      <c r="AX451" s="3" t="e">
        <f t="shared" si="286"/>
        <v>#N/A</v>
      </c>
      <c r="AY451" s="3">
        <f t="shared" si="287"/>
        <v>-5.7566071428571419</v>
      </c>
      <c r="AZ451" s="3">
        <f t="shared" si="288"/>
        <v>-5.7566071428571419</v>
      </c>
      <c r="BA451" s="3">
        <f t="shared" si="289"/>
        <v>-5.7566071428571419</v>
      </c>
      <c r="BB451" s="3" t="e">
        <f t="shared" si="290"/>
        <v>#N/A</v>
      </c>
      <c r="BC451" s="3" t="e">
        <f t="shared" si="291"/>
        <v>#N/A</v>
      </c>
      <c r="BD451" s="3" t="e">
        <f t="shared" si="292"/>
        <v>#N/A</v>
      </c>
      <c r="BE451" s="3" t="e">
        <f t="shared" si="293"/>
        <v>#N/A</v>
      </c>
      <c r="BF451" s="3" t="e">
        <f t="shared" si="294"/>
        <v>#N/A</v>
      </c>
      <c r="BG451" s="3" t="e">
        <f t="shared" si="295"/>
        <v>#N/A</v>
      </c>
    </row>
    <row r="452" spans="1:59" ht="12.75" x14ac:dyDescent="0.2">
      <c r="A452" s="1"/>
      <c r="B452" s="1"/>
      <c r="C452" s="1"/>
      <c r="D452" s="1"/>
      <c r="E452" s="1"/>
      <c r="F452" s="80"/>
      <c r="G452" s="80"/>
      <c r="H452" s="80"/>
      <c r="I452" s="80"/>
      <c r="J452" s="80"/>
      <c r="K452" s="80"/>
      <c r="L452" s="80"/>
      <c r="M452" s="80"/>
      <c r="N452" s="81"/>
      <c r="O452" s="3"/>
      <c r="P452" s="3"/>
      <c r="Q452" s="3"/>
      <c r="R452" s="3"/>
      <c r="S452" s="3"/>
      <c r="T452" s="3"/>
      <c r="U452" s="3"/>
      <c r="V452" s="3"/>
      <c r="W452" s="3"/>
      <c r="X452" s="3"/>
      <c r="Y452" s="3"/>
      <c r="Z452" s="3"/>
      <c r="AA452" s="3"/>
      <c r="AB452" s="1"/>
      <c r="AC452" s="1"/>
      <c r="AD452" s="1"/>
      <c r="AE452" s="1"/>
      <c r="AF452" s="1"/>
      <c r="AG452" s="1"/>
      <c r="AH452" s="1"/>
      <c r="AI452" s="1"/>
      <c r="AJ452" s="1"/>
      <c r="AK452" s="1"/>
      <c r="AL452" s="1">
        <f>IFERROR(VLOOKUP(C452,CALC!$K$2:$M$8,2,FALSE),1)</f>
        <v>1</v>
      </c>
      <c r="AM452" s="1">
        <f>IFERROR(VLOOKUP(C452,CALC!$K$2:$M$8,3,FALSE),1)</f>
        <v>1</v>
      </c>
      <c r="AN452" s="1" t="e">
        <f>VLOOKUP(B452,CALC!$E$2:$H$33,3,FALSE)</f>
        <v>#N/A</v>
      </c>
      <c r="AO452" s="1" t="e">
        <f>VLOOKUP(B452,CALC!$E$2:$H$33,4,FALSE)</f>
        <v>#N/A</v>
      </c>
      <c r="AP452" s="1"/>
      <c r="AQ452" s="3">
        <f t="shared" si="279"/>
        <v>0</v>
      </c>
      <c r="AR452" s="3">
        <f t="shared" si="280"/>
        <v>0</v>
      </c>
      <c r="AS452" s="3" t="e">
        <f t="shared" si="281"/>
        <v>#N/A</v>
      </c>
      <c r="AT452" s="3" t="e">
        <f t="shared" si="282"/>
        <v>#N/A</v>
      </c>
      <c r="AU452" s="3" t="e">
        <f t="shared" si="283"/>
        <v>#N/A</v>
      </c>
      <c r="AV452" s="3" t="e">
        <f t="shared" si="284"/>
        <v>#N/A</v>
      </c>
      <c r="AW452" s="3" t="e">
        <f t="shared" si="285"/>
        <v>#N/A</v>
      </c>
      <c r="AX452" s="3" t="e">
        <f t="shared" si="286"/>
        <v>#N/A</v>
      </c>
      <c r="AY452" s="3">
        <f t="shared" si="287"/>
        <v>-5.7566071428571419</v>
      </c>
      <c r="AZ452" s="3">
        <f t="shared" si="288"/>
        <v>-5.7566071428571419</v>
      </c>
      <c r="BA452" s="3">
        <f t="shared" si="289"/>
        <v>-5.7566071428571419</v>
      </c>
      <c r="BB452" s="3" t="e">
        <f t="shared" si="290"/>
        <v>#N/A</v>
      </c>
      <c r="BC452" s="3" t="e">
        <f t="shared" si="291"/>
        <v>#N/A</v>
      </c>
      <c r="BD452" s="3" t="e">
        <f t="shared" si="292"/>
        <v>#N/A</v>
      </c>
      <c r="BE452" s="3" t="e">
        <f t="shared" si="293"/>
        <v>#N/A</v>
      </c>
      <c r="BF452" s="3" t="e">
        <f t="shared" si="294"/>
        <v>#N/A</v>
      </c>
      <c r="BG452" s="3" t="e">
        <f t="shared" si="295"/>
        <v>#N/A</v>
      </c>
    </row>
    <row r="453" spans="1:59" ht="12.75" x14ac:dyDescent="0.2">
      <c r="A453" s="1"/>
      <c r="B453" s="1"/>
      <c r="C453" s="1"/>
      <c r="D453" s="1"/>
      <c r="E453" s="1"/>
      <c r="F453" s="80"/>
      <c r="G453" s="80"/>
      <c r="H453" s="80"/>
      <c r="I453" s="80"/>
      <c r="J453" s="80"/>
      <c r="K453" s="80"/>
      <c r="L453" s="80"/>
      <c r="M453" s="80"/>
      <c r="N453" s="81"/>
      <c r="O453" s="3"/>
      <c r="P453" s="3"/>
      <c r="Q453" s="3"/>
      <c r="R453" s="3"/>
      <c r="S453" s="3"/>
      <c r="T453" s="3"/>
      <c r="U453" s="3"/>
      <c r="V453" s="3"/>
      <c r="W453" s="3"/>
      <c r="X453" s="3"/>
      <c r="Y453" s="3"/>
      <c r="Z453" s="3"/>
      <c r="AA453" s="3"/>
      <c r="AB453" s="1"/>
      <c r="AC453" s="1"/>
      <c r="AD453" s="1"/>
      <c r="AE453" s="1"/>
      <c r="AF453" s="1"/>
      <c r="AG453" s="1"/>
      <c r="AH453" s="1"/>
      <c r="AI453" s="1"/>
      <c r="AJ453" s="1"/>
      <c r="AK453" s="1"/>
      <c r="AL453" s="1">
        <f>IFERROR(VLOOKUP(C453,CALC!$K$2:$M$8,2,FALSE),1)</f>
        <v>1</v>
      </c>
      <c r="AM453" s="1">
        <f>IFERROR(VLOOKUP(C453,CALC!$K$2:$M$8,3,FALSE),1)</f>
        <v>1</v>
      </c>
      <c r="AN453" s="1" t="e">
        <f>VLOOKUP(B453,CALC!$E$2:$H$33,3,FALSE)</f>
        <v>#N/A</v>
      </c>
      <c r="AO453" s="1" t="e">
        <f>VLOOKUP(B453,CALC!$E$2:$H$33,4,FALSE)</f>
        <v>#N/A</v>
      </c>
      <c r="AP453" s="1"/>
      <c r="AQ453" s="3">
        <f t="shared" si="279"/>
        <v>0</v>
      </c>
      <c r="AR453" s="3">
        <f t="shared" si="280"/>
        <v>0</v>
      </c>
      <c r="AS453" s="3" t="e">
        <f t="shared" si="281"/>
        <v>#N/A</v>
      </c>
      <c r="AT453" s="3" t="e">
        <f t="shared" si="282"/>
        <v>#N/A</v>
      </c>
      <c r="AU453" s="3" t="e">
        <f t="shared" si="283"/>
        <v>#N/A</v>
      </c>
      <c r="AV453" s="3" t="e">
        <f t="shared" si="284"/>
        <v>#N/A</v>
      </c>
      <c r="AW453" s="3" t="e">
        <f t="shared" si="285"/>
        <v>#N/A</v>
      </c>
      <c r="AX453" s="3" t="e">
        <f t="shared" si="286"/>
        <v>#N/A</v>
      </c>
      <c r="AY453" s="3">
        <f t="shared" si="287"/>
        <v>-5.7566071428571419</v>
      </c>
      <c r="AZ453" s="3">
        <f t="shared" si="288"/>
        <v>-5.7566071428571419</v>
      </c>
      <c r="BA453" s="3">
        <f t="shared" si="289"/>
        <v>-5.7566071428571419</v>
      </c>
      <c r="BB453" s="3" t="e">
        <f t="shared" si="290"/>
        <v>#N/A</v>
      </c>
      <c r="BC453" s="3" t="e">
        <f t="shared" si="291"/>
        <v>#N/A</v>
      </c>
      <c r="BD453" s="3" t="e">
        <f t="shared" si="292"/>
        <v>#N/A</v>
      </c>
      <c r="BE453" s="3" t="e">
        <f t="shared" si="293"/>
        <v>#N/A</v>
      </c>
      <c r="BF453" s="3" t="e">
        <f t="shared" si="294"/>
        <v>#N/A</v>
      </c>
      <c r="BG453" s="3" t="e">
        <f t="shared" si="295"/>
        <v>#N/A</v>
      </c>
    </row>
    <row r="454" spans="1:59" ht="12.75" x14ac:dyDescent="0.2">
      <c r="A454" s="1"/>
      <c r="B454" s="1"/>
      <c r="C454" s="1"/>
      <c r="D454" s="1"/>
      <c r="E454" s="1"/>
      <c r="F454" s="80"/>
      <c r="G454" s="80"/>
      <c r="H454" s="80"/>
      <c r="I454" s="80"/>
      <c r="J454" s="80"/>
      <c r="K454" s="80"/>
      <c r="L454" s="80"/>
      <c r="M454" s="80"/>
      <c r="N454" s="81"/>
      <c r="O454" s="3"/>
      <c r="P454" s="3"/>
      <c r="Q454" s="3"/>
      <c r="R454" s="3"/>
      <c r="S454" s="3"/>
      <c r="T454" s="3"/>
      <c r="U454" s="3"/>
      <c r="V454" s="3"/>
      <c r="W454" s="3"/>
      <c r="X454" s="3"/>
      <c r="Y454" s="3"/>
      <c r="Z454" s="3"/>
      <c r="AA454" s="3"/>
      <c r="AB454" s="1"/>
      <c r="AC454" s="1"/>
      <c r="AD454" s="1"/>
      <c r="AE454" s="1"/>
      <c r="AF454" s="1"/>
      <c r="AG454" s="1"/>
      <c r="AH454" s="1"/>
      <c r="AI454" s="1"/>
      <c r="AJ454" s="1"/>
      <c r="AK454" s="1"/>
      <c r="AL454" s="1">
        <f>IFERROR(VLOOKUP(C454,CALC!$K$2:$M$8,2,FALSE),1)</f>
        <v>1</v>
      </c>
      <c r="AM454" s="1">
        <f>IFERROR(VLOOKUP(C454,CALC!$K$2:$M$8,3,FALSE),1)</f>
        <v>1</v>
      </c>
      <c r="AN454" s="1" t="e">
        <f>VLOOKUP(B454,CALC!$E$2:$H$33,3,FALSE)</f>
        <v>#N/A</v>
      </c>
      <c r="AO454" s="1" t="e">
        <f>VLOOKUP(B454,CALC!$E$2:$H$33,4,FALSE)</f>
        <v>#N/A</v>
      </c>
      <c r="AP454" s="1"/>
      <c r="AQ454" s="3">
        <f t="shared" si="279"/>
        <v>0</v>
      </c>
      <c r="AR454" s="3">
        <f t="shared" si="280"/>
        <v>0</v>
      </c>
      <c r="AS454" s="3" t="e">
        <f t="shared" si="281"/>
        <v>#N/A</v>
      </c>
      <c r="AT454" s="3" t="e">
        <f t="shared" si="282"/>
        <v>#N/A</v>
      </c>
      <c r="AU454" s="3" t="e">
        <f t="shared" si="283"/>
        <v>#N/A</v>
      </c>
      <c r="AV454" s="3" t="e">
        <f t="shared" si="284"/>
        <v>#N/A</v>
      </c>
      <c r="AW454" s="3" t="e">
        <f t="shared" si="285"/>
        <v>#N/A</v>
      </c>
      <c r="AX454" s="3" t="e">
        <f t="shared" si="286"/>
        <v>#N/A</v>
      </c>
      <c r="AY454" s="3">
        <f t="shared" si="287"/>
        <v>-5.7566071428571419</v>
      </c>
      <c r="AZ454" s="3">
        <f t="shared" si="288"/>
        <v>-5.7566071428571419</v>
      </c>
      <c r="BA454" s="3">
        <f t="shared" si="289"/>
        <v>-5.7566071428571419</v>
      </c>
      <c r="BB454" s="3" t="e">
        <f t="shared" si="290"/>
        <v>#N/A</v>
      </c>
      <c r="BC454" s="3" t="e">
        <f t="shared" si="291"/>
        <v>#N/A</v>
      </c>
      <c r="BD454" s="3" t="e">
        <f t="shared" si="292"/>
        <v>#N/A</v>
      </c>
      <c r="BE454" s="3" t="e">
        <f t="shared" si="293"/>
        <v>#N/A</v>
      </c>
      <c r="BF454" s="3" t="e">
        <f t="shared" si="294"/>
        <v>#N/A</v>
      </c>
      <c r="BG454" s="3" t="e">
        <f t="shared" si="295"/>
        <v>#N/A</v>
      </c>
    </row>
    <row r="455" spans="1:59" ht="12.75" x14ac:dyDescent="0.2">
      <c r="A455" s="1"/>
      <c r="B455" s="1"/>
      <c r="C455" s="1"/>
      <c r="D455" s="1"/>
      <c r="E455" s="1"/>
      <c r="F455" s="80"/>
      <c r="G455" s="80"/>
      <c r="H455" s="80"/>
      <c r="I455" s="80"/>
      <c r="J455" s="80"/>
      <c r="K455" s="80"/>
      <c r="L455" s="80"/>
      <c r="M455" s="80"/>
      <c r="N455" s="81"/>
      <c r="O455" s="3"/>
      <c r="P455" s="3"/>
      <c r="Q455" s="3"/>
      <c r="R455" s="3"/>
      <c r="S455" s="3"/>
      <c r="T455" s="3"/>
      <c r="U455" s="3"/>
      <c r="V455" s="3"/>
      <c r="W455" s="3"/>
      <c r="X455" s="3"/>
      <c r="Y455" s="3"/>
      <c r="Z455" s="3"/>
      <c r="AA455" s="3"/>
      <c r="AB455" s="1"/>
      <c r="AC455" s="1"/>
      <c r="AD455" s="1"/>
      <c r="AE455" s="1"/>
      <c r="AF455" s="1"/>
      <c r="AG455" s="1"/>
      <c r="AH455" s="1"/>
      <c r="AI455" s="1"/>
      <c r="AJ455" s="1"/>
      <c r="AK455" s="1"/>
      <c r="AL455" s="1">
        <f>IFERROR(VLOOKUP(C455,CALC!$K$2:$M$8,2,FALSE),1)</f>
        <v>1</v>
      </c>
      <c r="AM455" s="1">
        <f>IFERROR(VLOOKUP(C455,CALC!$K$2:$M$8,3,FALSE),1)</f>
        <v>1</v>
      </c>
      <c r="AN455" s="1" t="e">
        <f>VLOOKUP(B455,CALC!$E$2:$H$33,3,FALSE)</f>
        <v>#N/A</v>
      </c>
      <c r="AO455" s="1" t="e">
        <f>VLOOKUP(B455,CALC!$E$2:$H$33,4,FALSE)</f>
        <v>#N/A</v>
      </c>
      <c r="AP455" s="1"/>
      <c r="AQ455" s="3">
        <f t="shared" si="279"/>
        <v>0</v>
      </c>
      <c r="AR455" s="3">
        <f t="shared" si="280"/>
        <v>0</v>
      </c>
      <c r="AS455" s="3" t="e">
        <f t="shared" si="281"/>
        <v>#N/A</v>
      </c>
      <c r="AT455" s="3" t="e">
        <f t="shared" si="282"/>
        <v>#N/A</v>
      </c>
      <c r="AU455" s="3" t="e">
        <f t="shared" si="283"/>
        <v>#N/A</v>
      </c>
      <c r="AV455" s="3" t="e">
        <f t="shared" si="284"/>
        <v>#N/A</v>
      </c>
      <c r="AW455" s="3" t="e">
        <f t="shared" si="285"/>
        <v>#N/A</v>
      </c>
      <c r="AX455" s="3" t="e">
        <f t="shared" si="286"/>
        <v>#N/A</v>
      </c>
      <c r="AY455" s="3">
        <f t="shared" si="287"/>
        <v>-5.7566071428571419</v>
      </c>
      <c r="AZ455" s="3">
        <f t="shared" si="288"/>
        <v>-5.7566071428571419</v>
      </c>
      <c r="BA455" s="3">
        <f t="shared" si="289"/>
        <v>-5.7566071428571419</v>
      </c>
      <c r="BB455" s="3" t="e">
        <f t="shared" si="290"/>
        <v>#N/A</v>
      </c>
      <c r="BC455" s="3" t="e">
        <f t="shared" si="291"/>
        <v>#N/A</v>
      </c>
      <c r="BD455" s="3" t="e">
        <f t="shared" si="292"/>
        <v>#N/A</v>
      </c>
      <c r="BE455" s="3" t="e">
        <f t="shared" si="293"/>
        <v>#N/A</v>
      </c>
      <c r="BF455" s="3" t="e">
        <f t="shared" si="294"/>
        <v>#N/A</v>
      </c>
      <c r="BG455" s="3" t="e">
        <f t="shared" si="295"/>
        <v>#N/A</v>
      </c>
    </row>
    <row r="456" spans="1:59" ht="12.75" x14ac:dyDescent="0.2">
      <c r="A456" s="1"/>
      <c r="B456" s="1"/>
      <c r="C456" s="1"/>
      <c r="D456" s="1"/>
      <c r="E456" s="1"/>
      <c r="F456" s="80"/>
      <c r="G456" s="80"/>
      <c r="H456" s="80"/>
      <c r="I456" s="80"/>
      <c r="J456" s="80"/>
      <c r="K456" s="80"/>
      <c r="L456" s="80"/>
      <c r="M456" s="80"/>
      <c r="N456" s="81"/>
      <c r="O456" s="3"/>
      <c r="P456" s="3"/>
      <c r="Q456" s="3"/>
      <c r="R456" s="3"/>
      <c r="S456" s="3"/>
      <c r="T456" s="3"/>
      <c r="U456" s="3"/>
      <c r="V456" s="3"/>
      <c r="W456" s="3"/>
      <c r="X456" s="3"/>
      <c r="Y456" s="3"/>
      <c r="Z456" s="3"/>
      <c r="AA456" s="3"/>
      <c r="AB456" s="1"/>
      <c r="AC456" s="1"/>
      <c r="AD456" s="1"/>
      <c r="AE456" s="1"/>
      <c r="AF456" s="1"/>
      <c r="AG456" s="1"/>
      <c r="AH456" s="1"/>
      <c r="AI456" s="1"/>
      <c r="AJ456" s="1"/>
      <c r="AK456" s="1"/>
      <c r="AL456" s="1">
        <f>IFERROR(VLOOKUP(C456,CALC!$K$2:$M$8,2,FALSE),1)</f>
        <v>1</v>
      </c>
      <c r="AM456" s="1">
        <f>IFERROR(VLOOKUP(C456,CALC!$K$2:$M$8,3,FALSE),1)</f>
        <v>1</v>
      </c>
      <c r="AN456" s="1" t="e">
        <f>VLOOKUP(B456,CALC!$E$2:$H$33,3,FALSE)</f>
        <v>#N/A</v>
      </c>
      <c r="AO456" s="1" t="e">
        <f>VLOOKUP(B456,CALC!$E$2:$H$33,4,FALSE)</f>
        <v>#N/A</v>
      </c>
      <c r="AP456" s="1"/>
      <c r="AQ456" s="3">
        <f t="shared" si="279"/>
        <v>0</v>
      </c>
      <c r="AR456" s="3">
        <f t="shared" si="280"/>
        <v>0</v>
      </c>
      <c r="AS456" s="3" t="e">
        <f t="shared" si="281"/>
        <v>#N/A</v>
      </c>
      <c r="AT456" s="3" t="e">
        <f t="shared" si="282"/>
        <v>#N/A</v>
      </c>
      <c r="AU456" s="3" t="e">
        <f t="shared" si="283"/>
        <v>#N/A</v>
      </c>
      <c r="AV456" s="3" t="e">
        <f t="shared" si="284"/>
        <v>#N/A</v>
      </c>
      <c r="AW456" s="3" t="e">
        <f t="shared" si="285"/>
        <v>#N/A</v>
      </c>
      <c r="AX456" s="3" t="e">
        <f t="shared" si="286"/>
        <v>#N/A</v>
      </c>
      <c r="AY456" s="3">
        <f t="shared" si="287"/>
        <v>-5.7566071428571419</v>
      </c>
      <c r="AZ456" s="3">
        <f t="shared" si="288"/>
        <v>-5.7566071428571419</v>
      </c>
      <c r="BA456" s="3">
        <f t="shared" si="289"/>
        <v>-5.7566071428571419</v>
      </c>
      <c r="BB456" s="3" t="e">
        <f t="shared" si="290"/>
        <v>#N/A</v>
      </c>
      <c r="BC456" s="3" t="e">
        <f t="shared" si="291"/>
        <v>#N/A</v>
      </c>
      <c r="BD456" s="3" t="e">
        <f t="shared" si="292"/>
        <v>#N/A</v>
      </c>
      <c r="BE456" s="3" t="e">
        <f t="shared" si="293"/>
        <v>#N/A</v>
      </c>
      <c r="BF456" s="3" t="e">
        <f t="shared" si="294"/>
        <v>#N/A</v>
      </c>
      <c r="BG456" s="3" t="e">
        <f t="shared" si="295"/>
        <v>#N/A</v>
      </c>
    </row>
    <row r="457" spans="1:59" ht="12.75" x14ac:dyDescent="0.2">
      <c r="A457" s="1"/>
      <c r="B457" s="1"/>
      <c r="C457" s="1"/>
      <c r="D457" s="1"/>
      <c r="E457" s="1"/>
      <c r="F457" s="80"/>
      <c r="G457" s="80"/>
      <c r="H457" s="80"/>
      <c r="I457" s="80"/>
      <c r="J457" s="80"/>
      <c r="K457" s="80"/>
      <c r="L457" s="80"/>
      <c r="M457" s="80"/>
      <c r="N457" s="81"/>
      <c r="O457" s="3"/>
      <c r="P457" s="3"/>
      <c r="Q457" s="3"/>
      <c r="R457" s="3"/>
      <c r="S457" s="3"/>
      <c r="T457" s="3"/>
      <c r="U457" s="3"/>
      <c r="V457" s="3"/>
      <c r="W457" s="3"/>
      <c r="X457" s="3"/>
      <c r="Y457" s="3"/>
      <c r="Z457" s="3"/>
      <c r="AA457" s="3"/>
      <c r="AB457" s="1"/>
      <c r="AC457" s="1"/>
      <c r="AD457" s="1"/>
      <c r="AE457" s="1"/>
      <c r="AF457" s="1"/>
      <c r="AG457" s="1"/>
      <c r="AH457" s="1"/>
      <c r="AI457" s="1"/>
      <c r="AJ457" s="1"/>
      <c r="AK457" s="1"/>
      <c r="AL457" s="1">
        <f>IFERROR(VLOOKUP(C457,CALC!$K$2:$M$8,2,FALSE),1)</f>
        <v>1</v>
      </c>
      <c r="AM457" s="1">
        <f>IFERROR(VLOOKUP(C457,CALC!$K$2:$M$8,3,FALSE),1)</f>
        <v>1</v>
      </c>
      <c r="AN457" s="1" t="e">
        <f>VLOOKUP(B457,CALC!$E$2:$H$33,3,FALSE)</f>
        <v>#N/A</v>
      </c>
      <c r="AO457" s="1" t="e">
        <f>VLOOKUP(B457,CALC!$E$2:$H$33,4,FALSE)</f>
        <v>#N/A</v>
      </c>
      <c r="AP457" s="1"/>
      <c r="AQ457" s="3">
        <f t="shared" si="279"/>
        <v>0</v>
      </c>
      <c r="AR457" s="3">
        <f t="shared" si="280"/>
        <v>0</v>
      </c>
      <c r="AS457" s="3" t="e">
        <f t="shared" si="281"/>
        <v>#N/A</v>
      </c>
      <c r="AT457" s="3" t="e">
        <f t="shared" si="282"/>
        <v>#N/A</v>
      </c>
      <c r="AU457" s="3" t="e">
        <f t="shared" si="283"/>
        <v>#N/A</v>
      </c>
      <c r="AV457" s="3" t="e">
        <f t="shared" si="284"/>
        <v>#N/A</v>
      </c>
      <c r="AW457" s="3" t="e">
        <f t="shared" si="285"/>
        <v>#N/A</v>
      </c>
      <c r="AX457" s="3" t="e">
        <f t="shared" si="286"/>
        <v>#N/A</v>
      </c>
      <c r="AY457" s="3">
        <f t="shared" si="287"/>
        <v>-5.7566071428571419</v>
      </c>
      <c r="AZ457" s="3">
        <f t="shared" si="288"/>
        <v>-5.7566071428571419</v>
      </c>
      <c r="BA457" s="3">
        <f t="shared" si="289"/>
        <v>-5.7566071428571419</v>
      </c>
      <c r="BB457" s="3" t="e">
        <f t="shared" si="290"/>
        <v>#N/A</v>
      </c>
      <c r="BC457" s="3" t="e">
        <f t="shared" si="291"/>
        <v>#N/A</v>
      </c>
      <c r="BD457" s="3" t="e">
        <f t="shared" si="292"/>
        <v>#N/A</v>
      </c>
      <c r="BE457" s="3" t="e">
        <f t="shared" si="293"/>
        <v>#N/A</v>
      </c>
      <c r="BF457" s="3" t="e">
        <f t="shared" si="294"/>
        <v>#N/A</v>
      </c>
      <c r="BG457" s="3" t="e">
        <f t="shared" si="295"/>
        <v>#N/A</v>
      </c>
    </row>
    <row r="458" spans="1:59" ht="12.75" x14ac:dyDescent="0.2">
      <c r="A458" s="1"/>
      <c r="B458" s="1"/>
      <c r="C458" s="1"/>
      <c r="D458" s="1"/>
      <c r="E458" s="1"/>
      <c r="F458" s="80"/>
      <c r="G458" s="80"/>
      <c r="H458" s="80"/>
      <c r="I458" s="80"/>
      <c r="J458" s="80"/>
      <c r="K458" s="80"/>
      <c r="L458" s="80"/>
      <c r="M458" s="80"/>
      <c r="N458" s="81"/>
      <c r="O458" s="3"/>
      <c r="P458" s="3"/>
      <c r="Q458" s="3"/>
      <c r="R458" s="3"/>
      <c r="S458" s="3"/>
      <c r="T458" s="3"/>
      <c r="U458" s="3"/>
      <c r="V458" s="3"/>
      <c r="W458" s="3"/>
      <c r="X458" s="3"/>
      <c r="Y458" s="3"/>
      <c r="Z458" s="3"/>
      <c r="AA458" s="3"/>
      <c r="AB458" s="1"/>
      <c r="AC458" s="1"/>
      <c r="AD458" s="1"/>
      <c r="AE458" s="1"/>
      <c r="AF458" s="1"/>
      <c r="AG458" s="1"/>
      <c r="AH458" s="1"/>
      <c r="AI458" s="1"/>
      <c r="AJ458" s="1"/>
      <c r="AK458" s="1"/>
      <c r="AL458" s="1">
        <f>IFERROR(VLOOKUP(C458,CALC!$K$2:$M$8,2,FALSE),1)</f>
        <v>1</v>
      </c>
      <c r="AM458" s="1">
        <f>IFERROR(VLOOKUP(C458,CALC!$K$2:$M$8,3,FALSE),1)</f>
        <v>1</v>
      </c>
      <c r="AN458" s="1" t="e">
        <f>VLOOKUP(B458,CALC!$E$2:$H$33,3,FALSE)</f>
        <v>#N/A</v>
      </c>
      <c r="AO458" s="1" t="e">
        <f>VLOOKUP(B458,CALC!$E$2:$H$33,4,FALSE)</f>
        <v>#N/A</v>
      </c>
      <c r="AP458" s="1"/>
      <c r="AQ458" s="3">
        <f t="shared" si="279"/>
        <v>0</v>
      </c>
      <c r="AR458" s="3">
        <f t="shared" si="280"/>
        <v>0</v>
      </c>
      <c r="AS458" s="3" t="e">
        <f t="shared" si="281"/>
        <v>#N/A</v>
      </c>
      <c r="AT458" s="3" t="e">
        <f t="shared" si="282"/>
        <v>#N/A</v>
      </c>
      <c r="AU458" s="3" t="e">
        <f t="shared" si="283"/>
        <v>#N/A</v>
      </c>
      <c r="AV458" s="3" t="e">
        <f t="shared" si="284"/>
        <v>#N/A</v>
      </c>
      <c r="AW458" s="3" t="e">
        <f t="shared" si="285"/>
        <v>#N/A</v>
      </c>
      <c r="AX458" s="3" t="e">
        <f t="shared" si="286"/>
        <v>#N/A</v>
      </c>
      <c r="AY458" s="3">
        <f t="shared" si="287"/>
        <v>-5.7566071428571419</v>
      </c>
      <c r="AZ458" s="3">
        <f t="shared" si="288"/>
        <v>-5.7566071428571419</v>
      </c>
      <c r="BA458" s="3">
        <f t="shared" si="289"/>
        <v>-5.7566071428571419</v>
      </c>
      <c r="BB458" s="3" t="e">
        <f t="shared" si="290"/>
        <v>#N/A</v>
      </c>
      <c r="BC458" s="3" t="e">
        <f t="shared" si="291"/>
        <v>#N/A</v>
      </c>
      <c r="BD458" s="3" t="e">
        <f t="shared" si="292"/>
        <v>#N/A</v>
      </c>
      <c r="BE458" s="3" t="e">
        <f t="shared" si="293"/>
        <v>#N/A</v>
      </c>
      <c r="BF458" s="3" t="e">
        <f t="shared" si="294"/>
        <v>#N/A</v>
      </c>
      <c r="BG458" s="3" t="e">
        <f t="shared" si="295"/>
        <v>#N/A</v>
      </c>
    </row>
    <row r="459" spans="1:59" ht="12.75" x14ac:dyDescent="0.2">
      <c r="A459" s="1"/>
      <c r="B459" s="1"/>
      <c r="C459" s="1"/>
      <c r="D459" s="1"/>
      <c r="E459" s="1"/>
      <c r="F459" s="80"/>
      <c r="G459" s="80"/>
      <c r="H459" s="80"/>
      <c r="I459" s="80"/>
      <c r="J459" s="80"/>
      <c r="K459" s="80"/>
      <c r="L459" s="80"/>
      <c r="M459" s="80"/>
      <c r="N459" s="81"/>
      <c r="O459" s="3"/>
      <c r="P459" s="3"/>
      <c r="Q459" s="3"/>
      <c r="R459" s="3"/>
      <c r="S459" s="3"/>
      <c r="T459" s="3"/>
      <c r="U459" s="3"/>
      <c r="V459" s="3"/>
      <c r="W459" s="3"/>
      <c r="X459" s="3"/>
      <c r="Y459" s="3"/>
      <c r="Z459" s="3"/>
      <c r="AA459" s="3"/>
      <c r="AB459" s="1"/>
      <c r="AC459" s="1"/>
      <c r="AD459" s="1"/>
      <c r="AE459" s="1"/>
      <c r="AF459" s="1"/>
      <c r="AG459" s="1"/>
      <c r="AH459" s="1"/>
      <c r="AI459" s="1"/>
      <c r="AJ459" s="1"/>
      <c r="AK459" s="1"/>
      <c r="AL459" s="1">
        <f>IFERROR(VLOOKUP(C459,CALC!$K$2:$M$8,2,FALSE),1)</f>
        <v>1</v>
      </c>
      <c r="AM459" s="1">
        <f>IFERROR(VLOOKUP(C459,CALC!$K$2:$M$8,3,FALSE),1)</f>
        <v>1</v>
      </c>
      <c r="AN459" s="1" t="e">
        <f>VLOOKUP(B459,CALC!$E$2:$H$33,3,FALSE)</f>
        <v>#N/A</v>
      </c>
      <c r="AO459" s="1" t="e">
        <f>VLOOKUP(B459,CALC!$E$2:$H$33,4,FALSE)</f>
        <v>#N/A</v>
      </c>
      <c r="AP459" s="1"/>
      <c r="AQ459" s="3">
        <f t="shared" si="279"/>
        <v>0</v>
      </c>
      <c r="AR459" s="3">
        <f t="shared" si="280"/>
        <v>0</v>
      </c>
      <c r="AS459" s="3" t="e">
        <f t="shared" si="281"/>
        <v>#N/A</v>
      </c>
      <c r="AT459" s="3" t="e">
        <f t="shared" si="282"/>
        <v>#N/A</v>
      </c>
      <c r="AU459" s="3" t="e">
        <f t="shared" si="283"/>
        <v>#N/A</v>
      </c>
      <c r="AV459" s="3" t="e">
        <f t="shared" si="284"/>
        <v>#N/A</v>
      </c>
      <c r="AW459" s="3" t="e">
        <f t="shared" si="285"/>
        <v>#N/A</v>
      </c>
      <c r="AX459" s="3" t="e">
        <f t="shared" si="286"/>
        <v>#N/A</v>
      </c>
      <c r="AY459" s="3">
        <f t="shared" si="287"/>
        <v>-5.7566071428571419</v>
      </c>
      <c r="AZ459" s="3">
        <f t="shared" si="288"/>
        <v>-5.7566071428571419</v>
      </c>
      <c r="BA459" s="3">
        <f t="shared" si="289"/>
        <v>-5.7566071428571419</v>
      </c>
      <c r="BB459" s="3" t="e">
        <f t="shared" si="290"/>
        <v>#N/A</v>
      </c>
      <c r="BC459" s="3" t="e">
        <f t="shared" si="291"/>
        <v>#N/A</v>
      </c>
      <c r="BD459" s="3" t="e">
        <f t="shared" si="292"/>
        <v>#N/A</v>
      </c>
      <c r="BE459" s="3" t="e">
        <f t="shared" si="293"/>
        <v>#N/A</v>
      </c>
      <c r="BF459" s="3" t="e">
        <f t="shared" si="294"/>
        <v>#N/A</v>
      </c>
      <c r="BG459" s="3" t="e">
        <f t="shared" si="295"/>
        <v>#N/A</v>
      </c>
    </row>
    <row r="460" spans="1:59" ht="12.75" x14ac:dyDescent="0.2">
      <c r="A460" s="1"/>
      <c r="B460" s="1"/>
      <c r="C460" s="1"/>
      <c r="D460" s="1"/>
      <c r="E460" s="1"/>
      <c r="F460" s="80"/>
      <c r="G460" s="80"/>
      <c r="H460" s="80"/>
      <c r="I460" s="80"/>
      <c r="J460" s="80"/>
      <c r="K460" s="80"/>
      <c r="L460" s="80"/>
      <c r="M460" s="80"/>
      <c r="N460" s="81"/>
      <c r="O460" s="3"/>
      <c r="P460" s="3"/>
      <c r="Q460" s="3"/>
      <c r="R460" s="3"/>
      <c r="S460" s="3"/>
      <c r="T460" s="3"/>
      <c r="U460" s="3"/>
      <c r="V460" s="3"/>
      <c r="W460" s="3"/>
      <c r="X460" s="3"/>
      <c r="Y460" s="3"/>
      <c r="Z460" s="3"/>
      <c r="AA460" s="3"/>
      <c r="AB460" s="1"/>
      <c r="AC460" s="1"/>
      <c r="AD460" s="1"/>
      <c r="AE460" s="1"/>
      <c r="AF460" s="1"/>
      <c r="AG460" s="1"/>
      <c r="AH460" s="1"/>
      <c r="AI460" s="1"/>
      <c r="AJ460" s="1"/>
      <c r="AK460" s="1"/>
      <c r="AL460" s="1">
        <f>IFERROR(VLOOKUP(C460,CALC!$K$2:$M$8,2,FALSE),1)</f>
        <v>1</v>
      </c>
      <c r="AM460" s="1">
        <f>IFERROR(VLOOKUP(C460,CALC!$K$2:$M$8,3,FALSE),1)</f>
        <v>1</v>
      </c>
      <c r="AN460" s="1" t="e">
        <f>VLOOKUP(B460,CALC!$E$2:$H$33,3,FALSE)</f>
        <v>#N/A</v>
      </c>
      <c r="AO460" s="1" t="e">
        <f>VLOOKUP(B460,CALC!$E$2:$H$33,4,FALSE)</f>
        <v>#N/A</v>
      </c>
      <c r="AP460" s="1"/>
      <c r="AQ460" s="3">
        <f t="shared" si="279"/>
        <v>0</v>
      </c>
      <c r="AR460" s="3">
        <f t="shared" si="280"/>
        <v>0</v>
      </c>
      <c r="AS460" s="3" t="e">
        <f t="shared" si="281"/>
        <v>#N/A</v>
      </c>
      <c r="AT460" s="3" t="e">
        <f t="shared" si="282"/>
        <v>#N/A</v>
      </c>
      <c r="AU460" s="3" t="e">
        <f t="shared" si="283"/>
        <v>#N/A</v>
      </c>
      <c r="AV460" s="3" t="e">
        <f t="shared" si="284"/>
        <v>#N/A</v>
      </c>
      <c r="AW460" s="3" t="e">
        <f t="shared" si="285"/>
        <v>#N/A</v>
      </c>
      <c r="AX460" s="3" t="e">
        <f t="shared" si="286"/>
        <v>#N/A</v>
      </c>
      <c r="AY460" s="3">
        <f t="shared" si="287"/>
        <v>-5.7566071428571419</v>
      </c>
      <c r="AZ460" s="3">
        <f t="shared" si="288"/>
        <v>-5.7566071428571419</v>
      </c>
      <c r="BA460" s="3">
        <f t="shared" si="289"/>
        <v>-5.7566071428571419</v>
      </c>
      <c r="BB460" s="3" t="e">
        <f t="shared" si="290"/>
        <v>#N/A</v>
      </c>
      <c r="BC460" s="3" t="e">
        <f t="shared" si="291"/>
        <v>#N/A</v>
      </c>
      <c r="BD460" s="3" t="e">
        <f t="shared" si="292"/>
        <v>#N/A</v>
      </c>
      <c r="BE460" s="3" t="e">
        <f t="shared" si="293"/>
        <v>#N/A</v>
      </c>
      <c r="BF460" s="3" t="e">
        <f t="shared" si="294"/>
        <v>#N/A</v>
      </c>
      <c r="BG460" s="3" t="e">
        <f t="shared" si="295"/>
        <v>#N/A</v>
      </c>
    </row>
    <row r="461" spans="1:59" ht="12.75" x14ac:dyDescent="0.2">
      <c r="A461" s="1"/>
      <c r="B461" s="1"/>
      <c r="C461" s="1"/>
      <c r="D461" s="1"/>
      <c r="E461" s="1"/>
      <c r="F461" s="80"/>
      <c r="G461" s="80"/>
      <c r="H461" s="80"/>
      <c r="I461" s="80"/>
      <c r="J461" s="80"/>
      <c r="K461" s="80"/>
      <c r="L461" s="80"/>
      <c r="M461" s="80"/>
      <c r="N461" s="81"/>
      <c r="O461" s="3"/>
      <c r="P461" s="3"/>
      <c r="Q461" s="3"/>
      <c r="R461" s="3"/>
      <c r="S461" s="3"/>
      <c r="T461" s="3"/>
      <c r="U461" s="3"/>
      <c r="V461" s="3"/>
      <c r="W461" s="3"/>
      <c r="X461" s="3"/>
      <c r="Y461" s="3"/>
      <c r="Z461" s="3"/>
      <c r="AA461" s="3"/>
      <c r="AB461" s="1"/>
      <c r="AC461" s="1"/>
      <c r="AD461" s="1"/>
      <c r="AE461" s="1"/>
      <c r="AF461" s="1"/>
      <c r="AG461" s="1"/>
      <c r="AH461" s="1"/>
      <c r="AI461" s="1"/>
      <c r="AJ461" s="1"/>
      <c r="AK461" s="1"/>
      <c r="AL461" s="1">
        <f>IFERROR(VLOOKUP(C461,CALC!$K$2:$M$8,2,FALSE),1)</f>
        <v>1</v>
      </c>
      <c r="AM461" s="1">
        <f>IFERROR(VLOOKUP(C461,CALC!$K$2:$M$8,3,FALSE),1)</f>
        <v>1</v>
      </c>
      <c r="AN461" s="1" t="e">
        <f>VLOOKUP(B461,CALC!$E$2:$H$33,3,FALSE)</f>
        <v>#N/A</v>
      </c>
      <c r="AO461" s="1" t="e">
        <f>VLOOKUP(B461,CALC!$E$2:$H$33,4,FALSE)</f>
        <v>#N/A</v>
      </c>
      <c r="AP461" s="1"/>
      <c r="AQ461" s="3">
        <f t="shared" si="279"/>
        <v>0</v>
      </c>
      <c r="AR461" s="3">
        <f t="shared" si="280"/>
        <v>0</v>
      </c>
      <c r="AS461" s="3" t="e">
        <f t="shared" si="281"/>
        <v>#N/A</v>
      </c>
      <c r="AT461" s="3" t="e">
        <f t="shared" si="282"/>
        <v>#N/A</v>
      </c>
      <c r="AU461" s="3" t="e">
        <f t="shared" si="283"/>
        <v>#N/A</v>
      </c>
      <c r="AV461" s="3" t="e">
        <f t="shared" si="284"/>
        <v>#N/A</v>
      </c>
      <c r="AW461" s="3" t="e">
        <f t="shared" si="285"/>
        <v>#N/A</v>
      </c>
      <c r="AX461" s="3" t="e">
        <f t="shared" si="286"/>
        <v>#N/A</v>
      </c>
      <c r="AY461" s="3">
        <f t="shared" si="287"/>
        <v>-5.7566071428571419</v>
      </c>
      <c r="AZ461" s="3">
        <f t="shared" si="288"/>
        <v>-5.7566071428571419</v>
      </c>
      <c r="BA461" s="3">
        <f t="shared" si="289"/>
        <v>-5.7566071428571419</v>
      </c>
      <c r="BB461" s="3" t="e">
        <f t="shared" si="290"/>
        <v>#N/A</v>
      </c>
      <c r="BC461" s="3" t="e">
        <f t="shared" si="291"/>
        <v>#N/A</v>
      </c>
      <c r="BD461" s="3" t="e">
        <f t="shared" si="292"/>
        <v>#N/A</v>
      </c>
      <c r="BE461" s="3" t="e">
        <f t="shared" si="293"/>
        <v>#N/A</v>
      </c>
      <c r="BF461" s="3" t="e">
        <f t="shared" si="294"/>
        <v>#N/A</v>
      </c>
      <c r="BG461" s="3" t="e">
        <f t="shared" si="295"/>
        <v>#N/A</v>
      </c>
    </row>
    <row r="462" spans="1:59" ht="12.75" x14ac:dyDescent="0.2">
      <c r="A462" s="1"/>
      <c r="B462" s="1"/>
      <c r="C462" s="1"/>
      <c r="D462" s="1"/>
      <c r="E462" s="1"/>
      <c r="F462" s="80"/>
      <c r="G462" s="80"/>
      <c r="H462" s="80"/>
      <c r="I462" s="80"/>
      <c r="J462" s="80"/>
      <c r="K462" s="80"/>
      <c r="L462" s="80"/>
      <c r="M462" s="80"/>
      <c r="N462" s="81"/>
      <c r="O462" s="3"/>
      <c r="P462" s="3"/>
      <c r="Q462" s="3"/>
      <c r="R462" s="3"/>
      <c r="S462" s="3"/>
      <c r="T462" s="3"/>
      <c r="U462" s="3"/>
      <c r="V462" s="3"/>
      <c r="W462" s="3"/>
      <c r="X462" s="3"/>
      <c r="Y462" s="3"/>
      <c r="Z462" s="3"/>
      <c r="AA462" s="3"/>
      <c r="AB462" s="1"/>
      <c r="AC462" s="1"/>
      <c r="AD462" s="1"/>
      <c r="AE462" s="1"/>
      <c r="AF462" s="1"/>
      <c r="AG462" s="1"/>
      <c r="AH462" s="1"/>
      <c r="AI462" s="1"/>
      <c r="AJ462" s="1"/>
      <c r="AK462" s="1"/>
      <c r="AL462" s="1">
        <f>IFERROR(VLOOKUP(C462,CALC!$K$2:$M$8,2,FALSE),1)</f>
        <v>1</v>
      </c>
      <c r="AM462" s="1">
        <f>IFERROR(VLOOKUP(C462,CALC!$K$2:$M$8,3,FALSE),1)</f>
        <v>1</v>
      </c>
      <c r="AN462" s="1" t="e">
        <f>VLOOKUP(B462,CALC!$E$2:$H$33,3,FALSE)</f>
        <v>#N/A</v>
      </c>
      <c r="AO462" s="1" t="e">
        <f>VLOOKUP(B462,CALC!$E$2:$H$33,4,FALSE)</f>
        <v>#N/A</v>
      </c>
      <c r="AP462" s="1"/>
      <c r="AQ462" s="3">
        <f t="shared" si="279"/>
        <v>0</v>
      </c>
      <c r="AR462" s="3">
        <f t="shared" si="280"/>
        <v>0</v>
      </c>
      <c r="AS462" s="3" t="e">
        <f t="shared" si="281"/>
        <v>#N/A</v>
      </c>
      <c r="AT462" s="3" t="e">
        <f t="shared" si="282"/>
        <v>#N/A</v>
      </c>
      <c r="AU462" s="3" t="e">
        <f t="shared" si="283"/>
        <v>#N/A</v>
      </c>
      <c r="AV462" s="3" t="e">
        <f t="shared" si="284"/>
        <v>#N/A</v>
      </c>
      <c r="AW462" s="3" t="e">
        <f t="shared" si="285"/>
        <v>#N/A</v>
      </c>
      <c r="AX462" s="3" t="e">
        <f t="shared" si="286"/>
        <v>#N/A</v>
      </c>
      <c r="AY462" s="3">
        <f t="shared" si="287"/>
        <v>-5.7566071428571419</v>
      </c>
      <c r="AZ462" s="3">
        <f t="shared" si="288"/>
        <v>-5.7566071428571419</v>
      </c>
      <c r="BA462" s="3">
        <f t="shared" si="289"/>
        <v>-5.7566071428571419</v>
      </c>
      <c r="BB462" s="3" t="e">
        <f t="shared" si="290"/>
        <v>#N/A</v>
      </c>
      <c r="BC462" s="3" t="e">
        <f t="shared" si="291"/>
        <v>#N/A</v>
      </c>
      <c r="BD462" s="3" t="e">
        <f t="shared" si="292"/>
        <v>#N/A</v>
      </c>
      <c r="BE462" s="3" t="e">
        <f t="shared" si="293"/>
        <v>#N/A</v>
      </c>
      <c r="BF462" s="3" t="e">
        <f t="shared" si="294"/>
        <v>#N/A</v>
      </c>
      <c r="BG462" s="3" t="e">
        <f t="shared" si="295"/>
        <v>#N/A</v>
      </c>
    </row>
    <row r="463" spans="1:59" ht="12.75" x14ac:dyDescent="0.2">
      <c r="A463" s="1"/>
      <c r="B463" s="1"/>
      <c r="C463" s="1"/>
      <c r="D463" s="1"/>
      <c r="E463" s="1"/>
      <c r="F463" s="80"/>
      <c r="G463" s="80"/>
      <c r="H463" s="80"/>
      <c r="I463" s="80"/>
      <c r="J463" s="80"/>
      <c r="K463" s="80"/>
      <c r="L463" s="80"/>
      <c r="M463" s="80"/>
      <c r="N463" s="81"/>
      <c r="O463" s="3"/>
      <c r="P463" s="3"/>
      <c r="Q463" s="3"/>
      <c r="R463" s="3"/>
      <c r="S463" s="3"/>
      <c r="T463" s="3"/>
      <c r="U463" s="3"/>
      <c r="V463" s="3"/>
      <c r="W463" s="3"/>
      <c r="X463" s="3"/>
      <c r="Y463" s="3"/>
      <c r="Z463" s="3"/>
      <c r="AA463" s="3"/>
      <c r="AB463" s="1"/>
      <c r="AC463" s="1"/>
      <c r="AD463" s="1"/>
      <c r="AE463" s="1"/>
      <c r="AF463" s="1"/>
      <c r="AG463" s="1"/>
      <c r="AH463" s="1"/>
      <c r="AI463" s="1"/>
      <c r="AJ463" s="1"/>
      <c r="AK463" s="1"/>
      <c r="AL463" s="1">
        <f>IFERROR(VLOOKUP(C463,CALC!$K$2:$M$8,2,FALSE),1)</f>
        <v>1</v>
      </c>
      <c r="AM463" s="1">
        <f>IFERROR(VLOOKUP(C463,CALC!$K$2:$M$8,3,FALSE),1)</f>
        <v>1</v>
      </c>
      <c r="AN463" s="1" t="e">
        <f>VLOOKUP(B463,CALC!$E$2:$H$33,3,FALSE)</f>
        <v>#N/A</v>
      </c>
      <c r="AO463" s="1" t="e">
        <f>VLOOKUP(B463,CALC!$E$2:$H$33,4,FALSE)</f>
        <v>#N/A</v>
      </c>
      <c r="AP463" s="1"/>
      <c r="AQ463" s="3">
        <f t="shared" si="279"/>
        <v>0</v>
      </c>
      <c r="AR463" s="3">
        <f t="shared" si="280"/>
        <v>0</v>
      </c>
      <c r="AS463" s="3" t="e">
        <f t="shared" si="281"/>
        <v>#N/A</v>
      </c>
      <c r="AT463" s="3" t="e">
        <f t="shared" si="282"/>
        <v>#N/A</v>
      </c>
      <c r="AU463" s="3" t="e">
        <f t="shared" si="283"/>
        <v>#N/A</v>
      </c>
      <c r="AV463" s="3" t="e">
        <f t="shared" si="284"/>
        <v>#N/A</v>
      </c>
      <c r="AW463" s="3" t="e">
        <f t="shared" si="285"/>
        <v>#N/A</v>
      </c>
      <c r="AX463" s="3" t="e">
        <f t="shared" si="286"/>
        <v>#N/A</v>
      </c>
      <c r="AY463" s="3">
        <f t="shared" si="287"/>
        <v>-5.7566071428571419</v>
      </c>
      <c r="AZ463" s="3">
        <f t="shared" si="288"/>
        <v>-5.7566071428571419</v>
      </c>
      <c r="BA463" s="3">
        <f t="shared" si="289"/>
        <v>-5.7566071428571419</v>
      </c>
      <c r="BB463" s="3" t="e">
        <f t="shared" si="290"/>
        <v>#N/A</v>
      </c>
      <c r="BC463" s="3" t="e">
        <f t="shared" si="291"/>
        <v>#N/A</v>
      </c>
      <c r="BD463" s="3" t="e">
        <f t="shared" si="292"/>
        <v>#N/A</v>
      </c>
      <c r="BE463" s="3" t="e">
        <f t="shared" si="293"/>
        <v>#N/A</v>
      </c>
      <c r="BF463" s="3" t="e">
        <f t="shared" si="294"/>
        <v>#N/A</v>
      </c>
      <c r="BG463" s="3" t="e">
        <f t="shared" si="295"/>
        <v>#N/A</v>
      </c>
    </row>
    <row r="464" spans="1:59" ht="12.75" x14ac:dyDescent="0.2">
      <c r="A464" s="1"/>
      <c r="B464" s="1"/>
      <c r="C464" s="1"/>
      <c r="D464" s="1"/>
      <c r="E464" s="1"/>
      <c r="F464" s="80"/>
      <c r="G464" s="80"/>
      <c r="H464" s="80"/>
      <c r="I464" s="80"/>
      <c r="J464" s="80"/>
      <c r="K464" s="80"/>
      <c r="L464" s="80"/>
      <c r="M464" s="80"/>
      <c r="N464" s="81"/>
      <c r="O464" s="3"/>
      <c r="P464" s="3"/>
      <c r="Q464" s="3"/>
      <c r="R464" s="3"/>
      <c r="S464" s="3"/>
      <c r="T464" s="3"/>
      <c r="U464" s="3"/>
      <c r="V464" s="3"/>
      <c r="W464" s="3"/>
      <c r="X464" s="3"/>
      <c r="Y464" s="3"/>
      <c r="Z464" s="3"/>
      <c r="AA464" s="3"/>
      <c r="AB464" s="1"/>
      <c r="AC464" s="1"/>
      <c r="AD464" s="1"/>
      <c r="AE464" s="1"/>
      <c r="AF464" s="1"/>
      <c r="AG464" s="1"/>
      <c r="AH464" s="1"/>
      <c r="AI464" s="1"/>
      <c r="AJ464" s="1"/>
      <c r="AK464" s="1"/>
      <c r="AL464" s="1">
        <f>IFERROR(VLOOKUP(C464,CALC!$K$2:$M$8,2,FALSE),1)</f>
        <v>1</v>
      </c>
      <c r="AM464" s="1">
        <f>IFERROR(VLOOKUP(C464,CALC!$K$2:$M$8,3,FALSE),1)</f>
        <v>1</v>
      </c>
      <c r="AN464" s="1" t="e">
        <f>VLOOKUP(B464,CALC!$E$2:$H$33,3,FALSE)</f>
        <v>#N/A</v>
      </c>
      <c r="AO464" s="1" t="e">
        <f>VLOOKUP(B464,CALC!$E$2:$H$33,4,FALSE)</f>
        <v>#N/A</v>
      </c>
      <c r="AP464" s="1"/>
      <c r="AQ464" s="3">
        <f t="shared" si="279"/>
        <v>0</v>
      </c>
      <c r="AR464" s="3">
        <f t="shared" si="280"/>
        <v>0</v>
      </c>
      <c r="AS464" s="3" t="e">
        <f t="shared" si="281"/>
        <v>#N/A</v>
      </c>
      <c r="AT464" s="3" t="e">
        <f t="shared" si="282"/>
        <v>#N/A</v>
      </c>
      <c r="AU464" s="3" t="e">
        <f t="shared" si="283"/>
        <v>#N/A</v>
      </c>
      <c r="AV464" s="3" t="e">
        <f t="shared" si="284"/>
        <v>#N/A</v>
      </c>
      <c r="AW464" s="3" t="e">
        <f t="shared" si="285"/>
        <v>#N/A</v>
      </c>
      <c r="AX464" s="3" t="e">
        <f t="shared" si="286"/>
        <v>#N/A</v>
      </c>
      <c r="AY464" s="3">
        <f t="shared" si="287"/>
        <v>-5.7566071428571419</v>
      </c>
      <c r="AZ464" s="3">
        <f t="shared" si="288"/>
        <v>-5.7566071428571419</v>
      </c>
      <c r="BA464" s="3">
        <f t="shared" si="289"/>
        <v>-5.7566071428571419</v>
      </c>
      <c r="BB464" s="3" t="e">
        <f t="shared" si="290"/>
        <v>#N/A</v>
      </c>
      <c r="BC464" s="3" t="e">
        <f t="shared" si="291"/>
        <v>#N/A</v>
      </c>
      <c r="BD464" s="3" t="e">
        <f t="shared" si="292"/>
        <v>#N/A</v>
      </c>
      <c r="BE464" s="3" t="e">
        <f t="shared" si="293"/>
        <v>#N/A</v>
      </c>
      <c r="BF464" s="3" t="e">
        <f t="shared" si="294"/>
        <v>#N/A</v>
      </c>
      <c r="BG464" s="3" t="e">
        <f t="shared" si="295"/>
        <v>#N/A</v>
      </c>
    </row>
    <row r="465" spans="1:59" ht="12.75" x14ac:dyDescent="0.2">
      <c r="A465" s="1"/>
      <c r="B465" s="1"/>
      <c r="C465" s="1"/>
      <c r="D465" s="1"/>
      <c r="E465" s="1"/>
      <c r="F465" s="80"/>
      <c r="G465" s="80"/>
      <c r="H465" s="80"/>
      <c r="I465" s="80"/>
      <c r="J465" s="80"/>
      <c r="K465" s="80"/>
      <c r="L465" s="80"/>
      <c r="M465" s="80"/>
      <c r="N465" s="81"/>
      <c r="O465" s="3"/>
      <c r="P465" s="3"/>
      <c r="Q465" s="3"/>
      <c r="R465" s="3"/>
      <c r="S465" s="3"/>
      <c r="T465" s="3"/>
      <c r="U465" s="3"/>
      <c r="V465" s="3"/>
      <c r="W465" s="3"/>
      <c r="X465" s="3"/>
      <c r="Y465" s="3"/>
      <c r="Z465" s="3"/>
      <c r="AA465" s="3"/>
      <c r="AB465" s="1"/>
      <c r="AC465" s="1"/>
      <c r="AD465" s="1"/>
      <c r="AE465" s="1"/>
      <c r="AF465" s="1"/>
      <c r="AG465" s="1"/>
      <c r="AH465" s="1"/>
      <c r="AI465" s="1"/>
      <c r="AJ465" s="1"/>
      <c r="AK465" s="1"/>
      <c r="AL465" s="1">
        <f>IFERROR(VLOOKUP(C465,CALC!$K$2:$M$8,2,FALSE),1)</f>
        <v>1</v>
      </c>
      <c r="AM465" s="1">
        <f>IFERROR(VLOOKUP(C465,CALC!$K$2:$M$8,3,FALSE),1)</f>
        <v>1</v>
      </c>
      <c r="AN465" s="1" t="e">
        <f>VLOOKUP(B465,CALC!$E$2:$H$33,3,FALSE)</f>
        <v>#N/A</v>
      </c>
      <c r="AO465" s="1" t="e">
        <f>VLOOKUP(B465,CALC!$E$2:$H$33,4,FALSE)</f>
        <v>#N/A</v>
      </c>
      <c r="AP465" s="1"/>
      <c r="AQ465" s="3">
        <f t="shared" si="279"/>
        <v>0</v>
      </c>
      <c r="AR465" s="3">
        <f t="shared" si="280"/>
        <v>0</v>
      </c>
      <c r="AS465" s="3" t="e">
        <f t="shared" si="281"/>
        <v>#N/A</v>
      </c>
      <c r="AT465" s="3" t="e">
        <f t="shared" si="282"/>
        <v>#N/A</v>
      </c>
      <c r="AU465" s="3" t="e">
        <f t="shared" si="283"/>
        <v>#N/A</v>
      </c>
      <c r="AV465" s="3" t="e">
        <f t="shared" si="284"/>
        <v>#N/A</v>
      </c>
      <c r="AW465" s="3" t="e">
        <f t="shared" si="285"/>
        <v>#N/A</v>
      </c>
      <c r="AX465" s="3" t="e">
        <f t="shared" si="286"/>
        <v>#N/A</v>
      </c>
      <c r="AY465" s="3">
        <f t="shared" si="287"/>
        <v>-5.7566071428571419</v>
      </c>
      <c r="AZ465" s="3">
        <f t="shared" si="288"/>
        <v>-5.7566071428571419</v>
      </c>
      <c r="BA465" s="3">
        <f t="shared" si="289"/>
        <v>-5.7566071428571419</v>
      </c>
      <c r="BB465" s="3" t="e">
        <f t="shared" si="290"/>
        <v>#N/A</v>
      </c>
      <c r="BC465" s="3" t="e">
        <f t="shared" si="291"/>
        <v>#N/A</v>
      </c>
      <c r="BD465" s="3" t="e">
        <f t="shared" si="292"/>
        <v>#N/A</v>
      </c>
      <c r="BE465" s="3" t="e">
        <f t="shared" si="293"/>
        <v>#N/A</v>
      </c>
      <c r="BF465" s="3" t="e">
        <f t="shared" si="294"/>
        <v>#N/A</v>
      </c>
      <c r="BG465" s="3" t="e">
        <f t="shared" si="295"/>
        <v>#N/A</v>
      </c>
    </row>
    <row r="466" spans="1:59" ht="12.75" x14ac:dyDescent="0.2">
      <c r="A466" s="1"/>
      <c r="B466" s="1"/>
      <c r="C466" s="1"/>
      <c r="D466" s="1"/>
      <c r="E466" s="1"/>
      <c r="F466" s="80"/>
      <c r="G466" s="80"/>
      <c r="H466" s="80"/>
      <c r="I466" s="80"/>
      <c r="J466" s="80"/>
      <c r="K466" s="80"/>
      <c r="L466" s="80"/>
      <c r="M466" s="80"/>
      <c r="N466" s="81"/>
      <c r="O466" s="3"/>
      <c r="P466" s="3"/>
      <c r="Q466" s="3"/>
      <c r="R466" s="3"/>
      <c r="S466" s="3"/>
      <c r="T466" s="3"/>
      <c r="U466" s="3"/>
      <c r="V466" s="3"/>
      <c r="W466" s="3"/>
      <c r="X466" s="3"/>
      <c r="Y466" s="3"/>
      <c r="Z466" s="3"/>
      <c r="AA466" s="3"/>
      <c r="AB466" s="1"/>
      <c r="AC466" s="1"/>
      <c r="AD466" s="1"/>
      <c r="AE466" s="1"/>
      <c r="AF466" s="1"/>
      <c r="AG466" s="1"/>
      <c r="AH466" s="1"/>
      <c r="AI466" s="1"/>
      <c r="AJ466" s="1"/>
      <c r="AK466" s="1"/>
      <c r="AL466" s="1">
        <f>IFERROR(VLOOKUP(C466,CALC!$K$2:$M$8,2,FALSE),1)</f>
        <v>1</v>
      </c>
      <c r="AM466" s="1">
        <f>IFERROR(VLOOKUP(C466,CALC!$K$2:$M$8,3,FALSE),1)</f>
        <v>1</v>
      </c>
      <c r="AN466" s="1" t="e">
        <f>VLOOKUP(B466,CALC!$E$2:$H$33,3,FALSE)</f>
        <v>#N/A</v>
      </c>
      <c r="AO466" s="1" t="e">
        <f>VLOOKUP(B466,CALC!$E$2:$H$33,4,FALSE)</f>
        <v>#N/A</v>
      </c>
      <c r="AP466" s="1"/>
      <c r="AQ466" s="3">
        <f t="shared" si="279"/>
        <v>0</v>
      </c>
      <c r="AR466" s="3">
        <f t="shared" si="280"/>
        <v>0</v>
      </c>
      <c r="AS466" s="3" t="e">
        <f t="shared" si="281"/>
        <v>#N/A</v>
      </c>
      <c r="AT466" s="3" t="e">
        <f t="shared" si="282"/>
        <v>#N/A</v>
      </c>
      <c r="AU466" s="3" t="e">
        <f t="shared" si="283"/>
        <v>#N/A</v>
      </c>
      <c r="AV466" s="3" t="e">
        <f t="shared" si="284"/>
        <v>#N/A</v>
      </c>
      <c r="AW466" s="3" t="e">
        <f t="shared" si="285"/>
        <v>#N/A</v>
      </c>
      <c r="AX466" s="3" t="e">
        <f t="shared" si="286"/>
        <v>#N/A</v>
      </c>
      <c r="AY466" s="3">
        <f t="shared" si="287"/>
        <v>-5.7566071428571419</v>
      </c>
      <c r="AZ466" s="3">
        <f t="shared" si="288"/>
        <v>-5.7566071428571419</v>
      </c>
      <c r="BA466" s="3">
        <f t="shared" si="289"/>
        <v>-5.7566071428571419</v>
      </c>
      <c r="BB466" s="3" t="e">
        <f t="shared" si="290"/>
        <v>#N/A</v>
      </c>
      <c r="BC466" s="3" t="e">
        <f t="shared" si="291"/>
        <v>#N/A</v>
      </c>
      <c r="BD466" s="3" t="e">
        <f t="shared" si="292"/>
        <v>#N/A</v>
      </c>
      <c r="BE466" s="3" t="e">
        <f t="shared" si="293"/>
        <v>#N/A</v>
      </c>
      <c r="BF466" s="3" t="e">
        <f t="shared" si="294"/>
        <v>#N/A</v>
      </c>
      <c r="BG466" s="3" t="e">
        <f t="shared" si="295"/>
        <v>#N/A</v>
      </c>
    </row>
    <row r="467" spans="1:59" ht="12.75" x14ac:dyDescent="0.2">
      <c r="A467" s="1"/>
      <c r="B467" s="1"/>
      <c r="C467" s="1"/>
      <c r="D467" s="1"/>
      <c r="E467" s="1"/>
      <c r="F467" s="80"/>
      <c r="G467" s="80"/>
      <c r="H467" s="80"/>
      <c r="I467" s="80"/>
      <c r="J467" s="80"/>
      <c r="K467" s="80"/>
      <c r="L467" s="80"/>
      <c r="M467" s="80"/>
      <c r="N467" s="81"/>
      <c r="O467" s="3"/>
      <c r="P467" s="3"/>
      <c r="Q467" s="3"/>
      <c r="R467" s="3"/>
      <c r="S467" s="3"/>
      <c r="T467" s="3"/>
      <c r="U467" s="3"/>
      <c r="V467" s="3"/>
      <c r="W467" s="3"/>
      <c r="X467" s="3"/>
      <c r="Y467" s="3"/>
      <c r="Z467" s="3"/>
      <c r="AA467" s="3"/>
      <c r="AB467" s="1"/>
      <c r="AC467" s="1"/>
      <c r="AD467" s="1"/>
      <c r="AE467" s="1"/>
      <c r="AF467" s="1"/>
      <c r="AG467" s="1"/>
      <c r="AH467" s="1"/>
      <c r="AI467" s="1"/>
      <c r="AJ467" s="1"/>
      <c r="AK467" s="1"/>
      <c r="AL467" s="1" t="e">
        <f>VLOOKUP(C467,CALC!$K$2:$M$8,2,FALSE)</f>
        <v>#N/A</v>
      </c>
      <c r="AM467" s="1" t="e">
        <f>VLOOKUP(C467,CALC!$K$2:$M$8,3,FALSE)</f>
        <v>#N/A</v>
      </c>
      <c r="AN467" s="1" t="e">
        <f>VLOOKUP(B467,CALC!$E$2:$H$33,3,FALSE)</f>
        <v>#N/A</v>
      </c>
      <c r="AO467" s="1" t="e">
        <f>VLOOKUP(B467,CALC!$E$2:$H$33,4,FALSE)</f>
        <v>#N/A</v>
      </c>
      <c r="AP467" s="1"/>
      <c r="AQ467" s="3" t="e">
        <f t="shared" si="279"/>
        <v>#N/A</v>
      </c>
      <c r="AR467" s="3" t="e">
        <f t="shared" si="280"/>
        <v>#N/A</v>
      </c>
      <c r="AS467" s="3" t="e">
        <f t="shared" si="281"/>
        <v>#N/A</v>
      </c>
      <c r="AT467" s="3" t="e">
        <f t="shared" si="282"/>
        <v>#N/A</v>
      </c>
      <c r="AU467" s="3" t="e">
        <f t="shared" si="283"/>
        <v>#N/A</v>
      </c>
      <c r="AV467" s="3" t="e">
        <f t="shared" si="284"/>
        <v>#N/A</v>
      </c>
      <c r="AW467" s="3" t="e">
        <f t="shared" si="285"/>
        <v>#N/A</v>
      </c>
      <c r="AX467" s="3" t="e">
        <f t="shared" si="286"/>
        <v>#N/A</v>
      </c>
      <c r="AY467" s="3">
        <f t="shared" si="287"/>
        <v>-5.7566071428571419</v>
      </c>
      <c r="AZ467" s="3" t="e">
        <f t="shared" si="288"/>
        <v>#N/A</v>
      </c>
      <c r="BA467" s="3" t="e">
        <f t="shared" si="289"/>
        <v>#N/A</v>
      </c>
      <c r="BB467" s="3" t="e">
        <f t="shared" si="290"/>
        <v>#N/A</v>
      </c>
      <c r="BC467" s="3" t="e">
        <f t="shared" si="291"/>
        <v>#N/A</v>
      </c>
      <c r="BD467" s="3" t="e">
        <f t="shared" si="292"/>
        <v>#N/A</v>
      </c>
      <c r="BE467" s="3" t="e">
        <f t="shared" si="293"/>
        <v>#N/A</v>
      </c>
      <c r="BF467" s="3" t="e">
        <f t="shared" si="294"/>
        <v>#N/A</v>
      </c>
      <c r="BG467" s="3" t="e">
        <f t="shared" si="295"/>
        <v>#N/A</v>
      </c>
    </row>
    <row r="468" spans="1:59" ht="12.75" x14ac:dyDescent="0.2">
      <c r="A468" s="1"/>
      <c r="B468" s="1"/>
      <c r="C468" s="1"/>
      <c r="D468" s="1"/>
      <c r="E468" s="1"/>
      <c r="F468" s="80"/>
      <c r="G468" s="80"/>
      <c r="H468" s="80"/>
      <c r="I468" s="80"/>
      <c r="J468" s="80"/>
      <c r="K468" s="80"/>
      <c r="L468" s="80"/>
      <c r="M468" s="80"/>
      <c r="N468" s="81"/>
      <c r="O468" s="3"/>
      <c r="P468" s="3"/>
      <c r="Q468" s="3"/>
      <c r="R468" s="3"/>
      <c r="S468" s="3"/>
      <c r="T468" s="3"/>
      <c r="U468" s="3"/>
      <c r="V468" s="3"/>
      <c r="W468" s="3"/>
      <c r="X468" s="3"/>
      <c r="Y468" s="3"/>
      <c r="Z468" s="3"/>
      <c r="AA468" s="3"/>
      <c r="AB468" s="1"/>
      <c r="AC468" s="1"/>
      <c r="AD468" s="1"/>
      <c r="AE468" s="1"/>
      <c r="AF468" s="1"/>
      <c r="AG468" s="1"/>
      <c r="AH468" s="1"/>
      <c r="AI468" s="1"/>
      <c r="AJ468" s="1"/>
      <c r="AK468" s="1"/>
      <c r="AL468" s="1" t="e">
        <f>VLOOKUP(C468,CALC!$K$2:$M$8,2,FALSE)</f>
        <v>#N/A</v>
      </c>
      <c r="AM468" s="1" t="e">
        <f>VLOOKUP(C468,CALC!$K$2:$M$8,3,FALSE)</f>
        <v>#N/A</v>
      </c>
      <c r="AN468" s="1" t="e">
        <f>VLOOKUP(B468,CALC!$E$2:$H$33,3,FALSE)</f>
        <v>#N/A</v>
      </c>
      <c r="AO468" s="1" t="e">
        <f>VLOOKUP(B468,CALC!$E$2:$H$33,4,FALSE)</f>
        <v>#N/A</v>
      </c>
      <c r="AP468" s="1"/>
      <c r="AQ468" s="3" t="e">
        <f t="shared" si="279"/>
        <v>#N/A</v>
      </c>
      <c r="AR468" s="3" t="e">
        <f t="shared" si="280"/>
        <v>#N/A</v>
      </c>
      <c r="AS468" s="3" t="e">
        <f t="shared" si="281"/>
        <v>#N/A</v>
      </c>
      <c r="AT468" s="3" t="e">
        <f t="shared" si="282"/>
        <v>#N/A</v>
      </c>
      <c r="AU468" s="3" t="e">
        <f t="shared" si="283"/>
        <v>#N/A</v>
      </c>
      <c r="AV468" s="3" t="e">
        <f t="shared" si="284"/>
        <v>#N/A</v>
      </c>
      <c r="AW468" s="3" t="e">
        <f t="shared" si="285"/>
        <v>#N/A</v>
      </c>
      <c r="AX468" s="3" t="e">
        <f t="shared" si="286"/>
        <v>#N/A</v>
      </c>
      <c r="AY468" s="3">
        <f t="shared" si="287"/>
        <v>-5.7566071428571419</v>
      </c>
      <c r="AZ468" s="3" t="e">
        <f t="shared" si="288"/>
        <v>#N/A</v>
      </c>
      <c r="BA468" s="3" t="e">
        <f t="shared" si="289"/>
        <v>#N/A</v>
      </c>
      <c r="BB468" s="3" t="e">
        <f t="shared" si="290"/>
        <v>#N/A</v>
      </c>
      <c r="BC468" s="3" t="e">
        <f t="shared" si="291"/>
        <v>#N/A</v>
      </c>
      <c r="BD468" s="3" t="e">
        <f t="shared" si="292"/>
        <v>#N/A</v>
      </c>
      <c r="BE468" s="3" t="e">
        <f t="shared" si="293"/>
        <v>#N/A</v>
      </c>
      <c r="BF468" s="3" t="e">
        <f t="shared" si="294"/>
        <v>#N/A</v>
      </c>
      <c r="BG468" s="3" t="e">
        <f t="shared" si="295"/>
        <v>#N/A</v>
      </c>
    </row>
    <row r="469" spans="1:59" ht="12.75" x14ac:dyDescent="0.2">
      <c r="A469" s="1"/>
      <c r="B469" s="1"/>
      <c r="C469" s="1"/>
      <c r="D469" s="1"/>
      <c r="E469" s="1"/>
      <c r="F469" s="80"/>
      <c r="G469" s="80"/>
      <c r="H469" s="80"/>
      <c r="I469" s="80"/>
      <c r="J469" s="80"/>
      <c r="K469" s="80"/>
      <c r="L469" s="80"/>
      <c r="M469" s="80"/>
      <c r="N469" s="81"/>
      <c r="O469" s="3"/>
      <c r="P469" s="3"/>
      <c r="Q469" s="3"/>
      <c r="R469" s="3"/>
      <c r="S469" s="3"/>
      <c r="T469" s="3"/>
      <c r="U469" s="3"/>
      <c r="V469" s="3"/>
      <c r="W469" s="3"/>
      <c r="X469" s="3"/>
      <c r="Y469" s="3"/>
      <c r="Z469" s="3"/>
      <c r="AA469" s="3"/>
      <c r="AB469" s="1"/>
      <c r="AC469" s="1"/>
      <c r="AD469" s="1"/>
      <c r="AE469" s="1"/>
      <c r="AF469" s="1"/>
      <c r="AG469" s="1"/>
      <c r="AH469" s="1"/>
      <c r="AI469" s="1"/>
      <c r="AJ469" s="1"/>
      <c r="AK469" s="1"/>
      <c r="AL469" s="1" t="e">
        <f>VLOOKUP(C469,CALC!$K$2:$M$8,2,FALSE)</f>
        <v>#N/A</v>
      </c>
      <c r="AM469" s="1" t="e">
        <f>VLOOKUP(C469,CALC!$K$2:$M$8,3,FALSE)</f>
        <v>#N/A</v>
      </c>
      <c r="AN469" s="1" t="e">
        <f>VLOOKUP(B469,CALC!$E$2:$H$33,3,FALSE)</f>
        <v>#N/A</v>
      </c>
      <c r="AO469" s="1" t="e">
        <f>VLOOKUP(B469,CALC!$E$2:$H$33,4,FALSE)</f>
        <v>#N/A</v>
      </c>
      <c r="AP469" s="1"/>
      <c r="AQ469" s="3"/>
      <c r="AR469" s="3"/>
      <c r="AS469" s="3"/>
      <c r="AT469" s="3"/>
      <c r="AU469" s="3"/>
      <c r="AV469" s="3"/>
      <c r="AW469" s="3"/>
      <c r="AX469" s="3"/>
      <c r="AY469" s="3">
        <f t="shared" si="287"/>
        <v>-5.7566071428571419</v>
      </c>
      <c r="AZ469" s="3" t="e">
        <f t="shared" si="288"/>
        <v>#N/A</v>
      </c>
      <c r="BA469" s="3" t="e">
        <f t="shared" si="289"/>
        <v>#N/A</v>
      </c>
      <c r="BB469" s="3" t="e">
        <f t="shared" si="290"/>
        <v>#N/A</v>
      </c>
      <c r="BC469" s="3" t="e">
        <f t="shared" si="291"/>
        <v>#N/A</v>
      </c>
      <c r="BD469" s="3" t="e">
        <f t="shared" si="292"/>
        <v>#N/A</v>
      </c>
      <c r="BE469" s="3" t="e">
        <f t="shared" si="293"/>
        <v>#N/A</v>
      </c>
      <c r="BF469" s="3" t="e">
        <f t="shared" si="294"/>
        <v>#N/A</v>
      </c>
      <c r="BG469" s="3" t="e">
        <f t="shared" si="295"/>
        <v>#N/A</v>
      </c>
    </row>
    <row r="470" spans="1:59" ht="12.75" x14ac:dyDescent="0.2">
      <c r="A470" s="1"/>
      <c r="B470" s="1"/>
      <c r="C470" s="1"/>
      <c r="D470" s="1"/>
      <c r="E470" s="1"/>
      <c r="F470" s="80"/>
      <c r="G470" s="80"/>
      <c r="H470" s="80"/>
      <c r="I470" s="80"/>
      <c r="J470" s="80"/>
      <c r="K470" s="80"/>
      <c r="L470" s="80"/>
      <c r="M470" s="80"/>
      <c r="N470" s="81"/>
      <c r="O470" s="3"/>
      <c r="P470" s="3"/>
      <c r="Q470" s="3"/>
      <c r="R470" s="3"/>
      <c r="S470" s="3"/>
      <c r="T470" s="3"/>
      <c r="U470" s="3"/>
      <c r="V470" s="3"/>
      <c r="W470" s="3"/>
      <c r="X470" s="3"/>
      <c r="Y470" s="3"/>
      <c r="Z470" s="3"/>
      <c r="AA470" s="3"/>
      <c r="AB470" s="1"/>
      <c r="AC470" s="1"/>
      <c r="AD470" s="1"/>
      <c r="AE470" s="1"/>
      <c r="AF470" s="1"/>
      <c r="AG470" s="1"/>
      <c r="AH470" s="1"/>
      <c r="AI470" s="1"/>
      <c r="AJ470" s="1"/>
      <c r="AK470" s="1"/>
      <c r="AL470" s="1" t="e">
        <f>VLOOKUP(C470,CALC!$K$2:$M$8,2,FALSE)</f>
        <v>#N/A</v>
      </c>
      <c r="AM470" s="1" t="e">
        <f>VLOOKUP(C470,CALC!$K$2:$M$8,3,FALSE)</f>
        <v>#N/A</v>
      </c>
      <c r="AN470" s="1" t="e">
        <f>VLOOKUP(B470,CALC!$E$2:$H$33,3,FALSE)</f>
        <v>#N/A</v>
      </c>
      <c r="AO470" s="1" t="e">
        <f>VLOOKUP(B470,CALC!$E$2:$H$33,4,FALSE)</f>
        <v>#N/A</v>
      </c>
      <c r="AP470" s="1"/>
      <c r="AQ470" s="3"/>
      <c r="AR470" s="3"/>
      <c r="AS470" s="3"/>
      <c r="AT470" s="3"/>
      <c r="AU470" s="3"/>
      <c r="AV470" s="3"/>
      <c r="AW470" s="3"/>
      <c r="AX470" s="3"/>
      <c r="AY470" s="3">
        <f t="shared" si="287"/>
        <v>-5.7566071428571419</v>
      </c>
      <c r="AZ470" s="3" t="e">
        <f t="shared" si="288"/>
        <v>#N/A</v>
      </c>
      <c r="BA470" s="3" t="e">
        <f t="shared" si="289"/>
        <v>#N/A</v>
      </c>
      <c r="BB470" s="3" t="e">
        <f t="shared" si="290"/>
        <v>#N/A</v>
      </c>
      <c r="BC470" s="3" t="e">
        <f t="shared" si="291"/>
        <v>#N/A</v>
      </c>
      <c r="BD470" s="3" t="e">
        <f t="shared" si="292"/>
        <v>#N/A</v>
      </c>
      <c r="BE470" s="3" t="e">
        <f t="shared" si="293"/>
        <v>#N/A</v>
      </c>
      <c r="BF470" s="3" t="e">
        <f t="shared" si="294"/>
        <v>#N/A</v>
      </c>
      <c r="BG470" s="3" t="e">
        <f t="shared" si="295"/>
        <v>#N/A</v>
      </c>
    </row>
    <row r="471" spans="1:59" ht="12.75" x14ac:dyDescent="0.2">
      <c r="A471" s="1"/>
      <c r="B471" s="1"/>
      <c r="C471" s="1"/>
      <c r="D471" s="1"/>
      <c r="E471" s="1"/>
      <c r="F471" s="80"/>
      <c r="G471" s="80"/>
      <c r="H471" s="80"/>
      <c r="I471" s="80"/>
      <c r="J471" s="80"/>
      <c r="K471" s="80"/>
      <c r="L471" s="80"/>
      <c r="M471" s="80"/>
      <c r="N471" s="81"/>
      <c r="O471" s="3"/>
      <c r="P471" s="3"/>
      <c r="Q471" s="3"/>
      <c r="R471" s="3"/>
      <c r="S471" s="3"/>
      <c r="T471" s="3"/>
      <c r="U471" s="3"/>
      <c r="V471" s="3"/>
      <c r="W471" s="3"/>
      <c r="X471" s="3"/>
      <c r="Y471" s="3"/>
      <c r="Z471" s="3"/>
      <c r="AA471" s="3"/>
      <c r="AB471" s="1"/>
      <c r="AC471" s="1"/>
      <c r="AD471" s="1"/>
      <c r="AE471" s="1"/>
      <c r="AF471" s="1"/>
      <c r="AG471" s="1"/>
      <c r="AH471" s="1"/>
      <c r="AI471" s="1"/>
      <c r="AJ471" s="1"/>
      <c r="AK471" s="1"/>
      <c r="AL471" s="1" t="e">
        <f>VLOOKUP(C471,CALC!$K$2:$M$8,2,FALSE)</f>
        <v>#N/A</v>
      </c>
      <c r="AM471" s="1" t="e">
        <f>VLOOKUP(C471,CALC!$K$2:$M$8,3,FALSE)</f>
        <v>#N/A</v>
      </c>
      <c r="AN471" s="1" t="e">
        <f>VLOOKUP(B471,CALC!$E$2:$H$33,3,FALSE)</f>
        <v>#N/A</v>
      </c>
      <c r="AO471" s="1" t="e">
        <f>VLOOKUP(B471,CALC!$E$2:$H$33,4,FALSE)</f>
        <v>#N/A</v>
      </c>
      <c r="AP471" s="1"/>
      <c r="AQ471" s="3"/>
      <c r="AR471" s="3"/>
      <c r="AS471" s="3"/>
      <c r="AT471" s="3"/>
      <c r="AU471" s="3"/>
      <c r="AV471" s="3"/>
      <c r="AW471" s="3"/>
      <c r="AX471" s="3"/>
      <c r="AY471" s="3">
        <f t="shared" si="287"/>
        <v>-5.7566071428571419</v>
      </c>
      <c r="AZ471" s="3" t="e">
        <f t="shared" si="288"/>
        <v>#N/A</v>
      </c>
      <c r="BA471" s="3" t="e">
        <f t="shared" si="289"/>
        <v>#N/A</v>
      </c>
      <c r="BB471" s="3" t="e">
        <f t="shared" si="290"/>
        <v>#N/A</v>
      </c>
      <c r="BC471" s="3" t="e">
        <f t="shared" si="291"/>
        <v>#N/A</v>
      </c>
      <c r="BD471" s="3" t="e">
        <f t="shared" si="292"/>
        <v>#N/A</v>
      </c>
      <c r="BE471" s="3" t="e">
        <f t="shared" si="293"/>
        <v>#N/A</v>
      </c>
      <c r="BF471" s="3" t="e">
        <f t="shared" si="294"/>
        <v>#N/A</v>
      </c>
      <c r="BG471" s="3" t="e">
        <f t="shared" si="295"/>
        <v>#N/A</v>
      </c>
    </row>
    <row r="472" spans="1:59" ht="12.75" x14ac:dyDescent="0.2">
      <c r="A472" s="1"/>
      <c r="B472" s="1"/>
      <c r="C472" s="1"/>
      <c r="D472" s="1"/>
      <c r="E472" s="1"/>
      <c r="F472" s="80"/>
      <c r="G472" s="80"/>
      <c r="H472" s="80"/>
      <c r="I472" s="80"/>
      <c r="J472" s="80"/>
      <c r="K472" s="80"/>
      <c r="L472" s="80"/>
      <c r="M472" s="80"/>
      <c r="N472" s="81"/>
      <c r="O472" s="3"/>
      <c r="P472" s="3"/>
      <c r="Q472" s="3"/>
      <c r="R472" s="3"/>
      <c r="S472" s="3"/>
      <c r="T472" s="3"/>
      <c r="U472" s="3"/>
      <c r="V472" s="3"/>
      <c r="W472" s="3"/>
      <c r="X472" s="3"/>
      <c r="Y472" s="3"/>
      <c r="Z472" s="3"/>
      <c r="AA472" s="3"/>
      <c r="AB472" s="1"/>
      <c r="AC472" s="1"/>
      <c r="AD472" s="1"/>
      <c r="AE472" s="1"/>
      <c r="AF472" s="1"/>
      <c r="AG472" s="1"/>
      <c r="AH472" s="1"/>
      <c r="AI472" s="1"/>
      <c r="AJ472" s="1"/>
      <c r="AK472" s="1"/>
      <c r="AL472" s="1" t="e">
        <f>VLOOKUP(C472,CALC!$K$2:$M$8,2,FALSE)</f>
        <v>#N/A</v>
      </c>
      <c r="AM472" s="1" t="e">
        <f>VLOOKUP(C472,CALC!$K$2:$M$8,3,FALSE)</f>
        <v>#N/A</v>
      </c>
      <c r="AN472" s="1" t="e">
        <f>VLOOKUP(B472,CALC!$E$2:$H$33,3,FALSE)</f>
        <v>#N/A</v>
      </c>
      <c r="AO472" s="1" t="e">
        <f>VLOOKUP(B472,CALC!$E$2:$H$33,4,FALSE)</f>
        <v>#N/A</v>
      </c>
      <c r="AP472" s="1"/>
      <c r="AQ472" s="3"/>
      <c r="AR472" s="3"/>
      <c r="AS472" s="3"/>
      <c r="AT472" s="3"/>
      <c r="AU472" s="3"/>
      <c r="AV472" s="3"/>
      <c r="AW472" s="3"/>
      <c r="AX472" s="3"/>
      <c r="AY472" s="3">
        <f t="shared" si="287"/>
        <v>-5.7566071428571419</v>
      </c>
      <c r="AZ472" s="3" t="e">
        <f t="shared" si="288"/>
        <v>#N/A</v>
      </c>
      <c r="BA472" s="3" t="e">
        <f t="shared" si="289"/>
        <v>#N/A</v>
      </c>
      <c r="BB472" s="3" t="e">
        <f t="shared" si="290"/>
        <v>#N/A</v>
      </c>
      <c r="BC472" s="3" t="e">
        <f t="shared" si="291"/>
        <v>#N/A</v>
      </c>
      <c r="BD472" s="3" t="e">
        <f t="shared" si="292"/>
        <v>#N/A</v>
      </c>
      <c r="BE472" s="3" t="e">
        <f t="shared" si="293"/>
        <v>#N/A</v>
      </c>
      <c r="BF472" s="3" t="e">
        <f t="shared" si="294"/>
        <v>#N/A</v>
      </c>
      <c r="BG472" s="3" t="e">
        <f t="shared" si="295"/>
        <v>#N/A</v>
      </c>
    </row>
    <row r="473" spans="1:59" ht="12.75" x14ac:dyDescent="0.2">
      <c r="A473" s="1"/>
      <c r="B473" s="1"/>
      <c r="C473" s="1"/>
      <c r="D473" s="1"/>
      <c r="E473" s="1"/>
      <c r="F473" s="80"/>
      <c r="G473" s="80"/>
      <c r="H473" s="80"/>
      <c r="I473" s="80"/>
      <c r="J473" s="80"/>
      <c r="K473" s="80"/>
      <c r="L473" s="80"/>
      <c r="M473" s="80"/>
      <c r="N473" s="81"/>
      <c r="O473" s="3"/>
      <c r="P473" s="3"/>
      <c r="Q473" s="3"/>
      <c r="R473" s="3"/>
      <c r="S473" s="3"/>
      <c r="T473" s="3"/>
      <c r="U473" s="3"/>
      <c r="V473" s="3"/>
      <c r="W473" s="3"/>
      <c r="X473" s="3"/>
      <c r="Y473" s="3"/>
      <c r="Z473" s="3"/>
      <c r="AA473" s="3"/>
      <c r="AB473" s="1"/>
      <c r="AC473" s="1"/>
      <c r="AD473" s="1"/>
      <c r="AE473" s="1"/>
      <c r="AF473" s="1"/>
      <c r="AG473" s="1"/>
      <c r="AH473" s="1"/>
      <c r="AI473" s="1"/>
      <c r="AJ473" s="1"/>
      <c r="AK473" s="1"/>
      <c r="AL473" s="1" t="e">
        <f>VLOOKUP(C473,CALC!$K$2:$M$8,2,FALSE)</f>
        <v>#N/A</v>
      </c>
      <c r="AM473" s="1" t="e">
        <f>VLOOKUP(C473,CALC!$K$2:$M$8,3,FALSE)</f>
        <v>#N/A</v>
      </c>
      <c r="AN473" s="1" t="e">
        <f>VLOOKUP(B473,CALC!$E$2:$H$33,3,FALSE)</f>
        <v>#N/A</v>
      </c>
      <c r="AO473" s="1" t="e">
        <f>VLOOKUP(B473,CALC!$E$2:$H$33,4,FALSE)</f>
        <v>#N/A</v>
      </c>
      <c r="AP473" s="1"/>
      <c r="AQ473" s="3"/>
      <c r="AR473" s="3"/>
      <c r="AS473" s="3"/>
      <c r="AT473" s="3"/>
      <c r="AU473" s="3"/>
      <c r="AV473" s="3"/>
      <c r="AW473" s="3"/>
      <c r="AX473" s="3"/>
      <c r="AY473" s="3">
        <f t="shared" si="287"/>
        <v>-5.7566071428571419</v>
      </c>
      <c r="AZ473" s="3" t="e">
        <f t="shared" si="288"/>
        <v>#N/A</v>
      </c>
      <c r="BA473" s="3" t="e">
        <f t="shared" si="289"/>
        <v>#N/A</v>
      </c>
      <c r="BB473" s="3" t="e">
        <f t="shared" si="290"/>
        <v>#N/A</v>
      </c>
      <c r="BC473" s="3" t="e">
        <f t="shared" si="291"/>
        <v>#N/A</v>
      </c>
      <c r="BD473" s="3" t="e">
        <f t="shared" si="292"/>
        <v>#N/A</v>
      </c>
      <c r="BE473" s="3" t="e">
        <f t="shared" si="293"/>
        <v>#N/A</v>
      </c>
      <c r="BF473" s="3" t="e">
        <f t="shared" si="294"/>
        <v>#N/A</v>
      </c>
      <c r="BG473" s="3" t="e">
        <f t="shared" si="295"/>
        <v>#N/A</v>
      </c>
    </row>
    <row r="474" spans="1:59" ht="12.75" x14ac:dyDescent="0.2">
      <c r="A474" s="1"/>
      <c r="B474" s="1"/>
      <c r="C474" s="1"/>
      <c r="D474" s="1"/>
      <c r="E474" s="1"/>
      <c r="F474" s="80"/>
      <c r="G474" s="80"/>
      <c r="H474" s="80"/>
      <c r="I474" s="80"/>
      <c r="J474" s="80"/>
      <c r="K474" s="80"/>
      <c r="L474" s="80"/>
      <c r="M474" s="80"/>
      <c r="N474" s="81"/>
      <c r="O474" s="3"/>
      <c r="P474" s="3"/>
      <c r="Q474" s="3"/>
      <c r="R474" s="3"/>
      <c r="S474" s="3"/>
      <c r="T474" s="3"/>
      <c r="U474" s="3"/>
      <c r="V474" s="3"/>
      <c r="W474" s="3"/>
      <c r="X474" s="3"/>
      <c r="Y474" s="3"/>
      <c r="Z474" s="3"/>
      <c r="AA474" s="3"/>
      <c r="AB474" s="1"/>
      <c r="AC474" s="1"/>
      <c r="AD474" s="1"/>
      <c r="AE474" s="1"/>
      <c r="AF474" s="1"/>
      <c r="AG474" s="1"/>
      <c r="AH474" s="1"/>
      <c r="AI474" s="1"/>
      <c r="AJ474" s="1"/>
      <c r="AK474" s="1"/>
      <c r="AL474" s="1" t="e">
        <f>VLOOKUP(C474,CALC!$K$2:$M$8,2,FALSE)</f>
        <v>#N/A</v>
      </c>
      <c r="AM474" s="1" t="e">
        <f>VLOOKUP(C474,CALC!$K$2:$M$8,3,FALSE)</f>
        <v>#N/A</v>
      </c>
      <c r="AN474" s="1" t="e">
        <f>VLOOKUP(B474,CALC!$E$2:$H$33,3,FALSE)</f>
        <v>#N/A</v>
      </c>
      <c r="AO474" s="1" t="e">
        <f>VLOOKUP(B474,CALC!$E$2:$H$33,4,FALSE)</f>
        <v>#N/A</v>
      </c>
      <c r="AP474" s="1"/>
      <c r="AQ474" s="3"/>
      <c r="AR474" s="3"/>
      <c r="AS474" s="3"/>
      <c r="AT474" s="3"/>
      <c r="AU474" s="3"/>
      <c r="AV474" s="3"/>
      <c r="AW474" s="3"/>
      <c r="AX474" s="3"/>
      <c r="AY474" s="3">
        <f t="shared" si="287"/>
        <v>-5.7566071428571419</v>
      </c>
      <c r="AZ474" s="3" t="e">
        <f t="shared" si="288"/>
        <v>#N/A</v>
      </c>
      <c r="BA474" s="3" t="e">
        <f t="shared" si="289"/>
        <v>#N/A</v>
      </c>
      <c r="BB474" s="3" t="e">
        <f t="shared" si="290"/>
        <v>#N/A</v>
      </c>
      <c r="BC474" s="3" t="e">
        <f t="shared" si="291"/>
        <v>#N/A</v>
      </c>
      <c r="BD474" s="3" t="e">
        <f t="shared" si="292"/>
        <v>#N/A</v>
      </c>
      <c r="BE474" s="3" t="e">
        <f t="shared" si="293"/>
        <v>#N/A</v>
      </c>
      <c r="BF474" s="3" t="e">
        <f t="shared" si="294"/>
        <v>#N/A</v>
      </c>
      <c r="BG474" s="3" t="e">
        <f t="shared" si="295"/>
        <v>#N/A</v>
      </c>
    </row>
  </sheetData>
  <autoFilter ref="A7:AB396" xr:uid="{00000000-0009-0000-0000-000000000000}">
    <sortState xmlns:xlrd2="http://schemas.microsoft.com/office/spreadsheetml/2017/richdata2" ref="A7:AB396">
      <sortCondition descending="1" ref="AA7:AA396"/>
      <sortCondition descending="1" ref="AB7:AB396"/>
    </sortState>
  </autoFilter>
  <mergeCells count="16">
    <mergeCell ref="P1:AA1"/>
    <mergeCell ref="AB1:AB3"/>
    <mergeCell ref="P2:Q2"/>
    <mergeCell ref="R2:T2"/>
    <mergeCell ref="U2:W2"/>
    <mergeCell ref="X2:Y2"/>
    <mergeCell ref="A4:E4"/>
    <mergeCell ref="A5:E5"/>
    <mergeCell ref="B6:D6"/>
    <mergeCell ref="E6:O6"/>
    <mergeCell ref="A1:O3"/>
    <mergeCell ref="P3:Q3"/>
    <mergeCell ref="R3:T3"/>
    <mergeCell ref="U3:W3"/>
    <mergeCell ref="X3:Y3"/>
    <mergeCell ref="P4:AB6"/>
  </mergeCells>
  <dataValidations count="5">
    <dataValidation type="list" allowBlank="1" showErrorMessage="1" sqref="P3" xr:uid="{00000000-0002-0000-0000-000000000000}">
      <formula1>"Yes,No"</formula1>
    </dataValidation>
    <dataValidation type="list" allowBlank="1" showErrorMessage="1" sqref="X3" xr:uid="{00000000-0002-0000-0000-000001000000}">
      <formula1>"6,7,8,9,10,11,12,13,14,15,16,17,18,19,20"</formula1>
    </dataValidation>
    <dataValidation type="list" allowBlank="1" showErrorMessage="1" sqref="R3 U3" xr:uid="{00000000-0002-0000-0000-000002000000}">
      <formula1>"Full Effect,Medium Effect,No Effect"</formula1>
    </dataValidation>
    <dataValidation type="list" allowBlank="1" showErrorMessage="1" sqref="AA3" xr:uid="{00000000-0002-0000-0000-000003000000}">
      <formula1>"2,3,4,5,6"</formula1>
    </dataValidation>
    <dataValidation type="list" allowBlank="1" showErrorMessage="1" sqref="Z3" xr:uid="{00000000-0002-0000-0000-000004000000}">
      <formula1>"5,6,7,8,9,10,11,12,13,14"</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419"/>
  <sheetViews>
    <sheetView workbookViewId="0">
      <selection sqref="A1:O3"/>
    </sheetView>
  </sheetViews>
  <sheetFormatPr defaultColWidth="12.5703125" defaultRowHeight="15.75" customHeight="1" x14ac:dyDescent="0.2"/>
  <cols>
    <col min="1" max="1" width="18.28515625" customWidth="1"/>
    <col min="2" max="2" width="5.140625" customWidth="1"/>
    <col min="3" max="3" width="8.28515625" customWidth="1"/>
    <col min="4" max="4" width="6.42578125" customWidth="1"/>
    <col min="5" max="5" width="4.140625" customWidth="1"/>
    <col min="6" max="7" width="4.28515625" customWidth="1"/>
    <col min="8" max="8" width="5.140625" customWidth="1"/>
    <col min="9" max="9" width="4.28515625" customWidth="1"/>
    <col min="10" max="13" width="5.140625" customWidth="1"/>
    <col min="14" max="14" width="6.42578125" customWidth="1"/>
    <col min="15" max="15" width="5.140625" customWidth="1"/>
    <col min="16" max="16" width="6.140625" customWidth="1"/>
    <col min="17" max="25" width="5.42578125" customWidth="1"/>
    <col min="26" max="26" width="14.42578125" customWidth="1"/>
    <col min="27" max="27" width="14.28515625" customWidth="1"/>
    <col min="28" max="28" width="17.42578125" customWidth="1"/>
    <col min="29" max="29" width="11.42578125" hidden="1" customWidth="1"/>
    <col min="30" max="31" width="15.42578125" hidden="1" customWidth="1"/>
    <col min="32" max="32" width="16.5703125" hidden="1" customWidth="1"/>
    <col min="33" max="36" width="15.42578125" hidden="1" customWidth="1"/>
    <col min="37" max="37" width="2.85546875" hidden="1" customWidth="1"/>
    <col min="38" max="38" width="6.7109375" hidden="1" customWidth="1"/>
    <col min="39" max="39" width="7.5703125" hidden="1" customWidth="1"/>
    <col min="40" max="40" width="6.42578125" hidden="1" customWidth="1"/>
    <col min="41" max="41" width="7.28515625" hidden="1" customWidth="1"/>
    <col min="42" max="42" width="2.85546875" hidden="1" customWidth="1"/>
    <col min="43" max="43" width="14.85546875" hidden="1" customWidth="1"/>
    <col min="44" max="44" width="14.140625" hidden="1" customWidth="1"/>
    <col min="45" max="45" width="16.42578125" hidden="1" customWidth="1"/>
    <col min="46" max="46" width="15.5703125" hidden="1" customWidth="1"/>
    <col min="47" max="47" width="21.5703125" hidden="1" customWidth="1"/>
    <col min="48" max="49" width="20.85546875" hidden="1" customWidth="1"/>
    <col min="50" max="50" width="20.140625" hidden="1" customWidth="1"/>
    <col min="51" max="51" width="5.28515625" hidden="1" customWidth="1"/>
    <col min="52" max="52" width="10.42578125" hidden="1" customWidth="1"/>
    <col min="53" max="53" width="9.7109375" hidden="1" customWidth="1"/>
    <col min="54" max="54" width="12" hidden="1" customWidth="1"/>
    <col min="55" max="55" width="11.28515625" hidden="1" customWidth="1"/>
    <col min="56" max="56" width="17.28515625" hidden="1" customWidth="1"/>
    <col min="57" max="58" width="16.42578125" hidden="1" customWidth="1"/>
    <col min="59" max="59" width="15.5703125" hidden="1" customWidth="1"/>
    <col min="60" max="60" width="12.5703125" hidden="1"/>
  </cols>
  <sheetData>
    <row r="1" spans="1:59" ht="22.5" customHeight="1" x14ac:dyDescent="0.2">
      <c r="A1" s="139" t="s">
        <v>0</v>
      </c>
      <c r="B1" s="140"/>
      <c r="C1" s="140"/>
      <c r="D1" s="140"/>
      <c r="E1" s="140"/>
      <c r="F1" s="140"/>
      <c r="G1" s="140"/>
      <c r="H1" s="140"/>
      <c r="I1" s="140"/>
      <c r="J1" s="140"/>
      <c r="K1" s="140"/>
      <c r="L1" s="140"/>
      <c r="M1" s="140"/>
      <c r="N1" s="140"/>
      <c r="O1" s="140"/>
      <c r="P1" s="143" t="s">
        <v>1</v>
      </c>
      <c r="Q1" s="136"/>
      <c r="R1" s="136"/>
      <c r="S1" s="136"/>
      <c r="T1" s="136"/>
      <c r="U1" s="136"/>
      <c r="V1" s="136"/>
      <c r="W1" s="136"/>
      <c r="X1" s="136"/>
      <c r="Y1" s="136"/>
      <c r="Z1" s="136"/>
      <c r="AA1" s="137"/>
      <c r="AB1" s="144"/>
      <c r="AC1" s="2"/>
      <c r="AD1" s="2" t="s">
        <v>2</v>
      </c>
      <c r="AE1" s="2" t="s">
        <v>3</v>
      </c>
      <c r="AF1" s="1"/>
      <c r="AG1" s="1"/>
      <c r="AH1" s="1"/>
      <c r="AI1" s="1"/>
      <c r="AJ1" s="1"/>
      <c r="AK1" s="1"/>
      <c r="AL1" s="1"/>
      <c r="AM1" s="1"/>
      <c r="AN1" s="1"/>
      <c r="AO1" s="1"/>
      <c r="AP1" s="1"/>
      <c r="AQ1" s="3"/>
      <c r="AR1" s="3"/>
      <c r="AS1" s="3"/>
      <c r="AT1" s="3"/>
      <c r="AU1" s="3"/>
      <c r="AV1" s="3"/>
      <c r="AW1" s="3"/>
      <c r="AX1" s="3"/>
      <c r="AY1" s="3"/>
      <c r="AZ1" s="3"/>
      <c r="BA1" s="3"/>
      <c r="BB1" s="3"/>
      <c r="BC1" s="3"/>
      <c r="BD1" s="3"/>
      <c r="BE1" s="3"/>
      <c r="BF1" s="3"/>
      <c r="BG1" s="3"/>
    </row>
    <row r="2" spans="1:59" ht="22.5" customHeight="1" x14ac:dyDescent="0.2">
      <c r="A2" s="141"/>
      <c r="B2" s="132"/>
      <c r="C2" s="132"/>
      <c r="D2" s="132"/>
      <c r="E2" s="132"/>
      <c r="F2" s="132"/>
      <c r="G2" s="132"/>
      <c r="H2" s="132"/>
      <c r="I2" s="132"/>
      <c r="J2" s="132"/>
      <c r="K2" s="132"/>
      <c r="L2" s="132"/>
      <c r="M2" s="132"/>
      <c r="N2" s="132"/>
      <c r="O2" s="132"/>
      <c r="P2" s="145" t="s">
        <v>4</v>
      </c>
      <c r="Q2" s="136"/>
      <c r="R2" s="146" t="s">
        <v>5</v>
      </c>
      <c r="S2" s="136"/>
      <c r="T2" s="136"/>
      <c r="U2" s="146" t="s">
        <v>6</v>
      </c>
      <c r="V2" s="136"/>
      <c r="W2" s="136"/>
      <c r="X2" s="146" t="s">
        <v>7</v>
      </c>
      <c r="Y2" s="136"/>
      <c r="Z2" s="4" t="s">
        <v>8</v>
      </c>
      <c r="AA2" s="5" t="s">
        <v>9</v>
      </c>
      <c r="AB2" s="132"/>
      <c r="AC2" s="2" t="s">
        <v>10</v>
      </c>
      <c r="AD2" s="2">
        <f>X3*Z3</f>
        <v>120</v>
      </c>
      <c r="AE2" s="2">
        <f>X3*AA3</f>
        <v>48</v>
      </c>
      <c r="AF2" s="1"/>
      <c r="AG2" s="1"/>
      <c r="AH2" s="1"/>
      <c r="AI2" s="1"/>
      <c r="AJ2" s="1"/>
      <c r="AK2" s="1"/>
      <c r="AL2" s="1"/>
      <c r="AM2" s="1"/>
      <c r="AN2" s="1"/>
      <c r="AO2" s="1"/>
      <c r="AP2" s="1"/>
      <c r="AQ2" s="3"/>
      <c r="AR2" s="3"/>
      <c r="AS2" s="3"/>
      <c r="AT2" s="3"/>
      <c r="AU2" s="3"/>
      <c r="AV2" s="3"/>
      <c r="AW2" s="3"/>
      <c r="AX2" s="3"/>
      <c r="AY2" s="3"/>
      <c r="AZ2" s="3"/>
      <c r="BA2" s="3"/>
      <c r="BB2" s="3"/>
      <c r="BC2" s="3"/>
      <c r="BD2" s="3"/>
      <c r="BE2" s="3"/>
      <c r="BF2" s="3"/>
      <c r="BG2" s="3"/>
    </row>
    <row r="3" spans="1:59" ht="33" customHeight="1" x14ac:dyDescent="0.2">
      <c r="A3" s="142"/>
      <c r="B3" s="129"/>
      <c r="C3" s="129"/>
      <c r="D3" s="129"/>
      <c r="E3" s="129"/>
      <c r="F3" s="129"/>
      <c r="G3" s="129"/>
      <c r="H3" s="129"/>
      <c r="I3" s="129"/>
      <c r="J3" s="129"/>
      <c r="K3" s="129"/>
      <c r="L3" s="129"/>
      <c r="M3" s="129"/>
      <c r="N3" s="129"/>
      <c r="O3" s="129"/>
      <c r="P3" s="128" t="s">
        <v>14</v>
      </c>
      <c r="Q3" s="129"/>
      <c r="R3" s="130" t="s">
        <v>17</v>
      </c>
      <c r="S3" s="129"/>
      <c r="T3" s="129"/>
      <c r="U3" s="130" t="s">
        <v>17</v>
      </c>
      <c r="V3" s="129"/>
      <c r="W3" s="129"/>
      <c r="X3" s="130">
        <v>12</v>
      </c>
      <c r="Y3" s="129"/>
      <c r="Z3" s="10">
        <v>10</v>
      </c>
      <c r="AA3" s="11">
        <v>4</v>
      </c>
      <c r="AB3" s="132"/>
      <c r="AC3" s="2" t="s">
        <v>27</v>
      </c>
      <c r="AD3" s="12">
        <f>VLOOKUP(AD2,CALC!$Y$3:$AA$494,2,FALSE)</f>
        <v>5.7566071428571419</v>
      </c>
      <c r="AE3" s="12">
        <f>VLOOKUP(AE2,CALC!$Y$3:$AA$494,3,FALSE)</f>
        <v>4.9146190476190483</v>
      </c>
      <c r="AF3" s="1"/>
      <c r="AG3" s="1"/>
      <c r="AH3" s="1"/>
      <c r="AI3" s="1"/>
      <c r="AJ3" s="1"/>
      <c r="AK3" s="1"/>
      <c r="AL3" s="1"/>
      <c r="AM3" s="1"/>
      <c r="AN3" s="1"/>
      <c r="AO3" s="1"/>
      <c r="AP3" s="1"/>
      <c r="AQ3" s="3"/>
      <c r="AR3" s="3"/>
      <c r="AS3" s="3"/>
      <c r="AT3" s="3"/>
      <c r="AU3" s="3"/>
      <c r="AV3" s="3"/>
      <c r="AW3" s="3"/>
      <c r="AX3" s="3"/>
      <c r="AY3" s="3"/>
      <c r="AZ3" s="3"/>
      <c r="BA3" s="3"/>
      <c r="BB3" s="3"/>
      <c r="BC3" s="3"/>
      <c r="BD3" s="3"/>
      <c r="BE3" s="3"/>
      <c r="BF3" s="3"/>
      <c r="BG3" s="3"/>
    </row>
    <row r="4" spans="1:59" ht="12.75" x14ac:dyDescent="0.2">
      <c r="A4" s="135" t="s">
        <v>54</v>
      </c>
      <c r="B4" s="136"/>
      <c r="C4" s="136"/>
      <c r="D4" s="136"/>
      <c r="E4" s="137"/>
      <c r="F4" s="13" t="s">
        <v>14</v>
      </c>
      <c r="G4" s="14" t="s">
        <v>14</v>
      </c>
      <c r="H4" s="14" t="s">
        <v>64</v>
      </c>
      <c r="I4" s="14" t="s">
        <v>14</v>
      </c>
      <c r="J4" s="14" t="s">
        <v>14</v>
      </c>
      <c r="K4" s="14" t="s">
        <v>14</v>
      </c>
      <c r="L4" s="14" t="s">
        <v>14</v>
      </c>
      <c r="M4" s="14" t="s">
        <v>64</v>
      </c>
      <c r="N4" s="15" t="s">
        <v>64</v>
      </c>
      <c r="O4" s="16" t="s">
        <v>64</v>
      </c>
      <c r="P4" s="131" t="s">
        <v>75</v>
      </c>
      <c r="Q4" s="132"/>
      <c r="R4" s="132"/>
      <c r="S4" s="132"/>
      <c r="T4" s="132"/>
      <c r="U4" s="132"/>
      <c r="V4" s="132"/>
      <c r="W4" s="132"/>
      <c r="X4" s="132"/>
      <c r="Y4" s="132"/>
      <c r="Z4" s="132"/>
      <c r="AA4" s="132"/>
      <c r="AB4" s="133"/>
      <c r="AC4" s="1"/>
      <c r="AD4" s="1"/>
      <c r="AE4" s="1"/>
      <c r="AF4" s="1"/>
      <c r="AG4" s="1"/>
      <c r="AH4" s="1"/>
      <c r="AI4" s="1"/>
      <c r="AJ4" s="1"/>
      <c r="AK4" s="1"/>
      <c r="AL4" s="1"/>
      <c r="AM4" s="1"/>
      <c r="AN4" s="1"/>
      <c r="AO4" s="1"/>
      <c r="AP4" s="1"/>
      <c r="AQ4" s="3"/>
      <c r="AR4" s="3"/>
      <c r="AS4" s="3"/>
      <c r="AT4" s="3"/>
      <c r="AU4" s="3"/>
      <c r="AV4" s="3"/>
      <c r="AW4" s="3"/>
      <c r="AX4" s="3"/>
      <c r="AY4" s="3"/>
      <c r="AZ4" s="3"/>
      <c r="BA4" s="3"/>
      <c r="BB4" s="3"/>
      <c r="BC4" s="3"/>
      <c r="BD4" s="3"/>
      <c r="BE4" s="3"/>
      <c r="BF4" s="3"/>
      <c r="BG4" s="3"/>
    </row>
    <row r="5" spans="1:59" ht="12.75" x14ac:dyDescent="0.2">
      <c r="A5" s="135" t="s">
        <v>86</v>
      </c>
      <c r="B5" s="136"/>
      <c r="C5" s="136"/>
      <c r="D5" s="136"/>
      <c r="E5" s="137"/>
      <c r="F5" s="17">
        <v>5</v>
      </c>
      <c r="G5" s="16">
        <v>3.75</v>
      </c>
      <c r="H5" s="16">
        <v>0</v>
      </c>
      <c r="I5" s="16">
        <v>0.5</v>
      </c>
      <c r="J5" s="16">
        <v>0.5</v>
      </c>
      <c r="K5" s="16">
        <v>0.3</v>
      </c>
      <c r="L5" s="16">
        <v>0.6</v>
      </c>
      <c r="M5" s="16">
        <v>0</v>
      </c>
      <c r="N5" s="16">
        <v>0</v>
      </c>
      <c r="O5" s="16">
        <v>0</v>
      </c>
      <c r="P5" s="132"/>
      <c r="Q5" s="132"/>
      <c r="R5" s="132"/>
      <c r="S5" s="132"/>
      <c r="T5" s="132"/>
      <c r="U5" s="132"/>
      <c r="V5" s="132"/>
      <c r="W5" s="132"/>
      <c r="X5" s="132"/>
      <c r="Y5" s="132"/>
      <c r="Z5" s="132"/>
      <c r="AA5" s="132"/>
      <c r="AB5" s="133"/>
      <c r="AC5" s="1"/>
      <c r="AD5" s="1"/>
      <c r="AE5" s="1"/>
      <c r="AF5" s="1"/>
      <c r="AG5" s="1"/>
      <c r="AH5" s="1"/>
      <c r="AI5" s="1"/>
      <c r="AJ5" s="1"/>
      <c r="AK5" s="1"/>
      <c r="AL5" s="1"/>
      <c r="AM5" s="1"/>
      <c r="AN5" s="1"/>
      <c r="AO5" s="1"/>
      <c r="AP5" s="1"/>
      <c r="AQ5" s="3"/>
      <c r="AR5" s="3"/>
      <c r="AS5" s="3"/>
      <c r="AT5" s="3"/>
      <c r="AU5" s="3"/>
      <c r="AV5" s="3"/>
      <c r="AW5" s="3"/>
      <c r="AX5" s="3"/>
      <c r="AY5" s="3"/>
      <c r="AZ5" s="3"/>
      <c r="BA5" s="3"/>
      <c r="BB5" s="3"/>
      <c r="BC5" s="3"/>
      <c r="BD5" s="3"/>
      <c r="BE5" s="3"/>
      <c r="BF5" s="3"/>
      <c r="BG5" s="3"/>
    </row>
    <row r="6" spans="1:59" ht="26.25" x14ac:dyDescent="0.4">
      <c r="A6" s="18" t="s">
        <v>12</v>
      </c>
      <c r="B6" s="138" t="s">
        <v>95</v>
      </c>
      <c r="C6" s="136"/>
      <c r="D6" s="136"/>
      <c r="E6" s="138" t="s">
        <v>124</v>
      </c>
      <c r="F6" s="136"/>
      <c r="G6" s="136"/>
      <c r="H6" s="136"/>
      <c r="I6" s="136"/>
      <c r="J6" s="136"/>
      <c r="K6" s="136"/>
      <c r="L6" s="136"/>
      <c r="M6" s="136"/>
      <c r="N6" s="136"/>
      <c r="O6" s="137"/>
      <c r="P6" s="129"/>
      <c r="Q6" s="129"/>
      <c r="R6" s="129"/>
      <c r="S6" s="129"/>
      <c r="T6" s="129"/>
      <c r="U6" s="129"/>
      <c r="V6" s="129"/>
      <c r="W6" s="129"/>
      <c r="X6" s="129"/>
      <c r="Y6" s="129"/>
      <c r="Z6" s="129"/>
      <c r="AA6" s="129"/>
      <c r="AB6" s="134"/>
      <c r="AC6" s="1"/>
      <c r="AD6" s="1"/>
      <c r="AE6" s="1"/>
      <c r="AF6" s="1"/>
      <c r="AG6" s="1"/>
      <c r="AH6" s="1"/>
      <c r="AI6" s="1"/>
      <c r="AJ6" s="1"/>
      <c r="AK6" s="1"/>
      <c r="AL6" s="1"/>
      <c r="AM6" s="1"/>
      <c r="AN6" s="1"/>
      <c r="AO6" s="1"/>
      <c r="AP6" s="1"/>
      <c r="AQ6" s="3"/>
      <c r="AR6" s="3"/>
      <c r="AS6" s="3"/>
      <c r="AT6" s="3"/>
      <c r="AU6" s="3"/>
      <c r="AV6" s="3"/>
      <c r="AW6" s="3"/>
      <c r="AX6" s="3"/>
      <c r="AY6" s="3"/>
      <c r="AZ6" s="3"/>
      <c r="BA6" s="3"/>
      <c r="BB6" s="3"/>
      <c r="BC6" s="3"/>
      <c r="BD6" s="3"/>
      <c r="BE6" s="3"/>
      <c r="BF6" s="3"/>
      <c r="BG6" s="3"/>
    </row>
    <row r="7" spans="1:59" ht="15" x14ac:dyDescent="0.25">
      <c r="A7" s="19" t="s">
        <v>106</v>
      </c>
      <c r="B7" s="20" t="s">
        <v>13</v>
      </c>
      <c r="C7" s="21" t="s">
        <v>108</v>
      </c>
      <c r="D7" s="22" t="s">
        <v>109</v>
      </c>
      <c r="E7" s="27" t="s">
        <v>110</v>
      </c>
      <c r="F7" s="29" t="s">
        <v>112</v>
      </c>
      <c r="G7" s="29" t="s">
        <v>113</v>
      </c>
      <c r="H7" s="29" t="s">
        <v>114</v>
      </c>
      <c r="I7" s="29" t="s">
        <v>115</v>
      </c>
      <c r="J7" s="29" t="s">
        <v>116</v>
      </c>
      <c r="K7" s="29" t="s">
        <v>117</v>
      </c>
      <c r="L7" s="29" t="s">
        <v>118</v>
      </c>
      <c r="M7" s="29" t="s">
        <v>119</v>
      </c>
      <c r="N7" s="31" t="s">
        <v>120</v>
      </c>
      <c r="O7" s="33" t="s">
        <v>121</v>
      </c>
      <c r="P7" s="28" t="s">
        <v>112</v>
      </c>
      <c r="Q7" s="30" t="s">
        <v>113</v>
      </c>
      <c r="R7" s="30" t="s">
        <v>114</v>
      </c>
      <c r="S7" s="30" t="s">
        <v>115</v>
      </c>
      <c r="T7" s="30" t="s">
        <v>116</v>
      </c>
      <c r="U7" s="30" t="s">
        <v>117</v>
      </c>
      <c r="V7" s="30" t="s">
        <v>118</v>
      </c>
      <c r="W7" s="30" t="s">
        <v>119</v>
      </c>
      <c r="X7" s="30" t="s">
        <v>120</v>
      </c>
      <c r="Y7" s="32" t="s">
        <v>121</v>
      </c>
      <c r="Z7" s="34" t="s">
        <v>122</v>
      </c>
      <c r="AA7" s="35" t="s">
        <v>123</v>
      </c>
      <c r="AB7" s="35" t="str">
        <f>IF(AND(P3="Yes",R3="Full Effect",U3="Full Effect"),AJ7,IF(AND(P3="Yes",R3="Medium Effect",U3="Full Effect"),AJ7,IF(AND(P3="Yes",R3="Full Effect",U3="Medium Effect"),AJ7,IF(AND(P3="Yes",R3="Medium Effect",U3="Medium Effect"),AJ7,IF(AND(P3="Yes",R3="No Effect",U3="Medium Effect"),AI7,IF(AND(P3="Yes",R3="No Effect",U3="Full Effect"),AI7,IF(AND(P3="Yes",R3="Medium Effect",U3="No Effect"),AH7,IF(AND(P3="Yes",R3="Full Effect",U3="No Effect"),AH7,IF(AND(P3="No",R3="Full Effect",U3="Full Effect"),AF7,IF(AND(P3="No",R3="Medium Effect",U3="Full Effect"),AF7,IF(AND(P3="No",R3="Full Effect",U3="Medium Effect"),AF7,IF(AND(P3="No",R3="Medium Effect",U3="Medium Effect"),AF7,IF(AND(P3="No",R3="No Effect",U3="Medium Effect"),AE7,IF(AND(P3="No",R3="No Effect",U3="Full Effect"),AE7,IF(AND(P3="No",R3="Medium Effect",U3="No Effect"),AD7,IF(AND(P3="No",R3="Full Effect",U3="No Effect"),AD7,IF(AND(P3="Yes",R3="No Effect",U3="No Effect"),AG7,"No Change")))))))))))))))))</f>
        <v>VORP + PE + ONE</v>
      </c>
      <c r="AC7" s="1"/>
      <c r="AD7" s="36" t="s">
        <v>125</v>
      </c>
      <c r="AE7" s="35" t="s">
        <v>126</v>
      </c>
      <c r="AF7" s="35" t="s">
        <v>127</v>
      </c>
      <c r="AG7" s="35" t="s">
        <v>128</v>
      </c>
      <c r="AH7" s="35" t="s">
        <v>129</v>
      </c>
      <c r="AI7" s="35" t="s">
        <v>130</v>
      </c>
      <c r="AJ7" s="35" t="s">
        <v>131</v>
      </c>
      <c r="AK7" s="37"/>
      <c r="AL7" s="37" t="s">
        <v>132</v>
      </c>
      <c r="AM7" s="37" t="s">
        <v>133</v>
      </c>
      <c r="AN7" s="37" t="s">
        <v>134</v>
      </c>
      <c r="AO7" s="37" t="s">
        <v>135</v>
      </c>
      <c r="AP7" s="37"/>
      <c r="AQ7" s="36" t="s">
        <v>136</v>
      </c>
      <c r="AR7" s="36" t="s">
        <v>137</v>
      </c>
      <c r="AS7" s="35" t="s">
        <v>138</v>
      </c>
      <c r="AT7" s="35" t="s">
        <v>139</v>
      </c>
      <c r="AU7" s="35" t="s">
        <v>140</v>
      </c>
      <c r="AV7" s="35" t="s">
        <v>141</v>
      </c>
      <c r="AW7" s="35" t="s">
        <v>142</v>
      </c>
      <c r="AX7" s="35" t="s">
        <v>143</v>
      </c>
      <c r="AY7" s="35" t="s">
        <v>128</v>
      </c>
      <c r="AZ7" s="36" t="s">
        <v>144</v>
      </c>
      <c r="BA7" s="36" t="s">
        <v>145</v>
      </c>
      <c r="BB7" s="35" t="s">
        <v>146</v>
      </c>
      <c r="BC7" s="35" t="s">
        <v>147</v>
      </c>
      <c r="BD7" s="35" t="s">
        <v>148</v>
      </c>
      <c r="BE7" s="35" t="s">
        <v>149</v>
      </c>
      <c r="BF7" s="35" t="s">
        <v>150</v>
      </c>
      <c r="BG7" s="35" t="s">
        <v>151</v>
      </c>
    </row>
    <row r="8" spans="1:59" ht="15" x14ac:dyDescent="0.25">
      <c r="A8" s="38" t="s">
        <v>154</v>
      </c>
      <c r="B8" s="38" t="s">
        <v>56</v>
      </c>
      <c r="C8" s="38" t="str">
        <f>VLOOKUP(A8,CALC!$A$2:$C$494,3,FALSE)</f>
        <v>C</v>
      </c>
      <c r="D8" s="38">
        <v>1</v>
      </c>
      <c r="E8" s="39">
        <v>84</v>
      </c>
      <c r="F8" s="40">
        <v>50.4</v>
      </c>
      <c r="G8" s="40">
        <v>74.400000000000006</v>
      </c>
      <c r="H8" s="40">
        <v>124.8</v>
      </c>
      <c r="I8" s="40">
        <v>37</v>
      </c>
      <c r="J8" s="40">
        <v>377.2</v>
      </c>
      <c r="K8" s="40">
        <v>55.4</v>
      </c>
      <c r="L8" s="40">
        <v>47.9</v>
      </c>
      <c r="M8" s="40">
        <v>36.299999999999997</v>
      </c>
      <c r="N8" s="41">
        <v>0.13400000000000001</v>
      </c>
      <c r="O8" s="42">
        <v>22.2</v>
      </c>
      <c r="P8" s="43">
        <f t="shared" ref="P8:Y8" si="0">IF(F$4="Yes",F8*F$5,0)</f>
        <v>252</v>
      </c>
      <c r="Q8" s="44">
        <f t="shared" si="0"/>
        <v>279</v>
      </c>
      <c r="R8" s="44">
        <f t="shared" si="0"/>
        <v>0</v>
      </c>
      <c r="S8" s="44">
        <f t="shared" si="0"/>
        <v>18.5</v>
      </c>
      <c r="T8" s="44">
        <f t="shared" si="0"/>
        <v>188.6</v>
      </c>
      <c r="U8" s="44">
        <f t="shared" si="0"/>
        <v>16.619999999999997</v>
      </c>
      <c r="V8" s="44">
        <f t="shared" si="0"/>
        <v>28.74</v>
      </c>
      <c r="W8" s="44">
        <f t="shared" si="0"/>
        <v>0</v>
      </c>
      <c r="X8" s="44">
        <f t="shared" si="0"/>
        <v>0</v>
      </c>
      <c r="Y8" s="45">
        <f t="shared" si="0"/>
        <v>0</v>
      </c>
      <c r="Z8" s="47">
        <f t="shared" ref="Z8:Z262" si="1">SUM(P8:Y8)</f>
        <v>783.46</v>
      </c>
      <c r="AA8" s="49">
        <f t="shared" ref="AA8:AA262" si="2">Z8/E8</f>
        <v>9.3269047619047623</v>
      </c>
      <c r="AB8" s="49">
        <f t="shared" ref="AB8:AB262" si="3">IF(AND($P$3="Yes",$R$3="Full Effect",$U$3="Full Effect"),$BG8,IF(AND($P$3="Yes",$R$3="Medium Effect",$U$3="Full Effect"),$BE8,IF(AND($P$3="Yes",$R$3="Full Effect",$U$3="Medium Effect"),$BF8,IF(AND($P$3="Yes",$R$3="Medium Effect",$U$3="Medium Effect"),$BD8,IF(AND($P$3="Yes",$R$3="No Effect",$U$3="Medium Effect"),$BB8,IF(AND($P$3="Yes",$R$3="No Effect",$U$3="Full Effect"),$BC8,IF(AND($P$3="Yes",$R$3="Medium Effect",$U$3="No Effect"),$AZ8,IF(AND($P$3="Yes",$R$3="Full Effect",$U$3="No Effect"),$BA8,IF(AND($P$3="No",$R$3="Full Effect",$U$3="Full Effect"),$AX8,IF(AND($P$3="No",$R$3="Medium Effect",$U$3="Full Effect"),$AV8,IF(AND($P$3="No",$R$3="Full Effect",$U$3="Medium Effect"),$AW8,IF(AND($P$3="No",$R$3="Medium Effect",$U$3="Medium Effect"),$AU8,IF(AND($P$3="No",$R$3="No Effect",$U$3="Medium Effect"),$AS8,IF(AND($P$3="No",$R$3="No Effect",$U$3="Full Effect"),$AT8,IF(AND($P$3="No",$R$3="Medium Effect",$U$3="No Effect"),$AQ8,IF(AND($P$3="No",$R$3="Full Effect",$U$3="No Effect"),$AR8,IF(AND($P3="Yes",$R$3="No Effect",$U$3="No Effect"),$AY8,"Use FPTS per GP")))))))))))))))))</f>
        <v>3.7438140833333344</v>
      </c>
      <c r="AC8" s="1"/>
      <c r="AD8" s="1"/>
      <c r="AE8" s="1"/>
      <c r="AF8" s="1"/>
      <c r="AG8" s="1"/>
      <c r="AH8" s="1"/>
      <c r="AI8" s="1"/>
      <c r="AJ8" s="1"/>
      <c r="AK8" s="1"/>
      <c r="AL8" s="1">
        <f>IFERROR(VLOOKUP(C8,CALC!$K$2:$M$8,2,FALSE),1)</f>
        <v>0.96</v>
      </c>
      <c r="AM8" s="1">
        <f>IFERROR(VLOOKUP(C8,CALC!$K$2:$M$8,3,FALSE),1)</f>
        <v>0.98</v>
      </c>
      <c r="AN8" s="1">
        <f>VLOOKUP(B8,CALC!$E$2:$H$33,3,FALSE)</f>
        <v>1.1399999999999999</v>
      </c>
      <c r="AO8" s="1">
        <f>VLOOKUP(B8,CALC!$E$2:$H$33,4,FALSE)</f>
        <v>1.0699999999999998</v>
      </c>
      <c r="AP8" s="1"/>
      <c r="AQ8" s="3">
        <f t="shared" ref="AQ8:AQ262" si="4">$AA8*AM8</f>
        <v>9.140366666666667</v>
      </c>
      <c r="AR8" s="3">
        <f t="shared" ref="AR8:AR262" si="5">$AA8*AL8</f>
        <v>8.9538285714285717</v>
      </c>
      <c r="AS8" s="3">
        <f t="shared" ref="AS8:AS262" si="6">$AA8*AO8</f>
        <v>9.979788095238094</v>
      </c>
      <c r="AT8" s="3">
        <f t="shared" ref="AT8:AT262" si="7">$AA8*AN8</f>
        <v>10.632671428571427</v>
      </c>
      <c r="AU8" s="3">
        <f t="shared" ref="AU8:AU262" si="8">$AA8*AM8*AO8</f>
        <v>9.780192333333332</v>
      </c>
      <c r="AV8" s="3">
        <f t="shared" ref="AV8:AV262" si="9">$AA8*AM8*AN8</f>
        <v>10.420017999999999</v>
      </c>
      <c r="AW8" s="3">
        <f t="shared" ref="AW8:AW262" si="10">$AA8*AL8*AO8</f>
        <v>9.5805965714285701</v>
      </c>
      <c r="AX8" s="3">
        <f t="shared" ref="AX8:AX262" si="11">$AA8*AL8*AN8</f>
        <v>10.20736457142857</v>
      </c>
      <c r="AY8" s="3">
        <f t="shared" ref="AY8:AY262" si="12">IF($C8="D",$AA8-$AE$3,$AA8-$AD$3)</f>
        <v>3.5702976190476203</v>
      </c>
      <c r="AZ8" s="3">
        <f t="shared" ref="AZ8:AZ262" si="13">$AY8*AM8</f>
        <v>3.4988916666666681</v>
      </c>
      <c r="BA8" s="3">
        <f t="shared" ref="BA8:BA262" si="14">$AY8*AL8</f>
        <v>3.4274857142857154</v>
      </c>
      <c r="BB8" s="3">
        <f t="shared" ref="BB8:BB262" si="15">$AY8*AO8</f>
        <v>3.8202184523809533</v>
      </c>
      <c r="BC8" s="3">
        <f t="shared" ref="BC8:BC262" si="16">$AY8*AN8</f>
        <v>4.0701392857142871</v>
      </c>
      <c r="BD8" s="3">
        <f t="shared" ref="BD8:BD262" si="17">$AY8*AM8*AO8</f>
        <v>3.7438140833333344</v>
      </c>
      <c r="BE8" s="3">
        <f t="shared" ref="BE8:BE262" si="18">$AY8*AM8*AN8</f>
        <v>3.9887365000000012</v>
      </c>
      <c r="BF8" s="3">
        <f t="shared" ref="BF8:BF262" si="19">$AY8*AL8*AO8</f>
        <v>3.6674097142857147</v>
      </c>
      <c r="BG8" s="3">
        <f t="shared" ref="BG8:BG262" si="20">$AY8*AL8*AN8</f>
        <v>3.907333714285715</v>
      </c>
    </row>
    <row r="9" spans="1:59" ht="15" x14ac:dyDescent="0.25">
      <c r="A9" s="38" t="s">
        <v>155</v>
      </c>
      <c r="B9" s="38" t="s">
        <v>93</v>
      </c>
      <c r="C9" s="38" t="str">
        <f>VLOOKUP(A9,CALC!$A$2:$C$494,3,FALSE)</f>
        <v>C</v>
      </c>
      <c r="D9" s="38">
        <v>1</v>
      </c>
      <c r="E9" s="39">
        <v>84</v>
      </c>
      <c r="F9" s="40">
        <v>45.1</v>
      </c>
      <c r="G9" s="40">
        <v>91.3</v>
      </c>
      <c r="H9" s="40">
        <v>136.4</v>
      </c>
      <c r="I9" s="40">
        <v>50.9</v>
      </c>
      <c r="J9" s="40">
        <v>300.60000000000002</v>
      </c>
      <c r="K9" s="40">
        <v>49.5</v>
      </c>
      <c r="L9" s="40">
        <v>33.299999999999997</v>
      </c>
      <c r="M9" s="40">
        <v>41</v>
      </c>
      <c r="N9" s="41">
        <v>0.15</v>
      </c>
      <c r="O9" s="42">
        <v>22.2</v>
      </c>
      <c r="P9" s="54">
        <f t="shared" ref="P9:Y9" si="21">IF(F$4="Yes",F9*F$5,0)</f>
        <v>225.5</v>
      </c>
      <c r="Q9" s="55">
        <f t="shared" si="21"/>
        <v>342.375</v>
      </c>
      <c r="R9" s="55">
        <f t="shared" si="21"/>
        <v>0</v>
      </c>
      <c r="S9" s="55">
        <f t="shared" si="21"/>
        <v>25.45</v>
      </c>
      <c r="T9" s="55">
        <f t="shared" si="21"/>
        <v>150.30000000000001</v>
      </c>
      <c r="U9" s="55">
        <f t="shared" si="21"/>
        <v>14.85</v>
      </c>
      <c r="V9" s="55">
        <f t="shared" si="21"/>
        <v>19.979999999999997</v>
      </c>
      <c r="W9" s="55">
        <f t="shared" si="21"/>
        <v>0</v>
      </c>
      <c r="X9" s="55">
        <f t="shared" si="21"/>
        <v>0</v>
      </c>
      <c r="Y9" s="56">
        <f t="shared" si="21"/>
        <v>0</v>
      </c>
      <c r="Z9" s="57">
        <f t="shared" si="1"/>
        <v>778.45500000000004</v>
      </c>
      <c r="AA9" s="59">
        <f t="shared" si="2"/>
        <v>9.2673214285714298</v>
      </c>
      <c r="AB9" s="59">
        <f t="shared" si="3"/>
        <v>3.5953225000000018</v>
      </c>
      <c r="AC9" s="1"/>
      <c r="AD9" s="1"/>
      <c r="AE9" s="1"/>
      <c r="AF9" s="1"/>
      <c r="AG9" s="1"/>
      <c r="AH9" s="1"/>
      <c r="AI9" s="1"/>
      <c r="AJ9" s="1"/>
      <c r="AK9" s="1"/>
      <c r="AL9" s="1">
        <f>IFERROR(VLOOKUP(C9,CALC!$K$2:$M$8,2,FALSE),1)</f>
        <v>0.96</v>
      </c>
      <c r="AM9" s="1">
        <f>IFERROR(VLOOKUP(C9,CALC!$K$2:$M$8,3,FALSE),1)</f>
        <v>0.98</v>
      </c>
      <c r="AN9" s="1">
        <f>VLOOKUP(B9,CALC!$E$2:$H$33,3,FALSE)</f>
        <v>1.0900000000000001</v>
      </c>
      <c r="AO9" s="1">
        <f>VLOOKUP(B9,CALC!$E$2:$H$33,4,FALSE)</f>
        <v>1.0449999999999999</v>
      </c>
      <c r="AP9" s="1"/>
      <c r="AQ9" s="3">
        <f t="shared" si="4"/>
        <v>9.0819750000000017</v>
      </c>
      <c r="AR9" s="3">
        <f t="shared" si="5"/>
        <v>8.8966285714285718</v>
      </c>
      <c r="AS9" s="3">
        <f t="shared" si="6"/>
        <v>9.6843508928571431</v>
      </c>
      <c r="AT9" s="3">
        <f t="shared" si="7"/>
        <v>10.10138035714286</v>
      </c>
      <c r="AU9" s="3">
        <f t="shared" si="8"/>
        <v>9.490663875000001</v>
      </c>
      <c r="AV9" s="3">
        <f t="shared" si="9"/>
        <v>9.899352750000002</v>
      </c>
      <c r="AW9" s="3">
        <f t="shared" si="10"/>
        <v>9.296976857142857</v>
      </c>
      <c r="AX9" s="3">
        <f t="shared" si="11"/>
        <v>9.6973251428571441</v>
      </c>
      <c r="AY9" s="3">
        <f t="shared" si="12"/>
        <v>3.5107142857142879</v>
      </c>
      <c r="AZ9" s="3">
        <f t="shared" si="13"/>
        <v>3.4405000000000019</v>
      </c>
      <c r="BA9" s="3">
        <f t="shared" si="14"/>
        <v>3.3702857142857163</v>
      </c>
      <c r="BB9" s="3">
        <f t="shared" si="15"/>
        <v>3.6686964285714305</v>
      </c>
      <c r="BC9" s="3">
        <f t="shared" si="16"/>
        <v>3.826678571428574</v>
      </c>
      <c r="BD9" s="3">
        <f t="shared" si="17"/>
        <v>3.5953225000000018</v>
      </c>
      <c r="BE9" s="3">
        <f t="shared" si="18"/>
        <v>3.7501450000000025</v>
      </c>
      <c r="BF9" s="3">
        <f t="shared" si="19"/>
        <v>3.5219485714285734</v>
      </c>
      <c r="BG9" s="3">
        <f t="shared" si="20"/>
        <v>3.673611428571431</v>
      </c>
    </row>
    <row r="10" spans="1:59" ht="15" x14ac:dyDescent="0.25">
      <c r="A10" s="38" t="s">
        <v>165</v>
      </c>
      <c r="B10" s="38" t="s">
        <v>16</v>
      </c>
      <c r="C10" s="38" t="str">
        <f>VLOOKUP(A10,CALC!$A$2:$C$494,3,FALSE)</f>
        <v>RW</v>
      </c>
      <c r="D10" s="38">
        <v>1</v>
      </c>
      <c r="E10" s="39">
        <v>84</v>
      </c>
      <c r="F10" s="40">
        <v>42.1</v>
      </c>
      <c r="G10" s="40">
        <v>94.1</v>
      </c>
      <c r="H10" s="40">
        <v>136.19999999999999</v>
      </c>
      <c r="I10" s="40">
        <v>46.3</v>
      </c>
      <c r="J10" s="40">
        <v>280.8</v>
      </c>
      <c r="K10" s="40">
        <v>42.2</v>
      </c>
      <c r="L10" s="40">
        <v>34</v>
      </c>
      <c r="M10" s="40">
        <v>47.6</v>
      </c>
      <c r="N10" s="52">
        <v>0.15</v>
      </c>
      <c r="O10" s="42">
        <v>20.9</v>
      </c>
      <c r="P10" s="54">
        <f t="shared" ref="P10:Y10" si="22">IF(F$4="Yes",F10*F$5,0)</f>
        <v>210.5</v>
      </c>
      <c r="Q10" s="55">
        <f t="shared" si="22"/>
        <v>352.875</v>
      </c>
      <c r="R10" s="55">
        <f t="shared" si="22"/>
        <v>0</v>
      </c>
      <c r="S10" s="55">
        <f t="shared" si="22"/>
        <v>23.15</v>
      </c>
      <c r="T10" s="55">
        <f t="shared" si="22"/>
        <v>140.4</v>
      </c>
      <c r="U10" s="55">
        <f t="shared" si="22"/>
        <v>12.66</v>
      </c>
      <c r="V10" s="55">
        <f t="shared" si="22"/>
        <v>20.399999999999999</v>
      </c>
      <c r="W10" s="55">
        <f t="shared" si="22"/>
        <v>0</v>
      </c>
      <c r="X10" s="55">
        <f t="shared" si="22"/>
        <v>0</v>
      </c>
      <c r="Y10" s="56">
        <f t="shared" si="22"/>
        <v>0</v>
      </c>
      <c r="Z10" s="57">
        <f t="shared" si="1"/>
        <v>759.9849999999999</v>
      </c>
      <c r="AA10" s="59">
        <f t="shared" si="2"/>
        <v>9.0474404761904754</v>
      </c>
      <c r="AB10" s="59">
        <f t="shared" si="3"/>
        <v>2.9358346875000003</v>
      </c>
      <c r="AC10" s="1"/>
      <c r="AD10" s="1"/>
      <c r="AE10" s="1"/>
      <c r="AF10" s="1"/>
      <c r="AG10" s="1"/>
      <c r="AH10" s="1"/>
      <c r="AI10" s="1"/>
      <c r="AJ10" s="1"/>
      <c r="AK10" s="1"/>
      <c r="AL10" s="1">
        <f>IFERROR(VLOOKUP(C10,CALC!$K$2:$M$8,2,FALSE),1)</f>
        <v>0.95</v>
      </c>
      <c r="AM10" s="1">
        <f>IFERROR(VLOOKUP(C10,CALC!$K$2:$M$8,3,FALSE),1)</f>
        <v>0.97499999999999998</v>
      </c>
      <c r="AN10" s="1">
        <f>VLOOKUP(B10,CALC!$E$2:$H$33,3,FALSE)</f>
        <v>0.83</v>
      </c>
      <c r="AO10" s="1">
        <f>VLOOKUP(B10,CALC!$E$2:$H$33,4,FALSE)</f>
        <v>0.91500000000000004</v>
      </c>
      <c r="AP10" s="1"/>
      <c r="AQ10" s="3">
        <f t="shared" si="4"/>
        <v>8.8212544642857136</v>
      </c>
      <c r="AR10" s="3">
        <f t="shared" si="5"/>
        <v>8.5950684523809517</v>
      </c>
      <c r="AS10" s="3">
        <f t="shared" si="6"/>
        <v>8.2784080357142855</v>
      </c>
      <c r="AT10" s="3">
        <f t="shared" si="7"/>
        <v>7.5093755952380938</v>
      </c>
      <c r="AU10" s="3">
        <f t="shared" si="8"/>
        <v>8.0714478348214289</v>
      </c>
      <c r="AV10" s="3">
        <f t="shared" si="9"/>
        <v>7.3216412053571416</v>
      </c>
      <c r="AW10" s="3">
        <f t="shared" si="10"/>
        <v>7.8644876339285714</v>
      </c>
      <c r="AX10" s="3">
        <f t="shared" si="11"/>
        <v>7.1339068154761893</v>
      </c>
      <c r="AY10" s="3">
        <f t="shared" si="12"/>
        <v>3.2908333333333335</v>
      </c>
      <c r="AZ10" s="3">
        <f t="shared" si="13"/>
        <v>3.2085625000000002</v>
      </c>
      <c r="BA10" s="3">
        <f t="shared" si="14"/>
        <v>3.1262916666666665</v>
      </c>
      <c r="BB10" s="3">
        <f t="shared" si="15"/>
        <v>3.0111125000000003</v>
      </c>
      <c r="BC10" s="3">
        <f t="shared" si="16"/>
        <v>2.7313916666666667</v>
      </c>
      <c r="BD10" s="3">
        <f t="shared" si="17"/>
        <v>2.9358346875000003</v>
      </c>
      <c r="BE10" s="3">
        <f t="shared" si="18"/>
        <v>2.663106875</v>
      </c>
      <c r="BF10" s="3">
        <f t="shared" si="19"/>
        <v>2.8605568749999999</v>
      </c>
      <c r="BG10" s="3">
        <f t="shared" si="20"/>
        <v>2.5948220833333329</v>
      </c>
    </row>
    <row r="11" spans="1:59" ht="15" x14ac:dyDescent="0.25">
      <c r="A11" s="38" t="s">
        <v>175</v>
      </c>
      <c r="B11" s="38" t="s">
        <v>93</v>
      </c>
      <c r="C11" s="38" t="str">
        <f>VLOOKUP(A11,CALC!$A$2:$C$494,3,FALSE)</f>
        <v>C/LW</v>
      </c>
      <c r="D11" s="38">
        <v>1</v>
      </c>
      <c r="E11" s="39">
        <v>84</v>
      </c>
      <c r="F11" s="40">
        <v>49.3</v>
      </c>
      <c r="G11" s="40">
        <v>67.400000000000006</v>
      </c>
      <c r="H11" s="40">
        <v>116.7</v>
      </c>
      <c r="I11" s="40">
        <v>47.4</v>
      </c>
      <c r="J11" s="40">
        <v>239.2</v>
      </c>
      <c r="K11" s="40">
        <v>48.2</v>
      </c>
      <c r="L11" s="40">
        <v>24.6</v>
      </c>
      <c r="M11" s="40">
        <v>36.9</v>
      </c>
      <c r="N11" s="52">
        <v>0.20599999999999999</v>
      </c>
      <c r="O11" s="42">
        <v>21.15</v>
      </c>
      <c r="P11" s="54">
        <f t="shared" ref="P11:Y11" si="23">IF(F$4="Yes",F11*F$5,0)</f>
        <v>246.5</v>
      </c>
      <c r="Q11" s="55">
        <f t="shared" si="23"/>
        <v>252.75000000000003</v>
      </c>
      <c r="R11" s="55">
        <f t="shared" si="23"/>
        <v>0</v>
      </c>
      <c r="S11" s="55">
        <f t="shared" si="23"/>
        <v>23.7</v>
      </c>
      <c r="T11" s="55">
        <f t="shared" si="23"/>
        <v>119.6</v>
      </c>
      <c r="U11" s="55">
        <f t="shared" si="23"/>
        <v>14.46</v>
      </c>
      <c r="V11" s="55">
        <f t="shared" si="23"/>
        <v>14.76</v>
      </c>
      <c r="W11" s="55">
        <f t="shared" si="23"/>
        <v>0</v>
      </c>
      <c r="X11" s="55">
        <f t="shared" si="23"/>
        <v>0</v>
      </c>
      <c r="Y11" s="56">
        <f t="shared" si="23"/>
        <v>0</v>
      </c>
      <c r="Z11" s="57">
        <f t="shared" si="1"/>
        <v>671.7700000000001</v>
      </c>
      <c r="AA11" s="59">
        <f t="shared" si="2"/>
        <v>7.9972619047619062</v>
      </c>
      <c r="AB11" s="59">
        <f t="shared" si="3"/>
        <v>2.4468510163690502</v>
      </c>
      <c r="AC11" s="1"/>
      <c r="AD11" s="1"/>
      <c r="AE11" s="1"/>
      <c r="AF11" s="1"/>
      <c r="AG11" s="1"/>
      <c r="AH11" s="1"/>
      <c r="AI11" s="1"/>
      <c r="AJ11" s="1"/>
      <c r="AK11" s="1"/>
      <c r="AL11" s="1">
        <f>IFERROR(VLOOKUP(C11,CALC!$K$2:$M$8,2,FALSE),1)</f>
        <v>1.0900000000000001</v>
      </c>
      <c r="AM11" s="1">
        <f>IFERROR(VLOOKUP(C11,CALC!$K$2:$M$8,3,FALSE),1)</f>
        <v>1.0449999999999999</v>
      </c>
      <c r="AN11" s="1">
        <f>VLOOKUP(B11,CALC!$E$2:$H$33,3,FALSE)</f>
        <v>1.0900000000000001</v>
      </c>
      <c r="AO11" s="1">
        <f>VLOOKUP(B11,CALC!$E$2:$H$33,4,FALSE)</f>
        <v>1.0449999999999999</v>
      </c>
      <c r="AP11" s="1"/>
      <c r="AQ11" s="3">
        <f t="shared" si="4"/>
        <v>8.3571386904761908</v>
      </c>
      <c r="AR11" s="3">
        <f t="shared" si="5"/>
        <v>8.717015476190479</v>
      </c>
      <c r="AS11" s="3">
        <f t="shared" si="6"/>
        <v>8.3571386904761908</v>
      </c>
      <c r="AT11" s="3">
        <f t="shared" si="7"/>
        <v>8.717015476190479</v>
      </c>
      <c r="AU11" s="3">
        <f t="shared" si="8"/>
        <v>8.7332099315476182</v>
      </c>
      <c r="AV11" s="3">
        <f t="shared" si="9"/>
        <v>9.109281172619049</v>
      </c>
      <c r="AW11" s="3">
        <f t="shared" si="10"/>
        <v>9.1092811726190508</v>
      </c>
      <c r="AX11" s="3">
        <f t="shared" si="11"/>
        <v>9.5015468690476226</v>
      </c>
      <c r="AY11" s="3">
        <f t="shared" si="12"/>
        <v>2.2406547619047643</v>
      </c>
      <c r="AZ11" s="3">
        <f t="shared" si="13"/>
        <v>2.3414842261904787</v>
      </c>
      <c r="BA11" s="3">
        <f t="shared" si="14"/>
        <v>2.4423136904761931</v>
      </c>
      <c r="BB11" s="3">
        <f t="shared" si="15"/>
        <v>2.3414842261904787</v>
      </c>
      <c r="BC11" s="3">
        <f t="shared" si="16"/>
        <v>2.4423136904761931</v>
      </c>
      <c r="BD11" s="3">
        <f t="shared" si="17"/>
        <v>2.4468510163690502</v>
      </c>
      <c r="BE11" s="3">
        <f t="shared" si="18"/>
        <v>2.5522178065476218</v>
      </c>
      <c r="BF11" s="3">
        <f t="shared" si="19"/>
        <v>2.5522178065476218</v>
      </c>
      <c r="BG11" s="3">
        <f t="shared" si="20"/>
        <v>2.6621219226190505</v>
      </c>
    </row>
    <row r="12" spans="1:59" ht="15" x14ac:dyDescent="0.25">
      <c r="A12" s="38" t="s">
        <v>177</v>
      </c>
      <c r="B12" s="38" t="s">
        <v>56</v>
      </c>
      <c r="C12" s="38" t="str">
        <f>VLOOKUP(A12,CALC!$A$2:$C$494,3,FALSE)</f>
        <v>D</v>
      </c>
      <c r="D12" s="38">
        <v>1</v>
      </c>
      <c r="E12" s="39">
        <v>84</v>
      </c>
      <c r="F12" s="40">
        <v>23.4</v>
      </c>
      <c r="G12" s="40">
        <v>69.099999999999994</v>
      </c>
      <c r="H12" s="40">
        <v>92.5</v>
      </c>
      <c r="I12" s="40">
        <v>35.5</v>
      </c>
      <c r="J12" s="40">
        <v>237.5</v>
      </c>
      <c r="K12" s="40">
        <v>41.8</v>
      </c>
      <c r="L12" s="40">
        <v>133.9</v>
      </c>
      <c r="M12" s="40">
        <v>26.6</v>
      </c>
      <c r="N12" s="41">
        <v>9.9000000000000005E-2</v>
      </c>
      <c r="O12" s="42">
        <v>24.95</v>
      </c>
      <c r="P12" s="54">
        <f t="shared" ref="P12:Y12" si="24">IF(F$4="Yes",F12*F$5,0)</f>
        <v>117</v>
      </c>
      <c r="Q12" s="55">
        <f t="shared" si="24"/>
        <v>259.125</v>
      </c>
      <c r="R12" s="55">
        <f t="shared" si="24"/>
        <v>0</v>
      </c>
      <c r="S12" s="55">
        <f t="shared" si="24"/>
        <v>17.75</v>
      </c>
      <c r="T12" s="55">
        <f t="shared" si="24"/>
        <v>118.75</v>
      </c>
      <c r="U12" s="55">
        <f t="shared" si="24"/>
        <v>12.54</v>
      </c>
      <c r="V12" s="55">
        <f t="shared" si="24"/>
        <v>80.34</v>
      </c>
      <c r="W12" s="55">
        <f t="shared" si="24"/>
        <v>0</v>
      </c>
      <c r="X12" s="55">
        <f t="shared" si="24"/>
        <v>0</v>
      </c>
      <c r="Y12" s="56">
        <f t="shared" si="24"/>
        <v>0</v>
      </c>
      <c r="Z12" s="57">
        <f t="shared" si="1"/>
        <v>605.505</v>
      </c>
      <c r="AA12" s="59">
        <f t="shared" si="2"/>
        <v>7.208392857142857</v>
      </c>
      <c r="AB12" s="59">
        <f t="shared" si="3"/>
        <v>2.4543379761904749</v>
      </c>
      <c r="AC12" s="1"/>
      <c r="AD12" s="1"/>
      <c r="AE12" s="1"/>
      <c r="AF12" s="1"/>
      <c r="AG12" s="1"/>
      <c r="AH12" s="1"/>
      <c r="AI12" s="1"/>
      <c r="AJ12" s="1"/>
      <c r="AK12" s="1"/>
      <c r="AL12" s="1">
        <f>IFERROR(VLOOKUP(C12,CALC!$K$2:$M$8,2,FALSE),1)</f>
        <v>1</v>
      </c>
      <c r="AM12" s="1">
        <f>IFERROR(VLOOKUP(C12,CALC!$K$2:$M$8,3,FALSE),1)</f>
        <v>1</v>
      </c>
      <c r="AN12" s="1">
        <f>VLOOKUP(B12,CALC!$E$2:$H$33,3,FALSE)</f>
        <v>1.1399999999999999</v>
      </c>
      <c r="AO12" s="1">
        <f>VLOOKUP(B12,CALC!$E$2:$H$33,4,FALSE)</f>
        <v>1.0699999999999998</v>
      </c>
      <c r="AP12" s="1"/>
      <c r="AQ12" s="3">
        <f t="shared" si="4"/>
        <v>7.208392857142857</v>
      </c>
      <c r="AR12" s="3">
        <f t="shared" si="5"/>
        <v>7.208392857142857</v>
      </c>
      <c r="AS12" s="3">
        <f t="shared" si="6"/>
        <v>7.7129803571428557</v>
      </c>
      <c r="AT12" s="3">
        <f t="shared" si="7"/>
        <v>8.217567857142857</v>
      </c>
      <c r="AU12" s="3">
        <f t="shared" si="8"/>
        <v>7.7129803571428557</v>
      </c>
      <c r="AV12" s="3">
        <f t="shared" si="9"/>
        <v>8.217567857142857</v>
      </c>
      <c r="AW12" s="3">
        <f t="shared" si="10"/>
        <v>7.7129803571428557</v>
      </c>
      <c r="AX12" s="3">
        <f t="shared" si="11"/>
        <v>8.217567857142857</v>
      </c>
      <c r="AY12" s="3">
        <f t="shared" si="12"/>
        <v>2.2937738095238087</v>
      </c>
      <c r="AZ12" s="3">
        <f t="shared" si="13"/>
        <v>2.2937738095238087</v>
      </c>
      <c r="BA12" s="3">
        <f t="shared" si="14"/>
        <v>2.2937738095238087</v>
      </c>
      <c r="BB12" s="3">
        <f t="shared" si="15"/>
        <v>2.4543379761904749</v>
      </c>
      <c r="BC12" s="3">
        <f t="shared" si="16"/>
        <v>2.6149021428571415</v>
      </c>
      <c r="BD12" s="3">
        <f t="shared" si="17"/>
        <v>2.4543379761904749</v>
      </c>
      <c r="BE12" s="3">
        <f t="shared" si="18"/>
        <v>2.6149021428571415</v>
      </c>
      <c r="BF12" s="3">
        <f t="shared" si="19"/>
        <v>2.4543379761904749</v>
      </c>
      <c r="BG12" s="3">
        <f t="shared" si="20"/>
        <v>2.6149021428571415</v>
      </c>
    </row>
    <row r="13" spans="1:59" ht="15" x14ac:dyDescent="0.25">
      <c r="A13" s="38" t="s">
        <v>176</v>
      </c>
      <c r="B13" s="38" t="s">
        <v>70</v>
      </c>
      <c r="C13" s="38" t="str">
        <f>VLOOKUP(A13,CALC!$A$2:$C$494,3,FALSE)</f>
        <v>C</v>
      </c>
      <c r="D13" s="38">
        <v>1</v>
      </c>
      <c r="E13" s="39">
        <v>84</v>
      </c>
      <c r="F13" s="40">
        <v>44.1</v>
      </c>
      <c r="G13" s="40">
        <v>63.3</v>
      </c>
      <c r="H13" s="40">
        <v>107.4</v>
      </c>
      <c r="I13" s="40">
        <v>33.299999999999997</v>
      </c>
      <c r="J13" s="40">
        <v>304.7</v>
      </c>
      <c r="K13" s="40">
        <v>47.8</v>
      </c>
      <c r="L13" s="40">
        <v>56.5</v>
      </c>
      <c r="M13" s="40">
        <v>42.1</v>
      </c>
      <c r="N13" s="52">
        <v>0.14499999999999999</v>
      </c>
      <c r="O13" s="42">
        <v>21.3</v>
      </c>
      <c r="P13" s="54">
        <f t="shared" ref="P13:Y13" si="25">IF(F$4="Yes",F13*F$5,0)</f>
        <v>220.5</v>
      </c>
      <c r="Q13" s="55">
        <f t="shared" si="25"/>
        <v>237.375</v>
      </c>
      <c r="R13" s="55">
        <f t="shared" si="25"/>
        <v>0</v>
      </c>
      <c r="S13" s="55">
        <f t="shared" si="25"/>
        <v>16.649999999999999</v>
      </c>
      <c r="T13" s="55">
        <f t="shared" si="25"/>
        <v>152.35</v>
      </c>
      <c r="U13" s="55">
        <f t="shared" si="25"/>
        <v>14.339999999999998</v>
      </c>
      <c r="V13" s="55">
        <f t="shared" si="25"/>
        <v>33.9</v>
      </c>
      <c r="W13" s="55">
        <f t="shared" si="25"/>
        <v>0</v>
      </c>
      <c r="X13" s="55">
        <f t="shared" si="25"/>
        <v>0</v>
      </c>
      <c r="Y13" s="56">
        <f t="shared" si="25"/>
        <v>0</v>
      </c>
      <c r="Z13" s="57">
        <f t="shared" si="1"/>
        <v>675.11500000000001</v>
      </c>
      <c r="AA13" s="59">
        <f t="shared" si="2"/>
        <v>8.0370833333333334</v>
      </c>
      <c r="AB13" s="59">
        <f t="shared" si="3"/>
        <v>2.3354356666666671</v>
      </c>
      <c r="AC13" s="1"/>
      <c r="AD13" s="1"/>
      <c r="AE13" s="1"/>
      <c r="AF13" s="1"/>
      <c r="AG13" s="1"/>
      <c r="AH13" s="1"/>
      <c r="AI13" s="1"/>
      <c r="AJ13" s="1"/>
      <c r="AK13" s="1"/>
      <c r="AL13" s="1">
        <f>IFERROR(VLOOKUP(C13,CALC!$K$2:$M$8,2,FALSE),1)</f>
        <v>0.96</v>
      </c>
      <c r="AM13" s="1">
        <f>IFERROR(VLOOKUP(C13,CALC!$K$2:$M$8,3,FALSE),1)</f>
        <v>0.98</v>
      </c>
      <c r="AN13" s="1">
        <f>VLOOKUP(B13,CALC!$E$2:$H$33,3,FALSE)</f>
        <v>1.0900000000000001</v>
      </c>
      <c r="AO13" s="1">
        <f>VLOOKUP(B13,CALC!$E$2:$H$33,4,FALSE)</f>
        <v>1.0449999999999999</v>
      </c>
      <c r="AP13" s="1"/>
      <c r="AQ13" s="3">
        <f t="shared" si="4"/>
        <v>7.8763416666666668</v>
      </c>
      <c r="AR13" s="3">
        <f t="shared" si="5"/>
        <v>7.7155999999999993</v>
      </c>
      <c r="AS13" s="3">
        <f t="shared" si="6"/>
        <v>8.3987520833333331</v>
      </c>
      <c r="AT13" s="3">
        <f t="shared" si="7"/>
        <v>8.7604208333333347</v>
      </c>
      <c r="AU13" s="3">
        <f t="shared" si="8"/>
        <v>8.2307770416666663</v>
      </c>
      <c r="AV13" s="3">
        <f t="shared" si="9"/>
        <v>8.5852124166666677</v>
      </c>
      <c r="AW13" s="3">
        <f t="shared" si="10"/>
        <v>8.0628019999999996</v>
      </c>
      <c r="AX13" s="3">
        <f t="shared" si="11"/>
        <v>8.4100040000000007</v>
      </c>
      <c r="AY13" s="3">
        <f t="shared" si="12"/>
        <v>2.2804761904761914</v>
      </c>
      <c r="AZ13" s="3">
        <f t="shared" si="13"/>
        <v>2.2348666666666674</v>
      </c>
      <c r="BA13" s="3">
        <f t="shared" si="14"/>
        <v>2.1892571428571439</v>
      </c>
      <c r="BB13" s="3">
        <f t="shared" si="15"/>
        <v>2.3830976190476201</v>
      </c>
      <c r="BC13" s="3">
        <f t="shared" si="16"/>
        <v>2.4857190476190487</v>
      </c>
      <c r="BD13" s="3">
        <f t="shared" si="17"/>
        <v>2.3354356666666671</v>
      </c>
      <c r="BE13" s="3">
        <f t="shared" si="18"/>
        <v>2.4360046666666677</v>
      </c>
      <c r="BF13" s="3">
        <f t="shared" si="19"/>
        <v>2.2877737142857151</v>
      </c>
      <c r="BG13" s="3">
        <f t="shared" si="20"/>
        <v>2.3862902857142871</v>
      </c>
    </row>
    <row r="14" spans="1:59" ht="15" x14ac:dyDescent="0.25">
      <c r="A14" s="38" t="s">
        <v>178</v>
      </c>
      <c r="B14" s="38" t="s">
        <v>51</v>
      </c>
      <c r="C14" s="38" t="str">
        <f>VLOOKUP(A14,CALC!$A$2:$C$494,3,FALSE)</f>
        <v>C</v>
      </c>
      <c r="D14" s="38">
        <v>1</v>
      </c>
      <c r="E14" s="39">
        <v>84</v>
      </c>
      <c r="F14" s="40">
        <v>48.7</v>
      </c>
      <c r="G14" s="40">
        <v>44.1</v>
      </c>
      <c r="H14" s="40">
        <v>92.8</v>
      </c>
      <c r="I14" s="40">
        <v>28</v>
      </c>
      <c r="J14" s="40">
        <v>337.7</v>
      </c>
      <c r="K14" s="40">
        <v>58.8</v>
      </c>
      <c r="L14" s="40">
        <v>97.8</v>
      </c>
      <c r="M14" s="40">
        <v>23.4</v>
      </c>
      <c r="N14" s="41">
        <v>0.14399999999999999</v>
      </c>
      <c r="O14" s="42">
        <v>20.399999999999999</v>
      </c>
      <c r="P14" s="54">
        <f t="shared" ref="P14:Y14" si="26">IF(F$4="Yes",F14*F$5,0)</f>
        <v>243.5</v>
      </c>
      <c r="Q14" s="55">
        <f t="shared" si="26"/>
        <v>165.375</v>
      </c>
      <c r="R14" s="55">
        <f t="shared" si="26"/>
        <v>0</v>
      </c>
      <c r="S14" s="55">
        <f t="shared" si="26"/>
        <v>14</v>
      </c>
      <c r="T14" s="55">
        <f t="shared" si="26"/>
        <v>168.85</v>
      </c>
      <c r="U14" s="55">
        <f t="shared" si="26"/>
        <v>17.639999999999997</v>
      </c>
      <c r="V14" s="55">
        <f t="shared" si="26"/>
        <v>58.679999999999993</v>
      </c>
      <c r="W14" s="55">
        <f t="shared" si="26"/>
        <v>0</v>
      </c>
      <c r="X14" s="55">
        <f t="shared" si="26"/>
        <v>0</v>
      </c>
      <c r="Y14" s="56">
        <f t="shared" si="26"/>
        <v>0</v>
      </c>
      <c r="Z14" s="57">
        <f t="shared" si="1"/>
        <v>668.04499999999996</v>
      </c>
      <c r="AA14" s="59">
        <f t="shared" si="2"/>
        <v>7.952916666666666</v>
      </c>
      <c r="AB14" s="59">
        <f t="shared" si="3"/>
        <v>2.1200975833333331</v>
      </c>
      <c r="AC14" s="1"/>
      <c r="AD14" s="1"/>
      <c r="AE14" s="1"/>
      <c r="AF14" s="1"/>
      <c r="AG14" s="1"/>
      <c r="AH14" s="1"/>
      <c r="AI14" s="1"/>
      <c r="AJ14" s="1"/>
      <c r="AK14" s="1"/>
      <c r="AL14" s="1">
        <f>IFERROR(VLOOKUP(C14,CALC!$K$2:$M$8,2,FALSE),1)</f>
        <v>0.96</v>
      </c>
      <c r="AM14" s="1">
        <f>IFERROR(VLOOKUP(C14,CALC!$K$2:$M$8,3,FALSE),1)</f>
        <v>0.98</v>
      </c>
      <c r="AN14" s="1">
        <f>VLOOKUP(B14,CALC!$E$2:$H$33,3,FALSE)</f>
        <v>0.97</v>
      </c>
      <c r="AO14" s="1">
        <f>VLOOKUP(B14,CALC!$E$2:$H$33,4,FALSE)</f>
        <v>0.98499999999999999</v>
      </c>
      <c r="AP14" s="1"/>
      <c r="AQ14" s="3">
        <f t="shared" si="4"/>
        <v>7.7938583333333327</v>
      </c>
      <c r="AR14" s="3">
        <f t="shared" si="5"/>
        <v>7.6347999999999994</v>
      </c>
      <c r="AS14" s="3">
        <f t="shared" si="6"/>
        <v>7.8336229166666662</v>
      </c>
      <c r="AT14" s="3">
        <f t="shared" si="7"/>
        <v>7.7143291666666656</v>
      </c>
      <c r="AU14" s="3">
        <f t="shared" si="8"/>
        <v>7.6769504583333328</v>
      </c>
      <c r="AV14" s="3">
        <f t="shared" si="9"/>
        <v>7.5600425833333329</v>
      </c>
      <c r="AW14" s="3">
        <f t="shared" si="10"/>
        <v>7.5202779999999994</v>
      </c>
      <c r="AX14" s="3">
        <f t="shared" si="11"/>
        <v>7.4057559999999993</v>
      </c>
      <c r="AY14" s="3">
        <f t="shared" si="12"/>
        <v>2.196309523809524</v>
      </c>
      <c r="AZ14" s="3">
        <f t="shared" si="13"/>
        <v>2.1523833333333333</v>
      </c>
      <c r="BA14" s="3">
        <f t="shared" si="14"/>
        <v>2.108457142857143</v>
      </c>
      <c r="BB14" s="3">
        <f t="shared" si="15"/>
        <v>2.1633648809523813</v>
      </c>
      <c r="BC14" s="3">
        <f t="shared" si="16"/>
        <v>2.1304202380952382</v>
      </c>
      <c r="BD14" s="3">
        <f t="shared" si="17"/>
        <v>2.1200975833333331</v>
      </c>
      <c r="BE14" s="3">
        <f t="shared" si="18"/>
        <v>2.0878118333333333</v>
      </c>
      <c r="BF14" s="3">
        <f t="shared" si="19"/>
        <v>2.0768302857142857</v>
      </c>
      <c r="BG14" s="3">
        <f t="shared" si="20"/>
        <v>2.0452034285714289</v>
      </c>
    </row>
    <row r="15" spans="1:59" ht="15" x14ac:dyDescent="0.25">
      <c r="A15" s="38" t="s">
        <v>182</v>
      </c>
      <c r="B15" s="38" t="s">
        <v>39</v>
      </c>
      <c r="C15" s="38" t="str">
        <f>VLOOKUP(A15,CALC!$A$2:$C$494,3,FALSE)</f>
        <v>D</v>
      </c>
      <c r="D15" s="38">
        <v>1</v>
      </c>
      <c r="E15" s="39">
        <v>84</v>
      </c>
      <c r="F15" s="40">
        <v>23.1</v>
      </c>
      <c r="G15" s="40">
        <v>65.7</v>
      </c>
      <c r="H15" s="40">
        <v>88.8</v>
      </c>
      <c r="I15" s="40">
        <v>26.4</v>
      </c>
      <c r="J15" s="40">
        <v>300.10000000000002</v>
      </c>
      <c r="K15" s="40">
        <v>36.1</v>
      </c>
      <c r="L15" s="40">
        <v>114.6</v>
      </c>
      <c r="M15" s="40">
        <v>22</v>
      </c>
      <c r="N15" s="52">
        <v>7.6999999999999999E-2</v>
      </c>
      <c r="O15" s="42">
        <v>26.7</v>
      </c>
      <c r="P15" s="54">
        <f t="shared" ref="P15:Y15" si="27">IF(F$4="Yes",F15*F$5,0)</f>
        <v>115.5</v>
      </c>
      <c r="Q15" s="55">
        <f t="shared" si="27"/>
        <v>246.375</v>
      </c>
      <c r="R15" s="55">
        <f t="shared" si="27"/>
        <v>0</v>
      </c>
      <c r="S15" s="55">
        <f t="shared" si="27"/>
        <v>13.2</v>
      </c>
      <c r="T15" s="55">
        <f t="shared" si="27"/>
        <v>150.05000000000001</v>
      </c>
      <c r="U15" s="55">
        <f t="shared" si="27"/>
        <v>10.83</v>
      </c>
      <c r="V15" s="55">
        <f t="shared" si="27"/>
        <v>68.759999999999991</v>
      </c>
      <c r="W15" s="55">
        <f t="shared" si="27"/>
        <v>0</v>
      </c>
      <c r="X15" s="55">
        <f t="shared" si="27"/>
        <v>0</v>
      </c>
      <c r="Y15" s="56">
        <f t="shared" si="27"/>
        <v>0</v>
      </c>
      <c r="Z15" s="57">
        <f t="shared" si="1"/>
        <v>604.71500000000003</v>
      </c>
      <c r="AA15" s="59">
        <f t="shared" si="2"/>
        <v>7.1989880952380956</v>
      </c>
      <c r="AB15" s="59">
        <f t="shared" si="3"/>
        <v>2.1701505952380948</v>
      </c>
      <c r="AC15" s="1"/>
      <c r="AD15" s="1"/>
      <c r="AE15" s="1"/>
      <c r="AF15" s="1"/>
      <c r="AG15" s="1"/>
      <c r="AH15" s="1"/>
      <c r="AI15" s="1"/>
      <c r="AJ15" s="1"/>
      <c r="AK15" s="1"/>
      <c r="AL15" s="1">
        <f>IFERROR(VLOOKUP(C15,CALC!$K$2:$M$8,2,FALSE),1)</f>
        <v>1</v>
      </c>
      <c r="AM15" s="1">
        <f>IFERROR(VLOOKUP(C15,CALC!$K$2:$M$8,3,FALSE),1)</f>
        <v>1</v>
      </c>
      <c r="AN15" s="1">
        <f>VLOOKUP(B15,CALC!$E$2:$H$33,3,FALSE)</f>
        <v>0.9</v>
      </c>
      <c r="AO15" s="1">
        <f>VLOOKUP(B15,CALC!$E$2:$H$33,4,FALSE)</f>
        <v>0.95</v>
      </c>
      <c r="AP15" s="1"/>
      <c r="AQ15" s="3">
        <f t="shared" si="4"/>
        <v>7.1989880952380956</v>
      </c>
      <c r="AR15" s="3">
        <f t="shared" si="5"/>
        <v>7.1989880952380956</v>
      </c>
      <c r="AS15" s="3">
        <f t="shared" si="6"/>
        <v>6.8390386904761904</v>
      </c>
      <c r="AT15" s="3">
        <f t="shared" si="7"/>
        <v>6.4790892857142861</v>
      </c>
      <c r="AU15" s="3">
        <f t="shared" si="8"/>
        <v>6.8390386904761904</v>
      </c>
      <c r="AV15" s="3">
        <f t="shared" si="9"/>
        <v>6.4790892857142861</v>
      </c>
      <c r="AW15" s="3">
        <f t="shared" si="10"/>
        <v>6.8390386904761904</v>
      </c>
      <c r="AX15" s="3">
        <f t="shared" si="11"/>
        <v>6.4790892857142861</v>
      </c>
      <c r="AY15" s="3">
        <f t="shared" si="12"/>
        <v>2.2843690476190472</v>
      </c>
      <c r="AZ15" s="3">
        <f t="shared" si="13"/>
        <v>2.2843690476190472</v>
      </c>
      <c r="BA15" s="3">
        <f t="shared" si="14"/>
        <v>2.2843690476190472</v>
      </c>
      <c r="BB15" s="3">
        <f t="shared" si="15"/>
        <v>2.1701505952380948</v>
      </c>
      <c r="BC15" s="3">
        <f t="shared" si="16"/>
        <v>2.0559321428571424</v>
      </c>
      <c r="BD15" s="3">
        <f t="shared" si="17"/>
        <v>2.1701505952380948</v>
      </c>
      <c r="BE15" s="3">
        <f t="shared" si="18"/>
        <v>2.0559321428571424</v>
      </c>
      <c r="BF15" s="3">
        <f t="shared" si="19"/>
        <v>2.1701505952380948</v>
      </c>
      <c r="BG15" s="3">
        <f t="shared" si="20"/>
        <v>2.0559321428571424</v>
      </c>
    </row>
    <row r="16" spans="1:59" ht="15" x14ac:dyDescent="0.25">
      <c r="A16" s="38" t="s">
        <v>184</v>
      </c>
      <c r="B16" s="38" t="s">
        <v>58</v>
      </c>
      <c r="C16" s="38" t="str">
        <f>VLOOKUP(A16,CALC!$A$2:$C$494,3,FALSE)</f>
        <v>C/LW</v>
      </c>
      <c r="D16" s="38">
        <v>1</v>
      </c>
      <c r="E16" s="39">
        <v>84</v>
      </c>
      <c r="F16" s="40">
        <v>41.7</v>
      </c>
      <c r="G16" s="40">
        <v>61.9</v>
      </c>
      <c r="H16" s="40">
        <v>103.6</v>
      </c>
      <c r="I16" s="40">
        <v>34.200000000000003</v>
      </c>
      <c r="J16" s="40">
        <v>318.5</v>
      </c>
      <c r="K16" s="40">
        <v>13.2</v>
      </c>
      <c r="L16" s="40">
        <v>40.299999999999997</v>
      </c>
      <c r="M16" s="40">
        <v>19.899999999999999</v>
      </c>
      <c r="N16" s="41">
        <v>0.13100000000000001</v>
      </c>
      <c r="O16" s="42">
        <v>20.95</v>
      </c>
      <c r="P16" s="54">
        <f t="shared" ref="P16:Y16" si="28">IF(F$4="Yes",F16*F$5,0)</f>
        <v>208.5</v>
      </c>
      <c r="Q16" s="55">
        <f t="shared" si="28"/>
        <v>232.125</v>
      </c>
      <c r="R16" s="55">
        <f t="shared" si="28"/>
        <v>0</v>
      </c>
      <c r="S16" s="55">
        <f t="shared" si="28"/>
        <v>17.100000000000001</v>
      </c>
      <c r="T16" s="55">
        <f t="shared" si="28"/>
        <v>159.25</v>
      </c>
      <c r="U16" s="55">
        <f t="shared" si="28"/>
        <v>3.9599999999999995</v>
      </c>
      <c r="V16" s="55">
        <f t="shared" si="28"/>
        <v>24.179999999999996</v>
      </c>
      <c r="W16" s="55">
        <f t="shared" si="28"/>
        <v>0</v>
      </c>
      <c r="X16" s="55">
        <f t="shared" si="28"/>
        <v>0</v>
      </c>
      <c r="Y16" s="56">
        <f t="shared" si="28"/>
        <v>0</v>
      </c>
      <c r="Z16" s="57">
        <f t="shared" si="1"/>
        <v>645.11500000000001</v>
      </c>
      <c r="AA16" s="59">
        <f t="shared" si="2"/>
        <v>7.6799404761904766</v>
      </c>
      <c r="AB16" s="59">
        <f t="shared" si="3"/>
        <v>1.9395374166666681</v>
      </c>
      <c r="AC16" s="1"/>
      <c r="AD16" s="1"/>
      <c r="AE16" s="1"/>
      <c r="AF16" s="1"/>
      <c r="AG16" s="1"/>
      <c r="AH16" s="1"/>
      <c r="AI16" s="1"/>
      <c r="AJ16" s="1"/>
      <c r="AK16" s="1"/>
      <c r="AL16" s="1">
        <f>IFERROR(VLOOKUP(C16,CALC!$K$2:$M$8,2,FALSE),1)</f>
        <v>1.0900000000000001</v>
      </c>
      <c r="AM16" s="1">
        <f>IFERROR(VLOOKUP(C16,CALC!$K$2:$M$8,3,FALSE),1)</f>
        <v>1.0449999999999999</v>
      </c>
      <c r="AN16" s="1">
        <f>VLOOKUP(B16,CALC!$E$2:$H$33,3,FALSE)</f>
        <v>0.93</v>
      </c>
      <c r="AO16" s="1">
        <f>VLOOKUP(B16,CALC!$E$2:$H$33,4,FALSE)</f>
        <v>0.96500000000000008</v>
      </c>
      <c r="AP16" s="1"/>
      <c r="AQ16" s="3">
        <f t="shared" si="4"/>
        <v>8.0255377976190481</v>
      </c>
      <c r="AR16" s="3">
        <f t="shared" si="5"/>
        <v>8.3711351190476204</v>
      </c>
      <c r="AS16" s="3">
        <f t="shared" si="6"/>
        <v>7.4111425595238103</v>
      </c>
      <c r="AT16" s="3">
        <f t="shared" si="7"/>
        <v>7.142344642857144</v>
      </c>
      <c r="AU16" s="3">
        <f t="shared" si="8"/>
        <v>7.7446439747023819</v>
      </c>
      <c r="AV16" s="3">
        <f t="shared" si="9"/>
        <v>7.4637501517857148</v>
      </c>
      <c r="AW16" s="3">
        <f t="shared" si="10"/>
        <v>8.0781453898809552</v>
      </c>
      <c r="AX16" s="3">
        <f t="shared" si="11"/>
        <v>7.7851556607142873</v>
      </c>
      <c r="AY16" s="3">
        <f t="shared" si="12"/>
        <v>1.9233333333333347</v>
      </c>
      <c r="AZ16" s="3">
        <f t="shared" si="13"/>
        <v>2.0098833333333346</v>
      </c>
      <c r="BA16" s="3">
        <f t="shared" si="14"/>
        <v>2.0964333333333349</v>
      </c>
      <c r="BB16" s="3">
        <f t="shared" si="15"/>
        <v>1.8560166666666682</v>
      </c>
      <c r="BC16" s="3">
        <f t="shared" si="16"/>
        <v>1.7887000000000013</v>
      </c>
      <c r="BD16" s="3">
        <f t="shared" si="17"/>
        <v>1.9395374166666681</v>
      </c>
      <c r="BE16" s="3">
        <f t="shared" si="18"/>
        <v>1.8691915000000012</v>
      </c>
      <c r="BF16" s="3">
        <f t="shared" si="19"/>
        <v>2.0230581666666683</v>
      </c>
      <c r="BG16" s="3">
        <f t="shared" si="20"/>
        <v>1.9496830000000016</v>
      </c>
    </row>
    <row r="17" spans="1:59" ht="15" x14ac:dyDescent="0.25">
      <c r="A17" s="38" t="s">
        <v>187</v>
      </c>
      <c r="B17" s="38" t="s">
        <v>34</v>
      </c>
      <c r="C17" s="38" t="str">
        <f>VLOOKUP(A17,CALC!$A$2:$C$494,3,FALSE)</f>
        <v>LW</v>
      </c>
      <c r="D17" s="38">
        <v>1</v>
      </c>
      <c r="E17" s="39">
        <v>84</v>
      </c>
      <c r="F17" s="40">
        <v>47.5</v>
      </c>
      <c r="G17" s="40">
        <v>54.5</v>
      </c>
      <c r="H17" s="40">
        <v>102</v>
      </c>
      <c r="I17" s="40">
        <v>34.200000000000003</v>
      </c>
      <c r="J17" s="40">
        <v>302.89999999999998</v>
      </c>
      <c r="K17" s="40">
        <v>50.9</v>
      </c>
      <c r="L17" s="40">
        <v>33.299999999999997</v>
      </c>
      <c r="M17" s="40">
        <v>37.299999999999997</v>
      </c>
      <c r="N17" s="41">
        <v>0.157</v>
      </c>
      <c r="O17" s="42">
        <v>21.9</v>
      </c>
      <c r="P17" s="54">
        <f t="shared" ref="P17:Y17" si="29">IF(F$4="Yes",F17*F$5,0)</f>
        <v>237.5</v>
      </c>
      <c r="Q17" s="55">
        <f t="shared" si="29"/>
        <v>204.375</v>
      </c>
      <c r="R17" s="55">
        <f t="shared" si="29"/>
        <v>0</v>
      </c>
      <c r="S17" s="55">
        <f t="shared" si="29"/>
        <v>17.100000000000001</v>
      </c>
      <c r="T17" s="55">
        <f t="shared" si="29"/>
        <v>151.44999999999999</v>
      </c>
      <c r="U17" s="55">
        <f t="shared" si="29"/>
        <v>15.27</v>
      </c>
      <c r="V17" s="55">
        <f t="shared" si="29"/>
        <v>19.979999999999997</v>
      </c>
      <c r="W17" s="55">
        <f t="shared" si="29"/>
        <v>0</v>
      </c>
      <c r="X17" s="55">
        <f t="shared" si="29"/>
        <v>0</v>
      </c>
      <c r="Y17" s="56">
        <f t="shared" si="29"/>
        <v>0</v>
      </c>
      <c r="Z17" s="57">
        <f t="shared" si="1"/>
        <v>645.67499999999995</v>
      </c>
      <c r="AA17" s="59">
        <f t="shared" si="2"/>
        <v>7.6866071428571425</v>
      </c>
      <c r="AB17" s="59">
        <f t="shared" si="3"/>
        <v>1.8885050000000005</v>
      </c>
      <c r="AC17" s="1"/>
      <c r="AD17" s="1"/>
      <c r="AE17" s="1"/>
      <c r="AF17" s="1"/>
      <c r="AG17" s="1"/>
      <c r="AH17" s="1"/>
      <c r="AI17" s="1"/>
      <c r="AJ17" s="1"/>
      <c r="AK17" s="1"/>
      <c r="AL17" s="1">
        <f>IFERROR(VLOOKUP(C17,CALC!$K$2:$M$8,2,FALSE),1)</f>
        <v>1.06</v>
      </c>
      <c r="AM17" s="1">
        <f>IFERROR(VLOOKUP(C17,CALC!$K$2:$M$8,3,FALSE),1)</f>
        <v>1.03</v>
      </c>
      <c r="AN17" s="1">
        <f>VLOOKUP(B17,CALC!$E$2:$H$33,3,FALSE)</f>
        <v>0.9</v>
      </c>
      <c r="AO17" s="1">
        <f>VLOOKUP(B17,CALC!$E$2:$H$33,4,FALSE)</f>
        <v>0.95</v>
      </c>
      <c r="AP17" s="1"/>
      <c r="AQ17" s="3">
        <f t="shared" si="4"/>
        <v>7.9172053571428567</v>
      </c>
      <c r="AR17" s="3">
        <f t="shared" si="5"/>
        <v>8.1478035714285717</v>
      </c>
      <c r="AS17" s="3">
        <f t="shared" si="6"/>
        <v>7.3022767857142847</v>
      </c>
      <c r="AT17" s="3">
        <f t="shared" si="7"/>
        <v>6.9179464285714287</v>
      </c>
      <c r="AU17" s="3">
        <f t="shared" si="8"/>
        <v>7.5213450892857132</v>
      </c>
      <c r="AV17" s="3">
        <f t="shared" si="9"/>
        <v>7.1254848214285715</v>
      </c>
      <c r="AW17" s="3">
        <f t="shared" si="10"/>
        <v>7.7404133928571426</v>
      </c>
      <c r="AX17" s="3">
        <f t="shared" si="11"/>
        <v>7.3330232142857144</v>
      </c>
      <c r="AY17" s="3">
        <f t="shared" si="12"/>
        <v>1.9300000000000006</v>
      </c>
      <c r="AZ17" s="3">
        <f t="shared" si="13"/>
        <v>1.9879000000000007</v>
      </c>
      <c r="BA17" s="3">
        <f t="shared" si="14"/>
        <v>2.0458000000000007</v>
      </c>
      <c r="BB17" s="3">
        <f t="shared" si="15"/>
        <v>1.8335000000000006</v>
      </c>
      <c r="BC17" s="3">
        <f t="shared" si="16"/>
        <v>1.7370000000000005</v>
      </c>
      <c r="BD17" s="3">
        <f t="shared" si="17"/>
        <v>1.8885050000000005</v>
      </c>
      <c r="BE17" s="3">
        <f t="shared" si="18"/>
        <v>1.7891100000000006</v>
      </c>
      <c r="BF17" s="3">
        <f t="shared" si="19"/>
        <v>1.9435100000000005</v>
      </c>
      <c r="BG17" s="3">
        <f t="shared" si="20"/>
        <v>1.8412200000000007</v>
      </c>
    </row>
    <row r="18" spans="1:59" ht="15" x14ac:dyDescent="0.25">
      <c r="A18" s="38" t="s">
        <v>180</v>
      </c>
      <c r="B18" s="38" t="s">
        <v>30</v>
      </c>
      <c r="C18" s="38" t="str">
        <f>VLOOKUP(A18,CALC!$A$2:$C$494,3,FALSE)</f>
        <v>RW</v>
      </c>
      <c r="D18" s="38">
        <v>1</v>
      </c>
      <c r="E18" s="39">
        <v>84</v>
      </c>
      <c r="F18" s="40">
        <v>38.799999999999997</v>
      </c>
      <c r="G18" s="40">
        <v>65.099999999999994</v>
      </c>
      <c r="H18" s="40">
        <v>103.9</v>
      </c>
      <c r="I18" s="40">
        <v>33.200000000000003</v>
      </c>
      <c r="J18" s="40">
        <v>329.2</v>
      </c>
      <c r="K18" s="40">
        <v>63</v>
      </c>
      <c r="L18" s="40">
        <v>28.1</v>
      </c>
      <c r="M18" s="40">
        <v>45.2</v>
      </c>
      <c r="N18" s="41">
        <v>0.11799999999999999</v>
      </c>
      <c r="O18" s="42">
        <v>20.399999999999999</v>
      </c>
      <c r="P18" s="54">
        <f t="shared" ref="P18:Y18" si="30">IF(F$4="Yes",F18*F$5,0)</f>
        <v>194</v>
      </c>
      <c r="Q18" s="55">
        <f t="shared" si="30"/>
        <v>244.12499999999997</v>
      </c>
      <c r="R18" s="55">
        <f t="shared" si="30"/>
        <v>0</v>
      </c>
      <c r="S18" s="55">
        <f t="shared" si="30"/>
        <v>16.600000000000001</v>
      </c>
      <c r="T18" s="55">
        <f t="shared" si="30"/>
        <v>164.6</v>
      </c>
      <c r="U18" s="55">
        <f t="shared" si="30"/>
        <v>18.899999999999999</v>
      </c>
      <c r="V18" s="55">
        <f t="shared" si="30"/>
        <v>16.86</v>
      </c>
      <c r="W18" s="55">
        <f t="shared" si="30"/>
        <v>0</v>
      </c>
      <c r="X18" s="55">
        <f t="shared" si="30"/>
        <v>0</v>
      </c>
      <c r="Y18" s="56">
        <f t="shared" si="30"/>
        <v>0</v>
      </c>
      <c r="Z18" s="57">
        <f t="shared" si="1"/>
        <v>655.08500000000004</v>
      </c>
      <c r="AA18" s="59">
        <f t="shared" si="2"/>
        <v>7.7986309523809529</v>
      </c>
      <c r="AB18" s="59">
        <f t="shared" si="3"/>
        <v>1.9212891517857158</v>
      </c>
      <c r="AC18" s="1"/>
      <c r="AD18" s="1"/>
      <c r="AE18" s="1"/>
      <c r="AF18" s="1"/>
      <c r="AG18" s="1"/>
      <c r="AH18" s="1"/>
      <c r="AI18" s="1"/>
      <c r="AJ18" s="1"/>
      <c r="AK18" s="1"/>
      <c r="AL18" s="1">
        <f>IFERROR(VLOOKUP(C18,CALC!$K$2:$M$8,2,FALSE),1)</f>
        <v>0.95</v>
      </c>
      <c r="AM18" s="1">
        <f>IFERROR(VLOOKUP(C18,CALC!$K$2:$M$8,3,FALSE),1)</f>
        <v>0.97499999999999998</v>
      </c>
      <c r="AN18" s="1">
        <f>VLOOKUP(B18,CALC!$E$2:$H$33,3,FALSE)</f>
        <v>0.93</v>
      </c>
      <c r="AO18" s="1">
        <f>VLOOKUP(B18,CALC!$E$2:$H$33,4,FALSE)</f>
        <v>0.96500000000000008</v>
      </c>
      <c r="AP18" s="1"/>
      <c r="AQ18" s="3">
        <f t="shared" si="4"/>
        <v>7.6036651785714291</v>
      </c>
      <c r="AR18" s="3">
        <f t="shared" si="5"/>
        <v>7.4086994047619052</v>
      </c>
      <c r="AS18" s="3">
        <f t="shared" si="6"/>
        <v>7.5256788690476206</v>
      </c>
      <c r="AT18" s="3">
        <f t="shared" si="7"/>
        <v>7.2527267857142865</v>
      </c>
      <c r="AU18" s="3">
        <f t="shared" si="8"/>
        <v>7.3375368973214297</v>
      </c>
      <c r="AV18" s="3">
        <f t="shared" si="9"/>
        <v>7.0714086160714293</v>
      </c>
      <c r="AW18" s="3">
        <f t="shared" si="10"/>
        <v>7.1493949255952396</v>
      </c>
      <c r="AX18" s="3">
        <f t="shared" si="11"/>
        <v>6.8900904464285722</v>
      </c>
      <c r="AY18" s="3">
        <f t="shared" si="12"/>
        <v>2.042023809523811</v>
      </c>
      <c r="AZ18" s="3">
        <f t="shared" si="13"/>
        <v>1.9909732142857157</v>
      </c>
      <c r="BA18" s="3">
        <f t="shared" si="14"/>
        <v>1.9399226190476204</v>
      </c>
      <c r="BB18" s="3">
        <f t="shared" si="15"/>
        <v>1.9705529761904779</v>
      </c>
      <c r="BC18" s="3">
        <f t="shared" si="16"/>
        <v>1.8990821428571443</v>
      </c>
      <c r="BD18" s="3">
        <f t="shared" si="17"/>
        <v>1.9212891517857158</v>
      </c>
      <c r="BE18" s="3">
        <f t="shared" si="18"/>
        <v>1.8516050892857157</v>
      </c>
      <c r="BF18" s="3">
        <f t="shared" si="19"/>
        <v>1.872025327380954</v>
      </c>
      <c r="BG18" s="3">
        <f t="shared" si="20"/>
        <v>1.804128035714287</v>
      </c>
    </row>
    <row r="19" spans="1:59" ht="15" x14ac:dyDescent="0.25">
      <c r="A19" s="38" t="s">
        <v>189</v>
      </c>
      <c r="B19" s="38" t="s">
        <v>93</v>
      </c>
      <c r="C19" s="38" t="str">
        <f>VLOOKUP(A19,CALC!$A$2:$C$494,3,FALSE)</f>
        <v>D</v>
      </c>
      <c r="D19" s="38">
        <v>1</v>
      </c>
      <c r="E19" s="39">
        <v>84</v>
      </c>
      <c r="F19" s="40">
        <v>17.899999999999999</v>
      </c>
      <c r="G19" s="40">
        <v>69.599999999999994</v>
      </c>
      <c r="H19" s="40">
        <v>87.5</v>
      </c>
      <c r="I19" s="40">
        <v>33.799999999999997</v>
      </c>
      <c r="J19" s="40">
        <v>244.6</v>
      </c>
      <c r="K19" s="40">
        <v>34.6</v>
      </c>
      <c r="L19" s="40">
        <v>100.7</v>
      </c>
      <c r="M19" s="40">
        <v>34.200000000000003</v>
      </c>
      <c r="N19" s="41">
        <v>7.2999999999999995E-2</v>
      </c>
      <c r="O19" s="42">
        <v>23.8</v>
      </c>
      <c r="P19" s="54">
        <f t="shared" ref="P19:Y19" si="31">IF(F$4="Yes",F19*F$5,0)</f>
        <v>89.5</v>
      </c>
      <c r="Q19" s="55">
        <f t="shared" si="31"/>
        <v>261</v>
      </c>
      <c r="R19" s="55">
        <f t="shared" si="31"/>
        <v>0</v>
      </c>
      <c r="S19" s="55">
        <f t="shared" si="31"/>
        <v>16.899999999999999</v>
      </c>
      <c r="T19" s="55">
        <f t="shared" si="31"/>
        <v>122.3</v>
      </c>
      <c r="U19" s="55">
        <f t="shared" si="31"/>
        <v>10.38</v>
      </c>
      <c r="V19" s="55">
        <f t="shared" si="31"/>
        <v>60.42</v>
      </c>
      <c r="W19" s="55">
        <f t="shared" si="31"/>
        <v>0</v>
      </c>
      <c r="X19" s="55">
        <f t="shared" si="31"/>
        <v>0</v>
      </c>
      <c r="Y19" s="56">
        <f t="shared" si="31"/>
        <v>0</v>
      </c>
      <c r="Z19" s="57">
        <f t="shared" si="1"/>
        <v>560.5</v>
      </c>
      <c r="AA19" s="59">
        <f t="shared" si="2"/>
        <v>6.6726190476190474</v>
      </c>
      <c r="AB19" s="59">
        <f t="shared" si="3"/>
        <v>1.8371099999999989</v>
      </c>
      <c r="AC19" s="1"/>
      <c r="AD19" s="1"/>
      <c r="AE19" s="1"/>
      <c r="AF19" s="1"/>
      <c r="AG19" s="1"/>
      <c r="AH19" s="1"/>
      <c r="AI19" s="1"/>
      <c r="AJ19" s="1"/>
      <c r="AK19" s="1"/>
      <c r="AL19" s="1">
        <f>IFERROR(VLOOKUP(C19,CALC!$K$2:$M$8,2,FALSE),1)</f>
        <v>1</v>
      </c>
      <c r="AM19" s="1">
        <f>IFERROR(VLOOKUP(C19,CALC!$K$2:$M$8,3,FALSE),1)</f>
        <v>1</v>
      </c>
      <c r="AN19" s="1">
        <f>VLOOKUP(B19,CALC!$E$2:$H$33,3,FALSE)</f>
        <v>1.0900000000000001</v>
      </c>
      <c r="AO19" s="1">
        <f>VLOOKUP(B19,CALC!$E$2:$H$33,4,FALSE)</f>
        <v>1.0449999999999999</v>
      </c>
      <c r="AP19" s="1"/>
      <c r="AQ19" s="3">
        <f t="shared" si="4"/>
        <v>6.6726190476190474</v>
      </c>
      <c r="AR19" s="3">
        <f t="shared" si="5"/>
        <v>6.6726190476190474</v>
      </c>
      <c r="AS19" s="3">
        <f t="shared" si="6"/>
        <v>6.9728869047619044</v>
      </c>
      <c r="AT19" s="3">
        <f t="shared" si="7"/>
        <v>7.2731547619047623</v>
      </c>
      <c r="AU19" s="3">
        <f t="shared" si="8"/>
        <v>6.9728869047619044</v>
      </c>
      <c r="AV19" s="3">
        <f t="shared" si="9"/>
        <v>7.2731547619047623</v>
      </c>
      <c r="AW19" s="3">
        <f t="shared" si="10"/>
        <v>6.9728869047619044</v>
      </c>
      <c r="AX19" s="3">
        <f t="shared" si="11"/>
        <v>7.2731547619047623</v>
      </c>
      <c r="AY19" s="3">
        <f t="shared" si="12"/>
        <v>1.7579999999999991</v>
      </c>
      <c r="AZ19" s="3">
        <f t="shared" si="13"/>
        <v>1.7579999999999991</v>
      </c>
      <c r="BA19" s="3">
        <f t="shared" si="14"/>
        <v>1.7579999999999991</v>
      </c>
      <c r="BB19" s="3">
        <f t="shared" si="15"/>
        <v>1.8371099999999989</v>
      </c>
      <c r="BC19" s="3">
        <f t="shared" si="16"/>
        <v>1.9162199999999991</v>
      </c>
      <c r="BD19" s="3">
        <f t="shared" si="17"/>
        <v>1.8371099999999989</v>
      </c>
      <c r="BE19" s="3">
        <f t="shared" si="18"/>
        <v>1.9162199999999991</v>
      </c>
      <c r="BF19" s="3">
        <f t="shared" si="19"/>
        <v>1.8371099999999989</v>
      </c>
      <c r="BG19" s="3">
        <f t="shared" si="20"/>
        <v>1.9162199999999991</v>
      </c>
    </row>
    <row r="20" spans="1:59" ht="15" x14ac:dyDescent="0.25">
      <c r="A20" s="38" t="s">
        <v>185</v>
      </c>
      <c r="B20" s="38" t="s">
        <v>28</v>
      </c>
      <c r="C20" s="38" t="str">
        <f>VLOOKUP(A20,CALC!$A$2:$C$494,3,FALSE)</f>
        <v>LW/RW</v>
      </c>
      <c r="D20" s="38">
        <v>1</v>
      </c>
      <c r="E20" s="39">
        <v>84</v>
      </c>
      <c r="F20" s="40">
        <v>43.8</v>
      </c>
      <c r="G20" s="40">
        <v>47.3</v>
      </c>
      <c r="H20" s="40">
        <v>91.1</v>
      </c>
      <c r="I20" s="40">
        <v>36.4</v>
      </c>
      <c r="J20" s="40">
        <v>301.39999999999998</v>
      </c>
      <c r="K20" s="40">
        <v>56</v>
      </c>
      <c r="L20" s="40">
        <v>35.4</v>
      </c>
      <c r="M20" s="40">
        <v>23.1</v>
      </c>
      <c r="N20" s="41">
        <v>0.14499999999999999</v>
      </c>
      <c r="O20" s="42">
        <v>20.05</v>
      </c>
      <c r="P20" s="54">
        <f t="shared" ref="P20:Y20" si="32">IF(F$4="Yes",F20*F$5,0)</f>
        <v>219</v>
      </c>
      <c r="Q20" s="55">
        <f t="shared" si="32"/>
        <v>177.375</v>
      </c>
      <c r="R20" s="55">
        <f t="shared" si="32"/>
        <v>0</v>
      </c>
      <c r="S20" s="55">
        <f t="shared" si="32"/>
        <v>18.2</v>
      </c>
      <c r="T20" s="55">
        <f t="shared" si="32"/>
        <v>150.69999999999999</v>
      </c>
      <c r="U20" s="55">
        <f t="shared" si="32"/>
        <v>16.8</v>
      </c>
      <c r="V20" s="55">
        <f t="shared" si="32"/>
        <v>21.24</v>
      </c>
      <c r="W20" s="55">
        <f t="shared" si="32"/>
        <v>0</v>
      </c>
      <c r="X20" s="55">
        <f t="shared" si="32"/>
        <v>0</v>
      </c>
      <c r="Y20" s="56">
        <f t="shared" si="32"/>
        <v>0</v>
      </c>
      <c r="Z20" s="57">
        <f t="shared" si="1"/>
        <v>603.31499999999994</v>
      </c>
      <c r="AA20" s="59">
        <f t="shared" si="2"/>
        <v>7.1823214285714281</v>
      </c>
      <c r="AB20" s="59">
        <f t="shared" si="3"/>
        <v>1.5123977142857148</v>
      </c>
      <c r="AC20" s="1"/>
      <c r="AD20" s="1"/>
      <c r="AE20" s="1"/>
      <c r="AF20" s="1"/>
      <c r="AG20" s="1"/>
      <c r="AH20" s="1"/>
      <c r="AI20" s="1"/>
      <c r="AJ20" s="1"/>
      <c r="AK20" s="1"/>
      <c r="AL20" s="1">
        <f>IFERROR(VLOOKUP(C20,CALC!$K$2:$M$8,2,FALSE),1)</f>
        <v>1.08</v>
      </c>
      <c r="AM20" s="1">
        <f>IFERROR(VLOOKUP(C20,CALC!$K$2:$M$8,3,FALSE),1)</f>
        <v>1.04</v>
      </c>
      <c r="AN20" s="1">
        <f>VLOOKUP(B20,CALC!$E$2:$H$33,3,FALSE)</f>
        <v>1.04</v>
      </c>
      <c r="AO20" s="1">
        <f>VLOOKUP(B20,CALC!$E$2:$H$33,4,FALSE)</f>
        <v>1.02</v>
      </c>
      <c r="AP20" s="1"/>
      <c r="AQ20" s="3">
        <f t="shared" si="4"/>
        <v>7.4696142857142851</v>
      </c>
      <c r="AR20" s="3">
        <f t="shared" si="5"/>
        <v>7.756907142857143</v>
      </c>
      <c r="AS20" s="3">
        <f t="shared" si="6"/>
        <v>7.3259678571428566</v>
      </c>
      <c r="AT20" s="3">
        <f t="shared" si="7"/>
        <v>7.4696142857142851</v>
      </c>
      <c r="AU20" s="3">
        <f t="shared" si="8"/>
        <v>7.6190065714285709</v>
      </c>
      <c r="AV20" s="3">
        <f t="shared" si="9"/>
        <v>7.7683988571428566</v>
      </c>
      <c r="AW20" s="3">
        <f t="shared" si="10"/>
        <v>7.912045285714286</v>
      </c>
      <c r="AX20" s="3">
        <f t="shared" si="11"/>
        <v>8.067183428571429</v>
      </c>
      <c r="AY20" s="3">
        <f t="shared" si="12"/>
        <v>1.4257142857142862</v>
      </c>
      <c r="AZ20" s="3">
        <f t="shared" si="13"/>
        <v>1.4827428571428576</v>
      </c>
      <c r="BA20" s="3">
        <f t="shared" si="14"/>
        <v>1.5397714285714292</v>
      </c>
      <c r="BB20" s="3">
        <f t="shared" si="15"/>
        <v>1.4542285714285719</v>
      </c>
      <c r="BC20" s="3">
        <f t="shared" si="16"/>
        <v>1.4827428571428576</v>
      </c>
      <c r="BD20" s="3">
        <f t="shared" si="17"/>
        <v>1.5123977142857148</v>
      </c>
      <c r="BE20" s="3">
        <f t="shared" si="18"/>
        <v>1.542052571428572</v>
      </c>
      <c r="BF20" s="3">
        <f t="shared" si="19"/>
        <v>1.5705668571428579</v>
      </c>
      <c r="BG20" s="3">
        <f t="shared" si="20"/>
        <v>1.6013622857142864</v>
      </c>
    </row>
    <row r="21" spans="1:59" ht="15" x14ac:dyDescent="0.25">
      <c r="A21" s="38" t="s">
        <v>193</v>
      </c>
      <c r="B21" s="38" t="s">
        <v>34</v>
      </c>
      <c r="C21" s="38" t="str">
        <f>VLOOKUP(A21,CALC!$A$2:$C$494,3,FALSE)</f>
        <v>LW/RW</v>
      </c>
      <c r="D21" s="38">
        <v>1</v>
      </c>
      <c r="E21" s="39">
        <v>84</v>
      </c>
      <c r="F21" s="40">
        <v>41.5</v>
      </c>
      <c r="G21" s="40">
        <v>50.6</v>
      </c>
      <c r="H21" s="40">
        <v>92.1</v>
      </c>
      <c r="I21" s="40">
        <v>32.299999999999997</v>
      </c>
      <c r="J21" s="40">
        <v>288.10000000000002</v>
      </c>
      <c r="K21" s="40">
        <v>60.7</v>
      </c>
      <c r="L21" s="40">
        <v>65.7</v>
      </c>
      <c r="M21" s="40">
        <v>39</v>
      </c>
      <c r="N21" s="41">
        <v>0.14399999999999999</v>
      </c>
      <c r="O21" s="42">
        <v>20.25</v>
      </c>
      <c r="P21" s="54">
        <f t="shared" ref="P21:Y21" si="33">IF(F$4="Yes",F21*F$5,0)</f>
        <v>207.5</v>
      </c>
      <c r="Q21" s="55">
        <f t="shared" si="33"/>
        <v>189.75</v>
      </c>
      <c r="R21" s="55">
        <f t="shared" si="33"/>
        <v>0</v>
      </c>
      <c r="S21" s="55">
        <f t="shared" si="33"/>
        <v>16.149999999999999</v>
      </c>
      <c r="T21" s="55">
        <f t="shared" si="33"/>
        <v>144.05000000000001</v>
      </c>
      <c r="U21" s="55">
        <f t="shared" si="33"/>
        <v>18.21</v>
      </c>
      <c r="V21" s="55">
        <f t="shared" si="33"/>
        <v>39.42</v>
      </c>
      <c r="W21" s="55">
        <f t="shared" si="33"/>
        <v>0</v>
      </c>
      <c r="X21" s="55">
        <f t="shared" si="33"/>
        <v>0</v>
      </c>
      <c r="Y21" s="56">
        <f t="shared" si="33"/>
        <v>0</v>
      </c>
      <c r="Z21" s="57">
        <f t="shared" si="1"/>
        <v>615.08000000000004</v>
      </c>
      <c r="AA21" s="59">
        <f t="shared" si="2"/>
        <v>7.3223809523809527</v>
      </c>
      <c r="AB21" s="59">
        <f t="shared" si="3"/>
        <v>1.546984523809525</v>
      </c>
      <c r="AC21" s="1"/>
      <c r="AD21" s="1"/>
      <c r="AE21" s="1"/>
      <c r="AF21" s="1"/>
      <c r="AG21" s="1"/>
      <c r="AH21" s="1"/>
      <c r="AI21" s="1"/>
      <c r="AJ21" s="1"/>
      <c r="AK21" s="1"/>
      <c r="AL21" s="1">
        <f>IFERROR(VLOOKUP(C21,CALC!$K$2:$M$8,2,FALSE),1)</f>
        <v>1.08</v>
      </c>
      <c r="AM21" s="1">
        <f>IFERROR(VLOOKUP(C21,CALC!$K$2:$M$8,3,FALSE),1)</f>
        <v>1.04</v>
      </c>
      <c r="AN21" s="1">
        <f>VLOOKUP(B21,CALC!$E$2:$H$33,3,FALSE)</f>
        <v>0.9</v>
      </c>
      <c r="AO21" s="1">
        <f>VLOOKUP(B21,CALC!$E$2:$H$33,4,FALSE)</f>
        <v>0.95</v>
      </c>
      <c r="AP21" s="1"/>
      <c r="AQ21" s="3">
        <f t="shared" si="4"/>
        <v>7.615276190476191</v>
      </c>
      <c r="AR21" s="3">
        <f t="shared" si="5"/>
        <v>7.9081714285714293</v>
      </c>
      <c r="AS21" s="3">
        <f t="shared" si="6"/>
        <v>6.956261904761905</v>
      </c>
      <c r="AT21" s="3">
        <f t="shared" si="7"/>
        <v>6.5901428571428573</v>
      </c>
      <c r="AU21" s="3">
        <f t="shared" si="8"/>
        <v>7.2345123809523812</v>
      </c>
      <c r="AV21" s="3">
        <f t="shared" si="9"/>
        <v>6.8537485714285724</v>
      </c>
      <c r="AW21" s="3">
        <f t="shared" si="10"/>
        <v>7.5127628571428575</v>
      </c>
      <c r="AX21" s="3">
        <f t="shared" si="11"/>
        <v>7.1173542857142866</v>
      </c>
      <c r="AY21" s="3">
        <f t="shared" si="12"/>
        <v>1.5657738095238107</v>
      </c>
      <c r="AZ21" s="3">
        <f t="shared" si="13"/>
        <v>1.6284047619047632</v>
      </c>
      <c r="BA21" s="3">
        <f t="shared" si="14"/>
        <v>1.6910357142857158</v>
      </c>
      <c r="BB21" s="3">
        <f t="shared" si="15"/>
        <v>1.4874851190476202</v>
      </c>
      <c r="BC21" s="3">
        <f t="shared" si="16"/>
        <v>1.4091964285714298</v>
      </c>
      <c r="BD21" s="3">
        <f t="shared" si="17"/>
        <v>1.546984523809525</v>
      </c>
      <c r="BE21" s="3">
        <f t="shared" si="18"/>
        <v>1.465564285714287</v>
      </c>
      <c r="BF21" s="3">
        <f t="shared" si="19"/>
        <v>1.6064839285714299</v>
      </c>
      <c r="BG21" s="3">
        <f t="shared" si="20"/>
        <v>1.5219321428571442</v>
      </c>
    </row>
    <row r="22" spans="1:59" ht="15" x14ac:dyDescent="0.25">
      <c r="A22" s="1" t="s">
        <v>188</v>
      </c>
      <c r="B22" s="1" t="s">
        <v>68</v>
      </c>
      <c r="C22" s="38" t="str">
        <f>VLOOKUP(A22,CALC!$A$2:$C$494,3,FALSE)</f>
        <v>C</v>
      </c>
      <c r="D22" s="1">
        <v>1</v>
      </c>
      <c r="E22" s="79">
        <v>84</v>
      </c>
      <c r="F22" s="80">
        <v>37.200000000000003</v>
      </c>
      <c r="G22" s="80">
        <v>60.5</v>
      </c>
      <c r="H22" s="80">
        <v>97.8</v>
      </c>
      <c r="I22" s="80">
        <v>30.9</v>
      </c>
      <c r="J22" s="80">
        <v>300.89999999999998</v>
      </c>
      <c r="K22" s="80">
        <v>33.4</v>
      </c>
      <c r="L22" s="80">
        <v>43</v>
      </c>
      <c r="M22" s="80">
        <v>19.399999999999999</v>
      </c>
      <c r="N22" s="81">
        <v>0.124</v>
      </c>
      <c r="O22" s="3">
        <v>21.1</v>
      </c>
      <c r="P22" s="54">
        <f t="shared" ref="P22:Y22" si="34">IF(F$4="Yes",F22*F$5,0)</f>
        <v>186</v>
      </c>
      <c r="Q22" s="55">
        <f t="shared" si="34"/>
        <v>226.875</v>
      </c>
      <c r="R22" s="55">
        <f t="shared" si="34"/>
        <v>0</v>
      </c>
      <c r="S22" s="55">
        <f t="shared" si="34"/>
        <v>15.45</v>
      </c>
      <c r="T22" s="55">
        <f t="shared" si="34"/>
        <v>150.44999999999999</v>
      </c>
      <c r="U22" s="55">
        <f t="shared" si="34"/>
        <v>10.02</v>
      </c>
      <c r="V22" s="55">
        <f t="shared" si="34"/>
        <v>25.8</v>
      </c>
      <c r="W22" s="55">
        <f t="shared" si="34"/>
        <v>0</v>
      </c>
      <c r="X22" s="55">
        <f t="shared" si="34"/>
        <v>0</v>
      </c>
      <c r="Y22" s="56">
        <f t="shared" si="34"/>
        <v>0</v>
      </c>
      <c r="Z22" s="57">
        <f t="shared" si="1"/>
        <v>614.59499999999991</v>
      </c>
      <c r="AA22" s="59">
        <f t="shared" si="2"/>
        <v>7.3166071428571415</v>
      </c>
      <c r="AB22" s="59">
        <f t="shared" si="3"/>
        <v>1.5287999999999995</v>
      </c>
      <c r="AC22" s="1"/>
      <c r="AD22" s="1"/>
      <c r="AE22" s="1"/>
      <c r="AF22" s="1"/>
      <c r="AG22" s="1"/>
      <c r="AH22" s="1"/>
      <c r="AI22" s="1"/>
      <c r="AJ22" s="1"/>
      <c r="AK22" s="1"/>
      <c r="AL22" s="1">
        <f>IFERROR(VLOOKUP(C22,CALC!$K$2:$M$8,2,FALSE),1)</f>
        <v>0.96</v>
      </c>
      <c r="AM22" s="1">
        <f>IFERROR(VLOOKUP(C22,CALC!$K$2:$M$8,3,FALSE),1)</f>
        <v>0.98</v>
      </c>
      <c r="AN22" s="1">
        <f>VLOOKUP(B22,CALC!$E$2:$H$33,3,FALSE)</f>
        <v>1</v>
      </c>
      <c r="AO22" s="1">
        <f>VLOOKUP(B22,CALC!$E$2:$H$33,4,FALSE)</f>
        <v>1</v>
      </c>
      <c r="AP22" s="1"/>
      <c r="AQ22" s="3">
        <f t="shared" si="4"/>
        <v>7.1702749999999984</v>
      </c>
      <c r="AR22" s="3">
        <f t="shared" si="5"/>
        <v>7.0239428571428553</v>
      </c>
      <c r="AS22" s="3">
        <f t="shared" si="6"/>
        <v>7.3166071428571415</v>
      </c>
      <c r="AT22" s="3">
        <f t="shared" si="7"/>
        <v>7.3166071428571415</v>
      </c>
      <c r="AU22" s="3">
        <f t="shared" si="8"/>
        <v>7.1702749999999984</v>
      </c>
      <c r="AV22" s="3">
        <f t="shared" si="9"/>
        <v>7.1702749999999984</v>
      </c>
      <c r="AW22" s="3">
        <f t="shared" si="10"/>
        <v>7.0239428571428553</v>
      </c>
      <c r="AX22" s="3">
        <f t="shared" si="11"/>
        <v>7.0239428571428553</v>
      </c>
      <c r="AY22" s="3">
        <f t="shared" si="12"/>
        <v>1.5599999999999996</v>
      </c>
      <c r="AZ22" s="3">
        <f t="shared" si="13"/>
        <v>1.5287999999999995</v>
      </c>
      <c r="BA22" s="3">
        <f t="shared" si="14"/>
        <v>1.4975999999999996</v>
      </c>
      <c r="BB22" s="3">
        <f t="shared" si="15"/>
        <v>1.5599999999999996</v>
      </c>
      <c r="BC22" s="3">
        <f t="shared" si="16"/>
        <v>1.5599999999999996</v>
      </c>
      <c r="BD22" s="3">
        <f t="shared" si="17"/>
        <v>1.5287999999999995</v>
      </c>
      <c r="BE22" s="3">
        <f t="shared" si="18"/>
        <v>1.5287999999999995</v>
      </c>
      <c r="BF22" s="3">
        <f t="shared" si="19"/>
        <v>1.4975999999999996</v>
      </c>
      <c r="BG22" s="3">
        <f t="shared" si="20"/>
        <v>1.4975999999999996</v>
      </c>
    </row>
    <row r="23" spans="1:59" ht="15" x14ac:dyDescent="0.25">
      <c r="A23" s="38" t="s">
        <v>192</v>
      </c>
      <c r="B23" s="38" t="s">
        <v>34</v>
      </c>
      <c r="C23" s="38" t="str">
        <f>VLOOKUP(A23,CALC!$A$2:$C$494,3,FALSE)</f>
        <v>D</v>
      </c>
      <c r="D23" s="38">
        <v>1</v>
      </c>
      <c r="E23" s="39">
        <v>84</v>
      </c>
      <c r="F23" s="40">
        <v>16.100000000000001</v>
      </c>
      <c r="G23" s="40">
        <v>76.3</v>
      </c>
      <c r="H23" s="40">
        <v>92.4</v>
      </c>
      <c r="I23" s="40">
        <v>39.200000000000003</v>
      </c>
      <c r="J23" s="40">
        <v>201.7</v>
      </c>
      <c r="K23" s="40">
        <v>15.7</v>
      </c>
      <c r="L23" s="40">
        <v>89.3</v>
      </c>
      <c r="M23" s="40">
        <v>34.9</v>
      </c>
      <c r="N23" s="52">
        <v>0.08</v>
      </c>
      <c r="O23" s="42">
        <v>27.3</v>
      </c>
      <c r="P23" s="54">
        <f t="shared" ref="P23:Y23" si="35">IF(F$4="Yes",F23*F$5,0)</f>
        <v>80.5</v>
      </c>
      <c r="Q23" s="55">
        <f t="shared" si="35"/>
        <v>286.125</v>
      </c>
      <c r="R23" s="55">
        <f t="shared" si="35"/>
        <v>0</v>
      </c>
      <c r="S23" s="55">
        <f t="shared" si="35"/>
        <v>19.600000000000001</v>
      </c>
      <c r="T23" s="55">
        <f t="shared" si="35"/>
        <v>100.85</v>
      </c>
      <c r="U23" s="55">
        <f t="shared" si="35"/>
        <v>4.71</v>
      </c>
      <c r="V23" s="55">
        <f t="shared" si="35"/>
        <v>53.58</v>
      </c>
      <c r="W23" s="55">
        <f t="shared" si="35"/>
        <v>0</v>
      </c>
      <c r="X23" s="55">
        <f t="shared" si="35"/>
        <v>0</v>
      </c>
      <c r="Y23" s="56">
        <f t="shared" si="35"/>
        <v>0</v>
      </c>
      <c r="Z23" s="57">
        <f t="shared" si="1"/>
        <v>545.36500000000001</v>
      </c>
      <c r="AA23" s="59">
        <f t="shared" si="2"/>
        <v>6.4924404761904766</v>
      </c>
      <c r="AB23" s="59">
        <f t="shared" si="3"/>
        <v>1.4989303571428567</v>
      </c>
      <c r="AC23" s="1"/>
      <c r="AD23" s="1"/>
      <c r="AE23" s="1"/>
      <c r="AF23" s="1"/>
      <c r="AG23" s="1"/>
      <c r="AH23" s="1"/>
      <c r="AI23" s="1"/>
      <c r="AJ23" s="1"/>
      <c r="AK23" s="1"/>
      <c r="AL23" s="1">
        <f>IFERROR(VLOOKUP(C23,CALC!$K$2:$M$8,2,FALSE),1)</f>
        <v>1</v>
      </c>
      <c r="AM23" s="1">
        <f>IFERROR(VLOOKUP(C23,CALC!$K$2:$M$8,3,FALSE),1)</f>
        <v>1</v>
      </c>
      <c r="AN23" s="1">
        <f>VLOOKUP(B23,CALC!$E$2:$H$33,3,FALSE)</f>
        <v>0.9</v>
      </c>
      <c r="AO23" s="1">
        <f>VLOOKUP(B23,CALC!$E$2:$H$33,4,FALSE)</f>
        <v>0.95</v>
      </c>
      <c r="AP23" s="1"/>
      <c r="AQ23" s="3">
        <f t="shared" si="4"/>
        <v>6.4924404761904766</v>
      </c>
      <c r="AR23" s="3">
        <f t="shared" si="5"/>
        <v>6.4924404761904766</v>
      </c>
      <c r="AS23" s="3">
        <f t="shared" si="6"/>
        <v>6.1678184523809527</v>
      </c>
      <c r="AT23" s="3">
        <f t="shared" si="7"/>
        <v>5.8431964285714288</v>
      </c>
      <c r="AU23" s="3">
        <f t="shared" si="8"/>
        <v>6.1678184523809527</v>
      </c>
      <c r="AV23" s="3">
        <f t="shared" si="9"/>
        <v>5.8431964285714288</v>
      </c>
      <c r="AW23" s="3">
        <f t="shared" si="10"/>
        <v>6.1678184523809527</v>
      </c>
      <c r="AX23" s="3">
        <f t="shared" si="11"/>
        <v>5.8431964285714288</v>
      </c>
      <c r="AY23" s="3">
        <f t="shared" si="12"/>
        <v>1.5778214285714283</v>
      </c>
      <c r="AZ23" s="3">
        <f t="shared" si="13"/>
        <v>1.5778214285714283</v>
      </c>
      <c r="BA23" s="3">
        <f t="shared" si="14"/>
        <v>1.5778214285714283</v>
      </c>
      <c r="BB23" s="3">
        <f t="shared" si="15"/>
        <v>1.4989303571428567</v>
      </c>
      <c r="BC23" s="3">
        <f t="shared" si="16"/>
        <v>1.4200392857142854</v>
      </c>
      <c r="BD23" s="3">
        <f t="shared" si="17"/>
        <v>1.4989303571428567</v>
      </c>
      <c r="BE23" s="3">
        <f t="shared" si="18"/>
        <v>1.4200392857142854</v>
      </c>
      <c r="BF23" s="3">
        <f t="shared" si="19"/>
        <v>1.4989303571428567</v>
      </c>
      <c r="BG23" s="3">
        <f t="shared" si="20"/>
        <v>1.4200392857142854</v>
      </c>
    </row>
    <row r="24" spans="1:59" ht="15" x14ac:dyDescent="0.25">
      <c r="A24" s="38" t="s">
        <v>190</v>
      </c>
      <c r="B24" s="38" t="s">
        <v>56</v>
      </c>
      <c r="C24" s="38" t="str">
        <f>VLOOKUP(A24,CALC!$A$2:$C$494,3,FALSE)</f>
        <v>RW</v>
      </c>
      <c r="D24" s="38">
        <v>1</v>
      </c>
      <c r="E24" s="39">
        <v>84</v>
      </c>
      <c r="F24" s="40">
        <v>35.700000000000003</v>
      </c>
      <c r="G24" s="40">
        <v>65</v>
      </c>
      <c r="H24" s="40">
        <v>100.6</v>
      </c>
      <c r="I24" s="40">
        <v>29.7</v>
      </c>
      <c r="J24" s="40">
        <v>222.6</v>
      </c>
      <c r="K24" s="40">
        <v>75.2</v>
      </c>
      <c r="L24" s="40">
        <v>29.6</v>
      </c>
      <c r="M24" s="40">
        <v>22.1</v>
      </c>
      <c r="N24" s="41">
        <v>0.16</v>
      </c>
      <c r="O24" s="42">
        <v>21.5</v>
      </c>
      <c r="P24" s="54">
        <f t="shared" ref="P24:Y24" si="36">IF(F$4="Yes",F24*F$5,0)</f>
        <v>178.5</v>
      </c>
      <c r="Q24" s="55">
        <f t="shared" si="36"/>
        <v>243.75</v>
      </c>
      <c r="R24" s="55">
        <f t="shared" si="36"/>
        <v>0</v>
      </c>
      <c r="S24" s="55">
        <f t="shared" si="36"/>
        <v>14.85</v>
      </c>
      <c r="T24" s="55">
        <f t="shared" si="36"/>
        <v>111.3</v>
      </c>
      <c r="U24" s="55">
        <f t="shared" si="36"/>
        <v>22.56</v>
      </c>
      <c r="V24" s="55">
        <f t="shared" si="36"/>
        <v>17.760000000000002</v>
      </c>
      <c r="W24" s="55">
        <f t="shared" si="36"/>
        <v>0</v>
      </c>
      <c r="X24" s="55">
        <f t="shared" si="36"/>
        <v>0</v>
      </c>
      <c r="Y24" s="56">
        <f t="shared" si="36"/>
        <v>0</v>
      </c>
      <c r="Z24" s="57">
        <f t="shared" si="1"/>
        <v>588.71999999999991</v>
      </c>
      <c r="AA24" s="59">
        <f t="shared" si="2"/>
        <v>7.0085714285714271</v>
      </c>
      <c r="AB24" s="59">
        <f t="shared" si="3"/>
        <v>1.3061117410714278</v>
      </c>
      <c r="AC24" s="1"/>
      <c r="AD24" s="1"/>
      <c r="AE24" s="1"/>
      <c r="AF24" s="1"/>
      <c r="AG24" s="1"/>
      <c r="AH24" s="1"/>
      <c r="AI24" s="1"/>
      <c r="AJ24" s="1"/>
      <c r="AK24" s="1"/>
      <c r="AL24" s="1">
        <f>IFERROR(VLOOKUP(C24,CALC!$K$2:$M$8,2,FALSE),1)</f>
        <v>0.95</v>
      </c>
      <c r="AM24" s="1">
        <f>IFERROR(VLOOKUP(C24,CALC!$K$2:$M$8,3,FALSE),1)</f>
        <v>0.97499999999999998</v>
      </c>
      <c r="AN24" s="1">
        <f>VLOOKUP(B24,CALC!$E$2:$H$33,3,FALSE)</f>
        <v>1.1399999999999999</v>
      </c>
      <c r="AO24" s="1">
        <f>VLOOKUP(B24,CALC!$E$2:$H$33,4,FALSE)</f>
        <v>1.0699999999999998</v>
      </c>
      <c r="AP24" s="1"/>
      <c r="AQ24" s="3">
        <f t="shared" si="4"/>
        <v>6.8333571428571416</v>
      </c>
      <c r="AR24" s="3">
        <f t="shared" si="5"/>
        <v>6.6581428571428551</v>
      </c>
      <c r="AS24" s="3">
        <f t="shared" si="6"/>
        <v>7.4991714285714259</v>
      </c>
      <c r="AT24" s="3">
        <f t="shared" si="7"/>
        <v>7.9897714285714265</v>
      </c>
      <c r="AU24" s="3">
        <f t="shared" si="8"/>
        <v>7.3116921428571402</v>
      </c>
      <c r="AV24" s="3">
        <f t="shared" si="9"/>
        <v>7.7900271428571406</v>
      </c>
      <c r="AW24" s="3">
        <f t="shared" si="10"/>
        <v>7.1242128571428536</v>
      </c>
      <c r="AX24" s="3">
        <f t="shared" si="11"/>
        <v>7.5902828571428538</v>
      </c>
      <c r="AY24" s="3">
        <f t="shared" si="12"/>
        <v>1.2519642857142852</v>
      </c>
      <c r="AZ24" s="3">
        <f t="shared" si="13"/>
        <v>1.220665178571428</v>
      </c>
      <c r="BA24" s="3">
        <f t="shared" si="14"/>
        <v>1.189366071428571</v>
      </c>
      <c r="BB24" s="3">
        <f t="shared" si="15"/>
        <v>1.339601785714285</v>
      </c>
      <c r="BC24" s="3">
        <f t="shared" si="16"/>
        <v>1.427239285714285</v>
      </c>
      <c r="BD24" s="3">
        <f t="shared" si="17"/>
        <v>1.3061117410714278</v>
      </c>
      <c r="BE24" s="3">
        <f t="shared" si="18"/>
        <v>1.3915583035714278</v>
      </c>
      <c r="BF24" s="3">
        <f t="shared" si="19"/>
        <v>1.2726216964285708</v>
      </c>
      <c r="BG24" s="3">
        <f t="shared" si="20"/>
        <v>1.3558773214285709</v>
      </c>
    </row>
    <row r="25" spans="1:59" ht="15" x14ac:dyDescent="0.25">
      <c r="A25" s="38" t="s">
        <v>204</v>
      </c>
      <c r="B25" s="38" t="s">
        <v>51</v>
      </c>
      <c r="C25" s="38" t="str">
        <f>VLOOKUP(A25,CALC!$A$2:$C$494,3,FALSE)</f>
        <v>C/RW</v>
      </c>
      <c r="D25" s="38">
        <v>1</v>
      </c>
      <c r="E25" s="39">
        <v>84</v>
      </c>
      <c r="F25" s="40">
        <v>45.1</v>
      </c>
      <c r="G25" s="40">
        <v>51.7</v>
      </c>
      <c r="H25" s="40">
        <v>96.8</v>
      </c>
      <c r="I25" s="40">
        <v>28.1</v>
      </c>
      <c r="J25" s="40">
        <v>286.10000000000002</v>
      </c>
      <c r="K25" s="40">
        <v>18.399999999999999</v>
      </c>
      <c r="L25" s="40">
        <v>27.6</v>
      </c>
      <c r="M25" s="40">
        <v>25.3</v>
      </c>
      <c r="N25" s="41">
        <v>0.158</v>
      </c>
      <c r="O25" s="42">
        <v>19.649999999999999</v>
      </c>
      <c r="P25" s="54">
        <f t="shared" ref="P25:Y25" si="37">IF(F$4="Yes",F25*F$5,0)</f>
        <v>225.5</v>
      </c>
      <c r="Q25" s="55">
        <f t="shared" si="37"/>
        <v>193.875</v>
      </c>
      <c r="R25" s="55">
        <f t="shared" si="37"/>
        <v>0</v>
      </c>
      <c r="S25" s="55">
        <f t="shared" si="37"/>
        <v>14.05</v>
      </c>
      <c r="T25" s="55">
        <f t="shared" si="37"/>
        <v>143.05000000000001</v>
      </c>
      <c r="U25" s="55">
        <f t="shared" si="37"/>
        <v>5.52</v>
      </c>
      <c r="V25" s="55">
        <f t="shared" si="37"/>
        <v>16.559999999999999</v>
      </c>
      <c r="W25" s="55">
        <f t="shared" si="37"/>
        <v>0</v>
      </c>
      <c r="X25" s="55">
        <f t="shared" si="37"/>
        <v>0</v>
      </c>
      <c r="Y25" s="56">
        <f t="shared" si="37"/>
        <v>0</v>
      </c>
      <c r="Z25" s="57">
        <f t="shared" si="1"/>
        <v>598.55499999999995</v>
      </c>
      <c r="AA25" s="59">
        <f t="shared" si="2"/>
        <v>7.1256547619047614</v>
      </c>
      <c r="AB25" s="59">
        <f t="shared" si="3"/>
        <v>1.3552544642857145</v>
      </c>
      <c r="AC25" s="1"/>
      <c r="AD25" s="1"/>
      <c r="AE25" s="1"/>
      <c r="AF25" s="1"/>
      <c r="AG25" s="1"/>
      <c r="AH25" s="1"/>
      <c r="AI25" s="1"/>
      <c r="AJ25" s="1"/>
      <c r="AK25" s="1"/>
      <c r="AL25" s="1">
        <f>IFERROR(VLOOKUP(C25,CALC!$K$2:$M$8,2,FALSE),1)</f>
        <v>1.01</v>
      </c>
      <c r="AM25" s="1">
        <f>IFERROR(VLOOKUP(C25,CALC!$K$2:$M$8,3,FALSE),1)</f>
        <v>1.0049999999999999</v>
      </c>
      <c r="AN25" s="1">
        <f>VLOOKUP(B25,CALC!$E$2:$H$33,3,FALSE)</f>
        <v>0.97</v>
      </c>
      <c r="AO25" s="1">
        <f>VLOOKUP(B25,CALC!$E$2:$H$33,4,FALSE)</f>
        <v>0.98499999999999999</v>
      </c>
      <c r="AP25" s="1"/>
      <c r="AQ25" s="3">
        <f t="shared" si="4"/>
        <v>7.161283035714284</v>
      </c>
      <c r="AR25" s="3">
        <f t="shared" si="5"/>
        <v>7.1969113095238093</v>
      </c>
      <c r="AS25" s="3">
        <f t="shared" si="6"/>
        <v>7.0187699404761901</v>
      </c>
      <c r="AT25" s="3">
        <f t="shared" si="7"/>
        <v>6.9118851190476187</v>
      </c>
      <c r="AU25" s="3">
        <f t="shared" si="8"/>
        <v>7.0538637901785695</v>
      </c>
      <c r="AV25" s="3">
        <f t="shared" si="9"/>
        <v>6.9464445446428558</v>
      </c>
      <c r="AW25" s="3">
        <f t="shared" si="10"/>
        <v>7.0889576398809524</v>
      </c>
      <c r="AX25" s="3">
        <f t="shared" si="11"/>
        <v>6.9810039702380946</v>
      </c>
      <c r="AY25" s="3">
        <f t="shared" si="12"/>
        <v>1.3690476190476195</v>
      </c>
      <c r="AZ25" s="3">
        <f t="shared" si="13"/>
        <v>1.3758928571428575</v>
      </c>
      <c r="BA25" s="3">
        <f t="shared" si="14"/>
        <v>1.3827380952380957</v>
      </c>
      <c r="BB25" s="3">
        <f t="shared" si="15"/>
        <v>1.3485119047619052</v>
      </c>
      <c r="BC25" s="3">
        <f t="shared" si="16"/>
        <v>1.3279761904761909</v>
      </c>
      <c r="BD25" s="3">
        <f t="shared" si="17"/>
        <v>1.3552544642857145</v>
      </c>
      <c r="BE25" s="3">
        <f t="shared" si="18"/>
        <v>1.3346160714285717</v>
      </c>
      <c r="BF25" s="3">
        <f t="shared" si="19"/>
        <v>1.3619970238095243</v>
      </c>
      <c r="BG25" s="3">
        <f t="shared" si="20"/>
        <v>1.3412559523809529</v>
      </c>
    </row>
    <row r="26" spans="1:59" ht="15" x14ac:dyDescent="0.25">
      <c r="A26" s="38" t="s">
        <v>198</v>
      </c>
      <c r="B26" s="38" t="s">
        <v>66</v>
      </c>
      <c r="C26" s="38" t="str">
        <f>VLOOKUP(A26,CALC!$A$2:$C$494,3,FALSE)</f>
        <v>C/RW</v>
      </c>
      <c r="D26" s="38">
        <v>1</v>
      </c>
      <c r="E26" s="39">
        <v>84</v>
      </c>
      <c r="F26" s="40">
        <v>44.5</v>
      </c>
      <c r="G26" s="40">
        <v>42.9</v>
      </c>
      <c r="H26" s="40">
        <v>87.4</v>
      </c>
      <c r="I26" s="40">
        <v>27.7</v>
      </c>
      <c r="J26" s="40">
        <v>298.7</v>
      </c>
      <c r="K26" s="40">
        <v>83.8</v>
      </c>
      <c r="L26" s="40">
        <v>40.799999999999997</v>
      </c>
      <c r="M26" s="40">
        <v>34.799999999999997</v>
      </c>
      <c r="N26" s="41">
        <v>0.14899999999999999</v>
      </c>
      <c r="O26" s="42">
        <v>19.45</v>
      </c>
      <c r="P26" s="54">
        <f t="shared" ref="P26:Y26" si="38">IF(F$4="Yes",F26*F$5,0)</f>
        <v>222.5</v>
      </c>
      <c r="Q26" s="55">
        <f t="shared" si="38"/>
        <v>160.875</v>
      </c>
      <c r="R26" s="55">
        <f t="shared" si="38"/>
        <v>0</v>
      </c>
      <c r="S26" s="55">
        <f t="shared" si="38"/>
        <v>13.85</v>
      </c>
      <c r="T26" s="55">
        <f t="shared" si="38"/>
        <v>149.35</v>
      </c>
      <c r="U26" s="55">
        <f t="shared" si="38"/>
        <v>25.139999999999997</v>
      </c>
      <c r="V26" s="55">
        <f t="shared" si="38"/>
        <v>24.479999999999997</v>
      </c>
      <c r="W26" s="55">
        <f t="shared" si="38"/>
        <v>0</v>
      </c>
      <c r="X26" s="55">
        <f t="shared" si="38"/>
        <v>0</v>
      </c>
      <c r="Y26" s="56">
        <f t="shared" si="38"/>
        <v>0</v>
      </c>
      <c r="Z26" s="57">
        <f t="shared" si="1"/>
        <v>596.19500000000005</v>
      </c>
      <c r="AA26" s="59">
        <f t="shared" si="2"/>
        <v>7.0975595238095242</v>
      </c>
      <c r="AB26" s="59">
        <f t="shared" si="3"/>
        <v>1.3139657142857153</v>
      </c>
      <c r="AC26" s="1"/>
      <c r="AD26" s="1"/>
      <c r="AE26" s="1"/>
      <c r="AF26" s="1"/>
      <c r="AG26" s="1"/>
      <c r="AH26" s="1"/>
      <c r="AI26" s="1"/>
      <c r="AJ26" s="1"/>
      <c r="AK26" s="1"/>
      <c r="AL26" s="1">
        <f>IFERROR(VLOOKUP(C26,CALC!$K$2:$M$8,2,FALSE),1)</f>
        <v>1.01</v>
      </c>
      <c r="AM26" s="1">
        <f>IFERROR(VLOOKUP(C26,CALC!$K$2:$M$8,3,FALSE),1)</f>
        <v>1.0049999999999999</v>
      </c>
      <c r="AN26" s="1">
        <f>VLOOKUP(B26,CALC!$E$2:$H$33,3,FALSE)</f>
        <v>0.95</v>
      </c>
      <c r="AO26" s="1">
        <f>VLOOKUP(B26,CALC!$E$2:$H$33,4,FALSE)</f>
        <v>0.97499999999999998</v>
      </c>
      <c r="AP26" s="1"/>
      <c r="AQ26" s="3">
        <f t="shared" si="4"/>
        <v>7.1330473214285712</v>
      </c>
      <c r="AR26" s="3">
        <f t="shared" si="5"/>
        <v>7.1685351190476192</v>
      </c>
      <c r="AS26" s="3">
        <f t="shared" si="6"/>
        <v>6.9201205357142861</v>
      </c>
      <c r="AT26" s="3">
        <f t="shared" si="7"/>
        <v>6.742681547619048</v>
      </c>
      <c r="AU26" s="3">
        <f t="shared" si="8"/>
        <v>6.9547211383928564</v>
      </c>
      <c r="AV26" s="3">
        <f t="shared" si="9"/>
        <v>6.7763949553571425</v>
      </c>
      <c r="AW26" s="3">
        <f t="shared" si="10"/>
        <v>6.9893217410714286</v>
      </c>
      <c r="AX26" s="3">
        <f t="shared" si="11"/>
        <v>6.8101083630952379</v>
      </c>
      <c r="AY26" s="3">
        <f t="shared" si="12"/>
        <v>1.3409523809523822</v>
      </c>
      <c r="AZ26" s="3">
        <f t="shared" si="13"/>
        <v>1.347657142857144</v>
      </c>
      <c r="BA26" s="3">
        <f t="shared" si="14"/>
        <v>1.354361904761906</v>
      </c>
      <c r="BB26" s="3">
        <f t="shared" si="15"/>
        <v>1.3074285714285727</v>
      </c>
      <c r="BC26" s="3">
        <f t="shared" si="16"/>
        <v>1.273904761904763</v>
      </c>
      <c r="BD26" s="3">
        <f t="shared" si="17"/>
        <v>1.3139657142857153</v>
      </c>
      <c r="BE26" s="3">
        <f t="shared" si="18"/>
        <v>1.2802742857142868</v>
      </c>
      <c r="BF26" s="3">
        <f t="shared" si="19"/>
        <v>1.3205028571428583</v>
      </c>
      <c r="BG26" s="3">
        <f t="shared" si="20"/>
        <v>1.2866438095238106</v>
      </c>
    </row>
    <row r="27" spans="1:59" ht="15" x14ac:dyDescent="0.25">
      <c r="A27" s="1" t="s">
        <v>200</v>
      </c>
      <c r="B27" s="1" t="s">
        <v>23</v>
      </c>
      <c r="C27" s="38" t="str">
        <f>VLOOKUP(A27,CALC!$A$2:$C$494,3,FALSE)</f>
        <v>LW</v>
      </c>
      <c r="D27" s="1">
        <v>1</v>
      </c>
      <c r="E27" s="79">
        <v>84</v>
      </c>
      <c r="F27" s="80">
        <v>41.8</v>
      </c>
      <c r="G27" s="80">
        <v>47.9</v>
      </c>
      <c r="H27" s="80">
        <v>89.7</v>
      </c>
      <c r="I27" s="80">
        <v>24.5</v>
      </c>
      <c r="J27" s="80">
        <v>296.5</v>
      </c>
      <c r="K27" s="80">
        <v>25.8</v>
      </c>
      <c r="L27" s="80">
        <v>29.9</v>
      </c>
      <c r="M27" s="80">
        <v>16.7</v>
      </c>
      <c r="N27" s="81">
        <v>0.14099999999999999</v>
      </c>
      <c r="O27" s="3">
        <v>21.15</v>
      </c>
      <c r="P27" s="54">
        <f t="shared" ref="P27:Y27" si="39">IF(F$4="Yes",F27*F$5,0)</f>
        <v>209</v>
      </c>
      <c r="Q27" s="55">
        <f t="shared" si="39"/>
        <v>179.625</v>
      </c>
      <c r="R27" s="55">
        <f t="shared" si="39"/>
        <v>0</v>
      </c>
      <c r="S27" s="55">
        <f t="shared" si="39"/>
        <v>12.25</v>
      </c>
      <c r="T27" s="55">
        <f t="shared" si="39"/>
        <v>148.25</v>
      </c>
      <c r="U27" s="55">
        <f t="shared" si="39"/>
        <v>7.74</v>
      </c>
      <c r="V27" s="55">
        <f t="shared" si="39"/>
        <v>17.939999999999998</v>
      </c>
      <c r="W27" s="55">
        <f t="shared" si="39"/>
        <v>0</v>
      </c>
      <c r="X27" s="55">
        <f t="shared" si="39"/>
        <v>0</v>
      </c>
      <c r="Y27" s="56">
        <f t="shared" si="39"/>
        <v>0</v>
      </c>
      <c r="Z27" s="57">
        <f t="shared" si="1"/>
        <v>574.80500000000006</v>
      </c>
      <c r="AA27" s="59">
        <f t="shared" si="2"/>
        <v>6.8429166666666674</v>
      </c>
      <c r="AB27" s="59">
        <f t="shared" si="3"/>
        <v>1.1412767857142876</v>
      </c>
      <c r="AC27" s="1"/>
      <c r="AD27" s="1"/>
      <c r="AE27" s="1"/>
      <c r="AF27" s="1"/>
      <c r="AG27" s="1"/>
      <c r="AH27" s="1"/>
      <c r="AI27" s="1"/>
      <c r="AJ27" s="1"/>
      <c r="AK27" s="1"/>
      <c r="AL27" s="1">
        <f>IFERROR(VLOOKUP(C27,CALC!$K$2:$M$8,2,FALSE),1)</f>
        <v>1.06</v>
      </c>
      <c r="AM27" s="1">
        <f>IFERROR(VLOOKUP(C27,CALC!$K$2:$M$8,3,FALSE),1)</f>
        <v>1.03</v>
      </c>
      <c r="AN27" s="1">
        <f>VLOOKUP(B27,CALC!$E$2:$H$33,3,FALSE)</f>
        <v>1.04</v>
      </c>
      <c r="AO27" s="1">
        <f>VLOOKUP(B27,CALC!$E$2:$H$33,4,FALSE)</f>
        <v>1.02</v>
      </c>
      <c r="AP27" s="1"/>
      <c r="AQ27" s="3">
        <f t="shared" si="4"/>
        <v>7.0482041666666673</v>
      </c>
      <c r="AR27" s="3">
        <f t="shared" si="5"/>
        <v>7.253491666666668</v>
      </c>
      <c r="AS27" s="3">
        <f t="shared" si="6"/>
        <v>6.979775000000001</v>
      </c>
      <c r="AT27" s="3">
        <f t="shared" si="7"/>
        <v>7.1166333333333345</v>
      </c>
      <c r="AU27" s="3">
        <f t="shared" si="8"/>
        <v>7.1891682500000007</v>
      </c>
      <c r="AV27" s="3">
        <f t="shared" si="9"/>
        <v>7.3301323333333341</v>
      </c>
      <c r="AW27" s="3">
        <f t="shared" si="10"/>
        <v>7.3985615000000013</v>
      </c>
      <c r="AX27" s="3">
        <f t="shared" si="11"/>
        <v>7.5436313333333347</v>
      </c>
      <c r="AY27" s="3">
        <f t="shared" si="12"/>
        <v>1.0863095238095255</v>
      </c>
      <c r="AZ27" s="3">
        <f t="shared" si="13"/>
        <v>1.1188988095238113</v>
      </c>
      <c r="BA27" s="3">
        <f t="shared" si="14"/>
        <v>1.151488095238097</v>
      </c>
      <c r="BB27" s="3">
        <f t="shared" si="15"/>
        <v>1.108035714285716</v>
      </c>
      <c r="BC27" s="3">
        <f t="shared" si="16"/>
        <v>1.1297619047619065</v>
      </c>
      <c r="BD27" s="3">
        <f t="shared" si="17"/>
        <v>1.1412767857142876</v>
      </c>
      <c r="BE27" s="3">
        <f t="shared" si="18"/>
        <v>1.1636547619047637</v>
      </c>
      <c r="BF27" s="3">
        <f t="shared" si="19"/>
        <v>1.1745178571428589</v>
      </c>
      <c r="BG27" s="3">
        <f t="shared" si="20"/>
        <v>1.1975476190476209</v>
      </c>
    </row>
    <row r="28" spans="1:59" ht="15" x14ac:dyDescent="0.25">
      <c r="A28" s="38" t="s">
        <v>217</v>
      </c>
      <c r="B28" s="38" t="s">
        <v>43</v>
      </c>
      <c r="C28" s="38" t="str">
        <f>VLOOKUP(A28,CALC!$A$2:$C$494,3,FALSE)</f>
        <v>C/LW</v>
      </c>
      <c r="D28" s="38">
        <v>1</v>
      </c>
      <c r="E28" s="39">
        <v>84</v>
      </c>
      <c r="F28" s="40">
        <v>36.1</v>
      </c>
      <c r="G28" s="40">
        <v>34.200000000000003</v>
      </c>
      <c r="H28" s="40">
        <v>70.3</v>
      </c>
      <c r="I28" s="40">
        <v>26.1</v>
      </c>
      <c r="J28" s="40">
        <v>317.5</v>
      </c>
      <c r="K28" s="40">
        <v>234.1</v>
      </c>
      <c r="L28" s="40">
        <v>29</v>
      </c>
      <c r="M28" s="40">
        <v>103.2</v>
      </c>
      <c r="N28" s="52">
        <v>0.114</v>
      </c>
      <c r="O28" s="42">
        <v>17.149999999999999</v>
      </c>
      <c r="P28" s="54">
        <f t="shared" ref="P28:Y28" si="40">IF(F$4="Yes",F28*F$5,0)</f>
        <v>180.5</v>
      </c>
      <c r="Q28" s="55">
        <f t="shared" si="40"/>
        <v>128.25</v>
      </c>
      <c r="R28" s="55">
        <f t="shared" si="40"/>
        <v>0</v>
      </c>
      <c r="S28" s="55">
        <f t="shared" si="40"/>
        <v>13.05</v>
      </c>
      <c r="T28" s="55">
        <f t="shared" si="40"/>
        <v>158.75</v>
      </c>
      <c r="U28" s="55">
        <f t="shared" si="40"/>
        <v>70.22999999999999</v>
      </c>
      <c r="V28" s="55">
        <f t="shared" si="40"/>
        <v>17.399999999999999</v>
      </c>
      <c r="W28" s="55">
        <f t="shared" si="40"/>
        <v>0</v>
      </c>
      <c r="X28" s="55">
        <f t="shared" si="40"/>
        <v>0</v>
      </c>
      <c r="Y28" s="56">
        <f t="shared" si="40"/>
        <v>0</v>
      </c>
      <c r="Z28" s="57">
        <f t="shared" si="1"/>
        <v>568.17999999999995</v>
      </c>
      <c r="AA28" s="59">
        <f t="shared" si="2"/>
        <v>6.7640476190476182</v>
      </c>
      <c r="AB28" s="59">
        <f t="shared" si="3"/>
        <v>1.0527752976190476</v>
      </c>
      <c r="AC28" s="1"/>
      <c r="AD28" s="1"/>
      <c r="AE28" s="1"/>
      <c r="AF28" s="1"/>
      <c r="AG28" s="1"/>
      <c r="AH28" s="1"/>
      <c r="AI28" s="1"/>
      <c r="AJ28" s="1"/>
      <c r="AK28" s="1"/>
      <c r="AL28" s="1">
        <f>IFERROR(VLOOKUP(C28,CALC!$K$2:$M$8,2,FALSE),1)</f>
        <v>1.0900000000000001</v>
      </c>
      <c r="AM28" s="1">
        <f>IFERROR(VLOOKUP(C28,CALC!$K$2:$M$8,3,FALSE),1)</f>
        <v>1.0449999999999999</v>
      </c>
      <c r="AN28" s="1">
        <f>VLOOKUP(B28,CALC!$E$2:$H$33,3,FALSE)</f>
        <v>1</v>
      </c>
      <c r="AO28" s="1">
        <f>VLOOKUP(B28,CALC!$E$2:$H$33,4,FALSE)</f>
        <v>1</v>
      </c>
      <c r="AP28" s="1"/>
      <c r="AQ28" s="3">
        <f t="shared" si="4"/>
        <v>7.0684297619047607</v>
      </c>
      <c r="AR28" s="3">
        <f t="shared" si="5"/>
        <v>7.3728119047619041</v>
      </c>
      <c r="AS28" s="3">
        <f t="shared" si="6"/>
        <v>6.7640476190476182</v>
      </c>
      <c r="AT28" s="3">
        <f t="shared" si="7"/>
        <v>6.7640476190476182</v>
      </c>
      <c r="AU28" s="3">
        <f t="shared" si="8"/>
        <v>7.0684297619047607</v>
      </c>
      <c r="AV28" s="3">
        <f t="shared" si="9"/>
        <v>7.0684297619047607</v>
      </c>
      <c r="AW28" s="3">
        <f t="shared" si="10"/>
        <v>7.3728119047619041</v>
      </c>
      <c r="AX28" s="3">
        <f t="shared" si="11"/>
        <v>7.3728119047619041</v>
      </c>
      <c r="AY28" s="3">
        <f t="shared" si="12"/>
        <v>1.0074404761904763</v>
      </c>
      <c r="AZ28" s="3">
        <f t="shared" si="13"/>
        <v>1.0527752976190476</v>
      </c>
      <c r="BA28" s="3">
        <f t="shared" si="14"/>
        <v>1.0981101190476192</v>
      </c>
      <c r="BB28" s="3">
        <f t="shared" si="15"/>
        <v>1.0074404761904763</v>
      </c>
      <c r="BC28" s="3">
        <f t="shared" si="16"/>
        <v>1.0074404761904763</v>
      </c>
      <c r="BD28" s="3">
        <f t="shared" si="17"/>
        <v>1.0527752976190476</v>
      </c>
      <c r="BE28" s="3">
        <f t="shared" si="18"/>
        <v>1.0527752976190476</v>
      </c>
      <c r="BF28" s="3">
        <f t="shared" si="19"/>
        <v>1.0981101190476192</v>
      </c>
      <c r="BG28" s="3">
        <f t="shared" si="20"/>
        <v>1.0981101190476192</v>
      </c>
    </row>
    <row r="29" spans="1:59" ht="15" x14ac:dyDescent="0.25">
      <c r="A29" s="38" t="s">
        <v>205</v>
      </c>
      <c r="B29" s="38" t="s">
        <v>41</v>
      </c>
      <c r="C29" s="38" t="str">
        <f>VLOOKUP(A29,CALC!$A$2:$C$494,3,FALSE)</f>
        <v>C</v>
      </c>
      <c r="D29" s="38">
        <v>1</v>
      </c>
      <c r="E29" s="39">
        <v>84</v>
      </c>
      <c r="F29" s="40">
        <v>31.4</v>
      </c>
      <c r="G29" s="40">
        <v>64.2</v>
      </c>
      <c r="H29" s="40">
        <v>95.7</v>
      </c>
      <c r="I29" s="40">
        <v>38.299999999999997</v>
      </c>
      <c r="J29" s="40">
        <v>195.7</v>
      </c>
      <c r="K29" s="40">
        <v>77</v>
      </c>
      <c r="L29" s="40">
        <v>67.599999999999994</v>
      </c>
      <c r="M29" s="40">
        <v>25.3</v>
      </c>
      <c r="N29" s="41">
        <v>0.161</v>
      </c>
      <c r="O29" s="42">
        <v>20.6</v>
      </c>
      <c r="P29" s="54">
        <f t="shared" ref="P29:Y29" si="41">IF(F$4="Yes",F29*F$5,0)</f>
        <v>157</v>
      </c>
      <c r="Q29" s="55">
        <f t="shared" si="41"/>
        <v>240.75</v>
      </c>
      <c r="R29" s="55">
        <f t="shared" si="41"/>
        <v>0</v>
      </c>
      <c r="S29" s="55">
        <f t="shared" si="41"/>
        <v>19.149999999999999</v>
      </c>
      <c r="T29" s="55">
        <f t="shared" si="41"/>
        <v>97.85</v>
      </c>
      <c r="U29" s="55">
        <f t="shared" si="41"/>
        <v>23.099999999999998</v>
      </c>
      <c r="V29" s="55">
        <f t="shared" si="41"/>
        <v>40.559999999999995</v>
      </c>
      <c r="W29" s="55">
        <f t="shared" si="41"/>
        <v>0</v>
      </c>
      <c r="X29" s="55">
        <f t="shared" si="41"/>
        <v>0</v>
      </c>
      <c r="Y29" s="56">
        <f t="shared" si="41"/>
        <v>0</v>
      </c>
      <c r="Z29" s="57">
        <f t="shared" si="1"/>
        <v>578.41</v>
      </c>
      <c r="AA29" s="59">
        <f t="shared" si="2"/>
        <v>6.8858333333333333</v>
      </c>
      <c r="AB29" s="59">
        <f t="shared" si="3"/>
        <v>1.1066416666666674</v>
      </c>
      <c r="AC29" s="1"/>
      <c r="AD29" s="1"/>
      <c r="AE29" s="1"/>
      <c r="AF29" s="1"/>
      <c r="AG29" s="1"/>
      <c r="AH29" s="1"/>
      <c r="AI29" s="1"/>
      <c r="AJ29" s="1"/>
      <c r="AK29" s="1"/>
      <c r="AL29" s="1">
        <f>IFERROR(VLOOKUP(C29,CALC!$K$2:$M$8,2,FALSE),1)</f>
        <v>0.96</v>
      </c>
      <c r="AM29" s="1">
        <f>IFERROR(VLOOKUP(C29,CALC!$K$2:$M$8,3,FALSE),1)</f>
        <v>0.98</v>
      </c>
      <c r="AN29" s="1">
        <f>VLOOKUP(B29,CALC!$E$2:$H$33,3,FALSE)</f>
        <v>1</v>
      </c>
      <c r="AO29" s="1">
        <f>VLOOKUP(B29,CALC!$E$2:$H$33,4,FALSE)</f>
        <v>1</v>
      </c>
      <c r="AP29" s="1"/>
      <c r="AQ29" s="3">
        <f t="shared" si="4"/>
        <v>6.7481166666666663</v>
      </c>
      <c r="AR29" s="3">
        <f t="shared" si="5"/>
        <v>6.6103999999999994</v>
      </c>
      <c r="AS29" s="3">
        <f t="shared" si="6"/>
        <v>6.8858333333333333</v>
      </c>
      <c r="AT29" s="3">
        <f t="shared" si="7"/>
        <v>6.8858333333333333</v>
      </c>
      <c r="AU29" s="3">
        <f t="shared" si="8"/>
        <v>6.7481166666666663</v>
      </c>
      <c r="AV29" s="3">
        <f t="shared" si="9"/>
        <v>6.7481166666666663</v>
      </c>
      <c r="AW29" s="3">
        <f t="shared" si="10"/>
        <v>6.6103999999999994</v>
      </c>
      <c r="AX29" s="3">
        <f t="shared" si="11"/>
        <v>6.6103999999999994</v>
      </c>
      <c r="AY29" s="3">
        <f t="shared" si="12"/>
        <v>1.1292261904761913</v>
      </c>
      <c r="AZ29" s="3">
        <f t="shared" si="13"/>
        <v>1.1066416666666674</v>
      </c>
      <c r="BA29" s="3">
        <f t="shared" si="14"/>
        <v>1.0840571428571437</v>
      </c>
      <c r="BB29" s="3">
        <f t="shared" si="15"/>
        <v>1.1292261904761913</v>
      </c>
      <c r="BC29" s="3">
        <f t="shared" si="16"/>
        <v>1.1292261904761913</v>
      </c>
      <c r="BD29" s="3">
        <f t="shared" si="17"/>
        <v>1.1066416666666674</v>
      </c>
      <c r="BE29" s="3">
        <f t="shared" si="18"/>
        <v>1.1066416666666674</v>
      </c>
      <c r="BF29" s="3">
        <f t="shared" si="19"/>
        <v>1.0840571428571437</v>
      </c>
      <c r="BG29" s="3">
        <f t="shared" si="20"/>
        <v>1.0840571428571437</v>
      </c>
    </row>
    <row r="30" spans="1:59" ht="15" x14ac:dyDescent="0.25">
      <c r="A30" s="38" t="s">
        <v>202</v>
      </c>
      <c r="B30" s="38" t="s">
        <v>47</v>
      </c>
      <c r="C30" s="38" t="str">
        <f>VLOOKUP(A30,CALC!$A$2:$C$494,3,FALSE)</f>
        <v>C/LW/RW</v>
      </c>
      <c r="D30" s="38">
        <v>1</v>
      </c>
      <c r="E30" s="39">
        <v>84</v>
      </c>
      <c r="F30" s="40">
        <v>44.6</v>
      </c>
      <c r="G30" s="40">
        <v>33.700000000000003</v>
      </c>
      <c r="H30" s="40">
        <v>78.2</v>
      </c>
      <c r="I30" s="40">
        <v>23.4</v>
      </c>
      <c r="J30" s="40">
        <v>307.60000000000002</v>
      </c>
      <c r="K30" s="40">
        <v>73.099999999999994</v>
      </c>
      <c r="L30" s="40">
        <v>30</v>
      </c>
      <c r="M30" s="40">
        <v>27.7</v>
      </c>
      <c r="N30" s="41">
        <v>0.14499999999999999</v>
      </c>
      <c r="O30" s="42">
        <v>18.149999999999999</v>
      </c>
      <c r="P30" s="54">
        <f t="shared" ref="P30:Y30" si="42">IF(F$4="Yes",F30*F$5,0)</f>
        <v>223</v>
      </c>
      <c r="Q30" s="55">
        <f t="shared" si="42"/>
        <v>126.37500000000001</v>
      </c>
      <c r="R30" s="55">
        <f t="shared" si="42"/>
        <v>0</v>
      </c>
      <c r="S30" s="55">
        <f t="shared" si="42"/>
        <v>11.7</v>
      </c>
      <c r="T30" s="55">
        <f t="shared" si="42"/>
        <v>153.80000000000001</v>
      </c>
      <c r="U30" s="55">
        <f t="shared" si="42"/>
        <v>21.929999999999996</v>
      </c>
      <c r="V30" s="55">
        <f t="shared" si="42"/>
        <v>18</v>
      </c>
      <c r="W30" s="55">
        <f t="shared" si="42"/>
        <v>0</v>
      </c>
      <c r="X30" s="55">
        <f t="shared" si="42"/>
        <v>0</v>
      </c>
      <c r="Y30" s="56">
        <f t="shared" si="42"/>
        <v>0</v>
      </c>
      <c r="Z30" s="57">
        <f t="shared" si="1"/>
        <v>554.80499999999995</v>
      </c>
      <c r="AA30" s="59">
        <f t="shared" si="2"/>
        <v>6.6048214285714284</v>
      </c>
      <c r="AB30" s="59">
        <f t="shared" si="3"/>
        <v>0.94399888392857223</v>
      </c>
      <c r="AC30" s="1"/>
      <c r="AD30" s="1"/>
      <c r="AE30" s="1"/>
      <c r="AF30" s="1"/>
      <c r="AG30" s="1"/>
      <c r="AH30" s="1"/>
      <c r="AI30" s="1"/>
      <c r="AJ30" s="1"/>
      <c r="AK30" s="1"/>
      <c r="AL30" s="1">
        <f>IFERROR(VLOOKUP(C30,CALC!$K$2:$M$8,2,FALSE),1)</f>
        <v>1.1299999999999999</v>
      </c>
      <c r="AM30" s="1">
        <f>IFERROR(VLOOKUP(C30,CALC!$K$2:$M$8,3,FALSE),1)</f>
        <v>1.0649999999999999</v>
      </c>
      <c r="AN30" s="1">
        <f>VLOOKUP(B30,CALC!$E$2:$H$33,3,FALSE)</f>
        <v>1.0900000000000001</v>
      </c>
      <c r="AO30" s="1">
        <f>VLOOKUP(B30,CALC!$E$2:$H$33,4,FALSE)</f>
        <v>1.0449999999999999</v>
      </c>
      <c r="AP30" s="1"/>
      <c r="AQ30" s="3">
        <f t="shared" si="4"/>
        <v>7.0341348214285713</v>
      </c>
      <c r="AR30" s="3">
        <f t="shared" si="5"/>
        <v>7.4634482142857133</v>
      </c>
      <c r="AS30" s="3">
        <f t="shared" si="6"/>
        <v>6.9020383928571425</v>
      </c>
      <c r="AT30" s="3">
        <f t="shared" si="7"/>
        <v>7.1992553571428575</v>
      </c>
      <c r="AU30" s="3">
        <f t="shared" si="8"/>
        <v>7.3506708883928562</v>
      </c>
      <c r="AV30" s="3">
        <f t="shared" si="9"/>
        <v>7.6672069553571429</v>
      </c>
      <c r="AW30" s="3">
        <f t="shared" si="10"/>
        <v>7.7993033839285699</v>
      </c>
      <c r="AX30" s="3">
        <f t="shared" si="11"/>
        <v>8.1351585535714275</v>
      </c>
      <c r="AY30" s="3">
        <f t="shared" si="12"/>
        <v>0.84821428571428648</v>
      </c>
      <c r="AZ30" s="3">
        <f t="shared" si="13"/>
        <v>0.9033482142857151</v>
      </c>
      <c r="BA30" s="3">
        <f t="shared" si="14"/>
        <v>0.95848214285714362</v>
      </c>
      <c r="BB30" s="3">
        <f t="shared" si="15"/>
        <v>0.88638392857142934</v>
      </c>
      <c r="BC30" s="3">
        <f t="shared" si="16"/>
        <v>0.92455357142857231</v>
      </c>
      <c r="BD30" s="3">
        <f t="shared" si="17"/>
        <v>0.94399888392857223</v>
      </c>
      <c r="BE30" s="3">
        <f t="shared" si="18"/>
        <v>0.98464955357142958</v>
      </c>
      <c r="BF30" s="3">
        <f t="shared" si="19"/>
        <v>1.001613839285715</v>
      </c>
      <c r="BG30" s="3">
        <f t="shared" si="20"/>
        <v>1.0447455357142865</v>
      </c>
    </row>
    <row r="31" spans="1:59" ht="15" x14ac:dyDescent="0.25">
      <c r="A31" s="38" t="s">
        <v>194</v>
      </c>
      <c r="B31" s="38" t="s">
        <v>66</v>
      </c>
      <c r="C31" s="38" t="str">
        <f>VLOOKUP(A31,CALC!$A$2:$C$494,3,FALSE)</f>
        <v>D</v>
      </c>
      <c r="D31" s="38">
        <v>1</v>
      </c>
      <c r="E31" s="39">
        <v>84</v>
      </c>
      <c r="F31" s="40">
        <v>19.7</v>
      </c>
      <c r="G31" s="40">
        <v>55.6</v>
      </c>
      <c r="H31" s="40">
        <v>75.3</v>
      </c>
      <c r="I31" s="40">
        <v>25.2</v>
      </c>
      <c r="J31" s="40">
        <v>219.8</v>
      </c>
      <c r="K31" s="40">
        <v>94.8</v>
      </c>
      <c r="L31" s="40">
        <v>86</v>
      </c>
      <c r="M31" s="40">
        <v>65.5</v>
      </c>
      <c r="N31" s="52">
        <v>0.09</v>
      </c>
      <c r="O31" s="42">
        <v>24.5</v>
      </c>
      <c r="P31" s="54">
        <f t="shared" ref="P31:Y31" si="43">IF(F$4="Yes",F31*F$5,0)</f>
        <v>98.5</v>
      </c>
      <c r="Q31" s="55">
        <f t="shared" si="43"/>
        <v>208.5</v>
      </c>
      <c r="R31" s="55">
        <f t="shared" si="43"/>
        <v>0</v>
      </c>
      <c r="S31" s="55">
        <f t="shared" si="43"/>
        <v>12.6</v>
      </c>
      <c r="T31" s="55">
        <f t="shared" si="43"/>
        <v>109.9</v>
      </c>
      <c r="U31" s="55">
        <f t="shared" si="43"/>
        <v>28.439999999999998</v>
      </c>
      <c r="V31" s="55">
        <f t="shared" si="43"/>
        <v>51.6</v>
      </c>
      <c r="W31" s="55">
        <f t="shared" si="43"/>
        <v>0</v>
      </c>
      <c r="X31" s="55">
        <f t="shared" si="43"/>
        <v>0</v>
      </c>
      <c r="Y31" s="56">
        <f t="shared" si="43"/>
        <v>0</v>
      </c>
      <c r="Z31" s="57">
        <f t="shared" si="1"/>
        <v>509.54</v>
      </c>
      <c r="AA31" s="59">
        <f t="shared" si="2"/>
        <v>6.065952380952381</v>
      </c>
      <c r="AB31" s="59">
        <f t="shared" si="3"/>
        <v>1.1225499999999993</v>
      </c>
      <c r="AC31" s="1"/>
      <c r="AD31" s="1"/>
      <c r="AE31" s="1"/>
      <c r="AF31" s="1"/>
      <c r="AG31" s="1"/>
      <c r="AH31" s="1"/>
      <c r="AI31" s="1"/>
      <c r="AJ31" s="1"/>
      <c r="AK31" s="1"/>
      <c r="AL31" s="1">
        <f>IFERROR(VLOOKUP(C31,CALC!$K$2:$M$8,2,FALSE),1)</f>
        <v>1</v>
      </c>
      <c r="AM31" s="1">
        <f>IFERROR(VLOOKUP(C31,CALC!$K$2:$M$8,3,FALSE),1)</f>
        <v>1</v>
      </c>
      <c r="AN31" s="1">
        <f>VLOOKUP(B31,CALC!$E$2:$H$33,3,FALSE)</f>
        <v>0.95</v>
      </c>
      <c r="AO31" s="1">
        <f>VLOOKUP(B31,CALC!$E$2:$H$33,4,FALSE)</f>
        <v>0.97499999999999998</v>
      </c>
      <c r="AP31" s="1"/>
      <c r="AQ31" s="3">
        <f t="shared" si="4"/>
        <v>6.065952380952381</v>
      </c>
      <c r="AR31" s="3">
        <f t="shared" si="5"/>
        <v>6.065952380952381</v>
      </c>
      <c r="AS31" s="3">
        <f t="shared" si="6"/>
        <v>5.9143035714285714</v>
      </c>
      <c r="AT31" s="3">
        <f t="shared" si="7"/>
        <v>5.7626547619047619</v>
      </c>
      <c r="AU31" s="3">
        <f t="shared" si="8"/>
        <v>5.9143035714285714</v>
      </c>
      <c r="AV31" s="3">
        <f t="shared" si="9"/>
        <v>5.7626547619047619</v>
      </c>
      <c r="AW31" s="3">
        <f t="shared" si="10"/>
        <v>5.9143035714285714</v>
      </c>
      <c r="AX31" s="3">
        <f t="shared" si="11"/>
        <v>5.7626547619047619</v>
      </c>
      <c r="AY31" s="3">
        <f t="shared" si="12"/>
        <v>1.1513333333333327</v>
      </c>
      <c r="AZ31" s="3">
        <f t="shared" si="13"/>
        <v>1.1513333333333327</v>
      </c>
      <c r="BA31" s="3">
        <f t="shared" si="14"/>
        <v>1.1513333333333327</v>
      </c>
      <c r="BB31" s="3">
        <f t="shared" si="15"/>
        <v>1.1225499999999993</v>
      </c>
      <c r="BC31" s="3">
        <f t="shared" si="16"/>
        <v>1.0937666666666659</v>
      </c>
      <c r="BD31" s="3">
        <f t="shared" si="17"/>
        <v>1.1225499999999993</v>
      </c>
      <c r="BE31" s="3">
        <f t="shared" si="18"/>
        <v>1.0937666666666659</v>
      </c>
      <c r="BF31" s="3">
        <f t="shared" si="19"/>
        <v>1.1225499999999993</v>
      </c>
      <c r="BG31" s="3">
        <f t="shared" si="20"/>
        <v>1.0937666666666659</v>
      </c>
    </row>
    <row r="32" spans="1:59" ht="15" x14ac:dyDescent="0.25">
      <c r="A32" s="38" t="s">
        <v>199</v>
      </c>
      <c r="B32" s="38" t="s">
        <v>43</v>
      </c>
      <c r="C32" s="38" t="str">
        <f>VLOOKUP(A32,CALC!$A$2:$C$494,3,FALSE)</f>
        <v>LW/RW</v>
      </c>
      <c r="D32" s="38">
        <v>1</v>
      </c>
      <c r="E32" s="39">
        <v>84</v>
      </c>
      <c r="F32" s="40">
        <v>33.4</v>
      </c>
      <c r="G32" s="40">
        <v>57.9</v>
      </c>
      <c r="H32" s="40">
        <v>91.3</v>
      </c>
      <c r="I32" s="40">
        <v>34.4</v>
      </c>
      <c r="J32" s="40">
        <v>241.8</v>
      </c>
      <c r="K32" s="40">
        <v>92.1</v>
      </c>
      <c r="L32" s="40">
        <v>19.7</v>
      </c>
      <c r="M32" s="40">
        <v>86.6</v>
      </c>
      <c r="N32" s="52">
        <v>0.13800000000000001</v>
      </c>
      <c r="O32" s="42">
        <v>18.05</v>
      </c>
      <c r="P32" s="54">
        <f t="shared" ref="P32:Y32" si="44">IF(F$4="Yes",F32*F$5,0)</f>
        <v>167</v>
      </c>
      <c r="Q32" s="55">
        <f t="shared" si="44"/>
        <v>217.125</v>
      </c>
      <c r="R32" s="55">
        <f t="shared" si="44"/>
        <v>0</v>
      </c>
      <c r="S32" s="55">
        <f t="shared" si="44"/>
        <v>17.2</v>
      </c>
      <c r="T32" s="55">
        <f t="shared" si="44"/>
        <v>120.9</v>
      </c>
      <c r="U32" s="55">
        <f t="shared" si="44"/>
        <v>27.63</v>
      </c>
      <c r="V32" s="55">
        <f t="shared" si="44"/>
        <v>11.819999999999999</v>
      </c>
      <c r="W32" s="55">
        <f t="shared" si="44"/>
        <v>0</v>
      </c>
      <c r="X32" s="55">
        <f t="shared" si="44"/>
        <v>0</v>
      </c>
      <c r="Y32" s="56">
        <f t="shared" si="44"/>
        <v>0</v>
      </c>
      <c r="Z32" s="57">
        <f t="shared" si="1"/>
        <v>561.67500000000007</v>
      </c>
      <c r="AA32" s="59">
        <f t="shared" si="2"/>
        <v>6.6866071428571434</v>
      </c>
      <c r="AB32" s="59">
        <f t="shared" si="3"/>
        <v>0.96720000000000161</v>
      </c>
      <c r="AC32" s="1"/>
      <c r="AD32" s="1"/>
      <c r="AE32" s="1"/>
      <c r="AF32" s="1"/>
      <c r="AG32" s="1"/>
      <c r="AH32" s="1"/>
      <c r="AI32" s="1"/>
      <c r="AJ32" s="1"/>
      <c r="AK32" s="1"/>
      <c r="AL32" s="1">
        <f>IFERROR(VLOOKUP(C32,CALC!$K$2:$M$8,2,FALSE),1)</f>
        <v>1.08</v>
      </c>
      <c r="AM32" s="1">
        <f>IFERROR(VLOOKUP(C32,CALC!$K$2:$M$8,3,FALSE),1)</f>
        <v>1.04</v>
      </c>
      <c r="AN32" s="1">
        <f>VLOOKUP(B32,CALC!$E$2:$H$33,3,FALSE)</f>
        <v>1</v>
      </c>
      <c r="AO32" s="1">
        <f>VLOOKUP(B32,CALC!$E$2:$H$33,4,FALSE)</f>
        <v>1</v>
      </c>
      <c r="AP32" s="1"/>
      <c r="AQ32" s="3">
        <f t="shared" si="4"/>
        <v>6.9540714285714298</v>
      </c>
      <c r="AR32" s="3">
        <f t="shared" si="5"/>
        <v>7.2215357142857153</v>
      </c>
      <c r="AS32" s="3">
        <f t="shared" si="6"/>
        <v>6.6866071428571434</v>
      </c>
      <c r="AT32" s="3">
        <f t="shared" si="7"/>
        <v>6.6866071428571434</v>
      </c>
      <c r="AU32" s="3">
        <f t="shared" si="8"/>
        <v>6.9540714285714298</v>
      </c>
      <c r="AV32" s="3">
        <f t="shared" si="9"/>
        <v>6.9540714285714298</v>
      </c>
      <c r="AW32" s="3">
        <f t="shared" si="10"/>
        <v>7.2215357142857153</v>
      </c>
      <c r="AX32" s="3">
        <f t="shared" si="11"/>
        <v>7.2215357142857153</v>
      </c>
      <c r="AY32" s="3">
        <f t="shared" si="12"/>
        <v>0.93000000000000149</v>
      </c>
      <c r="AZ32" s="3">
        <f t="shared" si="13"/>
        <v>0.96720000000000161</v>
      </c>
      <c r="BA32" s="3">
        <f t="shared" si="14"/>
        <v>1.0044000000000017</v>
      </c>
      <c r="BB32" s="3">
        <f t="shared" si="15"/>
        <v>0.93000000000000149</v>
      </c>
      <c r="BC32" s="3">
        <f t="shared" si="16"/>
        <v>0.93000000000000149</v>
      </c>
      <c r="BD32" s="3">
        <f t="shared" si="17"/>
        <v>0.96720000000000161</v>
      </c>
      <c r="BE32" s="3">
        <f t="shared" si="18"/>
        <v>0.96720000000000161</v>
      </c>
      <c r="BF32" s="3">
        <f t="shared" si="19"/>
        <v>1.0044000000000017</v>
      </c>
      <c r="BG32" s="3">
        <f t="shared" si="20"/>
        <v>1.0044000000000017</v>
      </c>
    </row>
    <row r="33" spans="1:59" ht="15" x14ac:dyDescent="0.25">
      <c r="A33" s="38" t="s">
        <v>214</v>
      </c>
      <c r="B33" s="38" t="s">
        <v>41</v>
      </c>
      <c r="C33" s="38" t="str">
        <f>VLOOKUP(A33,CALC!$A$2:$C$494,3,FALSE)</f>
        <v>LW/RW</v>
      </c>
      <c r="D33" s="38">
        <v>1</v>
      </c>
      <c r="E33" s="39">
        <v>84</v>
      </c>
      <c r="F33" s="40">
        <v>45.5</v>
      </c>
      <c r="G33" s="40">
        <v>39</v>
      </c>
      <c r="H33" s="40">
        <v>84.5</v>
      </c>
      <c r="I33" s="40">
        <v>28.8</v>
      </c>
      <c r="J33" s="40">
        <v>276.3</v>
      </c>
      <c r="K33" s="40">
        <v>54.1</v>
      </c>
      <c r="L33" s="40">
        <v>24.9</v>
      </c>
      <c r="M33" s="40">
        <v>16</v>
      </c>
      <c r="N33" s="41">
        <v>0.16500000000000001</v>
      </c>
      <c r="O33" s="42">
        <v>18.399999999999999</v>
      </c>
      <c r="P33" s="54">
        <f t="shared" ref="P33:Y33" si="45">IF(F$4="Yes",F33*F$5,0)</f>
        <v>227.5</v>
      </c>
      <c r="Q33" s="55">
        <f t="shared" si="45"/>
        <v>146.25</v>
      </c>
      <c r="R33" s="55">
        <f t="shared" si="45"/>
        <v>0</v>
      </c>
      <c r="S33" s="55">
        <f t="shared" si="45"/>
        <v>14.4</v>
      </c>
      <c r="T33" s="55">
        <f t="shared" si="45"/>
        <v>138.15</v>
      </c>
      <c r="U33" s="55">
        <f t="shared" si="45"/>
        <v>16.23</v>
      </c>
      <c r="V33" s="55">
        <f t="shared" si="45"/>
        <v>14.939999999999998</v>
      </c>
      <c r="W33" s="55">
        <f t="shared" si="45"/>
        <v>0</v>
      </c>
      <c r="X33" s="55">
        <f t="shared" si="45"/>
        <v>0</v>
      </c>
      <c r="Y33" s="56">
        <f t="shared" si="45"/>
        <v>0</v>
      </c>
      <c r="Z33" s="57">
        <f t="shared" si="1"/>
        <v>557.47</v>
      </c>
      <c r="AA33" s="59">
        <f t="shared" si="2"/>
        <v>6.6365476190476196</v>
      </c>
      <c r="AB33" s="59">
        <f t="shared" si="3"/>
        <v>0.91513809523809675</v>
      </c>
      <c r="AC33" s="1"/>
      <c r="AD33" s="1"/>
      <c r="AE33" s="1"/>
      <c r="AF33" s="1"/>
      <c r="AG33" s="1"/>
      <c r="AH33" s="1"/>
      <c r="AI33" s="1"/>
      <c r="AJ33" s="1"/>
      <c r="AK33" s="1"/>
      <c r="AL33" s="1">
        <f>IFERROR(VLOOKUP(C33,CALC!$K$2:$M$8,2,FALSE),1)</f>
        <v>1.08</v>
      </c>
      <c r="AM33" s="1">
        <f>IFERROR(VLOOKUP(C33,CALC!$K$2:$M$8,3,FALSE),1)</f>
        <v>1.04</v>
      </c>
      <c r="AN33" s="1">
        <f>VLOOKUP(B33,CALC!$E$2:$H$33,3,FALSE)</f>
        <v>1</v>
      </c>
      <c r="AO33" s="1">
        <f>VLOOKUP(B33,CALC!$E$2:$H$33,4,FALSE)</f>
        <v>1</v>
      </c>
      <c r="AP33" s="1"/>
      <c r="AQ33" s="3">
        <f t="shared" si="4"/>
        <v>6.9020095238095243</v>
      </c>
      <c r="AR33" s="3">
        <f t="shared" si="5"/>
        <v>7.1674714285714298</v>
      </c>
      <c r="AS33" s="3">
        <f t="shared" si="6"/>
        <v>6.6365476190476196</v>
      </c>
      <c r="AT33" s="3">
        <f t="shared" si="7"/>
        <v>6.6365476190476196</v>
      </c>
      <c r="AU33" s="3">
        <f t="shared" si="8"/>
        <v>6.9020095238095243</v>
      </c>
      <c r="AV33" s="3">
        <f t="shared" si="9"/>
        <v>6.9020095238095243</v>
      </c>
      <c r="AW33" s="3">
        <f t="shared" si="10"/>
        <v>7.1674714285714298</v>
      </c>
      <c r="AX33" s="3">
        <f t="shared" si="11"/>
        <v>7.1674714285714298</v>
      </c>
      <c r="AY33" s="3">
        <f t="shared" si="12"/>
        <v>0.87994047619047766</v>
      </c>
      <c r="AZ33" s="3">
        <f t="shared" si="13"/>
        <v>0.91513809523809675</v>
      </c>
      <c r="BA33" s="3">
        <f t="shared" si="14"/>
        <v>0.95033571428571595</v>
      </c>
      <c r="BB33" s="3">
        <f t="shared" si="15"/>
        <v>0.87994047619047766</v>
      </c>
      <c r="BC33" s="3">
        <f t="shared" si="16"/>
        <v>0.87994047619047766</v>
      </c>
      <c r="BD33" s="3">
        <f t="shared" si="17"/>
        <v>0.91513809523809675</v>
      </c>
      <c r="BE33" s="3">
        <f t="shared" si="18"/>
        <v>0.91513809523809675</v>
      </c>
      <c r="BF33" s="3">
        <f t="shared" si="19"/>
        <v>0.95033571428571595</v>
      </c>
      <c r="BG33" s="3">
        <f t="shared" si="20"/>
        <v>0.95033571428571595</v>
      </c>
    </row>
    <row r="34" spans="1:59" ht="15" x14ac:dyDescent="0.25">
      <c r="A34" s="38" t="s">
        <v>201</v>
      </c>
      <c r="B34" s="38" t="s">
        <v>16</v>
      </c>
      <c r="C34" s="38" t="str">
        <f>VLOOKUP(A34,CALC!$A$2:$C$494,3,FALSE)</f>
        <v>LW/RW</v>
      </c>
      <c r="D34" s="38">
        <v>1</v>
      </c>
      <c r="E34" s="39">
        <v>84</v>
      </c>
      <c r="F34" s="40">
        <v>39.700000000000003</v>
      </c>
      <c r="G34" s="40">
        <v>51</v>
      </c>
      <c r="H34" s="40">
        <v>90.7</v>
      </c>
      <c r="I34" s="40">
        <v>20.399999999999999</v>
      </c>
      <c r="J34" s="40">
        <v>242.8</v>
      </c>
      <c r="K34" s="40">
        <v>54.8</v>
      </c>
      <c r="L34" s="40">
        <v>44.5</v>
      </c>
      <c r="M34" s="40">
        <v>60.5</v>
      </c>
      <c r="N34" s="52">
        <v>0.16400000000000001</v>
      </c>
      <c r="O34" s="42">
        <v>20.25</v>
      </c>
      <c r="P34" s="54">
        <f t="shared" ref="P34:Y34" si="46">IF(F$4="Yes",F34*F$5,0)</f>
        <v>198.5</v>
      </c>
      <c r="Q34" s="55">
        <f t="shared" si="46"/>
        <v>191.25</v>
      </c>
      <c r="R34" s="55">
        <f t="shared" si="46"/>
        <v>0</v>
      </c>
      <c r="S34" s="55">
        <f t="shared" si="46"/>
        <v>10.199999999999999</v>
      </c>
      <c r="T34" s="55">
        <f t="shared" si="46"/>
        <v>121.4</v>
      </c>
      <c r="U34" s="55">
        <f t="shared" si="46"/>
        <v>16.439999999999998</v>
      </c>
      <c r="V34" s="55">
        <f t="shared" si="46"/>
        <v>26.7</v>
      </c>
      <c r="W34" s="55">
        <f t="shared" si="46"/>
        <v>0</v>
      </c>
      <c r="X34" s="55">
        <f t="shared" si="46"/>
        <v>0</v>
      </c>
      <c r="Y34" s="56">
        <f t="shared" si="46"/>
        <v>0</v>
      </c>
      <c r="Z34" s="57">
        <f t="shared" si="1"/>
        <v>564.49</v>
      </c>
      <c r="AA34" s="59">
        <f t="shared" si="2"/>
        <v>6.7201190476190478</v>
      </c>
      <c r="AB34" s="59">
        <f t="shared" si="3"/>
        <v>0.91687792857142958</v>
      </c>
      <c r="AC34" s="1"/>
      <c r="AD34" s="1"/>
      <c r="AE34" s="1"/>
      <c r="AF34" s="1"/>
      <c r="AG34" s="1"/>
      <c r="AH34" s="1"/>
      <c r="AI34" s="1"/>
      <c r="AJ34" s="1"/>
      <c r="AK34" s="1"/>
      <c r="AL34" s="1">
        <f>IFERROR(VLOOKUP(C34,CALC!$K$2:$M$8,2,FALSE),1)</f>
        <v>1.08</v>
      </c>
      <c r="AM34" s="1">
        <f>IFERROR(VLOOKUP(C34,CALC!$K$2:$M$8,3,FALSE),1)</f>
        <v>1.04</v>
      </c>
      <c r="AN34" s="1">
        <f>VLOOKUP(B34,CALC!$E$2:$H$33,3,FALSE)</f>
        <v>0.83</v>
      </c>
      <c r="AO34" s="1">
        <f>VLOOKUP(B34,CALC!$E$2:$H$33,4,FALSE)</f>
        <v>0.91500000000000004</v>
      </c>
      <c r="AP34" s="1"/>
      <c r="AQ34" s="3">
        <f t="shared" si="4"/>
        <v>6.9889238095238095</v>
      </c>
      <c r="AR34" s="3">
        <f t="shared" si="5"/>
        <v>7.2577285714285722</v>
      </c>
      <c r="AS34" s="3">
        <f t="shared" si="6"/>
        <v>6.1489089285714291</v>
      </c>
      <c r="AT34" s="3">
        <f t="shared" si="7"/>
        <v>5.5776988095238096</v>
      </c>
      <c r="AU34" s="3">
        <f t="shared" si="8"/>
        <v>6.3948652857142863</v>
      </c>
      <c r="AV34" s="3">
        <f t="shared" si="9"/>
        <v>5.8008067619047621</v>
      </c>
      <c r="AW34" s="3">
        <f t="shared" si="10"/>
        <v>6.6408216428571434</v>
      </c>
      <c r="AX34" s="3">
        <f t="shared" si="11"/>
        <v>6.0239147142857146</v>
      </c>
      <c r="AY34" s="3">
        <f t="shared" si="12"/>
        <v>0.96351190476190585</v>
      </c>
      <c r="AZ34" s="3">
        <f t="shared" si="13"/>
        <v>1.002052380952382</v>
      </c>
      <c r="BA34" s="3">
        <f t="shared" si="14"/>
        <v>1.0405928571428584</v>
      </c>
      <c r="BB34" s="3">
        <f t="shared" si="15"/>
        <v>0.88161339285714391</v>
      </c>
      <c r="BC34" s="3">
        <f t="shared" si="16"/>
        <v>0.79971488095238186</v>
      </c>
      <c r="BD34" s="3">
        <f t="shared" si="17"/>
        <v>0.91687792857142958</v>
      </c>
      <c r="BE34" s="3">
        <f t="shared" si="18"/>
        <v>0.83170347619047702</v>
      </c>
      <c r="BF34" s="3">
        <f t="shared" si="19"/>
        <v>0.95214246428571547</v>
      </c>
      <c r="BG34" s="3">
        <f t="shared" si="20"/>
        <v>0.86369207142857241</v>
      </c>
    </row>
    <row r="35" spans="1:59" ht="15" x14ac:dyDescent="0.25">
      <c r="A35" s="38" t="s">
        <v>222</v>
      </c>
      <c r="B35" s="38" t="s">
        <v>37</v>
      </c>
      <c r="C35" s="38" t="str">
        <f>VLOOKUP(A35,CALC!$A$2:$C$494,3,FALSE)</f>
        <v>D</v>
      </c>
      <c r="D35" s="38">
        <v>1</v>
      </c>
      <c r="E35" s="39">
        <v>84</v>
      </c>
      <c r="F35" s="40">
        <v>14.8</v>
      </c>
      <c r="G35" s="40">
        <v>53.6</v>
      </c>
      <c r="H35" s="40">
        <v>68.400000000000006</v>
      </c>
      <c r="I35" s="40">
        <v>28.2</v>
      </c>
      <c r="J35" s="40">
        <v>190.2</v>
      </c>
      <c r="K35" s="40">
        <v>38.299999999999997</v>
      </c>
      <c r="L35" s="40">
        <v>157.5</v>
      </c>
      <c r="M35" s="40">
        <v>13</v>
      </c>
      <c r="N35" s="41">
        <v>7.8E-2</v>
      </c>
      <c r="O35" s="42">
        <v>24.65</v>
      </c>
      <c r="P35" s="54">
        <f t="shared" ref="P35:Y35" si="47">IF(F$4="Yes",F35*F$5,0)</f>
        <v>74</v>
      </c>
      <c r="Q35" s="55">
        <f t="shared" si="47"/>
        <v>201</v>
      </c>
      <c r="R35" s="55">
        <f t="shared" si="47"/>
        <v>0</v>
      </c>
      <c r="S35" s="55">
        <f t="shared" si="47"/>
        <v>14.1</v>
      </c>
      <c r="T35" s="55">
        <f t="shared" si="47"/>
        <v>95.1</v>
      </c>
      <c r="U35" s="55">
        <f t="shared" si="47"/>
        <v>11.489999999999998</v>
      </c>
      <c r="V35" s="55">
        <f t="shared" si="47"/>
        <v>94.5</v>
      </c>
      <c r="W35" s="55">
        <f t="shared" si="47"/>
        <v>0</v>
      </c>
      <c r="X35" s="55">
        <f t="shared" si="47"/>
        <v>0</v>
      </c>
      <c r="Y35" s="56">
        <f t="shared" si="47"/>
        <v>0</v>
      </c>
      <c r="Z35" s="57">
        <f t="shared" si="1"/>
        <v>490.19000000000005</v>
      </c>
      <c r="AA35" s="59">
        <f t="shared" si="2"/>
        <v>5.8355952380952392</v>
      </c>
      <c r="AB35" s="59">
        <f t="shared" si="3"/>
        <v>0.90716154761904799</v>
      </c>
      <c r="AC35" s="1"/>
      <c r="AD35" s="1"/>
      <c r="AE35" s="1"/>
      <c r="AF35" s="1"/>
      <c r="AG35" s="1"/>
      <c r="AH35" s="1"/>
      <c r="AI35" s="1"/>
      <c r="AJ35" s="1"/>
      <c r="AK35" s="1"/>
      <c r="AL35" s="1">
        <f>IFERROR(VLOOKUP(C35,CALC!$K$2:$M$8,2,FALSE),1)</f>
        <v>1</v>
      </c>
      <c r="AM35" s="1">
        <f>IFERROR(VLOOKUP(C35,CALC!$K$2:$M$8,3,FALSE),1)</f>
        <v>1</v>
      </c>
      <c r="AN35" s="1">
        <f>VLOOKUP(B35,CALC!$E$2:$H$33,3,FALSE)</f>
        <v>0.97</v>
      </c>
      <c r="AO35" s="1">
        <f>VLOOKUP(B35,CALC!$E$2:$H$33,4,FALSE)</f>
        <v>0.98499999999999999</v>
      </c>
      <c r="AP35" s="1"/>
      <c r="AQ35" s="3">
        <f t="shared" si="4"/>
        <v>5.8355952380952392</v>
      </c>
      <c r="AR35" s="3">
        <f t="shared" si="5"/>
        <v>5.8355952380952392</v>
      </c>
      <c r="AS35" s="3">
        <f t="shared" si="6"/>
        <v>5.7480613095238109</v>
      </c>
      <c r="AT35" s="3">
        <f t="shared" si="7"/>
        <v>5.6605273809523817</v>
      </c>
      <c r="AU35" s="3">
        <f t="shared" si="8"/>
        <v>5.7480613095238109</v>
      </c>
      <c r="AV35" s="3">
        <f t="shared" si="9"/>
        <v>5.6605273809523817</v>
      </c>
      <c r="AW35" s="3">
        <f t="shared" si="10"/>
        <v>5.7480613095238109</v>
      </c>
      <c r="AX35" s="3">
        <f t="shared" si="11"/>
        <v>5.6605273809523817</v>
      </c>
      <c r="AY35" s="3">
        <f t="shared" si="12"/>
        <v>0.92097619047619084</v>
      </c>
      <c r="AZ35" s="3">
        <f t="shared" si="13"/>
        <v>0.92097619047619084</v>
      </c>
      <c r="BA35" s="3">
        <f t="shared" si="14"/>
        <v>0.92097619047619084</v>
      </c>
      <c r="BB35" s="3">
        <f t="shared" si="15"/>
        <v>0.90716154761904799</v>
      </c>
      <c r="BC35" s="3">
        <f t="shared" si="16"/>
        <v>0.89334690476190504</v>
      </c>
      <c r="BD35" s="3">
        <f t="shared" si="17"/>
        <v>0.90716154761904799</v>
      </c>
      <c r="BE35" s="3">
        <f t="shared" si="18"/>
        <v>0.89334690476190504</v>
      </c>
      <c r="BF35" s="3">
        <f t="shared" si="19"/>
        <v>0.90716154761904799</v>
      </c>
      <c r="BG35" s="3">
        <f t="shared" si="20"/>
        <v>0.89334690476190504</v>
      </c>
    </row>
    <row r="36" spans="1:59" ht="15" x14ac:dyDescent="0.25">
      <c r="A36" s="38" t="s">
        <v>197</v>
      </c>
      <c r="B36" s="38" t="s">
        <v>21</v>
      </c>
      <c r="C36" s="38" t="str">
        <f>VLOOKUP(A36,CALC!$A$2:$C$494,3,FALSE)</f>
        <v>D</v>
      </c>
      <c r="D36" s="38">
        <v>1</v>
      </c>
      <c r="E36" s="39">
        <v>84</v>
      </c>
      <c r="F36" s="40">
        <v>21.6</v>
      </c>
      <c r="G36" s="40">
        <v>48.9</v>
      </c>
      <c r="H36" s="40">
        <v>70.5</v>
      </c>
      <c r="I36" s="40">
        <v>23.2</v>
      </c>
      <c r="J36" s="40">
        <v>234.6</v>
      </c>
      <c r="K36" s="40">
        <v>43.3</v>
      </c>
      <c r="L36" s="40">
        <v>102.9</v>
      </c>
      <c r="M36" s="40">
        <v>35.200000000000003</v>
      </c>
      <c r="N36" s="41">
        <v>9.1999999999999998E-2</v>
      </c>
      <c r="O36" s="42">
        <v>24.6</v>
      </c>
      <c r="P36" s="54">
        <f t="shared" ref="P36:Y36" si="48">IF(F$4="Yes",F36*F$5,0)</f>
        <v>108</v>
      </c>
      <c r="Q36" s="55">
        <f t="shared" si="48"/>
        <v>183.375</v>
      </c>
      <c r="R36" s="55">
        <f t="shared" si="48"/>
        <v>0</v>
      </c>
      <c r="S36" s="55">
        <f t="shared" si="48"/>
        <v>11.6</v>
      </c>
      <c r="T36" s="55">
        <f t="shared" si="48"/>
        <v>117.3</v>
      </c>
      <c r="U36" s="55">
        <f t="shared" si="48"/>
        <v>12.989999999999998</v>
      </c>
      <c r="V36" s="55">
        <f t="shared" si="48"/>
        <v>61.74</v>
      </c>
      <c r="W36" s="55">
        <f t="shared" si="48"/>
        <v>0</v>
      </c>
      <c r="X36" s="55">
        <f t="shared" si="48"/>
        <v>0</v>
      </c>
      <c r="Y36" s="56">
        <f t="shared" si="48"/>
        <v>0</v>
      </c>
      <c r="Z36" s="57">
        <f t="shared" si="1"/>
        <v>495.00500000000005</v>
      </c>
      <c r="AA36" s="59">
        <f t="shared" si="2"/>
        <v>5.8929166666666672</v>
      </c>
      <c r="AB36" s="59">
        <f t="shared" si="3"/>
        <v>0.92938273809523797</v>
      </c>
      <c r="AC36" s="1"/>
      <c r="AD36" s="1"/>
      <c r="AE36" s="1"/>
      <c r="AF36" s="1"/>
      <c r="AG36" s="1"/>
      <c r="AH36" s="1"/>
      <c r="AI36" s="1"/>
      <c r="AJ36" s="1"/>
      <c r="AK36" s="1"/>
      <c r="AL36" s="1">
        <f>IFERROR(VLOOKUP(C36,CALC!$K$2:$M$8,2,FALSE),1)</f>
        <v>1</v>
      </c>
      <c r="AM36" s="1">
        <f>IFERROR(VLOOKUP(C36,CALC!$K$2:$M$8,3,FALSE),1)</f>
        <v>1</v>
      </c>
      <c r="AN36" s="1">
        <f>VLOOKUP(B36,CALC!$E$2:$H$33,3,FALSE)</f>
        <v>0.9</v>
      </c>
      <c r="AO36" s="1">
        <f>VLOOKUP(B36,CALC!$E$2:$H$33,4,FALSE)</f>
        <v>0.95</v>
      </c>
      <c r="AP36" s="1"/>
      <c r="AQ36" s="3">
        <f t="shared" si="4"/>
        <v>5.8929166666666672</v>
      </c>
      <c r="AR36" s="3">
        <f t="shared" si="5"/>
        <v>5.8929166666666672</v>
      </c>
      <c r="AS36" s="3">
        <f t="shared" si="6"/>
        <v>5.5982708333333333</v>
      </c>
      <c r="AT36" s="3">
        <f t="shared" si="7"/>
        <v>5.3036250000000003</v>
      </c>
      <c r="AU36" s="3">
        <f t="shared" si="8"/>
        <v>5.5982708333333333</v>
      </c>
      <c r="AV36" s="3">
        <f t="shared" si="9"/>
        <v>5.3036250000000003</v>
      </c>
      <c r="AW36" s="3">
        <f t="shared" si="10"/>
        <v>5.5982708333333333</v>
      </c>
      <c r="AX36" s="3">
        <f t="shared" si="11"/>
        <v>5.3036250000000003</v>
      </c>
      <c r="AY36" s="3">
        <f t="shared" si="12"/>
        <v>0.97829761904761892</v>
      </c>
      <c r="AZ36" s="3">
        <f t="shared" si="13"/>
        <v>0.97829761904761892</v>
      </c>
      <c r="BA36" s="3">
        <f t="shared" si="14"/>
        <v>0.97829761904761892</v>
      </c>
      <c r="BB36" s="3">
        <f t="shared" si="15"/>
        <v>0.92938273809523797</v>
      </c>
      <c r="BC36" s="3">
        <f t="shared" si="16"/>
        <v>0.88046785714285702</v>
      </c>
      <c r="BD36" s="3">
        <f t="shared" si="17"/>
        <v>0.92938273809523797</v>
      </c>
      <c r="BE36" s="3">
        <f t="shared" si="18"/>
        <v>0.88046785714285702</v>
      </c>
      <c r="BF36" s="3">
        <f t="shared" si="19"/>
        <v>0.92938273809523797</v>
      </c>
      <c r="BG36" s="3">
        <f t="shared" si="20"/>
        <v>0.88046785714285702</v>
      </c>
    </row>
    <row r="37" spans="1:59" ht="15" x14ac:dyDescent="0.25">
      <c r="A37" s="38" t="s">
        <v>215</v>
      </c>
      <c r="B37" s="38" t="s">
        <v>28</v>
      </c>
      <c r="C37" s="38" t="str">
        <f>VLOOKUP(A37,CALC!$A$2:$C$494,3,FALSE)</f>
        <v>C/RW</v>
      </c>
      <c r="D37" s="38">
        <v>1</v>
      </c>
      <c r="E37" s="39">
        <v>84</v>
      </c>
      <c r="F37" s="40">
        <v>41.9</v>
      </c>
      <c r="G37" s="40">
        <v>42.1</v>
      </c>
      <c r="H37" s="40">
        <v>83.9</v>
      </c>
      <c r="I37" s="40">
        <v>37.200000000000003</v>
      </c>
      <c r="J37" s="40">
        <v>224.9</v>
      </c>
      <c r="K37" s="40">
        <v>54.8</v>
      </c>
      <c r="L37" s="40">
        <v>54.8</v>
      </c>
      <c r="M37" s="40">
        <v>31.9</v>
      </c>
      <c r="N37" s="52">
        <v>0.186</v>
      </c>
      <c r="O37" s="42">
        <v>20.100000000000001</v>
      </c>
      <c r="P37" s="54">
        <f t="shared" ref="P37:Y37" si="49">IF(F$4="Yes",F37*F$5,0)</f>
        <v>209.5</v>
      </c>
      <c r="Q37" s="55">
        <f t="shared" si="49"/>
        <v>157.875</v>
      </c>
      <c r="R37" s="55">
        <f t="shared" si="49"/>
        <v>0</v>
      </c>
      <c r="S37" s="55">
        <f t="shared" si="49"/>
        <v>18.600000000000001</v>
      </c>
      <c r="T37" s="55">
        <f t="shared" si="49"/>
        <v>112.45</v>
      </c>
      <c r="U37" s="55">
        <f t="shared" si="49"/>
        <v>16.439999999999998</v>
      </c>
      <c r="V37" s="55">
        <f t="shared" si="49"/>
        <v>32.879999999999995</v>
      </c>
      <c r="W37" s="55">
        <f t="shared" si="49"/>
        <v>0</v>
      </c>
      <c r="X37" s="55">
        <f t="shared" si="49"/>
        <v>0</v>
      </c>
      <c r="Y37" s="56">
        <f t="shared" si="49"/>
        <v>0</v>
      </c>
      <c r="Z37" s="57">
        <f t="shared" si="1"/>
        <v>547.745</v>
      </c>
      <c r="AA37" s="59">
        <f t="shared" si="2"/>
        <v>6.5207738095238099</v>
      </c>
      <c r="AB37" s="59">
        <f t="shared" si="3"/>
        <v>0.78334725000000127</v>
      </c>
      <c r="AC37" s="1"/>
      <c r="AD37" s="1"/>
      <c r="AE37" s="1"/>
      <c r="AF37" s="1"/>
      <c r="AG37" s="1"/>
      <c r="AH37" s="1"/>
      <c r="AI37" s="1"/>
      <c r="AJ37" s="1"/>
      <c r="AK37" s="1"/>
      <c r="AL37" s="1">
        <f>IFERROR(VLOOKUP(C37,CALC!$K$2:$M$8,2,FALSE),1)</f>
        <v>1.01</v>
      </c>
      <c r="AM37" s="1">
        <f>IFERROR(VLOOKUP(C37,CALC!$K$2:$M$8,3,FALSE),1)</f>
        <v>1.0049999999999999</v>
      </c>
      <c r="AN37" s="1">
        <f>VLOOKUP(B37,CALC!$E$2:$H$33,3,FALSE)</f>
        <v>1.04</v>
      </c>
      <c r="AO37" s="1">
        <f>VLOOKUP(B37,CALC!$E$2:$H$33,4,FALSE)</f>
        <v>1.02</v>
      </c>
      <c r="AP37" s="1"/>
      <c r="AQ37" s="3">
        <f t="shared" si="4"/>
        <v>6.5533776785714286</v>
      </c>
      <c r="AR37" s="3">
        <f t="shared" si="5"/>
        <v>6.5859815476190482</v>
      </c>
      <c r="AS37" s="3">
        <f t="shared" si="6"/>
        <v>6.6511892857142865</v>
      </c>
      <c r="AT37" s="3">
        <f t="shared" si="7"/>
        <v>6.7816047619047621</v>
      </c>
      <c r="AU37" s="3">
        <f t="shared" si="8"/>
        <v>6.6844452321428571</v>
      </c>
      <c r="AV37" s="3">
        <f t="shared" si="9"/>
        <v>6.8155127857142856</v>
      </c>
      <c r="AW37" s="3">
        <f t="shared" si="10"/>
        <v>6.7177011785714296</v>
      </c>
      <c r="AX37" s="3">
        <f t="shared" si="11"/>
        <v>6.84942080952381</v>
      </c>
      <c r="AY37" s="3">
        <f t="shared" si="12"/>
        <v>0.76416666666666799</v>
      </c>
      <c r="AZ37" s="3">
        <f t="shared" si="13"/>
        <v>0.76798750000000127</v>
      </c>
      <c r="BA37" s="3">
        <f t="shared" si="14"/>
        <v>0.77180833333333465</v>
      </c>
      <c r="BB37" s="3">
        <f t="shared" si="15"/>
        <v>0.77945000000000142</v>
      </c>
      <c r="BC37" s="3">
        <f t="shared" si="16"/>
        <v>0.79473333333333473</v>
      </c>
      <c r="BD37" s="3">
        <f t="shared" si="17"/>
        <v>0.78334725000000127</v>
      </c>
      <c r="BE37" s="3">
        <f t="shared" si="18"/>
        <v>0.79870700000000139</v>
      </c>
      <c r="BF37" s="3">
        <f t="shared" si="19"/>
        <v>0.78724450000000135</v>
      </c>
      <c r="BG37" s="3">
        <f t="shared" si="20"/>
        <v>0.80268066666666804</v>
      </c>
    </row>
    <row r="38" spans="1:59" ht="15" x14ac:dyDescent="0.25">
      <c r="A38" s="38" t="s">
        <v>195</v>
      </c>
      <c r="B38" s="38" t="s">
        <v>61</v>
      </c>
      <c r="C38" s="38" t="str">
        <f>VLOOKUP(A38,CALC!$A$2:$C$494,3,FALSE)</f>
        <v>C/RW</v>
      </c>
      <c r="D38" s="38">
        <v>1</v>
      </c>
      <c r="E38" s="39">
        <v>70</v>
      </c>
      <c r="F38" s="40">
        <v>28</v>
      </c>
      <c r="G38" s="40">
        <v>45.5</v>
      </c>
      <c r="H38" s="40">
        <v>73.599999999999994</v>
      </c>
      <c r="I38" s="40">
        <v>22.4</v>
      </c>
      <c r="J38" s="40">
        <v>211.4</v>
      </c>
      <c r="K38" s="40">
        <v>28.6</v>
      </c>
      <c r="L38" s="40">
        <v>27.6</v>
      </c>
      <c r="M38" s="40">
        <v>41.7</v>
      </c>
      <c r="N38" s="41">
        <v>0.13300000000000001</v>
      </c>
      <c r="O38" s="42">
        <v>20.399999999999999</v>
      </c>
      <c r="P38" s="54">
        <f t="shared" ref="P38:Y38" si="50">IF(F$4="Yes",F38*F$5,0)</f>
        <v>140</v>
      </c>
      <c r="Q38" s="55">
        <f t="shared" si="50"/>
        <v>170.625</v>
      </c>
      <c r="R38" s="55">
        <f t="shared" si="50"/>
        <v>0</v>
      </c>
      <c r="S38" s="55">
        <f t="shared" si="50"/>
        <v>11.2</v>
      </c>
      <c r="T38" s="55">
        <f t="shared" si="50"/>
        <v>105.7</v>
      </c>
      <c r="U38" s="55">
        <f t="shared" si="50"/>
        <v>8.58</v>
      </c>
      <c r="V38" s="55">
        <f t="shared" si="50"/>
        <v>16.559999999999999</v>
      </c>
      <c r="W38" s="55">
        <f t="shared" si="50"/>
        <v>0</v>
      </c>
      <c r="X38" s="55">
        <f t="shared" si="50"/>
        <v>0</v>
      </c>
      <c r="Y38" s="56">
        <f t="shared" si="50"/>
        <v>0</v>
      </c>
      <c r="Z38" s="57">
        <f t="shared" si="1"/>
        <v>452.66499999999996</v>
      </c>
      <c r="AA38" s="59">
        <f t="shared" si="2"/>
        <v>6.4666428571428565</v>
      </c>
      <c r="AB38" s="59">
        <f t="shared" si="3"/>
        <v>0.74569725803571441</v>
      </c>
      <c r="AC38" s="1"/>
      <c r="AD38" s="1"/>
      <c r="AE38" s="1"/>
      <c r="AF38" s="1"/>
      <c r="AG38" s="1"/>
      <c r="AH38" s="1"/>
      <c r="AI38" s="1"/>
      <c r="AJ38" s="1"/>
      <c r="AK38" s="1"/>
      <c r="AL38" s="1">
        <f>IFERROR(VLOOKUP(C38,CALC!$K$2:$M$8,2,FALSE),1)</f>
        <v>1.01</v>
      </c>
      <c r="AM38" s="1">
        <f>IFERROR(VLOOKUP(C38,CALC!$K$2:$M$8,3,FALSE),1)</f>
        <v>1.0049999999999999</v>
      </c>
      <c r="AN38" s="1">
        <f>VLOOKUP(B38,CALC!$E$2:$H$33,3,FALSE)</f>
        <v>1.0900000000000001</v>
      </c>
      <c r="AO38" s="1">
        <f>VLOOKUP(B38,CALC!$E$2:$H$33,4,FALSE)</f>
        <v>1.0449999999999999</v>
      </c>
      <c r="AP38" s="1"/>
      <c r="AQ38" s="3">
        <f t="shared" si="4"/>
        <v>6.4989760714285705</v>
      </c>
      <c r="AR38" s="3">
        <f t="shared" si="5"/>
        <v>6.5313092857142854</v>
      </c>
      <c r="AS38" s="3">
        <f t="shared" si="6"/>
        <v>6.7576417857142843</v>
      </c>
      <c r="AT38" s="3">
        <f t="shared" si="7"/>
        <v>7.0486407142857139</v>
      </c>
      <c r="AU38" s="3">
        <f t="shared" si="8"/>
        <v>6.791429994642856</v>
      </c>
      <c r="AV38" s="3">
        <f t="shared" si="9"/>
        <v>7.0838839178571424</v>
      </c>
      <c r="AW38" s="3">
        <f t="shared" si="10"/>
        <v>6.8252182035714277</v>
      </c>
      <c r="AX38" s="3">
        <f t="shared" si="11"/>
        <v>7.1191271214285718</v>
      </c>
      <c r="AY38" s="3">
        <f t="shared" si="12"/>
        <v>0.71003571428571455</v>
      </c>
      <c r="AZ38" s="3">
        <f t="shared" si="13"/>
        <v>0.71358589285714302</v>
      </c>
      <c r="BA38" s="3">
        <f t="shared" si="14"/>
        <v>0.71713607142857172</v>
      </c>
      <c r="BB38" s="3">
        <f t="shared" si="15"/>
        <v>0.7419873214285716</v>
      </c>
      <c r="BC38" s="3">
        <f t="shared" si="16"/>
        <v>0.77393892857142887</v>
      </c>
      <c r="BD38" s="3">
        <f t="shared" si="17"/>
        <v>0.74569725803571441</v>
      </c>
      <c r="BE38" s="3">
        <f t="shared" si="18"/>
        <v>0.7778086232142859</v>
      </c>
      <c r="BF38" s="3">
        <f t="shared" si="19"/>
        <v>0.74940719464285743</v>
      </c>
      <c r="BG38" s="3">
        <f t="shared" si="20"/>
        <v>0.78167831785714326</v>
      </c>
    </row>
    <row r="39" spans="1:59" ht="15" x14ac:dyDescent="0.25">
      <c r="A39" s="38" t="s">
        <v>213</v>
      </c>
      <c r="B39" s="38" t="s">
        <v>37</v>
      </c>
      <c r="C39" s="38" t="str">
        <f>VLOOKUP(A39,CALC!$A$2:$C$494,3,FALSE)</f>
        <v>C/LW</v>
      </c>
      <c r="D39" s="38">
        <v>1</v>
      </c>
      <c r="E39" s="39">
        <v>84</v>
      </c>
      <c r="F39" s="40">
        <v>35</v>
      </c>
      <c r="G39" s="40">
        <v>47.7</v>
      </c>
      <c r="H39" s="40">
        <v>82.6</v>
      </c>
      <c r="I39" s="40">
        <v>29.8</v>
      </c>
      <c r="J39" s="40">
        <v>221.7</v>
      </c>
      <c r="K39" s="40">
        <v>123</v>
      </c>
      <c r="L39" s="40">
        <v>49.1</v>
      </c>
      <c r="M39" s="40">
        <v>35.799999999999997</v>
      </c>
      <c r="N39" s="52">
        <v>0.158</v>
      </c>
      <c r="O39" s="42">
        <v>20.45</v>
      </c>
      <c r="P39" s="54">
        <f t="shared" ref="P39:Y39" si="51">IF(F$4="Yes",F39*F$5,0)</f>
        <v>175</v>
      </c>
      <c r="Q39" s="55">
        <f t="shared" si="51"/>
        <v>178.875</v>
      </c>
      <c r="R39" s="55">
        <f t="shared" si="51"/>
        <v>0</v>
      </c>
      <c r="S39" s="55">
        <f t="shared" si="51"/>
        <v>14.9</v>
      </c>
      <c r="T39" s="55">
        <f t="shared" si="51"/>
        <v>110.85</v>
      </c>
      <c r="U39" s="55">
        <f t="shared" si="51"/>
        <v>36.9</v>
      </c>
      <c r="V39" s="55">
        <f t="shared" si="51"/>
        <v>29.46</v>
      </c>
      <c r="W39" s="55">
        <f t="shared" si="51"/>
        <v>0</v>
      </c>
      <c r="X39" s="55">
        <f t="shared" si="51"/>
        <v>0</v>
      </c>
      <c r="Y39" s="56">
        <f t="shared" si="51"/>
        <v>0</v>
      </c>
      <c r="Z39" s="57">
        <f t="shared" si="1"/>
        <v>545.98500000000001</v>
      </c>
      <c r="AA39" s="59">
        <f t="shared" si="2"/>
        <v>6.4998214285714289</v>
      </c>
      <c r="AB39" s="59">
        <f t="shared" si="3"/>
        <v>0.76500904464285835</v>
      </c>
      <c r="AC39" s="1"/>
      <c r="AD39" s="1"/>
      <c r="AE39" s="1"/>
      <c r="AF39" s="1"/>
      <c r="AG39" s="1"/>
      <c r="AH39" s="1"/>
      <c r="AI39" s="1"/>
      <c r="AJ39" s="1"/>
      <c r="AK39" s="1"/>
      <c r="AL39" s="1">
        <f>IFERROR(VLOOKUP(C39,CALC!$K$2:$M$8,2,FALSE),1)</f>
        <v>1.0900000000000001</v>
      </c>
      <c r="AM39" s="1">
        <f>IFERROR(VLOOKUP(C39,CALC!$K$2:$M$8,3,FALSE),1)</f>
        <v>1.0449999999999999</v>
      </c>
      <c r="AN39" s="1">
        <f>VLOOKUP(B39,CALC!$E$2:$H$33,3,FALSE)</f>
        <v>0.97</v>
      </c>
      <c r="AO39" s="1">
        <f>VLOOKUP(B39,CALC!$E$2:$H$33,4,FALSE)</f>
        <v>0.98499999999999999</v>
      </c>
      <c r="AP39" s="1"/>
      <c r="AQ39" s="3">
        <f t="shared" si="4"/>
        <v>6.7923133928571424</v>
      </c>
      <c r="AR39" s="3">
        <f t="shared" si="5"/>
        <v>7.0848053571428578</v>
      </c>
      <c r="AS39" s="3">
        <f t="shared" si="6"/>
        <v>6.4023241071428574</v>
      </c>
      <c r="AT39" s="3">
        <f t="shared" si="7"/>
        <v>6.3048267857142859</v>
      </c>
      <c r="AU39" s="3">
        <f t="shared" si="8"/>
        <v>6.6904286919642848</v>
      </c>
      <c r="AV39" s="3">
        <f t="shared" si="9"/>
        <v>6.5885439910714281</v>
      </c>
      <c r="AW39" s="3">
        <f t="shared" si="10"/>
        <v>6.9785332767857149</v>
      </c>
      <c r="AX39" s="3">
        <f t="shared" si="11"/>
        <v>6.872261196428572</v>
      </c>
      <c r="AY39" s="3">
        <f t="shared" si="12"/>
        <v>0.74321428571428694</v>
      </c>
      <c r="AZ39" s="3">
        <f t="shared" si="13"/>
        <v>0.77665892857142982</v>
      </c>
      <c r="BA39" s="3">
        <f t="shared" si="14"/>
        <v>0.81010357142857281</v>
      </c>
      <c r="BB39" s="3">
        <f t="shared" si="15"/>
        <v>0.73206607142857261</v>
      </c>
      <c r="BC39" s="3">
        <f t="shared" si="16"/>
        <v>0.72091785714285828</v>
      </c>
      <c r="BD39" s="3">
        <f t="shared" si="17"/>
        <v>0.76500904464285835</v>
      </c>
      <c r="BE39" s="3">
        <f t="shared" si="18"/>
        <v>0.75335916071428688</v>
      </c>
      <c r="BF39" s="3">
        <f t="shared" si="19"/>
        <v>0.7979520178571442</v>
      </c>
      <c r="BG39" s="3">
        <f t="shared" si="20"/>
        <v>0.78580046428571559</v>
      </c>
    </row>
    <row r="40" spans="1:59" ht="15" x14ac:dyDescent="0.25">
      <c r="A40" s="38" t="s">
        <v>224</v>
      </c>
      <c r="B40" s="38" t="s">
        <v>74</v>
      </c>
      <c r="C40" s="38" t="str">
        <f>VLOOKUP(A40,CALC!$A$2:$C$494,3,FALSE)</f>
        <v>D</v>
      </c>
      <c r="D40" s="38">
        <v>1</v>
      </c>
      <c r="E40" s="39">
        <v>84</v>
      </c>
      <c r="F40" s="40">
        <v>8.8000000000000007</v>
      </c>
      <c r="G40" s="40">
        <v>45.8</v>
      </c>
      <c r="H40" s="40">
        <v>54.6</v>
      </c>
      <c r="I40" s="40">
        <v>24.1</v>
      </c>
      <c r="J40" s="40">
        <v>179.2</v>
      </c>
      <c r="K40" s="40">
        <v>163</v>
      </c>
      <c r="L40" s="40">
        <v>184.5</v>
      </c>
      <c r="M40" s="40">
        <v>44.7</v>
      </c>
      <c r="N40" s="52">
        <v>4.9000000000000002E-2</v>
      </c>
      <c r="O40" s="42">
        <v>25.6</v>
      </c>
      <c r="P40" s="54">
        <f t="shared" ref="P40:Y40" si="52">IF(F$4="Yes",F40*F$5,0)</f>
        <v>44</v>
      </c>
      <c r="Q40" s="55">
        <f t="shared" si="52"/>
        <v>171.75</v>
      </c>
      <c r="R40" s="55">
        <f t="shared" si="52"/>
        <v>0</v>
      </c>
      <c r="S40" s="55">
        <f t="shared" si="52"/>
        <v>12.05</v>
      </c>
      <c r="T40" s="55">
        <f t="shared" si="52"/>
        <v>89.6</v>
      </c>
      <c r="U40" s="55">
        <f t="shared" si="52"/>
        <v>48.9</v>
      </c>
      <c r="V40" s="55">
        <f t="shared" si="52"/>
        <v>110.7</v>
      </c>
      <c r="W40" s="55">
        <f t="shared" si="52"/>
        <v>0</v>
      </c>
      <c r="X40" s="55">
        <f t="shared" si="52"/>
        <v>0</v>
      </c>
      <c r="Y40" s="56">
        <f t="shared" si="52"/>
        <v>0</v>
      </c>
      <c r="Z40" s="57">
        <f t="shared" si="1"/>
        <v>476.99999999999994</v>
      </c>
      <c r="AA40" s="59">
        <f t="shared" si="2"/>
        <v>5.6785714285714279</v>
      </c>
      <c r="AB40" s="59">
        <f t="shared" si="3"/>
        <v>0.79069071428571303</v>
      </c>
      <c r="AC40" s="1"/>
      <c r="AD40" s="1"/>
      <c r="AE40" s="1"/>
      <c r="AF40" s="1"/>
      <c r="AG40" s="1"/>
      <c r="AH40" s="1"/>
      <c r="AI40" s="1"/>
      <c r="AJ40" s="1"/>
      <c r="AK40" s="1"/>
      <c r="AL40" s="1">
        <f>IFERROR(VLOOKUP(C40,CALC!$K$2:$M$8,2,FALSE),1)</f>
        <v>1</v>
      </c>
      <c r="AM40" s="1">
        <f>IFERROR(VLOOKUP(C40,CALC!$K$2:$M$8,3,FALSE),1)</f>
        <v>1</v>
      </c>
      <c r="AN40" s="1">
        <f>VLOOKUP(B40,CALC!$E$2:$H$33,3,FALSE)</f>
        <v>1.07</v>
      </c>
      <c r="AO40" s="1">
        <f>VLOOKUP(B40,CALC!$E$2:$H$33,4,FALSE)</f>
        <v>1.0350000000000001</v>
      </c>
      <c r="AP40" s="1"/>
      <c r="AQ40" s="3">
        <f t="shared" si="4"/>
        <v>5.6785714285714279</v>
      </c>
      <c r="AR40" s="3">
        <f t="shared" si="5"/>
        <v>5.6785714285714279</v>
      </c>
      <c r="AS40" s="3">
        <f t="shared" si="6"/>
        <v>5.8773214285714284</v>
      </c>
      <c r="AT40" s="3">
        <f t="shared" si="7"/>
        <v>6.0760714285714279</v>
      </c>
      <c r="AU40" s="3">
        <f t="shared" si="8"/>
        <v>5.8773214285714284</v>
      </c>
      <c r="AV40" s="3">
        <f t="shared" si="9"/>
        <v>6.0760714285714279</v>
      </c>
      <c r="AW40" s="3">
        <f t="shared" si="10"/>
        <v>5.8773214285714284</v>
      </c>
      <c r="AX40" s="3">
        <f t="shared" si="11"/>
        <v>6.0760714285714279</v>
      </c>
      <c r="AY40" s="3">
        <f t="shared" si="12"/>
        <v>0.76395238095237961</v>
      </c>
      <c r="AZ40" s="3">
        <f t="shared" si="13"/>
        <v>0.76395238095237961</v>
      </c>
      <c r="BA40" s="3">
        <f t="shared" si="14"/>
        <v>0.76395238095237961</v>
      </c>
      <c r="BB40" s="3">
        <f t="shared" si="15"/>
        <v>0.79069071428571303</v>
      </c>
      <c r="BC40" s="3">
        <f t="shared" si="16"/>
        <v>0.81742904761904622</v>
      </c>
      <c r="BD40" s="3">
        <f t="shared" si="17"/>
        <v>0.79069071428571303</v>
      </c>
      <c r="BE40" s="3">
        <f t="shared" si="18"/>
        <v>0.81742904761904622</v>
      </c>
      <c r="BF40" s="3">
        <f t="shared" si="19"/>
        <v>0.79069071428571303</v>
      </c>
      <c r="BG40" s="3">
        <f t="shared" si="20"/>
        <v>0.81742904761904622</v>
      </c>
    </row>
    <row r="41" spans="1:59" ht="15" x14ac:dyDescent="0.25">
      <c r="A41" s="38" t="s">
        <v>223</v>
      </c>
      <c r="B41" s="38" t="s">
        <v>25</v>
      </c>
      <c r="C41" s="38" t="str">
        <f>VLOOKUP(A41,CALC!$A$2:$C$494,3,FALSE)</f>
        <v>D</v>
      </c>
      <c r="D41" s="38">
        <v>1</v>
      </c>
      <c r="E41" s="39">
        <v>84</v>
      </c>
      <c r="F41" s="40">
        <v>14</v>
      </c>
      <c r="G41" s="40">
        <v>60.4</v>
      </c>
      <c r="H41" s="40">
        <v>74.400000000000006</v>
      </c>
      <c r="I41" s="40">
        <v>29.6</v>
      </c>
      <c r="J41" s="40">
        <v>154.1</v>
      </c>
      <c r="K41" s="40">
        <v>37.200000000000003</v>
      </c>
      <c r="L41" s="40">
        <v>117.3</v>
      </c>
      <c r="M41" s="40">
        <v>30.3</v>
      </c>
      <c r="N41" s="52">
        <v>9.0999999999999998E-2</v>
      </c>
      <c r="O41" s="42">
        <v>23.2</v>
      </c>
      <c r="P41" s="54">
        <f t="shared" ref="P41:Y41" si="53">IF(F$4="Yes",F41*F$5,0)</f>
        <v>70</v>
      </c>
      <c r="Q41" s="55">
        <f t="shared" si="53"/>
        <v>226.5</v>
      </c>
      <c r="R41" s="55">
        <f t="shared" si="53"/>
        <v>0</v>
      </c>
      <c r="S41" s="55">
        <f t="shared" si="53"/>
        <v>14.8</v>
      </c>
      <c r="T41" s="55">
        <f t="shared" si="53"/>
        <v>77.05</v>
      </c>
      <c r="U41" s="55">
        <f t="shared" si="53"/>
        <v>11.16</v>
      </c>
      <c r="V41" s="55">
        <f t="shared" si="53"/>
        <v>70.38</v>
      </c>
      <c r="W41" s="55">
        <f t="shared" si="53"/>
        <v>0</v>
      </c>
      <c r="X41" s="55">
        <f t="shared" si="53"/>
        <v>0</v>
      </c>
      <c r="Y41" s="56">
        <f t="shared" si="53"/>
        <v>0</v>
      </c>
      <c r="Z41" s="57">
        <f t="shared" si="1"/>
        <v>469.89000000000004</v>
      </c>
      <c r="AA41" s="59">
        <f t="shared" si="2"/>
        <v>5.593928571428572</v>
      </c>
      <c r="AB41" s="59">
        <f t="shared" si="3"/>
        <v>0.73365428571428559</v>
      </c>
      <c r="AC41" s="1"/>
      <c r="AD41" s="1"/>
      <c r="AE41" s="1"/>
      <c r="AF41" s="1"/>
      <c r="AG41" s="1"/>
      <c r="AH41" s="1"/>
      <c r="AI41" s="1"/>
      <c r="AJ41" s="1"/>
      <c r="AK41" s="1"/>
      <c r="AL41" s="1">
        <f>IFERROR(VLOOKUP(C41,CALC!$K$2:$M$8,2,FALSE),1)</f>
        <v>1</v>
      </c>
      <c r="AM41" s="1">
        <f>IFERROR(VLOOKUP(C41,CALC!$K$2:$M$8,3,FALSE),1)</f>
        <v>1</v>
      </c>
      <c r="AN41" s="1">
        <f>VLOOKUP(B41,CALC!$E$2:$H$33,3,FALSE)</f>
        <v>1.1599999999999999</v>
      </c>
      <c r="AO41" s="1">
        <f>VLOOKUP(B41,CALC!$E$2:$H$33,4,FALSE)</f>
        <v>1.08</v>
      </c>
      <c r="AP41" s="1"/>
      <c r="AQ41" s="3">
        <f t="shared" si="4"/>
        <v>5.593928571428572</v>
      </c>
      <c r="AR41" s="3">
        <f t="shared" si="5"/>
        <v>5.593928571428572</v>
      </c>
      <c r="AS41" s="3">
        <f t="shared" si="6"/>
        <v>6.041442857142858</v>
      </c>
      <c r="AT41" s="3">
        <f t="shared" si="7"/>
        <v>6.4889571428571431</v>
      </c>
      <c r="AU41" s="3">
        <f t="shared" si="8"/>
        <v>6.041442857142858</v>
      </c>
      <c r="AV41" s="3">
        <f t="shared" si="9"/>
        <v>6.4889571428571431</v>
      </c>
      <c r="AW41" s="3">
        <f t="shared" si="10"/>
        <v>6.041442857142858</v>
      </c>
      <c r="AX41" s="3">
        <f t="shared" si="11"/>
        <v>6.4889571428571431</v>
      </c>
      <c r="AY41" s="3">
        <f t="shared" si="12"/>
        <v>0.6793095238095237</v>
      </c>
      <c r="AZ41" s="3">
        <f t="shared" si="13"/>
        <v>0.6793095238095237</v>
      </c>
      <c r="BA41" s="3">
        <f t="shared" si="14"/>
        <v>0.6793095238095237</v>
      </c>
      <c r="BB41" s="3">
        <f t="shared" si="15"/>
        <v>0.73365428571428559</v>
      </c>
      <c r="BC41" s="3">
        <f t="shared" si="16"/>
        <v>0.78799904761904749</v>
      </c>
      <c r="BD41" s="3">
        <f t="shared" si="17"/>
        <v>0.73365428571428559</v>
      </c>
      <c r="BE41" s="3">
        <f t="shared" si="18"/>
        <v>0.78799904761904749</v>
      </c>
      <c r="BF41" s="3">
        <f t="shared" si="19"/>
        <v>0.73365428571428559</v>
      </c>
      <c r="BG41" s="3">
        <f t="shared" si="20"/>
        <v>0.78799904761904749</v>
      </c>
    </row>
    <row r="42" spans="1:59" ht="15" x14ac:dyDescent="0.25">
      <c r="A42" s="38" t="s">
        <v>209</v>
      </c>
      <c r="B42" s="38" t="s">
        <v>28</v>
      </c>
      <c r="C42" s="38" t="str">
        <f>VLOOKUP(A42,CALC!$A$2:$C$494,3,FALSE)</f>
        <v>LW/RW</v>
      </c>
      <c r="D42" s="38">
        <v>1</v>
      </c>
      <c r="E42" s="39">
        <v>84</v>
      </c>
      <c r="F42" s="40">
        <v>28.9</v>
      </c>
      <c r="G42" s="40">
        <v>65.2</v>
      </c>
      <c r="H42" s="40">
        <v>94.2</v>
      </c>
      <c r="I42" s="40">
        <v>39.299999999999997</v>
      </c>
      <c r="J42" s="40">
        <v>182.5</v>
      </c>
      <c r="K42" s="40">
        <v>51.1</v>
      </c>
      <c r="L42" s="40">
        <v>38.700000000000003</v>
      </c>
      <c r="M42" s="40">
        <v>69.8</v>
      </c>
      <c r="N42" s="41">
        <v>0.159</v>
      </c>
      <c r="O42" s="42">
        <v>20.149999999999999</v>
      </c>
      <c r="P42" s="54">
        <f t="shared" ref="P42:Y42" si="54">IF(F$4="Yes",F42*F$5,0)</f>
        <v>144.5</v>
      </c>
      <c r="Q42" s="55">
        <f t="shared" si="54"/>
        <v>244.5</v>
      </c>
      <c r="R42" s="55">
        <f t="shared" si="54"/>
        <v>0</v>
      </c>
      <c r="S42" s="55">
        <f t="shared" si="54"/>
        <v>19.649999999999999</v>
      </c>
      <c r="T42" s="55">
        <f t="shared" si="54"/>
        <v>91.25</v>
      </c>
      <c r="U42" s="55">
        <f t="shared" si="54"/>
        <v>15.33</v>
      </c>
      <c r="V42" s="55">
        <f t="shared" si="54"/>
        <v>23.220000000000002</v>
      </c>
      <c r="W42" s="55">
        <f t="shared" si="54"/>
        <v>0</v>
      </c>
      <c r="X42" s="55">
        <f t="shared" si="54"/>
        <v>0</v>
      </c>
      <c r="Y42" s="56">
        <f t="shared" si="54"/>
        <v>0</v>
      </c>
      <c r="Z42" s="57">
        <f t="shared" si="1"/>
        <v>538.45000000000005</v>
      </c>
      <c r="AA42" s="59">
        <f t="shared" si="2"/>
        <v>6.4101190476190482</v>
      </c>
      <c r="AB42" s="59">
        <f t="shared" si="3"/>
        <v>0.69324542857143023</v>
      </c>
      <c r="AC42" s="1"/>
      <c r="AD42" s="1"/>
      <c r="AE42" s="1"/>
      <c r="AF42" s="1"/>
      <c r="AG42" s="1"/>
      <c r="AH42" s="1"/>
      <c r="AI42" s="1"/>
      <c r="AJ42" s="1"/>
      <c r="AK42" s="1"/>
      <c r="AL42" s="1">
        <f>IFERROR(VLOOKUP(C42,CALC!$K$2:$M$8,2,FALSE),1)</f>
        <v>1.08</v>
      </c>
      <c r="AM42" s="1">
        <f>IFERROR(VLOOKUP(C42,CALC!$K$2:$M$8,3,FALSE),1)</f>
        <v>1.04</v>
      </c>
      <c r="AN42" s="1">
        <f>VLOOKUP(B42,CALC!$E$2:$H$33,3,FALSE)</f>
        <v>1.04</v>
      </c>
      <c r="AO42" s="1">
        <f>VLOOKUP(B42,CALC!$E$2:$H$33,4,FALSE)</f>
        <v>1.02</v>
      </c>
      <c r="AP42" s="1"/>
      <c r="AQ42" s="3">
        <f t="shared" si="4"/>
        <v>6.6665238095238104</v>
      </c>
      <c r="AR42" s="3">
        <f t="shared" si="5"/>
        <v>6.9229285714285727</v>
      </c>
      <c r="AS42" s="3">
        <f t="shared" si="6"/>
        <v>6.5383214285714288</v>
      </c>
      <c r="AT42" s="3">
        <f t="shared" si="7"/>
        <v>6.6665238095238104</v>
      </c>
      <c r="AU42" s="3">
        <f t="shared" si="8"/>
        <v>6.7998542857142867</v>
      </c>
      <c r="AV42" s="3">
        <f t="shared" si="9"/>
        <v>6.9331847619047631</v>
      </c>
      <c r="AW42" s="3">
        <f t="shared" si="10"/>
        <v>7.0613871428571446</v>
      </c>
      <c r="AX42" s="3">
        <f t="shared" si="11"/>
        <v>7.1998457142857157</v>
      </c>
      <c r="AY42" s="3">
        <f t="shared" si="12"/>
        <v>0.65351190476190624</v>
      </c>
      <c r="AZ42" s="3">
        <f t="shared" si="13"/>
        <v>0.67965238095238256</v>
      </c>
      <c r="BA42" s="3">
        <f t="shared" si="14"/>
        <v>0.70579285714285878</v>
      </c>
      <c r="BB42" s="3">
        <f t="shared" si="15"/>
        <v>0.66658214285714434</v>
      </c>
      <c r="BC42" s="3">
        <f t="shared" si="16"/>
        <v>0.67965238095238256</v>
      </c>
      <c r="BD42" s="3">
        <f t="shared" si="17"/>
        <v>0.69324542857143023</v>
      </c>
      <c r="BE42" s="3">
        <f t="shared" si="18"/>
        <v>0.7068384761904779</v>
      </c>
      <c r="BF42" s="3">
        <f t="shared" si="19"/>
        <v>0.71990871428571601</v>
      </c>
      <c r="BG42" s="3">
        <f t="shared" si="20"/>
        <v>0.73402457142857314</v>
      </c>
    </row>
    <row r="43" spans="1:59" ht="15" x14ac:dyDescent="0.25">
      <c r="A43" s="38" t="s">
        <v>225</v>
      </c>
      <c r="B43" s="38" t="s">
        <v>45</v>
      </c>
      <c r="C43" s="38" t="str">
        <f>VLOOKUP(A43,CALC!$A$2:$C$494,3,FALSE)</f>
        <v>LW</v>
      </c>
      <c r="D43" s="38">
        <v>1</v>
      </c>
      <c r="E43" s="39">
        <v>84</v>
      </c>
      <c r="F43" s="40">
        <v>39.299999999999997</v>
      </c>
      <c r="G43" s="40">
        <v>39.6</v>
      </c>
      <c r="H43" s="40">
        <v>78.900000000000006</v>
      </c>
      <c r="I43" s="40">
        <v>28.5</v>
      </c>
      <c r="J43" s="40">
        <v>272.10000000000002</v>
      </c>
      <c r="K43" s="40">
        <v>135.5</v>
      </c>
      <c r="L43" s="40">
        <v>42.4</v>
      </c>
      <c r="M43" s="40">
        <v>40.6</v>
      </c>
      <c r="N43" s="41">
        <v>0.14499999999999999</v>
      </c>
      <c r="O43" s="42">
        <v>18.75</v>
      </c>
      <c r="P43" s="54">
        <f t="shared" ref="P43:Y43" si="55">IF(F$4="Yes",F43*F$5,0)</f>
        <v>196.5</v>
      </c>
      <c r="Q43" s="55">
        <f t="shared" si="55"/>
        <v>148.5</v>
      </c>
      <c r="R43" s="55">
        <f t="shared" si="55"/>
        <v>0</v>
      </c>
      <c r="S43" s="55">
        <f t="shared" si="55"/>
        <v>14.25</v>
      </c>
      <c r="T43" s="55">
        <f t="shared" si="55"/>
        <v>136.05000000000001</v>
      </c>
      <c r="U43" s="55">
        <f t="shared" si="55"/>
        <v>40.65</v>
      </c>
      <c r="V43" s="55">
        <f t="shared" si="55"/>
        <v>25.439999999999998</v>
      </c>
      <c r="W43" s="55">
        <f t="shared" si="55"/>
        <v>0</v>
      </c>
      <c r="X43" s="55">
        <f t="shared" si="55"/>
        <v>0</v>
      </c>
      <c r="Y43" s="56">
        <f t="shared" si="55"/>
        <v>0</v>
      </c>
      <c r="Z43" s="57">
        <f t="shared" si="1"/>
        <v>561.3900000000001</v>
      </c>
      <c r="AA43" s="59">
        <f t="shared" si="2"/>
        <v>6.6832142857142873</v>
      </c>
      <c r="AB43" s="59">
        <f t="shared" si="3"/>
        <v>0.83987671428571664</v>
      </c>
      <c r="AC43" s="1"/>
      <c r="AD43" s="1"/>
      <c r="AE43" s="1"/>
      <c r="AF43" s="1"/>
      <c r="AG43" s="1"/>
      <c r="AH43" s="1"/>
      <c r="AI43" s="1"/>
      <c r="AJ43" s="1"/>
      <c r="AK43" s="1"/>
      <c r="AL43" s="1">
        <f>IFERROR(VLOOKUP(C43,CALC!$K$2:$M$8,2,FALSE),1)</f>
        <v>1.06</v>
      </c>
      <c r="AM43" s="1">
        <f>IFERROR(VLOOKUP(C43,CALC!$K$2:$M$8,3,FALSE),1)</f>
        <v>1.03</v>
      </c>
      <c r="AN43" s="1">
        <f>VLOOKUP(B43,CALC!$E$2:$H$33,3,FALSE)</f>
        <v>0.76</v>
      </c>
      <c r="AO43" s="1">
        <f>VLOOKUP(B43,CALC!$E$2:$H$33,4,FALSE)</f>
        <v>0.88</v>
      </c>
      <c r="AP43" s="1"/>
      <c r="AQ43" s="3">
        <f t="shared" si="4"/>
        <v>6.8837107142857166</v>
      </c>
      <c r="AR43" s="3">
        <f t="shared" si="5"/>
        <v>7.0842071428571449</v>
      </c>
      <c r="AS43" s="3">
        <f t="shared" si="6"/>
        <v>5.881228571428573</v>
      </c>
      <c r="AT43" s="3">
        <f t="shared" si="7"/>
        <v>5.0792428571428587</v>
      </c>
      <c r="AU43" s="3">
        <f t="shared" si="8"/>
        <v>6.0576654285714309</v>
      </c>
      <c r="AV43" s="3">
        <f t="shared" si="9"/>
        <v>5.2316201428571443</v>
      </c>
      <c r="AW43" s="3">
        <f t="shared" si="10"/>
        <v>6.2341022857142878</v>
      </c>
      <c r="AX43" s="3">
        <f t="shared" si="11"/>
        <v>5.3839974285714298</v>
      </c>
      <c r="AY43" s="3">
        <f t="shared" si="12"/>
        <v>0.9266071428571454</v>
      </c>
      <c r="AZ43" s="3">
        <f t="shared" si="13"/>
        <v>0.95440535714285979</v>
      </c>
      <c r="BA43" s="3">
        <f t="shared" si="14"/>
        <v>0.98220357142857417</v>
      </c>
      <c r="BB43" s="3">
        <f t="shared" si="15"/>
        <v>0.81541428571428798</v>
      </c>
      <c r="BC43" s="3">
        <f t="shared" si="16"/>
        <v>0.70422142857143055</v>
      </c>
      <c r="BD43" s="3">
        <f t="shared" si="17"/>
        <v>0.83987671428571664</v>
      </c>
      <c r="BE43" s="3">
        <f t="shared" si="18"/>
        <v>0.72534807142857349</v>
      </c>
      <c r="BF43" s="3">
        <f t="shared" si="19"/>
        <v>0.8643391428571453</v>
      </c>
      <c r="BG43" s="3">
        <f t="shared" si="20"/>
        <v>0.74647471428571643</v>
      </c>
    </row>
    <row r="44" spans="1:59" ht="15" x14ac:dyDescent="0.25">
      <c r="A44" s="38" t="s">
        <v>216</v>
      </c>
      <c r="B44" s="38" t="s">
        <v>49</v>
      </c>
      <c r="C44" s="38" t="str">
        <f>VLOOKUP(A44,CALC!$A$2:$C$494,3,FALSE)</f>
        <v>C/LW</v>
      </c>
      <c r="D44" s="38">
        <v>1</v>
      </c>
      <c r="E44" s="39">
        <v>84</v>
      </c>
      <c r="F44" s="40">
        <v>35</v>
      </c>
      <c r="G44" s="40">
        <v>39.200000000000003</v>
      </c>
      <c r="H44" s="40">
        <v>74.2</v>
      </c>
      <c r="I44" s="40">
        <v>19.100000000000001</v>
      </c>
      <c r="J44" s="40">
        <v>269.3</v>
      </c>
      <c r="K44" s="40">
        <v>182.2</v>
      </c>
      <c r="L44" s="40">
        <v>54.5</v>
      </c>
      <c r="M44" s="40">
        <v>31.7</v>
      </c>
      <c r="N44" s="52">
        <v>0.13</v>
      </c>
      <c r="O44" s="42">
        <v>19.05</v>
      </c>
      <c r="P44" s="54">
        <f t="shared" ref="P44:Y44" si="56">IF(F$4="Yes",F44*F$5,0)</f>
        <v>175</v>
      </c>
      <c r="Q44" s="55">
        <f t="shared" si="56"/>
        <v>147</v>
      </c>
      <c r="R44" s="55">
        <f t="shared" si="56"/>
        <v>0</v>
      </c>
      <c r="S44" s="55">
        <f t="shared" si="56"/>
        <v>9.5500000000000007</v>
      </c>
      <c r="T44" s="55">
        <f t="shared" si="56"/>
        <v>134.65</v>
      </c>
      <c r="U44" s="55">
        <f t="shared" si="56"/>
        <v>54.66</v>
      </c>
      <c r="V44" s="55">
        <f t="shared" si="56"/>
        <v>32.699999999999996</v>
      </c>
      <c r="W44" s="55">
        <f t="shared" si="56"/>
        <v>0</v>
      </c>
      <c r="X44" s="55">
        <f t="shared" si="56"/>
        <v>0</v>
      </c>
      <c r="Y44" s="56">
        <f t="shared" si="56"/>
        <v>0</v>
      </c>
      <c r="Z44" s="57">
        <f t="shared" si="1"/>
        <v>553.56000000000006</v>
      </c>
      <c r="AA44" s="59">
        <f t="shared" si="2"/>
        <v>6.5900000000000007</v>
      </c>
      <c r="AB44" s="59">
        <f t="shared" si="3"/>
        <v>0.78816045982143013</v>
      </c>
      <c r="AC44" s="1"/>
      <c r="AD44" s="1"/>
      <c r="AE44" s="1"/>
      <c r="AF44" s="1"/>
      <c r="AG44" s="1"/>
      <c r="AH44" s="1"/>
      <c r="AI44" s="1"/>
      <c r="AJ44" s="1"/>
      <c r="AK44" s="1"/>
      <c r="AL44" s="1">
        <f>IFERROR(VLOOKUP(C44,CALC!$K$2:$M$8,2,FALSE),1)</f>
        <v>1.0900000000000001</v>
      </c>
      <c r="AM44" s="1">
        <f>IFERROR(VLOOKUP(C44,CALC!$K$2:$M$8,3,FALSE),1)</f>
        <v>1.0449999999999999</v>
      </c>
      <c r="AN44" s="1">
        <f>VLOOKUP(B44,CALC!$E$2:$H$33,3,FALSE)</f>
        <v>0.81</v>
      </c>
      <c r="AO44" s="1">
        <f>VLOOKUP(B44,CALC!$E$2:$H$33,4,FALSE)</f>
        <v>0.90500000000000003</v>
      </c>
      <c r="AP44" s="1"/>
      <c r="AQ44" s="3">
        <f t="shared" si="4"/>
        <v>6.8865500000000006</v>
      </c>
      <c r="AR44" s="3">
        <f t="shared" si="5"/>
        <v>7.1831000000000014</v>
      </c>
      <c r="AS44" s="3">
        <f t="shared" si="6"/>
        <v>5.9639500000000005</v>
      </c>
      <c r="AT44" s="3">
        <f t="shared" si="7"/>
        <v>5.3379000000000012</v>
      </c>
      <c r="AU44" s="3">
        <f t="shared" si="8"/>
        <v>6.2323277500000005</v>
      </c>
      <c r="AV44" s="3">
        <f t="shared" si="9"/>
        <v>5.5781055000000013</v>
      </c>
      <c r="AW44" s="3">
        <f t="shared" si="10"/>
        <v>6.5007055000000014</v>
      </c>
      <c r="AX44" s="3">
        <f t="shared" si="11"/>
        <v>5.8183110000000013</v>
      </c>
      <c r="AY44" s="3">
        <f t="shared" si="12"/>
        <v>0.83339285714285882</v>
      </c>
      <c r="AZ44" s="3">
        <f t="shared" si="13"/>
        <v>0.87089553571428746</v>
      </c>
      <c r="BA44" s="3">
        <f t="shared" si="14"/>
        <v>0.90839821428571621</v>
      </c>
      <c r="BB44" s="3">
        <f t="shared" si="15"/>
        <v>0.75422053571428727</v>
      </c>
      <c r="BC44" s="3">
        <f t="shared" si="16"/>
        <v>0.67504821428571571</v>
      </c>
      <c r="BD44" s="3">
        <f t="shared" si="17"/>
        <v>0.78816045982143013</v>
      </c>
      <c r="BE44" s="3">
        <f t="shared" si="18"/>
        <v>0.7054253839285729</v>
      </c>
      <c r="BF44" s="3">
        <f t="shared" si="19"/>
        <v>0.82210038392857321</v>
      </c>
      <c r="BG44" s="3">
        <f t="shared" si="20"/>
        <v>0.73580255357143021</v>
      </c>
    </row>
    <row r="45" spans="1:59" ht="15" x14ac:dyDescent="0.25">
      <c r="A45" s="38" t="s">
        <v>227</v>
      </c>
      <c r="B45" s="38" t="s">
        <v>45</v>
      </c>
      <c r="C45" s="38" t="str">
        <f>VLOOKUP(A45,CALC!$A$2:$C$494,3,FALSE)</f>
        <v>D</v>
      </c>
      <c r="D45" s="38">
        <v>1</v>
      </c>
      <c r="E45" s="39">
        <v>84</v>
      </c>
      <c r="F45" s="40">
        <v>18</v>
      </c>
      <c r="G45" s="40">
        <v>49.8</v>
      </c>
      <c r="H45" s="40">
        <v>67.8</v>
      </c>
      <c r="I45" s="40">
        <v>28.6</v>
      </c>
      <c r="J45" s="40">
        <v>233.4</v>
      </c>
      <c r="K45" s="40">
        <v>40</v>
      </c>
      <c r="L45" s="40">
        <v>131.80000000000001</v>
      </c>
      <c r="M45" s="40">
        <v>40.4</v>
      </c>
      <c r="N45" s="52">
        <v>7.6999999999999999E-2</v>
      </c>
      <c r="O45" s="42">
        <v>24.6</v>
      </c>
      <c r="P45" s="54">
        <f t="shared" ref="P45:Y45" si="57">IF(F$4="Yes",F45*F$5,0)</f>
        <v>90</v>
      </c>
      <c r="Q45" s="55">
        <f t="shared" si="57"/>
        <v>186.75</v>
      </c>
      <c r="R45" s="55">
        <f t="shared" si="57"/>
        <v>0</v>
      </c>
      <c r="S45" s="55">
        <f t="shared" si="57"/>
        <v>14.3</v>
      </c>
      <c r="T45" s="55">
        <f t="shared" si="57"/>
        <v>116.7</v>
      </c>
      <c r="U45" s="55">
        <f t="shared" si="57"/>
        <v>12</v>
      </c>
      <c r="V45" s="55">
        <f t="shared" si="57"/>
        <v>79.08</v>
      </c>
      <c r="W45" s="55">
        <f t="shared" si="57"/>
        <v>0</v>
      </c>
      <c r="X45" s="55">
        <f t="shared" si="57"/>
        <v>0</v>
      </c>
      <c r="Y45" s="56">
        <f t="shared" si="57"/>
        <v>0</v>
      </c>
      <c r="Z45" s="57">
        <f t="shared" si="1"/>
        <v>498.83</v>
      </c>
      <c r="AA45" s="59">
        <f t="shared" si="2"/>
        <v>5.9384523809523806</v>
      </c>
      <c r="AB45" s="59">
        <f t="shared" si="3"/>
        <v>0.9009733333333324</v>
      </c>
      <c r="AC45" s="1"/>
      <c r="AD45" s="1"/>
      <c r="AE45" s="1"/>
      <c r="AF45" s="1"/>
      <c r="AG45" s="1"/>
      <c r="AH45" s="1"/>
      <c r="AI45" s="1"/>
      <c r="AJ45" s="1"/>
      <c r="AK45" s="1"/>
      <c r="AL45" s="1">
        <f>IFERROR(VLOOKUP(C45,CALC!$K$2:$M$8,2,FALSE),1)</f>
        <v>1</v>
      </c>
      <c r="AM45" s="1">
        <f>IFERROR(VLOOKUP(C45,CALC!$K$2:$M$8,3,FALSE),1)</f>
        <v>1</v>
      </c>
      <c r="AN45" s="1">
        <f>VLOOKUP(B45,CALC!$E$2:$H$33,3,FALSE)</f>
        <v>0.76</v>
      </c>
      <c r="AO45" s="1">
        <f>VLOOKUP(B45,CALC!$E$2:$H$33,4,FALSE)</f>
        <v>0.88</v>
      </c>
      <c r="AP45" s="1"/>
      <c r="AQ45" s="3">
        <f t="shared" si="4"/>
        <v>5.9384523809523806</v>
      </c>
      <c r="AR45" s="3">
        <f t="shared" si="5"/>
        <v>5.9384523809523806</v>
      </c>
      <c r="AS45" s="3">
        <f t="shared" si="6"/>
        <v>5.2258380952380952</v>
      </c>
      <c r="AT45" s="3">
        <f t="shared" si="7"/>
        <v>4.5132238095238089</v>
      </c>
      <c r="AU45" s="3">
        <f t="shared" si="8"/>
        <v>5.2258380952380952</v>
      </c>
      <c r="AV45" s="3">
        <f t="shared" si="9"/>
        <v>4.5132238095238089</v>
      </c>
      <c r="AW45" s="3">
        <f t="shared" si="10"/>
        <v>5.2258380952380952</v>
      </c>
      <c r="AX45" s="3">
        <f t="shared" si="11"/>
        <v>4.5132238095238089</v>
      </c>
      <c r="AY45" s="3">
        <f t="shared" si="12"/>
        <v>1.0238333333333323</v>
      </c>
      <c r="AZ45" s="3">
        <f t="shared" si="13"/>
        <v>1.0238333333333323</v>
      </c>
      <c r="BA45" s="3">
        <f t="shared" si="14"/>
        <v>1.0238333333333323</v>
      </c>
      <c r="BB45" s="3">
        <f t="shared" si="15"/>
        <v>0.9009733333333324</v>
      </c>
      <c r="BC45" s="3">
        <f t="shared" si="16"/>
        <v>0.77811333333333255</v>
      </c>
      <c r="BD45" s="3">
        <f t="shared" si="17"/>
        <v>0.9009733333333324</v>
      </c>
      <c r="BE45" s="3">
        <f t="shared" si="18"/>
        <v>0.77811333333333255</v>
      </c>
      <c r="BF45" s="3">
        <f t="shared" si="19"/>
        <v>0.9009733333333324</v>
      </c>
      <c r="BG45" s="3">
        <f t="shared" si="20"/>
        <v>0.77811333333333255</v>
      </c>
    </row>
    <row r="46" spans="1:59" ht="15" x14ac:dyDescent="0.25">
      <c r="A46" s="38" t="s">
        <v>210</v>
      </c>
      <c r="B46" s="38" t="s">
        <v>41</v>
      </c>
      <c r="C46" s="38" t="str">
        <f>VLOOKUP(A46,CALC!$A$2:$C$494,3,FALSE)</f>
        <v>D</v>
      </c>
      <c r="D46" s="38">
        <v>1</v>
      </c>
      <c r="E46" s="39">
        <v>84</v>
      </c>
      <c r="F46" s="40">
        <v>10.6</v>
      </c>
      <c r="G46" s="40">
        <v>69.2</v>
      </c>
      <c r="H46" s="40">
        <v>79.8</v>
      </c>
      <c r="I46" s="40">
        <v>24.2</v>
      </c>
      <c r="J46" s="40">
        <v>126.6</v>
      </c>
      <c r="K46" s="40">
        <v>35.1</v>
      </c>
      <c r="L46" s="40">
        <v>131.30000000000001</v>
      </c>
      <c r="M46" s="40">
        <v>36</v>
      </c>
      <c r="N46" s="52">
        <v>8.4000000000000005E-2</v>
      </c>
      <c r="O46" s="42">
        <v>23.95</v>
      </c>
      <c r="P46" s="54">
        <f t="shared" ref="P46:Y46" si="58">IF(F$4="Yes",F46*F$5,0)</f>
        <v>53</v>
      </c>
      <c r="Q46" s="55">
        <f t="shared" si="58"/>
        <v>259.5</v>
      </c>
      <c r="R46" s="55">
        <f t="shared" si="58"/>
        <v>0</v>
      </c>
      <c r="S46" s="55">
        <f t="shared" si="58"/>
        <v>12.1</v>
      </c>
      <c r="T46" s="55">
        <f t="shared" si="58"/>
        <v>63.3</v>
      </c>
      <c r="U46" s="55">
        <f t="shared" si="58"/>
        <v>10.53</v>
      </c>
      <c r="V46" s="55">
        <f t="shared" si="58"/>
        <v>78.78</v>
      </c>
      <c r="W46" s="55">
        <f t="shared" si="58"/>
        <v>0</v>
      </c>
      <c r="X46" s="55">
        <f t="shared" si="58"/>
        <v>0</v>
      </c>
      <c r="Y46" s="56">
        <f t="shared" si="58"/>
        <v>0</v>
      </c>
      <c r="Z46" s="57">
        <f t="shared" si="1"/>
        <v>477.21000000000004</v>
      </c>
      <c r="AA46" s="59">
        <f t="shared" si="2"/>
        <v>5.6810714285714292</v>
      </c>
      <c r="AB46" s="59">
        <f t="shared" si="3"/>
        <v>0.76645238095238089</v>
      </c>
      <c r="AC46" s="1"/>
      <c r="AD46" s="1"/>
      <c r="AE46" s="1"/>
      <c r="AF46" s="1"/>
      <c r="AG46" s="1"/>
      <c r="AH46" s="1"/>
      <c r="AI46" s="1"/>
      <c r="AJ46" s="1"/>
      <c r="AK46" s="1"/>
      <c r="AL46" s="1">
        <f>IFERROR(VLOOKUP(C46,CALC!$K$2:$M$8,2,FALSE),1)</f>
        <v>1</v>
      </c>
      <c r="AM46" s="1">
        <f>IFERROR(VLOOKUP(C46,CALC!$K$2:$M$8,3,FALSE),1)</f>
        <v>1</v>
      </c>
      <c r="AN46" s="1">
        <f>VLOOKUP(B46,CALC!$E$2:$H$33,3,FALSE)</f>
        <v>1</v>
      </c>
      <c r="AO46" s="1">
        <f>VLOOKUP(B46,CALC!$E$2:$H$33,4,FALSE)</f>
        <v>1</v>
      </c>
      <c r="AP46" s="1"/>
      <c r="AQ46" s="3">
        <f t="shared" si="4"/>
        <v>5.6810714285714292</v>
      </c>
      <c r="AR46" s="3">
        <f t="shared" si="5"/>
        <v>5.6810714285714292</v>
      </c>
      <c r="AS46" s="3">
        <f t="shared" si="6"/>
        <v>5.6810714285714292</v>
      </c>
      <c r="AT46" s="3">
        <f t="shared" si="7"/>
        <v>5.6810714285714292</v>
      </c>
      <c r="AU46" s="3">
        <f t="shared" si="8"/>
        <v>5.6810714285714292</v>
      </c>
      <c r="AV46" s="3">
        <f t="shared" si="9"/>
        <v>5.6810714285714292</v>
      </c>
      <c r="AW46" s="3">
        <f t="shared" si="10"/>
        <v>5.6810714285714292</v>
      </c>
      <c r="AX46" s="3">
        <f t="shared" si="11"/>
        <v>5.6810714285714292</v>
      </c>
      <c r="AY46" s="3">
        <f t="shared" si="12"/>
        <v>0.76645238095238089</v>
      </c>
      <c r="AZ46" s="3">
        <f t="shared" si="13"/>
        <v>0.76645238095238089</v>
      </c>
      <c r="BA46" s="3">
        <f t="shared" si="14"/>
        <v>0.76645238095238089</v>
      </c>
      <c r="BB46" s="3">
        <f t="shared" si="15"/>
        <v>0.76645238095238089</v>
      </c>
      <c r="BC46" s="3">
        <f t="shared" si="16"/>
        <v>0.76645238095238089</v>
      </c>
      <c r="BD46" s="3">
        <f t="shared" si="17"/>
        <v>0.76645238095238089</v>
      </c>
      <c r="BE46" s="3">
        <f t="shared" si="18"/>
        <v>0.76645238095238089</v>
      </c>
      <c r="BF46" s="3">
        <f t="shared" si="19"/>
        <v>0.76645238095238089</v>
      </c>
      <c r="BG46" s="3">
        <f t="shared" si="20"/>
        <v>0.76645238095238089</v>
      </c>
    </row>
    <row r="47" spans="1:59" ht="15" x14ac:dyDescent="0.25">
      <c r="A47" s="38" t="s">
        <v>206</v>
      </c>
      <c r="B47" s="38" t="s">
        <v>32</v>
      </c>
      <c r="C47" s="38" t="str">
        <f>VLOOKUP(A47,CALC!$A$2:$C$494,3,FALSE)</f>
        <v>LW/RW</v>
      </c>
      <c r="D47" s="38">
        <v>1</v>
      </c>
      <c r="E47" s="39">
        <v>84</v>
      </c>
      <c r="F47" s="40">
        <v>40.799999999999997</v>
      </c>
      <c r="G47" s="40">
        <v>35.5</v>
      </c>
      <c r="H47" s="40">
        <v>76.3</v>
      </c>
      <c r="I47" s="40">
        <v>25.7</v>
      </c>
      <c r="J47" s="40">
        <v>273.7</v>
      </c>
      <c r="K47" s="40">
        <v>69</v>
      </c>
      <c r="L47" s="40">
        <v>34</v>
      </c>
      <c r="M47" s="40">
        <v>28.8</v>
      </c>
      <c r="N47" s="52">
        <v>0.14899999999999999</v>
      </c>
      <c r="O47" s="42">
        <v>18</v>
      </c>
      <c r="P47" s="54">
        <f t="shared" ref="P47:Y47" si="59">IF(F$4="Yes",F47*F$5,0)</f>
        <v>204</v>
      </c>
      <c r="Q47" s="55">
        <f t="shared" si="59"/>
        <v>133.125</v>
      </c>
      <c r="R47" s="55">
        <f t="shared" si="59"/>
        <v>0</v>
      </c>
      <c r="S47" s="55">
        <f t="shared" si="59"/>
        <v>12.85</v>
      </c>
      <c r="T47" s="55">
        <f t="shared" si="59"/>
        <v>136.85</v>
      </c>
      <c r="U47" s="55">
        <f t="shared" si="59"/>
        <v>20.7</v>
      </c>
      <c r="V47" s="55">
        <f t="shared" si="59"/>
        <v>20.399999999999999</v>
      </c>
      <c r="W47" s="55">
        <f t="shared" si="59"/>
        <v>0</v>
      </c>
      <c r="X47" s="55">
        <f t="shared" si="59"/>
        <v>0</v>
      </c>
      <c r="Y47" s="56">
        <f t="shared" si="59"/>
        <v>0</v>
      </c>
      <c r="Z47" s="57">
        <f t="shared" si="1"/>
        <v>527.92500000000007</v>
      </c>
      <c r="AA47" s="59">
        <f t="shared" si="2"/>
        <v>6.284821428571429</v>
      </c>
      <c r="AB47" s="59">
        <f t="shared" si="3"/>
        <v>0.58230342857143014</v>
      </c>
      <c r="AC47" s="1"/>
      <c r="AD47" s="1"/>
      <c r="AE47" s="1"/>
      <c r="AF47" s="1"/>
      <c r="AG47" s="1"/>
      <c r="AH47" s="1"/>
      <c r="AI47" s="1"/>
      <c r="AJ47" s="1"/>
      <c r="AK47" s="1"/>
      <c r="AL47" s="1">
        <f>IFERROR(VLOOKUP(C47,CALC!$K$2:$M$8,2,FALSE),1)</f>
        <v>1.08</v>
      </c>
      <c r="AM47" s="1">
        <f>IFERROR(VLOOKUP(C47,CALC!$K$2:$M$8,3,FALSE),1)</f>
        <v>1.04</v>
      </c>
      <c r="AN47" s="1">
        <f>VLOOKUP(B47,CALC!$E$2:$H$33,3,FALSE)</f>
        <v>1.1200000000000001</v>
      </c>
      <c r="AO47" s="1">
        <f>VLOOKUP(B47,CALC!$E$2:$H$33,4,FALSE)</f>
        <v>1.06</v>
      </c>
      <c r="AP47" s="1"/>
      <c r="AQ47" s="3">
        <f t="shared" si="4"/>
        <v>6.5362142857142862</v>
      </c>
      <c r="AR47" s="3">
        <f t="shared" si="5"/>
        <v>6.7876071428571434</v>
      </c>
      <c r="AS47" s="3">
        <f t="shared" si="6"/>
        <v>6.6619107142857148</v>
      </c>
      <c r="AT47" s="3">
        <f t="shared" si="7"/>
        <v>7.0390000000000015</v>
      </c>
      <c r="AU47" s="3">
        <f t="shared" si="8"/>
        <v>6.9283871428571437</v>
      </c>
      <c r="AV47" s="3">
        <f t="shared" si="9"/>
        <v>7.3205600000000013</v>
      </c>
      <c r="AW47" s="3">
        <f t="shared" si="10"/>
        <v>7.1948635714285727</v>
      </c>
      <c r="AX47" s="3">
        <f t="shared" si="11"/>
        <v>7.6021200000000011</v>
      </c>
      <c r="AY47" s="3">
        <f t="shared" si="12"/>
        <v>0.52821428571428708</v>
      </c>
      <c r="AZ47" s="3">
        <f t="shared" si="13"/>
        <v>0.54934285714285858</v>
      </c>
      <c r="BA47" s="3">
        <f t="shared" si="14"/>
        <v>0.57047142857143007</v>
      </c>
      <c r="BB47" s="3">
        <f t="shared" si="15"/>
        <v>0.55990714285714438</v>
      </c>
      <c r="BC47" s="3">
        <f t="shared" si="16"/>
        <v>0.59160000000000157</v>
      </c>
      <c r="BD47" s="3">
        <f t="shared" si="17"/>
        <v>0.58230342857143014</v>
      </c>
      <c r="BE47" s="3">
        <f t="shared" si="18"/>
        <v>0.6152640000000017</v>
      </c>
      <c r="BF47" s="3">
        <f t="shared" si="19"/>
        <v>0.60469971428571589</v>
      </c>
      <c r="BG47" s="3">
        <f t="shared" si="20"/>
        <v>0.63892800000000172</v>
      </c>
    </row>
    <row r="48" spans="1:59" ht="15" x14ac:dyDescent="0.25">
      <c r="A48" s="38" t="s">
        <v>220</v>
      </c>
      <c r="B48" s="38" t="s">
        <v>53</v>
      </c>
      <c r="C48" s="38" t="str">
        <f>VLOOKUP(A48,CALC!$A$2:$C$494,3,FALSE)</f>
        <v>LW</v>
      </c>
      <c r="D48" s="38">
        <v>1</v>
      </c>
      <c r="E48" s="39">
        <v>84</v>
      </c>
      <c r="F48" s="40">
        <v>35</v>
      </c>
      <c r="G48" s="40">
        <v>56.3</v>
      </c>
      <c r="H48" s="40">
        <v>91.3</v>
      </c>
      <c r="I48" s="40">
        <v>30.3</v>
      </c>
      <c r="J48" s="40">
        <v>245.5</v>
      </c>
      <c r="K48" s="40">
        <v>16.3</v>
      </c>
      <c r="L48" s="40">
        <v>15.6</v>
      </c>
      <c r="M48" s="40">
        <v>18.600000000000001</v>
      </c>
      <c r="N48" s="41">
        <v>0.14199999999999999</v>
      </c>
      <c r="O48" s="42">
        <v>20.05</v>
      </c>
      <c r="P48" s="54">
        <f t="shared" ref="P48:Y48" si="60">IF(F$4="Yes",F48*F$5,0)</f>
        <v>175</v>
      </c>
      <c r="Q48" s="55">
        <f t="shared" si="60"/>
        <v>211.125</v>
      </c>
      <c r="R48" s="55">
        <f t="shared" si="60"/>
        <v>0</v>
      </c>
      <c r="S48" s="55">
        <f t="shared" si="60"/>
        <v>15.15</v>
      </c>
      <c r="T48" s="55">
        <f t="shared" si="60"/>
        <v>122.75</v>
      </c>
      <c r="U48" s="55">
        <f t="shared" si="60"/>
        <v>4.8899999999999997</v>
      </c>
      <c r="V48" s="55">
        <f t="shared" si="60"/>
        <v>9.36</v>
      </c>
      <c r="W48" s="55">
        <f t="shared" si="60"/>
        <v>0</v>
      </c>
      <c r="X48" s="55">
        <f t="shared" si="60"/>
        <v>0</v>
      </c>
      <c r="Y48" s="56">
        <f t="shared" si="60"/>
        <v>0</v>
      </c>
      <c r="Z48" s="57">
        <f t="shared" si="1"/>
        <v>538.27499999999998</v>
      </c>
      <c r="AA48" s="59">
        <f t="shared" si="2"/>
        <v>6.4080357142857141</v>
      </c>
      <c r="AB48" s="59">
        <f t="shared" si="3"/>
        <v>0.66090685714285791</v>
      </c>
      <c r="AC48" s="1"/>
      <c r="AD48" s="1"/>
      <c r="AE48" s="1"/>
      <c r="AF48" s="1"/>
      <c r="AG48" s="1"/>
      <c r="AH48" s="1"/>
      <c r="AI48" s="1"/>
      <c r="AJ48" s="1"/>
      <c r="AK48" s="1"/>
      <c r="AL48" s="1">
        <f>IFERROR(VLOOKUP(C48,CALC!$K$2:$M$8,2,FALSE),1)</f>
        <v>1.06</v>
      </c>
      <c r="AM48" s="1">
        <f>IFERROR(VLOOKUP(C48,CALC!$K$2:$M$8,3,FALSE),1)</f>
        <v>1.03</v>
      </c>
      <c r="AN48" s="1">
        <f>VLOOKUP(B48,CALC!$E$2:$H$33,3,FALSE)</f>
        <v>0.97</v>
      </c>
      <c r="AO48" s="1">
        <f>VLOOKUP(B48,CALC!$E$2:$H$33,4,FALSE)</f>
        <v>0.98499999999999999</v>
      </c>
      <c r="AP48" s="1"/>
      <c r="AQ48" s="3">
        <f t="shared" si="4"/>
        <v>6.6002767857142857</v>
      </c>
      <c r="AR48" s="3">
        <f t="shared" si="5"/>
        <v>6.7925178571428573</v>
      </c>
      <c r="AS48" s="3">
        <f t="shared" si="6"/>
        <v>6.3119151785714287</v>
      </c>
      <c r="AT48" s="3">
        <f t="shared" si="7"/>
        <v>6.2157946428571424</v>
      </c>
      <c r="AU48" s="3">
        <f t="shared" si="8"/>
        <v>6.5012726339285711</v>
      </c>
      <c r="AV48" s="3">
        <f t="shared" si="9"/>
        <v>6.4022684821428566</v>
      </c>
      <c r="AW48" s="3">
        <f t="shared" si="10"/>
        <v>6.6906300892857145</v>
      </c>
      <c r="AX48" s="3">
        <f t="shared" si="11"/>
        <v>6.5887423214285716</v>
      </c>
      <c r="AY48" s="3">
        <f t="shared" si="12"/>
        <v>0.65142857142857213</v>
      </c>
      <c r="AZ48" s="3">
        <f t="shared" si="13"/>
        <v>0.67097142857142933</v>
      </c>
      <c r="BA48" s="3">
        <f t="shared" si="14"/>
        <v>0.69051428571428652</v>
      </c>
      <c r="BB48" s="3">
        <f t="shared" si="15"/>
        <v>0.64165714285714359</v>
      </c>
      <c r="BC48" s="3">
        <f t="shared" si="16"/>
        <v>0.63188571428571494</v>
      </c>
      <c r="BD48" s="3">
        <f t="shared" si="17"/>
        <v>0.66090685714285791</v>
      </c>
      <c r="BE48" s="3">
        <f t="shared" si="18"/>
        <v>0.65084228571428648</v>
      </c>
      <c r="BF48" s="3">
        <f t="shared" si="19"/>
        <v>0.68015657142857222</v>
      </c>
      <c r="BG48" s="3">
        <f t="shared" si="20"/>
        <v>0.66979885714285792</v>
      </c>
    </row>
    <row r="49" spans="1:59" ht="15" x14ac:dyDescent="0.25">
      <c r="A49" s="38" t="s">
        <v>211</v>
      </c>
      <c r="B49" s="38" t="s">
        <v>43</v>
      </c>
      <c r="C49" s="38" t="str">
        <f>VLOOKUP(A49,CALC!$A$2:$C$494,3,FALSE)</f>
        <v>RW</v>
      </c>
      <c r="D49" s="38">
        <v>1</v>
      </c>
      <c r="E49" s="39">
        <v>84</v>
      </c>
      <c r="F49" s="40">
        <v>41.1</v>
      </c>
      <c r="G49" s="40">
        <v>41.5</v>
      </c>
      <c r="H49" s="40">
        <v>82.6</v>
      </c>
      <c r="I49" s="40">
        <v>28.5</v>
      </c>
      <c r="J49" s="40">
        <v>226.7</v>
      </c>
      <c r="K49" s="40">
        <v>83.3</v>
      </c>
      <c r="L49" s="40">
        <v>50.4</v>
      </c>
      <c r="M49" s="40">
        <v>24.1</v>
      </c>
      <c r="N49" s="41">
        <v>0.18099999999999999</v>
      </c>
      <c r="O49" s="42">
        <v>20.3</v>
      </c>
      <c r="P49" s="54">
        <f t="shared" ref="P49:Y49" si="61">IF(F$4="Yes",F49*F$5,0)</f>
        <v>205.5</v>
      </c>
      <c r="Q49" s="55">
        <f t="shared" si="61"/>
        <v>155.625</v>
      </c>
      <c r="R49" s="55">
        <f t="shared" si="61"/>
        <v>0</v>
      </c>
      <c r="S49" s="55">
        <f t="shared" si="61"/>
        <v>14.25</v>
      </c>
      <c r="T49" s="55">
        <f t="shared" si="61"/>
        <v>113.35</v>
      </c>
      <c r="U49" s="55">
        <f t="shared" si="61"/>
        <v>24.99</v>
      </c>
      <c r="V49" s="55">
        <f t="shared" si="61"/>
        <v>30.24</v>
      </c>
      <c r="W49" s="55">
        <f t="shared" si="61"/>
        <v>0</v>
      </c>
      <c r="X49" s="55">
        <f t="shared" si="61"/>
        <v>0</v>
      </c>
      <c r="Y49" s="56">
        <f t="shared" si="61"/>
        <v>0</v>
      </c>
      <c r="Z49" s="57">
        <f t="shared" si="1"/>
        <v>543.95500000000004</v>
      </c>
      <c r="AA49" s="59">
        <f t="shared" si="2"/>
        <v>6.475654761904762</v>
      </c>
      <c r="AB49" s="59">
        <f t="shared" si="3"/>
        <v>0.70107142857142957</v>
      </c>
      <c r="AC49" s="1"/>
      <c r="AD49" s="1"/>
      <c r="AE49" s="1"/>
      <c r="AF49" s="1"/>
      <c r="AG49" s="1"/>
      <c r="AH49" s="1"/>
      <c r="AI49" s="1"/>
      <c r="AJ49" s="1"/>
      <c r="AK49" s="1"/>
      <c r="AL49" s="1">
        <f>IFERROR(VLOOKUP(C49,CALC!$K$2:$M$8,2,FALSE),1)</f>
        <v>0.95</v>
      </c>
      <c r="AM49" s="1">
        <f>IFERROR(VLOOKUP(C49,CALC!$K$2:$M$8,3,FALSE),1)</f>
        <v>0.97499999999999998</v>
      </c>
      <c r="AN49" s="1">
        <f>VLOOKUP(B49,CALC!$E$2:$H$33,3,FALSE)</f>
        <v>1</v>
      </c>
      <c r="AO49" s="1">
        <f>VLOOKUP(B49,CALC!$E$2:$H$33,4,FALSE)</f>
        <v>1</v>
      </c>
      <c r="AP49" s="1"/>
      <c r="AQ49" s="3">
        <f t="shared" si="4"/>
        <v>6.3137633928571431</v>
      </c>
      <c r="AR49" s="3">
        <f t="shared" si="5"/>
        <v>6.1518720238095232</v>
      </c>
      <c r="AS49" s="3">
        <f t="shared" si="6"/>
        <v>6.475654761904762</v>
      </c>
      <c r="AT49" s="3">
        <f t="shared" si="7"/>
        <v>6.475654761904762</v>
      </c>
      <c r="AU49" s="3">
        <f t="shared" si="8"/>
        <v>6.3137633928571431</v>
      </c>
      <c r="AV49" s="3">
        <f t="shared" si="9"/>
        <v>6.3137633928571431</v>
      </c>
      <c r="AW49" s="3">
        <f t="shared" si="10"/>
        <v>6.1518720238095232</v>
      </c>
      <c r="AX49" s="3">
        <f t="shared" si="11"/>
        <v>6.1518720238095232</v>
      </c>
      <c r="AY49" s="3">
        <f t="shared" si="12"/>
        <v>0.71904761904762005</v>
      </c>
      <c r="AZ49" s="3">
        <f t="shared" si="13"/>
        <v>0.70107142857142957</v>
      </c>
      <c r="BA49" s="3">
        <f t="shared" si="14"/>
        <v>0.68309523809523898</v>
      </c>
      <c r="BB49" s="3">
        <f t="shared" si="15"/>
        <v>0.71904761904762005</v>
      </c>
      <c r="BC49" s="3">
        <f t="shared" si="16"/>
        <v>0.71904761904762005</v>
      </c>
      <c r="BD49" s="3">
        <f t="shared" si="17"/>
        <v>0.70107142857142957</v>
      </c>
      <c r="BE49" s="3">
        <f t="shared" si="18"/>
        <v>0.70107142857142957</v>
      </c>
      <c r="BF49" s="3">
        <f t="shared" si="19"/>
        <v>0.68309523809523898</v>
      </c>
      <c r="BG49" s="3">
        <f t="shared" si="20"/>
        <v>0.68309523809523898</v>
      </c>
    </row>
    <row r="50" spans="1:59" ht="15" x14ac:dyDescent="0.25">
      <c r="A50" s="38" t="s">
        <v>236</v>
      </c>
      <c r="B50" s="38" t="s">
        <v>16</v>
      </c>
      <c r="C50" s="38" t="str">
        <f>VLOOKUP(A50,CALC!$A$2:$C$494,3,FALSE)</f>
        <v>LW/RW</v>
      </c>
      <c r="D50" s="38">
        <v>1</v>
      </c>
      <c r="E50" s="39">
        <v>84</v>
      </c>
      <c r="F50" s="40">
        <v>39.4</v>
      </c>
      <c r="G50" s="40">
        <v>49.6</v>
      </c>
      <c r="H50" s="40">
        <v>89</v>
      </c>
      <c r="I50" s="40">
        <v>31.1</v>
      </c>
      <c r="J50" s="40">
        <v>223.9</v>
      </c>
      <c r="K50" s="40">
        <v>37.6</v>
      </c>
      <c r="L50" s="40">
        <v>42.5</v>
      </c>
      <c r="M50" s="40">
        <v>42.6</v>
      </c>
      <c r="N50" s="41">
        <v>0.17599999999999999</v>
      </c>
      <c r="O50" s="42">
        <v>20</v>
      </c>
      <c r="P50" s="54">
        <f t="shared" ref="P50:Y50" si="62">IF(F$4="Yes",F50*F$5,0)</f>
        <v>197</v>
      </c>
      <c r="Q50" s="55">
        <f t="shared" si="62"/>
        <v>186</v>
      </c>
      <c r="R50" s="55">
        <f t="shared" si="62"/>
        <v>0</v>
      </c>
      <c r="S50" s="55">
        <f t="shared" si="62"/>
        <v>15.55</v>
      </c>
      <c r="T50" s="55">
        <f t="shared" si="62"/>
        <v>111.95</v>
      </c>
      <c r="U50" s="55">
        <f t="shared" si="62"/>
        <v>11.28</v>
      </c>
      <c r="V50" s="55">
        <f t="shared" si="62"/>
        <v>25.5</v>
      </c>
      <c r="W50" s="55">
        <f t="shared" si="62"/>
        <v>0</v>
      </c>
      <c r="X50" s="55">
        <f t="shared" si="62"/>
        <v>0</v>
      </c>
      <c r="Y50" s="56">
        <f t="shared" si="62"/>
        <v>0</v>
      </c>
      <c r="Z50" s="57">
        <f t="shared" si="1"/>
        <v>547.28</v>
      </c>
      <c r="AA50" s="59">
        <f t="shared" si="2"/>
        <v>6.5152380952380948</v>
      </c>
      <c r="AB50" s="59">
        <f t="shared" si="3"/>
        <v>0.72191321428571487</v>
      </c>
      <c r="AC50" s="1"/>
      <c r="AD50" s="1"/>
      <c r="AE50" s="1"/>
      <c r="AF50" s="1"/>
      <c r="AG50" s="1"/>
      <c r="AH50" s="1"/>
      <c r="AI50" s="1"/>
      <c r="AJ50" s="1"/>
      <c r="AK50" s="1"/>
      <c r="AL50" s="1">
        <f>IFERROR(VLOOKUP(C50,CALC!$K$2:$M$8,2,FALSE),1)</f>
        <v>1.08</v>
      </c>
      <c r="AM50" s="1">
        <f>IFERROR(VLOOKUP(C50,CALC!$K$2:$M$8,3,FALSE),1)</f>
        <v>1.04</v>
      </c>
      <c r="AN50" s="1">
        <f>VLOOKUP(B50,CALC!$E$2:$H$33,3,FALSE)</f>
        <v>0.83</v>
      </c>
      <c r="AO50" s="1">
        <f>VLOOKUP(B50,CALC!$E$2:$H$33,4,FALSE)</f>
        <v>0.91500000000000004</v>
      </c>
      <c r="AP50" s="1"/>
      <c r="AQ50" s="3">
        <f t="shared" si="4"/>
        <v>6.7758476190476191</v>
      </c>
      <c r="AR50" s="3">
        <f t="shared" si="5"/>
        <v>7.0364571428571425</v>
      </c>
      <c r="AS50" s="3">
        <f t="shared" si="6"/>
        <v>5.961442857142857</v>
      </c>
      <c r="AT50" s="3">
        <f t="shared" si="7"/>
        <v>5.4076476190476184</v>
      </c>
      <c r="AU50" s="3">
        <f t="shared" si="8"/>
        <v>6.1999005714285715</v>
      </c>
      <c r="AV50" s="3">
        <f t="shared" si="9"/>
        <v>5.623953523809524</v>
      </c>
      <c r="AW50" s="3">
        <f t="shared" si="10"/>
        <v>6.438358285714286</v>
      </c>
      <c r="AX50" s="3">
        <f t="shared" si="11"/>
        <v>5.8402594285714278</v>
      </c>
      <c r="AY50" s="3">
        <f t="shared" si="12"/>
        <v>0.75863095238095291</v>
      </c>
      <c r="AZ50" s="3">
        <f t="shared" si="13"/>
        <v>0.78897619047619105</v>
      </c>
      <c r="BA50" s="3">
        <f t="shared" si="14"/>
        <v>0.8193214285714292</v>
      </c>
      <c r="BB50" s="3">
        <f t="shared" si="15"/>
        <v>0.69414732142857194</v>
      </c>
      <c r="BC50" s="3">
        <f t="shared" si="16"/>
        <v>0.62966369047619086</v>
      </c>
      <c r="BD50" s="3">
        <f t="shared" si="17"/>
        <v>0.72191321428571487</v>
      </c>
      <c r="BE50" s="3">
        <f t="shared" si="18"/>
        <v>0.65485023809523857</v>
      </c>
      <c r="BF50" s="3">
        <f t="shared" si="19"/>
        <v>0.74967910714285779</v>
      </c>
      <c r="BG50" s="3">
        <f t="shared" si="20"/>
        <v>0.68003678571428616</v>
      </c>
    </row>
    <row r="51" spans="1:59" ht="15" x14ac:dyDescent="0.25">
      <c r="A51" s="38" t="s">
        <v>207</v>
      </c>
      <c r="B51" s="38" t="s">
        <v>32</v>
      </c>
      <c r="C51" s="38" t="str">
        <f>VLOOKUP(A51,CALC!$A$2:$C$494,3,FALSE)</f>
        <v>LW/RW</v>
      </c>
      <c r="D51" s="38">
        <v>1</v>
      </c>
      <c r="E51" s="39">
        <v>84</v>
      </c>
      <c r="F51" s="40">
        <v>27.4</v>
      </c>
      <c r="G51" s="40">
        <v>62</v>
      </c>
      <c r="H51" s="40">
        <v>89.4</v>
      </c>
      <c r="I51" s="40">
        <v>29.5</v>
      </c>
      <c r="J51" s="40">
        <v>232.4</v>
      </c>
      <c r="K51" s="40">
        <v>14</v>
      </c>
      <c r="L51" s="40">
        <v>30.7</v>
      </c>
      <c r="M51" s="40">
        <v>32</v>
      </c>
      <c r="N51" s="41">
        <v>0.11799999999999999</v>
      </c>
      <c r="O51" s="42">
        <v>19.100000000000001</v>
      </c>
      <c r="P51" s="54">
        <f t="shared" ref="P51:Y51" si="63">IF(F$4="Yes",F51*F$5,0)</f>
        <v>137</v>
      </c>
      <c r="Q51" s="55">
        <f t="shared" si="63"/>
        <v>232.5</v>
      </c>
      <c r="R51" s="55">
        <f t="shared" si="63"/>
        <v>0</v>
      </c>
      <c r="S51" s="55">
        <f t="shared" si="63"/>
        <v>14.75</v>
      </c>
      <c r="T51" s="55">
        <f t="shared" si="63"/>
        <v>116.2</v>
      </c>
      <c r="U51" s="55">
        <f t="shared" si="63"/>
        <v>4.2</v>
      </c>
      <c r="V51" s="55">
        <f t="shared" si="63"/>
        <v>18.419999999999998</v>
      </c>
      <c r="W51" s="55">
        <f t="shared" si="63"/>
        <v>0</v>
      </c>
      <c r="X51" s="55">
        <f t="shared" si="63"/>
        <v>0</v>
      </c>
      <c r="Y51" s="56">
        <f t="shared" si="63"/>
        <v>0</v>
      </c>
      <c r="Z51" s="57">
        <f t="shared" si="1"/>
        <v>523.06999999999994</v>
      </c>
      <c r="AA51" s="59">
        <f t="shared" si="2"/>
        <v>6.2270238095238089</v>
      </c>
      <c r="AB51" s="59">
        <f t="shared" si="3"/>
        <v>0.51858733333333362</v>
      </c>
      <c r="AC51" s="1"/>
      <c r="AD51" s="1"/>
      <c r="AE51" s="1"/>
      <c r="AF51" s="1"/>
      <c r="AG51" s="1"/>
      <c r="AH51" s="1"/>
      <c r="AI51" s="1"/>
      <c r="AJ51" s="1"/>
      <c r="AK51" s="1"/>
      <c r="AL51" s="1">
        <f>IFERROR(VLOOKUP(C51,CALC!$K$2:$M$8,2,FALSE),1)</f>
        <v>1.08</v>
      </c>
      <c r="AM51" s="1">
        <f>IFERROR(VLOOKUP(C51,CALC!$K$2:$M$8,3,FALSE),1)</f>
        <v>1.04</v>
      </c>
      <c r="AN51" s="1">
        <f>VLOOKUP(B51,CALC!$E$2:$H$33,3,FALSE)</f>
        <v>1.1200000000000001</v>
      </c>
      <c r="AO51" s="1">
        <f>VLOOKUP(B51,CALC!$E$2:$H$33,4,FALSE)</f>
        <v>1.06</v>
      </c>
      <c r="AP51" s="1"/>
      <c r="AQ51" s="3">
        <f t="shared" si="4"/>
        <v>6.4761047619047618</v>
      </c>
      <c r="AR51" s="3">
        <f t="shared" si="5"/>
        <v>6.7251857142857139</v>
      </c>
      <c r="AS51" s="3">
        <f t="shared" si="6"/>
        <v>6.6006452380952378</v>
      </c>
      <c r="AT51" s="3">
        <f t="shared" si="7"/>
        <v>6.9742666666666668</v>
      </c>
      <c r="AU51" s="3">
        <f t="shared" si="8"/>
        <v>6.8646710476190478</v>
      </c>
      <c r="AV51" s="3">
        <f t="shared" si="9"/>
        <v>7.2532373333333338</v>
      </c>
      <c r="AW51" s="3">
        <f t="shared" si="10"/>
        <v>7.1286968571428568</v>
      </c>
      <c r="AX51" s="3">
        <f t="shared" si="11"/>
        <v>7.5322080000000007</v>
      </c>
      <c r="AY51" s="3">
        <f t="shared" si="12"/>
        <v>0.47041666666666693</v>
      </c>
      <c r="AZ51" s="3">
        <f t="shared" si="13"/>
        <v>0.48923333333333363</v>
      </c>
      <c r="BA51" s="3">
        <f t="shared" si="14"/>
        <v>0.50805000000000033</v>
      </c>
      <c r="BB51" s="3">
        <f t="shared" si="15"/>
        <v>0.49864166666666698</v>
      </c>
      <c r="BC51" s="3">
        <f t="shared" si="16"/>
        <v>0.52686666666666704</v>
      </c>
      <c r="BD51" s="3">
        <f t="shared" si="17"/>
        <v>0.51858733333333362</v>
      </c>
      <c r="BE51" s="3">
        <f t="shared" si="18"/>
        <v>0.54794133333333372</v>
      </c>
      <c r="BF51" s="3">
        <f t="shared" si="19"/>
        <v>0.53853300000000037</v>
      </c>
      <c r="BG51" s="3">
        <f t="shared" si="20"/>
        <v>0.56901600000000041</v>
      </c>
    </row>
    <row r="52" spans="1:59" ht="15" x14ac:dyDescent="0.25">
      <c r="A52" s="38" t="s">
        <v>232</v>
      </c>
      <c r="B52" s="38" t="s">
        <v>32</v>
      </c>
      <c r="C52" s="38" t="str">
        <f>VLOOKUP(A52,CALC!$A$2:$C$494,3,FALSE)</f>
        <v>D</v>
      </c>
      <c r="D52" s="38">
        <v>1</v>
      </c>
      <c r="E52" s="39">
        <v>84</v>
      </c>
      <c r="F52" s="40">
        <v>12.7</v>
      </c>
      <c r="G52" s="40">
        <v>53.2</v>
      </c>
      <c r="H52" s="40">
        <v>66</v>
      </c>
      <c r="I52" s="40">
        <v>26.9</v>
      </c>
      <c r="J52" s="40">
        <v>169.8</v>
      </c>
      <c r="K52" s="40">
        <v>61.4</v>
      </c>
      <c r="L52" s="40">
        <v>132.80000000000001</v>
      </c>
      <c r="M52" s="40">
        <v>43</v>
      </c>
      <c r="N52" s="52">
        <v>7.4999999999999997E-2</v>
      </c>
      <c r="O52" s="42">
        <v>24.35</v>
      </c>
      <c r="P52" s="54">
        <f t="shared" ref="P52:Y52" si="64">IF(F$4="Yes",F52*F$5,0)</f>
        <v>63.5</v>
      </c>
      <c r="Q52" s="55">
        <f t="shared" si="64"/>
        <v>199.5</v>
      </c>
      <c r="R52" s="55">
        <f t="shared" si="64"/>
        <v>0</v>
      </c>
      <c r="S52" s="55">
        <f t="shared" si="64"/>
        <v>13.45</v>
      </c>
      <c r="T52" s="55">
        <f t="shared" si="64"/>
        <v>84.9</v>
      </c>
      <c r="U52" s="55">
        <f t="shared" si="64"/>
        <v>18.419999999999998</v>
      </c>
      <c r="V52" s="55">
        <f t="shared" si="64"/>
        <v>79.680000000000007</v>
      </c>
      <c r="W52" s="55">
        <f t="shared" si="64"/>
        <v>0</v>
      </c>
      <c r="X52" s="55">
        <f t="shared" si="64"/>
        <v>0</v>
      </c>
      <c r="Y52" s="56">
        <f t="shared" si="64"/>
        <v>0</v>
      </c>
      <c r="Z52" s="57">
        <f t="shared" si="1"/>
        <v>459.45000000000005</v>
      </c>
      <c r="AA52" s="59">
        <f t="shared" si="2"/>
        <v>5.4696428571428575</v>
      </c>
      <c r="AB52" s="59">
        <f t="shared" si="3"/>
        <v>0.58832523809523773</v>
      </c>
      <c r="AC52" s="1"/>
      <c r="AD52" s="1"/>
      <c r="AE52" s="1"/>
      <c r="AF52" s="1"/>
      <c r="AG52" s="1"/>
      <c r="AH52" s="1"/>
      <c r="AI52" s="1"/>
      <c r="AJ52" s="1"/>
      <c r="AK52" s="1"/>
      <c r="AL52" s="1">
        <f>IFERROR(VLOOKUP(C52,CALC!$K$2:$M$8,2,FALSE),1)</f>
        <v>1</v>
      </c>
      <c r="AM52" s="1">
        <f>IFERROR(VLOOKUP(C52,CALC!$K$2:$M$8,3,FALSE),1)</f>
        <v>1</v>
      </c>
      <c r="AN52" s="1">
        <f>VLOOKUP(B52,CALC!$E$2:$H$33,3,FALSE)</f>
        <v>1.1200000000000001</v>
      </c>
      <c r="AO52" s="1">
        <f>VLOOKUP(B52,CALC!$E$2:$H$33,4,FALSE)</f>
        <v>1.06</v>
      </c>
      <c r="AP52" s="1"/>
      <c r="AQ52" s="3">
        <f t="shared" si="4"/>
        <v>5.4696428571428575</v>
      </c>
      <c r="AR52" s="3">
        <f t="shared" si="5"/>
        <v>5.4696428571428575</v>
      </c>
      <c r="AS52" s="3">
        <f t="shared" si="6"/>
        <v>5.7978214285714289</v>
      </c>
      <c r="AT52" s="3">
        <f t="shared" si="7"/>
        <v>6.1260000000000012</v>
      </c>
      <c r="AU52" s="3">
        <f t="shared" si="8"/>
        <v>5.7978214285714289</v>
      </c>
      <c r="AV52" s="3">
        <f t="shared" si="9"/>
        <v>6.1260000000000012</v>
      </c>
      <c r="AW52" s="3">
        <f t="shared" si="10"/>
        <v>5.7978214285714289</v>
      </c>
      <c r="AX52" s="3">
        <f t="shared" si="11"/>
        <v>6.1260000000000012</v>
      </c>
      <c r="AY52" s="3">
        <f t="shared" si="12"/>
        <v>0.55502380952380914</v>
      </c>
      <c r="AZ52" s="3">
        <f t="shared" si="13"/>
        <v>0.55502380952380914</v>
      </c>
      <c r="BA52" s="3">
        <f t="shared" si="14"/>
        <v>0.55502380952380914</v>
      </c>
      <c r="BB52" s="3">
        <f t="shared" si="15"/>
        <v>0.58832523809523773</v>
      </c>
      <c r="BC52" s="3">
        <f t="shared" si="16"/>
        <v>0.62162666666666633</v>
      </c>
      <c r="BD52" s="3">
        <f t="shared" si="17"/>
        <v>0.58832523809523773</v>
      </c>
      <c r="BE52" s="3">
        <f t="shared" si="18"/>
        <v>0.62162666666666633</v>
      </c>
      <c r="BF52" s="3">
        <f t="shared" si="19"/>
        <v>0.58832523809523773</v>
      </c>
      <c r="BG52" s="3">
        <f t="shared" si="20"/>
        <v>0.62162666666666633</v>
      </c>
    </row>
    <row r="53" spans="1:59" ht="15" x14ac:dyDescent="0.25">
      <c r="A53" s="38" t="s">
        <v>248</v>
      </c>
      <c r="B53" s="38" t="s">
        <v>72</v>
      </c>
      <c r="C53" s="38" t="str">
        <f>VLOOKUP(A53,CALC!$A$2:$C$494,3,FALSE)</f>
        <v>LW/RW</v>
      </c>
      <c r="D53" s="38">
        <v>1</v>
      </c>
      <c r="E53" s="39">
        <v>84</v>
      </c>
      <c r="F53" s="40">
        <v>32.200000000000003</v>
      </c>
      <c r="G53" s="40">
        <v>46.2</v>
      </c>
      <c r="H53" s="40">
        <v>78.5</v>
      </c>
      <c r="I53" s="40">
        <v>29.3</v>
      </c>
      <c r="J53" s="40">
        <v>233.3</v>
      </c>
      <c r="K53" s="40">
        <v>163.5</v>
      </c>
      <c r="L53" s="40">
        <v>21.9</v>
      </c>
      <c r="M53" s="40">
        <v>68.7</v>
      </c>
      <c r="N53" s="52">
        <v>0.13800000000000001</v>
      </c>
      <c r="O53" s="42">
        <v>17.5</v>
      </c>
      <c r="P53" s="54">
        <f t="shared" ref="P53:Y53" si="65">IF(F$4="Yes",F53*F$5,0)</f>
        <v>161</v>
      </c>
      <c r="Q53" s="55">
        <f t="shared" si="65"/>
        <v>173.25</v>
      </c>
      <c r="R53" s="55">
        <f t="shared" si="65"/>
        <v>0</v>
      </c>
      <c r="S53" s="55">
        <f t="shared" si="65"/>
        <v>14.65</v>
      </c>
      <c r="T53" s="55">
        <f t="shared" si="65"/>
        <v>116.65</v>
      </c>
      <c r="U53" s="55">
        <f t="shared" si="65"/>
        <v>49.05</v>
      </c>
      <c r="V53" s="55">
        <f t="shared" si="65"/>
        <v>13.139999999999999</v>
      </c>
      <c r="W53" s="55">
        <f t="shared" si="65"/>
        <v>0</v>
      </c>
      <c r="X53" s="55">
        <f t="shared" si="65"/>
        <v>0</v>
      </c>
      <c r="Y53" s="56">
        <f t="shared" si="65"/>
        <v>0</v>
      </c>
      <c r="Z53" s="57">
        <f t="shared" si="1"/>
        <v>527.7399999999999</v>
      </c>
      <c r="AA53" s="59">
        <f t="shared" si="2"/>
        <v>6.282619047619046</v>
      </c>
      <c r="AB53" s="59">
        <f t="shared" si="3"/>
        <v>0.54705238095238029</v>
      </c>
      <c r="AC53" s="1"/>
      <c r="AD53" s="1"/>
      <c r="AE53" s="1"/>
      <c r="AF53" s="1"/>
      <c r="AG53" s="1"/>
      <c r="AH53" s="1"/>
      <c r="AI53" s="1"/>
      <c r="AJ53" s="1"/>
      <c r="AK53" s="1"/>
      <c r="AL53" s="1">
        <f>IFERROR(VLOOKUP(C53,CALC!$K$2:$M$8,2,FALSE),1)</f>
        <v>1.08</v>
      </c>
      <c r="AM53" s="1">
        <f>IFERROR(VLOOKUP(C53,CALC!$K$2:$M$8,3,FALSE),1)</f>
        <v>1.04</v>
      </c>
      <c r="AN53" s="1">
        <f>VLOOKUP(B53,CALC!$E$2:$H$33,3,FALSE)</f>
        <v>1</v>
      </c>
      <c r="AO53" s="1">
        <f>VLOOKUP(B53,CALC!$E$2:$H$33,4,FALSE)</f>
        <v>1</v>
      </c>
      <c r="AP53" s="1"/>
      <c r="AQ53" s="3">
        <f t="shared" si="4"/>
        <v>6.5339238095238077</v>
      </c>
      <c r="AR53" s="3">
        <f t="shared" si="5"/>
        <v>6.7852285714285703</v>
      </c>
      <c r="AS53" s="3">
        <f t="shared" si="6"/>
        <v>6.282619047619046</v>
      </c>
      <c r="AT53" s="3">
        <f t="shared" si="7"/>
        <v>6.282619047619046</v>
      </c>
      <c r="AU53" s="3">
        <f t="shared" si="8"/>
        <v>6.5339238095238077</v>
      </c>
      <c r="AV53" s="3">
        <f t="shared" si="9"/>
        <v>6.5339238095238077</v>
      </c>
      <c r="AW53" s="3">
        <f t="shared" si="10"/>
        <v>6.7852285714285703</v>
      </c>
      <c r="AX53" s="3">
        <f t="shared" si="11"/>
        <v>6.7852285714285703</v>
      </c>
      <c r="AY53" s="3">
        <f t="shared" si="12"/>
        <v>0.52601190476190407</v>
      </c>
      <c r="AZ53" s="3">
        <f t="shared" si="13"/>
        <v>0.54705238095238029</v>
      </c>
      <c r="BA53" s="3">
        <f t="shared" si="14"/>
        <v>0.5680928571428564</v>
      </c>
      <c r="BB53" s="3">
        <f t="shared" si="15"/>
        <v>0.52601190476190407</v>
      </c>
      <c r="BC53" s="3">
        <f t="shared" si="16"/>
        <v>0.52601190476190407</v>
      </c>
      <c r="BD53" s="3">
        <f t="shared" si="17"/>
        <v>0.54705238095238029</v>
      </c>
      <c r="BE53" s="3">
        <f t="shared" si="18"/>
        <v>0.54705238095238029</v>
      </c>
      <c r="BF53" s="3">
        <f t="shared" si="19"/>
        <v>0.5680928571428564</v>
      </c>
      <c r="BG53" s="3">
        <f t="shared" si="20"/>
        <v>0.5680928571428564</v>
      </c>
    </row>
    <row r="54" spans="1:59" ht="15" x14ac:dyDescent="0.25">
      <c r="A54" s="38" t="s">
        <v>208</v>
      </c>
      <c r="B54" s="38" t="s">
        <v>81</v>
      </c>
      <c r="C54" s="38" t="str">
        <f>VLOOKUP(A54,CALC!$A$2:$C$494,3,FALSE)</f>
        <v>C</v>
      </c>
      <c r="D54" s="38">
        <v>1</v>
      </c>
      <c r="E54" s="39">
        <v>84</v>
      </c>
      <c r="F54" s="40">
        <v>33.6</v>
      </c>
      <c r="G54" s="40">
        <v>52.6</v>
      </c>
      <c r="H54" s="40">
        <v>86.2</v>
      </c>
      <c r="I54" s="40">
        <v>28.8</v>
      </c>
      <c r="J54" s="40">
        <v>212.7</v>
      </c>
      <c r="K54" s="40">
        <v>78.400000000000006</v>
      </c>
      <c r="L54" s="40">
        <v>38.700000000000003</v>
      </c>
      <c r="M54" s="40">
        <v>38.799999999999997</v>
      </c>
      <c r="N54" s="41">
        <v>0.158</v>
      </c>
      <c r="O54" s="42">
        <v>19.600000000000001</v>
      </c>
      <c r="P54" s="54">
        <f t="shared" ref="P54:Y54" si="66">IF(F$4="Yes",F54*F$5,0)</f>
        <v>168</v>
      </c>
      <c r="Q54" s="55">
        <f t="shared" si="66"/>
        <v>197.25</v>
      </c>
      <c r="R54" s="55">
        <f t="shared" si="66"/>
        <v>0</v>
      </c>
      <c r="S54" s="55">
        <f t="shared" si="66"/>
        <v>14.4</v>
      </c>
      <c r="T54" s="55">
        <f t="shared" si="66"/>
        <v>106.35</v>
      </c>
      <c r="U54" s="55">
        <f t="shared" si="66"/>
        <v>23.52</v>
      </c>
      <c r="V54" s="55">
        <f t="shared" si="66"/>
        <v>23.220000000000002</v>
      </c>
      <c r="W54" s="55">
        <f t="shared" si="66"/>
        <v>0</v>
      </c>
      <c r="X54" s="55">
        <f t="shared" si="66"/>
        <v>0</v>
      </c>
      <c r="Y54" s="56">
        <f t="shared" si="66"/>
        <v>0</v>
      </c>
      <c r="Z54" s="57">
        <f t="shared" si="1"/>
        <v>532.74</v>
      </c>
      <c r="AA54" s="59">
        <f t="shared" si="2"/>
        <v>6.3421428571428571</v>
      </c>
      <c r="AB54" s="59">
        <f t="shared" si="3"/>
        <v>0.58530150000000081</v>
      </c>
      <c r="AC54" s="1"/>
      <c r="AD54" s="1"/>
      <c r="AE54" s="1"/>
      <c r="AF54" s="1"/>
      <c r="AG54" s="1"/>
      <c r="AH54" s="1"/>
      <c r="AI54" s="1"/>
      <c r="AJ54" s="1"/>
      <c r="AK54" s="1"/>
      <c r="AL54" s="1">
        <f>IFERROR(VLOOKUP(C54,CALC!$K$2:$M$8,2,FALSE),1)</f>
        <v>0.96</v>
      </c>
      <c r="AM54" s="1">
        <f>IFERROR(VLOOKUP(C54,CALC!$K$2:$M$8,3,FALSE),1)</f>
        <v>0.98</v>
      </c>
      <c r="AN54" s="1">
        <f>VLOOKUP(B54,CALC!$E$2:$H$33,3,FALSE)</f>
        <v>1.04</v>
      </c>
      <c r="AO54" s="1">
        <f>VLOOKUP(B54,CALC!$E$2:$H$33,4,FALSE)</f>
        <v>1.02</v>
      </c>
      <c r="AP54" s="1"/>
      <c r="AQ54" s="3">
        <f t="shared" si="4"/>
        <v>6.2153</v>
      </c>
      <c r="AR54" s="3">
        <f t="shared" si="5"/>
        <v>6.088457142857143</v>
      </c>
      <c r="AS54" s="3">
        <f t="shared" si="6"/>
        <v>6.4689857142857141</v>
      </c>
      <c r="AT54" s="3">
        <f t="shared" si="7"/>
        <v>6.5958285714285712</v>
      </c>
      <c r="AU54" s="3">
        <f t="shared" si="8"/>
        <v>6.3396059999999999</v>
      </c>
      <c r="AV54" s="3">
        <f t="shared" si="9"/>
        <v>6.4639120000000005</v>
      </c>
      <c r="AW54" s="3">
        <f t="shared" si="10"/>
        <v>6.2102262857142856</v>
      </c>
      <c r="AX54" s="3">
        <f t="shared" si="11"/>
        <v>6.3319954285714291</v>
      </c>
      <c r="AY54" s="3">
        <f t="shared" si="12"/>
        <v>0.58553571428571516</v>
      </c>
      <c r="AZ54" s="3">
        <f t="shared" si="13"/>
        <v>0.57382500000000081</v>
      </c>
      <c r="BA54" s="3">
        <f t="shared" si="14"/>
        <v>0.56211428571428657</v>
      </c>
      <c r="BB54" s="3">
        <f t="shared" si="15"/>
        <v>0.59724642857142951</v>
      </c>
      <c r="BC54" s="3">
        <f t="shared" si="16"/>
        <v>0.60895714285714375</v>
      </c>
      <c r="BD54" s="3">
        <f t="shared" si="17"/>
        <v>0.58530150000000081</v>
      </c>
      <c r="BE54" s="3">
        <f t="shared" si="18"/>
        <v>0.59677800000000081</v>
      </c>
      <c r="BF54" s="3">
        <f t="shared" si="19"/>
        <v>0.57335657142857233</v>
      </c>
      <c r="BG54" s="3">
        <f t="shared" si="20"/>
        <v>0.58459885714285809</v>
      </c>
    </row>
    <row r="55" spans="1:59" ht="15" x14ac:dyDescent="0.25">
      <c r="A55" s="38" t="s">
        <v>239</v>
      </c>
      <c r="B55" s="38" t="s">
        <v>25</v>
      </c>
      <c r="C55" s="38" t="str">
        <f>VLOOKUP(A55,CALC!$A$2:$C$494,3,FALSE)</f>
        <v>C/LW/RW</v>
      </c>
      <c r="D55" s="38">
        <v>1</v>
      </c>
      <c r="E55" s="39">
        <v>84</v>
      </c>
      <c r="F55" s="40">
        <v>25.5</v>
      </c>
      <c r="G55" s="40">
        <v>53.8</v>
      </c>
      <c r="H55" s="40">
        <v>79.3</v>
      </c>
      <c r="I55" s="40">
        <v>27.3</v>
      </c>
      <c r="J55" s="40">
        <v>179.7</v>
      </c>
      <c r="K55" s="40">
        <v>177.7</v>
      </c>
      <c r="L55" s="40">
        <v>42.9</v>
      </c>
      <c r="M55" s="40">
        <v>42.7</v>
      </c>
      <c r="N55" s="52">
        <v>0.14199999999999999</v>
      </c>
      <c r="O55" s="42">
        <v>20.149999999999999</v>
      </c>
      <c r="P55" s="54">
        <f t="shared" ref="P55:Y55" si="67">IF(F$4="Yes",F55*F$5,0)</f>
        <v>127.5</v>
      </c>
      <c r="Q55" s="55">
        <f t="shared" si="67"/>
        <v>201.75</v>
      </c>
      <c r="R55" s="55">
        <f t="shared" si="67"/>
        <v>0</v>
      </c>
      <c r="S55" s="55">
        <f t="shared" si="67"/>
        <v>13.65</v>
      </c>
      <c r="T55" s="55">
        <f t="shared" si="67"/>
        <v>89.85</v>
      </c>
      <c r="U55" s="55">
        <f t="shared" si="67"/>
        <v>53.309999999999995</v>
      </c>
      <c r="V55" s="55">
        <f t="shared" si="67"/>
        <v>25.74</v>
      </c>
      <c r="W55" s="55">
        <f t="shared" si="67"/>
        <v>0</v>
      </c>
      <c r="X55" s="55">
        <f t="shared" si="67"/>
        <v>0</v>
      </c>
      <c r="Y55" s="56">
        <f t="shared" si="67"/>
        <v>0</v>
      </c>
      <c r="Z55" s="57">
        <f t="shared" si="1"/>
        <v>511.8</v>
      </c>
      <c r="AA55" s="59">
        <f t="shared" si="2"/>
        <v>6.0928571428571434</v>
      </c>
      <c r="AB55" s="59">
        <f t="shared" si="3"/>
        <v>0.3867547500000017</v>
      </c>
      <c r="AC55" s="1"/>
      <c r="AD55" s="1"/>
      <c r="AE55" s="1"/>
      <c r="AF55" s="1"/>
      <c r="AG55" s="1"/>
      <c r="AH55" s="1"/>
      <c r="AI55" s="1"/>
      <c r="AJ55" s="1"/>
      <c r="AK55" s="1"/>
      <c r="AL55" s="1">
        <f>IFERROR(VLOOKUP(C55,CALC!$K$2:$M$8,2,FALSE),1)</f>
        <v>1.1299999999999999</v>
      </c>
      <c r="AM55" s="1">
        <f>IFERROR(VLOOKUP(C55,CALC!$K$2:$M$8,3,FALSE),1)</f>
        <v>1.0649999999999999</v>
      </c>
      <c r="AN55" s="1">
        <f>VLOOKUP(B55,CALC!$E$2:$H$33,3,FALSE)</f>
        <v>1.1599999999999999</v>
      </c>
      <c r="AO55" s="1">
        <f>VLOOKUP(B55,CALC!$E$2:$H$33,4,FALSE)</f>
        <v>1.08</v>
      </c>
      <c r="AP55" s="1"/>
      <c r="AQ55" s="3">
        <f t="shared" si="4"/>
        <v>6.488892857142857</v>
      </c>
      <c r="AR55" s="3">
        <f t="shared" si="5"/>
        <v>6.8849285714285715</v>
      </c>
      <c r="AS55" s="3">
        <f t="shared" si="6"/>
        <v>6.580285714285715</v>
      </c>
      <c r="AT55" s="3">
        <f t="shared" si="7"/>
        <v>7.0677142857142856</v>
      </c>
      <c r="AU55" s="3">
        <f t="shared" si="8"/>
        <v>7.0080042857142857</v>
      </c>
      <c r="AV55" s="3">
        <f t="shared" si="9"/>
        <v>7.5271157142857135</v>
      </c>
      <c r="AW55" s="3">
        <f t="shared" si="10"/>
        <v>7.4357228571428573</v>
      </c>
      <c r="AX55" s="3">
        <f t="shared" si="11"/>
        <v>7.9865171428571422</v>
      </c>
      <c r="AY55" s="3">
        <f t="shared" si="12"/>
        <v>0.33625000000000149</v>
      </c>
      <c r="AZ55" s="3">
        <f t="shared" si="13"/>
        <v>0.35810625000000157</v>
      </c>
      <c r="BA55" s="3">
        <f t="shared" si="14"/>
        <v>0.37996250000000165</v>
      </c>
      <c r="BB55" s="3">
        <f t="shared" si="15"/>
        <v>0.36315000000000164</v>
      </c>
      <c r="BC55" s="3">
        <f t="shared" si="16"/>
        <v>0.39005000000000173</v>
      </c>
      <c r="BD55" s="3">
        <f t="shared" si="17"/>
        <v>0.3867547500000017</v>
      </c>
      <c r="BE55" s="3">
        <f t="shared" si="18"/>
        <v>0.41540325000000178</v>
      </c>
      <c r="BF55" s="3">
        <f t="shared" si="19"/>
        <v>0.41035950000000182</v>
      </c>
      <c r="BG55" s="3">
        <f t="shared" si="20"/>
        <v>0.44075650000000188</v>
      </c>
    </row>
    <row r="56" spans="1:59" ht="15" x14ac:dyDescent="0.25">
      <c r="A56" s="38" t="s">
        <v>229</v>
      </c>
      <c r="B56" s="38" t="s">
        <v>43</v>
      </c>
      <c r="C56" s="38" t="str">
        <f>VLOOKUP(A56,CALC!$A$2:$C$494,3,FALSE)</f>
        <v>C</v>
      </c>
      <c r="D56" s="38">
        <v>1</v>
      </c>
      <c r="E56" s="39">
        <v>84</v>
      </c>
      <c r="F56" s="40">
        <v>24.3</v>
      </c>
      <c r="G56" s="40">
        <v>63.7</v>
      </c>
      <c r="H56" s="40">
        <v>88</v>
      </c>
      <c r="I56" s="40">
        <v>31.9</v>
      </c>
      <c r="J56" s="40">
        <v>197.9</v>
      </c>
      <c r="K56" s="40">
        <v>81.400000000000006</v>
      </c>
      <c r="L56" s="40">
        <v>55</v>
      </c>
      <c r="M56" s="40">
        <v>22.9</v>
      </c>
      <c r="N56" s="52">
        <v>0.123</v>
      </c>
      <c r="O56" s="42">
        <v>20.100000000000001</v>
      </c>
      <c r="P56" s="54">
        <f t="shared" ref="P56:Y56" si="68">IF(F$4="Yes",F56*F$5,0)</f>
        <v>121.5</v>
      </c>
      <c r="Q56" s="55">
        <f t="shared" si="68"/>
        <v>238.875</v>
      </c>
      <c r="R56" s="55">
        <f t="shared" si="68"/>
        <v>0</v>
      </c>
      <c r="S56" s="55">
        <f t="shared" si="68"/>
        <v>15.95</v>
      </c>
      <c r="T56" s="55">
        <f t="shared" si="68"/>
        <v>98.95</v>
      </c>
      <c r="U56" s="55">
        <f t="shared" si="68"/>
        <v>24.42</v>
      </c>
      <c r="V56" s="55">
        <f t="shared" si="68"/>
        <v>33</v>
      </c>
      <c r="W56" s="55">
        <f t="shared" si="68"/>
        <v>0</v>
      </c>
      <c r="X56" s="55">
        <f t="shared" si="68"/>
        <v>0</v>
      </c>
      <c r="Y56" s="56">
        <f t="shared" si="68"/>
        <v>0</v>
      </c>
      <c r="Z56" s="57">
        <f t="shared" si="1"/>
        <v>532.69499999999994</v>
      </c>
      <c r="AA56" s="59">
        <f t="shared" si="2"/>
        <v>6.3416071428571419</v>
      </c>
      <c r="AB56" s="59">
        <f t="shared" si="3"/>
        <v>0.57329999999999992</v>
      </c>
      <c r="AC56" s="1"/>
      <c r="AD56" s="1"/>
      <c r="AE56" s="1"/>
      <c r="AF56" s="1"/>
      <c r="AG56" s="1"/>
      <c r="AH56" s="1"/>
      <c r="AI56" s="1"/>
      <c r="AJ56" s="1"/>
      <c r="AK56" s="1"/>
      <c r="AL56" s="1">
        <f>IFERROR(VLOOKUP(C56,CALC!$K$2:$M$8,2,FALSE),1)</f>
        <v>0.96</v>
      </c>
      <c r="AM56" s="1">
        <f>IFERROR(VLOOKUP(C56,CALC!$K$2:$M$8,3,FALSE),1)</f>
        <v>0.98</v>
      </c>
      <c r="AN56" s="1">
        <f>VLOOKUP(B56,CALC!$E$2:$H$33,3,FALSE)</f>
        <v>1</v>
      </c>
      <c r="AO56" s="1">
        <f>VLOOKUP(B56,CALC!$E$2:$H$33,4,FALSE)</f>
        <v>1</v>
      </c>
      <c r="AP56" s="1"/>
      <c r="AQ56" s="3">
        <f t="shared" si="4"/>
        <v>6.2147749999999986</v>
      </c>
      <c r="AR56" s="3">
        <f t="shared" si="5"/>
        <v>6.0879428571428562</v>
      </c>
      <c r="AS56" s="3">
        <f t="shared" si="6"/>
        <v>6.3416071428571419</v>
      </c>
      <c r="AT56" s="3">
        <f t="shared" si="7"/>
        <v>6.3416071428571419</v>
      </c>
      <c r="AU56" s="3">
        <f t="shared" si="8"/>
        <v>6.2147749999999986</v>
      </c>
      <c r="AV56" s="3">
        <f t="shared" si="9"/>
        <v>6.2147749999999986</v>
      </c>
      <c r="AW56" s="3">
        <f t="shared" si="10"/>
        <v>6.0879428571428562</v>
      </c>
      <c r="AX56" s="3">
        <f t="shared" si="11"/>
        <v>6.0879428571428562</v>
      </c>
      <c r="AY56" s="3">
        <f t="shared" si="12"/>
        <v>0.58499999999999996</v>
      </c>
      <c r="AZ56" s="3">
        <f t="shared" si="13"/>
        <v>0.57329999999999992</v>
      </c>
      <c r="BA56" s="3">
        <f t="shared" si="14"/>
        <v>0.56159999999999999</v>
      </c>
      <c r="BB56" s="3">
        <f t="shared" si="15"/>
        <v>0.58499999999999996</v>
      </c>
      <c r="BC56" s="3">
        <f t="shared" si="16"/>
        <v>0.58499999999999996</v>
      </c>
      <c r="BD56" s="3">
        <f t="shared" si="17"/>
        <v>0.57329999999999992</v>
      </c>
      <c r="BE56" s="3">
        <f t="shared" si="18"/>
        <v>0.57329999999999992</v>
      </c>
      <c r="BF56" s="3">
        <f t="shared" si="19"/>
        <v>0.56159999999999999</v>
      </c>
      <c r="BG56" s="3">
        <f t="shared" si="20"/>
        <v>0.56159999999999999</v>
      </c>
    </row>
    <row r="57" spans="1:59" ht="15" x14ac:dyDescent="0.25">
      <c r="A57" s="38" t="s">
        <v>234</v>
      </c>
      <c r="B57" s="38" t="s">
        <v>25</v>
      </c>
      <c r="C57" s="38" t="str">
        <f>VLOOKUP(A57,CALC!$A$2:$C$494,3,FALSE)</f>
        <v>C/RW</v>
      </c>
      <c r="D57" s="38">
        <v>1</v>
      </c>
      <c r="E57" s="39">
        <v>84</v>
      </c>
      <c r="F57" s="40">
        <v>30.6</v>
      </c>
      <c r="G57" s="40">
        <v>47.1</v>
      </c>
      <c r="H57" s="40">
        <v>77.7</v>
      </c>
      <c r="I57" s="40">
        <v>30.9</v>
      </c>
      <c r="J57" s="40">
        <v>238.9</v>
      </c>
      <c r="K57" s="40">
        <v>81.599999999999994</v>
      </c>
      <c r="L57" s="40">
        <v>48.5</v>
      </c>
      <c r="M57" s="40">
        <v>18.8</v>
      </c>
      <c r="N57" s="41">
        <v>0.128</v>
      </c>
      <c r="O57" s="42">
        <v>19.850000000000001</v>
      </c>
      <c r="P57" s="54">
        <f t="shared" ref="P57:Y57" si="69">IF(F$4="Yes",F57*F$5,0)</f>
        <v>153</v>
      </c>
      <c r="Q57" s="55">
        <f t="shared" si="69"/>
        <v>176.625</v>
      </c>
      <c r="R57" s="55">
        <f t="shared" si="69"/>
        <v>0</v>
      </c>
      <c r="S57" s="55">
        <f t="shared" si="69"/>
        <v>15.45</v>
      </c>
      <c r="T57" s="55">
        <f t="shared" si="69"/>
        <v>119.45</v>
      </c>
      <c r="U57" s="55">
        <f t="shared" si="69"/>
        <v>24.479999999999997</v>
      </c>
      <c r="V57" s="55">
        <f t="shared" si="69"/>
        <v>29.099999999999998</v>
      </c>
      <c r="W57" s="55">
        <f t="shared" si="69"/>
        <v>0</v>
      </c>
      <c r="X57" s="55">
        <f t="shared" si="69"/>
        <v>0</v>
      </c>
      <c r="Y57" s="56">
        <f t="shared" si="69"/>
        <v>0</v>
      </c>
      <c r="Z57" s="57">
        <f t="shared" si="1"/>
        <v>518.10500000000002</v>
      </c>
      <c r="AA57" s="59">
        <f t="shared" si="2"/>
        <v>6.1679166666666667</v>
      </c>
      <c r="AB57" s="59">
        <f t="shared" si="3"/>
        <v>0.44643535714285815</v>
      </c>
      <c r="AC57" s="1"/>
      <c r="AD57" s="1"/>
      <c r="AE57" s="1"/>
      <c r="AF57" s="1"/>
      <c r="AG57" s="1"/>
      <c r="AH57" s="1"/>
      <c r="AI57" s="1"/>
      <c r="AJ57" s="1"/>
      <c r="AK57" s="1"/>
      <c r="AL57" s="1">
        <f>IFERROR(VLOOKUP(C57,CALC!$K$2:$M$8,2,FALSE),1)</f>
        <v>1.01</v>
      </c>
      <c r="AM57" s="1">
        <f>IFERROR(VLOOKUP(C57,CALC!$K$2:$M$8,3,FALSE),1)</f>
        <v>1.0049999999999999</v>
      </c>
      <c r="AN57" s="1">
        <f>VLOOKUP(B57,CALC!$E$2:$H$33,3,FALSE)</f>
        <v>1.1599999999999999</v>
      </c>
      <c r="AO57" s="1">
        <f>VLOOKUP(B57,CALC!$E$2:$H$33,4,FALSE)</f>
        <v>1.08</v>
      </c>
      <c r="AP57" s="1"/>
      <c r="AQ57" s="3">
        <f t="shared" si="4"/>
        <v>6.1987562499999997</v>
      </c>
      <c r="AR57" s="3">
        <f t="shared" si="5"/>
        <v>6.2295958333333337</v>
      </c>
      <c r="AS57" s="3">
        <f t="shared" si="6"/>
        <v>6.6613500000000005</v>
      </c>
      <c r="AT57" s="3">
        <f t="shared" si="7"/>
        <v>7.1547833333333326</v>
      </c>
      <c r="AU57" s="3">
        <f t="shared" si="8"/>
        <v>6.69465675</v>
      </c>
      <c r="AV57" s="3">
        <f t="shared" si="9"/>
        <v>7.1905572499999995</v>
      </c>
      <c r="AW57" s="3">
        <f t="shared" si="10"/>
        <v>6.7279635000000004</v>
      </c>
      <c r="AX57" s="3">
        <f t="shared" si="11"/>
        <v>7.2263311666666663</v>
      </c>
      <c r="AY57" s="3">
        <f t="shared" si="12"/>
        <v>0.41130952380952479</v>
      </c>
      <c r="AZ57" s="3">
        <f t="shared" si="13"/>
        <v>0.41336607142857235</v>
      </c>
      <c r="BA57" s="3">
        <f t="shared" si="14"/>
        <v>0.41542261904762007</v>
      </c>
      <c r="BB57" s="3">
        <f t="shared" si="15"/>
        <v>0.44421428571428678</v>
      </c>
      <c r="BC57" s="3">
        <f t="shared" si="16"/>
        <v>0.47711904761904872</v>
      </c>
      <c r="BD57" s="3">
        <f t="shared" si="17"/>
        <v>0.44643535714285815</v>
      </c>
      <c r="BE57" s="3">
        <f t="shared" si="18"/>
        <v>0.47950464285714389</v>
      </c>
      <c r="BF57" s="3">
        <f t="shared" si="19"/>
        <v>0.44865642857142968</v>
      </c>
      <c r="BG57" s="3">
        <f t="shared" si="20"/>
        <v>0.48189023809523923</v>
      </c>
    </row>
    <row r="58" spans="1:59" ht="15" x14ac:dyDescent="0.25">
      <c r="A58" s="1" t="s">
        <v>230</v>
      </c>
      <c r="B58" s="1" t="s">
        <v>19</v>
      </c>
      <c r="C58" s="38" t="str">
        <f>VLOOKUP(A58,CALC!$A$2:$C$494,3,FALSE)</f>
        <v>D</v>
      </c>
      <c r="D58" s="1">
        <v>2</v>
      </c>
      <c r="E58" s="79">
        <v>84</v>
      </c>
      <c r="F58" s="80">
        <v>21.9</v>
      </c>
      <c r="G58" s="80">
        <v>33.1</v>
      </c>
      <c r="H58" s="80">
        <v>55</v>
      </c>
      <c r="I58" s="80">
        <v>13.9</v>
      </c>
      <c r="J58" s="80">
        <v>229.5</v>
      </c>
      <c r="K58" s="80">
        <v>67.7</v>
      </c>
      <c r="L58" s="80">
        <v>123.5</v>
      </c>
      <c r="M58" s="80">
        <v>55.5</v>
      </c>
      <c r="N58" s="81">
        <v>9.5000000000000001E-2</v>
      </c>
      <c r="O58" s="3">
        <v>22.85</v>
      </c>
      <c r="P58" s="54">
        <f t="shared" ref="P58:Y58" si="70">IF(F$4="Yes",F58*F$5,0)</f>
        <v>109.5</v>
      </c>
      <c r="Q58" s="55">
        <f t="shared" si="70"/>
        <v>124.125</v>
      </c>
      <c r="R58" s="55">
        <f t="shared" si="70"/>
        <v>0</v>
      </c>
      <c r="S58" s="55">
        <f t="shared" si="70"/>
        <v>6.95</v>
      </c>
      <c r="T58" s="55">
        <f t="shared" si="70"/>
        <v>114.75</v>
      </c>
      <c r="U58" s="55">
        <f t="shared" si="70"/>
        <v>20.309999999999999</v>
      </c>
      <c r="V58" s="55">
        <f t="shared" si="70"/>
        <v>74.099999999999994</v>
      </c>
      <c r="W58" s="55">
        <f t="shared" si="70"/>
        <v>0</v>
      </c>
      <c r="X58" s="55">
        <f t="shared" si="70"/>
        <v>0</v>
      </c>
      <c r="Y58" s="56">
        <f t="shared" si="70"/>
        <v>0</v>
      </c>
      <c r="Z58" s="57">
        <f t="shared" si="1"/>
        <v>449.73500000000001</v>
      </c>
      <c r="AA58" s="59">
        <f t="shared" si="2"/>
        <v>5.3539880952380958</v>
      </c>
      <c r="AB58" s="59">
        <f t="shared" si="3"/>
        <v>0.48110910714285698</v>
      </c>
      <c r="AC58" s="1"/>
      <c r="AD58" s="1"/>
      <c r="AE58" s="1"/>
      <c r="AF58" s="1"/>
      <c r="AG58" s="1"/>
      <c r="AH58" s="1"/>
      <c r="AI58" s="1"/>
      <c r="AJ58" s="1"/>
      <c r="AK58" s="1"/>
      <c r="AL58" s="1">
        <f>IFERROR(VLOOKUP(C58,CALC!$K$2:$M$8,2,FALSE),1)</f>
        <v>1</v>
      </c>
      <c r="AM58" s="1">
        <f>IFERROR(VLOOKUP(C58,CALC!$K$2:$M$8,3,FALSE),1)</f>
        <v>1</v>
      </c>
      <c r="AN58" s="1">
        <f>VLOOKUP(B58,CALC!$E$2:$H$33,3,FALSE)</f>
        <v>1.19</v>
      </c>
      <c r="AO58" s="1">
        <f>VLOOKUP(B58,CALC!$E$2:$H$33,4,FALSE)</f>
        <v>1.095</v>
      </c>
      <c r="AP58" s="1"/>
      <c r="AQ58" s="3">
        <f t="shared" si="4"/>
        <v>5.3539880952380958</v>
      </c>
      <c r="AR58" s="3">
        <f t="shared" si="5"/>
        <v>5.3539880952380958</v>
      </c>
      <c r="AS58" s="3">
        <f t="shared" si="6"/>
        <v>5.8626169642857144</v>
      </c>
      <c r="AT58" s="3">
        <f t="shared" si="7"/>
        <v>6.3712458333333339</v>
      </c>
      <c r="AU58" s="3">
        <f t="shared" si="8"/>
        <v>5.8626169642857144</v>
      </c>
      <c r="AV58" s="3">
        <f t="shared" si="9"/>
        <v>6.3712458333333339</v>
      </c>
      <c r="AW58" s="3">
        <f t="shared" si="10"/>
        <v>5.8626169642857144</v>
      </c>
      <c r="AX58" s="3">
        <f t="shared" si="11"/>
        <v>6.3712458333333339</v>
      </c>
      <c r="AY58" s="3">
        <f t="shared" si="12"/>
        <v>0.43936904761904749</v>
      </c>
      <c r="AZ58" s="3">
        <f t="shared" si="13"/>
        <v>0.43936904761904749</v>
      </c>
      <c r="BA58" s="3">
        <f t="shared" si="14"/>
        <v>0.43936904761904749</v>
      </c>
      <c r="BB58" s="3">
        <f t="shared" si="15"/>
        <v>0.48110910714285698</v>
      </c>
      <c r="BC58" s="3">
        <f t="shared" si="16"/>
        <v>0.52284916666666648</v>
      </c>
      <c r="BD58" s="3">
        <f t="shared" si="17"/>
        <v>0.48110910714285698</v>
      </c>
      <c r="BE58" s="3">
        <f t="shared" si="18"/>
        <v>0.52284916666666648</v>
      </c>
      <c r="BF58" s="3">
        <f t="shared" si="19"/>
        <v>0.48110910714285698</v>
      </c>
      <c r="BG58" s="3">
        <f t="shared" si="20"/>
        <v>0.52284916666666648</v>
      </c>
    </row>
    <row r="59" spans="1:59" ht="15" x14ac:dyDescent="0.25">
      <c r="A59" s="38" t="s">
        <v>302</v>
      </c>
      <c r="B59" s="38" t="s">
        <v>47</v>
      </c>
      <c r="C59" s="38" t="str">
        <f>VLOOKUP(A59,CALC!$A$2:$C$494,3,FALSE)</f>
        <v>D</v>
      </c>
      <c r="D59" s="38">
        <v>1</v>
      </c>
      <c r="E59" s="39">
        <v>84</v>
      </c>
      <c r="F59" s="40">
        <v>10.6</v>
      </c>
      <c r="G59" s="40">
        <v>53.9</v>
      </c>
      <c r="H59" s="40">
        <v>64.5</v>
      </c>
      <c r="I59" s="40">
        <v>21.1</v>
      </c>
      <c r="J59" s="40">
        <v>156.9</v>
      </c>
      <c r="K59" s="40">
        <v>81.599999999999994</v>
      </c>
      <c r="L59" s="40">
        <v>142</v>
      </c>
      <c r="M59" s="40">
        <v>25.6</v>
      </c>
      <c r="N59" s="41">
        <v>6.7000000000000004E-2</v>
      </c>
      <c r="O59" s="42">
        <v>25.45</v>
      </c>
      <c r="P59" s="54">
        <f t="shared" ref="P59:Y59" si="71">IF(F$4="Yes",F59*F$5,0)</f>
        <v>53</v>
      </c>
      <c r="Q59" s="55">
        <f t="shared" si="71"/>
        <v>202.125</v>
      </c>
      <c r="R59" s="55">
        <f t="shared" si="71"/>
        <v>0</v>
      </c>
      <c r="S59" s="55">
        <f t="shared" si="71"/>
        <v>10.55</v>
      </c>
      <c r="T59" s="55">
        <f t="shared" si="71"/>
        <v>78.45</v>
      </c>
      <c r="U59" s="55">
        <f t="shared" si="71"/>
        <v>24.479999999999997</v>
      </c>
      <c r="V59" s="55">
        <f t="shared" si="71"/>
        <v>85.2</v>
      </c>
      <c r="W59" s="55">
        <f t="shared" si="71"/>
        <v>0</v>
      </c>
      <c r="X59" s="55">
        <f t="shared" si="71"/>
        <v>0</v>
      </c>
      <c r="Y59" s="56">
        <f t="shared" si="71"/>
        <v>0</v>
      </c>
      <c r="Z59" s="57">
        <f t="shared" si="1"/>
        <v>453.80500000000001</v>
      </c>
      <c r="AA59" s="59">
        <f t="shared" si="2"/>
        <v>5.4024404761904758</v>
      </c>
      <c r="AB59" s="59">
        <f t="shared" si="3"/>
        <v>0.50977339285714174</v>
      </c>
      <c r="AC59" s="1"/>
      <c r="AD59" s="1"/>
      <c r="AE59" s="1"/>
      <c r="AF59" s="1"/>
      <c r="AG59" s="1"/>
      <c r="AH59" s="1"/>
      <c r="AI59" s="1"/>
      <c r="AJ59" s="1"/>
      <c r="AK59" s="1"/>
      <c r="AL59" s="1">
        <f>IFERROR(VLOOKUP(C59,CALC!$K$2:$M$8,2,FALSE),1)</f>
        <v>1</v>
      </c>
      <c r="AM59" s="1">
        <f>IFERROR(VLOOKUP(C59,CALC!$K$2:$M$8,3,FALSE),1)</f>
        <v>1</v>
      </c>
      <c r="AN59" s="1">
        <f>VLOOKUP(B59,CALC!$E$2:$H$33,3,FALSE)</f>
        <v>1.0900000000000001</v>
      </c>
      <c r="AO59" s="1">
        <f>VLOOKUP(B59,CALC!$E$2:$H$33,4,FALSE)</f>
        <v>1.0449999999999999</v>
      </c>
      <c r="AP59" s="1"/>
      <c r="AQ59" s="3">
        <f t="shared" si="4"/>
        <v>5.4024404761904758</v>
      </c>
      <c r="AR59" s="3">
        <f t="shared" si="5"/>
        <v>5.4024404761904758</v>
      </c>
      <c r="AS59" s="3">
        <f t="shared" si="6"/>
        <v>5.6455502976190468</v>
      </c>
      <c r="AT59" s="3">
        <f t="shared" si="7"/>
        <v>5.8886601190476195</v>
      </c>
      <c r="AU59" s="3">
        <f t="shared" si="8"/>
        <v>5.6455502976190468</v>
      </c>
      <c r="AV59" s="3">
        <f t="shared" si="9"/>
        <v>5.8886601190476195</v>
      </c>
      <c r="AW59" s="3">
        <f t="shared" si="10"/>
        <v>5.6455502976190468</v>
      </c>
      <c r="AX59" s="3">
        <f t="shared" si="11"/>
        <v>5.8886601190476195</v>
      </c>
      <c r="AY59" s="3">
        <f t="shared" si="12"/>
        <v>0.48782142857142752</v>
      </c>
      <c r="AZ59" s="3">
        <f t="shared" si="13"/>
        <v>0.48782142857142752</v>
      </c>
      <c r="BA59" s="3">
        <f t="shared" si="14"/>
        <v>0.48782142857142752</v>
      </c>
      <c r="BB59" s="3">
        <f t="shared" si="15"/>
        <v>0.50977339285714174</v>
      </c>
      <c r="BC59" s="3">
        <f t="shared" si="16"/>
        <v>0.53172535714285607</v>
      </c>
      <c r="BD59" s="3">
        <f t="shared" si="17"/>
        <v>0.50977339285714174</v>
      </c>
      <c r="BE59" s="3">
        <f t="shared" si="18"/>
        <v>0.53172535714285607</v>
      </c>
      <c r="BF59" s="3">
        <f t="shared" si="19"/>
        <v>0.50977339285714174</v>
      </c>
      <c r="BG59" s="3">
        <f t="shared" si="20"/>
        <v>0.53172535714285607</v>
      </c>
    </row>
    <row r="60" spans="1:59" ht="15" x14ac:dyDescent="0.25">
      <c r="A60" s="1" t="s">
        <v>212</v>
      </c>
      <c r="B60" s="1" t="s">
        <v>23</v>
      </c>
      <c r="C60" s="38" t="str">
        <f>VLOOKUP(A60,CALC!$A$2:$C$494,3,FALSE)</f>
        <v>C</v>
      </c>
      <c r="D60" s="1">
        <v>1</v>
      </c>
      <c r="E60" s="79">
        <v>84</v>
      </c>
      <c r="F60" s="80">
        <v>33.5</v>
      </c>
      <c r="G60" s="80">
        <v>54.2</v>
      </c>
      <c r="H60" s="80">
        <v>87.6</v>
      </c>
      <c r="I60" s="80">
        <v>23.7</v>
      </c>
      <c r="J60" s="80">
        <v>185.6</v>
      </c>
      <c r="K60" s="80">
        <v>48.1</v>
      </c>
      <c r="L60" s="80">
        <v>53.1</v>
      </c>
      <c r="M60" s="80">
        <v>48.5</v>
      </c>
      <c r="N60" s="81">
        <v>0.18</v>
      </c>
      <c r="O60" s="3">
        <v>21</v>
      </c>
      <c r="P60" s="54">
        <f t="shared" ref="P60:Y60" si="72">IF(F$4="Yes",F60*F$5,0)</f>
        <v>167.5</v>
      </c>
      <c r="Q60" s="55">
        <f t="shared" si="72"/>
        <v>203.25</v>
      </c>
      <c r="R60" s="55">
        <f t="shared" si="72"/>
        <v>0</v>
      </c>
      <c r="S60" s="55">
        <f t="shared" si="72"/>
        <v>11.85</v>
      </c>
      <c r="T60" s="55">
        <f t="shared" si="72"/>
        <v>92.8</v>
      </c>
      <c r="U60" s="55">
        <f t="shared" si="72"/>
        <v>14.43</v>
      </c>
      <c r="V60" s="55">
        <f t="shared" si="72"/>
        <v>31.86</v>
      </c>
      <c r="W60" s="55">
        <f t="shared" si="72"/>
        <v>0</v>
      </c>
      <c r="X60" s="55">
        <f t="shared" si="72"/>
        <v>0</v>
      </c>
      <c r="Y60" s="56">
        <f t="shared" si="72"/>
        <v>0</v>
      </c>
      <c r="Z60" s="57">
        <f t="shared" si="1"/>
        <v>521.69000000000005</v>
      </c>
      <c r="AA60" s="59">
        <f t="shared" si="2"/>
        <v>6.2105952380952392</v>
      </c>
      <c r="AB60" s="59">
        <f t="shared" si="3"/>
        <v>0.453806500000002</v>
      </c>
      <c r="AC60" s="1"/>
      <c r="AD60" s="1"/>
      <c r="AE60" s="1"/>
      <c r="AF60" s="1"/>
      <c r="AG60" s="1"/>
      <c r="AH60" s="1"/>
      <c r="AI60" s="1"/>
      <c r="AJ60" s="1"/>
      <c r="AK60" s="1"/>
      <c r="AL60" s="1">
        <f>IFERROR(VLOOKUP(C60,CALC!$K$2:$M$8,2,FALSE),1)</f>
        <v>0.96</v>
      </c>
      <c r="AM60" s="1">
        <f>IFERROR(VLOOKUP(C60,CALC!$K$2:$M$8,3,FALSE),1)</f>
        <v>0.98</v>
      </c>
      <c r="AN60" s="1">
        <f>VLOOKUP(B60,CALC!$E$2:$H$33,3,FALSE)</f>
        <v>1.04</v>
      </c>
      <c r="AO60" s="1">
        <f>VLOOKUP(B60,CALC!$E$2:$H$33,4,FALSE)</f>
        <v>1.02</v>
      </c>
      <c r="AP60" s="1"/>
      <c r="AQ60" s="3">
        <f t="shared" si="4"/>
        <v>6.0863833333333339</v>
      </c>
      <c r="AR60" s="3">
        <f t="shared" si="5"/>
        <v>5.9621714285714296</v>
      </c>
      <c r="AS60" s="3">
        <f t="shared" si="6"/>
        <v>6.3348071428571444</v>
      </c>
      <c r="AT60" s="3">
        <f t="shared" si="7"/>
        <v>6.4590190476190488</v>
      </c>
      <c r="AU60" s="3">
        <f t="shared" si="8"/>
        <v>6.2081110000000006</v>
      </c>
      <c r="AV60" s="3">
        <f t="shared" si="9"/>
        <v>6.3298386666666673</v>
      </c>
      <c r="AW60" s="3">
        <f t="shared" si="10"/>
        <v>6.0814148571428586</v>
      </c>
      <c r="AX60" s="3">
        <f t="shared" si="11"/>
        <v>6.2006582857142867</v>
      </c>
      <c r="AY60" s="3">
        <f t="shared" si="12"/>
        <v>0.45398809523809724</v>
      </c>
      <c r="AZ60" s="3">
        <f t="shared" si="13"/>
        <v>0.44490833333333529</v>
      </c>
      <c r="BA60" s="3">
        <f t="shared" si="14"/>
        <v>0.43582857142857334</v>
      </c>
      <c r="BB60" s="3">
        <f t="shared" si="15"/>
        <v>0.4630678571428592</v>
      </c>
      <c r="BC60" s="3">
        <f t="shared" si="16"/>
        <v>0.47214761904762115</v>
      </c>
      <c r="BD60" s="3">
        <f t="shared" si="17"/>
        <v>0.453806500000002</v>
      </c>
      <c r="BE60" s="3">
        <f t="shared" si="18"/>
        <v>0.46270466666666871</v>
      </c>
      <c r="BF60" s="3">
        <f t="shared" si="19"/>
        <v>0.4445451428571448</v>
      </c>
      <c r="BG60" s="3">
        <f t="shared" si="20"/>
        <v>0.45326171428571627</v>
      </c>
    </row>
    <row r="61" spans="1:59" ht="15" x14ac:dyDescent="0.25">
      <c r="A61" s="38" t="s">
        <v>228</v>
      </c>
      <c r="B61" s="38" t="s">
        <v>53</v>
      </c>
      <c r="C61" s="38" t="str">
        <f>VLOOKUP(A61,CALC!$A$2:$C$494,3,FALSE)</f>
        <v>RW</v>
      </c>
      <c r="D61" s="38">
        <v>1</v>
      </c>
      <c r="E61" s="39">
        <v>84</v>
      </c>
      <c r="F61" s="40">
        <v>38.700000000000003</v>
      </c>
      <c r="G61" s="40">
        <v>35.9</v>
      </c>
      <c r="H61" s="40">
        <v>74.599999999999994</v>
      </c>
      <c r="I61" s="40">
        <v>24</v>
      </c>
      <c r="J61" s="40">
        <v>259.39999999999998</v>
      </c>
      <c r="K61" s="40">
        <v>113.5</v>
      </c>
      <c r="L61" s="40">
        <v>38.1</v>
      </c>
      <c r="M61" s="40">
        <v>43.1</v>
      </c>
      <c r="N61" s="52">
        <v>0.14899999999999999</v>
      </c>
      <c r="O61" s="42">
        <v>19.350000000000001</v>
      </c>
      <c r="P61" s="54">
        <f t="shared" ref="P61:Y61" si="73">IF(F$4="Yes",F61*F$5,0)</f>
        <v>193.5</v>
      </c>
      <c r="Q61" s="55">
        <f t="shared" si="73"/>
        <v>134.625</v>
      </c>
      <c r="R61" s="55">
        <f t="shared" si="73"/>
        <v>0</v>
      </c>
      <c r="S61" s="55">
        <f t="shared" si="73"/>
        <v>12</v>
      </c>
      <c r="T61" s="55">
        <f t="shared" si="73"/>
        <v>129.69999999999999</v>
      </c>
      <c r="U61" s="55">
        <f t="shared" si="73"/>
        <v>34.049999999999997</v>
      </c>
      <c r="V61" s="55">
        <f t="shared" si="73"/>
        <v>22.86</v>
      </c>
      <c r="W61" s="55">
        <f t="shared" si="73"/>
        <v>0</v>
      </c>
      <c r="X61" s="55">
        <f t="shared" si="73"/>
        <v>0</v>
      </c>
      <c r="Y61" s="56">
        <f t="shared" si="73"/>
        <v>0</v>
      </c>
      <c r="Z61" s="57">
        <f t="shared" si="1"/>
        <v>526.73500000000001</v>
      </c>
      <c r="AA61" s="59">
        <f t="shared" si="2"/>
        <v>6.2706547619047619</v>
      </c>
      <c r="AB61" s="59">
        <f t="shared" si="3"/>
        <v>0.49367848214285798</v>
      </c>
      <c r="AC61" s="1"/>
      <c r="AD61" s="1"/>
      <c r="AE61" s="1"/>
      <c r="AF61" s="1"/>
      <c r="AG61" s="1"/>
      <c r="AH61" s="1"/>
      <c r="AI61" s="1"/>
      <c r="AJ61" s="1"/>
      <c r="AK61" s="1"/>
      <c r="AL61" s="1">
        <f>IFERROR(VLOOKUP(C61,CALC!$K$2:$M$8,2,FALSE),1)</f>
        <v>0.95</v>
      </c>
      <c r="AM61" s="1">
        <f>IFERROR(VLOOKUP(C61,CALC!$K$2:$M$8,3,FALSE),1)</f>
        <v>0.97499999999999998</v>
      </c>
      <c r="AN61" s="1">
        <f>VLOOKUP(B61,CALC!$E$2:$H$33,3,FALSE)</f>
        <v>0.97</v>
      </c>
      <c r="AO61" s="1">
        <f>VLOOKUP(B61,CALC!$E$2:$H$33,4,FALSE)</f>
        <v>0.98499999999999999</v>
      </c>
      <c r="AP61" s="1"/>
      <c r="AQ61" s="3">
        <f t="shared" si="4"/>
        <v>6.1138883928571426</v>
      </c>
      <c r="AR61" s="3">
        <f t="shared" si="5"/>
        <v>5.9571220238095233</v>
      </c>
      <c r="AS61" s="3">
        <f t="shared" si="6"/>
        <v>6.17659494047619</v>
      </c>
      <c r="AT61" s="3">
        <f t="shared" si="7"/>
        <v>6.0825351190476189</v>
      </c>
      <c r="AU61" s="3">
        <f t="shared" si="8"/>
        <v>6.0221800669642853</v>
      </c>
      <c r="AV61" s="3">
        <f t="shared" si="9"/>
        <v>5.930471741071428</v>
      </c>
      <c r="AW61" s="3">
        <f t="shared" si="10"/>
        <v>5.8677651934523807</v>
      </c>
      <c r="AX61" s="3">
        <f t="shared" si="11"/>
        <v>5.7784083630952372</v>
      </c>
      <c r="AY61" s="3">
        <f t="shared" si="12"/>
        <v>0.51404761904761997</v>
      </c>
      <c r="AZ61" s="3">
        <f t="shared" si="13"/>
        <v>0.50119642857142943</v>
      </c>
      <c r="BA61" s="3">
        <f t="shared" si="14"/>
        <v>0.48834523809523894</v>
      </c>
      <c r="BB61" s="3">
        <f t="shared" si="15"/>
        <v>0.50633690476190563</v>
      </c>
      <c r="BC61" s="3">
        <f t="shared" si="16"/>
        <v>0.49862619047619139</v>
      </c>
      <c r="BD61" s="3">
        <f t="shared" si="17"/>
        <v>0.49367848214285798</v>
      </c>
      <c r="BE61" s="3">
        <f t="shared" si="18"/>
        <v>0.48616053571428652</v>
      </c>
      <c r="BF61" s="3">
        <f t="shared" si="19"/>
        <v>0.48102005952381033</v>
      </c>
      <c r="BG61" s="3">
        <f t="shared" si="20"/>
        <v>0.47369488095238177</v>
      </c>
    </row>
    <row r="62" spans="1:59" ht="15" x14ac:dyDescent="0.25">
      <c r="A62" s="1" t="s">
        <v>231</v>
      </c>
      <c r="B62" s="1" t="s">
        <v>68</v>
      </c>
      <c r="C62" s="38" t="str">
        <f>VLOOKUP(A62,CALC!$A$2:$C$494,3,FALSE)</f>
        <v>C/LW/RW</v>
      </c>
      <c r="D62" s="1">
        <v>1</v>
      </c>
      <c r="E62" s="79">
        <v>84</v>
      </c>
      <c r="F62" s="80">
        <v>23.9</v>
      </c>
      <c r="G62" s="80">
        <v>66.8</v>
      </c>
      <c r="H62" s="80">
        <v>90.8</v>
      </c>
      <c r="I62" s="80">
        <v>29.8</v>
      </c>
      <c r="J62" s="80">
        <v>179.1</v>
      </c>
      <c r="K62" s="80">
        <v>30.4</v>
      </c>
      <c r="L62" s="80">
        <v>49.5</v>
      </c>
      <c r="M62" s="80">
        <v>19.2</v>
      </c>
      <c r="N62" s="81">
        <v>0.13400000000000001</v>
      </c>
      <c r="O62" s="3">
        <v>20.3</v>
      </c>
      <c r="P62" s="54">
        <f t="shared" ref="P62:Y62" si="74">IF(F$4="Yes",F62*F$5,0)</f>
        <v>119.5</v>
      </c>
      <c r="Q62" s="55">
        <f t="shared" si="74"/>
        <v>250.5</v>
      </c>
      <c r="R62" s="55">
        <f t="shared" si="74"/>
        <v>0</v>
      </c>
      <c r="S62" s="55">
        <f t="shared" si="74"/>
        <v>14.9</v>
      </c>
      <c r="T62" s="55">
        <f t="shared" si="74"/>
        <v>89.55</v>
      </c>
      <c r="U62" s="55">
        <f t="shared" si="74"/>
        <v>9.1199999999999992</v>
      </c>
      <c r="V62" s="55">
        <f t="shared" si="74"/>
        <v>29.7</v>
      </c>
      <c r="W62" s="55">
        <f t="shared" si="74"/>
        <v>0</v>
      </c>
      <c r="X62" s="55">
        <f t="shared" si="74"/>
        <v>0</v>
      </c>
      <c r="Y62" s="56">
        <f t="shared" si="74"/>
        <v>0</v>
      </c>
      <c r="Z62" s="57">
        <f t="shared" si="1"/>
        <v>513.27</v>
      </c>
      <c r="AA62" s="59">
        <f t="shared" si="2"/>
        <v>6.1103571428571426</v>
      </c>
      <c r="AB62" s="59">
        <f t="shared" si="3"/>
        <v>0.37674375000000071</v>
      </c>
      <c r="AC62" s="1"/>
      <c r="AD62" s="1"/>
      <c r="AE62" s="1"/>
      <c r="AF62" s="1"/>
      <c r="AG62" s="1"/>
      <c r="AH62" s="1"/>
      <c r="AI62" s="1"/>
      <c r="AJ62" s="1"/>
      <c r="AK62" s="1"/>
      <c r="AL62" s="1">
        <f>IFERROR(VLOOKUP(C62,CALC!$K$2:$M$8,2,FALSE),1)</f>
        <v>1.1299999999999999</v>
      </c>
      <c r="AM62" s="1">
        <f>IFERROR(VLOOKUP(C62,CALC!$K$2:$M$8,3,FALSE),1)</f>
        <v>1.0649999999999999</v>
      </c>
      <c r="AN62" s="1">
        <f>VLOOKUP(B62,CALC!$E$2:$H$33,3,FALSE)</f>
        <v>1</v>
      </c>
      <c r="AO62" s="1">
        <f>VLOOKUP(B62,CALC!$E$2:$H$33,4,FALSE)</f>
        <v>1</v>
      </c>
      <c r="AP62" s="1"/>
      <c r="AQ62" s="3">
        <f t="shared" si="4"/>
        <v>6.5075303571428567</v>
      </c>
      <c r="AR62" s="3">
        <f t="shared" si="5"/>
        <v>6.9047035714285707</v>
      </c>
      <c r="AS62" s="3">
        <f t="shared" si="6"/>
        <v>6.1103571428571426</v>
      </c>
      <c r="AT62" s="3">
        <f t="shared" si="7"/>
        <v>6.1103571428571426</v>
      </c>
      <c r="AU62" s="3">
        <f t="shared" si="8"/>
        <v>6.5075303571428567</v>
      </c>
      <c r="AV62" s="3">
        <f t="shared" si="9"/>
        <v>6.5075303571428567</v>
      </c>
      <c r="AW62" s="3">
        <f t="shared" si="10"/>
        <v>6.9047035714285707</v>
      </c>
      <c r="AX62" s="3">
        <f t="shared" si="11"/>
        <v>6.9047035714285707</v>
      </c>
      <c r="AY62" s="3">
        <f t="shared" si="12"/>
        <v>0.35375000000000068</v>
      </c>
      <c r="AZ62" s="3">
        <f t="shared" si="13"/>
        <v>0.37674375000000071</v>
      </c>
      <c r="BA62" s="3">
        <f t="shared" si="14"/>
        <v>0.39973750000000075</v>
      </c>
      <c r="BB62" s="3">
        <f t="shared" si="15"/>
        <v>0.35375000000000068</v>
      </c>
      <c r="BC62" s="3">
        <f t="shared" si="16"/>
        <v>0.35375000000000068</v>
      </c>
      <c r="BD62" s="3">
        <f t="shared" si="17"/>
        <v>0.37674375000000071</v>
      </c>
      <c r="BE62" s="3">
        <f t="shared" si="18"/>
        <v>0.37674375000000071</v>
      </c>
      <c r="BF62" s="3">
        <f t="shared" si="19"/>
        <v>0.39973750000000075</v>
      </c>
      <c r="BG62" s="3">
        <f t="shared" si="20"/>
        <v>0.39973750000000075</v>
      </c>
    </row>
    <row r="63" spans="1:59" ht="15" x14ac:dyDescent="0.25">
      <c r="A63" s="38" t="s">
        <v>259</v>
      </c>
      <c r="B63" s="38" t="s">
        <v>16</v>
      </c>
      <c r="C63" s="38" t="str">
        <f>VLOOKUP(A63,CALC!$A$2:$C$494,3,FALSE)</f>
        <v>D</v>
      </c>
      <c r="D63" s="38">
        <v>1</v>
      </c>
      <c r="E63" s="39">
        <v>84</v>
      </c>
      <c r="F63" s="40">
        <v>16.7</v>
      </c>
      <c r="G63" s="40">
        <v>51</v>
      </c>
      <c r="H63" s="40">
        <v>67.7</v>
      </c>
      <c r="I63" s="40">
        <v>22.5</v>
      </c>
      <c r="J63" s="40">
        <v>199.7</v>
      </c>
      <c r="K63" s="40">
        <v>39.200000000000003</v>
      </c>
      <c r="L63" s="40">
        <v>113</v>
      </c>
      <c r="M63" s="40">
        <v>22.8</v>
      </c>
      <c r="N63" s="52">
        <v>8.4000000000000005E-2</v>
      </c>
      <c r="O63" s="42">
        <v>22.3</v>
      </c>
      <c r="P63" s="54">
        <f t="shared" ref="P63:Y63" si="75">IF(F$4="Yes",F63*F$5,0)</f>
        <v>83.5</v>
      </c>
      <c r="Q63" s="55">
        <f t="shared" si="75"/>
        <v>191.25</v>
      </c>
      <c r="R63" s="55">
        <f t="shared" si="75"/>
        <v>0</v>
      </c>
      <c r="S63" s="55">
        <f t="shared" si="75"/>
        <v>11.25</v>
      </c>
      <c r="T63" s="55">
        <f t="shared" si="75"/>
        <v>99.85</v>
      </c>
      <c r="U63" s="55">
        <f t="shared" si="75"/>
        <v>11.76</v>
      </c>
      <c r="V63" s="55">
        <f t="shared" si="75"/>
        <v>67.8</v>
      </c>
      <c r="W63" s="55">
        <f t="shared" si="75"/>
        <v>0</v>
      </c>
      <c r="X63" s="55">
        <f t="shared" si="75"/>
        <v>0</v>
      </c>
      <c r="Y63" s="56">
        <f t="shared" si="75"/>
        <v>0</v>
      </c>
      <c r="Z63" s="57">
        <f t="shared" si="1"/>
        <v>465.41</v>
      </c>
      <c r="AA63" s="59">
        <f t="shared" si="2"/>
        <v>5.5405952380952384</v>
      </c>
      <c r="AB63" s="59">
        <f t="shared" si="3"/>
        <v>0.57276821428571389</v>
      </c>
      <c r="AC63" s="1"/>
      <c r="AD63" s="1"/>
      <c r="AE63" s="1"/>
      <c r="AF63" s="1"/>
      <c r="AG63" s="1"/>
      <c r="AH63" s="1"/>
      <c r="AI63" s="1"/>
      <c r="AJ63" s="1"/>
      <c r="AK63" s="1"/>
      <c r="AL63" s="1">
        <f>IFERROR(VLOOKUP(C63,CALC!$K$2:$M$8,2,FALSE),1)</f>
        <v>1</v>
      </c>
      <c r="AM63" s="1">
        <f>IFERROR(VLOOKUP(C63,CALC!$K$2:$M$8,3,FALSE),1)</f>
        <v>1</v>
      </c>
      <c r="AN63" s="1">
        <f>VLOOKUP(B63,CALC!$E$2:$H$33,3,FALSE)</f>
        <v>0.83</v>
      </c>
      <c r="AO63" s="1">
        <f>VLOOKUP(B63,CALC!$E$2:$H$33,4,FALSE)</f>
        <v>0.91500000000000004</v>
      </c>
      <c r="AP63" s="1"/>
      <c r="AQ63" s="3">
        <f t="shared" si="4"/>
        <v>5.5405952380952384</v>
      </c>
      <c r="AR63" s="3">
        <f t="shared" si="5"/>
        <v>5.5405952380952384</v>
      </c>
      <c r="AS63" s="3">
        <f t="shared" si="6"/>
        <v>5.0696446428571429</v>
      </c>
      <c r="AT63" s="3">
        <f t="shared" si="7"/>
        <v>4.5986940476190474</v>
      </c>
      <c r="AU63" s="3">
        <f t="shared" si="8"/>
        <v>5.0696446428571429</v>
      </c>
      <c r="AV63" s="3">
        <f t="shared" si="9"/>
        <v>4.5986940476190474</v>
      </c>
      <c r="AW63" s="3">
        <f t="shared" si="10"/>
        <v>5.0696446428571429</v>
      </c>
      <c r="AX63" s="3">
        <f t="shared" si="11"/>
        <v>4.5986940476190474</v>
      </c>
      <c r="AY63" s="3">
        <f t="shared" si="12"/>
        <v>0.62597619047619002</v>
      </c>
      <c r="AZ63" s="3">
        <f t="shared" si="13"/>
        <v>0.62597619047619002</v>
      </c>
      <c r="BA63" s="3">
        <f t="shared" si="14"/>
        <v>0.62597619047619002</v>
      </c>
      <c r="BB63" s="3">
        <f t="shared" si="15"/>
        <v>0.57276821428571389</v>
      </c>
      <c r="BC63" s="3">
        <f t="shared" si="16"/>
        <v>0.51956023809523766</v>
      </c>
      <c r="BD63" s="3">
        <f t="shared" si="17"/>
        <v>0.57276821428571389</v>
      </c>
      <c r="BE63" s="3">
        <f t="shared" si="18"/>
        <v>0.51956023809523766</v>
      </c>
      <c r="BF63" s="3">
        <f t="shared" si="19"/>
        <v>0.57276821428571389</v>
      </c>
      <c r="BG63" s="3">
        <f t="shared" si="20"/>
        <v>0.51956023809523766</v>
      </c>
    </row>
    <row r="64" spans="1:59" ht="15" x14ac:dyDescent="0.25">
      <c r="A64" s="1" t="s">
        <v>221</v>
      </c>
      <c r="B64" s="1" t="s">
        <v>68</v>
      </c>
      <c r="C64" s="38" t="str">
        <f>VLOOKUP(A64,CALC!$A$2:$C$494,3,FALSE)</f>
        <v>RW</v>
      </c>
      <c r="D64" s="1">
        <v>1</v>
      </c>
      <c r="E64" s="79">
        <v>84</v>
      </c>
      <c r="F64" s="80">
        <v>26.5</v>
      </c>
      <c r="G64" s="80">
        <v>62.7</v>
      </c>
      <c r="H64" s="80">
        <v>89.3</v>
      </c>
      <c r="I64" s="80">
        <v>28.7</v>
      </c>
      <c r="J64" s="80">
        <v>179.7</v>
      </c>
      <c r="K64" s="80">
        <v>45.9</v>
      </c>
      <c r="L64" s="80">
        <v>59.6</v>
      </c>
      <c r="M64" s="80">
        <v>15.8</v>
      </c>
      <c r="N64" s="81">
        <v>0.14799999999999999</v>
      </c>
      <c r="O64" s="3">
        <v>19.25</v>
      </c>
      <c r="P64" s="54">
        <f t="shared" ref="P64:Y64" si="76">IF(F$4="Yes",F64*F$5,0)</f>
        <v>132.5</v>
      </c>
      <c r="Q64" s="55">
        <f t="shared" si="76"/>
        <v>235.125</v>
      </c>
      <c r="R64" s="55">
        <f t="shared" si="76"/>
        <v>0</v>
      </c>
      <c r="S64" s="55">
        <f t="shared" si="76"/>
        <v>14.35</v>
      </c>
      <c r="T64" s="55">
        <f t="shared" si="76"/>
        <v>89.85</v>
      </c>
      <c r="U64" s="55">
        <f t="shared" si="76"/>
        <v>13.77</v>
      </c>
      <c r="V64" s="55">
        <f t="shared" si="76"/>
        <v>35.76</v>
      </c>
      <c r="W64" s="55">
        <f t="shared" si="76"/>
        <v>0</v>
      </c>
      <c r="X64" s="55">
        <f t="shared" si="76"/>
        <v>0</v>
      </c>
      <c r="Y64" s="56">
        <f t="shared" si="76"/>
        <v>0</v>
      </c>
      <c r="Z64" s="57">
        <f t="shared" si="1"/>
        <v>521.35500000000002</v>
      </c>
      <c r="AA64" s="59">
        <f t="shared" si="2"/>
        <v>6.206607142857143</v>
      </c>
      <c r="AB64" s="59">
        <f t="shared" si="3"/>
        <v>0.43875000000000103</v>
      </c>
      <c r="AC64" s="1"/>
      <c r="AD64" s="1"/>
      <c r="AE64" s="1"/>
      <c r="AF64" s="1"/>
      <c r="AG64" s="1"/>
      <c r="AH64" s="1"/>
      <c r="AI64" s="1"/>
      <c r="AJ64" s="1"/>
      <c r="AK64" s="1"/>
      <c r="AL64" s="1">
        <f>IFERROR(VLOOKUP(C64,CALC!$K$2:$M$8,2,FALSE),1)</f>
        <v>0.95</v>
      </c>
      <c r="AM64" s="1">
        <f>IFERROR(VLOOKUP(C64,CALC!$K$2:$M$8,3,FALSE),1)</f>
        <v>0.97499999999999998</v>
      </c>
      <c r="AN64" s="1">
        <f>VLOOKUP(B64,CALC!$E$2:$H$33,3,FALSE)</f>
        <v>1</v>
      </c>
      <c r="AO64" s="1">
        <f>VLOOKUP(B64,CALC!$E$2:$H$33,4,FALSE)</f>
        <v>1</v>
      </c>
      <c r="AP64" s="1"/>
      <c r="AQ64" s="3">
        <f t="shared" si="4"/>
        <v>6.051441964285714</v>
      </c>
      <c r="AR64" s="3">
        <f t="shared" si="5"/>
        <v>5.8962767857142859</v>
      </c>
      <c r="AS64" s="3">
        <f t="shared" si="6"/>
        <v>6.206607142857143</v>
      </c>
      <c r="AT64" s="3">
        <f t="shared" si="7"/>
        <v>6.206607142857143</v>
      </c>
      <c r="AU64" s="3">
        <f t="shared" si="8"/>
        <v>6.051441964285714</v>
      </c>
      <c r="AV64" s="3">
        <f t="shared" si="9"/>
        <v>6.051441964285714</v>
      </c>
      <c r="AW64" s="3">
        <f t="shared" si="10"/>
        <v>5.8962767857142859</v>
      </c>
      <c r="AX64" s="3">
        <f t="shared" si="11"/>
        <v>5.8962767857142859</v>
      </c>
      <c r="AY64" s="3">
        <f t="shared" si="12"/>
        <v>0.45000000000000107</v>
      </c>
      <c r="AZ64" s="3">
        <f t="shared" si="13"/>
        <v>0.43875000000000103</v>
      </c>
      <c r="BA64" s="3">
        <f t="shared" si="14"/>
        <v>0.42750000000000099</v>
      </c>
      <c r="BB64" s="3">
        <f t="shared" si="15"/>
        <v>0.45000000000000107</v>
      </c>
      <c r="BC64" s="3">
        <f t="shared" si="16"/>
        <v>0.45000000000000107</v>
      </c>
      <c r="BD64" s="3">
        <f t="shared" si="17"/>
        <v>0.43875000000000103</v>
      </c>
      <c r="BE64" s="3">
        <f t="shared" si="18"/>
        <v>0.43875000000000103</v>
      </c>
      <c r="BF64" s="3">
        <f t="shared" si="19"/>
        <v>0.42750000000000099</v>
      </c>
      <c r="BG64" s="3">
        <f t="shared" si="20"/>
        <v>0.42750000000000099</v>
      </c>
    </row>
    <row r="65" spans="1:59" ht="15" x14ac:dyDescent="0.25">
      <c r="A65" s="38" t="s">
        <v>226</v>
      </c>
      <c r="B65" s="38" t="s">
        <v>47</v>
      </c>
      <c r="C65" s="38" t="str">
        <f>VLOOKUP(A65,CALC!$A$2:$C$494,3,FALSE)</f>
        <v>C</v>
      </c>
      <c r="D65" s="38">
        <v>1</v>
      </c>
      <c r="E65" s="39">
        <v>84</v>
      </c>
      <c r="F65" s="40">
        <v>36.200000000000003</v>
      </c>
      <c r="G65" s="40">
        <v>47.2</v>
      </c>
      <c r="H65" s="40">
        <v>83.4</v>
      </c>
      <c r="I65" s="40">
        <v>24.8</v>
      </c>
      <c r="J65" s="40">
        <v>229.1</v>
      </c>
      <c r="K65" s="40">
        <v>21.7</v>
      </c>
      <c r="L65" s="40">
        <v>37.5</v>
      </c>
      <c r="M65" s="40">
        <v>19.2</v>
      </c>
      <c r="N65" s="52">
        <v>0.158</v>
      </c>
      <c r="O65" s="42">
        <v>20.05</v>
      </c>
      <c r="P65" s="54">
        <f t="shared" ref="P65:Y65" si="77">IF(F$4="Yes",F65*F$5,0)</f>
        <v>181</v>
      </c>
      <c r="Q65" s="55">
        <f t="shared" si="77"/>
        <v>177</v>
      </c>
      <c r="R65" s="55">
        <f t="shared" si="77"/>
        <v>0</v>
      </c>
      <c r="S65" s="55">
        <f t="shared" si="77"/>
        <v>12.4</v>
      </c>
      <c r="T65" s="55">
        <f t="shared" si="77"/>
        <v>114.55</v>
      </c>
      <c r="U65" s="55">
        <f t="shared" si="77"/>
        <v>6.51</v>
      </c>
      <c r="V65" s="55">
        <f t="shared" si="77"/>
        <v>22.5</v>
      </c>
      <c r="W65" s="55">
        <f t="shared" si="77"/>
        <v>0</v>
      </c>
      <c r="X65" s="55">
        <f t="shared" si="77"/>
        <v>0</v>
      </c>
      <c r="Y65" s="56">
        <f t="shared" si="77"/>
        <v>0</v>
      </c>
      <c r="Z65" s="57">
        <f t="shared" si="1"/>
        <v>513.96</v>
      </c>
      <c r="AA65" s="59">
        <f t="shared" si="2"/>
        <v>6.1185714285714292</v>
      </c>
      <c r="AB65" s="59">
        <f t="shared" si="3"/>
        <v>0.37068762500000163</v>
      </c>
      <c r="AC65" s="1"/>
      <c r="AD65" s="1"/>
      <c r="AE65" s="1"/>
      <c r="AF65" s="1"/>
      <c r="AG65" s="1"/>
      <c r="AH65" s="1"/>
      <c r="AI65" s="1"/>
      <c r="AJ65" s="1"/>
      <c r="AK65" s="1"/>
      <c r="AL65" s="1">
        <f>IFERROR(VLOOKUP(C65,CALC!$K$2:$M$8,2,FALSE),1)</f>
        <v>0.96</v>
      </c>
      <c r="AM65" s="1">
        <f>IFERROR(VLOOKUP(C65,CALC!$K$2:$M$8,3,FALSE),1)</f>
        <v>0.98</v>
      </c>
      <c r="AN65" s="1">
        <f>VLOOKUP(B65,CALC!$E$2:$H$33,3,FALSE)</f>
        <v>1.0900000000000001</v>
      </c>
      <c r="AO65" s="1">
        <f>VLOOKUP(B65,CALC!$E$2:$H$33,4,FALSE)</f>
        <v>1.0449999999999999</v>
      </c>
      <c r="AP65" s="1"/>
      <c r="AQ65" s="3">
        <f t="shared" si="4"/>
        <v>5.9962000000000009</v>
      </c>
      <c r="AR65" s="3">
        <f t="shared" si="5"/>
        <v>5.8738285714285716</v>
      </c>
      <c r="AS65" s="3">
        <f t="shared" si="6"/>
        <v>6.3939071428571435</v>
      </c>
      <c r="AT65" s="3">
        <f t="shared" si="7"/>
        <v>6.6692428571428586</v>
      </c>
      <c r="AU65" s="3">
        <f t="shared" si="8"/>
        <v>6.2660290000000005</v>
      </c>
      <c r="AV65" s="3">
        <f t="shared" si="9"/>
        <v>6.5358580000000011</v>
      </c>
      <c r="AW65" s="3">
        <f t="shared" si="10"/>
        <v>6.1381508571428567</v>
      </c>
      <c r="AX65" s="3">
        <f t="shared" si="11"/>
        <v>6.4024731428571435</v>
      </c>
      <c r="AY65" s="3">
        <f t="shared" si="12"/>
        <v>0.36196428571428729</v>
      </c>
      <c r="AZ65" s="3">
        <f t="shared" si="13"/>
        <v>0.35472500000000157</v>
      </c>
      <c r="BA65" s="3">
        <f t="shared" si="14"/>
        <v>0.34748571428571579</v>
      </c>
      <c r="BB65" s="3">
        <f t="shared" si="15"/>
        <v>0.37825267857143019</v>
      </c>
      <c r="BC65" s="3">
        <f t="shared" si="16"/>
        <v>0.3945410714285732</v>
      </c>
      <c r="BD65" s="3">
        <f t="shared" si="17"/>
        <v>0.37068762500000163</v>
      </c>
      <c r="BE65" s="3">
        <f t="shared" si="18"/>
        <v>0.38665025000000175</v>
      </c>
      <c r="BF65" s="3">
        <f t="shared" si="19"/>
        <v>0.36312257142857296</v>
      </c>
      <c r="BG65" s="3">
        <f t="shared" si="20"/>
        <v>0.37875942857143025</v>
      </c>
    </row>
    <row r="66" spans="1:59" ht="15" x14ac:dyDescent="0.25">
      <c r="A66" s="38" t="s">
        <v>261</v>
      </c>
      <c r="B66" s="38" t="s">
        <v>41</v>
      </c>
      <c r="C66" s="38" t="str">
        <f>VLOOKUP(A66,CALC!$A$2:$C$494,3,FALSE)</f>
        <v>LW/RW</v>
      </c>
      <c r="D66" s="38">
        <v>1</v>
      </c>
      <c r="E66" s="39">
        <v>84</v>
      </c>
      <c r="F66" s="40">
        <v>30.3</v>
      </c>
      <c r="G66" s="40">
        <v>44.4</v>
      </c>
      <c r="H66" s="40">
        <v>74.599999999999994</v>
      </c>
      <c r="I66" s="40">
        <v>28.1</v>
      </c>
      <c r="J66" s="40">
        <v>193.6</v>
      </c>
      <c r="K66" s="40">
        <v>126.9</v>
      </c>
      <c r="L66" s="40">
        <v>74</v>
      </c>
      <c r="M66" s="40">
        <v>52.2</v>
      </c>
      <c r="N66" s="52">
        <v>0.156</v>
      </c>
      <c r="O66" s="42">
        <v>18.850000000000001</v>
      </c>
      <c r="P66" s="54">
        <f t="shared" ref="P66:Y66" si="78">IF(F$4="Yes",F66*F$5,0)</f>
        <v>151.5</v>
      </c>
      <c r="Q66" s="55">
        <f t="shared" si="78"/>
        <v>166.5</v>
      </c>
      <c r="R66" s="55">
        <f t="shared" si="78"/>
        <v>0</v>
      </c>
      <c r="S66" s="55">
        <f t="shared" si="78"/>
        <v>14.05</v>
      </c>
      <c r="T66" s="55">
        <f t="shared" si="78"/>
        <v>96.8</v>
      </c>
      <c r="U66" s="55">
        <f t="shared" si="78"/>
        <v>38.07</v>
      </c>
      <c r="V66" s="55">
        <f t="shared" si="78"/>
        <v>44.4</v>
      </c>
      <c r="W66" s="55">
        <f t="shared" si="78"/>
        <v>0</v>
      </c>
      <c r="X66" s="55">
        <f t="shared" si="78"/>
        <v>0</v>
      </c>
      <c r="Y66" s="56">
        <f t="shared" si="78"/>
        <v>0</v>
      </c>
      <c r="Z66" s="57">
        <f t="shared" si="1"/>
        <v>511.32</v>
      </c>
      <c r="AA66" s="59">
        <f t="shared" si="2"/>
        <v>6.0871428571428572</v>
      </c>
      <c r="AB66" s="59">
        <f t="shared" si="3"/>
        <v>0.34375714285714387</v>
      </c>
      <c r="AC66" s="1"/>
      <c r="AD66" s="1"/>
      <c r="AE66" s="1"/>
      <c r="AF66" s="1"/>
      <c r="AG66" s="1"/>
      <c r="AH66" s="1"/>
      <c r="AI66" s="1"/>
      <c r="AJ66" s="1"/>
      <c r="AK66" s="1"/>
      <c r="AL66" s="1">
        <f>IFERROR(VLOOKUP(C66,CALC!$K$2:$M$8,2,FALSE),1)</f>
        <v>1.08</v>
      </c>
      <c r="AM66" s="1">
        <f>IFERROR(VLOOKUP(C66,CALC!$K$2:$M$8,3,FALSE),1)</f>
        <v>1.04</v>
      </c>
      <c r="AN66" s="1">
        <f>VLOOKUP(B66,CALC!$E$2:$H$33,3,FALSE)</f>
        <v>1</v>
      </c>
      <c r="AO66" s="1">
        <f>VLOOKUP(B66,CALC!$E$2:$H$33,4,FALSE)</f>
        <v>1</v>
      </c>
      <c r="AP66" s="1"/>
      <c r="AQ66" s="3">
        <f t="shared" si="4"/>
        <v>6.3306285714285719</v>
      </c>
      <c r="AR66" s="3">
        <f t="shared" si="5"/>
        <v>6.5741142857142858</v>
      </c>
      <c r="AS66" s="3">
        <f t="shared" si="6"/>
        <v>6.0871428571428572</v>
      </c>
      <c r="AT66" s="3">
        <f t="shared" si="7"/>
        <v>6.0871428571428572</v>
      </c>
      <c r="AU66" s="3">
        <f t="shared" si="8"/>
        <v>6.3306285714285719</v>
      </c>
      <c r="AV66" s="3">
        <f t="shared" si="9"/>
        <v>6.3306285714285719</v>
      </c>
      <c r="AW66" s="3">
        <f t="shared" si="10"/>
        <v>6.5741142857142858</v>
      </c>
      <c r="AX66" s="3">
        <f t="shared" si="11"/>
        <v>6.5741142857142858</v>
      </c>
      <c r="AY66" s="3">
        <f t="shared" si="12"/>
        <v>0.33053571428571527</v>
      </c>
      <c r="AZ66" s="3">
        <f t="shared" si="13"/>
        <v>0.34375714285714387</v>
      </c>
      <c r="BA66" s="3">
        <f t="shared" si="14"/>
        <v>0.35697857142857253</v>
      </c>
      <c r="BB66" s="3">
        <f t="shared" si="15"/>
        <v>0.33053571428571527</v>
      </c>
      <c r="BC66" s="3">
        <f t="shared" si="16"/>
        <v>0.33053571428571527</v>
      </c>
      <c r="BD66" s="3">
        <f t="shared" si="17"/>
        <v>0.34375714285714387</v>
      </c>
      <c r="BE66" s="3">
        <f t="shared" si="18"/>
        <v>0.34375714285714387</v>
      </c>
      <c r="BF66" s="3">
        <f t="shared" si="19"/>
        <v>0.35697857142857253</v>
      </c>
      <c r="BG66" s="3">
        <f t="shared" si="20"/>
        <v>0.35697857142857253</v>
      </c>
    </row>
    <row r="67" spans="1:59" ht="15" x14ac:dyDescent="0.25">
      <c r="A67" s="38" t="s">
        <v>242</v>
      </c>
      <c r="B67" s="38" t="s">
        <v>51</v>
      </c>
      <c r="C67" s="38" t="str">
        <f>VLOOKUP(A67,CALC!$A$2:$C$494,3,FALSE)</f>
        <v>D</v>
      </c>
      <c r="D67" s="38">
        <v>1</v>
      </c>
      <c r="E67" s="39">
        <v>84</v>
      </c>
      <c r="F67" s="40">
        <v>15.7</v>
      </c>
      <c r="G67" s="40">
        <v>48.4</v>
      </c>
      <c r="H67" s="40">
        <v>64.099999999999994</v>
      </c>
      <c r="I67" s="40">
        <v>23.7</v>
      </c>
      <c r="J67" s="40">
        <v>207.6</v>
      </c>
      <c r="K67" s="40">
        <v>65.7</v>
      </c>
      <c r="L67" s="40">
        <v>91.2</v>
      </c>
      <c r="M67" s="40">
        <v>51.9</v>
      </c>
      <c r="N67" s="52">
        <v>7.5999999999999998E-2</v>
      </c>
      <c r="O67" s="42">
        <v>22.95</v>
      </c>
      <c r="P67" s="54">
        <f t="shared" ref="P67:Y67" si="79">IF(F$4="Yes",F67*F$5,0)</f>
        <v>78.5</v>
      </c>
      <c r="Q67" s="55">
        <f t="shared" si="79"/>
        <v>181.5</v>
      </c>
      <c r="R67" s="55">
        <f t="shared" si="79"/>
        <v>0</v>
      </c>
      <c r="S67" s="55">
        <f t="shared" si="79"/>
        <v>11.85</v>
      </c>
      <c r="T67" s="55">
        <f t="shared" si="79"/>
        <v>103.8</v>
      </c>
      <c r="U67" s="55">
        <f t="shared" si="79"/>
        <v>19.71</v>
      </c>
      <c r="V67" s="55">
        <f t="shared" si="79"/>
        <v>54.72</v>
      </c>
      <c r="W67" s="55">
        <f t="shared" si="79"/>
        <v>0</v>
      </c>
      <c r="X67" s="55">
        <f t="shared" si="79"/>
        <v>0</v>
      </c>
      <c r="Y67" s="56">
        <f t="shared" si="79"/>
        <v>0</v>
      </c>
      <c r="Z67" s="57">
        <f t="shared" si="1"/>
        <v>450.08000000000004</v>
      </c>
      <c r="AA67" s="59">
        <f t="shared" si="2"/>
        <v>5.3580952380952382</v>
      </c>
      <c r="AB67" s="59">
        <f t="shared" si="3"/>
        <v>0.43682404761904708</v>
      </c>
      <c r="AC67" s="1"/>
      <c r="AD67" s="1"/>
      <c r="AE67" s="1"/>
      <c r="AF67" s="1"/>
      <c r="AG67" s="1"/>
      <c r="AH67" s="1"/>
      <c r="AI67" s="1"/>
      <c r="AJ67" s="1"/>
      <c r="AK67" s="1"/>
      <c r="AL67" s="1">
        <f>IFERROR(VLOOKUP(C67,CALC!$K$2:$M$8,2,FALSE),1)</f>
        <v>1</v>
      </c>
      <c r="AM67" s="1">
        <f>IFERROR(VLOOKUP(C67,CALC!$K$2:$M$8,3,FALSE),1)</f>
        <v>1</v>
      </c>
      <c r="AN67" s="1">
        <f>VLOOKUP(B67,CALC!$E$2:$H$33,3,FALSE)</f>
        <v>0.97</v>
      </c>
      <c r="AO67" s="1">
        <f>VLOOKUP(B67,CALC!$E$2:$H$33,4,FALSE)</f>
        <v>0.98499999999999999</v>
      </c>
      <c r="AP67" s="1"/>
      <c r="AQ67" s="3">
        <f t="shared" si="4"/>
        <v>5.3580952380952382</v>
      </c>
      <c r="AR67" s="3">
        <f t="shared" si="5"/>
        <v>5.3580952380952382</v>
      </c>
      <c r="AS67" s="3">
        <f t="shared" si="6"/>
        <v>5.2777238095238097</v>
      </c>
      <c r="AT67" s="3">
        <f t="shared" si="7"/>
        <v>5.1973523809523812</v>
      </c>
      <c r="AU67" s="3">
        <f t="shared" si="8"/>
        <v>5.2777238095238097</v>
      </c>
      <c r="AV67" s="3">
        <f t="shared" si="9"/>
        <v>5.1973523809523812</v>
      </c>
      <c r="AW67" s="3">
        <f t="shared" si="10"/>
        <v>5.2777238095238097</v>
      </c>
      <c r="AX67" s="3">
        <f t="shared" si="11"/>
        <v>5.1973523809523812</v>
      </c>
      <c r="AY67" s="3">
        <f t="shared" si="12"/>
        <v>0.44347619047618991</v>
      </c>
      <c r="AZ67" s="3">
        <f t="shared" si="13"/>
        <v>0.44347619047618991</v>
      </c>
      <c r="BA67" s="3">
        <f t="shared" si="14"/>
        <v>0.44347619047618991</v>
      </c>
      <c r="BB67" s="3">
        <f t="shared" si="15"/>
        <v>0.43682404761904708</v>
      </c>
      <c r="BC67" s="3">
        <f t="shared" si="16"/>
        <v>0.4301719047619042</v>
      </c>
      <c r="BD67" s="3">
        <f t="shared" si="17"/>
        <v>0.43682404761904708</v>
      </c>
      <c r="BE67" s="3">
        <f t="shared" si="18"/>
        <v>0.4301719047619042</v>
      </c>
      <c r="BF67" s="3">
        <f t="shared" si="19"/>
        <v>0.43682404761904708</v>
      </c>
      <c r="BG67" s="3">
        <f t="shared" si="20"/>
        <v>0.4301719047619042</v>
      </c>
    </row>
    <row r="68" spans="1:59" ht="15" x14ac:dyDescent="0.25">
      <c r="A68" s="38" t="s">
        <v>276</v>
      </c>
      <c r="B68" s="38" t="s">
        <v>16</v>
      </c>
      <c r="C68" s="38" t="str">
        <f>VLOOKUP(A68,CALC!$A$2:$C$494,3,FALSE)</f>
        <v>C</v>
      </c>
      <c r="D68" s="38">
        <v>1</v>
      </c>
      <c r="E68" s="39">
        <v>84</v>
      </c>
      <c r="F68" s="40">
        <v>41.1</v>
      </c>
      <c r="G68" s="40">
        <v>44.3</v>
      </c>
      <c r="H68" s="40">
        <v>85.4</v>
      </c>
      <c r="I68" s="40">
        <v>29.4</v>
      </c>
      <c r="J68" s="40">
        <v>214.6</v>
      </c>
      <c r="K68" s="40">
        <v>20.8</v>
      </c>
      <c r="L68" s="40">
        <v>41.9</v>
      </c>
      <c r="M68" s="40">
        <v>18.899999999999999</v>
      </c>
      <c r="N68" s="52">
        <v>0.191</v>
      </c>
      <c r="O68" s="42">
        <v>19.25</v>
      </c>
      <c r="P68" s="54">
        <f t="shared" ref="P68:Y68" si="80">IF(F$4="Yes",F68*F$5,0)</f>
        <v>205.5</v>
      </c>
      <c r="Q68" s="55">
        <f t="shared" si="80"/>
        <v>166.125</v>
      </c>
      <c r="R68" s="55">
        <f t="shared" si="80"/>
        <v>0</v>
      </c>
      <c r="S68" s="55">
        <f t="shared" si="80"/>
        <v>14.7</v>
      </c>
      <c r="T68" s="55">
        <f t="shared" si="80"/>
        <v>107.3</v>
      </c>
      <c r="U68" s="55">
        <f t="shared" si="80"/>
        <v>6.24</v>
      </c>
      <c r="V68" s="55">
        <f t="shared" si="80"/>
        <v>25.139999999999997</v>
      </c>
      <c r="W68" s="55">
        <f t="shared" si="80"/>
        <v>0</v>
      </c>
      <c r="X68" s="55">
        <f t="shared" si="80"/>
        <v>0</v>
      </c>
      <c r="Y68" s="56">
        <f t="shared" si="80"/>
        <v>0</v>
      </c>
      <c r="Z68" s="57">
        <f t="shared" si="1"/>
        <v>525.005</v>
      </c>
      <c r="AA68" s="59">
        <f t="shared" si="2"/>
        <v>6.250059523809524</v>
      </c>
      <c r="AB68" s="59">
        <f t="shared" si="3"/>
        <v>0.44247875000000103</v>
      </c>
      <c r="AC68" s="1"/>
      <c r="AD68" s="1"/>
      <c r="AE68" s="1"/>
      <c r="AF68" s="1"/>
      <c r="AG68" s="1"/>
      <c r="AH68" s="1"/>
      <c r="AI68" s="1"/>
      <c r="AJ68" s="1"/>
      <c r="AK68" s="1"/>
      <c r="AL68" s="1">
        <f>IFERROR(VLOOKUP(C68,CALC!$K$2:$M$8,2,FALSE),1)</f>
        <v>0.96</v>
      </c>
      <c r="AM68" s="1">
        <f>IFERROR(VLOOKUP(C68,CALC!$K$2:$M$8,3,FALSE),1)</f>
        <v>0.98</v>
      </c>
      <c r="AN68" s="1">
        <f>VLOOKUP(B68,CALC!$E$2:$H$33,3,FALSE)</f>
        <v>0.83</v>
      </c>
      <c r="AO68" s="1">
        <f>VLOOKUP(B68,CALC!$E$2:$H$33,4,FALSE)</f>
        <v>0.91500000000000004</v>
      </c>
      <c r="AP68" s="1"/>
      <c r="AQ68" s="3">
        <f t="shared" si="4"/>
        <v>6.1250583333333335</v>
      </c>
      <c r="AR68" s="3">
        <f t="shared" si="5"/>
        <v>6.000057142857143</v>
      </c>
      <c r="AS68" s="3">
        <f t="shared" si="6"/>
        <v>5.7188044642857143</v>
      </c>
      <c r="AT68" s="3">
        <f t="shared" si="7"/>
        <v>5.1875494047619046</v>
      </c>
      <c r="AU68" s="3">
        <f t="shared" si="8"/>
        <v>5.6044283750000004</v>
      </c>
      <c r="AV68" s="3">
        <f t="shared" si="9"/>
        <v>5.0837984166666663</v>
      </c>
      <c r="AW68" s="3">
        <f t="shared" si="10"/>
        <v>5.4900522857142864</v>
      </c>
      <c r="AX68" s="3">
        <f t="shared" si="11"/>
        <v>4.980047428571428</v>
      </c>
      <c r="AY68" s="3">
        <f t="shared" si="12"/>
        <v>0.49345238095238209</v>
      </c>
      <c r="AZ68" s="3">
        <f t="shared" si="13"/>
        <v>0.48358333333333442</v>
      </c>
      <c r="BA68" s="3">
        <f t="shared" si="14"/>
        <v>0.47371428571428681</v>
      </c>
      <c r="BB68" s="3">
        <f t="shared" si="15"/>
        <v>0.4515089285714296</v>
      </c>
      <c r="BC68" s="3">
        <f t="shared" si="16"/>
        <v>0.40956547619047712</v>
      </c>
      <c r="BD68" s="3">
        <f t="shared" si="17"/>
        <v>0.44247875000000103</v>
      </c>
      <c r="BE68" s="3">
        <f t="shared" si="18"/>
        <v>0.40137416666666753</v>
      </c>
      <c r="BF68" s="3">
        <f t="shared" si="19"/>
        <v>0.43344857142857246</v>
      </c>
      <c r="BG68" s="3">
        <f t="shared" si="20"/>
        <v>0.39318285714285806</v>
      </c>
    </row>
    <row r="69" spans="1:59" ht="15" x14ac:dyDescent="0.25">
      <c r="A69" s="38" t="s">
        <v>235</v>
      </c>
      <c r="B69" s="38" t="s">
        <v>53</v>
      </c>
      <c r="C69" s="38" t="str">
        <f>VLOOKUP(A69,CALC!$A$2:$C$494,3,FALSE)</f>
        <v>D</v>
      </c>
      <c r="D69" s="38">
        <v>1</v>
      </c>
      <c r="E69" s="39">
        <v>84</v>
      </c>
      <c r="F69" s="40">
        <v>12.7</v>
      </c>
      <c r="G69" s="40">
        <v>44.9</v>
      </c>
      <c r="H69" s="40">
        <v>57.6</v>
      </c>
      <c r="I69" s="40">
        <v>22.6</v>
      </c>
      <c r="J69" s="40">
        <v>202</v>
      </c>
      <c r="K69" s="40">
        <v>36.200000000000003</v>
      </c>
      <c r="L69" s="40">
        <v>152.5</v>
      </c>
      <c r="M69" s="40">
        <v>60.9</v>
      </c>
      <c r="N69" s="41">
        <v>6.3E-2</v>
      </c>
      <c r="O69" s="42">
        <v>21.6</v>
      </c>
      <c r="P69" s="54">
        <f t="shared" ref="P69:Y69" si="81">IF(F$4="Yes",F69*F$5,0)</f>
        <v>63.5</v>
      </c>
      <c r="Q69" s="55">
        <f t="shared" si="81"/>
        <v>168.375</v>
      </c>
      <c r="R69" s="55">
        <f t="shared" si="81"/>
        <v>0</v>
      </c>
      <c r="S69" s="55">
        <f t="shared" si="81"/>
        <v>11.3</v>
      </c>
      <c r="T69" s="55">
        <f t="shared" si="81"/>
        <v>101</v>
      </c>
      <c r="U69" s="55">
        <f t="shared" si="81"/>
        <v>10.860000000000001</v>
      </c>
      <c r="V69" s="55">
        <f t="shared" si="81"/>
        <v>91.5</v>
      </c>
      <c r="W69" s="55">
        <f t="shared" si="81"/>
        <v>0</v>
      </c>
      <c r="X69" s="55">
        <f t="shared" si="81"/>
        <v>0</v>
      </c>
      <c r="Y69" s="56">
        <f t="shared" si="81"/>
        <v>0</v>
      </c>
      <c r="Z69" s="57">
        <f t="shared" si="1"/>
        <v>446.53500000000003</v>
      </c>
      <c r="AA69" s="59">
        <f t="shared" si="2"/>
        <v>5.3158928571428579</v>
      </c>
      <c r="AB69" s="59">
        <f t="shared" si="3"/>
        <v>0.39525470238095239</v>
      </c>
      <c r="AC69" s="1"/>
      <c r="AD69" s="1"/>
      <c r="AE69" s="1"/>
      <c r="AF69" s="1"/>
      <c r="AG69" s="1"/>
      <c r="AH69" s="1"/>
      <c r="AI69" s="1"/>
      <c r="AJ69" s="1"/>
      <c r="AK69" s="1"/>
      <c r="AL69" s="1">
        <f>IFERROR(VLOOKUP(C69,CALC!$K$2:$M$8,2,FALSE),1)</f>
        <v>1</v>
      </c>
      <c r="AM69" s="1">
        <f>IFERROR(VLOOKUP(C69,CALC!$K$2:$M$8,3,FALSE),1)</f>
        <v>1</v>
      </c>
      <c r="AN69" s="1">
        <f>VLOOKUP(B69,CALC!$E$2:$H$33,3,FALSE)</f>
        <v>0.97</v>
      </c>
      <c r="AO69" s="1">
        <f>VLOOKUP(B69,CALC!$E$2:$H$33,4,FALSE)</f>
        <v>0.98499999999999999</v>
      </c>
      <c r="AP69" s="1"/>
      <c r="AQ69" s="3">
        <f t="shared" si="4"/>
        <v>5.3158928571428579</v>
      </c>
      <c r="AR69" s="3">
        <f t="shared" si="5"/>
        <v>5.3158928571428579</v>
      </c>
      <c r="AS69" s="3">
        <f t="shared" si="6"/>
        <v>5.2361544642857147</v>
      </c>
      <c r="AT69" s="3">
        <f t="shared" si="7"/>
        <v>5.1564160714285716</v>
      </c>
      <c r="AU69" s="3">
        <f t="shared" si="8"/>
        <v>5.2361544642857147</v>
      </c>
      <c r="AV69" s="3">
        <f t="shared" si="9"/>
        <v>5.1564160714285716</v>
      </c>
      <c r="AW69" s="3">
        <f t="shared" si="10"/>
        <v>5.2361544642857147</v>
      </c>
      <c r="AX69" s="3">
        <f t="shared" si="11"/>
        <v>5.1564160714285716</v>
      </c>
      <c r="AY69" s="3">
        <f t="shared" si="12"/>
        <v>0.40127380952380953</v>
      </c>
      <c r="AZ69" s="3">
        <f t="shared" si="13"/>
        <v>0.40127380952380953</v>
      </c>
      <c r="BA69" s="3">
        <f t="shared" si="14"/>
        <v>0.40127380952380953</v>
      </c>
      <c r="BB69" s="3">
        <f t="shared" si="15"/>
        <v>0.39525470238095239</v>
      </c>
      <c r="BC69" s="3">
        <f t="shared" si="16"/>
        <v>0.38923559523809526</v>
      </c>
      <c r="BD69" s="3">
        <f t="shared" si="17"/>
        <v>0.39525470238095239</v>
      </c>
      <c r="BE69" s="3">
        <f t="shared" si="18"/>
        <v>0.38923559523809526</v>
      </c>
      <c r="BF69" s="3">
        <f t="shared" si="19"/>
        <v>0.39525470238095239</v>
      </c>
      <c r="BG69" s="3">
        <f t="shared" si="20"/>
        <v>0.38923559523809526</v>
      </c>
    </row>
    <row r="70" spans="1:59" ht="15" x14ac:dyDescent="0.25">
      <c r="A70" s="38" t="s">
        <v>233</v>
      </c>
      <c r="B70" s="38" t="s">
        <v>30</v>
      </c>
      <c r="C70" s="38" t="str">
        <f>VLOOKUP(A70,CALC!$A$2:$C$494,3,FALSE)</f>
        <v>D</v>
      </c>
      <c r="D70" s="38">
        <v>1</v>
      </c>
      <c r="E70" s="39">
        <v>78</v>
      </c>
      <c r="F70" s="40">
        <v>11.8</v>
      </c>
      <c r="G70" s="40">
        <v>43.2</v>
      </c>
      <c r="H70" s="40">
        <v>55</v>
      </c>
      <c r="I70" s="40">
        <v>18.399999999999999</v>
      </c>
      <c r="J70" s="40">
        <v>133.19999999999999</v>
      </c>
      <c r="K70" s="40">
        <v>111.3</v>
      </c>
      <c r="L70" s="40">
        <v>142.30000000000001</v>
      </c>
      <c r="M70" s="40">
        <v>66.5</v>
      </c>
      <c r="N70" s="41">
        <v>8.8999999999999996E-2</v>
      </c>
      <c r="O70" s="42">
        <v>24.5</v>
      </c>
      <c r="P70" s="54">
        <f t="shared" ref="P70:Y70" si="82">IF(F$4="Yes",F70*F$5,0)</f>
        <v>59</v>
      </c>
      <c r="Q70" s="55">
        <f t="shared" si="82"/>
        <v>162</v>
      </c>
      <c r="R70" s="55">
        <f t="shared" si="82"/>
        <v>0</v>
      </c>
      <c r="S70" s="55">
        <f t="shared" si="82"/>
        <v>9.1999999999999993</v>
      </c>
      <c r="T70" s="55">
        <f t="shared" si="82"/>
        <v>66.599999999999994</v>
      </c>
      <c r="U70" s="55">
        <f t="shared" si="82"/>
        <v>33.39</v>
      </c>
      <c r="V70" s="55">
        <f t="shared" si="82"/>
        <v>85.38000000000001</v>
      </c>
      <c r="W70" s="55">
        <f t="shared" si="82"/>
        <v>0</v>
      </c>
      <c r="X70" s="55">
        <f t="shared" si="82"/>
        <v>0</v>
      </c>
      <c r="Y70" s="56">
        <f t="shared" si="82"/>
        <v>0</v>
      </c>
      <c r="Z70" s="57">
        <f t="shared" si="1"/>
        <v>415.56999999999994</v>
      </c>
      <c r="AA70" s="59">
        <f t="shared" si="2"/>
        <v>5.3278205128205123</v>
      </c>
      <c r="AB70" s="59">
        <f t="shared" si="3"/>
        <v>0.39873941391941276</v>
      </c>
      <c r="AC70" s="1"/>
      <c r="AD70" s="1"/>
      <c r="AE70" s="1"/>
      <c r="AF70" s="1"/>
      <c r="AG70" s="1"/>
      <c r="AH70" s="1"/>
      <c r="AI70" s="1"/>
      <c r="AJ70" s="1"/>
      <c r="AK70" s="1"/>
      <c r="AL70" s="1">
        <f>IFERROR(VLOOKUP(C70,CALC!$K$2:$M$8,2,FALSE),1)</f>
        <v>1</v>
      </c>
      <c r="AM70" s="1">
        <f>IFERROR(VLOOKUP(C70,CALC!$K$2:$M$8,3,FALSE),1)</f>
        <v>1</v>
      </c>
      <c r="AN70" s="1">
        <f>VLOOKUP(B70,CALC!$E$2:$H$33,3,FALSE)</f>
        <v>0.93</v>
      </c>
      <c r="AO70" s="1">
        <f>VLOOKUP(B70,CALC!$E$2:$H$33,4,FALSE)</f>
        <v>0.96500000000000008</v>
      </c>
      <c r="AP70" s="1"/>
      <c r="AQ70" s="3">
        <f t="shared" si="4"/>
        <v>5.3278205128205123</v>
      </c>
      <c r="AR70" s="3">
        <f t="shared" si="5"/>
        <v>5.3278205128205123</v>
      </c>
      <c r="AS70" s="3">
        <f t="shared" si="6"/>
        <v>5.1413467948717946</v>
      </c>
      <c r="AT70" s="3">
        <f t="shared" si="7"/>
        <v>4.9548730769230769</v>
      </c>
      <c r="AU70" s="3">
        <f t="shared" si="8"/>
        <v>5.1413467948717946</v>
      </c>
      <c r="AV70" s="3">
        <f t="shared" si="9"/>
        <v>4.9548730769230769</v>
      </c>
      <c r="AW70" s="3">
        <f t="shared" si="10"/>
        <v>5.1413467948717946</v>
      </c>
      <c r="AX70" s="3">
        <f t="shared" si="11"/>
        <v>4.9548730769230769</v>
      </c>
      <c r="AY70" s="3">
        <f t="shared" si="12"/>
        <v>0.41320146520146395</v>
      </c>
      <c r="AZ70" s="3">
        <f t="shared" si="13"/>
        <v>0.41320146520146395</v>
      </c>
      <c r="BA70" s="3">
        <f t="shared" si="14"/>
        <v>0.41320146520146395</v>
      </c>
      <c r="BB70" s="3">
        <f t="shared" si="15"/>
        <v>0.39873941391941276</v>
      </c>
      <c r="BC70" s="3">
        <f t="shared" si="16"/>
        <v>0.38427736263736151</v>
      </c>
      <c r="BD70" s="3">
        <f t="shared" si="17"/>
        <v>0.39873941391941276</v>
      </c>
      <c r="BE70" s="3">
        <f t="shared" si="18"/>
        <v>0.38427736263736151</v>
      </c>
      <c r="BF70" s="3">
        <f t="shared" si="19"/>
        <v>0.39873941391941276</v>
      </c>
      <c r="BG70" s="3">
        <f t="shared" si="20"/>
        <v>0.38427736263736151</v>
      </c>
    </row>
    <row r="71" spans="1:59" ht="15" x14ac:dyDescent="0.25">
      <c r="A71" s="38" t="s">
        <v>305</v>
      </c>
      <c r="B71" s="38" t="s">
        <v>25</v>
      </c>
      <c r="C71" s="38" t="str">
        <f>VLOOKUP(A71,CALC!$A$2:$C$494,3,FALSE)</f>
        <v>LW/RW</v>
      </c>
      <c r="D71" s="38">
        <v>1</v>
      </c>
      <c r="E71" s="39">
        <v>84</v>
      </c>
      <c r="F71" s="40">
        <v>38.1</v>
      </c>
      <c r="G71" s="40">
        <v>30.9</v>
      </c>
      <c r="H71" s="40">
        <v>69.099999999999994</v>
      </c>
      <c r="I71" s="40">
        <v>26.2</v>
      </c>
      <c r="J71" s="40">
        <v>276.2</v>
      </c>
      <c r="K71" s="40">
        <v>35.799999999999997</v>
      </c>
      <c r="L71" s="40">
        <v>42.1</v>
      </c>
      <c r="M71" s="40">
        <v>29</v>
      </c>
      <c r="N71" s="41">
        <v>0.13800000000000001</v>
      </c>
      <c r="O71" s="42">
        <v>18.55</v>
      </c>
      <c r="P71" s="54">
        <f t="shared" ref="P71:Y71" si="83">IF(F$4="Yes",F71*F$5,0)</f>
        <v>190.5</v>
      </c>
      <c r="Q71" s="55">
        <f t="shared" si="83"/>
        <v>115.875</v>
      </c>
      <c r="R71" s="55">
        <f t="shared" si="83"/>
        <v>0</v>
      </c>
      <c r="S71" s="55">
        <f t="shared" si="83"/>
        <v>13.1</v>
      </c>
      <c r="T71" s="55">
        <f t="shared" si="83"/>
        <v>138.1</v>
      </c>
      <c r="U71" s="55">
        <f t="shared" si="83"/>
        <v>10.739999999999998</v>
      </c>
      <c r="V71" s="55">
        <f t="shared" si="83"/>
        <v>25.26</v>
      </c>
      <c r="W71" s="55">
        <f t="shared" si="83"/>
        <v>0</v>
      </c>
      <c r="X71" s="55">
        <f t="shared" si="83"/>
        <v>0</v>
      </c>
      <c r="Y71" s="56">
        <f t="shared" si="83"/>
        <v>0</v>
      </c>
      <c r="Z71" s="57">
        <f t="shared" si="1"/>
        <v>493.57500000000005</v>
      </c>
      <c r="AA71" s="59">
        <f t="shared" si="2"/>
        <v>5.8758928571428575</v>
      </c>
      <c r="AB71" s="59">
        <f t="shared" si="3"/>
        <v>0.1339817142857157</v>
      </c>
      <c r="AC71" s="1"/>
      <c r="AD71" s="1"/>
      <c r="AE71" s="1"/>
      <c r="AF71" s="1"/>
      <c r="AG71" s="1"/>
      <c r="AH71" s="1"/>
      <c r="AI71" s="1"/>
      <c r="AJ71" s="1"/>
      <c r="AK71" s="1"/>
      <c r="AL71" s="1">
        <f>IFERROR(VLOOKUP(C71,CALC!$K$2:$M$8,2,FALSE),1)</f>
        <v>1.08</v>
      </c>
      <c r="AM71" s="1">
        <f>IFERROR(VLOOKUP(C71,CALC!$K$2:$M$8,3,FALSE),1)</f>
        <v>1.04</v>
      </c>
      <c r="AN71" s="1">
        <f>VLOOKUP(B71,CALC!$E$2:$H$33,3,FALSE)</f>
        <v>1.1599999999999999</v>
      </c>
      <c r="AO71" s="1">
        <f>VLOOKUP(B71,CALC!$E$2:$H$33,4,FALSE)</f>
        <v>1.08</v>
      </c>
      <c r="AP71" s="1"/>
      <c r="AQ71" s="3">
        <f t="shared" si="4"/>
        <v>6.1109285714285724</v>
      </c>
      <c r="AR71" s="3">
        <f t="shared" si="5"/>
        <v>6.3459642857142864</v>
      </c>
      <c r="AS71" s="3">
        <f t="shared" si="6"/>
        <v>6.3459642857142864</v>
      </c>
      <c r="AT71" s="3">
        <f t="shared" si="7"/>
        <v>6.8160357142857144</v>
      </c>
      <c r="AU71" s="3">
        <f t="shared" si="8"/>
        <v>6.5998028571428584</v>
      </c>
      <c r="AV71" s="3">
        <f t="shared" si="9"/>
        <v>7.0886771428571436</v>
      </c>
      <c r="AW71" s="3">
        <f t="shared" si="10"/>
        <v>6.8536414285714296</v>
      </c>
      <c r="AX71" s="3">
        <f t="shared" si="11"/>
        <v>7.3613185714285718</v>
      </c>
      <c r="AY71" s="3">
        <f t="shared" si="12"/>
        <v>0.11928571428571555</v>
      </c>
      <c r="AZ71" s="3">
        <f t="shared" si="13"/>
        <v>0.12405714285714417</v>
      </c>
      <c r="BA71" s="3">
        <f t="shared" si="14"/>
        <v>0.12882857142857279</v>
      </c>
      <c r="BB71" s="3">
        <f t="shared" si="15"/>
        <v>0.12882857142857279</v>
      </c>
      <c r="BC71" s="3">
        <f t="shared" si="16"/>
        <v>0.13837142857143003</v>
      </c>
      <c r="BD71" s="3">
        <f t="shared" si="17"/>
        <v>0.1339817142857157</v>
      </c>
      <c r="BE71" s="3">
        <f t="shared" si="18"/>
        <v>0.14390628571428724</v>
      </c>
      <c r="BF71" s="3">
        <f t="shared" si="19"/>
        <v>0.13913485714285861</v>
      </c>
      <c r="BG71" s="3">
        <f t="shared" si="20"/>
        <v>0.14944114285714444</v>
      </c>
    </row>
    <row r="72" spans="1:59" ht="15" x14ac:dyDescent="0.25">
      <c r="A72" s="38" t="s">
        <v>240</v>
      </c>
      <c r="B72" s="38" t="s">
        <v>72</v>
      </c>
      <c r="C72" s="38" t="str">
        <f>VLOOKUP(A72,CALC!$A$2:$C$494,3,FALSE)</f>
        <v>C</v>
      </c>
      <c r="D72" s="38">
        <v>1</v>
      </c>
      <c r="E72" s="39">
        <v>84</v>
      </c>
      <c r="F72" s="40">
        <v>32.200000000000003</v>
      </c>
      <c r="G72" s="40">
        <v>50.2</v>
      </c>
      <c r="H72" s="40">
        <v>82.4</v>
      </c>
      <c r="I72" s="40">
        <v>28.1</v>
      </c>
      <c r="J72" s="40">
        <v>219.5</v>
      </c>
      <c r="K72" s="40">
        <v>62.7</v>
      </c>
      <c r="L72" s="40">
        <v>27.8</v>
      </c>
      <c r="M72" s="40">
        <v>43.4</v>
      </c>
      <c r="N72" s="41">
        <v>0.14699999999999999</v>
      </c>
      <c r="O72" s="42">
        <v>20.100000000000001</v>
      </c>
      <c r="P72" s="54">
        <f t="shared" ref="P72:Y72" si="84">IF(F$4="Yes",F72*F$5,0)</f>
        <v>161</v>
      </c>
      <c r="Q72" s="55">
        <f t="shared" si="84"/>
        <v>188.25</v>
      </c>
      <c r="R72" s="55">
        <f t="shared" si="84"/>
        <v>0</v>
      </c>
      <c r="S72" s="55">
        <f t="shared" si="84"/>
        <v>14.05</v>
      </c>
      <c r="T72" s="55">
        <f t="shared" si="84"/>
        <v>109.75</v>
      </c>
      <c r="U72" s="55">
        <f t="shared" si="84"/>
        <v>18.809999999999999</v>
      </c>
      <c r="V72" s="55">
        <f t="shared" si="84"/>
        <v>16.68</v>
      </c>
      <c r="W72" s="55">
        <f t="shared" si="84"/>
        <v>0</v>
      </c>
      <c r="X72" s="55">
        <f t="shared" si="84"/>
        <v>0</v>
      </c>
      <c r="Y72" s="56">
        <f t="shared" si="84"/>
        <v>0</v>
      </c>
      <c r="Z72" s="57">
        <f t="shared" si="1"/>
        <v>508.54</v>
      </c>
      <c r="AA72" s="59">
        <f t="shared" si="2"/>
        <v>6.0540476190476191</v>
      </c>
      <c r="AB72" s="59">
        <f t="shared" si="3"/>
        <v>0.29149166666666765</v>
      </c>
      <c r="AC72" s="1"/>
      <c r="AD72" s="1"/>
      <c r="AE72" s="1"/>
      <c r="AF72" s="1"/>
      <c r="AG72" s="1"/>
      <c r="AH72" s="1"/>
      <c r="AI72" s="1"/>
      <c r="AJ72" s="1"/>
      <c r="AK72" s="1"/>
      <c r="AL72" s="1">
        <f>IFERROR(VLOOKUP(C72,CALC!$K$2:$M$8,2,FALSE),1)</f>
        <v>0.96</v>
      </c>
      <c r="AM72" s="1">
        <f>IFERROR(VLOOKUP(C72,CALC!$K$2:$M$8,3,FALSE),1)</f>
        <v>0.98</v>
      </c>
      <c r="AN72" s="1">
        <f>VLOOKUP(B72,CALC!$E$2:$H$33,3,FALSE)</f>
        <v>1</v>
      </c>
      <c r="AO72" s="1">
        <f>VLOOKUP(B72,CALC!$E$2:$H$33,4,FALSE)</f>
        <v>1</v>
      </c>
      <c r="AP72" s="1"/>
      <c r="AQ72" s="3">
        <f t="shared" si="4"/>
        <v>5.9329666666666663</v>
      </c>
      <c r="AR72" s="3">
        <f t="shared" si="5"/>
        <v>5.8118857142857143</v>
      </c>
      <c r="AS72" s="3">
        <f t="shared" si="6"/>
        <v>6.0540476190476191</v>
      </c>
      <c r="AT72" s="3">
        <f t="shared" si="7"/>
        <v>6.0540476190476191</v>
      </c>
      <c r="AU72" s="3">
        <f t="shared" si="8"/>
        <v>5.9329666666666663</v>
      </c>
      <c r="AV72" s="3">
        <f t="shared" si="9"/>
        <v>5.9329666666666663</v>
      </c>
      <c r="AW72" s="3">
        <f t="shared" si="10"/>
        <v>5.8118857142857143</v>
      </c>
      <c r="AX72" s="3">
        <f t="shared" si="11"/>
        <v>5.8118857142857143</v>
      </c>
      <c r="AY72" s="3">
        <f t="shared" si="12"/>
        <v>0.2974404761904772</v>
      </c>
      <c r="AZ72" s="3">
        <f t="shared" si="13"/>
        <v>0.29149166666666765</v>
      </c>
      <c r="BA72" s="3">
        <f t="shared" si="14"/>
        <v>0.2855428571428581</v>
      </c>
      <c r="BB72" s="3">
        <f t="shared" si="15"/>
        <v>0.2974404761904772</v>
      </c>
      <c r="BC72" s="3">
        <f t="shared" si="16"/>
        <v>0.2974404761904772</v>
      </c>
      <c r="BD72" s="3">
        <f t="shared" si="17"/>
        <v>0.29149166666666765</v>
      </c>
      <c r="BE72" s="3">
        <f t="shared" si="18"/>
        <v>0.29149166666666765</v>
      </c>
      <c r="BF72" s="3">
        <f t="shared" si="19"/>
        <v>0.2855428571428581</v>
      </c>
      <c r="BG72" s="3">
        <f t="shared" si="20"/>
        <v>0.2855428571428581</v>
      </c>
    </row>
    <row r="73" spans="1:59" ht="15" x14ac:dyDescent="0.25">
      <c r="A73" s="38" t="s">
        <v>260</v>
      </c>
      <c r="B73" s="38" t="s">
        <v>58</v>
      </c>
      <c r="C73" s="38" t="str">
        <f>VLOOKUP(A73,CALC!$A$2:$C$494,3,FALSE)</f>
        <v>C</v>
      </c>
      <c r="D73" s="38">
        <v>1</v>
      </c>
      <c r="E73" s="39">
        <v>84</v>
      </c>
      <c r="F73" s="40">
        <v>33.5</v>
      </c>
      <c r="G73" s="40">
        <v>43.2</v>
      </c>
      <c r="H73" s="40">
        <v>76.7</v>
      </c>
      <c r="I73" s="40">
        <v>25.8</v>
      </c>
      <c r="J73" s="40">
        <v>222.1</v>
      </c>
      <c r="K73" s="40">
        <v>50.5</v>
      </c>
      <c r="L73" s="40">
        <v>66.900000000000006</v>
      </c>
      <c r="M73" s="40">
        <v>23.4</v>
      </c>
      <c r="N73" s="52">
        <v>0.151</v>
      </c>
      <c r="O73" s="42">
        <v>20.65</v>
      </c>
      <c r="P73" s="54">
        <f t="shared" ref="P73:Y73" si="85">IF(F$4="Yes",F73*F$5,0)</f>
        <v>167.5</v>
      </c>
      <c r="Q73" s="55">
        <f t="shared" si="85"/>
        <v>162</v>
      </c>
      <c r="R73" s="55">
        <f t="shared" si="85"/>
        <v>0</v>
      </c>
      <c r="S73" s="55">
        <f t="shared" si="85"/>
        <v>12.9</v>
      </c>
      <c r="T73" s="55">
        <f t="shared" si="85"/>
        <v>111.05</v>
      </c>
      <c r="U73" s="55">
        <f t="shared" si="85"/>
        <v>15.149999999999999</v>
      </c>
      <c r="V73" s="55">
        <f t="shared" si="85"/>
        <v>40.14</v>
      </c>
      <c r="W73" s="55">
        <f t="shared" si="85"/>
        <v>0</v>
      </c>
      <c r="X73" s="55">
        <f t="shared" si="85"/>
        <v>0</v>
      </c>
      <c r="Y73" s="56">
        <f t="shared" si="85"/>
        <v>0</v>
      </c>
      <c r="Z73" s="57">
        <f t="shared" si="1"/>
        <v>508.73999999999995</v>
      </c>
      <c r="AA73" s="59">
        <f t="shared" si="2"/>
        <v>6.0564285714285706</v>
      </c>
      <c r="AB73" s="59">
        <f t="shared" si="3"/>
        <v>0.28354112500000012</v>
      </c>
      <c r="AC73" s="1"/>
      <c r="AD73" s="1"/>
      <c r="AE73" s="1"/>
      <c r="AF73" s="1"/>
      <c r="AG73" s="1"/>
      <c r="AH73" s="1"/>
      <c r="AI73" s="1"/>
      <c r="AJ73" s="1"/>
      <c r="AK73" s="1"/>
      <c r="AL73" s="1">
        <f>IFERROR(VLOOKUP(C73,CALC!$K$2:$M$8,2,FALSE),1)</f>
        <v>0.96</v>
      </c>
      <c r="AM73" s="1">
        <f>IFERROR(VLOOKUP(C73,CALC!$K$2:$M$8,3,FALSE),1)</f>
        <v>0.98</v>
      </c>
      <c r="AN73" s="1">
        <f>VLOOKUP(B73,CALC!$E$2:$H$33,3,FALSE)</f>
        <v>0.93</v>
      </c>
      <c r="AO73" s="1">
        <f>VLOOKUP(B73,CALC!$E$2:$H$33,4,FALSE)</f>
        <v>0.96500000000000008</v>
      </c>
      <c r="AP73" s="1"/>
      <c r="AQ73" s="3">
        <f t="shared" si="4"/>
        <v>5.9352999999999989</v>
      </c>
      <c r="AR73" s="3">
        <f t="shared" si="5"/>
        <v>5.8141714285714272</v>
      </c>
      <c r="AS73" s="3">
        <f t="shared" si="6"/>
        <v>5.8444535714285708</v>
      </c>
      <c r="AT73" s="3">
        <f t="shared" si="7"/>
        <v>5.632478571428571</v>
      </c>
      <c r="AU73" s="3">
        <f t="shared" si="8"/>
        <v>5.7275644999999997</v>
      </c>
      <c r="AV73" s="3">
        <f t="shared" si="9"/>
        <v>5.5198289999999997</v>
      </c>
      <c r="AW73" s="3">
        <f t="shared" si="10"/>
        <v>5.6106754285714278</v>
      </c>
      <c r="AX73" s="3">
        <f t="shared" si="11"/>
        <v>5.4071794285714274</v>
      </c>
      <c r="AY73" s="3">
        <f t="shared" si="12"/>
        <v>0.29982142857142868</v>
      </c>
      <c r="AZ73" s="3">
        <f t="shared" si="13"/>
        <v>0.29382500000000011</v>
      </c>
      <c r="BA73" s="3">
        <f t="shared" si="14"/>
        <v>0.28782857142857154</v>
      </c>
      <c r="BB73" s="3">
        <f t="shared" si="15"/>
        <v>0.28932767857142871</v>
      </c>
      <c r="BC73" s="3">
        <f t="shared" si="16"/>
        <v>0.27883392857142869</v>
      </c>
      <c r="BD73" s="3">
        <f t="shared" si="17"/>
        <v>0.28354112500000012</v>
      </c>
      <c r="BE73" s="3">
        <f t="shared" si="18"/>
        <v>0.27325725000000012</v>
      </c>
      <c r="BF73" s="3">
        <f t="shared" si="19"/>
        <v>0.27775457142857157</v>
      </c>
      <c r="BG73" s="3">
        <f t="shared" si="20"/>
        <v>0.26768057142857155</v>
      </c>
    </row>
    <row r="74" spans="1:59" ht="15" x14ac:dyDescent="0.25">
      <c r="A74" s="38" t="s">
        <v>262</v>
      </c>
      <c r="B74" s="38" t="s">
        <v>21</v>
      </c>
      <c r="C74" s="38" t="str">
        <f>VLOOKUP(A74,CALC!$A$2:$C$494,3,FALSE)</f>
        <v>C/RW</v>
      </c>
      <c r="D74" s="38">
        <v>1</v>
      </c>
      <c r="E74" s="39">
        <v>84</v>
      </c>
      <c r="F74" s="40">
        <v>23.6</v>
      </c>
      <c r="G74" s="40">
        <v>59.1</v>
      </c>
      <c r="H74" s="40">
        <v>82.7</v>
      </c>
      <c r="I74" s="40">
        <v>25.1</v>
      </c>
      <c r="J74" s="40">
        <v>211.4</v>
      </c>
      <c r="K74" s="40">
        <v>45.9</v>
      </c>
      <c r="L74" s="40">
        <v>58.9</v>
      </c>
      <c r="M74" s="40">
        <v>41.8</v>
      </c>
      <c r="N74" s="52">
        <v>0.111</v>
      </c>
      <c r="O74" s="42">
        <v>20.7</v>
      </c>
      <c r="P74" s="54">
        <f t="shared" ref="P74:Y74" si="86">IF(F$4="Yes",F74*F$5,0)</f>
        <v>118</v>
      </c>
      <c r="Q74" s="55">
        <f t="shared" si="86"/>
        <v>221.625</v>
      </c>
      <c r="R74" s="55">
        <f t="shared" si="86"/>
        <v>0</v>
      </c>
      <c r="S74" s="55">
        <f t="shared" si="86"/>
        <v>12.55</v>
      </c>
      <c r="T74" s="55">
        <f t="shared" si="86"/>
        <v>105.7</v>
      </c>
      <c r="U74" s="55">
        <f t="shared" si="86"/>
        <v>13.77</v>
      </c>
      <c r="V74" s="55">
        <f t="shared" si="86"/>
        <v>35.339999999999996</v>
      </c>
      <c r="W74" s="55">
        <f t="shared" si="86"/>
        <v>0</v>
      </c>
      <c r="X74" s="55">
        <f t="shared" si="86"/>
        <v>0</v>
      </c>
      <c r="Y74" s="56">
        <f t="shared" si="86"/>
        <v>0</v>
      </c>
      <c r="Z74" s="57">
        <f t="shared" si="1"/>
        <v>506.98499999999996</v>
      </c>
      <c r="AA74" s="59">
        <f t="shared" si="2"/>
        <v>6.0355357142857136</v>
      </c>
      <c r="AB74" s="59">
        <f t="shared" si="3"/>
        <v>0.2663070535714287</v>
      </c>
      <c r="AC74" s="1"/>
      <c r="AD74" s="1"/>
      <c r="AE74" s="1"/>
      <c r="AF74" s="1"/>
      <c r="AG74" s="1"/>
      <c r="AH74" s="1"/>
      <c r="AI74" s="1"/>
      <c r="AJ74" s="1"/>
      <c r="AK74" s="1"/>
      <c r="AL74" s="1">
        <f>IFERROR(VLOOKUP(C74,CALC!$K$2:$M$8,2,FALSE),1)</f>
        <v>1.01</v>
      </c>
      <c r="AM74" s="1">
        <f>IFERROR(VLOOKUP(C74,CALC!$K$2:$M$8,3,FALSE),1)</f>
        <v>1.0049999999999999</v>
      </c>
      <c r="AN74" s="1">
        <f>VLOOKUP(B74,CALC!$E$2:$H$33,3,FALSE)</f>
        <v>0.9</v>
      </c>
      <c r="AO74" s="1">
        <f>VLOOKUP(B74,CALC!$E$2:$H$33,4,FALSE)</f>
        <v>0.95</v>
      </c>
      <c r="AP74" s="1"/>
      <c r="AQ74" s="3">
        <f t="shared" si="4"/>
        <v>6.0657133928571412</v>
      </c>
      <c r="AR74" s="3">
        <f t="shared" si="5"/>
        <v>6.0958910714285706</v>
      </c>
      <c r="AS74" s="3">
        <f t="shared" si="6"/>
        <v>5.7337589285714277</v>
      </c>
      <c r="AT74" s="3">
        <f t="shared" si="7"/>
        <v>5.4319821428571426</v>
      </c>
      <c r="AU74" s="3">
        <f t="shared" si="8"/>
        <v>5.7624277232142838</v>
      </c>
      <c r="AV74" s="3">
        <f t="shared" si="9"/>
        <v>5.4591420535714272</v>
      </c>
      <c r="AW74" s="3">
        <f t="shared" si="10"/>
        <v>5.7910965178571416</v>
      </c>
      <c r="AX74" s="3">
        <f t="shared" si="11"/>
        <v>5.4863019642857136</v>
      </c>
      <c r="AY74" s="3">
        <f t="shared" si="12"/>
        <v>0.27892857142857164</v>
      </c>
      <c r="AZ74" s="3">
        <f t="shared" si="13"/>
        <v>0.28032321428571444</v>
      </c>
      <c r="BA74" s="3">
        <f t="shared" si="14"/>
        <v>0.28171785714285735</v>
      </c>
      <c r="BB74" s="3">
        <f t="shared" si="15"/>
        <v>0.26498214285714305</v>
      </c>
      <c r="BC74" s="3">
        <f t="shared" si="16"/>
        <v>0.25103571428571447</v>
      </c>
      <c r="BD74" s="3">
        <f t="shared" si="17"/>
        <v>0.2663070535714287</v>
      </c>
      <c r="BE74" s="3">
        <f t="shared" si="18"/>
        <v>0.25229089285714301</v>
      </c>
      <c r="BF74" s="3">
        <f t="shared" si="19"/>
        <v>0.26763196428571445</v>
      </c>
      <c r="BG74" s="3">
        <f t="shared" si="20"/>
        <v>0.25354607142857161</v>
      </c>
    </row>
    <row r="75" spans="1:59" ht="15" x14ac:dyDescent="0.25">
      <c r="A75" s="38" t="s">
        <v>246</v>
      </c>
      <c r="B75" s="38" t="s">
        <v>21</v>
      </c>
      <c r="C75" s="38" t="str">
        <f>VLOOKUP(A75,CALC!$A$2:$C$494,3,FALSE)</f>
        <v>C</v>
      </c>
      <c r="D75" s="38">
        <v>1</v>
      </c>
      <c r="E75" s="39">
        <v>84</v>
      </c>
      <c r="F75" s="40">
        <v>37.200000000000003</v>
      </c>
      <c r="G75" s="40">
        <v>33.700000000000003</v>
      </c>
      <c r="H75" s="40">
        <v>70.8</v>
      </c>
      <c r="I75" s="40">
        <v>20.100000000000001</v>
      </c>
      <c r="J75" s="40">
        <v>271.89999999999998</v>
      </c>
      <c r="K75" s="40">
        <v>79.7</v>
      </c>
      <c r="L75" s="40">
        <v>42.6</v>
      </c>
      <c r="M75" s="40">
        <v>39.299999999999997</v>
      </c>
      <c r="N75" s="41">
        <v>0.13700000000000001</v>
      </c>
      <c r="O75" s="42">
        <v>20.65</v>
      </c>
      <c r="P75" s="54">
        <f t="shared" ref="P75:Y75" si="87">IF(F$4="Yes",F75*F$5,0)</f>
        <v>186</v>
      </c>
      <c r="Q75" s="55">
        <f t="shared" si="87"/>
        <v>126.37500000000001</v>
      </c>
      <c r="R75" s="55">
        <f t="shared" si="87"/>
        <v>0</v>
      </c>
      <c r="S75" s="55">
        <f t="shared" si="87"/>
        <v>10.050000000000001</v>
      </c>
      <c r="T75" s="55">
        <f t="shared" si="87"/>
        <v>135.94999999999999</v>
      </c>
      <c r="U75" s="55">
        <f t="shared" si="87"/>
        <v>23.91</v>
      </c>
      <c r="V75" s="55">
        <f t="shared" si="87"/>
        <v>25.56</v>
      </c>
      <c r="W75" s="55">
        <f t="shared" si="87"/>
        <v>0</v>
      </c>
      <c r="X75" s="55">
        <f t="shared" si="87"/>
        <v>0</v>
      </c>
      <c r="Y75" s="56">
        <f t="shared" si="87"/>
        <v>0</v>
      </c>
      <c r="Z75" s="57">
        <f t="shared" si="1"/>
        <v>507.84500000000003</v>
      </c>
      <c r="AA75" s="59">
        <f t="shared" si="2"/>
        <v>6.0457738095238103</v>
      </c>
      <c r="AB75" s="59">
        <f t="shared" si="3"/>
        <v>0.2692141666666682</v>
      </c>
      <c r="AC75" s="1"/>
      <c r="AD75" s="1"/>
      <c r="AE75" s="1"/>
      <c r="AF75" s="1"/>
      <c r="AG75" s="1"/>
      <c r="AH75" s="1"/>
      <c r="AI75" s="1"/>
      <c r="AJ75" s="1"/>
      <c r="AK75" s="1"/>
      <c r="AL75" s="1">
        <f>IFERROR(VLOOKUP(C75,CALC!$K$2:$M$8,2,FALSE),1)</f>
        <v>0.96</v>
      </c>
      <c r="AM75" s="1">
        <f>IFERROR(VLOOKUP(C75,CALC!$K$2:$M$8,3,FALSE),1)</f>
        <v>0.98</v>
      </c>
      <c r="AN75" s="1">
        <f>VLOOKUP(B75,CALC!$E$2:$H$33,3,FALSE)</f>
        <v>0.9</v>
      </c>
      <c r="AO75" s="1">
        <f>VLOOKUP(B75,CALC!$E$2:$H$33,4,FALSE)</f>
        <v>0.95</v>
      </c>
      <c r="AP75" s="1"/>
      <c r="AQ75" s="3">
        <f t="shared" si="4"/>
        <v>5.9248583333333338</v>
      </c>
      <c r="AR75" s="3">
        <f t="shared" si="5"/>
        <v>5.8039428571428573</v>
      </c>
      <c r="AS75" s="3">
        <f t="shared" si="6"/>
        <v>5.7434851190476195</v>
      </c>
      <c r="AT75" s="3">
        <f t="shared" si="7"/>
        <v>5.4411964285714296</v>
      </c>
      <c r="AU75" s="3">
        <f t="shared" si="8"/>
        <v>5.6286154166666664</v>
      </c>
      <c r="AV75" s="3">
        <f t="shared" si="9"/>
        <v>5.3323725000000008</v>
      </c>
      <c r="AW75" s="3">
        <f t="shared" si="10"/>
        <v>5.5137457142857143</v>
      </c>
      <c r="AX75" s="3">
        <f t="shared" si="11"/>
        <v>5.2235485714285721</v>
      </c>
      <c r="AY75" s="3">
        <f t="shared" si="12"/>
        <v>0.28916666666666835</v>
      </c>
      <c r="AZ75" s="3">
        <f t="shared" si="13"/>
        <v>0.28338333333333499</v>
      </c>
      <c r="BA75" s="3">
        <f t="shared" si="14"/>
        <v>0.27760000000000162</v>
      </c>
      <c r="BB75" s="3">
        <f t="shared" si="15"/>
        <v>0.27470833333333494</v>
      </c>
      <c r="BC75" s="3">
        <f t="shared" si="16"/>
        <v>0.26025000000000154</v>
      </c>
      <c r="BD75" s="3">
        <f t="shared" si="17"/>
        <v>0.2692141666666682</v>
      </c>
      <c r="BE75" s="3">
        <f t="shared" si="18"/>
        <v>0.25504500000000152</v>
      </c>
      <c r="BF75" s="3">
        <f t="shared" si="19"/>
        <v>0.26372000000000151</v>
      </c>
      <c r="BG75" s="3">
        <f t="shared" si="20"/>
        <v>0.24984000000000148</v>
      </c>
    </row>
    <row r="76" spans="1:59" ht="15" x14ac:dyDescent="0.25">
      <c r="A76" s="1" t="s">
        <v>250</v>
      </c>
      <c r="B76" s="1" t="s">
        <v>19</v>
      </c>
      <c r="C76" s="38" t="str">
        <f>VLOOKUP(A76,CALC!$A$2:$C$494,3,FALSE)</f>
        <v>RW</v>
      </c>
      <c r="D76" s="1">
        <v>1</v>
      </c>
      <c r="E76" s="79">
        <v>84</v>
      </c>
      <c r="F76" s="80">
        <v>28.6</v>
      </c>
      <c r="G76" s="80">
        <v>37.299999999999997</v>
      </c>
      <c r="H76" s="80">
        <v>65.900000000000006</v>
      </c>
      <c r="I76" s="80">
        <v>13.8</v>
      </c>
      <c r="J76" s="80">
        <v>182.6</v>
      </c>
      <c r="K76" s="80">
        <v>229.7</v>
      </c>
      <c r="L76" s="80">
        <v>70.099999999999994</v>
      </c>
      <c r="M76" s="80">
        <v>111.6</v>
      </c>
      <c r="N76" s="81">
        <v>0.157</v>
      </c>
      <c r="O76" s="3">
        <v>19.3</v>
      </c>
      <c r="P76" s="54">
        <f t="shared" ref="P76:Y76" si="88">IF(F$4="Yes",F76*F$5,0)</f>
        <v>143</v>
      </c>
      <c r="Q76" s="55">
        <f t="shared" si="88"/>
        <v>139.875</v>
      </c>
      <c r="R76" s="55">
        <f t="shared" si="88"/>
        <v>0</v>
      </c>
      <c r="S76" s="55">
        <f t="shared" si="88"/>
        <v>6.9</v>
      </c>
      <c r="T76" s="55">
        <f t="shared" si="88"/>
        <v>91.3</v>
      </c>
      <c r="U76" s="55">
        <f t="shared" si="88"/>
        <v>68.91</v>
      </c>
      <c r="V76" s="55">
        <f t="shared" si="88"/>
        <v>42.059999999999995</v>
      </c>
      <c r="W76" s="55">
        <f t="shared" si="88"/>
        <v>0</v>
      </c>
      <c r="X76" s="55">
        <f t="shared" si="88"/>
        <v>0</v>
      </c>
      <c r="Y76" s="56">
        <f t="shared" si="88"/>
        <v>0</v>
      </c>
      <c r="Z76" s="57">
        <f t="shared" si="1"/>
        <v>492.04500000000002</v>
      </c>
      <c r="AA76" s="59">
        <f t="shared" si="2"/>
        <v>5.857678571428572</v>
      </c>
      <c r="AB76" s="59">
        <f t="shared" si="3"/>
        <v>0.10790638392857298</v>
      </c>
      <c r="AC76" s="1"/>
      <c r="AD76" s="1"/>
      <c r="AE76" s="1"/>
      <c r="AF76" s="1"/>
      <c r="AG76" s="1"/>
      <c r="AH76" s="1"/>
      <c r="AI76" s="1"/>
      <c r="AJ76" s="1"/>
      <c r="AK76" s="1"/>
      <c r="AL76" s="1">
        <f>IFERROR(VLOOKUP(C76,CALC!$K$2:$M$8,2,FALSE),1)</f>
        <v>0.95</v>
      </c>
      <c r="AM76" s="1">
        <f>IFERROR(VLOOKUP(C76,CALC!$K$2:$M$8,3,FALSE),1)</f>
        <v>0.97499999999999998</v>
      </c>
      <c r="AN76" s="1">
        <f>VLOOKUP(B76,CALC!$E$2:$H$33,3,FALSE)</f>
        <v>1.19</v>
      </c>
      <c r="AO76" s="1">
        <f>VLOOKUP(B76,CALC!$E$2:$H$33,4,FALSE)</f>
        <v>1.095</v>
      </c>
      <c r="AP76" s="1"/>
      <c r="AQ76" s="3">
        <f t="shared" si="4"/>
        <v>5.7112366071428573</v>
      </c>
      <c r="AR76" s="3">
        <f t="shared" si="5"/>
        <v>5.5647946428571435</v>
      </c>
      <c r="AS76" s="3">
        <f t="shared" si="6"/>
        <v>6.4141580357142862</v>
      </c>
      <c r="AT76" s="3">
        <f t="shared" si="7"/>
        <v>6.9706375000000005</v>
      </c>
      <c r="AU76" s="3">
        <f t="shared" si="8"/>
        <v>6.2538040848214287</v>
      </c>
      <c r="AV76" s="3">
        <f t="shared" si="9"/>
        <v>6.7963715625000001</v>
      </c>
      <c r="AW76" s="3">
        <f t="shared" si="10"/>
        <v>6.093450133928572</v>
      </c>
      <c r="AX76" s="3">
        <f t="shared" si="11"/>
        <v>6.6221056250000006</v>
      </c>
      <c r="AY76" s="3">
        <f t="shared" si="12"/>
        <v>0.10107142857143003</v>
      </c>
      <c r="AZ76" s="3">
        <f t="shared" si="13"/>
        <v>9.8544642857144274E-2</v>
      </c>
      <c r="BA76" s="3">
        <f t="shared" si="14"/>
        <v>9.6017857142858529E-2</v>
      </c>
      <c r="BB76" s="3">
        <f t="shared" si="15"/>
        <v>0.11067321428571589</v>
      </c>
      <c r="BC76" s="3">
        <f t="shared" si="16"/>
        <v>0.12027500000000173</v>
      </c>
      <c r="BD76" s="3">
        <f t="shared" si="17"/>
        <v>0.10790638392857298</v>
      </c>
      <c r="BE76" s="3">
        <f t="shared" si="18"/>
        <v>0.11726812500000168</v>
      </c>
      <c r="BF76" s="3">
        <f t="shared" si="19"/>
        <v>0.10513955357143008</v>
      </c>
      <c r="BG76" s="3">
        <f t="shared" si="20"/>
        <v>0.11426125000000165</v>
      </c>
    </row>
    <row r="77" spans="1:59" ht="15" x14ac:dyDescent="0.25">
      <c r="A77" s="1" t="s">
        <v>243</v>
      </c>
      <c r="B77" s="1" t="s">
        <v>23</v>
      </c>
      <c r="C77" s="38" t="str">
        <f>VLOOKUP(A77,CALC!$A$2:$C$494,3,FALSE)</f>
        <v>D</v>
      </c>
      <c r="D77" s="1">
        <v>1</v>
      </c>
      <c r="E77" s="79">
        <v>84</v>
      </c>
      <c r="F77" s="80">
        <v>12.6</v>
      </c>
      <c r="G77" s="80">
        <v>48.4</v>
      </c>
      <c r="H77" s="80">
        <v>61</v>
      </c>
      <c r="I77" s="80">
        <v>20</v>
      </c>
      <c r="J77" s="80">
        <v>177.8</v>
      </c>
      <c r="K77" s="80">
        <v>43.9</v>
      </c>
      <c r="L77" s="80">
        <v>123.3</v>
      </c>
      <c r="M77" s="80">
        <v>40.5</v>
      </c>
      <c r="N77" s="81">
        <v>7.0999999999999994E-2</v>
      </c>
      <c r="O77" s="3">
        <v>24.75</v>
      </c>
      <c r="P77" s="54">
        <f t="shared" ref="P77:Y77" si="89">IF(F$4="Yes",F77*F$5,0)</f>
        <v>63</v>
      </c>
      <c r="Q77" s="55">
        <f t="shared" si="89"/>
        <v>181.5</v>
      </c>
      <c r="R77" s="55">
        <f t="shared" si="89"/>
        <v>0</v>
      </c>
      <c r="S77" s="55">
        <f t="shared" si="89"/>
        <v>10</v>
      </c>
      <c r="T77" s="55">
        <f t="shared" si="89"/>
        <v>88.9</v>
      </c>
      <c r="U77" s="55">
        <f t="shared" si="89"/>
        <v>13.17</v>
      </c>
      <c r="V77" s="55">
        <f t="shared" si="89"/>
        <v>73.97999999999999</v>
      </c>
      <c r="W77" s="55">
        <f t="shared" si="89"/>
        <v>0</v>
      </c>
      <c r="X77" s="55">
        <f t="shared" si="89"/>
        <v>0</v>
      </c>
      <c r="Y77" s="56">
        <f t="shared" si="89"/>
        <v>0</v>
      </c>
      <c r="Z77" s="57">
        <f t="shared" si="1"/>
        <v>430.54999999999995</v>
      </c>
      <c r="AA77" s="59">
        <f t="shared" si="2"/>
        <v>5.1255952380952374</v>
      </c>
      <c r="AB77" s="59">
        <f t="shared" si="3"/>
        <v>0.21519571428571288</v>
      </c>
      <c r="AC77" s="1"/>
      <c r="AD77" s="1"/>
      <c r="AE77" s="1"/>
      <c r="AF77" s="1"/>
      <c r="AG77" s="1"/>
      <c r="AH77" s="1"/>
      <c r="AI77" s="1"/>
      <c r="AJ77" s="1"/>
      <c r="AK77" s="1"/>
      <c r="AL77" s="1">
        <f>IFERROR(VLOOKUP(C77,CALC!$K$2:$M$8,2,FALSE),1)</f>
        <v>1</v>
      </c>
      <c r="AM77" s="1">
        <f>IFERROR(VLOOKUP(C77,CALC!$K$2:$M$8,3,FALSE),1)</f>
        <v>1</v>
      </c>
      <c r="AN77" s="1">
        <f>VLOOKUP(B77,CALC!$E$2:$H$33,3,FALSE)</f>
        <v>1.04</v>
      </c>
      <c r="AO77" s="1">
        <f>VLOOKUP(B77,CALC!$E$2:$H$33,4,FALSE)</f>
        <v>1.02</v>
      </c>
      <c r="AP77" s="1"/>
      <c r="AQ77" s="3">
        <f t="shared" si="4"/>
        <v>5.1255952380952374</v>
      </c>
      <c r="AR77" s="3">
        <f t="shared" si="5"/>
        <v>5.1255952380952374</v>
      </c>
      <c r="AS77" s="3">
        <f t="shared" si="6"/>
        <v>5.2281071428571426</v>
      </c>
      <c r="AT77" s="3">
        <f t="shared" si="7"/>
        <v>5.3306190476190469</v>
      </c>
      <c r="AU77" s="3">
        <f t="shared" si="8"/>
        <v>5.2281071428571426</v>
      </c>
      <c r="AV77" s="3">
        <f t="shared" si="9"/>
        <v>5.3306190476190469</v>
      </c>
      <c r="AW77" s="3">
        <f t="shared" si="10"/>
        <v>5.2281071428571426</v>
      </c>
      <c r="AX77" s="3">
        <f t="shared" si="11"/>
        <v>5.3306190476190469</v>
      </c>
      <c r="AY77" s="3">
        <f t="shared" si="12"/>
        <v>0.2109761904761891</v>
      </c>
      <c r="AZ77" s="3">
        <f t="shared" si="13"/>
        <v>0.2109761904761891</v>
      </c>
      <c r="BA77" s="3">
        <f t="shared" si="14"/>
        <v>0.2109761904761891</v>
      </c>
      <c r="BB77" s="3">
        <f t="shared" si="15"/>
        <v>0.21519571428571288</v>
      </c>
      <c r="BC77" s="3">
        <f t="shared" si="16"/>
        <v>0.21941523809523666</v>
      </c>
      <c r="BD77" s="3">
        <f t="shared" si="17"/>
        <v>0.21519571428571288</v>
      </c>
      <c r="BE77" s="3">
        <f t="shared" si="18"/>
        <v>0.21941523809523666</v>
      </c>
      <c r="BF77" s="3">
        <f t="shared" si="19"/>
        <v>0.21519571428571288</v>
      </c>
      <c r="BG77" s="3">
        <f t="shared" si="20"/>
        <v>0.21941523809523666</v>
      </c>
    </row>
    <row r="78" spans="1:59" ht="15" x14ac:dyDescent="0.25">
      <c r="A78" s="38" t="s">
        <v>253</v>
      </c>
      <c r="B78" s="38" t="s">
        <v>58</v>
      </c>
      <c r="C78" s="38" t="str">
        <f>VLOOKUP(A78,CALC!$A$2:$C$494,3,FALSE)</f>
        <v>LW/RW</v>
      </c>
      <c r="D78" s="38">
        <v>1</v>
      </c>
      <c r="E78" s="39">
        <v>84</v>
      </c>
      <c r="F78" s="40">
        <v>23.5</v>
      </c>
      <c r="G78" s="40">
        <v>62.9</v>
      </c>
      <c r="H78" s="40">
        <v>86.3</v>
      </c>
      <c r="I78" s="40">
        <v>30.4</v>
      </c>
      <c r="J78" s="40">
        <v>182.1</v>
      </c>
      <c r="K78" s="40">
        <v>68.7</v>
      </c>
      <c r="L78" s="40">
        <v>30.2</v>
      </c>
      <c r="M78" s="40">
        <v>13.3</v>
      </c>
      <c r="N78" s="41">
        <v>0.129</v>
      </c>
      <c r="O78" s="42">
        <v>18.899999999999999</v>
      </c>
      <c r="P78" s="54">
        <f t="shared" ref="P78:Y78" si="90">IF(F$4="Yes",F78*F$5,0)</f>
        <v>117.5</v>
      </c>
      <c r="Q78" s="55">
        <f t="shared" si="90"/>
        <v>235.875</v>
      </c>
      <c r="R78" s="55">
        <f t="shared" si="90"/>
        <v>0</v>
      </c>
      <c r="S78" s="55">
        <f t="shared" si="90"/>
        <v>15.2</v>
      </c>
      <c r="T78" s="55">
        <f t="shared" si="90"/>
        <v>91.05</v>
      </c>
      <c r="U78" s="55">
        <f t="shared" si="90"/>
        <v>20.61</v>
      </c>
      <c r="V78" s="55">
        <f t="shared" si="90"/>
        <v>18.119999999999997</v>
      </c>
      <c r="W78" s="55">
        <f t="shared" si="90"/>
        <v>0</v>
      </c>
      <c r="X78" s="55">
        <f t="shared" si="90"/>
        <v>0</v>
      </c>
      <c r="Y78" s="56">
        <f t="shared" si="90"/>
        <v>0</v>
      </c>
      <c r="Z78" s="57">
        <f t="shared" si="1"/>
        <v>498.35500000000002</v>
      </c>
      <c r="AA78" s="59">
        <f t="shared" si="2"/>
        <v>5.9327976190476193</v>
      </c>
      <c r="AB78" s="59">
        <f t="shared" si="3"/>
        <v>0.17682476190476309</v>
      </c>
      <c r="AC78" s="1"/>
      <c r="AD78" s="1"/>
      <c r="AE78" s="1"/>
      <c r="AF78" s="1"/>
      <c r="AG78" s="1"/>
      <c r="AH78" s="1"/>
      <c r="AI78" s="1"/>
      <c r="AJ78" s="1"/>
      <c r="AK78" s="1"/>
      <c r="AL78" s="1">
        <f>IFERROR(VLOOKUP(C78,CALC!$K$2:$M$8,2,FALSE),1)</f>
        <v>1.08</v>
      </c>
      <c r="AM78" s="1">
        <f>IFERROR(VLOOKUP(C78,CALC!$K$2:$M$8,3,FALSE),1)</f>
        <v>1.04</v>
      </c>
      <c r="AN78" s="1">
        <f>VLOOKUP(B78,CALC!$E$2:$H$33,3,FALSE)</f>
        <v>0.93</v>
      </c>
      <c r="AO78" s="1">
        <f>VLOOKUP(B78,CALC!$E$2:$H$33,4,FALSE)</f>
        <v>0.96500000000000008</v>
      </c>
      <c r="AP78" s="1"/>
      <c r="AQ78" s="3">
        <f t="shared" si="4"/>
        <v>6.1701095238095238</v>
      </c>
      <c r="AR78" s="3">
        <f t="shared" si="5"/>
        <v>6.4074214285714293</v>
      </c>
      <c r="AS78" s="3">
        <f t="shared" si="6"/>
        <v>5.7251497023809534</v>
      </c>
      <c r="AT78" s="3">
        <f t="shared" si="7"/>
        <v>5.5175017857142858</v>
      </c>
      <c r="AU78" s="3">
        <f t="shared" si="8"/>
        <v>5.954155690476191</v>
      </c>
      <c r="AV78" s="3">
        <f t="shared" si="9"/>
        <v>5.7382018571428572</v>
      </c>
      <c r="AW78" s="3">
        <f t="shared" si="10"/>
        <v>6.1831616785714294</v>
      </c>
      <c r="AX78" s="3">
        <f t="shared" si="11"/>
        <v>5.9589019285714295</v>
      </c>
      <c r="AY78" s="3">
        <f t="shared" si="12"/>
        <v>0.17619047619047734</v>
      </c>
      <c r="AZ78" s="3">
        <f t="shared" si="13"/>
        <v>0.18323809523809645</v>
      </c>
      <c r="BA78" s="3">
        <f t="shared" si="14"/>
        <v>0.19028571428571553</v>
      </c>
      <c r="BB78" s="3">
        <f t="shared" si="15"/>
        <v>0.17002380952381066</v>
      </c>
      <c r="BC78" s="3">
        <f t="shared" si="16"/>
        <v>0.16385714285714392</v>
      </c>
      <c r="BD78" s="3">
        <f t="shared" si="17"/>
        <v>0.17682476190476309</v>
      </c>
      <c r="BE78" s="3">
        <f t="shared" si="18"/>
        <v>0.17041142857142971</v>
      </c>
      <c r="BF78" s="3">
        <f t="shared" si="19"/>
        <v>0.1836257142857155</v>
      </c>
      <c r="BG78" s="3">
        <f t="shared" si="20"/>
        <v>0.17696571428571545</v>
      </c>
    </row>
    <row r="79" spans="1:59" ht="15" x14ac:dyDescent="0.25">
      <c r="A79" s="38" t="s">
        <v>245</v>
      </c>
      <c r="B79" s="38" t="s">
        <v>81</v>
      </c>
      <c r="C79" s="38" t="str">
        <f>VLOOKUP(A79,CALC!$A$2:$C$494,3,FALSE)</f>
        <v>RW</v>
      </c>
      <c r="D79" s="38">
        <v>1</v>
      </c>
      <c r="E79" s="39">
        <v>84</v>
      </c>
      <c r="F79" s="40">
        <v>34.4</v>
      </c>
      <c r="G79" s="40">
        <v>38.9</v>
      </c>
      <c r="H79" s="40">
        <v>73.3</v>
      </c>
      <c r="I79" s="40">
        <v>26.9</v>
      </c>
      <c r="J79" s="40">
        <v>223</v>
      </c>
      <c r="K79" s="40">
        <v>43.2</v>
      </c>
      <c r="L79" s="40">
        <v>71.7</v>
      </c>
      <c r="M79" s="40">
        <v>25.9</v>
      </c>
      <c r="N79" s="41">
        <v>0.154</v>
      </c>
      <c r="O79" s="42">
        <v>19.95</v>
      </c>
      <c r="P79" s="54">
        <f t="shared" ref="P79:Y79" si="91">IF(F$4="Yes",F79*F$5,0)</f>
        <v>172</v>
      </c>
      <c r="Q79" s="55">
        <f t="shared" si="91"/>
        <v>145.875</v>
      </c>
      <c r="R79" s="55">
        <f t="shared" si="91"/>
        <v>0</v>
      </c>
      <c r="S79" s="55">
        <f t="shared" si="91"/>
        <v>13.45</v>
      </c>
      <c r="T79" s="55">
        <f t="shared" si="91"/>
        <v>111.5</v>
      </c>
      <c r="U79" s="55">
        <f t="shared" si="91"/>
        <v>12.96</v>
      </c>
      <c r="V79" s="55">
        <f t="shared" si="91"/>
        <v>43.02</v>
      </c>
      <c r="W79" s="55">
        <f t="shared" si="91"/>
        <v>0</v>
      </c>
      <c r="X79" s="55">
        <f t="shared" si="91"/>
        <v>0</v>
      </c>
      <c r="Y79" s="56">
        <f t="shared" si="91"/>
        <v>0</v>
      </c>
      <c r="Z79" s="57">
        <f t="shared" si="1"/>
        <v>498.80499999999995</v>
      </c>
      <c r="AA79" s="59">
        <f t="shared" si="2"/>
        <v>5.9381547619047614</v>
      </c>
      <c r="AB79" s="59">
        <f t="shared" si="3"/>
        <v>0.1805491071428576</v>
      </c>
      <c r="AC79" s="1"/>
      <c r="AD79" s="1"/>
      <c r="AE79" s="1"/>
      <c r="AF79" s="1"/>
      <c r="AG79" s="1"/>
      <c r="AH79" s="1"/>
      <c r="AI79" s="1"/>
      <c r="AJ79" s="1"/>
      <c r="AK79" s="1"/>
      <c r="AL79" s="1">
        <f>IFERROR(VLOOKUP(C79,CALC!$K$2:$M$8,2,FALSE),1)</f>
        <v>0.95</v>
      </c>
      <c r="AM79" s="1">
        <f>IFERROR(VLOOKUP(C79,CALC!$K$2:$M$8,3,FALSE),1)</f>
        <v>0.97499999999999998</v>
      </c>
      <c r="AN79" s="1">
        <f>VLOOKUP(B79,CALC!$E$2:$H$33,3,FALSE)</f>
        <v>1.04</v>
      </c>
      <c r="AO79" s="1">
        <f>VLOOKUP(B79,CALC!$E$2:$H$33,4,FALSE)</f>
        <v>1.02</v>
      </c>
      <c r="AP79" s="1"/>
      <c r="AQ79" s="3">
        <f t="shared" si="4"/>
        <v>5.7897008928571418</v>
      </c>
      <c r="AR79" s="3">
        <f t="shared" si="5"/>
        <v>5.6412470238095231</v>
      </c>
      <c r="AS79" s="3">
        <f t="shared" si="6"/>
        <v>6.0569178571428566</v>
      </c>
      <c r="AT79" s="3">
        <f t="shared" si="7"/>
        <v>6.1756809523809517</v>
      </c>
      <c r="AU79" s="3">
        <f t="shared" si="8"/>
        <v>5.9054949107142845</v>
      </c>
      <c r="AV79" s="3">
        <f t="shared" si="9"/>
        <v>6.0212889285714279</v>
      </c>
      <c r="AW79" s="3">
        <f t="shared" si="10"/>
        <v>5.7540719642857141</v>
      </c>
      <c r="AX79" s="3">
        <f t="shared" si="11"/>
        <v>5.8668969047619042</v>
      </c>
      <c r="AY79" s="3">
        <f t="shared" si="12"/>
        <v>0.18154761904761951</v>
      </c>
      <c r="AZ79" s="3">
        <f t="shared" si="13"/>
        <v>0.17700892857142903</v>
      </c>
      <c r="BA79" s="3">
        <f t="shared" si="14"/>
        <v>0.17247023809523854</v>
      </c>
      <c r="BB79" s="3">
        <f t="shared" si="15"/>
        <v>0.18517857142857191</v>
      </c>
      <c r="BC79" s="3">
        <f t="shared" si="16"/>
        <v>0.18880952380952429</v>
      </c>
      <c r="BD79" s="3">
        <f t="shared" si="17"/>
        <v>0.1805491071428576</v>
      </c>
      <c r="BE79" s="3">
        <f t="shared" si="18"/>
        <v>0.1840892857142862</v>
      </c>
      <c r="BF79" s="3">
        <f t="shared" si="19"/>
        <v>0.17591964285714332</v>
      </c>
      <c r="BG79" s="3">
        <f t="shared" si="20"/>
        <v>0.17936904761904809</v>
      </c>
    </row>
    <row r="80" spans="1:59" ht="15" x14ac:dyDescent="0.25">
      <c r="A80" s="38" t="s">
        <v>218</v>
      </c>
      <c r="B80" s="38" t="s">
        <v>74</v>
      </c>
      <c r="C80" s="38" t="str">
        <f>VLOOKUP(A80,CALC!$A$2:$C$494,3,FALSE)</f>
        <v>LW/RW</v>
      </c>
      <c r="D80" s="38">
        <v>1</v>
      </c>
      <c r="E80" s="39">
        <v>84</v>
      </c>
      <c r="F80" s="40">
        <v>35.700000000000003</v>
      </c>
      <c r="G80" s="40">
        <v>36.299999999999997</v>
      </c>
      <c r="H80" s="40">
        <v>72</v>
      </c>
      <c r="I80" s="40">
        <v>23.7</v>
      </c>
      <c r="J80" s="40">
        <v>256.7</v>
      </c>
      <c r="K80" s="40">
        <v>41.5</v>
      </c>
      <c r="L80" s="40">
        <v>38.4</v>
      </c>
      <c r="M80" s="40">
        <v>26.3</v>
      </c>
      <c r="N80" s="41">
        <v>0.13900000000000001</v>
      </c>
      <c r="O80" s="42">
        <v>18.600000000000001</v>
      </c>
      <c r="P80" s="54">
        <f t="shared" ref="P80:Y80" si="92">IF(F$4="Yes",F80*F$5,0)</f>
        <v>178.5</v>
      </c>
      <c r="Q80" s="55">
        <f t="shared" si="92"/>
        <v>136.125</v>
      </c>
      <c r="R80" s="55">
        <f t="shared" si="92"/>
        <v>0</v>
      </c>
      <c r="S80" s="55">
        <f t="shared" si="92"/>
        <v>11.85</v>
      </c>
      <c r="T80" s="55">
        <f t="shared" si="92"/>
        <v>128.35</v>
      </c>
      <c r="U80" s="55">
        <f t="shared" si="92"/>
        <v>12.45</v>
      </c>
      <c r="V80" s="55">
        <f t="shared" si="92"/>
        <v>23.04</v>
      </c>
      <c r="W80" s="55">
        <f t="shared" si="92"/>
        <v>0</v>
      </c>
      <c r="X80" s="55">
        <f t="shared" si="92"/>
        <v>0</v>
      </c>
      <c r="Y80" s="56">
        <f t="shared" si="92"/>
        <v>0</v>
      </c>
      <c r="Z80" s="57">
        <f t="shared" si="1"/>
        <v>490.31500000000005</v>
      </c>
      <c r="AA80" s="59">
        <f t="shared" si="2"/>
        <v>5.8370833333333341</v>
      </c>
      <c r="AB80" s="59">
        <f t="shared" si="3"/>
        <v>8.6624571428573244E-2</v>
      </c>
      <c r="AC80" s="1"/>
      <c r="AD80" s="1"/>
      <c r="AE80" s="1"/>
      <c r="AF80" s="1"/>
      <c r="AG80" s="1"/>
      <c r="AH80" s="1"/>
      <c r="AI80" s="1"/>
      <c r="AJ80" s="1"/>
      <c r="AK80" s="1"/>
      <c r="AL80" s="1">
        <f>IFERROR(VLOOKUP(C80,CALC!$K$2:$M$8,2,FALSE),1)</f>
        <v>1.08</v>
      </c>
      <c r="AM80" s="1">
        <f>IFERROR(VLOOKUP(C80,CALC!$K$2:$M$8,3,FALSE),1)</f>
        <v>1.04</v>
      </c>
      <c r="AN80" s="1">
        <f>VLOOKUP(B80,CALC!$E$2:$H$33,3,FALSE)</f>
        <v>1.07</v>
      </c>
      <c r="AO80" s="1">
        <f>VLOOKUP(B80,CALC!$E$2:$H$33,4,FALSE)</f>
        <v>1.0350000000000001</v>
      </c>
      <c r="AP80" s="1"/>
      <c r="AQ80" s="3">
        <f t="shared" si="4"/>
        <v>6.070566666666668</v>
      </c>
      <c r="AR80" s="3">
        <f t="shared" si="5"/>
        <v>6.304050000000001</v>
      </c>
      <c r="AS80" s="3">
        <f t="shared" si="6"/>
        <v>6.0413812500000015</v>
      </c>
      <c r="AT80" s="3">
        <f t="shared" si="7"/>
        <v>6.245679166666668</v>
      </c>
      <c r="AU80" s="3">
        <f t="shared" si="8"/>
        <v>6.2830365000000024</v>
      </c>
      <c r="AV80" s="3">
        <f t="shared" si="9"/>
        <v>6.4955063333333349</v>
      </c>
      <c r="AW80" s="3">
        <f t="shared" si="10"/>
        <v>6.5246917500000023</v>
      </c>
      <c r="AX80" s="3">
        <f t="shared" si="11"/>
        <v>6.7453335000000019</v>
      </c>
      <c r="AY80" s="3">
        <f t="shared" si="12"/>
        <v>8.0476190476192144E-2</v>
      </c>
      <c r="AZ80" s="3">
        <f t="shared" si="13"/>
        <v>8.3695238095239835E-2</v>
      </c>
      <c r="BA80" s="3">
        <f t="shared" si="14"/>
        <v>8.6914285714287526E-2</v>
      </c>
      <c r="BB80" s="3">
        <f t="shared" si="15"/>
        <v>8.3292857142858875E-2</v>
      </c>
      <c r="BC80" s="3">
        <f t="shared" si="16"/>
        <v>8.6109523809525593E-2</v>
      </c>
      <c r="BD80" s="3">
        <f t="shared" si="17"/>
        <v>8.6624571428573244E-2</v>
      </c>
      <c r="BE80" s="3">
        <f t="shared" si="18"/>
        <v>8.9553904761906625E-2</v>
      </c>
      <c r="BF80" s="3">
        <f t="shared" si="19"/>
        <v>8.9956285714287598E-2</v>
      </c>
      <c r="BG80" s="3">
        <f t="shared" si="20"/>
        <v>9.2998285714287657E-2</v>
      </c>
    </row>
    <row r="81" spans="1:59" ht="15" x14ac:dyDescent="0.25">
      <c r="A81" s="38" t="s">
        <v>255</v>
      </c>
      <c r="B81" s="38" t="s">
        <v>74</v>
      </c>
      <c r="C81" s="38" t="str">
        <f>VLOOKUP(A81,CALC!$A$2:$C$494,3,FALSE)</f>
        <v>C</v>
      </c>
      <c r="D81" s="38">
        <v>1</v>
      </c>
      <c r="E81" s="39">
        <v>84</v>
      </c>
      <c r="F81" s="40">
        <v>34.9</v>
      </c>
      <c r="G81" s="40">
        <v>36.1</v>
      </c>
      <c r="H81" s="40">
        <v>71</v>
      </c>
      <c r="I81" s="40">
        <v>24.4</v>
      </c>
      <c r="J81" s="40">
        <v>262.60000000000002</v>
      </c>
      <c r="K81" s="40">
        <v>52.1</v>
      </c>
      <c r="L81" s="40">
        <v>38.200000000000003</v>
      </c>
      <c r="M81" s="40">
        <v>41.4</v>
      </c>
      <c r="N81" s="52">
        <v>0.13300000000000001</v>
      </c>
      <c r="O81" s="42">
        <v>20.25</v>
      </c>
      <c r="P81" s="54">
        <f t="shared" ref="P81:Y81" si="93">IF(F$4="Yes",F81*F$5,0)</f>
        <v>174.5</v>
      </c>
      <c r="Q81" s="55">
        <f t="shared" si="93"/>
        <v>135.375</v>
      </c>
      <c r="R81" s="55">
        <f t="shared" si="93"/>
        <v>0</v>
      </c>
      <c r="S81" s="55">
        <f t="shared" si="93"/>
        <v>12.2</v>
      </c>
      <c r="T81" s="55">
        <f t="shared" si="93"/>
        <v>131.30000000000001</v>
      </c>
      <c r="U81" s="55">
        <f t="shared" si="93"/>
        <v>15.629999999999999</v>
      </c>
      <c r="V81" s="55">
        <f t="shared" si="93"/>
        <v>22.92</v>
      </c>
      <c r="W81" s="55">
        <f t="shared" si="93"/>
        <v>0</v>
      </c>
      <c r="X81" s="55">
        <f t="shared" si="93"/>
        <v>0</v>
      </c>
      <c r="Y81" s="56">
        <f t="shared" si="93"/>
        <v>0</v>
      </c>
      <c r="Z81" s="57">
        <f t="shared" si="1"/>
        <v>491.92500000000001</v>
      </c>
      <c r="AA81" s="59">
        <f t="shared" si="2"/>
        <v>5.8562500000000002</v>
      </c>
      <c r="AB81" s="59">
        <f t="shared" si="3"/>
        <v>0.10106775000000114</v>
      </c>
      <c r="AC81" s="1"/>
      <c r="AD81" s="1"/>
      <c r="AE81" s="1"/>
      <c r="AF81" s="1"/>
      <c r="AG81" s="1"/>
      <c r="AH81" s="1"/>
      <c r="AI81" s="1"/>
      <c r="AJ81" s="1"/>
      <c r="AK81" s="1"/>
      <c r="AL81" s="1">
        <f>IFERROR(VLOOKUP(C81,CALC!$K$2:$M$8,2,FALSE),1)</f>
        <v>0.96</v>
      </c>
      <c r="AM81" s="1">
        <f>IFERROR(VLOOKUP(C81,CALC!$K$2:$M$8,3,FALSE),1)</f>
        <v>0.98</v>
      </c>
      <c r="AN81" s="1">
        <f>VLOOKUP(B81,CALC!$E$2:$H$33,3,FALSE)</f>
        <v>1.07</v>
      </c>
      <c r="AO81" s="1">
        <f>VLOOKUP(B81,CALC!$E$2:$H$33,4,FALSE)</f>
        <v>1.0350000000000001</v>
      </c>
      <c r="AP81" s="1"/>
      <c r="AQ81" s="3">
        <f t="shared" si="4"/>
        <v>5.7391250000000005</v>
      </c>
      <c r="AR81" s="3">
        <f t="shared" si="5"/>
        <v>5.6219999999999999</v>
      </c>
      <c r="AS81" s="3">
        <f t="shared" si="6"/>
        <v>6.061218750000001</v>
      </c>
      <c r="AT81" s="3">
        <f t="shared" si="7"/>
        <v>6.2661875000000009</v>
      </c>
      <c r="AU81" s="3">
        <f t="shared" si="8"/>
        <v>5.9399943750000013</v>
      </c>
      <c r="AV81" s="3">
        <f t="shared" si="9"/>
        <v>6.1408637500000012</v>
      </c>
      <c r="AW81" s="3">
        <f t="shared" si="10"/>
        <v>5.8187700000000007</v>
      </c>
      <c r="AX81" s="3">
        <f t="shared" si="11"/>
        <v>6.0155400000000006</v>
      </c>
      <c r="AY81" s="3">
        <f t="shared" si="12"/>
        <v>9.9642857142858254E-2</v>
      </c>
      <c r="AZ81" s="3">
        <f t="shared" si="13"/>
        <v>9.7650000000001083E-2</v>
      </c>
      <c r="BA81" s="3">
        <f t="shared" si="14"/>
        <v>9.5657142857143926E-2</v>
      </c>
      <c r="BB81" s="3">
        <f t="shared" si="15"/>
        <v>0.10313035714285831</v>
      </c>
      <c r="BC81" s="3">
        <f t="shared" si="16"/>
        <v>0.10661785714285833</v>
      </c>
      <c r="BD81" s="3">
        <f t="shared" si="17"/>
        <v>0.10106775000000114</v>
      </c>
      <c r="BE81" s="3">
        <f t="shared" si="18"/>
        <v>0.10448550000000116</v>
      </c>
      <c r="BF81" s="3">
        <f t="shared" si="19"/>
        <v>9.9005142857143971E-2</v>
      </c>
      <c r="BG81" s="3">
        <f t="shared" si="20"/>
        <v>0.102353142857144</v>
      </c>
    </row>
    <row r="82" spans="1:59" ht="15" x14ac:dyDescent="0.25">
      <c r="A82" s="38" t="s">
        <v>237</v>
      </c>
      <c r="B82" s="38" t="s">
        <v>81</v>
      </c>
      <c r="C82" s="38" t="str">
        <f>VLOOKUP(A82,CALC!$A$2:$C$494,3,FALSE)</f>
        <v>D</v>
      </c>
      <c r="D82" s="38">
        <v>1</v>
      </c>
      <c r="E82" s="39">
        <v>84</v>
      </c>
      <c r="F82" s="40">
        <v>15.1</v>
      </c>
      <c r="G82" s="40">
        <v>48.6</v>
      </c>
      <c r="H82" s="40">
        <v>63.7</v>
      </c>
      <c r="I82" s="40">
        <v>25.6</v>
      </c>
      <c r="J82" s="40">
        <v>189.6</v>
      </c>
      <c r="K82" s="40">
        <v>26.9</v>
      </c>
      <c r="L82" s="40">
        <v>86</v>
      </c>
      <c r="M82" s="40">
        <v>24.9</v>
      </c>
      <c r="N82" s="41">
        <v>7.9000000000000001E-2</v>
      </c>
      <c r="O82" s="42">
        <v>23.75</v>
      </c>
      <c r="P82" s="54">
        <f t="shared" ref="P82:Y82" si="94">IF(F$4="Yes",F82*F$5,0)</f>
        <v>75.5</v>
      </c>
      <c r="Q82" s="55">
        <f t="shared" si="94"/>
        <v>182.25</v>
      </c>
      <c r="R82" s="55">
        <f t="shared" si="94"/>
        <v>0</v>
      </c>
      <c r="S82" s="55">
        <f t="shared" si="94"/>
        <v>12.8</v>
      </c>
      <c r="T82" s="55">
        <f t="shared" si="94"/>
        <v>94.8</v>
      </c>
      <c r="U82" s="55">
        <f t="shared" si="94"/>
        <v>8.0699999999999985</v>
      </c>
      <c r="V82" s="55">
        <f t="shared" si="94"/>
        <v>51.6</v>
      </c>
      <c r="W82" s="55">
        <f t="shared" si="94"/>
        <v>0</v>
      </c>
      <c r="X82" s="55">
        <f t="shared" si="94"/>
        <v>0</v>
      </c>
      <c r="Y82" s="56">
        <f t="shared" si="94"/>
        <v>0</v>
      </c>
      <c r="Z82" s="57">
        <f t="shared" si="1"/>
        <v>425.02000000000004</v>
      </c>
      <c r="AA82" s="59">
        <f t="shared" si="2"/>
        <v>5.0597619047619053</v>
      </c>
      <c r="AB82" s="59">
        <f t="shared" si="3"/>
        <v>0.14804571428571417</v>
      </c>
      <c r="AC82" s="1"/>
      <c r="AD82" s="1"/>
      <c r="AE82" s="1"/>
      <c r="AF82" s="1"/>
      <c r="AG82" s="1"/>
      <c r="AH82" s="1"/>
      <c r="AI82" s="1"/>
      <c r="AJ82" s="1"/>
      <c r="AK82" s="1"/>
      <c r="AL82" s="1">
        <f>IFERROR(VLOOKUP(C82,CALC!$K$2:$M$8,2,FALSE),1)</f>
        <v>1</v>
      </c>
      <c r="AM82" s="1">
        <f>IFERROR(VLOOKUP(C82,CALC!$K$2:$M$8,3,FALSE),1)</f>
        <v>1</v>
      </c>
      <c r="AN82" s="1">
        <f>VLOOKUP(B82,CALC!$E$2:$H$33,3,FALSE)</f>
        <v>1.04</v>
      </c>
      <c r="AO82" s="1">
        <f>VLOOKUP(B82,CALC!$E$2:$H$33,4,FALSE)</f>
        <v>1.02</v>
      </c>
      <c r="AP82" s="1"/>
      <c r="AQ82" s="3">
        <f t="shared" si="4"/>
        <v>5.0597619047619053</v>
      </c>
      <c r="AR82" s="3">
        <f t="shared" si="5"/>
        <v>5.0597619047619053</v>
      </c>
      <c r="AS82" s="3">
        <f t="shared" si="6"/>
        <v>5.1609571428571437</v>
      </c>
      <c r="AT82" s="3">
        <f t="shared" si="7"/>
        <v>5.262152380952382</v>
      </c>
      <c r="AU82" s="3">
        <f t="shared" si="8"/>
        <v>5.1609571428571437</v>
      </c>
      <c r="AV82" s="3">
        <f t="shared" si="9"/>
        <v>5.262152380952382</v>
      </c>
      <c r="AW82" s="3">
        <f t="shared" si="10"/>
        <v>5.1609571428571437</v>
      </c>
      <c r="AX82" s="3">
        <f t="shared" si="11"/>
        <v>5.262152380952382</v>
      </c>
      <c r="AY82" s="3">
        <f t="shared" si="12"/>
        <v>0.14514285714285702</v>
      </c>
      <c r="AZ82" s="3">
        <f t="shared" si="13"/>
        <v>0.14514285714285702</v>
      </c>
      <c r="BA82" s="3">
        <f t="shared" si="14"/>
        <v>0.14514285714285702</v>
      </c>
      <c r="BB82" s="3">
        <f t="shared" si="15"/>
        <v>0.14804571428571417</v>
      </c>
      <c r="BC82" s="3">
        <f t="shared" si="16"/>
        <v>0.15094857142857129</v>
      </c>
      <c r="BD82" s="3">
        <f t="shared" si="17"/>
        <v>0.14804571428571417</v>
      </c>
      <c r="BE82" s="3">
        <f t="shared" si="18"/>
        <v>0.15094857142857129</v>
      </c>
      <c r="BF82" s="3">
        <f t="shared" si="19"/>
        <v>0.14804571428571417</v>
      </c>
      <c r="BG82" s="3">
        <f t="shared" si="20"/>
        <v>0.15094857142857129</v>
      </c>
    </row>
    <row r="83" spans="1:59" ht="15" x14ac:dyDescent="0.25">
      <c r="A83" s="38" t="s">
        <v>268</v>
      </c>
      <c r="B83" s="38" t="s">
        <v>93</v>
      </c>
      <c r="C83" s="38" t="str">
        <f>VLOOKUP(A83,CALC!$A$2:$C$494,3,FALSE)</f>
        <v>LW/RW</v>
      </c>
      <c r="D83" s="38">
        <v>1</v>
      </c>
      <c r="E83" s="39">
        <v>84</v>
      </c>
      <c r="F83" s="40">
        <v>40.6</v>
      </c>
      <c r="G83" s="40">
        <v>30.1</v>
      </c>
      <c r="H83" s="40">
        <v>70.7</v>
      </c>
      <c r="I83" s="40">
        <v>20.9</v>
      </c>
      <c r="J83" s="40">
        <v>235.8</v>
      </c>
      <c r="K83" s="40">
        <v>75</v>
      </c>
      <c r="L83" s="40">
        <v>30.2</v>
      </c>
      <c r="M83" s="40">
        <v>36.9</v>
      </c>
      <c r="N83" s="41">
        <v>0.17199999999999999</v>
      </c>
      <c r="O83" s="42">
        <v>18.75</v>
      </c>
      <c r="P83" s="54">
        <f t="shared" ref="P83:Y83" si="95">IF(F$4="Yes",F83*F$5,0)</f>
        <v>203</v>
      </c>
      <c r="Q83" s="55">
        <f t="shared" si="95"/>
        <v>112.875</v>
      </c>
      <c r="R83" s="55">
        <f t="shared" si="95"/>
        <v>0</v>
      </c>
      <c r="S83" s="55">
        <f t="shared" si="95"/>
        <v>10.45</v>
      </c>
      <c r="T83" s="55">
        <f t="shared" si="95"/>
        <v>117.9</v>
      </c>
      <c r="U83" s="55">
        <f t="shared" si="95"/>
        <v>22.5</v>
      </c>
      <c r="V83" s="55">
        <f t="shared" si="95"/>
        <v>18.119999999999997</v>
      </c>
      <c r="W83" s="55">
        <f t="shared" si="95"/>
        <v>0</v>
      </c>
      <c r="X83" s="55">
        <f t="shared" si="95"/>
        <v>0</v>
      </c>
      <c r="Y83" s="56">
        <f t="shared" si="95"/>
        <v>0</v>
      </c>
      <c r="Z83" s="57">
        <f t="shared" si="1"/>
        <v>484.84500000000003</v>
      </c>
      <c r="AA83" s="59">
        <f t="shared" si="2"/>
        <v>5.7719642857142857</v>
      </c>
      <c r="AB83" s="59">
        <f t="shared" si="3"/>
        <v>1.6690142857143812E-2</v>
      </c>
      <c r="AC83" s="1"/>
      <c r="AD83" s="1"/>
      <c r="AE83" s="1"/>
      <c r="AF83" s="1"/>
      <c r="AG83" s="1"/>
      <c r="AH83" s="1"/>
      <c r="AI83" s="1"/>
      <c r="AJ83" s="1"/>
      <c r="AK83" s="1"/>
      <c r="AL83" s="1">
        <f>IFERROR(VLOOKUP(C83,CALC!$K$2:$M$8,2,FALSE),1)</f>
        <v>1.08</v>
      </c>
      <c r="AM83" s="1">
        <f>IFERROR(VLOOKUP(C83,CALC!$K$2:$M$8,3,FALSE),1)</f>
        <v>1.04</v>
      </c>
      <c r="AN83" s="1">
        <f>VLOOKUP(B83,CALC!$E$2:$H$33,3,FALSE)</f>
        <v>1.0900000000000001</v>
      </c>
      <c r="AO83" s="1">
        <f>VLOOKUP(B83,CALC!$E$2:$H$33,4,FALSE)</f>
        <v>1.0449999999999999</v>
      </c>
      <c r="AP83" s="1"/>
      <c r="AQ83" s="3">
        <f t="shared" si="4"/>
        <v>6.0028428571428574</v>
      </c>
      <c r="AR83" s="3">
        <f t="shared" si="5"/>
        <v>6.2337214285714291</v>
      </c>
      <c r="AS83" s="3">
        <f t="shared" si="6"/>
        <v>6.0317026785714285</v>
      </c>
      <c r="AT83" s="3">
        <f t="shared" si="7"/>
        <v>6.2914410714285722</v>
      </c>
      <c r="AU83" s="3">
        <f t="shared" si="8"/>
        <v>6.2729707857142856</v>
      </c>
      <c r="AV83" s="3">
        <f t="shared" si="9"/>
        <v>6.5430987142857147</v>
      </c>
      <c r="AW83" s="3">
        <f t="shared" si="10"/>
        <v>6.5142388928571426</v>
      </c>
      <c r="AX83" s="3">
        <f t="shared" si="11"/>
        <v>6.794756357142858</v>
      </c>
      <c r="AY83" s="3">
        <f t="shared" si="12"/>
        <v>1.5357142857143735E-2</v>
      </c>
      <c r="AZ83" s="3">
        <f t="shared" si="13"/>
        <v>1.5971428571429486E-2</v>
      </c>
      <c r="BA83" s="3">
        <f t="shared" si="14"/>
        <v>1.6585714285715234E-2</v>
      </c>
      <c r="BB83" s="3">
        <f t="shared" si="15"/>
        <v>1.6048214285715203E-2</v>
      </c>
      <c r="BC83" s="3">
        <f t="shared" si="16"/>
        <v>1.6739285714286671E-2</v>
      </c>
      <c r="BD83" s="3">
        <f t="shared" si="17"/>
        <v>1.6690142857143812E-2</v>
      </c>
      <c r="BE83" s="3">
        <f t="shared" si="18"/>
        <v>1.7408857142858142E-2</v>
      </c>
      <c r="BF83" s="3">
        <f t="shared" si="19"/>
        <v>1.7332071428572418E-2</v>
      </c>
      <c r="BG83" s="3">
        <f t="shared" si="20"/>
        <v>1.8078428571429606E-2</v>
      </c>
    </row>
    <row r="84" spans="1:59" ht="15" x14ac:dyDescent="0.25">
      <c r="A84" s="38" t="s">
        <v>238</v>
      </c>
      <c r="B84" s="38" t="s">
        <v>28</v>
      </c>
      <c r="C84" s="38" t="str">
        <f>VLOOKUP(A84,CALC!$A$2:$C$494,3,FALSE)</f>
        <v>D</v>
      </c>
      <c r="D84" s="38">
        <v>1</v>
      </c>
      <c r="E84" s="39">
        <v>84</v>
      </c>
      <c r="F84" s="40">
        <v>9.4</v>
      </c>
      <c r="G84" s="40">
        <v>51.6</v>
      </c>
      <c r="H84" s="40">
        <v>61</v>
      </c>
      <c r="I84" s="40">
        <v>24.7</v>
      </c>
      <c r="J84" s="40">
        <v>162.5</v>
      </c>
      <c r="K84" s="40">
        <v>29.6</v>
      </c>
      <c r="L84" s="40">
        <v>133.1</v>
      </c>
      <c r="M84" s="40">
        <v>33.1</v>
      </c>
      <c r="N84" s="52">
        <v>5.8000000000000003E-2</v>
      </c>
      <c r="O84" s="42">
        <v>25.25</v>
      </c>
      <c r="P84" s="54">
        <f t="shared" ref="P84:Y84" si="96">IF(F$4="Yes",F84*F$5,0)</f>
        <v>47</v>
      </c>
      <c r="Q84" s="55">
        <f t="shared" si="96"/>
        <v>193.5</v>
      </c>
      <c r="R84" s="55">
        <f t="shared" si="96"/>
        <v>0</v>
      </c>
      <c r="S84" s="55">
        <f t="shared" si="96"/>
        <v>12.35</v>
      </c>
      <c r="T84" s="55">
        <f t="shared" si="96"/>
        <v>81.25</v>
      </c>
      <c r="U84" s="55">
        <f t="shared" si="96"/>
        <v>8.8800000000000008</v>
      </c>
      <c r="V84" s="55">
        <f t="shared" si="96"/>
        <v>79.86</v>
      </c>
      <c r="W84" s="55">
        <f t="shared" si="96"/>
        <v>0</v>
      </c>
      <c r="X84" s="55">
        <f t="shared" si="96"/>
        <v>0</v>
      </c>
      <c r="Y84" s="56">
        <f t="shared" si="96"/>
        <v>0</v>
      </c>
      <c r="Z84" s="57">
        <f t="shared" si="1"/>
        <v>422.84000000000003</v>
      </c>
      <c r="AA84" s="59">
        <f t="shared" si="2"/>
        <v>5.0338095238095244</v>
      </c>
      <c r="AB84" s="59">
        <f t="shared" si="3"/>
        <v>0.12157428571428559</v>
      </c>
      <c r="AC84" s="1"/>
      <c r="AD84" s="1"/>
      <c r="AE84" s="1"/>
      <c r="AF84" s="1"/>
      <c r="AG84" s="1"/>
      <c r="AH84" s="1"/>
      <c r="AI84" s="1"/>
      <c r="AJ84" s="1"/>
      <c r="AK84" s="1"/>
      <c r="AL84" s="1">
        <f>IFERROR(VLOOKUP(C84,CALC!$K$2:$M$8,2,FALSE),1)</f>
        <v>1</v>
      </c>
      <c r="AM84" s="1">
        <f>IFERROR(VLOOKUP(C84,CALC!$K$2:$M$8,3,FALSE),1)</f>
        <v>1</v>
      </c>
      <c r="AN84" s="1">
        <f>VLOOKUP(B84,CALC!$E$2:$H$33,3,FALSE)</f>
        <v>1.04</v>
      </c>
      <c r="AO84" s="1">
        <f>VLOOKUP(B84,CALC!$E$2:$H$33,4,FALSE)</f>
        <v>1.02</v>
      </c>
      <c r="AP84" s="1"/>
      <c r="AQ84" s="3">
        <f t="shared" si="4"/>
        <v>5.0338095238095244</v>
      </c>
      <c r="AR84" s="3">
        <f t="shared" si="5"/>
        <v>5.0338095238095244</v>
      </c>
      <c r="AS84" s="3">
        <f t="shared" si="6"/>
        <v>5.1344857142857148</v>
      </c>
      <c r="AT84" s="3">
        <f t="shared" si="7"/>
        <v>5.2351619047619051</v>
      </c>
      <c r="AU84" s="3">
        <f t="shared" si="8"/>
        <v>5.1344857142857148</v>
      </c>
      <c r="AV84" s="3">
        <f t="shared" si="9"/>
        <v>5.2351619047619051</v>
      </c>
      <c r="AW84" s="3">
        <f t="shared" si="10"/>
        <v>5.1344857142857148</v>
      </c>
      <c r="AX84" s="3">
        <f t="shared" si="11"/>
        <v>5.2351619047619051</v>
      </c>
      <c r="AY84" s="3">
        <f t="shared" si="12"/>
        <v>0.11919047619047607</v>
      </c>
      <c r="AZ84" s="3">
        <f t="shared" si="13"/>
        <v>0.11919047619047607</v>
      </c>
      <c r="BA84" s="3">
        <f t="shared" si="14"/>
        <v>0.11919047619047607</v>
      </c>
      <c r="BB84" s="3">
        <f t="shared" si="15"/>
        <v>0.12157428571428559</v>
      </c>
      <c r="BC84" s="3">
        <f t="shared" si="16"/>
        <v>0.12395809523809512</v>
      </c>
      <c r="BD84" s="3">
        <f t="shared" si="17"/>
        <v>0.12157428571428559</v>
      </c>
      <c r="BE84" s="3">
        <f t="shared" si="18"/>
        <v>0.12395809523809512</v>
      </c>
      <c r="BF84" s="3">
        <f t="shared" si="19"/>
        <v>0.12157428571428559</v>
      </c>
      <c r="BG84" s="3">
        <f t="shared" si="20"/>
        <v>0.12395809523809512</v>
      </c>
    </row>
    <row r="85" spans="1:59" ht="15" x14ac:dyDescent="0.25">
      <c r="A85" s="38" t="s">
        <v>271</v>
      </c>
      <c r="B85" s="38" t="s">
        <v>37</v>
      </c>
      <c r="C85" s="38" t="str">
        <f>VLOOKUP(A85,CALC!$A$2:$C$494,3,FALSE)</f>
        <v>C</v>
      </c>
      <c r="D85" s="38">
        <v>1</v>
      </c>
      <c r="E85" s="39">
        <v>84</v>
      </c>
      <c r="F85" s="40">
        <v>29.4</v>
      </c>
      <c r="G85" s="40">
        <v>36.9</v>
      </c>
      <c r="H85" s="40">
        <v>66.3</v>
      </c>
      <c r="I85" s="40">
        <v>26.7</v>
      </c>
      <c r="J85" s="40">
        <v>226.5</v>
      </c>
      <c r="K85" s="40">
        <v>214.9</v>
      </c>
      <c r="L85" s="40">
        <v>27.9</v>
      </c>
      <c r="M85" s="40">
        <v>43.3</v>
      </c>
      <c r="N85" s="41">
        <v>0.13</v>
      </c>
      <c r="O85" s="42">
        <v>17.600000000000001</v>
      </c>
      <c r="P85" s="54">
        <f t="shared" ref="P85:Y85" si="97">IF(F$4="Yes",F85*F$5,0)</f>
        <v>147</v>
      </c>
      <c r="Q85" s="55">
        <f t="shared" si="97"/>
        <v>138.375</v>
      </c>
      <c r="R85" s="55">
        <f t="shared" si="97"/>
        <v>0</v>
      </c>
      <c r="S85" s="55">
        <f t="shared" si="97"/>
        <v>13.35</v>
      </c>
      <c r="T85" s="55">
        <f t="shared" si="97"/>
        <v>113.25</v>
      </c>
      <c r="U85" s="55">
        <f t="shared" si="97"/>
        <v>64.47</v>
      </c>
      <c r="V85" s="55">
        <f t="shared" si="97"/>
        <v>16.739999999999998</v>
      </c>
      <c r="W85" s="55">
        <f t="shared" si="97"/>
        <v>0</v>
      </c>
      <c r="X85" s="55">
        <f t="shared" si="97"/>
        <v>0</v>
      </c>
      <c r="Y85" s="56">
        <f t="shared" si="97"/>
        <v>0</v>
      </c>
      <c r="Z85" s="57">
        <f t="shared" si="1"/>
        <v>493.18500000000006</v>
      </c>
      <c r="AA85" s="59">
        <f t="shared" si="2"/>
        <v>5.8712500000000007</v>
      </c>
      <c r="AB85" s="59">
        <f t="shared" si="3"/>
        <v>0.11066475000000162</v>
      </c>
      <c r="AC85" s="1"/>
      <c r="AD85" s="1"/>
      <c r="AE85" s="1"/>
      <c r="AF85" s="1"/>
      <c r="AG85" s="1"/>
      <c r="AH85" s="1"/>
      <c r="AI85" s="1"/>
      <c r="AJ85" s="1"/>
      <c r="AK85" s="1"/>
      <c r="AL85" s="1">
        <f>IFERROR(VLOOKUP(C85,CALC!$K$2:$M$8,2,FALSE),1)</f>
        <v>0.96</v>
      </c>
      <c r="AM85" s="1">
        <f>IFERROR(VLOOKUP(C85,CALC!$K$2:$M$8,3,FALSE),1)</f>
        <v>0.98</v>
      </c>
      <c r="AN85" s="1">
        <f>VLOOKUP(B85,CALC!$E$2:$H$33,3,FALSE)</f>
        <v>0.97</v>
      </c>
      <c r="AO85" s="1">
        <f>VLOOKUP(B85,CALC!$E$2:$H$33,4,FALSE)</f>
        <v>0.98499999999999999</v>
      </c>
      <c r="AP85" s="1"/>
      <c r="AQ85" s="3">
        <f t="shared" si="4"/>
        <v>5.7538250000000009</v>
      </c>
      <c r="AR85" s="3">
        <f t="shared" si="5"/>
        <v>5.6364000000000001</v>
      </c>
      <c r="AS85" s="3">
        <f t="shared" si="6"/>
        <v>5.7831812500000011</v>
      </c>
      <c r="AT85" s="3">
        <f t="shared" si="7"/>
        <v>5.6951125000000005</v>
      </c>
      <c r="AU85" s="3">
        <f t="shared" si="8"/>
        <v>5.6675176250000003</v>
      </c>
      <c r="AV85" s="3">
        <f t="shared" si="9"/>
        <v>5.5812102500000007</v>
      </c>
      <c r="AW85" s="3">
        <f t="shared" si="10"/>
        <v>5.5518539999999996</v>
      </c>
      <c r="AX85" s="3">
        <f t="shared" si="11"/>
        <v>5.4673080000000001</v>
      </c>
      <c r="AY85" s="3">
        <f t="shared" si="12"/>
        <v>0.11464285714285882</v>
      </c>
      <c r="AZ85" s="3">
        <f t="shared" si="13"/>
        <v>0.11235000000000164</v>
      </c>
      <c r="BA85" s="3">
        <f t="shared" si="14"/>
        <v>0.11005714285714446</v>
      </c>
      <c r="BB85" s="3">
        <f t="shared" si="15"/>
        <v>0.11292321428571594</v>
      </c>
      <c r="BC85" s="3">
        <f t="shared" si="16"/>
        <v>0.11120357142857305</v>
      </c>
      <c r="BD85" s="3">
        <f t="shared" si="17"/>
        <v>0.11066475000000162</v>
      </c>
      <c r="BE85" s="3">
        <f t="shared" si="18"/>
        <v>0.10897950000000159</v>
      </c>
      <c r="BF85" s="3">
        <f t="shared" si="19"/>
        <v>0.1084062857142873</v>
      </c>
      <c r="BG85" s="3">
        <f t="shared" si="20"/>
        <v>0.10675542857143012</v>
      </c>
    </row>
    <row r="86" spans="1:59" ht="15" x14ac:dyDescent="0.25">
      <c r="A86" s="38" t="s">
        <v>251</v>
      </c>
      <c r="B86" s="38" t="s">
        <v>39</v>
      </c>
      <c r="C86" s="38" t="str">
        <f>VLOOKUP(A86,CALC!$A$2:$C$494,3,FALSE)</f>
        <v>C</v>
      </c>
      <c r="D86" s="38">
        <v>1</v>
      </c>
      <c r="E86" s="39">
        <v>84</v>
      </c>
      <c r="F86" s="40">
        <v>31.1</v>
      </c>
      <c r="G86" s="40">
        <v>36.9</v>
      </c>
      <c r="H86" s="40">
        <v>68</v>
      </c>
      <c r="I86" s="40">
        <v>18.100000000000001</v>
      </c>
      <c r="J86" s="40">
        <v>240.5</v>
      </c>
      <c r="K86" s="40">
        <v>132</v>
      </c>
      <c r="L86" s="40">
        <v>55.3</v>
      </c>
      <c r="M86" s="40">
        <v>33.9</v>
      </c>
      <c r="N86" s="52">
        <v>0.129</v>
      </c>
      <c r="O86" s="42">
        <v>19.05</v>
      </c>
      <c r="P86" s="54">
        <f t="shared" ref="P86:Y86" si="98">IF(F$4="Yes",F86*F$5,0)</f>
        <v>155.5</v>
      </c>
      <c r="Q86" s="55">
        <f t="shared" si="98"/>
        <v>138.375</v>
      </c>
      <c r="R86" s="55">
        <f t="shared" si="98"/>
        <v>0</v>
      </c>
      <c r="S86" s="55">
        <f t="shared" si="98"/>
        <v>9.0500000000000007</v>
      </c>
      <c r="T86" s="55">
        <f t="shared" si="98"/>
        <v>120.25</v>
      </c>
      <c r="U86" s="55">
        <f t="shared" si="98"/>
        <v>39.6</v>
      </c>
      <c r="V86" s="55">
        <f t="shared" si="98"/>
        <v>33.18</v>
      </c>
      <c r="W86" s="55">
        <f t="shared" si="98"/>
        <v>0</v>
      </c>
      <c r="X86" s="55">
        <f t="shared" si="98"/>
        <v>0</v>
      </c>
      <c r="Y86" s="56">
        <f t="shared" si="98"/>
        <v>0</v>
      </c>
      <c r="Z86" s="57">
        <f t="shared" si="1"/>
        <v>495.95500000000004</v>
      </c>
      <c r="AA86" s="59">
        <f t="shared" si="2"/>
        <v>5.9042261904761908</v>
      </c>
      <c r="AB86" s="59">
        <f t="shared" si="3"/>
        <v>0.13743333333333449</v>
      </c>
      <c r="AC86" s="1"/>
      <c r="AD86" s="1"/>
      <c r="AE86" s="1"/>
      <c r="AF86" s="1"/>
      <c r="AG86" s="1"/>
      <c r="AH86" s="1"/>
      <c r="AI86" s="1"/>
      <c r="AJ86" s="1"/>
      <c r="AK86" s="1"/>
      <c r="AL86" s="1">
        <f>IFERROR(VLOOKUP(C86,CALC!$K$2:$M$8,2,FALSE),1)</f>
        <v>0.96</v>
      </c>
      <c r="AM86" s="1">
        <f>IFERROR(VLOOKUP(C86,CALC!$K$2:$M$8,3,FALSE),1)</f>
        <v>0.98</v>
      </c>
      <c r="AN86" s="1">
        <f>VLOOKUP(B86,CALC!$E$2:$H$33,3,FALSE)</f>
        <v>0.9</v>
      </c>
      <c r="AO86" s="1">
        <f>VLOOKUP(B86,CALC!$E$2:$H$33,4,FALSE)</f>
        <v>0.95</v>
      </c>
      <c r="AP86" s="1"/>
      <c r="AQ86" s="3">
        <f t="shared" si="4"/>
        <v>5.7861416666666665</v>
      </c>
      <c r="AR86" s="3">
        <f t="shared" si="5"/>
        <v>5.6680571428571431</v>
      </c>
      <c r="AS86" s="3">
        <f t="shared" si="6"/>
        <v>5.6090148809523814</v>
      </c>
      <c r="AT86" s="3">
        <f t="shared" si="7"/>
        <v>5.3138035714285721</v>
      </c>
      <c r="AU86" s="3">
        <f t="shared" si="8"/>
        <v>5.4968345833333325</v>
      </c>
      <c r="AV86" s="3">
        <f t="shared" si="9"/>
        <v>5.2075275000000003</v>
      </c>
      <c r="AW86" s="3">
        <f t="shared" si="10"/>
        <v>5.3846542857142854</v>
      </c>
      <c r="AX86" s="3">
        <f t="shared" si="11"/>
        <v>5.1012514285714285</v>
      </c>
      <c r="AY86" s="3">
        <f t="shared" si="12"/>
        <v>0.14761904761904887</v>
      </c>
      <c r="AZ86" s="3">
        <f t="shared" si="13"/>
        <v>0.14466666666666789</v>
      </c>
      <c r="BA86" s="3">
        <f t="shared" si="14"/>
        <v>0.1417142857142869</v>
      </c>
      <c r="BB86" s="3">
        <f t="shared" si="15"/>
        <v>0.14023809523809641</v>
      </c>
      <c r="BC86" s="3">
        <f t="shared" si="16"/>
        <v>0.13285714285714398</v>
      </c>
      <c r="BD86" s="3">
        <f t="shared" si="17"/>
        <v>0.13743333333333449</v>
      </c>
      <c r="BE86" s="3">
        <f t="shared" si="18"/>
        <v>0.13020000000000109</v>
      </c>
      <c r="BF86" s="3">
        <f t="shared" si="19"/>
        <v>0.13462857142857254</v>
      </c>
      <c r="BG86" s="3">
        <f t="shared" si="20"/>
        <v>0.12754285714285821</v>
      </c>
    </row>
    <row r="87" spans="1:59" ht="15" x14ac:dyDescent="0.25">
      <c r="A87" s="38" t="s">
        <v>265</v>
      </c>
      <c r="B87" s="38" t="s">
        <v>72</v>
      </c>
      <c r="C87" s="38" t="str">
        <f>VLOOKUP(A87,CALC!$A$2:$C$494,3,FALSE)</f>
        <v>LW</v>
      </c>
      <c r="D87" s="38">
        <v>1</v>
      </c>
      <c r="E87" s="39">
        <v>84</v>
      </c>
      <c r="F87" s="40">
        <v>30.4</v>
      </c>
      <c r="G87" s="40">
        <v>46.9</v>
      </c>
      <c r="H87" s="40">
        <v>77.3</v>
      </c>
      <c r="I87" s="40">
        <v>28</v>
      </c>
      <c r="J87" s="40">
        <v>235.2</v>
      </c>
      <c r="K87" s="40">
        <v>27.6</v>
      </c>
      <c r="L87" s="40">
        <v>25.7</v>
      </c>
      <c r="M87" s="40">
        <v>15.6</v>
      </c>
      <c r="N87" s="41">
        <v>0.129</v>
      </c>
      <c r="O87" s="42">
        <v>17.100000000000001</v>
      </c>
      <c r="P87" s="54">
        <f t="shared" ref="P87:Y87" si="99">IF(F$4="Yes",F87*F$5,0)</f>
        <v>152</v>
      </c>
      <c r="Q87" s="55">
        <f t="shared" si="99"/>
        <v>175.875</v>
      </c>
      <c r="R87" s="55">
        <f t="shared" si="99"/>
        <v>0</v>
      </c>
      <c r="S87" s="55">
        <f t="shared" si="99"/>
        <v>14</v>
      </c>
      <c r="T87" s="55">
        <f t="shared" si="99"/>
        <v>117.6</v>
      </c>
      <c r="U87" s="55">
        <f t="shared" si="99"/>
        <v>8.2799999999999994</v>
      </c>
      <c r="V87" s="55">
        <f t="shared" si="99"/>
        <v>15.419999999999998</v>
      </c>
      <c r="W87" s="55">
        <f t="shared" si="99"/>
        <v>0</v>
      </c>
      <c r="X87" s="55">
        <f t="shared" si="99"/>
        <v>0</v>
      </c>
      <c r="Y87" s="56">
        <f t="shared" si="99"/>
        <v>0</v>
      </c>
      <c r="Z87" s="57">
        <f t="shared" si="1"/>
        <v>483.17500000000001</v>
      </c>
      <c r="AA87" s="59">
        <f t="shared" si="2"/>
        <v>5.7520833333333332</v>
      </c>
      <c r="AB87" s="59">
        <f t="shared" si="3"/>
        <v>-4.65952380952297E-3</v>
      </c>
      <c r="AC87" s="1"/>
      <c r="AD87" s="1"/>
      <c r="AE87" s="1"/>
      <c r="AF87" s="1"/>
      <c r="AG87" s="1"/>
      <c r="AH87" s="1"/>
      <c r="AI87" s="1"/>
      <c r="AJ87" s="1"/>
      <c r="AK87" s="1"/>
      <c r="AL87" s="1">
        <f>IFERROR(VLOOKUP(C87,CALC!$K$2:$M$8,2,FALSE),1)</f>
        <v>1.06</v>
      </c>
      <c r="AM87" s="1">
        <f>IFERROR(VLOOKUP(C87,CALC!$K$2:$M$8,3,FALSE),1)</f>
        <v>1.03</v>
      </c>
      <c r="AN87" s="1">
        <f>VLOOKUP(B87,CALC!$E$2:$H$33,3,FALSE)</f>
        <v>1</v>
      </c>
      <c r="AO87" s="1">
        <f>VLOOKUP(B87,CALC!$E$2:$H$33,4,FALSE)</f>
        <v>1</v>
      </c>
      <c r="AP87" s="1"/>
      <c r="AQ87" s="3">
        <f t="shared" si="4"/>
        <v>5.9246458333333329</v>
      </c>
      <c r="AR87" s="3">
        <f t="shared" si="5"/>
        <v>6.0972083333333336</v>
      </c>
      <c r="AS87" s="3">
        <f t="shared" si="6"/>
        <v>5.7520833333333332</v>
      </c>
      <c r="AT87" s="3">
        <f t="shared" si="7"/>
        <v>5.7520833333333332</v>
      </c>
      <c r="AU87" s="3">
        <f t="shared" si="8"/>
        <v>5.9246458333333329</v>
      </c>
      <c r="AV87" s="3">
        <f t="shared" si="9"/>
        <v>5.9246458333333329</v>
      </c>
      <c r="AW87" s="3">
        <f t="shared" si="10"/>
        <v>6.0972083333333336</v>
      </c>
      <c r="AX87" s="3">
        <f t="shared" si="11"/>
        <v>6.0972083333333336</v>
      </c>
      <c r="AY87" s="3">
        <f t="shared" si="12"/>
        <v>-4.5238095238087084E-3</v>
      </c>
      <c r="AZ87" s="3">
        <f t="shared" si="13"/>
        <v>-4.65952380952297E-3</v>
      </c>
      <c r="BA87" s="3">
        <f t="shared" si="14"/>
        <v>-4.7952380952372307E-3</v>
      </c>
      <c r="BB87" s="3">
        <f t="shared" si="15"/>
        <v>-4.5238095238087084E-3</v>
      </c>
      <c r="BC87" s="3">
        <f t="shared" si="16"/>
        <v>-4.5238095238087084E-3</v>
      </c>
      <c r="BD87" s="3">
        <f t="shared" si="17"/>
        <v>-4.65952380952297E-3</v>
      </c>
      <c r="BE87" s="3">
        <f t="shared" si="18"/>
        <v>-4.65952380952297E-3</v>
      </c>
      <c r="BF87" s="3">
        <f t="shared" si="19"/>
        <v>-4.7952380952372307E-3</v>
      </c>
      <c r="BG87" s="3">
        <f t="shared" si="20"/>
        <v>-4.7952380952372307E-3</v>
      </c>
    </row>
    <row r="88" spans="1:59" ht="15" x14ac:dyDescent="0.25">
      <c r="A88" s="38" t="s">
        <v>241</v>
      </c>
      <c r="B88" s="38" t="s">
        <v>72</v>
      </c>
      <c r="C88" s="38" t="str">
        <f>VLOOKUP(A88,CALC!$A$2:$C$494,3,FALSE)</f>
        <v>D</v>
      </c>
      <c r="D88" s="38">
        <v>1</v>
      </c>
      <c r="E88" s="39">
        <v>84</v>
      </c>
      <c r="F88" s="40">
        <v>15.1</v>
      </c>
      <c r="G88" s="40">
        <v>47.5</v>
      </c>
      <c r="H88" s="40">
        <v>62.6</v>
      </c>
      <c r="I88" s="40">
        <v>27</v>
      </c>
      <c r="J88" s="40">
        <v>168.6</v>
      </c>
      <c r="K88" s="40">
        <v>42.8</v>
      </c>
      <c r="L88" s="40">
        <v>91</v>
      </c>
      <c r="M88" s="40">
        <v>29.6</v>
      </c>
      <c r="N88" s="41">
        <v>0.09</v>
      </c>
      <c r="O88" s="42">
        <v>19.600000000000001</v>
      </c>
      <c r="P88" s="54">
        <f t="shared" ref="P88:Y88" si="100">IF(F$4="Yes",F88*F$5,0)</f>
        <v>75.5</v>
      </c>
      <c r="Q88" s="55">
        <f t="shared" si="100"/>
        <v>178.125</v>
      </c>
      <c r="R88" s="55">
        <f t="shared" si="100"/>
        <v>0</v>
      </c>
      <c r="S88" s="55">
        <f t="shared" si="100"/>
        <v>13.5</v>
      </c>
      <c r="T88" s="55">
        <f t="shared" si="100"/>
        <v>84.3</v>
      </c>
      <c r="U88" s="55">
        <f t="shared" si="100"/>
        <v>12.839999999999998</v>
      </c>
      <c r="V88" s="55">
        <f t="shared" si="100"/>
        <v>54.6</v>
      </c>
      <c r="W88" s="55">
        <f t="shared" si="100"/>
        <v>0</v>
      </c>
      <c r="X88" s="55">
        <f t="shared" si="100"/>
        <v>0</v>
      </c>
      <c r="Y88" s="56">
        <f t="shared" si="100"/>
        <v>0</v>
      </c>
      <c r="Z88" s="57">
        <f t="shared" si="1"/>
        <v>418.86500000000001</v>
      </c>
      <c r="AA88" s="59">
        <f t="shared" si="2"/>
        <v>4.9864880952380952</v>
      </c>
      <c r="AB88" s="59">
        <f t="shared" si="3"/>
        <v>7.1869047619046889E-2</v>
      </c>
      <c r="AC88" s="1"/>
      <c r="AD88" s="1"/>
      <c r="AE88" s="1"/>
      <c r="AF88" s="1"/>
      <c r="AG88" s="1"/>
      <c r="AH88" s="1"/>
      <c r="AI88" s="1"/>
      <c r="AJ88" s="1"/>
      <c r="AK88" s="1"/>
      <c r="AL88" s="1">
        <f>IFERROR(VLOOKUP(C88,CALC!$K$2:$M$8,2,FALSE),1)</f>
        <v>1</v>
      </c>
      <c r="AM88" s="1">
        <f>IFERROR(VLOOKUP(C88,CALC!$K$2:$M$8,3,FALSE),1)</f>
        <v>1</v>
      </c>
      <c r="AN88" s="1">
        <f>VLOOKUP(B88,CALC!$E$2:$H$33,3,FALSE)</f>
        <v>1</v>
      </c>
      <c r="AO88" s="1">
        <f>VLOOKUP(B88,CALC!$E$2:$H$33,4,FALSE)</f>
        <v>1</v>
      </c>
      <c r="AP88" s="1"/>
      <c r="AQ88" s="3">
        <f t="shared" si="4"/>
        <v>4.9864880952380952</v>
      </c>
      <c r="AR88" s="3">
        <f t="shared" si="5"/>
        <v>4.9864880952380952</v>
      </c>
      <c r="AS88" s="3">
        <f t="shared" si="6"/>
        <v>4.9864880952380952</v>
      </c>
      <c r="AT88" s="3">
        <f t="shared" si="7"/>
        <v>4.9864880952380952</v>
      </c>
      <c r="AU88" s="3">
        <f t="shared" si="8"/>
        <v>4.9864880952380952</v>
      </c>
      <c r="AV88" s="3">
        <f t="shared" si="9"/>
        <v>4.9864880952380952</v>
      </c>
      <c r="AW88" s="3">
        <f t="shared" si="10"/>
        <v>4.9864880952380952</v>
      </c>
      <c r="AX88" s="3">
        <f t="shared" si="11"/>
        <v>4.9864880952380952</v>
      </c>
      <c r="AY88" s="3">
        <f t="shared" si="12"/>
        <v>7.1869047619046889E-2</v>
      </c>
      <c r="AZ88" s="3">
        <f t="shared" si="13"/>
        <v>7.1869047619046889E-2</v>
      </c>
      <c r="BA88" s="3">
        <f t="shared" si="14"/>
        <v>7.1869047619046889E-2</v>
      </c>
      <c r="BB88" s="3">
        <f t="shared" si="15"/>
        <v>7.1869047619046889E-2</v>
      </c>
      <c r="BC88" s="3">
        <f t="shared" si="16"/>
        <v>7.1869047619046889E-2</v>
      </c>
      <c r="BD88" s="3">
        <f t="shared" si="17"/>
        <v>7.1869047619046889E-2</v>
      </c>
      <c r="BE88" s="3">
        <f t="shared" si="18"/>
        <v>7.1869047619046889E-2</v>
      </c>
      <c r="BF88" s="3">
        <f t="shared" si="19"/>
        <v>7.1869047619046889E-2</v>
      </c>
      <c r="BG88" s="3">
        <f t="shared" si="20"/>
        <v>7.1869047619046889E-2</v>
      </c>
    </row>
    <row r="89" spans="1:59" ht="15" x14ac:dyDescent="0.25">
      <c r="A89" s="38" t="s">
        <v>249</v>
      </c>
      <c r="B89" s="38" t="s">
        <v>41</v>
      </c>
      <c r="C89" s="38" t="str">
        <f>VLOOKUP(A89,CALC!$A$2:$C$494,3,FALSE)</f>
        <v>D</v>
      </c>
      <c r="D89" s="38">
        <v>2</v>
      </c>
      <c r="E89" s="39">
        <v>84</v>
      </c>
      <c r="F89" s="40">
        <v>13</v>
      </c>
      <c r="G89" s="40">
        <v>33.4</v>
      </c>
      <c r="H89" s="40">
        <v>46.4</v>
      </c>
      <c r="I89" s="40">
        <v>9.3000000000000007</v>
      </c>
      <c r="J89" s="40">
        <v>189.5</v>
      </c>
      <c r="K89" s="40">
        <v>68.099999999999994</v>
      </c>
      <c r="L89" s="40">
        <v>178.5</v>
      </c>
      <c r="M89" s="40">
        <v>35.299999999999997</v>
      </c>
      <c r="N89" s="41">
        <v>6.9000000000000006E-2</v>
      </c>
      <c r="O89" s="42">
        <v>22.65</v>
      </c>
      <c r="P89" s="54">
        <f t="shared" ref="P89:Y89" si="101">IF(F$4="Yes",F89*F$5,0)</f>
        <v>65</v>
      </c>
      <c r="Q89" s="55">
        <f t="shared" si="101"/>
        <v>125.25</v>
      </c>
      <c r="R89" s="55">
        <f t="shared" si="101"/>
        <v>0</v>
      </c>
      <c r="S89" s="55">
        <f t="shared" si="101"/>
        <v>4.6500000000000004</v>
      </c>
      <c r="T89" s="55">
        <f t="shared" si="101"/>
        <v>94.75</v>
      </c>
      <c r="U89" s="55">
        <f t="shared" si="101"/>
        <v>20.429999999999996</v>
      </c>
      <c r="V89" s="55">
        <f t="shared" si="101"/>
        <v>107.1</v>
      </c>
      <c r="W89" s="55">
        <f t="shared" si="101"/>
        <v>0</v>
      </c>
      <c r="X89" s="55">
        <f t="shared" si="101"/>
        <v>0</v>
      </c>
      <c r="Y89" s="56">
        <f t="shared" si="101"/>
        <v>0</v>
      </c>
      <c r="Z89" s="57">
        <f t="shared" si="1"/>
        <v>417.17999999999995</v>
      </c>
      <c r="AA89" s="59">
        <f t="shared" si="2"/>
        <v>4.9664285714285707</v>
      </c>
      <c r="AB89" s="59">
        <f t="shared" si="3"/>
        <v>5.1809523809522418E-2</v>
      </c>
      <c r="AC89" s="1"/>
      <c r="AD89" s="1"/>
      <c r="AE89" s="1"/>
      <c r="AF89" s="1"/>
      <c r="AG89" s="1"/>
      <c r="AH89" s="1"/>
      <c r="AI89" s="1"/>
      <c r="AJ89" s="1"/>
      <c r="AK89" s="1"/>
      <c r="AL89" s="1">
        <f>IFERROR(VLOOKUP(C89,CALC!$K$2:$M$8,2,FALSE),1)</f>
        <v>1</v>
      </c>
      <c r="AM89" s="1">
        <f>IFERROR(VLOOKUP(C89,CALC!$K$2:$M$8,3,FALSE),1)</f>
        <v>1</v>
      </c>
      <c r="AN89" s="1">
        <f>VLOOKUP(B89,CALC!$E$2:$H$33,3,FALSE)</f>
        <v>1</v>
      </c>
      <c r="AO89" s="1">
        <f>VLOOKUP(B89,CALC!$E$2:$H$33,4,FALSE)</f>
        <v>1</v>
      </c>
      <c r="AP89" s="1"/>
      <c r="AQ89" s="3">
        <f t="shared" si="4"/>
        <v>4.9664285714285707</v>
      </c>
      <c r="AR89" s="3">
        <f t="shared" si="5"/>
        <v>4.9664285714285707</v>
      </c>
      <c r="AS89" s="3">
        <f t="shared" si="6"/>
        <v>4.9664285714285707</v>
      </c>
      <c r="AT89" s="3">
        <f t="shared" si="7"/>
        <v>4.9664285714285707</v>
      </c>
      <c r="AU89" s="3">
        <f t="shared" si="8"/>
        <v>4.9664285714285707</v>
      </c>
      <c r="AV89" s="3">
        <f t="shared" si="9"/>
        <v>4.9664285714285707</v>
      </c>
      <c r="AW89" s="3">
        <f t="shared" si="10"/>
        <v>4.9664285714285707</v>
      </c>
      <c r="AX89" s="3">
        <f t="shared" si="11"/>
        <v>4.9664285714285707</v>
      </c>
      <c r="AY89" s="3">
        <f t="shared" si="12"/>
        <v>5.1809523809522418E-2</v>
      </c>
      <c r="AZ89" s="3">
        <f t="shared" si="13"/>
        <v>5.1809523809522418E-2</v>
      </c>
      <c r="BA89" s="3">
        <f t="shared" si="14"/>
        <v>5.1809523809522418E-2</v>
      </c>
      <c r="BB89" s="3">
        <f t="shared" si="15"/>
        <v>5.1809523809522418E-2</v>
      </c>
      <c r="BC89" s="3">
        <f t="shared" si="16"/>
        <v>5.1809523809522418E-2</v>
      </c>
      <c r="BD89" s="3">
        <f t="shared" si="17"/>
        <v>5.1809523809522418E-2</v>
      </c>
      <c r="BE89" s="3">
        <f t="shared" si="18"/>
        <v>5.1809523809522418E-2</v>
      </c>
      <c r="BF89" s="3">
        <f t="shared" si="19"/>
        <v>5.1809523809522418E-2</v>
      </c>
      <c r="BG89" s="3">
        <f t="shared" si="20"/>
        <v>5.1809523809522418E-2</v>
      </c>
    </row>
    <row r="90" spans="1:59" ht="15" x14ac:dyDescent="0.25">
      <c r="A90" s="38" t="s">
        <v>279</v>
      </c>
      <c r="B90" s="38" t="s">
        <v>58</v>
      </c>
      <c r="C90" s="38" t="str">
        <f>VLOOKUP(A90,CALC!$A$2:$C$494,3,FALSE)</f>
        <v>LW/RW</v>
      </c>
      <c r="D90" s="38">
        <v>2</v>
      </c>
      <c r="E90" s="39">
        <v>84</v>
      </c>
      <c r="F90" s="40">
        <v>30.8</v>
      </c>
      <c r="G90" s="40">
        <v>28.1</v>
      </c>
      <c r="H90" s="40">
        <v>58.9</v>
      </c>
      <c r="I90" s="40">
        <v>14.3</v>
      </c>
      <c r="J90" s="40">
        <v>278</v>
      </c>
      <c r="K90" s="40">
        <v>141.1</v>
      </c>
      <c r="L90" s="40">
        <v>58.5</v>
      </c>
      <c r="M90" s="40">
        <v>32.700000000000003</v>
      </c>
      <c r="N90" s="52">
        <v>0.111</v>
      </c>
      <c r="O90" s="42">
        <v>18.100000000000001</v>
      </c>
      <c r="P90" s="54">
        <f t="shared" ref="P90:Y90" si="102">IF(F$4="Yes",F90*F$5,0)</f>
        <v>154</v>
      </c>
      <c r="Q90" s="55">
        <f t="shared" si="102"/>
        <v>105.375</v>
      </c>
      <c r="R90" s="55">
        <f t="shared" si="102"/>
        <v>0</v>
      </c>
      <c r="S90" s="55">
        <f t="shared" si="102"/>
        <v>7.15</v>
      </c>
      <c r="T90" s="55">
        <f t="shared" si="102"/>
        <v>139</v>
      </c>
      <c r="U90" s="55">
        <f t="shared" si="102"/>
        <v>42.33</v>
      </c>
      <c r="V90" s="55">
        <f t="shared" si="102"/>
        <v>35.1</v>
      </c>
      <c r="W90" s="55">
        <f t="shared" si="102"/>
        <v>0</v>
      </c>
      <c r="X90" s="55">
        <f t="shared" si="102"/>
        <v>0</v>
      </c>
      <c r="Y90" s="56">
        <f t="shared" si="102"/>
        <v>0</v>
      </c>
      <c r="Z90" s="57">
        <f t="shared" si="1"/>
        <v>482.95499999999998</v>
      </c>
      <c r="AA90" s="59">
        <f t="shared" si="2"/>
        <v>5.7494642857142857</v>
      </c>
      <c r="AB90" s="59">
        <f t="shared" si="3"/>
        <v>-7.1685714285705127E-3</v>
      </c>
      <c r="AC90" s="1"/>
      <c r="AD90" s="1"/>
      <c r="AE90" s="1"/>
      <c r="AF90" s="1"/>
      <c r="AG90" s="1"/>
      <c r="AH90" s="1"/>
      <c r="AI90" s="1"/>
      <c r="AJ90" s="1"/>
      <c r="AK90" s="1"/>
      <c r="AL90" s="1">
        <f>IFERROR(VLOOKUP(C90,CALC!$K$2:$M$8,2,FALSE),1)</f>
        <v>1.08</v>
      </c>
      <c r="AM90" s="1">
        <f>IFERROR(VLOOKUP(C90,CALC!$K$2:$M$8,3,FALSE),1)</f>
        <v>1.04</v>
      </c>
      <c r="AN90" s="1">
        <f>VLOOKUP(B90,CALC!$E$2:$H$33,3,FALSE)</f>
        <v>0.93</v>
      </c>
      <c r="AO90" s="1">
        <f>VLOOKUP(B90,CALC!$E$2:$H$33,4,FALSE)</f>
        <v>0.96500000000000008</v>
      </c>
      <c r="AP90" s="1"/>
      <c r="AQ90" s="3">
        <f t="shared" si="4"/>
        <v>5.9794428571428577</v>
      </c>
      <c r="AR90" s="3">
        <f t="shared" si="5"/>
        <v>6.2094214285714289</v>
      </c>
      <c r="AS90" s="3">
        <f t="shared" si="6"/>
        <v>5.5482330357142864</v>
      </c>
      <c r="AT90" s="3">
        <f t="shared" si="7"/>
        <v>5.3470017857142862</v>
      </c>
      <c r="AU90" s="3">
        <f t="shared" si="8"/>
        <v>5.7701623571428584</v>
      </c>
      <c r="AV90" s="3">
        <f t="shared" si="9"/>
        <v>5.5608818571428582</v>
      </c>
      <c r="AW90" s="3">
        <f t="shared" si="10"/>
        <v>5.9920916785714295</v>
      </c>
      <c r="AX90" s="3">
        <f t="shared" si="11"/>
        <v>5.7747619285714293</v>
      </c>
      <c r="AY90" s="3">
        <f t="shared" si="12"/>
        <v>-7.1428571428562293E-3</v>
      </c>
      <c r="AZ90" s="3">
        <f t="shared" si="13"/>
        <v>-7.4285714285704787E-3</v>
      </c>
      <c r="BA90" s="3">
        <f t="shared" si="14"/>
        <v>-7.7142857142847281E-3</v>
      </c>
      <c r="BB90" s="3">
        <f t="shared" si="15"/>
        <v>-6.892857142856262E-3</v>
      </c>
      <c r="BC90" s="3">
        <f t="shared" si="16"/>
        <v>-6.6428571428562939E-3</v>
      </c>
      <c r="BD90" s="3">
        <f t="shared" si="17"/>
        <v>-7.1685714285705127E-3</v>
      </c>
      <c r="BE90" s="3">
        <f t="shared" si="18"/>
        <v>-6.9085714285705459E-3</v>
      </c>
      <c r="BF90" s="3">
        <f t="shared" si="19"/>
        <v>-7.4442857142847634E-3</v>
      </c>
      <c r="BG90" s="3">
        <f t="shared" si="20"/>
        <v>-7.1742857142847978E-3</v>
      </c>
    </row>
    <row r="91" spans="1:59" ht="15" x14ac:dyDescent="0.25">
      <c r="A91" s="1" t="s">
        <v>254</v>
      </c>
      <c r="B91" s="1" t="s">
        <v>19</v>
      </c>
      <c r="C91" s="38" t="str">
        <f>VLOOKUP(A91,CALC!$A$2:$C$494,3,FALSE)</f>
        <v>LW/RW</v>
      </c>
      <c r="D91" s="1">
        <v>2</v>
      </c>
      <c r="E91" s="79">
        <v>84</v>
      </c>
      <c r="F91" s="80">
        <v>28.5</v>
      </c>
      <c r="G91" s="80">
        <v>37</v>
      </c>
      <c r="H91" s="80">
        <v>65.5</v>
      </c>
      <c r="I91" s="80">
        <v>13.5</v>
      </c>
      <c r="J91" s="80">
        <v>205.3</v>
      </c>
      <c r="K91" s="80">
        <v>83.9</v>
      </c>
      <c r="L91" s="80">
        <v>93.5</v>
      </c>
      <c r="M91" s="80">
        <v>53.5</v>
      </c>
      <c r="N91" s="81">
        <v>0.13900000000000001</v>
      </c>
      <c r="O91" s="3">
        <v>19.2</v>
      </c>
      <c r="P91" s="54">
        <f t="shared" ref="P91:Y91" si="103">IF(F$4="Yes",F91*F$5,0)</f>
        <v>142.5</v>
      </c>
      <c r="Q91" s="55">
        <f t="shared" si="103"/>
        <v>138.75</v>
      </c>
      <c r="R91" s="55">
        <f t="shared" si="103"/>
        <v>0</v>
      </c>
      <c r="S91" s="55">
        <f t="shared" si="103"/>
        <v>6.75</v>
      </c>
      <c r="T91" s="55">
        <f t="shared" si="103"/>
        <v>102.65</v>
      </c>
      <c r="U91" s="55">
        <f t="shared" si="103"/>
        <v>25.17</v>
      </c>
      <c r="V91" s="55">
        <f t="shared" si="103"/>
        <v>56.1</v>
      </c>
      <c r="W91" s="55">
        <f t="shared" si="103"/>
        <v>0</v>
      </c>
      <c r="X91" s="55">
        <f t="shared" si="103"/>
        <v>0</v>
      </c>
      <c r="Y91" s="56">
        <f t="shared" si="103"/>
        <v>0</v>
      </c>
      <c r="Z91" s="57">
        <f t="shared" si="1"/>
        <v>471.92</v>
      </c>
      <c r="AA91" s="59">
        <f t="shared" si="2"/>
        <v>5.618095238095238</v>
      </c>
      <c r="AB91" s="59">
        <f t="shared" si="3"/>
        <v>-0.15773735714285614</v>
      </c>
      <c r="AC91" s="1"/>
      <c r="AD91" s="1"/>
      <c r="AE91" s="1"/>
      <c r="AF91" s="1"/>
      <c r="AG91" s="1"/>
      <c r="AH91" s="1"/>
      <c r="AI91" s="1"/>
      <c r="AJ91" s="1"/>
      <c r="AK91" s="1"/>
      <c r="AL91" s="1">
        <f>IFERROR(VLOOKUP(C91,CALC!$K$2:$M$8,2,FALSE),1)</f>
        <v>1.08</v>
      </c>
      <c r="AM91" s="1">
        <f>IFERROR(VLOOKUP(C91,CALC!$K$2:$M$8,3,FALSE),1)</f>
        <v>1.04</v>
      </c>
      <c r="AN91" s="1">
        <f>VLOOKUP(B91,CALC!$E$2:$H$33,3,FALSE)</f>
        <v>1.19</v>
      </c>
      <c r="AO91" s="1">
        <f>VLOOKUP(B91,CALC!$E$2:$H$33,4,FALSE)</f>
        <v>1.095</v>
      </c>
      <c r="AP91" s="1"/>
      <c r="AQ91" s="3">
        <f t="shared" si="4"/>
        <v>5.8428190476190478</v>
      </c>
      <c r="AR91" s="3">
        <f t="shared" si="5"/>
        <v>6.0675428571428576</v>
      </c>
      <c r="AS91" s="3">
        <f t="shared" si="6"/>
        <v>6.1518142857142859</v>
      </c>
      <c r="AT91" s="3">
        <f t="shared" si="7"/>
        <v>6.6855333333333329</v>
      </c>
      <c r="AU91" s="3">
        <f t="shared" si="8"/>
        <v>6.3978868571428569</v>
      </c>
      <c r="AV91" s="3">
        <f t="shared" si="9"/>
        <v>6.9529546666666668</v>
      </c>
      <c r="AW91" s="3">
        <f t="shared" si="10"/>
        <v>6.6439594285714287</v>
      </c>
      <c r="AX91" s="3">
        <f t="shared" si="11"/>
        <v>7.2203759999999999</v>
      </c>
      <c r="AY91" s="3">
        <f t="shared" si="12"/>
        <v>-0.13851190476190389</v>
      </c>
      <c r="AZ91" s="3">
        <f t="shared" si="13"/>
        <v>-0.14405238095238004</v>
      </c>
      <c r="BA91" s="3">
        <f t="shared" si="14"/>
        <v>-0.14959285714285622</v>
      </c>
      <c r="BB91" s="3">
        <f t="shared" si="15"/>
        <v>-0.15167053571428477</v>
      </c>
      <c r="BC91" s="3">
        <f t="shared" si="16"/>
        <v>-0.16482916666666561</v>
      </c>
      <c r="BD91" s="3">
        <f t="shared" si="17"/>
        <v>-0.15773735714285614</v>
      </c>
      <c r="BE91" s="3">
        <f t="shared" si="18"/>
        <v>-0.17142233333333223</v>
      </c>
      <c r="BF91" s="3">
        <f t="shared" si="19"/>
        <v>-0.16380417857142757</v>
      </c>
      <c r="BG91" s="3">
        <f t="shared" si="20"/>
        <v>-0.17801549999999891</v>
      </c>
    </row>
    <row r="92" spans="1:59" ht="15" x14ac:dyDescent="0.25">
      <c r="A92" s="38" t="s">
        <v>270</v>
      </c>
      <c r="B92" s="38" t="s">
        <v>37</v>
      </c>
      <c r="C92" s="38" t="str">
        <f>VLOOKUP(A92,CALC!$A$2:$C$494,3,FALSE)</f>
        <v>LW/RW</v>
      </c>
      <c r="D92" s="38">
        <v>1</v>
      </c>
      <c r="E92" s="39">
        <v>84</v>
      </c>
      <c r="F92" s="40">
        <v>30</v>
      </c>
      <c r="G92" s="40">
        <v>44.1</v>
      </c>
      <c r="H92" s="40">
        <v>74</v>
      </c>
      <c r="I92" s="40">
        <v>30.7</v>
      </c>
      <c r="J92" s="40">
        <v>191.9</v>
      </c>
      <c r="K92" s="40">
        <v>123.1</v>
      </c>
      <c r="L92" s="40">
        <v>28.1</v>
      </c>
      <c r="M92" s="40">
        <v>32</v>
      </c>
      <c r="N92" s="41">
        <v>0.156</v>
      </c>
      <c r="O92" s="42">
        <v>17.600000000000001</v>
      </c>
      <c r="P92" s="54">
        <f t="shared" ref="P92:Y92" si="104">IF(F$4="Yes",F92*F$5,0)</f>
        <v>150</v>
      </c>
      <c r="Q92" s="55">
        <f t="shared" si="104"/>
        <v>165.375</v>
      </c>
      <c r="R92" s="55">
        <f t="shared" si="104"/>
        <v>0</v>
      </c>
      <c r="S92" s="55">
        <f t="shared" si="104"/>
        <v>15.35</v>
      </c>
      <c r="T92" s="55">
        <f t="shared" si="104"/>
        <v>95.95</v>
      </c>
      <c r="U92" s="55">
        <f t="shared" si="104"/>
        <v>36.93</v>
      </c>
      <c r="V92" s="55">
        <f t="shared" si="104"/>
        <v>16.86</v>
      </c>
      <c r="W92" s="55">
        <f t="shared" si="104"/>
        <v>0</v>
      </c>
      <c r="X92" s="55">
        <f t="shared" si="104"/>
        <v>0</v>
      </c>
      <c r="Y92" s="56">
        <f t="shared" si="104"/>
        <v>0</v>
      </c>
      <c r="Z92" s="57">
        <f t="shared" si="1"/>
        <v>480.46500000000003</v>
      </c>
      <c r="AA92" s="59">
        <f t="shared" si="2"/>
        <v>5.7198214285714286</v>
      </c>
      <c r="AB92" s="59">
        <f t="shared" si="3"/>
        <v>-3.7683285714284719E-2</v>
      </c>
      <c r="AC92" s="1"/>
      <c r="AD92" s="1"/>
      <c r="AE92" s="1"/>
      <c r="AF92" s="1"/>
      <c r="AG92" s="1"/>
      <c r="AH92" s="1"/>
      <c r="AI92" s="1"/>
      <c r="AJ92" s="1"/>
      <c r="AK92" s="1"/>
      <c r="AL92" s="1">
        <f>IFERROR(VLOOKUP(C92,CALC!$K$2:$M$8,2,FALSE),1)</f>
        <v>1.08</v>
      </c>
      <c r="AM92" s="1">
        <f>IFERROR(VLOOKUP(C92,CALC!$K$2:$M$8,3,FALSE),1)</f>
        <v>1.04</v>
      </c>
      <c r="AN92" s="1">
        <f>VLOOKUP(B92,CALC!$E$2:$H$33,3,FALSE)</f>
        <v>0.97</v>
      </c>
      <c r="AO92" s="1">
        <f>VLOOKUP(B92,CALC!$E$2:$H$33,4,FALSE)</f>
        <v>0.98499999999999999</v>
      </c>
      <c r="AP92" s="1"/>
      <c r="AQ92" s="3">
        <f t="shared" si="4"/>
        <v>5.9486142857142861</v>
      </c>
      <c r="AR92" s="3">
        <f t="shared" si="5"/>
        <v>6.1774071428571435</v>
      </c>
      <c r="AS92" s="3">
        <f t="shared" si="6"/>
        <v>5.6340241071428574</v>
      </c>
      <c r="AT92" s="3">
        <f t="shared" si="7"/>
        <v>5.5482267857142853</v>
      </c>
      <c r="AU92" s="3">
        <f t="shared" si="8"/>
        <v>5.859385071428572</v>
      </c>
      <c r="AV92" s="3">
        <f t="shared" si="9"/>
        <v>5.7701558571428571</v>
      </c>
      <c r="AW92" s="3">
        <f t="shared" si="10"/>
        <v>6.0847460357142866</v>
      </c>
      <c r="AX92" s="3">
        <f t="shared" si="11"/>
        <v>5.9920849285714288</v>
      </c>
      <c r="AY92" s="3">
        <f t="shared" si="12"/>
        <v>-3.6785714285713311E-2</v>
      </c>
      <c r="AZ92" s="3">
        <f t="shared" si="13"/>
        <v>-3.8257142857141845E-2</v>
      </c>
      <c r="BA92" s="3">
        <f t="shared" si="14"/>
        <v>-3.9728571428570378E-2</v>
      </c>
      <c r="BB92" s="3">
        <f t="shared" si="15"/>
        <v>-3.6233928571427612E-2</v>
      </c>
      <c r="BC92" s="3">
        <f t="shared" si="16"/>
        <v>-3.5682142857141913E-2</v>
      </c>
      <c r="BD92" s="3">
        <f t="shared" si="17"/>
        <v>-3.7683285714284719E-2</v>
      </c>
      <c r="BE92" s="3">
        <f t="shared" si="18"/>
        <v>-3.7109428571427586E-2</v>
      </c>
      <c r="BF92" s="3">
        <f t="shared" si="19"/>
        <v>-3.9132642857141825E-2</v>
      </c>
      <c r="BG92" s="3">
        <f t="shared" si="20"/>
        <v>-3.8536714285713265E-2</v>
      </c>
    </row>
    <row r="93" spans="1:59" ht="15" x14ac:dyDescent="0.25">
      <c r="A93" s="38" t="s">
        <v>244</v>
      </c>
      <c r="B93" s="38" t="s">
        <v>72</v>
      </c>
      <c r="C93" s="38" t="str">
        <f>VLOOKUP(A93,CALC!$A$2:$C$494,3,FALSE)</f>
        <v>LW/RW</v>
      </c>
      <c r="D93" s="38">
        <v>1</v>
      </c>
      <c r="E93" s="39">
        <v>60</v>
      </c>
      <c r="F93" s="40">
        <v>19.8</v>
      </c>
      <c r="G93" s="40">
        <v>31.7</v>
      </c>
      <c r="H93" s="40">
        <v>51.5</v>
      </c>
      <c r="I93" s="40">
        <v>17.3</v>
      </c>
      <c r="J93" s="40">
        <v>162.30000000000001</v>
      </c>
      <c r="K93" s="40">
        <v>62.6</v>
      </c>
      <c r="L93" s="40">
        <v>25.8</v>
      </c>
      <c r="M93" s="40">
        <v>16.399999999999999</v>
      </c>
      <c r="N93" s="52">
        <v>0.122</v>
      </c>
      <c r="O93" s="42">
        <v>18.8</v>
      </c>
      <c r="P93" s="54">
        <f t="shared" ref="P93:Y93" si="105">IF(F$4="Yes",F93*F$5,0)</f>
        <v>99</v>
      </c>
      <c r="Q93" s="55">
        <f t="shared" si="105"/>
        <v>118.875</v>
      </c>
      <c r="R93" s="55">
        <f t="shared" si="105"/>
        <v>0</v>
      </c>
      <c r="S93" s="55">
        <f t="shared" si="105"/>
        <v>8.65</v>
      </c>
      <c r="T93" s="55">
        <f t="shared" si="105"/>
        <v>81.150000000000006</v>
      </c>
      <c r="U93" s="55">
        <f t="shared" si="105"/>
        <v>18.78</v>
      </c>
      <c r="V93" s="55">
        <f t="shared" si="105"/>
        <v>15.48</v>
      </c>
      <c r="W93" s="55">
        <f t="shared" si="105"/>
        <v>0</v>
      </c>
      <c r="X93" s="55">
        <f t="shared" si="105"/>
        <v>0</v>
      </c>
      <c r="Y93" s="56">
        <f t="shared" si="105"/>
        <v>0</v>
      </c>
      <c r="Z93" s="57">
        <f t="shared" si="1"/>
        <v>341.93500000000006</v>
      </c>
      <c r="AA93" s="59">
        <f t="shared" si="2"/>
        <v>5.6989166666666673</v>
      </c>
      <c r="AB93" s="59">
        <f t="shared" si="3"/>
        <v>-5.9998095238093616E-2</v>
      </c>
      <c r="AC93" s="1"/>
      <c r="AD93" s="1"/>
      <c r="AE93" s="1"/>
      <c r="AF93" s="1"/>
      <c r="AG93" s="1"/>
      <c r="AH93" s="1"/>
      <c r="AI93" s="1"/>
      <c r="AJ93" s="1"/>
      <c r="AK93" s="1"/>
      <c r="AL93" s="1">
        <f>IFERROR(VLOOKUP(C93,CALC!$K$2:$M$8,2,FALSE),1)</f>
        <v>1.08</v>
      </c>
      <c r="AM93" s="1">
        <f>IFERROR(VLOOKUP(C93,CALC!$K$2:$M$8,3,FALSE),1)</f>
        <v>1.04</v>
      </c>
      <c r="AN93" s="1">
        <f>VLOOKUP(B93,CALC!$E$2:$H$33,3,FALSE)</f>
        <v>1</v>
      </c>
      <c r="AO93" s="1">
        <f>VLOOKUP(B93,CALC!$E$2:$H$33,4,FALSE)</f>
        <v>1</v>
      </c>
      <c r="AP93" s="1"/>
      <c r="AQ93" s="3">
        <f t="shared" si="4"/>
        <v>5.9268733333333339</v>
      </c>
      <c r="AR93" s="3">
        <f t="shared" si="5"/>
        <v>6.1548300000000014</v>
      </c>
      <c r="AS93" s="3">
        <f t="shared" si="6"/>
        <v>5.6989166666666673</v>
      </c>
      <c r="AT93" s="3">
        <f t="shared" si="7"/>
        <v>5.6989166666666673</v>
      </c>
      <c r="AU93" s="3">
        <f t="shared" si="8"/>
        <v>5.9268733333333339</v>
      </c>
      <c r="AV93" s="3">
        <f t="shared" si="9"/>
        <v>5.9268733333333339</v>
      </c>
      <c r="AW93" s="3">
        <f t="shared" si="10"/>
        <v>6.1548300000000014</v>
      </c>
      <c r="AX93" s="3">
        <f t="shared" si="11"/>
        <v>6.1548300000000014</v>
      </c>
      <c r="AY93" s="3">
        <f t="shared" si="12"/>
        <v>-5.7690476190474627E-2</v>
      </c>
      <c r="AZ93" s="3">
        <f t="shared" si="13"/>
        <v>-5.9998095238093616E-2</v>
      </c>
      <c r="BA93" s="3">
        <f t="shared" si="14"/>
        <v>-6.2305714285712598E-2</v>
      </c>
      <c r="BB93" s="3">
        <f t="shared" si="15"/>
        <v>-5.7690476190474627E-2</v>
      </c>
      <c r="BC93" s="3">
        <f t="shared" si="16"/>
        <v>-5.7690476190474627E-2</v>
      </c>
      <c r="BD93" s="3">
        <f t="shared" si="17"/>
        <v>-5.9998095238093616E-2</v>
      </c>
      <c r="BE93" s="3">
        <f t="shared" si="18"/>
        <v>-5.9998095238093616E-2</v>
      </c>
      <c r="BF93" s="3">
        <f t="shared" si="19"/>
        <v>-6.2305714285712598E-2</v>
      </c>
      <c r="BG93" s="3">
        <f t="shared" si="20"/>
        <v>-6.2305714285712598E-2</v>
      </c>
    </row>
    <row r="94" spans="1:59" ht="15" x14ac:dyDescent="0.25">
      <c r="A94" s="38" t="s">
        <v>258</v>
      </c>
      <c r="B94" s="38" t="s">
        <v>81</v>
      </c>
      <c r="C94" s="38" t="str">
        <f>VLOOKUP(A94,CALC!$A$2:$C$494,3,FALSE)</f>
        <v>C/LW/RW</v>
      </c>
      <c r="D94" s="38">
        <v>1</v>
      </c>
      <c r="E94" s="39">
        <v>84</v>
      </c>
      <c r="F94" s="40">
        <v>26.8</v>
      </c>
      <c r="G94" s="40">
        <v>50.3</v>
      </c>
      <c r="H94" s="40">
        <v>77.099999999999994</v>
      </c>
      <c r="I94" s="40">
        <v>28.1</v>
      </c>
      <c r="J94" s="40">
        <v>211.3</v>
      </c>
      <c r="K94" s="40">
        <v>34.200000000000003</v>
      </c>
      <c r="L94" s="40">
        <v>29.9</v>
      </c>
      <c r="M94" s="40">
        <v>73.099999999999994</v>
      </c>
      <c r="N94" s="41">
        <v>0.127</v>
      </c>
      <c r="O94" s="42">
        <v>17.850000000000001</v>
      </c>
      <c r="P94" s="54">
        <f t="shared" ref="P94:Y94" si="106">IF(F$4="Yes",F94*F$5,0)</f>
        <v>134</v>
      </c>
      <c r="Q94" s="55">
        <f t="shared" si="106"/>
        <v>188.625</v>
      </c>
      <c r="R94" s="55">
        <f t="shared" si="106"/>
        <v>0</v>
      </c>
      <c r="S94" s="55">
        <f t="shared" si="106"/>
        <v>14.05</v>
      </c>
      <c r="T94" s="55">
        <f t="shared" si="106"/>
        <v>105.65</v>
      </c>
      <c r="U94" s="55">
        <f t="shared" si="106"/>
        <v>10.26</v>
      </c>
      <c r="V94" s="55">
        <f t="shared" si="106"/>
        <v>17.939999999999998</v>
      </c>
      <c r="W94" s="55">
        <f t="shared" si="106"/>
        <v>0</v>
      </c>
      <c r="X94" s="55">
        <f t="shared" si="106"/>
        <v>0</v>
      </c>
      <c r="Y94" s="56">
        <f t="shared" si="106"/>
        <v>0</v>
      </c>
      <c r="Z94" s="57">
        <f t="shared" si="1"/>
        <v>470.52500000000003</v>
      </c>
      <c r="AA94" s="59">
        <f t="shared" si="2"/>
        <v>5.6014880952380954</v>
      </c>
      <c r="AB94" s="59">
        <f t="shared" si="3"/>
        <v>-0.16850582142857021</v>
      </c>
      <c r="AC94" s="1"/>
      <c r="AD94" s="1"/>
      <c r="AE94" s="1"/>
      <c r="AF94" s="1"/>
      <c r="AG94" s="1"/>
      <c r="AH94" s="1"/>
      <c r="AI94" s="1"/>
      <c r="AJ94" s="1"/>
      <c r="AK94" s="1"/>
      <c r="AL94" s="1">
        <f>IFERROR(VLOOKUP(C94,CALC!$K$2:$M$8,2,FALSE),1)</f>
        <v>1.1299999999999999</v>
      </c>
      <c r="AM94" s="1">
        <f>IFERROR(VLOOKUP(C94,CALC!$K$2:$M$8,3,FALSE),1)</f>
        <v>1.0649999999999999</v>
      </c>
      <c r="AN94" s="1">
        <f>VLOOKUP(B94,CALC!$E$2:$H$33,3,FALSE)</f>
        <v>1.04</v>
      </c>
      <c r="AO94" s="1">
        <f>VLOOKUP(B94,CALC!$E$2:$H$33,4,FALSE)</f>
        <v>1.02</v>
      </c>
      <c r="AP94" s="1"/>
      <c r="AQ94" s="3">
        <f t="shared" si="4"/>
        <v>5.9655848214285712</v>
      </c>
      <c r="AR94" s="3">
        <f t="shared" si="5"/>
        <v>6.3296815476190469</v>
      </c>
      <c r="AS94" s="3">
        <f t="shared" si="6"/>
        <v>5.7135178571428575</v>
      </c>
      <c r="AT94" s="3">
        <f t="shared" si="7"/>
        <v>5.8255476190476196</v>
      </c>
      <c r="AU94" s="3">
        <f t="shared" si="8"/>
        <v>6.0848965178571426</v>
      </c>
      <c r="AV94" s="3">
        <f t="shared" si="9"/>
        <v>6.204208214285714</v>
      </c>
      <c r="AW94" s="3">
        <f t="shared" si="10"/>
        <v>6.4562751785714276</v>
      </c>
      <c r="AX94" s="3">
        <f t="shared" si="11"/>
        <v>6.5828688095238093</v>
      </c>
      <c r="AY94" s="3">
        <f t="shared" si="12"/>
        <v>-0.15511904761904649</v>
      </c>
      <c r="AZ94" s="3">
        <f t="shared" si="13"/>
        <v>-0.16520178571428451</v>
      </c>
      <c r="BA94" s="3">
        <f t="shared" si="14"/>
        <v>-0.17528452380952253</v>
      </c>
      <c r="BB94" s="3">
        <f t="shared" si="15"/>
        <v>-0.15822142857142743</v>
      </c>
      <c r="BC94" s="3">
        <f t="shared" si="16"/>
        <v>-0.16132380952380834</v>
      </c>
      <c r="BD94" s="3">
        <f t="shared" si="17"/>
        <v>-0.16850582142857021</v>
      </c>
      <c r="BE94" s="3">
        <f t="shared" si="18"/>
        <v>-0.1718098571428559</v>
      </c>
      <c r="BF94" s="3">
        <f t="shared" si="19"/>
        <v>-0.17879021428571298</v>
      </c>
      <c r="BG94" s="3">
        <f t="shared" si="20"/>
        <v>-0.18229590476190344</v>
      </c>
    </row>
    <row r="95" spans="1:59" ht="15" x14ac:dyDescent="0.25">
      <c r="A95" s="38" t="s">
        <v>252</v>
      </c>
      <c r="B95" s="38" t="s">
        <v>49</v>
      </c>
      <c r="C95" s="38" t="str">
        <f>VLOOKUP(A95,CALC!$A$2:$C$494,3,FALSE)</f>
        <v>C</v>
      </c>
      <c r="D95" s="38">
        <v>1</v>
      </c>
      <c r="E95" s="39">
        <v>84</v>
      </c>
      <c r="F95" s="40">
        <v>24.4</v>
      </c>
      <c r="G95" s="40">
        <v>64.5</v>
      </c>
      <c r="H95" s="40">
        <v>88.8</v>
      </c>
      <c r="I95" s="40">
        <v>26.7</v>
      </c>
      <c r="J95" s="40">
        <v>147.4</v>
      </c>
      <c r="K95" s="40">
        <v>15.2</v>
      </c>
      <c r="L95" s="40">
        <v>53.5</v>
      </c>
      <c r="M95" s="40">
        <v>26.6</v>
      </c>
      <c r="N95" s="52">
        <v>0.16500000000000001</v>
      </c>
      <c r="O95" s="42">
        <v>20.05</v>
      </c>
      <c r="P95" s="54">
        <f t="shared" ref="P95:Y95" si="107">IF(F$4="Yes",F95*F$5,0)</f>
        <v>122</v>
      </c>
      <c r="Q95" s="55">
        <f t="shared" si="107"/>
        <v>241.875</v>
      </c>
      <c r="R95" s="55">
        <f t="shared" si="107"/>
        <v>0</v>
      </c>
      <c r="S95" s="55">
        <f t="shared" si="107"/>
        <v>13.35</v>
      </c>
      <c r="T95" s="55">
        <f t="shared" si="107"/>
        <v>73.7</v>
      </c>
      <c r="U95" s="55">
        <f t="shared" si="107"/>
        <v>4.5599999999999996</v>
      </c>
      <c r="V95" s="55">
        <f t="shared" si="107"/>
        <v>32.1</v>
      </c>
      <c r="W95" s="55">
        <f t="shared" si="107"/>
        <v>0</v>
      </c>
      <c r="X95" s="55">
        <f t="shared" si="107"/>
        <v>0</v>
      </c>
      <c r="Y95" s="56">
        <f t="shared" si="107"/>
        <v>0</v>
      </c>
      <c r="Z95" s="57">
        <f t="shared" si="1"/>
        <v>487.58500000000004</v>
      </c>
      <c r="AA95" s="59">
        <f t="shared" si="2"/>
        <v>5.8045833333333334</v>
      </c>
      <c r="AB95" s="59">
        <f t="shared" si="3"/>
        <v>4.2550083333334245E-2</v>
      </c>
      <c r="AC95" s="1"/>
      <c r="AD95" s="1"/>
      <c r="AE95" s="1"/>
      <c r="AF95" s="1"/>
      <c r="AG95" s="1"/>
      <c r="AH95" s="1"/>
      <c r="AI95" s="1"/>
      <c r="AJ95" s="1"/>
      <c r="AK95" s="1"/>
      <c r="AL95" s="1">
        <f>IFERROR(VLOOKUP(C95,CALC!$K$2:$M$8,2,FALSE),1)</f>
        <v>0.96</v>
      </c>
      <c r="AM95" s="1">
        <f>IFERROR(VLOOKUP(C95,CALC!$K$2:$M$8,3,FALSE),1)</f>
        <v>0.98</v>
      </c>
      <c r="AN95" s="1">
        <f>VLOOKUP(B95,CALC!$E$2:$H$33,3,FALSE)</f>
        <v>0.81</v>
      </c>
      <c r="AO95" s="1">
        <f>VLOOKUP(B95,CALC!$E$2:$H$33,4,FALSE)</f>
        <v>0.90500000000000003</v>
      </c>
      <c r="AP95" s="1"/>
      <c r="AQ95" s="3">
        <f t="shared" si="4"/>
        <v>5.6884916666666667</v>
      </c>
      <c r="AR95" s="3">
        <f t="shared" si="5"/>
        <v>5.5724</v>
      </c>
      <c r="AS95" s="3">
        <f t="shared" si="6"/>
        <v>5.2531479166666672</v>
      </c>
      <c r="AT95" s="3">
        <f t="shared" si="7"/>
        <v>4.7017125000000002</v>
      </c>
      <c r="AU95" s="3">
        <f t="shared" si="8"/>
        <v>5.1480849583333335</v>
      </c>
      <c r="AV95" s="3">
        <f t="shared" si="9"/>
        <v>4.6076782500000002</v>
      </c>
      <c r="AW95" s="3">
        <f t="shared" si="10"/>
        <v>5.0430220000000006</v>
      </c>
      <c r="AX95" s="3">
        <f t="shared" si="11"/>
        <v>4.5136440000000002</v>
      </c>
      <c r="AY95" s="3">
        <f t="shared" si="12"/>
        <v>4.7976190476191505E-2</v>
      </c>
      <c r="AZ95" s="3">
        <f t="shared" si="13"/>
        <v>4.7016666666667671E-2</v>
      </c>
      <c r="BA95" s="3">
        <f t="shared" si="14"/>
        <v>4.6057142857143844E-2</v>
      </c>
      <c r="BB95" s="3">
        <f t="shared" si="15"/>
        <v>4.3418452380953314E-2</v>
      </c>
      <c r="BC95" s="3">
        <f t="shared" si="16"/>
        <v>3.8860714285715123E-2</v>
      </c>
      <c r="BD95" s="3">
        <f t="shared" si="17"/>
        <v>4.2550083333334245E-2</v>
      </c>
      <c r="BE95" s="3">
        <f t="shared" si="18"/>
        <v>3.8083500000000818E-2</v>
      </c>
      <c r="BF95" s="3">
        <f t="shared" si="19"/>
        <v>4.1681714285715182E-2</v>
      </c>
      <c r="BG95" s="3">
        <f t="shared" si="20"/>
        <v>3.7306285714286513E-2</v>
      </c>
    </row>
    <row r="96" spans="1:59" ht="15" x14ac:dyDescent="0.25">
      <c r="A96" s="38" t="s">
        <v>266</v>
      </c>
      <c r="B96" s="38" t="s">
        <v>39</v>
      </c>
      <c r="C96" s="38" t="str">
        <f>VLOOKUP(A96,CALC!$A$2:$C$494,3,FALSE)</f>
        <v>RW</v>
      </c>
      <c r="D96" s="38">
        <v>1</v>
      </c>
      <c r="E96" s="39">
        <v>84</v>
      </c>
      <c r="F96" s="40">
        <v>29.4</v>
      </c>
      <c r="G96" s="40">
        <v>43.5</v>
      </c>
      <c r="H96" s="40">
        <v>72.900000000000006</v>
      </c>
      <c r="I96" s="40">
        <v>25</v>
      </c>
      <c r="J96" s="40">
        <v>223</v>
      </c>
      <c r="K96" s="40">
        <v>60.8</v>
      </c>
      <c r="L96" s="40">
        <v>45.5</v>
      </c>
      <c r="M96" s="40">
        <v>28.6</v>
      </c>
      <c r="N96" s="52">
        <v>0.13200000000000001</v>
      </c>
      <c r="O96" s="42">
        <v>18.95</v>
      </c>
      <c r="P96" s="54">
        <f t="shared" ref="P96:Y96" si="108">IF(F$4="Yes",F96*F$5,0)</f>
        <v>147</v>
      </c>
      <c r="Q96" s="55">
        <f t="shared" si="108"/>
        <v>163.125</v>
      </c>
      <c r="R96" s="55">
        <f t="shared" si="108"/>
        <v>0</v>
      </c>
      <c r="S96" s="55">
        <f t="shared" si="108"/>
        <v>12.5</v>
      </c>
      <c r="T96" s="55">
        <f t="shared" si="108"/>
        <v>111.5</v>
      </c>
      <c r="U96" s="55">
        <f t="shared" si="108"/>
        <v>18.239999999999998</v>
      </c>
      <c r="V96" s="55">
        <f t="shared" si="108"/>
        <v>27.3</v>
      </c>
      <c r="W96" s="55">
        <f t="shared" si="108"/>
        <v>0</v>
      </c>
      <c r="X96" s="55">
        <f t="shared" si="108"/>
        <v>0</v>
      </c>
      <c r="Y96" s="56">
        <f t="shared" si="108"/>
        <v>0</v>
      </c>
      <c r="Z96" s="57">
        <f t="shared" si="1"/>
        <v>479.66500000000002</v>
      </c>
      <c r="AA96" s="59">
        <f t="shared" si="2"/>
        <v>5.7102976190476191</v>
      </c>
      <c r="AB96" s="59">
        <f t="shared" si="3"/>
        <v>-4.2894196428570487E-2</v>
      </c>
      <c r="AC96" s="1"/>
      <c r="AD96" s="1"/>
      <c r="AE96" s="1"/>
      <c r="AF96" s="1"/>
      <c r="AG96" s="1"/>
      <c r="AH96" s="1"/>
      <c r="AI96" s="1"/>
      <c r="AJ96" s="1"/>
      <c r="AK96" s="1"/>
      <c r="AL96" s="1">
        <f>IFERROR(VLOOKUP(C96,CALC!$K$2:$M$8,2,FALSE),1)</f>
        <v>0.95</v>
      </c>
      <c r="AM96" s="1">
        <f>IFERROR(VLOOKUP(C96,CALC!$K$2:$M$8,3,FALSE),1)</f>
        <v>0.97499999999999998</v>
      </c>
      <c r="AN96" s="1">
        <f>VLOOKUP(B96,CALC!$E$2:$H$33,3,FALSE)</f>
        <v>0.9</v>
      </c>
      <c r="AO96" s="1">
        <f>VLOOKUP(B96,CALC!$E$2:$H$33,4,FALSE)</f>
        <v>0.95</v>
      </c>
      <c r="AP96" s="1"/>
      <c r="AQ96" s="3">
        <f t="shared" si="4"/>
        <v>5.5675401785714289</v>
      </c>
      <c r="AR96" s="3">
        <f t="shared" si="5"/>
        <v>5.4247827380952378</v>
      </c>
      <c r="AS96" s="3">
        <f t="shared" si="6"/>
        <v>5.4247827380952378</v>
      </c>
      <c r="AT96" s="3">
        <f t="shared" si="7"/>
        <v>5.1392678571428574</v>
      </c>
      <c r="AU96" s="3">
        <f t="shared" si="8"/>
        <v>5.2891631696428574</v>
      </c>
      <c r="AV96" s="3">
        <f t="shared" si="9"/>
        <v>5.0107861607142858</v>
      </c>
      <c r="AW96" s="3">
        <f t="shared" si="10"/>
        <v>5.1535436011904761</v>
      </c>
      <c r="AX96" s="3">
        <f t="shared" si="11"/>
        <v>4.8823044642857143</v>
      </c>
      <c r="AY96" s="3">
        <f t="shared" si="12"/>
        <v>-4.6309523809522801E-2</v>
      </c>
      <c r="AZ96" s="3">
        <f t="shared" si="13"/>
        <v>-4.5151785714284728E-2</v>
      </c>
      <c r="BA96" s="3">
        <f t="shared" si="14"/>
        <v>-4.3994047619046663E-2</v>
      </c>
      <c r="BB96" s="3">
        <f t="shared" si="15"/>
        <v>-4.3994047619046663E-2</v>
      </c>
      <c r="BC96" s="3">
        <f t="shared" si="16"/>
        <v>-4.1678571428570524E-2</v>
      </c>
      <c r="BD96" s="3">
        <f t="shared" si="17"/>
        <v>-4.2894196428570487E-2</v>
      </c>
      <c r="BE96" s="3">
        <f t="shared" si="18"/>
        <v>-4.063660714285626E-2</v>
      </c>
      <c r="BF96" s="3">
        <f t="shared" si="19"/>
        <v>-4.1794345238094326E-2</v>
      </c>
      <c r="BG96" s="3">
        <f t="shared" si="20"/>
        <v>-3.9594642857141996E-2</v>
      </c>
    </row>
    <row r="97" spans="1:59" ht="15" x14ac:dyDescent="0.25">
      <c r="A97" s="38" t="s">
        <v>257</v>
      </c>
      <c r="B97" s="38" t="s">
        <v>63</v>
      </c>
      <c r="C97" s="38" t="str">
        <f>VLOOKUP(A97,CALC!$A$2:$C$494,3,FALSE)</f>
        <v>LW/RW</v>
      </c>
      <c r="D97" s="38">
        <v>1</v>
      </c>
      <c r="E97" s="39">
        <v>84</v>
      </c>
      <c r="F97" s="40">
        <v>28.7</v>
      </c>
      <c r="G97" s="40">
        <v>42.9</v>
      </c>
      <c r="H97" s="40">
        <v>71.599999999999994</v>
      </c>
      <c r="I97" s="40">
        <v>20.3</v>
      </c>
      <c r="J97" s="40">
        <v>194.3</v>
      </c>
      <c r="K97" s="40">
        <v>97.4</v>
      </c>
      <c r="L97" s="40">
        <v>38.799999999999997</v>
      </c>
      <c r="M97" s="40">
        <v>55.4</v>
      </c>
      <c r="N97" s="52">
        <v>0.14799999999999999</v>
      </c>
      <c r="O97" s="42">
        <v>19.2</v>
      </c>
      <c r="P97" s="54">
        <f t="shared" ref="P97:Y97" si="109">IF(F$4="Yes",F97*F$5,0)</f>
        <v>143.5</v>
      </c>
      <c r="Q97" s="55">
        <f t="shared" si="109"/>
        <v>160.875</v>
      </c>
      <c r="R97" s="55">
        <f t="shared" si="109"/>
        <v>0</v>
      </c>
      <c r="S97" s="55">
        <f t="shared" si="109"/>
        <v>10.15</v>
      </c>
      <c r="T97" s="55">
        <f t="shared" si="109"/>
        <v>97.15</v>
      </c>
      <c r="U97" s="55">
        <f t="shared" si="109"/>
        <v>29.22</v>
      </c>
      <c r="V97" s="55">
        <f t="shared" si="109"/>
        <v>23.279999999999998</v>
      </c>
      <c r="W97" s="55">
        <f t="shared" si="109"/>
        <v>0</v>
      </c>
      <c r="X97" s="55">
        <f t="shared" si="109"/>
        <v>0</v>
      </c>
      <c r="Y97" s="56">
        <f t="shared" si="109"/>
        <v>0</v>
      </c>
      <c r="Z97" s="57">
        <f t="shared" si="1"/>
        <v>464.17499999999995</v>
      </c>
      <c r="AA97" s="59">
        <f t="shared" si="2"/>
        <v>5.5258928571428569</v>
      </c>
      <c r="AB97" s="59">
        <f t="shared" si="3"/>
        <v>-0.24474171428571354</v>
      </c>
      <c r="AC97" s="1"/>
      <c r="AD97" s="1"/>
      <c r="AE97" s="1"/>
      <c r="AF97" s="1"/>
      <c r="AG97" s="1"/>
      <c r="AH97" s="1"/>
      <c r="AI97" s="1"/>
      <c r="AJ97" s="1"/>
      <c r="AK97" s="1"/>
      <c r="AL97" s="1">
        <f>IFERROR(VLOOKUP(C97,CALC!$K$2:$M$8,2,FALSE),1)</f>
        <v>1.08</v>
      </c>
      <c r="AM97" s="1">
        <f>IFERROR(VLOOKUP(C97,CALC!$K$2:$M$8,3,FALSE),1)</f>
        <v>1.04</v>
      </c>
      <c r="AN97" s="1">
        <f>VLOOKUP(B97,CALC!$E$2:$H$33,3,FALSE)</f>
        <v>1.04</v>
      </c>
      <c r="AO97" s="1">
        <f>VLOOKUP(B97,CALC!$E$2:$H$33,4,FALSE)</f>
        <v>1.02</v>
      </c>
      <c r="AP97" s="1"/>
      <c r="AQ97" s="3">
        <f t="shared" si="4"/>
        <v>5.7469285714285716</v>
      </c>
      <c r="AR97" s="3">
        <f t="shared" si="5"/>
        <v>5.9679642857142863</v>
      </c>
      <c r="AS97" s="3">
        <f t="shared" si="6"/>
        <v>5.6364107142857138</v>
      </c>
      <c r="AT97" s="3">
        <f t="shared" si="7"/>
        <v>5.7469285714285716</v>
      </c>
      <c r="AU97" s="3">
        <f t="shared" si="8"/>
        <v>5.8618671428571432</v>
      </c>
      <c r="AV97" s="3">
        <f t="shared" si="9"/>
        <v>5.9768057142857147</v>
      </c>
      <c r="AW97" s="3">
        <f t="shared" si="10"/>
        <v>6.0873235714285725</v>
      </c>
      <c r="AX97" s="3">
        <f t="shared" si="11"/>
        <v>6.2066828571428578</v>
      </c>
      <c r="AY97" s="3">
        <f t="shared" si="12"/>
        <v>-0.23071428571428498</v>
      </c>
      <c r="AZ97" s="3">
        <f t="shared" si="13"/>
        <v>-0.2399428571428564</v>
      </c>
      <c r="BA97" s="3">
        <f t="shared" si="14"/>
        <v>-0.24917142857142779</v>
      </c>
      <c r="BB97" s="3">
        <f t="shared" si="15"/>
        <v>-0.23532857142857069</v>
      </c>
      <c r="BC97" s="3">
        <f t="shared" si="16"/>
        <v>-0.2399428571428564</v>
      </c>
      <c r="BD97" s="3">
        <f t="shared" si="17"/>
        <v>-0.24474171428571354</v>
      </c>
      <c r="BE97" s="3">
        <f t="shared" si="18"/>
        <v>-0.24954057142857067</v>
      </c>
      <c r="BF97" s="3">
        <f t="shared" si="19"/>
        <v>-0.25415485714285635</v>
      </c>
      <c r="BG97" s="3">
        <f t="shared" si="20"/>
        <v>-0.25913828571428493</v>
      </c>
    </row>
    <row r="98" spans="1:59" ht="15" x14ac:dyDescent="0.25">
      <c r="A98" s="38" t="s">
        <v>317</v>
      </c>
      <c r="B98" s="38" t="s">
        <v>56</v>
      </c>
      <c r="C98" s="38" t="str">
        <f>VLOOKUP(A98,CALC!$A$2:$C$494,3,FALSE)</f>
        <v>C/LW</v>
      </c>
      <c r="D98" s="38">
        <v>1</v>
      </c>
      <c r="E98" s="39">
        <v>84</v>
      </c>
      <c r="F98" s="40">
        <v>28.1</v>
      </c>
      <c r="G98" s="40">
        <v>40.4</v>
      </c>
      <c r="H98" s="40">
        <v>68.599999999999994</v>
      </c>
      <c r="I98" s="40">
        <v>20.8</v>
      </c>
      <c r="J98" s="40">
        <v>242.3</v>
      </c>
      <c r="K98" s="40">
        <v>55.4</v>
      </c>
      <c r="L98" s="40">
        <v>33.6</v>
      </c>
      <c r="M98" s="40">
        <v>34.6</v>
      </c>
      <c r="N98" s="41">
        <v>0.11600000000000001</v>
      </c>
      <c r="O98" s="42">
        <v>18.05</v>
      </c>
      <c r="P98" s="54">
        <f t="shared" ref="P98:Y98" si="110">IF(F$4="Yes",F98*F$5,0)</f>
        <v>140.5</v>
      </c>
      <c r="Q98" s="55">
        <f t="shared" si="110"/>
        <v>151.5</v>
      </c>
      <c r="R98" s="55">
        <f t="shared" si="110"/>
        <v>0</v>
      </c>
      <c r="S98" s="55">
        <f t="shared" si="110"/>
        <v>10.4</v>
      </c>
      <c r="T98" s="55">
        <f t="shared" si="110"/>
        <v>121.15</v>
      </c>
      <c r="U98" s="55">
        <f t="shared" si="110"/>
        <v>16.619999999999997</v>
      </c>
      <c r="V98" s="55">
        <f t="shared" si="110"/>
        <v>20.16</v>
      </c>
      <c r="W98" s="55">
        <f t="shared" si="110"/>
        <v>0</v>
      </c>
      <c r="X98" s="55">
        <f t="shared" si="110"/>
        <v>0</v>
      </c>
      <c r="Y98" s="56">
        <f t="shared" si="110"/>
        <v>0</v>
      </c>
      <c r="Z98" s="57">
        <f t="shared" si="1"/>
        <v>460.33</v>
      </c>
      <c r="AA98" s="59">
        <f t="shared" si="2"/>
        <v>5.4801190476190476</v>
      </c>
      <c r="AB98" s="59">
        <f t="shared" si="3"/>
        <v>-0.30915516369047513</v>
      </c>
      <c r="AC98" s="1"/>
      <c r="AD98" s="1"/>
      <c r="AE98" s="1"/>
      <c r="AF98" s="1"/>
      <c r="AG98" s="1"/>
      <c r="AH98" s="1"/>
      <c r="AI98" s="1"/>
      <c r="AJ98" s="1"/>
      <c r="AK98" s="1"/>
      <c r="AL98" s="1">
        <f>IFERROR(VLOOKUP(C98,CALC!$K$2:$M$8,2,FALSE),1)</f>
        <v>1.0900000000000001</v>
      </c>
      <c r="AM98" s="1">
        <f>IFERROR(VLOOKUP(C98,CALC!$K$2:$M$8,3,FALSE),1)</f>
        <v>1.0449999999999999</v>
      </c>
      <c r="AN98" s="1">
        <f>VLOOKUP(B98,CALC!$E$2:$H$33,3,FALSE)</f>
        <v>1.1399999999999999</v>
      </c>
      <c r="AO98" s="1">
        <f>VLOOKUP(B98,CALC!$E$2:$H$33,4,FALSE)</f>
        <v>1.0699999999999998</v>
      </c>
      <c r="AP98" s="1"/>
      <c r="AQ98" s="3">
        <f t="shared" si="4"/>
        <v>5.7267244047619039</v>
      </c>
      <c r="AR98" s="3">
        <f t="shared" si="5"/>
        <v>5.9733297619047621</v>
      </c>
      <c r="AS98" s="3">
        <f t="shared" si="6"/>
        <v>5.8637273809523798</v>
      </c>
      <c r="AT98" s="3">
        <f t="shared" si="7"/>
        <v>6.2473357142857138</v>
      </c>
      <c r="AU98" s="3">
        <f t="shared" si="8"/>
        <v>6.1275951130952366</v>
      </c>
      <c r="AV98" s="3">
        <f t="shared" si="9"/>
        <v>6.5284658214285702</v>
      </c>
      <c r="AW98" s="3">
        <f t="shared" si="10"/>
        <v>6.3914628452380944</v>
      </c>
      <c r="AX98" s="3">
        <f t="shared" si="11"/>
        <v>6.8095959285714285</v>
      </c>
      <c r="AY98" s="3">
        <f t="shared" si="12"/>
        <v>-0.27648809523809437</v>
      </c>
      <c r="AZ98" s="3">
        <f t="shared" si="13"/>
        <v>-0.28893005952380857</v>
      </c>
      <c r="BA98" s="3">
        <f t="shared" si="14"/>
        <v>-0.30137202380952288</v>
      </c>
      <c r="BB98" s="3">
        <f t="shared" si="15"/>
        <v>-0.29584226190476093</v>
      </c>
      <c r="BC98" s="3">
        <f t="shared" si="16"/>
        <v>-0.31519642857142754</v>
      </c>
      <c r="BD98" s="3">
        <f t="shared" si="17"/>
        <v>-0.30915516369047513</v>
      </c>
      <c r="BE98" s="3">
        <f t="shared" si="18"/>
        <v>-0.32938026785714175</v>
      </c>
      <c r="BF98" s="3">
        <f t="shared" si="19"/>
        <v>-0.32246806547618945</v>
      </c>
      <c r="BG98" s="3">
        <f t="shared" si="20"/>
        <v>-0.34356410714285607</v>
      </c>
    </row>
    <row r="99" spans="1:59" ht="15" x14ac:dyDescent="0.25">
      <c r="A99" s="38" t="s">
        <v>282</v>
      </c>
      <c r="B99" s="38" t="s">
        <v>43</v>
      </c>
      <c r="C99" s="38" t="str">
        <f>VLOOKUP(A99,CALC!$A$2:$C$494,3,FALSE)</f>
        <v>D</v>
      </c>
      <c r="D99" s="38">
        <v>1</v>
      </c>
      <c r="E99" s="39">
        <v>84</v>
      </c>
      <c r="F99" s="40">
        <v>11.7</v>
      </c>
      <c r="G99" s="40">
        <v>40.4</v>
      </c>
      <c r="H99" s="40">
        <v>52.1</v>
      </c>
      <c r="I99" s="40">
        <v>21.9</v>
      </c>
      <c r="J99" s="40">
        <v>177.6</v>
      </c>
      <c r="K99" s="40">
        <v>99.1</v>
      </c>
      <c r="L99" s="40">
        <v>102.6</v>
      </c>
      <c r="M99" s="40">
        <v>30.8</v>
      </c>
      <c r="N99" s="41">
        <v>6.6000000000000003E-2</v>
      </c>
      <c r="O99" s="42">
        <v>23.25</v>
      </c>
      <c r="P99" s="54">
        <f t="shared" ref="P99:Y99" si="111">IF(F$4="Yes",F99*F$5,0)</f>
        <v>58.5</v>
      </c>
      <c r="Q99" s="55">
        <f t="shared" si="111"/>
        <v>151.5</v>
      </c>
      <c r="R99" s="55">
        <f t="shared" si="111"/>
        <v>0</v>
      </c>
      <c r="S99" s="55">
        <f t="shared" si="111"/>
        <v>10.95</v>
      </c>
      <c r="T99" s="55">
        <f t="shared" si="111"/>
        <v>88.8</v>
      </c>
      <c r="U99" s="55">
        <f t="shared" si="111"/>
        <v>29.729999999999997</v>
      </c>
      <c r="V99" s="55">
        <f t="shared" si="111"/>
        <v>61.559999999999995</v>
      </c>
      <c r="W99" s="55">
        <f t="shared" si="111"/>
        <v>0</v>
      </c>
      <c r="X99" s="55">
        <f t="shared" si="111"/>
        <v>0</v>
      </c>
      <c r="Y99" s="56">
        <f t="shared" si="111"/>
        <v>0</v>
      </c>
      <c r="Z99" s="57">
        <f t="shared" si="1"/>
        <v>401.04</v>
      </c>
      <c r="AA99" s="59">
        <f t="shared" si="2"/>
        <v>4.7742857142857149</v>
      </c>
      <c r="AB99" s="59">
        <f t="shared" si="3"/>
        <v>-0.14033333333333342</v>
      </c>
      <c r="AC99" s="1"/>
      <c r="AD99" s="1"/>
      <c r="AE99" s="1"/>
      <c r="AF99" s="1"/>
      <c r="AG99" s="1"/>
      <c r="AH99" s="1"/>
      <c r="AI99" s="1"/>
      <c r="AJ99" s="1"/>
      <c r="AK99" s="1"/>
      <c r="AL99" s="1">
        <f>IFERROR(VLOOKUP(C99,CALC!$K$2:$M$8,2,FALSE),1)</f>
        <v>1</v>
      </c>
      <c r="AM99" s="1">
        <f>IFERROR(VLOOKUP(C99,CALC!$K$2:$M$8,3,FALSE),1)</f>
        <v>1</v>
      </c>
      <c r="AN99" s="1">
        <f>VLOOKUP(B99,CALC!$E$2:$H$33,3,FALSE)</f>
        <v>1</v>
      </c>
      <c r="AO99" s="1">
        <f>VLOOKUP(B99,CALC!$E$2:$H$33,4,FALSE)</f>
        <v>1</v>
      </c>
      <c r="AP99" s="1"/>
      <c r="AQ99" s="3">
        <f t="shared" si="4"/>
        <v>4.7742857142857149</v>
      </c>
      <c r="AR99" s="3">
        <f t="shared" si="5"/>
        <v>4.7742857142857149</v>
      </c>
      <c r="AS99" s="3">
        <f t="shared" si="6"/>
        <v>4.7742857142857149</v>
      </c>
      <c r="AT99" s="3">
        <f t="shared" si="7"/>
        <v>4.7742857142857149</v>
      </c>
      <c r="AU99" s="3">
        <f t="shared" si="8"/>
        <v>4.7742857142857149</v>
      </c>
      <c r="AV99" s="3">
        <f t="shared" si="9"/>
        <v>4.7742857142857149</v>
      </c>
      <c r="AW99" s="3">
        <f t="shared" si="10"/>
        <v>4.7742857142857149</v>
      </c>
      <c r="AX99" s="3">
        <f t="shared" si="11"/>
        <v>4.7742857142857149</v>
      </c>
      <c r="AY99" s="3">
        <f t="shared" si="12"/>
        <v>-0.14033333333333342</v>
      </c>
      <c r="AZ99" s="3">
        <f t="shared" si="13"/>
        <v>-0.14033333333333342</v>
      </c>
      <c r="BA99" s="3">
        <f t="shared" si="14"/>
        <v>-0.14033333333333342</v>
      </c>
      <c r="BB99" s="3">
        <f t="shared" si="15"/>
        <v>-0.14033333333333342</v>
      </c>
      <c r="BC99" s="3">
        <f t="shared" si="16"/>
        <v>-0.14033333333333342</v>
      </c>
      <c r="BD99" s="3">
        <f t="shared" si="17"/>
        <v>-0.14033333333333342</v>
      </c>
      <c r="BE99" s="3">
        <f t="shared" si="18"/>
        <v>-0.14033333333333342</v>
      </c>
      <c r="BF99" s="3">
        <f t="shared" si="19"/>
        <v>-0.14033333333333342</v>
      </c>
      <c r="BG99" s="3">
        <f t="shared" si="20"/>
        <v>-0.14033333333333342</v>
      </c>
    </row>
    <row r="100" spans="1:59" ht="15" x14ac:dyDescent="0.25">
      <c r="A100" s="38" t="s">
        <v>269</v>
      </c>
      <c r="B100" s="38" t="s">
        <v>32</v>
      </c>
      <c r="C100" s="38" t="str">
        <f>VLOOKUP(A100,CALC!$A$2:$C$494,3,FALSE)</f>
        <v>C</v>
      </c>
      <c r="D100" s="38">
        <v>1</v>
      </c>
      <c r="E100" s="39">
        <v>84</v>
      </c>
      <c r="F100" s="40">
        <v>29.5</v>
      </c>
      <c r="G100" s="40">
        <v>45.6</v>
      </c>
      <c r="H100" s="40">
        <v>75.099999999999994</v>
      </c>
      <c r="I100" s="40">
        <v>23.6</v>
      </c>
      <c r="J100" s="40">
        <v>175.9</v>
      </c>
      <c r="K100" s="40">
        <v>69.599999999999994</v>
      </c>
      <c r="L100" s="40">
        <v>40.9</v>
      </c>
      <c r="M100" s="40">
        <v>40.1</v>
      </c>
      <c r="N100" s="41">
        <v>0.16800000000000001</v>
      </c>
      <c r="O100" s="42">
        <v>18.649999999999999</v>
      </c>
      <c r="P100" s="54">
        <f t="shared" ref="P100:Y100" si="112">IF(F$4="Yes",F100*F$5,0)</f>
        <v>147.5</v>
      </c>
      <c r="Q100" s="55">
        <f t="shared" si="112"/>
        <v>171</v>
      </c>
      <c r="R100" s="55">
        <f t="shared" si="112"/>
        <v>0</v>
      </c>
      <c r="S100" s="55">
        <f t="shared" si="112"/>
        <v>11.8</v>
      </c>
      <c r="T100" s="55">
        <f t="shared" si="112"/>
        <v>87.95</v>
      </c>
      <c r="U100" s="55">
        <f t="shared" si="112"/>
        <v>20.88</v>
      </c>
      <c r="V100" s="55">
        <f t="shared" si="112"/>
        <v>24.54</v>
      </c>
      <c r="W100" s="55">
        <f t="shared" si="112"/>
        <v>0</v>
      </c>
      <c r="X100" s="55">
        <f t="shared" si="112"/>
        <v>0</v>
      </c>
      <c r="Y100" s="56">
        <f t="shared" si="112"/>
        <v>0</v>
      </c>
      <c r="Z100" s="57">
        <f t="shared" si="1"/>
        <v>463.67</v>
      </c>
      <c r="AA100" s="59">
        <f t="shared" si="2"/>
        <v>5.5198809523809524</v>
      </c>
      <c r="AB100" s="59">
        <f t="shared" si="3"/>
        <v>-0.24591116666666563</v>
      </c>
      <c r="AC100" s="1"/>
      <c r="AD100" s="1"/>
      <c r="AE100" s="1"/>
      <c r="AF100" s="1"/>
      <c r="AG100" s="1"/>
      <c r="AH100" s="1"/>
      <c r="AI100" s="1"/>
      <c r="AJ100" s="1"/>
      <c r="AK100" s="1"/>
      <c r="AL100" s="1">
        <f>IFERROR(VLOOKUP(C100,CALC!$K$2:$M$8,2,FALSE),1)</f>
        <v>0.96</v>
      </c>
      <c r="AM100" s="1">
        <f>IFERROR(VLOOKUP(C100,CALC!$K$2:$M$8,3,FALSE),1)</f>
        <v>0.98</v>
      </c>
      <c r="AN100" s="1">
        <f>VLOOKUP(B100,CALC!$E$2:$H$33,3,FALSE)</f>
        <v>1.1200000000000001</v>
      </c>
      <c r="AO100" s="1">
        <f>VLOOKUP(B100,CALC!$E$2:$H$33,4,FALSE)</f>
        <v>1.06</v>
      </c>
      <c r="AP100" s="1"/>
      <c r="AQ100" s="3">
        <f t="shared" si="4"/>
        <v>5.4094833333333332</v>
      </c>
      <c r="AR100" s="3">
        <f t="shared" si="5"/>
        <v>5.299085714285714</v>
      </c>
      <c r="AS100" s="3">
        <f t="shared" si="6"/>
        <v>5.8510738095238102</v>
      </c>
      <c r="AT100" s="3">
        <f t="shared" si="7"/>
        <v>6.182266666666667</v>
      </c>
      <c r="AU100" s="3">
        <f t="shared" si="8"/>
        <v>5.7340523333333335</v>
      </c>
      <c r="AV100" s="3">
        <f t="shared" si="9"/>
        <v>6.0586213333333339</v>
      </c>
      <c r="AW100" s="3">
        <f t="shared" si="10"/>
        <v>5.6170308571428569</v>
      </c>
      <c r="AX100" s="3">
        <f t="shared" si="11"/>
        <v>5.9349759999999998</v>
      </c>
      <c r="AY100" s="3">
        <f t="shared" si="12"/>
        <v>-0.23672619047618948</v>
      </c>
      <c r="AZ100" s="3">
        <f t="shared" si="13"/>
        <v>-0.23199166666666568</v>
      </c>
      <c r="BA100" s="3">
        <f t="shared" si="14"/>
        <v>-0.22725714285714188</v>
      </c>
      <c r="BB100" s="3">
        <f t="shared" si="15"/>
        <v>-0.25092976190476085</v>
      </c>
      <c r="BC100" s="3">
        <f t="shared" si="16"/>
        <v>-0.26513333333333222</v>
      </c>
      <c r="BD100" s="3">
        <f t="shared" si="17"/>
        <v>-0.24591116666666563</v>
      </c>
      <c r="BE100" s="3">
        <f t="shared" si="18"/>
        <v>-0.2598306666666656</v>
      </c>
      <c r="BF100" s="3">
        <f t="shared" si="19"/>
        <v>-0.2408925714285704</v>
      </c>
      <c r="BG100" s="3">
        <f t="shared" si="20"/>
        <v>-0.25452799999999892</v>
      </c>
    </row>
    <row r="101" spans="1:59" ht="15" x14ac:dyDescent="0.25">
      <c r="A101" s="38" t="s">
        <v>294</v>
      </c>
      <c r="B101" s="38" t="s">
        <v>34</v>
      </c>
      <c r="C101" s="38" t="str">
        <f>VLOOKUP(A101,CALC!$A$2:$C$494,3,FALSE)</f>
        <v>D</v>
      </c>
      <c r="D101" s="38">
        <v>2</v>
      </c>
      <c r="E101" s="39">
        <v>84</v>
      </c>
      <c r="F101" s="40">
        <v>13.6</v>
      </c>
      <c r="G101" s="40">
        <v>38.4</v>
      </c>
      <c r="H101" s="40">
        <v>52</v>
      </c>
      <c r="I101" s="40">
        <v>9.1</v>
      </c>
      <c r="J101" s="40">
        <v>175.2</v>
      </c>
      <c r="K101" s="40">
        <v>39.700000000000003</v>
      </c>
      <c r="L101" s="40">
        <v>145.4</v>
      </c>
      <c r="M101" s="40">
        <v>32.9</v>
      </c>
      <c r="N101" s="52">
        <v>7.6999999999999999E-2</v>
      </c>
      <c r="O101" s="42">
        <v>24.55</v>
      </c>
      <c r="P101" s="54">
        <f t="shared" ref="P101:Y101" si="113">IF(F$4="Yes",F101*F$5,0)</f>
        <v>68</v>
      </c>
      <c r="Q101" s="55">
        <f t="shared" si="113"/>
        <v>144</v>
      </c>
      <c r="R101" s="55">
        <f t="shared" si="113"/>
        <v>0</v>
      </c>
      <c r="S101" s="55">
        <f t="shared" si="113"/>
        <v>4.55</v>
      </c>
      <c r="T101" s="55">
        <f t="shared" si="113"/>
        <v>87.6</v>
      </c>
      <c r="U101" s="55">
        <f t="shared" si="113"/>
        <v>11.91</v>
      </c>
      <c r="V101" s="55">
        <f t="shared" si="113"/>
        <v>87.24</v>
      </c>
      <c r="W101" s="55">
        <f t="shared" si="113"/>
        <v>0</v>
      </c>
      <c r="X101" s="55">
        <f t="shared" si="113"/>
        <v>0</v>
      </c>
      <c r="Y101" s="56">
        <f t="shared" si="113"/>
        <v>0</v>
      </c>
      <c r="Z101" s="57">
        <f t="shared" si="1"/>
        <v>403.3</v>
      </c>
      <c r="AA101" s="59">
        <f t="shared" si="2"/>
        <v>4.8011904761904765</v>
      </c>
      <c r="AB101" s="59">
        <f t="shared" si="3"/>
        <v>-0.10775714285714327</v>
      </c>
      <c r="AC101" s="1"/>
      <c r="AD101" s="1"/>
      <c r="AE101" s="1"/>
      <c r="AF101" s="1"/>
      <c r="AG101" s="1"/>
      <c r="AH101" s="1"/>
      <c r="AI101" s="1"/>
      <c r="AJ101" s="1"/>
      <c r="AK101" s="1"/>
      <c r="AL101" s="1">
        <f>IFERROR(VLOOKUP(C101,CALC!$K$2:$M$8,2,FALSE),1)</f>
        <v>1</v>
      </c>
      <c r="AM101" s="1">
        <f>IFERROR(VLOOKUP(C101,CALC!$K$2:$M$8,3,FALSE),1)</f>
        <v>1</v>
      </c>
      <c r="AN101" s="1">
        <f>VLOOKUP(B101,CALC!$E$2:$H$33,3,FALSE)</f>
        <v>0.9</v>
      </c>
      <c r="AO101" s="1">
        <f>VLOOKUP(B101,CALC!$E$2:$H$33,4,FALSE)</f>
        <v>0.95</v>
      </c>
      <c r="AP101" s="1"/>
      <c r="AQ101" s="3">
        <f t="shared" si="4"/>
        <v>4.8011904761904765</v>
      </c>
      <c r="AR101" s="3">
        <f t="shared" si="5"/>
        <v>4.8011904761904765</v>
      </c>
      <c r="AS101" s="3">
        <f t="shared" si="6"/>
        <v>4.5611309523809522</v>
      </c>
      <c r="AT101" s="3">
        <f t="shared" si="7"/>
        <v>4.3210714285714289</v>
      </c>
      <c r="AU101" s="3">
        <f t="shared" si="8"/>
        <v>4.5611309523809522</v>
      </c>
      <c r="AV101" s="3">
        <f t="shared" si="9"/>
        <v>4.3210714285714289</v>
      </c>
      <c r="AW101" s="3">
        <f t="shared" si="10"/>
        <v>4.5611309523809522</v>
      </c>
      <c r="AX101" s="3">
        <f t="shared" si="11"/>
        <v>4.3210714285714289</v>
      </c>
      <c r="AY101" s="3">
        <f t="shared" si="12"/>
        <v>-0.11342857142857188</v>
      </c>
      <c r="AZ101" s="3">
        <f t="shared" si="13"/>
        <v>-0.11342857142857188</v>
      </c>
      <c r="BA101" s="3">
        <f t="shared" si="14"/>
        <v>-0.11342857142857188</v>
      </c>
      <c r="BB101" s="3">
        <f t="shared" si="15"/>
        <v>-0.10775714285714327</v>
      </c>
      <c r="BC101" s="3">
        <f t="shared" si="16"/>
        <v>-0.1020857142857147</v>
      </c>
      <c r="BD101" s="3">
        <f t="shared" si="17"/>
        <v>-0.10775714285714327</v>
      </c>
      <c r="BE101" s="3">
        <f t="shared" si="18"/>
        <v>-0.1020857142857147</v>
      </c>
      <c r="BF101" s="3">
        <f t="shared" si="19"/>
        <v>-0.10775714285714327</v>
      </c>
      <c r="BG101" s="3">
        <f t="shared" si="20"/>
        <v>-0.1020857142857147</v>
      </c>
    </row>
    <row r="102" spans="1:59" ht="15" x14ac:dyDescent="0.25">
      <c r="A102" s="38" t="s">
        <v>295</v>
      </c>
      <c r="B102" s="38" t="s">
        <v>77</v>
      </c>
      <c r="C102" s="38" t="str">
        <f>VLOOKUP(A102,CALC!$A$2:$C$494,3,FALSE)</f>
        <v>C/LW</v>
      </c>
      <c r="D102" s="38">
        <v>1</v>
      </c>
      <c r="E102" s="39">
        <v>84</v>
      </c>
      <c r="F102" s="40">
        <v>33.1</v>
      </c>
      <c r="G102" s="40">
        <v>35.200000000000003</v>
      </c>
      <c r="H102" s="40">
        <v>68.3</v>
      </c>
      <c r="I102" s="40">
        <v>23.4</v>
      </c>
      <c r="J102" s="40">
        <v>220</v>
      </c>
      <c r="K102" s="40">
        <v>56.3</v>
      </c>
      <c r="L102" s="40">
        <v>43.5</v>
      </c>
      <c r="M102" s="40">
        <v>21.3</v>
      </c>
      <c r="N102" s="52">
        <v>0.15</v>
      </c>
      <c r="O102" s="42">
        <v>16.95</v>
      </c>
      <c r="P102" s="54">
        <f t="shared" ref="P102:Y102" si="114">IF(F$4="Yes",F102*F$5,0)</f>
        <v>165.5</v>
      </c>
      <c r="Q102" s="55">
        <f t="shared" si="114"/>
        <v>132</v>
      </c>
      <c r="R102" s="55">
        <f t="shared" si="114"/>
        <v>0</v>
      </c>
      <c r="S102" s="55">
        <f t="shared" si="114"/>
        <v>11.7</v>
      </c>
      <c r="T102" s="55">
        <f t="shared" si="114"/>
        <v>110</v>
      </c>
      <c r="U102" s="55">
        <f t="shared" si="114"/>
        <v>16.889999999999997</v>
      </c>
      <c r="V102" s="55">
        <f t="shared" si="114"/>
        <v>26.099999999999998</v>
      </c>
      <c r="W102" s="55">
        <f t="shared" si="114"/>
        <v>0</v>
      </c>
      <c r="X102" s="55">
        <f t="shared" si="114"/>
        <v>0</v>
      </c>
      <c r="Y102" s="56">
        <f t="shared" si="114"/>
        <v>0</v>
      </c>
      <c r="Z102" s="57">
        <f t="shared" si="1"/>
        <v>462.19</v>
      </c>
      <c r="AA102" s="59">
        <f t="shared" si="2"/>
        <v>5.5022619047619044</v>
      </c>
      <c r="AB102" s="59">
        <f t="shared" si="3"/>
        <v>-0.26579077380952326</v>
      </c>
      <c r="AC102" s="1"/>
      <c r="AD102" s="1"/>
      <c r="AE102" s="1"/>
      <c r="AF102" s="1"/>
      <c r="AG102" s="1"/>
      <c r="AH102" s="1"/>
      <c r="AI102" s="1"/>
      <c r="AJ102" s="1"/>
      <c r="AK102" s="1"/>
      <c r="AL102" s="1">
        <f>IFERROR(VLOOKUP(C102,CALC!$K$2:$M$8,2,FALSE),1)</f>
        <v>1.0900000000000001</v>
      </c>
      <c r="AM102" s="1">
        <f>IFERROR(VLOOKUP(C102,CALC!$K$2:$M$8,3,FALSE),1)</f>
        <v>1.0449999999999999</v>
      </c>
      <c r="AN102" s="1">
        <f>VLOOKUP(B102,CALC!$E$2:$H$33,3,FALSE)</f>
        <v>1</v>
      </c>
      <c r="AO102" s="1">
        <f>VLOOKUP(B102,CALC!$E$2:$H$33,4,FALSE)</f>
        <v>1</v>
      </c>
      <c r="AP102" s="1"/>
      <c r="AQ102" s="3">
        <f t="shared" si="4"/>
        <v>5.7498636904761895</v>
      </c>
      <c r="AR102" s="3">
        <f t="shared" si="5"/>
        <v>5.9974654761904764</v>
      </c>
      <c r="AS102" s="3">
        <f t="shared" si="6"/>
        <v>5.5022619047619044</v>
      </c>
      <c r="AT102" s="3">
        <f t="shared" si="7"/>
        <v>5.5022619047619044</v>
      </c>
      <c r="AU102" s="3">
        <f t="shared" si="8"/>
        <v>5.7498636904761895</v>
      </c>
      <c r="AV102" s="3">
        <f t="shared" si="9"/>
        <v>5.7498636904761895</v>
      </c>
      <c r="AW102" s="3">
        <f t="shared" si="10"/>
        <v>5.9974654761904764</v>
      </c>
      <c r="AX102" s="3">
        <f t="shared" si="11"/>
        <v>5.9974654761904764</v>
      </c>
      <c r="AY102" s="3">
        <f t="shared" si="12"/>
        <v>-0.25434523809523757</v>
      </c>
      <c r="AZ102" s="3">
        <f t="shared" si="13"/>
        <v>-0.26579077380952326</v>
      </c>
      <c r="BA102" s="3">
        <f t="shared" si="14"/>
        <v>-0.27723630952380895</v>
      </c>
      <c r="BB102" s="3">
        <f t="shared" si="15"/>
        <v>-0.25434523809523757</v>
      </c>
      <c r="BC102" s="3">
        <f t="shared" si="16"/>
        <v>-0.25434523809523757</v>
      </c>
      <c r="BD102" s="3">
        <f t="shared" si="17"/>
        <v>-0.26579077380952326</v>
      </c>
      <c r="BE102" s="3">
        <f t="shared" si="18"/>
        <v>-0.26579077380952326</v>
      </c>
      <c r="BF102" s="3">
        <f t="shared" si="19"/>
        <v>-0.27723630952380895</v>
      </c>
      <c r="BG102" s="3">
        <f t="shared" si="20"/>
        <v>-0.27723630952380895</v>
      </c>
    </row>
    <row r="103" spans="1:59" ht="15" x14ac:dyDescent="0.25">
      <c r="A103" s="38" t="s">
        <v>277</v>
      </c>
      <c r="B103" s="38" t="s">
        <v>49</v>
      </c>
      <c r="C103" s="38" t="str">
        <f>VLOOKUP(A103,CALC!$A$2:$C$494,3,FALSE)</f>
        <v>RW</v>
      </c>
      <c r="D103" s="38">
        <v>1</v>
      </c>
      <c r="E103" s="39">
        <v>84</v>
      </c>
      <c r="F103" s="40">
        <v>31.3</v>
      </c>
      <c r="G103" s="40">
        <v>35</v>
      </c>
      <c r="H103" s="40">
        <v>66.3</v>
      </c>
      <c r="I103" s="40">
        <v>17.3</v>
      </c>
      <c r="J103" s="40">
        <v>243.2</v>
      </c>
      <c r="K103" s="40">
        <v>83.7</v>
      </c>
      <c r="L103" s="40">
        <v>51.6</v>
      </c>
      <c r="M103" s="40">
        <v>27.7</v>
      </c>
      <c r="N103" s="41">
        <v>0.129</v>
      </c>
      <c r="O103" s="42">
        <v>18.2</v>
      </c>
      <c r="P103" s="54">
        <f t="shared" ref="P103:Y103" si="115">IF(F$4="Yes",F103*F$5,0)</f>
        <v>156.5</v>
      </c>
      <c r="Q103" s="55">
        <f t="shared" si="115"/>
        <v>131.25</v>
      </c>
      <c r="R103" s="55">
        <f t="shared" si="115"/>
        <v>0</v>
      </c>
      <c r="S103" s="55">
        <f t="shared" si="115"/>
        <v>8.65</v>
      </c>
      <c r="T103" s="55">
        <f t="shared" si="115"/>
        <v>121.6</v>
      </c>
      <c r="U103" s="55">
        <f t="shared" si="115"/>
        <v>25.11</v>
      </c>
      <c r="V103" s="55">
        <f t="shared" si="115"/>
        <v>30.96</v>
      </c>
      <c r="W103" s="55">
        <f t="shared" si="115"/>
        <v>0</v>
      </c>
      <c r="X103" s="55">
        <f t="shared" si="115"/>
        <v>0</v>
      </c>
      <c r="Y103" s="56">
        <f t="shared" si="115"/>
        <v>0</v>
      </c>
      <c r="Z103" s="57">
        <f t="shared" si="1"/>
        <v>474.07</v>
      </c>
      <c r="AA103" s="59">
        <f t="shared" si="2"/>
        <v>5.6436904761904758</v>
      </c>
      <c r="AB103" s="59">
        <f t="shared" si="3"/>
        <v>-9.9634843749999508E-2</v>
      </c>
      <c r="AC103" s="1"/>
      <c r="AD103" s="1"/>
      <c r="AE103" s="1"/>
      <c r="AF103" s="1"/>
      <c r="AG103" s="1"/>
      <c r="AH103" s="1"/>
      <c r="AI103" s="1"/>
      <c r="AJ103" s="1"/>
      <c r="AK103" s="1"/>
      <c r="AL103" s="1">
        <f>IFERROR(VLOOKUP(C103,CALC!$K$2:$M$8,2,FALSE),1)</f>
        <v>0.95</v>
      </c>
      <c r="AM103" s="1">
        <f>IFERROR(VLOOKUP(C103,CALC!$K$2:$M$8,3,FALSE),1)</f>
        <v>0.97499999999999998</v>
      </c>
      <c r="AN103" s="1">
        <f>VLOOKUP(B103,CALC!$E$2:$H$33,3,FALSE)</f>
        <v>0.81</v>
      </c>
      <c r="AO103" s="1">
        <f>VLOOKUP(B103,CALC!$E$2:$H$33,4,FALSE)</f>
        <v>0.90500000000000003</v>
      </c>
      <c r="AP103" s="1"/>
      <c r="AQ103" s="3">
        <f t="shared" si="4"/>
        <v>5.5025982142857135</v>
      </c>
      <c r="AR103" s="3">
        <f t="shared" si="5"/>
        <v>5.3615059523809521</v>
      </c>
      <c r="AS103" s="3">
        <f t="shared" si="6"/>
        <v>5.1075398809523804</v>
      </c>
      <c r="AT103" s="3">
        <f t="shared" si="7"/>
        <v>4.5713892857142859</v>
      </c>
      <c r="AU103" s="3">
        <f t="shared" si="8"/>
        <v>4.9798513839285707</v>
      </c>
      <c r="AV103" s="3">
        <f t="shared" si="9"/>
        <v>4.457104553571428</v>
      </c>
      <c r="AW103" s="3">
        <f t="shared" si="10"/>
        <v>4.8521628869047619</v>
      </c>
      <c r="AX103" s="3">
        <f t="shared" si="11"/>
        <v>4.3428198214285718</v>
      </c>
      <c r="AY103" s="3">
        <f t="shared" si="12"/>
        <v>-0.11291666666666611</v>
      </c>
      <c r="AZ103" s="3">
        <f t="shared" si="13"/>
        <v>-0.11009374999999945</v>
      </c>
      <c r="BA103" s="3">
        <f t="shared" si="14"/>
        <v>-0.1072708333333328</v>
      </c>
      <c r="BB103" s="3">
        <f t="shared" si="15"/>
        <v>-0.10218958333333283</v>
      </c>
      <c r="BC103" s="3">
        <f t="shared" si="16"/>
        <v>-9.1462499999999558E-2</v>
      </c>
      <c r="BD103" s="3">
        <f t="shared" si="17"/>
        <v>-9.9634843749999508E-2</v>
      </c>
      <c r="BE103" s="3">
        <f t="shared" si="18"/>
        <v>-8.9175937499999566E-2</v>
      </c>
      <c r="BF103" s="3">
        <f t="shared" si="19"/>
        <v>-9.7080104166666195E-2</v>
      </c>
      <c r="BG103" s="3">
        <f t="shared" si="20"/>
        <v>-8.6889374999999575E-2</v>
      </c>
    </row>
    <row r="104" spans="1:59" ht="15" x14ac:dyDescent="0.25">
      <c r="A104" s="38" t="s">
        <v>285</v>
      </c>
      <c r="B104" s="38" t="s">
        <v>45</v>
      </c>
      <c r="C104" s="38" t="str">
        <f>VLOOKUP(A104,CALC!$A$2:$C$494,3,FALSE)</f>
        <v>C/RW</v>
      </c>
      <c r="D104" s="38">
        <v>1</v>
      </c>
      <c r="E104" s="39">
        <v>84</v>
      </c>
      <c r="F104" s="40">
        <v>36.9</v>
      </c>
      <c r="G104" s="40">
        <v>32</v>
      </c>
      <c r="H104" s="40">
        <v>68.900000000000006</v>
      </c>
      <c r="I104" s="40">
        <v>25.9</v>
      </c>
      <c r="J104" s="40">
        <v>220.9</v>
      </c>
      <c r="K104" s="40">
        <v>82.8</v>
      </c>
      <c r="L104" s="40">
        <v>34.4</v>
      </c>
      <c r="M104" s="40">
        <v>47.4</v>
      </c>
      <c r="N104" s="52">
        <v>0.16700000000000001</v>
      </c>
      <c r="O104" s="42">
        <v>17.75</v>
      </c>
      <c r="P104" s="54">
        <f t="shared" ref="P104:Y104" si="116">IF(F$4="Yes",F104*F$5,0)</f>
        <v>184.5</v>
      </c>
      <c r="Q104" s="55">
        <f t="shared" si="116"/>
        <v>120</v>
      </c>
      <c r="R104" s="55">
        <f t="shared" si="116"/>
        <v>0</v>
      </c>
      <c r="S104" s="55">
        <f t="shared" si="116"/>
        <v>12.95</v>
      </c>
      <c r="T104" s="55">
        <f t="shared" si="116"/>
        <v>110.45</v>
      </c>
      <c r="U104" s="55">
        <f t="shared" si="116"/>
        <v>24.84</v>
      </c>
      <c r="V104" s="55">
        <f t="shared" si="116"/>
        <v>20.639999999999997</v>
      </c>
      <c r="W104" s="55">
        <f t="shared" si="116"/>
        <v>0</v>
      </c>
      <c r="X104" s="55">
        <f t="shared" si="116"/>
        <v>0</v>
      </c>
      <c r="Y104" s="56">
        <f t="shared" si="116"/>
        <v>0</v>
      </c>
      <c r="Z104" s="57">
        <f t="shared" si="1"/>
        <v>473.37999999999994</v>
      </c>
      <c r="AA104" s="59">
        <f t="shared" si="2"/>
        <v>5.6354761904761901</v>
      </c>
      <c r="AB104" s="59">
        <f t="shared" si="3"/>
        <v>-0.1071282142857138</v>
      </c>
      <c r="AC104" s="1"/>
      <c r="AD104" s="1"/>
      <c r="AE104" s="1"/>
      <c r="AF104" s="1"/>
      <c r="AG104" s="1"/>
      <c r="AH104" s="1"/>
      <c r="AI104" s="1"/>
      <c r="AJ104" s="1"/>
      <c r="AK104" s="1"/>
      <c r="AL104" s="1">
        <f>IFERROR(VLOOKUP(C104,CALC!$K$2:$M$8,2,FALSE),1)</f>
        <v>1.01</v>
      </c>
      <c r="AM104" s="1">
        <f>IFERROR(VLOOKUP(C104,CALC!$K$2:$M$8,3,FALSE),1)</f>
        <v>1.0049999999999999</v>
      </c>
      <c r="AN104" s="1">
        <f>VLOOKUP(B104,CALC!$E$2:$H$33,3,FALSE)</f>
        <v>0.76</v>
      </c>
      <c r="AO104" s="1">
        <f>VLOOKUP(B104,CALC!$E$2:$H$33,4,FALSE)</f>
        <v>0.88</v>
      </c>
      <c r="AP104" s="1"/>
      <c r="AQ104" s="3">
        <f t="shared" si="4"/>
        <v>5.6636535714285703</v>
      </c>
      <c r="AR104" s="3">
        <f t="shared" si="5"/>
        <v>5.6918309523809523</v>
      </c>
      <c r="AS104" s="3">
        <f t="shared" si="6"/>
        <v>4.9592190476190474</v>
      </c>
      <c r="AT104" s="3">
        <f t="shared" si="7"/>
        <v>4.2829619047619047</v>
      </c>
      <c r="AU104" s="3">
        <f t="shared" si="8"/>
        <v>4.9840151428571415</v>
      </c>
      <c r="AV104" s="3">
        <f t="shared" si="9"/>
        <v>4.3043767142857137</v>
      </c>
      <c r="AW104" s="3">
        <f t="shared" si="10"/>
        <v>5.0088112380952383</v>
      </c>
      <c r="AX104" s="3">
        <f t="shared" si="11"/>
        <v>4.3257915238095235</v>
      </c>
      <c r="AY104" s="3">
        <f t="shared" si="12"/>
        <v>-0.12113095238095184</v>
      </c>
      <c r="AZ104" s="3">
        <f t="shared" si="13"/>
        <v>-0.12173660714285658</v>
      </c>
      <c r="BA104" s="3">
        <f t="shared" si="14"/>
        <v>-0.12234226190476136</v>
      </c>
      <c r="BB104" s="3">
        <f t="shared" si="15"/>
        <v>-0.10659523809523762</v>
      </c>
      <c r="BC104" s="3">
        <f t="shared" si="16"/>
        <v>-9.2059523809523397E-2</v>
      </c>
      <c r="BD104" s="3">
        <f t="shared" si="17"/>
        <v>-0.1071282142857138</v>
      </c>
      <c r="BE104" s="3">
        <f t="shared" si="18"/>
        <v>-9.2519821428571E-2</v>
      </c>
      <c r="BF104" s="3">
        <f t="shared" si="19"/>
        <v>-0.10766119047618999</v>
      </c>
      <c r="BG104" s="3">
        <f t="shared" si="20"/>
        <v>-9.2980119047618631E-2</v>
      </c>
    </row>
    <row r="105" spans="1:59" ht="15" x14ac:dyDescent="0.25">
      <c r="A105" s="38" t="s">
        <v>283</v>
      </c>
      <c r="B105" s="38" t="s">
        <v>58</v>
      </c>
      <c r="C105" s="38" t="str">
        <f>VLOOKUP(A105,CALC!$A$2:$C$494,3,FALSE)</f>
        <v>D</v>
      </c>
      <c r="D105" s="38">
        <v>2</v>
      </c>
      <c r="E105" s="39">
        <v>84</v>
      </c>
      <c r="F105" s="40">
        <v>14.4</v>
      </c>
      <c r="G105" s="40">
        <v>31.1</v>
      </c>
      <c r="H105" s="40">
        <v>45.5</v>
      </c>
      <c r="I105" s="40">
        <v>14.3</v>
      </c>
      <c r="J105" s="40">
        <v>253.3</v>
      </c>
      <c r="K105" s="40">
        <v>81.3</v>
      </c>
      <c r="L105" s="40">
        <v>88.3</v>
      </c>
      <c r="M105" s="40">
        <v>45.5</v>
      </c>
      <c r="N105" s="52">
        <v>5.7000000000000002E-2</v>
      </c>
      <c r="O105" s="42">
        <v>21.4</v>
      </c>
      <c r="P105" s="54">
        <f t="shared" ref="P105:Y105" si="117">IF(F$4="Yes",F105*F$5,0)</f>
        <v>72</v>
      </c>
      <c r="Q105" s="55">
        <f t="shared" si="117"/>
        <v>116.625</v>
      </c>
      <c r="R105" s="55">
        <f t="shared" si="117"/>
        <v>0</v>
      </c>
      <c r="S105" s="55">
        <f t="shared" si="117"/>
        <v>7.15</v>
      </c>
      <c r="T105" s="55">
        <f t="shared" si="117"/>
        <v>126.65</v>
      </c>
      <c r="U105" s="55">
        <f t="shared" si="117"/>
        <v>24.389999999999997</v>
      </c>
      <c r="V105" s="55">
        <f t="shared" si="117"/>
        <v>52.98</v>
      </c>
      <c r="W105" s="55">
        <f t="shared" si="117"/>
        <v>0</v>
      </c>
      <c r="X105" s="55">
        <f t="shared" si="117"/>
        <v>0</v>
      </c>
      <c r="Y105" s="56">
        <f t="shared" si="117"/>
        <v>0</v>
      </c>
      <c r="Z105" s="57">
        <f t="shared" si="1"/>
        <v>399.79500000000002</v>
      </c>
      <c r="AA105" s="59">
        <f t="shared" si="2"/>
        <v>4.7594642857142855</v>
      </c>
      <c r="AB105" s="59">
        <f t="shared" si="3"/>
        <v>-0.14972434523809616</v>
      </c>
      <c r="AC105" s="1"/>
      <c r="AD105" s="1"/>
      <c r="AE105" s="1"/>
      <c r="AF105" s="1"/>
      <c r="AG105" s="1"/>
      <c r="AH105" s="1"/>
      <c r="AI105" s="1"/>
      <c r="AJ105" s="1"/>
      <c r="AK105" s="1"/>
      <c r="AL105" s="1">
        <f>IFERROR(VLOOKUP(C105,CALC!$K$2:$M$8,2,FALSE),1)</f>
        <v>1</v>
      </c>
      <c r="AM105" s="1">
        <f>IFERROR(VLOOKUP(C105,CALC!$K$2:$M$8,3,FALSE),1)</f>
        <v>1</v>
      </c>
      <c r="AN105" s="1">
        <f>VLOOKUP(B105,CALC!$E$2:$H$33,3,FALSE)</f>
        <v>0.93</v>
      </c>
      <c r="AO105" s="1">
        <f>VLOOKUP(B105,CALC!$E$2:$H$33,4,FALSE)</f>
        <v>0.96500000000000008</v>
      </c>
      <c r="AP105" s="1"/>
      <c r="AQ105" s="3">
        <f t="shared" si="4"/>
        <v>4.7594642857142855</v>
      </c>
      <c r="AR105" s="3">
        <f t="shared" si="5"/>
        <v>4.7594642857142855</v>
      </c>
      <c r="AS105" s="3">
        <f t="shared" si="6"/>
        <v>4.5928830357142862</v>
      </c>
      <c r="AT105" s="3">
        <f t="shared" si="7"/>
        <v>4.4263017857142861</v>
      </c>
      <c r="AU105" s="3">
        <f t="shared" si="8"/>
        <v>4.5928830357142862</v>
      </c>
      <c r="AV105" s="3">
        <f t="shared" si="9"/>
        <v>4.4263017857142861</v>
      </c>
      <c r="AW105" s="3">
        <f t="shared" si="10"/>
        <v>4.5928830357142862</v>
      </c>
      <c r="AX105" s="3">
        <f t="shared" si="11"/>
        <v>4.4263017857142861</v>
      </c>
      <c r="AY105" s="3">
        <f t="shared" si="12"/>
        <v>-0.15515476190476285</v>
      </c>
      <c r="AZ105" s="3">
        <f t="shared" si="13"/>
        <v>-0.15515476190476285</v>
      </c>
      <c r="BA105" s="3">
        <f t="shared" si="14"/>
        <v>-0.15515476190476285</v>
      </c>
      <c r="BB105" s="3">
        <f t="shared" si="15"/>
        <v>-0.14972434523809616</v>
      </c>
      <c r="BC105" s="3">
        <f t="shared" si="16"/>
        <v>-0.14429392857142945</v>
      </c>
      <c r="BD105" s="3">
        <f t="shared" si="17"/>
        <v>-0.14972434523809616</v>
      </c>
      <c r="BE105" s="3">
        <f t="shared" si="18"/>
        <v>-0.14429392857142945</v>
      </c>
      <c r="BF105" s="3">
        <f t="shared" si="19"/>
        <v>-0.14972434523809616</v>
      </c>
      <c r="BG105" s="3">
        <f t="shared" si="20"/>
        <v>-0.14429392857142945</v>
      </c>
    </row>
    <row r="106" spans="1:59" ht="15" x14ac:dyDescent="0.25">
      <c r="A106" s="38" t="s">
        <v>290</v>
      </c>
      <c r="B106" s="38" t="s">
        <v>34</v>
      </c>
      <c r="C106" s="38" t="str">
        <f>VLOOKUP(A106,CALC!$A$2:$C$494,3,FALSE)</f>
        <v>C</v>
      </c>
      <c r="D106" s="38">
        <v>1</v>
      </c>
      <c r="E106" s="39">
        <v>84</v>
      </c>
      <c r="F106" s="40">
        <v>25.9</v>
      </c>
      <c r="G106" s="40">
        <v>35.6</v>
      </c>
      <c r="H106" s="40">
        <v>61.5</v>
      </c>
      <c r="I106" s="40">
        <v>18.2</v>
      </c>
      <c r="J106" s="40">
        <v>245.6</v>
      </c>
      <c r="K106" s="40">
        <v>148.6</v>
      </c>
      <c r="L106" s="40">
        <v>47.4</v>
      </c>
      <c r="M106" s="40">
        <v>43.4</v>
      </c>
      <c r="N106" s="41">
        <v>0.105</v>
      </c>
      <c r="O106" s="42">
        <v>19.5</v>
      </c>
      <c r="P106" s="54">
        <f t="shared" ref="P106:Y106" si="118">IF(F$4="Yes",F106*F$5,0)</f>
        <v>129.5</v>
      </c>
      <c r="Q106" s="55">
        <f t="shared" si="118"/>
        <v>133.5</v>
      </c>
      <c r="R106" s="55">
        <f t="shared" si="118"/>
        <v>0</v>
      </c>
      <c r="S106" s="55">
        <f t="shared" si="118"/>
        <v>9.1</v>
      </c>
      <c r="T106" s="55">
        <f t="shared" si="118"/>
        <v>122.8</v>
      </c>
      <c r="U106" s="55">
        <f t="shared" si="118"/>
        <v>44.58</v>
      </c>
      <c r="V106" s="55">
        <f t="shared" si="118"/>
        <v>28.439999999999998</v>
      </c>
      <c r="W106" s="55">
        <f t="shared" si="118"/>
        <v>0</v>
      </c>
      <c r="X106" s="55">
        <f t="shared" si="118"/>
        <v>0</v>
      </c>
      <c r="Y106" s="56">
        <f t="shared" si="118"/>
        <v>0</v>
      </c>
      <c r="Z106" s="57">
        <f t="shared" si="1"/>
        <v>467.92</v>
      </c>
      <c r="AA106" s="59">
        <f t="shared" si="2"/>
        <v>5.5704761904761906</v>
      </c>
      <c r="AB106" s="59">
        <f t="shared" si="3"/>
        <v>-0.17328791666666568</v>
      </c>
      <c r="AC106" s="1"/>
      <c r="AD106" s="1"/>
      <c r="AE106" s="1"/>
      <c r="AF106" s="1"/>
      <c r="AG106" s="1"/>
      <c r="AH106" s="1"/>
      <c r="AI106" s="1"/>
      <c r="AJ106" s="1"/>
      <c r="AK106" s="1"/>
      <c r="AL106" s="1">
        <f>IFERROR(VLOOKUP(C106,CALC!$K$2:$M$8,2,FALSE),1)</f>
        <v>0.96</v>
      </c>
      <c r="AM106" s="1">
        <f>IFERROR(VLOOKUP(C106,CALC!$K$2:$M$8,3,FALSE),1)</f>
        <v>0.98</v>
      </c>
      <c r="AN106" s="1">
        <f>VLOOKUP(B106,CALC!$E$2:$H$33,3,FALSE)</f>
        <v>0.9</v>
      </c>
      <c r="AO106" s="1">
        <f>VLOOKUP(B106,CALC!$E$2:$H$33,4,FALSE)</f>
        <v>0.95</v>
      </c>
      <c r="AP106" s="1"/>
      <c r="AQ106" s="3">
        <f t="shared" si="4"/>
        <v>5.4590666666666667</v>
      </c>
      <c r="AR106" s="3">
        <f t="shared" si="5"/>
        <v>5.3476571428571429</v>
      </c>
      <c r="AS106" s="3">
        <f t="shared" si="6"/>
        <v>5.291952380952381</v>
      </c>
      <c r="AT106" s="3">
        <f t="shared" si="7"/>
        <v>5.0134285714285713</v>
      </c>
      <c r="AU106" s="3">
        <f t="shared" si="8"/>
        <v>5.1861133333333331</v>
      </c>
      <c r="AV106" s="3">
        <f t="shared" si="9"/>
        <v>4.9131600000000004</v>
      </c>
      <c r="AW106" s="3">
        <f t="shared" si="10"/>
        <v>5.0802742857142853</v>
      </c>
      <c r="AX106" s="3">
        <f t="shared" si="11"/>
        <v>4.8128914285714286</v>
      </c>
      <c r="AY106" s="3">
        <f t="shared" si="12"/>
        <v>-0.18613095238095134</v>
      </c>
      <c r="AZ106" s="3">
        <f t="shared" si="13"/>
        <v>-0.18240833333333231</v>
      </c>
      <c r="BA106" s="3">
        <f t="shared" si="14"/>
        <v>-0.17868571428571328</v>
      </c>
      <c r="BB106" s="3">
        <f t="shared" si="15"/>
        <v>-0.17682440476190378</v>
      </c>
      <c r="BC106" s="3">
        <f t="shared" si="16"/>
        <v>-0.16751785714285622</v>
      </c>
      <c r="BD106" s="3">
        <f t="shared" si="17"/>
        <v>-0.17328791666666568</v>
      </c>
      <c r="BE106" s="3">
        <f t="shared" si="18"/>
        <v>-0.16416749999999908</v>
      </c>
      <c r="BF106" s="3">
        <f t="shared" si="19"/>
        <v>-0.16975142857142761</v>
      </c>
      <c r="BG106" s="3">
        <f t="shared" si="20"/>
        <v>-0.16081714285714196</v>
      </c>
    </row>
    <row r="107" spans="1:59" ht="15" x14ac:dyDescent="0.25">
      <c r="A107" s="38" t="s">
        <v>275</v>
      </c>
      <c r="B107" s="38" t="s">
        <v>16</v>
      </c>
      <c r="C107" s="38" t="str">
        <f>VLOOKUP(A107,CALC!$A$2:$C$494,3,FALSE)</f>
        <v>D</v>
      </c>
      <c r="D107" s="38">
        <v>2</v>
      </c>
      <c r="E107" s="39">
        <v>84</v>
      </c>
      <c r="F107" s="40">
        <v>12.2</v>
      </c>
      <c r="G107" s="40">
        <v>37.9</v>
      </c>
      <c r="H107" s="40">
        <v>50.1</v>
      </c>
      <c r="I107" s="40">
        <v>15.3</v>
      </c>
      <c r="J107" s="40">
        <v>192.6</v>
      </c>
      <c r="K107" s="40">
        <v>61.6</v>
      </c>
      <c r="L107" s="40">
        <v>126.7</v>
      </c>
      <c r="M107" s="40">
        <v>40.700000000000003</v>
      </c>
      <c r="N107" s="41">
        <v>6.3E-2</v>
      </c>
      <c r="O107" s="42">
        <v>21.75</v>
      </c>
      <c r="P107" s="54">
        <f t="shared" ref="P107:Y107" si="119">IF(F$4="Yes",F107*F$5,0)</f>
        <v>61</v>
      </c>
      <c r="Q107" s="55">
        <f t="shared" si="119"/>
        <v>142.125</v>
      </c>
      <c r="R107" s="55">
        <f t="shared" si="119"/>
        <v>0</v>
      </c>
      <c r="S107" s="55">
        <f t="shared" si="119"/>
        <v>7.65</v>
      </c>
      <c r="T107" s="55">
        <f t="shared" si="119"/>
        <v>96.3</v>
      </c>
      <c r="U107" s="55">
        <f t="shared" si="119"/>
        <v>18.48</v>
      </c>
      <c r="V107" s="55">
        <f t="shared" si="119"/>
        <v>76.02</v>
      </c>
      <c r="W107" s="55">
        <f t="shared" si="119"/>
        <v>0</v>
      </c>
      <c r="X107" s="55">
        <f t="shared" si="119"/>
        <v>0</v>
      </c>
      <c r="Y107" s="56">
        <f t="shared" si="119"/>
        <v>0</v>
      </c>
      <c r="Z107" s="57">
        <f t="shared" si="1"/>
        <v>401.57499999999999</v>
      </c>
      <c r="AA107" s="59">
        <f t="shared" si="2"/>
        <v>4.7806547619047617</v>
      </c>
      <c r="AB107" s="59">
        <f t="shared" si="3"/>
        <v>-0.12257732142857229</v>
      </c>
      <c r="AC107" s="1"/>
      <c r="AD107" s="1"/>
      <c r="AE107" s="1"/>
      <c r="AF107" s="1"/>
      <c r="AG107" s="1"/>
      <c r="AH107" s="1"/>
      <c r="AI107" s="1"/>
      <c r="AJ107" s="1"/>
      <c r="AK107" s="1"/>
      <c r="AL107" s="1">
        <f>IFERROR(VLOOKUP(C107,CALC!$K$2:$M$8,2,FALSE),1)</f>
        <v>1</v>
      </c>
      <c r="AM107" s="1">
        <f>IFERROR(VLOOKUP(C107,CALC!$K$2:$M$8,3,FALSE),1)</f>
        <v>1</v>
      </c>
      <c r="AN107" s="1">
        <f>VLOOKUP(B107,CALC!$E$2:$H$33,3,FALSE)</f>
        <v>0.83</v>
      </c>
      <c r="AO107" s="1">
        <f>VLOOKUP(B107,CALC!$E$2:$H$33,4,FALSE)</f>
        <v>0.91500000000000004</v>
      </c>
      <c r="AP107" s="1"/>
      <c r="AQ107" s="3">
        <f t="shared" si="4"/>
        <v>4.7806547619047617</v>
      </c>
      <c r="AR107" s="3">
        <f t="shared" si="5"/>
        <v>4.7806547619047617</v>
      </c>
      <c r="AS107" s="3">
        <f t="shared" si="6"/>
        <v>4.374299107142857</v>
      </c>
      <c r="AT107" s="3">
        <f t="shared" si="7"/>
        <v>3.9679434523809518</v>
      </c>
      <c r="AU107" s="3">
        <f t="shared" si="8"/>
        <v>4.374299107142857</v>
      </c>
      <c r="AV107" s="3">
        <f t="shared" si="9"/>
        <v>3.9679434523809518</v>
      </c>
      <c r="AW107" s="3">
        <f t="shared" si="10"/>
        <v>4.374299107142857</v>
      </c>
      <c r="AX107" s="3">
        <f t="shared" si="11"/>
        <v>3.9679434523809518</v>
      </c>
      <c r="AY107" s="3">
        <f t="shared" si="12"/>
        <v>-0.13396428571428665</v>
      </c>
      <c r="AZ107" s="3">
        <f t="shared" si="13"/>
        <v>-0.13396428571428665</v>
      </c>
      <c r="BA107" s="3">
        <f t="shared" si="14"/>
        <v>-0.13396428571428665</v>
      </c>
      <c r="BB107" s="3">
        <f t="shared" si="15"/>
        <v>-0.12257732142857229</v>
      </c>
      <c r="BC107" s="3">
        <f t="shared" si="16"/>
        <v>-0.11119035714285791</v>
      </c>
      <c r="BD107" s="3">
        <f t="shared" si="17"/>
        <v>-0.12257732142857229</v>
      </c>
      <c r="BE107" s="3">
        <f t="shared" si="18"/>
        <v>-0.11119035714285791</v>
      </c>
      <c r="BF107" s="3">
        <f t="shared" si="19"/>
        <v>-0.12257732142857229</v>
      </c>
      <c r="BG107" s="3">
        <f t="shared" si="20"/>
        <v>-0.11119035714285791</v>
      </c>
    </row>
    <row r="108" spans="1:59" ht="15" x14ac:dyDescent="0.25">
      <c r="A108" s="38" t="s">
        <v>256</v>
      </c>
      <c r="B108" s="38" t="s">
        <v>74</v>
      </c>
      <c r="C108" s="38" t="str">
        <f>VLOOKUP(A108,CALC!$A$2:$C$494,3,FALSE)</f>
        <v>RW</v>
      </c>
      <c r="D108" s="38">
        <v>1</v>
      </c>
      <c r="E108" s="39">
        <v>84</v>
      </c>
      <c r="F108" s="40">
        <v>24.9</v>
      </c>
      <c r="G108" s="40">
        <v>52.1</v>
      </c>
      <c r="H108" s="40">
        <v>77</v>
      </c>
      <c r="I108" s="40">
        <v>28.6</v>
      </c>
      <c r="J108" s="40">
        <v>184.1</v>
      </c>
      <c r="K108" s="40">
        <v>47.9</v>
      </c>
      <c r="L108" s="40">
        <v>31.9</v>
      </c>
      <c r="M108" s="40">
        <v>20.100000000000001</v>
      </c>
      <c r="N108" s="52">
        <v>0.13500000000000001</v>
      </c>
      <c r="O108" s="42">
        <v>18.95</v>
      </c>
      <c r="P108" s="54">
        <f t="shared" ref="P108:Y108" si="120">IF(F$4="Yes",F108*F$5,0)</f>
        <v>124.5</v>
      </c>
      <c r="Q108" s="55">
        <f t="shared" si="120"/>
        <v>195.375</v>
      </c>
      <c r="R108" s="55">
        <f t="shared" si="120"/>
        <v>0</v>
      </c>
      <c r="S108" s="55">
        <f t="shared" si="120"/>
        <v>14.3</v>
      </c>
      <c r="T108" s="55">
        <f t="shared" si="120"/>
        <v>92.05</v>
      </c>
      <c r="U108" s="55">
        <f t="shared" si="120"/>
        <v>14.37</v>
      </c>
      <c r="V108" s="55">
        <f t="shared" si="120"/>
        <v>19.139999999999997</v>
      </c>
      <c r="W108" s="55">
        <f t="shared" si="120"/>
        <v>0</v>
      </c>
      <c r="X108" s="55">
        <f t="shared" si="120"/>
        <v>0</v>
      </c>
      <c r="Y108" s="56">
        <f t="shared" si="120"/>
        <v>0</v>
      </c>
      <c r="Z108" s="57">
        <f t="shared" si="1"/>
        <v>459.73500000000001</v>
      </c>
      <c r="AA108" s="59">
        <f t="shared" si="2"/>
        <v>5.4730357142857144</v>
      </c>
      <c r="AB108" s="59">
        <f t="shared" si="3"/>
        <v>-0.28615901785714182</v>
      </c>
      <c r="AC108" s="1"/>
      <c r="AD108" s="1"/>
      <c r="AE108" s="1"/>
      <c r="AF108" s="1"/>
      <c r="AG108" s="1"/>
      <c r="AH108" s="1"/>
      <c r="AI108" s="1"/>
      <c r="AJ108" s="1"/>
      <c r="AK108" s="1"/>
      <c r="AL108" s="1">
        <f>IFERROR(VLOOKUP(C108,CALC!$K$2:$M$8,2,FALSE),1)</f>
        <v>0.95</v>
      </c>
      <c r="AM108" s="1">
        <f>IFERROR(VLOOKUP(C108,CALC!$K$2:$M$8,3,FALSE),1)</f>
        <v>0.97499999999999998</v>
      </c>
      <c r="AN108" s="1">
        <f>VLOOKUP(B108,CALC!$E$2:$H$33,3,FALSE)</f>
        <v>1.07</v>
      </c>
      <c r="AO108" s="1">
        <f>VLOOKUP(B108,CALC!$E$2:$H$33,4,FALSE)</f>
        <v>1.0350000000000001</v>
      </c>
      <c r="AP108" s="1"/>
      <c r="AQ108" s="3">
        <f t="shared" si="4"/>
        <v>5.3362098214285716</v>
      </c>
      <c r="AR108" s="3">
        <f t="shared" si="5"/>
        <v>5.1993839285714287</v>
      </c>
      <c r="AS108" s="3">
        <f t="shared" si="6"/>
        <v>5.664591964285715</v>
      </c>
      <c r="AT108" s="3">
        <f t="shared" si="7"/>
        <v>5.8561482142857146</v>
      </c>
      <c r="AU108" s="3">
        <f t="shared" si="8"/>
        <v>5.5229771651785722</v>
      </c>
      <c r="AV108" s="3">
        <f t="shared" si="9"/>
        <v>5.7097445089285719</v>
      </c>
      <c r="AW108" s="3">
        <f t="shared" si="10"/>
        <v>5.3813623660714294</v>
      </c>
      <c r="AX108" s="3">
        <f t="shared" si="11"/>
        <v>5.5633408035714291</v>
      </c>
      <c r="AY108" s="3">
        <f t="shared" si="12"/>
        <v>-0.28357142857142748</v>
      </c>
      <c r="AZ108" s="3">
        <f t="shared" si="13"/>
        <v>-0.27648214285714179</v>
      </c>
      <c r="BA108" s="3">
        <f t="shared" si="14"/>
        <v>-0.2693928571428561</v>
      </c>
      <c r="BB108" s="3">
        <f t="shared" si="15"/>
        <v>-0.29349642857142749</v>
      </c>
      <c r="BC108" s="3">
        <f t="shared" si="16"/>
        <v>-0.3034214285714274</v>
      </c>
      <c r="BD108" s="3">
        <f t="shared" si="17"/>
        <v>-0.28615901785714182</v>
      </c>
      <c r="BE108" s="3">
        <f t="shared" si="18"/>
        <v>-0.29583589285714174</v>
      </c>
      <c r="BF108" s="3">
        <f t="shared" si="19"/>
        <v>-0.27882160714285609</v>
      </c>
      <c r="BG108" s="3">
        <f t="shared" si="20"/>
        <v>-0.28825035714285607</v>
      </c>
    </row>
    <row r="109" spans="1:59" ht="15" x14ac:dyDescent="0.25">
      <c r="A109" s="1" t="s">
        <v>247</v>
      </c>
      <c r="B109" s="1" t="s">
        <v>68</v>
      </c>
      <c r="C109" s="38" t="str">
        <f>VLOOKUP(A109,CALC!$A$2:$C$494,3,FALSE)</f>
        <v>D</v>
      </c>
      <c r="D109" s="1">
        <v>2</v>
      </c>
      <c r="E109" s="79">
        <v>84</v>
      </c>
      <c r="F109" s="80">
        <v>10.7</v>
      </c>
      <c r="G109" s="80">
        <v>51.4</v>
      </c>
      <c r="H109" s="80">
        <v>62.1</v>
      </c>
      <c r="I109" s="80">
        <v>16.5</v>
      </c>
      <c r="J109" s="80">
        <v>163.80000000000001</v>
      </c>
      <c r="K109" s="80">
        <v>10.9</v>
      </c>
      <c r="L109" s="80">
        <v>90.6</v>
      </c>
      <c r="M109" s="80">
        <v>31.9</v>
      </c>
      <c r="N109" s="81">
        <v>6.5000000000000002E-2</v>
      </c>
      <c r="O109" s="3">
        <v>23.2</v>
      </c>
      <c r="P109" s="54">
        <f t="shared" ref="P109:Y109" si="121">IF(F$4="Yes",F109*F$5,0)</f>
        <v>53.5</v>
      </c>
      <c r="Q109" s="55">
        <f t="shared" si="121"/>
        <v>192.75</v>
      </c>
      <c r="R109" s="55">
        <f t="shared" si="121"/>
        <v>0</v>
      </c>
      <c r="S109" s="55">
        <f t="shared" si="121"/>
        <v>8.25</v>
      </c>
      <c r="T109" s="55">
        <f t="shared" si="121"/>
        <v>81.900000000000006</v>
      </c>
      <c r="U109" s="55">
        <f t="shared" si="121"/>
        <v>3.27</v>
      </c>
      <c r="V109" s="55">
        <f t="shared" si="121"/>
        <v>54.359999999999992</v>
      </c>
      <c r="W109" s="55">
        <f t="shared" si="121"/>
        <v>0</v>
      </c>
      <c r="X109" s="55">
        <f t="shared" si="121"/>
        <v>0</v>
      </c>
      <c r="Y109" s="56">
        <f t="shared" si="121"/>
        <v>0</v>
      </c>
      <c r="Z109" s="57">
        <f t="shared" si="1"/>
        <v>394.03</v>
      </c>
      <c r="AA109" s="59">
        <f t="shared" si="2"/>
        <v>4.690833333333333</v>
      </c>
      <c r="AB109" s="59">
        <f t="shared" si="3"/>
        <v>-0.22378571428571536</v>
      </c>
      <c r="AC109" s="1"/>
      <c r="AD109" s="1"/>
      <c r="AE109" s="1"/>
      <c r="AF109" s="1"/>
      <c r="AG109" s="1"/>
      <c r="AH109" s="1"/>
      <c r="AI109" s="1"/>
      <c r="AJ109" s="1"/>
      <c r="AK109" s="1"/>
      <c r="AL109" s="1">
        <f>IFERROR(VLOOKUP(C109,CALC!$K$2:$M$8,2,FALSE),1)</f>
        <v>1</v>
      </c>
      <c r="AM109" s="1">
        <f>IFERROR(VLOOKUP(C109,CALC!$K$2:$M$8,3,FALSE),1)</f>
        <v>1</v>
      </c>
      <c r="AN109" s="1">
        <f>VLOOKUP(B109,CALC!$E$2:$H$33,3,FALSE)</f>
        <v>1</v>
      </c>
      <c r="AO109" s="1">
        <f>VLOOKUP(B109,CALC!$E$2:$H$33,4,FALSE)</f>
        <v>1</v>
      </c>
      <c r="AP109" s="1"/>
      <c r="AQ109" s="3">
        <f t="shared" si="4"/>
        <v>4.690833333333333</v>
      </c>
      <c r="AR109" s="3">
        <f t="shared" si="5"/>
        <v>4.690833333333333</v>
      </c>
      <c r="AS109" s="3">
        <f t="shared" si="6"/>
        <v>4.690833333333333</v>
      </c>
      <c r="AT109" s="3">
        <f t="shared" si="7"/>
        <v>4.690833333333333</v>
      </c>
      <c r="AU109" s="3">
        <f t="shared" si="8"/>
        <v>4.690833333333333</v>
      </c>
      <c r="AV109" s="3">
        <f t="shared" si="9"/>
        <v>4.690833333333333</v>
      </c>
      <c r="AW109" s="3">
        <f t="shared" si="10"/>
        <v>4.690833333333333</v>
      </c>
      <c r="AX109" s="3">
        <f t="shared" si="11"/>
        <v>4.690833333333333</v>
      </c>
      <c r="AY109" s="3">
        <f t="shared" si="12"/>
        <v>-0.22378571428571536</v>
      </c>
      <c r="AZ109" s="3">
        <f t="shared" si="13"/>
        <v>-0.22378571428571536</v>
      </c>
      <c r="BA109" s="3">
        <f t="shared" si="14"/>
        <v>-0.22378571428571536</v>
      </c>
      <c r="BB109" s="3">
        <f t="shared" si="15"/>
        <v>-0.22378571428571536</v>
      </c>
      <c r="BC109" s="3">
        <f t="shared" si="16"/>
        <v>-0.22378571428571536</v>
      </c>
      <c r="BD109" s="3">
        <f t="shared" si="17"/>
        <v>-0.22378571428571536</v>
      </c>
      <c r="BE109" s="3">
        <f t="shared" si="18"/>
        <v>-0.22378571428571536</v>
      </c>
      <c r="BF109" s="3">
        <f t="shared" si="19"/>
        <v>-0.22378571428571536</v>
      </c>
      <c r="BG109" s="3">
        <f t="shared" si="20"/>
        <v>-0.22378571428571536</v>
      </c>
    </row>
    <row r="110" spans="1:59" ht="15" x14ac:dyDescent="0.25">
      <c r="A110" s="38" t="s">
        <v>272</v>
      </c>
      <c r="B110" s="38" t="s">
        <v>83</v>
      </c>
      <c r="C110" s="38" t="str">
        <f>VLOOKUP(A110,CALC!$A$2:$C$494,3,FALSE)</f>
        <v>C</v>
      </c>
      <c r="D110" s="38">
        <v>1</v>
      </c>
      <c r="E110" s="39">
        <v>84</v>
      </c>
      <c r="F110" s="40">
        <v>21.3</v>
      </c>
      <c r="G110" s="40">
        <v>44.7</v>
      </c>
      <c r="H110" s="40">
        <v>66</v>
      </c>
      <c r="I110" s="40">
        <v>24.8</v>
      </c>
      <c r="J110" s="40">
        <v>168.3</v>
      </c>
      <c r="K110" s="40">
        <v>82.3</v>
      </c>
      <c r="L110" s="40">
        <v>107.3</v>
      </c>
      <c r="M110" s="40">
        <v>18.3</v>
      </c>
      <c r="N110" s="41">
        <v>0.126</v>
      </c>
      <c r="O110" s="42">
        <v>19.45</v>
      </c>
      <c r="P110" s="54">
        <f t="shared" ref="P110:Y110" si="122">IF(F$4="Yes",F110*F$5,0)</f>
        <v>106.5</v>
      </c>
      <c r="Q110" s="55">
        <f t="shared" si="122"/>
        <v>167.625</v>
      </c>
      <c r="R110" s="55">
        <f t="shared" si="122"/>
        <v>0</v>
      </c>
      <c r="S110" s="55">
        <f t="shared" si="122"/>
        <v>12.4</v>
      </c>
      <c r="T110" s="55">
        <f t="shared" si="122"/>
        <v>84.15</v>
      </c>
      <c r="U110" s="55">
        <f t="shared" si="122"/>
        <v>24.689999999999998</v>
      </c>
      <c r="V110" s="55">
        <f t="shared" si="122"/>
        <v>64.38</v>
      </c>
      <c r="W110" s="55">
        <f t="shared" si="122"/>
        <v>0</v>
      </c>
      <c r="X110" s="55">
        <f t="shared" si="122"/>
        <v>0</v>
      </c>
      <c r="Y110" s="56">
        <f t="shared" si="122"/>
        <v>0</v>
      </c>
      <c r="Z110" s="57">
        <f t="shared" si="1"/>
        <v>459.74499999999995</v>
      </c>
      <c r="AA110" s="59">
        <f t="shared" si="2"/>
        <v>5.4731547619047616</v>
      </c>
      <c r="AB110" s="59">
        <f t="shared" si="3"/>
        <v>-0.28056116666666603</v>
      </c>
      <c r="AC110" s="1"/>
      <c r="AD110" s="1"/>
      <c r="AE110" s="1"/>
      <c r="AF110" s="1"/>
      <c r="AG110" s="1"/>
      <c r="AH110" s="1"/>
      <c r="AI110" s="1"/>
      <c r="AJ110" s="1"/>
      <c r="AK110" s="1"/>
      <c r="AL110" s="1">
        <f>IFERROR(VLOOKUP(C110,CALC!$K$2:$M$8,2,FALSE),1)</f>
        <v>0.96</v>
      </c>
      <c r="AM110" s="1">
        <f>IFERROR(VLOOKUP(C110,CALC!$K$2:$M$8,3,FALSE),1)</f>
        <v>0.98</v>
      </c>
      <c r="AN110" s="1">
        <f>VLOOKUP(B110,CALC!$E$2:$H$33,3,FALSE)</f>
        <v>1.02</v>
      </c>
      <c r="AO110" s="1">
        <f>VLOOKUP(B110,CALC!$E$2:$H$33,4,FALSE)</f>
        <v>1.01</v>
      </c>
      <c r="AP110" s="1"/>
      <c r="AQ110" s="3">
        <f t="shared" si="4"/>
        <v>5.3636916666666661</v>
      </c>
      <c r="AR110" s="3">
        <f t="shared" si="5"/>
        <v>5.2542285714285706</v>
      </c>
      <c r="AS110" s="3">
        <f t="shared" si="6"/>
        <v>5.5278863095238089</v>
      </c>
      <c r="AT110" s="3">
        <f t="shared" si="7"/>
        <v>5.5826178571428571</v>
      </c>
      <c r="AU110" s="3">
        <f t="shared" si="8"/>
        <v>5.4173285833333331</v>
      </c>
      <c r="AV110" s="3">
        <f t="shared" si="9"/>
        <v>5.4709654999999993</v>
      </c>
      <c r="AW110" s="3">
        <f t="shared" si="10"/>
        <v>5.3067708571428565</v>
      </c>
      <c r="AX110" s="3">
        <f t="shared" si="11"/>
        <v>5.3593131428571423</v>
      </c>
      <c r="AY110" s="3">
        <f t="shared" si="12"/>
        <v>-0.28345238095238035</v>
      </c>
      <c r="AZ110" s="3">
        <f t="shared" si="13"/>
        <v>-0.27778333333333272</v>
      </c>
      <c r="BA110" s="3">
        <f t="shared" si="14"/>
        <v>-0.27211428571428514</v>
      </c>
      <c r="BB110" s="3">
        <f t="shared" si="15"/>
        <v>-0.28628690476190416</v>
      </c>
      <c r="BC110" s="3">
        <f t="shared" si="16"/>
        <v>-0.28912142857142797</v>
      </c>
      <c r="BD110" s="3">
        <f t="shared" si="17"/>
        <v>-0.28056116666666603</v>
      </c>
      <c r="BE110" s="3">
        <f t="shared" si="18"/>
        <v>-0.2833389999999994</v>
      </c>
      <c r="BF110" s="3">
        <f t="shared" si="19"/>
        <v>-0.27483542857142801</v>
      </c>
      <c r="BG110" s="3">
        <f t="shared" si="20"/>
        <v>-0.27755657142857088</v>
      </c>
    </row>
    <row r="111" spans="1:59" ht="15" x14ac:dyDescent="0.25">
      <c r="A111" s="38" t="s">
        <v>278</v>
      </c>
      <c r="B111" s="38" t="s">
        <v>77</v>
      </c>
      <c r="C111" s="38" t="str">
        <f>VLOOKUP(A111,CALC!$A$2:$C$494,3,FALSE)</f>
        <v>D</v>
      </c>
      <c r="D111" s="38">
        <v>2</v>
      </c>
      <c r="E111" s="39">
        <v>84</v>
      </c>
      <c r="F111" s="40">
        <v>14.4</v>
      </c>
      <c r="G111" s="40">
        <v>30.6</v>
      </c>
      <c r="H111" s="40">
        <v>45</v>
      </c>
      <c r="I111" s="40">
        <v>12.3</v>
      </c>
      <c r="J111" s="40">
        <v>228.3</v>
      </c>
      <c r="K111" s="40">
        <v>89.9</v>
      </c>
      <c r="L111" s="40">
        <v>96.5</v>
      </c>
      <c r="M111" s="40">
        <v>62.2</v>
      </c>
      <c r="N111" s="41">
        <v>6.3E-2</v>
      </c>
      <c r="O111" s="42">
        <v>22.25</v>
      </c>
      <c r="P111" s="54">
        <f t="shared" ref="P111:Y111" si="123">IF(F$4="Yes",F111*F$5,0)</f>
        <v>72</v>
      </c>
      <c r="Q111" s="55">
        <f t="shared" si="123"/>
        <v>114.75</v>
      </c>
      <c r="R111" s="55">
        <f t="shared" si="123"/>
        <v>0</v>
      </c>
      <c r="S111" s="55">
        <f t="shared" si="123"/>
        <v>6.15</v>
      </c>
      <c r="T111" s="55">
        <f t="shared" si="123"/>
        <v>114.15</v>
      </c>
      <c r="U111" s="55">
        <f t="shared" si="123"/>
        <v>26.970000000000002</v>
      </c>
      <c r="V111" s="55">
        <f t="shared" si="123"/>
        <v>57.9</v>
      </c>
      <c r="W111" s="55">
        <f t="shared" si="123"/>
        <v>0</v>
      </c>
      <c r="X111" s="55">
        <f t="shared" si="123"/>
        <v>0</v>
      </c>
      <c r="Y111" s="56">
        <f t="shared" si="123"/>
        <v>0</v>
      </c>
      <c r="Z111" s="57">
        <f t="shared" si="1"/>
        <v>391.92</v>
      </c>
      <c r="AA111" s="59">
        <f t="shared" si="2"/>
        <v>4.6657142857142855</v>
      </c>
      <c r="AB111" s="59">
        <f t="shared" si="3"/>
        <v>-0.24890476190476285</v>
      </c>
      <c r="AC111" s="1"/>
      <c r="AD111" s="1"/>
      <c r="AE111" s="1"/>
      <c r="AF111" s="1"/>
      <c r="AG111" s="1"/>
      <c r="AH111" s="1"/>
      <c r="AI111" s="1"/>
      <c r="AJ111" s="1"/>
      <c r="AK111" s="1"/>
      <c r="AL111" s="1">
        <f>IFERROR(VLOOKUP(C111,CALC!$K$2:$M$8,2,FALSE),1)</f>
        <v>1</v>
      </c>
      <c r="AM111" s="1">
        <f>IFERROR(VLOOKUP(C111,CALC!$K$2:$M$8,3,FALSE),1)</f>
        <v>1</v>
      </c>
      <c r="AN111" s="1">
        <f>VLOOKUP(B111,CALC!$E$2:$H$33,3,FALSE)</f>
        <v>1</v>
      </c>
      <c r="AO111" s="1">
        <f>VLOOKUP(B111,CALC!$E$2:$H$33,4,FALSE)</f>
        <v>1</v>
      </c>
      <c r="AP111" s="1"/>
      <c r="AQ111" s="3">
        <f t="shared" si="4"/>
        <v>4.6657142857142855</v>
      </c>
      <c r="AR111" s="3">
        <f t="shared" si="5"/>
        <v>4.6657142857142855</v>
      </c>
      <c r="AS111" s="3">
        <f t="shared" si="6"/>
        <v>4.6657142857142855</v>
      </c>
      <c r="AT111" s="3">
        <f t="shared" si="7"/>
        <v>4.6657142857142855</v>
      </c>
      <c r="AU111" s="3">
        <f t="shared" si="8"/>
        <v>4.6657142857142855</v>
      </c>
      <c r="AV111" s="3">
        <f t="shared" si="9"/>
        <v>4.6657142857142855</v>
      </c>
      <c r="AW111" s="3">
        <f t="shared" si="10"/>
        <v>4.6657142857142855</v>
      </c>
      <c r="AX111" s="3">
        <f t="shared" si="11"/>
        <v>4.6657142857142855</v>
      </c>
      <c r="AY111" s="3">
        <f t="shared" si="12"/>
        <v>-0.24890476190476285</v>
      </c>
      <c r="AZ111" s="3">
        <f t="shared" si="13"/>
        <v>-0.24890476190476285</v>
      </c>
      <c r="BA111" s="3">
        <f t="shared" si="14"/>
        <v>-0.24890476190476285</v>
      </c>
      <c r="BB111" s="3">
        <f t="shared" si="15"/>
        <v>-0.24890476190476285</v>
      </c>
      <c r="BC111" s="3">
        <f t="shared" si="16"/>
        <v>-0.24890476190476285</v>
      </c>
      <c r="BD111" s="3">
        <f t="shared" si="17"/>
        <v>-0.24890476190476285</v>
      </c>
      <c r="BE111" s="3">
        <f t="shared" si="18"/>
        <v>-0.24890476190476285</v>
      </c>
      <c r="BF111" s="3">
        <f t="shared" si="19"/>
        <v>-0.24890476190476285</v>
      </c>
      <c r="BG111" s="3">
        <f t="shared" si="20"/>
        <v>-0.24890476190476285</v>
      </c>
    </row>
    <row r="112" spans="1:59" ht="15" x14ac:dyDescent="0.25">
      <c r="A112" s="1" t="s">
        <v>263</v>
      </c>
      <c r="B112" s="1" t="s">
        <v>19</v>
      </c>
      <c r="C112" s="38" t="str">
        <f>VLOOKUP(A112,CALC!$A$2:$C$494,3,FALSE)</f>
        <v>LW/RW</v>
      </c>
      <c r="D112" s="1">
        <v>1</v>
      </c>
      <c r="E112" s="79">
        <v>84</v>
      </c>
      <c r="F112" s="80">
        <v>29.2</v>
      </c>
      <c r="G112" s="80">
        <v>34.299999999999997</v>
      </c>
      <c r="H112" s="80">
        <v>63.6</v>
      </c>
      <c r="I112" s="80">
        <v>20.5</v>
      </c>
      <c r="J112" s="80">
        <v>230</v>
      </c>
      <c r="K112" s="80">
        <v>135.1</v>
      </c>
      <c r="L112" s="80">
        <v>15.3</v>
      </c>
      <c r="M112" s="80">
        <v>18</v>
      </c>
      <c r="N112" s="81">
        <v>0.127</v>
      </c>
      <c r="O112" s="3">
        <v>16.899999999999999</v>
      </c>
      <c r="P112" s="54">
        <f t="shared" ref="P112:Y112" si="124">IF(F$4="Yes",F112*F$5,0)</f>
        <v>146</v>
      </c>
      <c r="Q112" s="55">
        <f t="shared" si="124"/>
        <v>128.625</v>
      </c>
      <c r="R112" s="55">
        <f t="shared" si="124"/>
        <v>0</v>
      </c>
      <c r="S112" s="55">
        <f t="shared" si="124"/>
        <v>10.25</v>
      </c>
      <c r="T112" s="55">
        <f t="shared" si="124"/>
        <v>115</v>
      </c>
      <c r="U112" s="55">
        <f t="shared" si="124"/>
        <v>40.529999999999994</v>
      </c>
      <c r="V112" s="55">
        <f t="shared" si="124"/>
        <v>9.18</v>
      </c>
      <c r="W112" s="55">
        <f t="shared" si="124"/>
        <v>0</v>
      </c>
      <c r="X112" s="55">
        <f t="shared" si="124"/>
        <v>0</v>
      </c>
      <c r="Y112" s="56">
        <f t="shared" si="124"/>
        <v>0</v>
      </c>
      <c r="Z112" s="57">
        <f t="shared" si="1"/>
        <v>449.58499999999998</v>
      </c>
      <c r="AA112" s="59">
        <f t="shared" si="2"/>
        <v>5.3522023809523809</v>
      </c>
      <c r="AB112" s="59">
        <f t="shared" si="3"/>
        <v>-0.46053614285714189</v>
      </c>
      <c r="AC112" s="1"/>
      <c r="AD112" s="1"/>
      <c r="AE112" s="1"/>
      <c r="AF112" s="1"/>
      <c r="AG112" s="1"/>
      <c r="AH112" s="1"/>
      <c r="AI112" s="1"/>
      <c r="AJ112" s="1"/>
      <c r="AK112" s="1"/>
      <c r="AL112" s="1">
        <f>IFERROR(VLOOKUP(C112,CALC!$K$2:$M$8,2,FALSE),1)</f>
        <v>1.08</v>
      </c>
      <c r="AM112" s="1">
        <f>IFERROR(VLOOKUP(C112,CALC!$K$2:$M$8,3,FALSE),1)</f>
        <v>1.04</v>
      </c>
      <c r="AN112" s="1">
        <f>VLOOKUP(B112,CALC!$E$2:$H$33,3,FALSE)</f>
        <v>1.19</v>
      </c>
      <c r="AO112" s="1">
        <f>VLOOKUP(B112,CALC!$E$2:$H$33,4,FALSE)</f>
        <v>1.095</v>
      </c>
      <c r="AP112" s="1"/>
      <c r="AQ112" s="3">
        <f t="shared" si="4"/>
        <v>5.5662904761904759</v>
      </c>
      <c r="AR112" s="3">
        <f t="shared" si="5"/>
        <v>5.7803785714285718</v>
      </c>
      <c r="AS112" s="3">
        <f t="shared" si="6"/>
        <v>5.8606616071428572</v>
      </c>
      <c r="AT112" s="3">
        <f t="shared" si="7"/>
        <v>6.3691208333333327</v>
      </c>
      <c r="AU112" s="3">
        <f t="shared" si="8"/>
        <v>6.0950880714285711</v>
      </c>
      <c r="AV112" s="3">
        <f t="shared" si="9"/>
        <v>6.6238856666666663</v>
      </c>
      <c r="AW112" s="3">
        <f t="shared" si="10"/>
        <v>6.3295145357142859</v>
      </c>
      <c r="AX112" s="3">
        <f t="shared" si="11"/>
        <v>6.8786505</v>
      </c>
      <c r="AY112" s="3">
        <f t="shared" si="12"/>
        <v>-0.40440476190476105</v>
      </c>
      <c r="AZ112" s="3">
        <f t="shared" si="13"/>
        <v>-0.4205809523809515</v>
      </c>
      <c r="BA112" s="3">
        <f t="shared" si="14"/>
        <v>-0.43675714285714196</v>
      </c>
      <c r="BB112" s="3">
        <f t="shared" si="15"/>
        <v>-0.44282321428571331</v>
      </c>
      <c r="BC112" s="3">
        <f t="shared" si="16"/>
        <v>-0.48124166666666562</v>
      </c>
      <c r="BD112" s="3">
        <f t="shared" si="17"/>
        <v>-0.46053614285714189</v>
      </c>
      <c r="BE112" s="3">
        <f t="shared" si="18"/>
        <v>-0.50049133333333229</v>
      </c>
      <c r="BF112" s="3">
        <f t="shared" si="19"/>
        <v>-0.47824907142857043</v>
      </c>
      <c r="BG112" s="3">
        <f t="shared" si="20"/>
        <v>-0.5197409999999989</v>
      </c>
    </row>
    <row r="113" spans="1:59" ht="15" x14ac:dyDescent="0.25">
      <c r="A113" s="38" t="s">
        <v>293</v>
      </c>
      <c r="B113" s="38" t="s">
        <v>51</v>
      </c>
      <c r="C113" s="38" t="str">
        <f>VLOOKUP(A113,CALC!$A$2:$C$494,3,FALSE)</f>
        <v>C</v>
      </c>
      <c r="D113" s="38">
        <v>2</v>
      </c>
      <c r="E113" s="39">
        <v>84</v>
      </c>
      <c r="F113" s="40">
        <v>32.5</v>
      </c>
      <c r="G113" s="40">
        <v>35.299999999999997</v>
      </c>
      <c r="H113" s="40">
        <v>67.8</v>
      </c>
      <c r="I113" s="40">
        <v>17</v>
      </c>
      <c r="J113" s="40">
        <v>218.4</v>
      </c>
      <c r="K113" s="40">
        <v>89.7</v>
      </c>
      <c r="L113" s="40">
        <v>30.1</v>
      </c>
      <c r="M113" s="40">
        <v>28.9</v>
      </c>
      <c r="N113" s="52">
        <v>0.14899999999999999</v>
      </c>
      <c r="O113" s="42">
        <v>17.649999999999999</v>
      </c>
      <c r="P113" s="54">
        <f t="shared" ref="P113:Y113" si="125">IF(F$4="Yes",F113*F$5,0)</f>
        <v>162.5</v>
      </c>
      <c r="Q113" s="55">
        <f t="shared" si="125"/>
        <v>132.375</v>
      </c>
      <c r="R113" s="55">
        <f t="shared" si="125"/>
        <v>0</v>
      </c>
      <c r="S113" s="55">
        <f t="shared" si="125"/>
        <v>8.5</v>
      </c>
      <c r="T113" s="55">
        <f t="shared" si="125"/>
        <v>109.2</v>
      </c>
      <c r="U113" s="55">
        <f t="shared" si="125"/>
        <v>26.91</v>
      </c>
      <c r="V113" s="55">
        <f t="shared" si="125"/>
        <v>18.059999999999999</v>
      </c>
      <c r="W113" s="55">
        <f t="shared" si="125"/>
        <v>0</v>
      </c>
      <c r="X113" s="55">
        <f t="shared" si="125"/>
        <v>0</v>
      </c>
      <c r="Y113" s="56">
        <f t="shared" si="125"/>
        <v>0</v>
      </c>
      <c r="Z113" s="57">
        <f t="shared" si="1"/>
        <v>457.54500000000002</v>
      </c>
      <c r="AA113" s="59">
        <f t="shared" si="2"/>
        <v>5.4469642857142855</v>
      </c>
      <c r="AB113" s="59">
        <f t="shared" si="3"/>
        <v>-0.29889824999999931</v>
      </c>
      <c r="AC113" s="1"/>
      <c r="AD113" s="1"/>
      <c r="AE113" s="1"/>
      <c r="AF113" s="1"/>
      <c r="AG113" s="1"/>
      <c r="AH113" s="1"/>
      <c r="AI113" s="1"/>
      <c r="AJ113" s="1"/>
      <c r="AK113" s="1"/>
      <c r="AL113" s="1">
        <f>IFERROR(VLOOKUP(C113,CALC!$K$2:$M$8,2,FALSE),1)</f>
        <v>0.96</v>
      </c>
      <c r="AM113" s="1">
        <f>IFERROR(VLOOKUP(C113,CALC!$K$2:$M$8,3,FALSE),1)</f>
        <v>0.98</v>
      </c>
      <c r="AN113" s="1">
        <f>VLOOKUP(B113,CALC!$E$2:$H$33,3,FALSE)</f>
        <v>0.97</v>
      </c>
      <c r="AO113" s="1">
        <f>VLOOKUP(B113,CALC!$E$2:$H$33,4,FALSE)</f>
        <v>0.98499999999999999</v>
      </c>
      <c r="AP113" s="1"/>
      <c r="AQ113" s="3">
        <f t="shared" si="4"/>
        <v>5.338025</v>
      </c>
      <c r="AR113" s="3">
        <f t="shared" si="5"/>
        <v>5.2290857142857137</v>
      </c>
      <c r="AS113" s="3">
        <f t="shared" si="6"/>
        <v>5.3652598214285714</v>
      </c>
      <c r="AT113" s="3">
        <f t="shared" si="7"/>
        <v>5.2835553571428564</v>
      </c>
      <c r="AU113" s="3">
        <f t="shared" si="8"/>
        <v>5.257954625</v>
      </c>
      <c r="AV113" s="3">
        <f t="shared" si="9"/>
        <v>5.17788425</v>
      </c>
      <c r="AW113" s="3">
        <f t="shared" si="10"/>
        <v>5.1506494285714277</v>
      </c>
      <c r="AX113" s="3">
        <f t="shared" si="11"/>
        <v>5.0722131428571418</v>
      </c>
      <c r="AY113" s="3">
        <f t="shared" si="12"/>
        <v>-0.30964285714285644</v>
      </c>
      <c r="AZ113" s="3">
        <f t="shared" si="13"/>
        <v>-0.30344999999999933</v>
      </c>
      <c r="BA113" s="3">
        <f t="shared" si="14"/>
        <v>-0.29725714285714216</v>
      </c>
      <c r="BB113" s="3">
        <f t="shared" si="15"/>
        <v>-0.30499821428571361</v>
      </c>
      <c r="BC113" s="3">
        <f t="shared" si="16"/>
        <v>-0.30035357142857072</v>
      </c>
      <c r="BD113" s="3">
        <f t="shared" si="17"/>
        <v>-0.29889824999999931</v>
      </c>
      <c r="BE113" s="3">
        <f t="shared" si="18"/>
        <v>-0.29434649999999934</v>
      </c>
      <c r="BF113" s="3">
        <f t="shared" si="19"/>
        <v>-0.29279828571428501</v>
      </c>
      <c r="BG113" s="3">
        <f t="shared" si="20"/>
        <v>-0.28833942857142791</v>
      </c>
    </row>
    <row r="114" spans="1:59" ht="15" x14ac:dyDescent="0.25">
      <c r="A114" s="38" t="s">
        <v>296</v>
      </c>
      <c r="B114" s="38" t="s">
        <v>28</v>
      </c>
      <c r="C114" s="38" t="str">
        <f>VLOOKUP(A114,CALC!$A$2:$C$494,3,FALSE)</f>
        <v>C</v>
      </c>
      <c r="D114" s="38">
        <v>1</v>
      </c>
      <c r="E114" s="39">
        <v>84</v>
      </c>
      <c r="F114" s="40">
        <v>27.7</v>
      </c>
      <c r="G114" s="40">
        <v>43.2</v>
      </c>
      <c r="H114" s="40">
        <v>70.900000000000006</v>
      </c>
      <c r="I114" s="40">
        <v>25.6</v>
      </c>
      <c r="J114" s="40">
        <v>196.7</v>
      </c>
      <c r="K114" s="40">
        <v>75.099999999999994</v>
      </c>
      <c r="L114" s="40">
        <v>34.1</v>
      </c>
      <c r="M114" s="40">
        <v>29.5</v>
      </c>
      <c r="N114" s="52">
        <v>0.14099999999999999</v>
      </c>
      <c r="O114" s="42">
        <v>17.7</v>
      </c>
      <c r="P114" s="54">
        <f t="shared" ref="P114:Y114" si="126">IF(F$4="Yes",F114*F$5,0)</f>
        <v>138.5</v>
      </c>
      <c r="Q114" s="55">
        <f t="shared" si="126"/>
        <v>162</v>
      </c>
      <c r="R114" s="55">
        <f t="shared" si="126"/>
        <v>0</v>
      </c>
      <c r="S114" s="55">
        <f t="shared" si="126"/>
        <v>12.8</v>
      </c>
      <c r="T114" s="55">
        <f t="shared" si="126"/>
        <v>98.35</v>
      </c>
      <c r="U114" s="55">
        <f t="shared" si="126"/>
        <v>22.529999999999998</v>
      </c>
      <c r="V114" s="55">
        <f t="shared" si="126"/>
        <v>20.46</v>
      </c>
      <c r="W114" s="55">
        <f t="shared" si="126"/>
        <v>0</v>
      </c>
      <c r="X114" s="55">
        <f t="shared" si="126"/>
        <v>0</v>
      </c>
      <c r="Y114" s="56">
        <f t="shared" si="126"/>
        <v>0</v>
      </c>
      <c r="Z114" s="57">
        <f t="shared" si="1"/>
        <v>454.63999999999993</v>
      </c>
      <c r="AA114" s="59">
        <f t="shared" si="2"/>
        <v>5.4123809523809516</v>
      </c>
      <c r="AB114" s="59">
        <f t="shared" si="3"/>
        <v>-0.3440884999999998</v>
      </c>
      <c r="AC114" s="1"/>
      <c r="AD114" s="1"/>
      <c r="AE114" s="1"/>
      <c r="AF114" s="1"/>
      <c r="AG114" s="1"/>
      <c r="AH114" s="1"/>
      <c r="AI114" s="1"/>
      <c r="AJ114" s="1"/>
      <c r="AK114" s="1"/>
      <c r="AL114" s="1">
        <f>IFERROR(VLOOKUP(C114,CALC!$K$2:$M$8,2,FALSE),1)</f>
        <v>0.96</v>
      </c>
      <c r="AM114" s="1">
        <f>IFERROR(VLOOKUP(C114,CALC!$K$2:$M$8,3,FALSE),1)</f>
        <v>0.98</v>
      </c>
      <c r="AN114" s="1">
        <f>VLOOKUP(B114,CALC!$E$2:$H$33,3,FALSE)</f>
        <v>1.04</v>
      </c>
      <c r="AO114" s="1">
        <f>VLOOKUP(B114,CALC!$E$2:$H$33,4,FALSE)</f>
        <v>1.02</v>
      </c>
      <c r="AP114" s="1"/>
      <c r="AQ114" s="3">
        <f t="shared" si="4"/>
        <v>5.3041333333333327</v>
      </c>
      <c r="AR114" s="3">
        <f t="shared" si="5"/>
        <v>5.1958857142857138</v>
      </c>
      <c r="AS114" s="3">
        <f t="shared" si="6"/>
        <v>5.5206285714285706</v>
      </c>
      <c r="AT114" s="3">
        <f t="shared" si="7"/>
        <v>5.6288761904761895</v>
      </c>
      <c r="AU114" s="3">
        <f t="shared" si="8"/>
        <v>5.4102159999999992</v>
      </c>
      <c r="AV114" s="3">
        <f t="shared" si="9"/>
        <v>5.5162986666666658</v>
      </c>
      <c r="AW114" s="3">
        <f t="shared" si="10"/>
        <v>5.2998034285714279</v>
      </c>
      <c r="AX114" s="3">
        <f t="shared" si="11"/>
        <v>5.4037211428571421</v>
      </c>
      <c r="AY114" s="3">
        <f t="shared" si="12"/>
        <v>-0.3442261904761903</v>
      </c>
      <c r="AZ114" s="3">
        <f t="shared" si="13"/>
        <v>-0.33734166666666648</v>
      </c>
      <c r="BA114" s="3">
        <f t="shared" si="14"/>
        <v>-0.33045714285714267</v>
      </c>
      <c r="BB114" s="3">
        <f t="shared" si="15"/>
        <v>-0.35111071428571411</v>
      </c>
      <c r="BC114" s="3">
        <f t="shared" si="16"/>
        <v>-0.35799523809523792</v>
      </c>
      <c r="BD114" s="3">
        <f t="shared" si="17"/>
        <v>-0.3440884999999998</v>
      </c>
      <c r="BE114" s="3">
        <f t="shared" si="18"/>
        <v>-0.35083533333333317</v>
      </c>
      <c r="BF114" s="3">
        <f t="shared" si="19"/>
        <v>-0.33706628571428554</v>
      </c>
      <c r="BG114" s="3">
        <f t="shared" si="20"/>
        <v>-0.34367542857142841</v>
      </c>
    </row>
    <row r="115" spans="1:59" ht="15" x14ac:dyDescent="0.25">
      <c r="A115" s="38" t="s">
        <v>281</v>
      </c>
      <c r="B115" s="38" t="s">
        <v>53</v>
      </c>
      <c r="C115" s="38" t="str">
        <f>VLOOKUP(A115,CALC!$A$2:$C$494,3,FALSE)</f>
        <v>LW</v>
      </c>
      <c r="D115" s="38">
        <v>1</v>
      </c>
      <c r="E115" s="39">
        <v>84</v>
      </c>
      <c r="F115" s="40">
        <v>26.4</v>
      </c>
      <c r="G115" s="40">
        <v>43.3</v>
      </c>
      <c r="H115" s="40">
        <v>69.7</v>
      </c>
      <c r="I115" s="40">
        <v>28.6</v>
      </c>
      <c r="J115" s="40">
        <v>219.7</v>
      </c>
      <c r="K115" s="40">
        <v>52.4</v>
      </c>
      <c r="L115" s="40">
        <v>28.8</v>
      </c>
      <c r="M115" s="40">
        <v>50.2</v>
      </c>
      <c r="N115" s="52">
        <v>0.12</v>
      </c>
      <c r="O115" s="42">
        <v>18.55</v>
      </c>
      <c r="P115" s="54">
        <f t="shared" ref="P115:Y115" si="127">IF(F$4="Yes",F115*F$5,0)</f>
        <v>132</v>
      </c>
      <c r="Q115" s="55">
        <f t="shared" si="127"/>
        <v>162.375</v>
      </c>
      <c r="R115" s="55">
        <f t="shared" si="127"/>
        <v>0</v>
      </c>
      <c r="S115" s="55">
        <f t="shared" si="127"/>
        <v>14.3</v>
      </c>
      <c r="T115" s="55">
        <f t="shared" si="127"/>
        <v>109.85</v>
      </c>
      <c r="U115" s="55">
        <f t="shared" si="127"/>
        <v>15.719999999999999</v>
      </c>
      <c r="V115" s="55">
        <f t="shared" si="127"/>
        <v>17.28</v>
      </c>
      <c r="W115" s="55">
        <f t="shared" si="127"/>
        <v>0</v>
      </c>
      <c r="X115" s="55">
        <f t="shared" si="127"/>
        <v>0</v>
      </c>
      <c r="Y115" s="56">
        <f t="shared" si="127"/>
        <v>0</v>
      </c>
      <c r="Z115" s="57">
        <f t="shared" si="1"/>
        <v>451.52499999999998</v>
      </c>
      <c r="AA115" s="59">
        <f t="shared" si="2"/>
        <v>5.3752976190476192</v>
      </c>
      <c r="AB115" s="59">
        <f t="shared" si="3"/>
        <v>-0.38685757738095133</v>
      </c>
      <c r="AC115" s="1"/>
      <c r="AD115" s="1"/>
      <c r="AE115" s="1"/>
      <c r="AF115" s="1"/>
      <c r="AG115" s="1"/>
      <c r="AH115" s="1"/>
      <c r="AI115" s="1"/>
      <c r="AJ115" s="1"/>
      <c r="AK115" s="1"/>
      <c r="AL115" s="1">
        <f>IFERROR(VLOOKUP(C115,CALC!$K$2:$M$8,2,FALSE),1)</f>
        <v>1.06</v>
      </c>
      <c r="AM115" s="1">
        <f>IFERROR(VLOOKUP(C115,CALC!$K$2:$M$8,3,FALSE),1)</f>
        <v>1.03</v>
      </c>
      <c r="AN115" s="1">
        <f>VLOOKUP(B115,CALC!$E$2:$H$33,3,FALSE)</f>
        <v>0.97</v>
      </c>
      <c r="AO115" s="1">
        <f>VLOOKUP(B115,CALC!$E$2:$H$33,4,FALSE)</f>
        <v>0.98499999999999999</v>
      </c>
      <c r="AP115" s="1"/>
      <c r="AQ115" s="3">
        <f t="shared" si="4"/>
        <v>5.5365565476190479</v>
      </c>
      <c r="AR115" s="3">
        <f t="shared" si="5"/>
        <v>5.6978154761904767</v>
      </c>
      <c r="AS115" s="3">
        <f t="shared" si="6"/>
        <v>5.2946681547619052</v>
      </c>
      <c r="AT115" s="3">
        <f t="shared" si="7"/>
        <v>5.2140386904761904</v>
      </c>
      <c r="AU115" s="3">
        <f t="shared" si="8"/>
        <v>5.4535081994047623</v>
      </c>
      <c r="AV115" s="3">
        <f t="shared" si="9"/>
        <v>5.3704598511904766</v>
      </c>
      <c r="AW115" s="3">
        <f t="shared" si="10"/>
        <v>5.6123482440476193</v>
      </c>
      <c r="AX115" s="3">
        <f t="shared" si="11"/>
        <v>5.526881011904762</v>
      </c>
      <c r="AY115" s="3">
        <f t="shared" si="12"/>
        <v>-0.38130952380952277</v>
      </c>
      <c r="AZ115" s="3">
        <f t="shared" si="13"/>
        <v>-0.39274880952380847</v>
      </c>
      <c r="BA115" s="3">
        <f t="shared" si="14"/>
        <v>-0.40418809523809412</v>
      </c>
      <c r="BB115" s="3">
        <f t="shared" si="15"/>
        <v>-0.37558988095237994</v>
      </c>
      <c r="BC115" s="3">
        <f t="shared" si="16"/>
        <v>-0.36987023809523706</v>
      </c>
      <c r="BD115" s="3">
        <f t="shared" si="17"/>
        <v>-0.38685757738095133</v>
      </c>
      <c r="BE115" s="3">
        <f t="shared" si="18"/>
        <v>-0.3809663452380942</v>
      </c>
      <c r="BF115" s="3">
        <f t="shared" si="19"/>
        <v>-0.39812527380952273</v>
      </c>
      <c r="BG115" s="3">
        <f t="shared" si="20"/>
        <v>-0.39206245238095128</v>
      </c>
    </row>
    <row r="116" spans="1:59" ht="15" x14ac:dyDescent="0.25">
      <c r="A116" s="38" t="s">
        <v>289</v>
      </c>
      <c r="B116" s="38" t="s">
        <v>51</v>
      </c>
      <c r="C116" s="38" t="str">
        <f>VLOOKUP(A116,CALC!$A$2:$C$494,3,FALSE)</f>
        <v>LW/RW</v>
      </c>
      <c r="D116" s="38">
        <v>1</v>
      </c>
      <c r="E116" s="39">
        <v>84</v>
      </c>
      <c r="F116" s="40">
        <v>28.7</v>
      </c>
      <c r="G116" s="40">
        <v>36.1</v>
      </c>
      <c r="H116" s="40">
        <v>64.900000000000006</v>
      </c>
      <c r="I116" s="40">
        <v>18.8</v>
      </c>
      <c r="J116" s="40">
        <v>182.3</v>
      </c>
      <c r="K116" s="40">
        <v>169.3</v>
      </c>
      <c r="L116" s="40">
        <v>34.4</v>
      </c>
      <c r="M116" s="40">
        <v>45.1</v>
      </c>
      <c r="N116" s="52">
        <v>0.158</v>
      </c>
      <c r="O116" s="42">
        <v>18.399999999999999</v>
      </c>
      <c r="P116" s="54">
        <f t="shared" ref="P116:Y116" si="128">IF(F$4="Yes",F116*F$5,0)</f>
        <v>143.5</v>
      </c>
      <c r="Q116" s="55">
        <f t="shared" si="128"/>
        <v>135.375</v>
      </c>
      <c r="R116" s="55">
        <f t="shared" si="128"/>
        <v>0</v>
      </c>
      <c r="S116" s="55">
        <f t="shared" si="128"/>
        <v>9.4</v>
      </c>
      <c r="T116" s="55">
        <f t="shared" si="128"/>
        <v>91.15</v>
      </c>
      <c r="U116" s="55">
        <f t="shared" si="128"/>
        <v>50.79</v>
      </c>
      <c r="V116" s="55">
        <f t="shared" si="128"/>
        <v>20.639999999999997</v>
      </c>
      <c r="W116" s="55">
        <f t="shared" si="128"/>
        <v>0</v>
      </c>
      <c r="X116" s="55">
        <f t="shared" si="128"/>
        <v>0</v>
      </c>
      <c r="Y116" s="56">
        <f t="shared" si="128"/>
        <v>0</v>
      </c>
      <c r="Z116" s="57">
        <f t="shared" si="1"/>
        <v>450.85499999999996</v>
      </c>
      <c r="AA116" s="59">
        <f t="shared" si="2"/>
        <v>5.3673214285714277</v>
      </c>
      <c r="AB116" s="59">
        <f t="shared" si="3"/>
        <v>-0.39878428571428565</v>
      </c>
      <c r="AC116" s="1"/>
      <c r="AD116" s="1"/>
      <c r="AE116" s="1"/>
      <c r="AF116" s="1"/>
      <c r="AG116" s="1"/>
      <c r="AH116" s="1"/>
      <c r="AI116" s="1"/>
      <c r="AJ116" s="1"/>
      <c r="AK116" s="1"/>
      <c r="AL116" s="1">
        <f>IFERROR(VLOOKUP(C116,CALC!$K$2:$M$8,2,FALSE),1)</f>
        <v>1.08</v>
      </c>
      <c r="AM116" s="1">
        <f>IFERROR(VLOOKUP(C116,CALC!$K$2:$M$8,3,FALSE),1)</f>
        <v>1.04</v>
      </c>
      <c r="AN116" s="1">
        <f>VLOOKUP(B116,CALC!$E$2:$H$33,3,FALSE)</f>
        <v>0.97</v>
      </c>
      <c r="AO116" s="1">
        <f>VLOOKUP(B116,CALC!$E$2:$H$33,4,FALSE)</f>
        <v>0.98499999999999999</v>
      </c>
      <c r="AP116" s="1"/>
      <c r="AQ116" s="3">
        <f t="shared" si="4"/>
        <v>5.5820142857142852</v>
      </c>
      <c r="AR116" s="3">
        <f t="shared" si="5"/>
        <v>5.7967071428571426</v>
      </c>
      <c r="AS116" s="3">
        <f t="shared" si="6"/>
        <v>5.2868116071428561</v>
      </c>
      <c r="AT116" s="3">
        <f t="shared" si="7"/>
        <v>5.2063017857142846</v>
      </c>
      <c r="AU116" s="3">
        <f t="shared" si="8"/>
        <v>5.4982840714285706</v>
      </c>
      <c r="AV116" s="3">
        <f t="shared" si="9"/>
        <v>5.4145538571428569</v>
      </c>
      <c r="AW116" s="3">
        <f t="shared" si="10"/>
        <v>5.709756535714285</v>
      </c>
      <c r="AX116" s="3">
        <f t="shared" si="11"/>
        <v>5.6228059285714282</v>
      </c>
      <c r="AY116" s="3">
        <f t="shared" si="12"/>
        <v>-0.38928571428571423</v>
      </c>
      <c r="AZ116" s="3">
        <f t="shared" si="13"/>
        <v>-0.4048571428571428</v>
      </c>
      <c r="BA116" s="3">
        <f t="shared" si="14"/>
        <v>-0.42042857142857137</v>
      </c>
      <c r="BB116" s="3">
        <f t="shared" si="15"/>
        <v>-0.38344642857142852</v>
      </c>
      <c r="BC116" s="3">
        <f t="shared" si="16"/>
        <v>-0.37760714285714281</v>
      </c>
      <c r="BD116" s="3">
        <f t="shared" si="17"/>
        <v>-0.39878428571428565</v>
      </c>
      <c r="BE116" s="3">
        <f t="shared" si="18"/>
        <v>-0.39271142857142849</v>
      </c>
      <c r="BF116" s="3">
        <f t="shared" si="19"/>
        <v>-0.41412214285714277</v>
      </c>
      <c r="BG116" s="3">
        <f t="shared" si="20"/>
        <v>-0.40781571428571423</v>
      </c>
    </row>
    <row r="117" spans="1:59" ht="15" x14ac:dyDescent="0.25">
      <c r="A117" s="38" t="s">
        <v>273</v>
      </c>
      <c r="B117" s="38" t="s">
        <v>32</v>
      </c>
      <c r="C117" s="38" t="str">
        <f>VLOOKUP(A117,CALC!$A$2:$C$494,3,FALSE)</f>
        <v>C/RW</v>
      </c>
      <c r="D117" s="38">
        <v>1</v>
      </c>
      <c r="E117" s="39">
        <v>84</v>
      </c>
      <c r="F117" s="40">
        <v>27.2</v>
      </c>
      <c r="G117" s="40">
        <v>44.5</v>
      </c>
      <c r="H117" s="40">
        <v>71.7</v>
      </c>
      <c r="I117" s="40">
        <v>21.5</v>
      </c>
      <c r="J117" s="40">
        <v>191.3</v>
      </c>
      <c r="K117" s="40">
        <v>24.9</v>
      </c>
      <c r="L117" s="40">
        <v>49.8</v>
      </c>
      <c r="M117" s="40">
        <v>19.5</v>
      </c>
      <c r="N117" s="52">
        <v>0.14199999999999999</v>
      </c>
      <c r="O117" s="42">
        <v>19.7</v>
      </c>
      <c r="P117" s="54">
        <f t="shared" ref="P117:Y117" si="129">IF(F$4="Yes",F117*F$5,0)</f>
        <v>136</v>
      </c>
      <c r="Q117" s="55">
        <f t="shared" si="129"/>
        <v>166.875</v>
      </c>
      <c r="R117" s="55">
        <f t="shared" si="129"/>
        <v>0</v>
      </c>
      <c r="S117" s="55">
        <f t="shared" si="129"/>
        <v>10.75</v>
      </c>
      <c r="T117" s="55">
        <f t="shared" si="129"/>
        <v>95.65</v>
      </c>
      <c r="U117" s="55">
        <f t="shared" si="129"/>
        <v>7.4699999999999989</v>
      </c>
      <c r="V117" s="55">
        <f t="shared" si="129"/>
        <v>29.879999999999995</v>
      </c>
      <c r="W117" s="55">
        <f t="shared" si="129"/>
        <v>0</v>
      </c>
      <c r="X117" s="55">
        <f t="shared" si="129"/>
        <v>0</v>
      </c>
      <c r="Y117" s="56">
        <f t="shared" si="129"/>
        <v>0</v>
      </c>
      <c r="Z117" s="57">
        <f t="shared" si="1"/>
        <v>446.625</v>
      </c>
      <c r="AA117" s="59">
        <f t="shared" si="2"/>
        <v>5.3169642857142856</v>
      </c>
      <c r="AB117" s="59">
        <f t="shared" si="3"/>
        <v>-0.46835153571428484</v>
      </c>
      <c r="AC117" s="1"/>
      <c r="AD117" s="1"/>
      <c r="AE117" s="1"/>
      <c r="AF117" s="1"/>
      <c r="AG117" s="1"/>
      <c r="AH117" s="1"/>
      <c r="AI117" s="1"/>
      <c r="AJ117" s="1"/>
      <c r="AK117" s="1"/>
      <c r="AL117" s="1">
        <f>IFERROR(VLOOKUP(C117,CALC!$K$2:$M$8,2,FALSE),1)</f>
        <v>1.01</v>
      </c>
      <c r="AM117" s="1">
        <f>IFERROR(VLOOKUP(C117,CALC!$K$2:$M$8,3,FALSE),1)</f>
        <v>1.0049999999999999</v>
      </c>
      <c r="AN117" s="1">
        <f>VLOOKUP(B117,CALC!$E$2:$H$33,3,FALSE)</f>
        <v>1.1200000000000001</v>
      </c>
      <c r="AO117" s="1">
        <f>VLOOKUP(B117,CALC!$E$2:$H$33,4,FALSE)</f>
        <v>1.06</v>
      </c>
      <c r="AP117" s="1"/>
      <c r="AQ117" s="3">
        <f t="shared" si="4"/>
        <v>5.3435491071428567</v>
      </c>
      <c r="AR117" s="3">
        <f t="shared" si="5"/>
        <v>5.3701339285714287</v>
      </c>
      <c r="AS117" s="3">
        <f t="shared" si="6"/>
        <v>5.6359821428571433</v>
      </c>
      <c r="AT117" s="3">
        <f t="shared" si="7"/>
        <v>5.9550000000000001</v>
      </c>
      <c r="AU117" s="3">
        <f t="shared" si="8"/>
        <v>5.6641620535714283</v>
      </c>
      <c r="AV117" s="3">
        <f t="shared" si="9"/>
        <v>5.984775</v>
      </c>
      <c r="AW117" s="3">
        <f t="shared" si="10"/>
        <v>5.6923419642857143</v>
      </c>
      <c r="AX117" s="3">
        <f t="shared" si="11"/>
        <v>6.0145500000000007</v>
      </c>
      <c r="AY117" s="3">
        <f t="shared" si="12"/>
        <v>-0.43964285714285634</v>
      </c>
      <c r="AZ117" s="3">
        <f t="shared" si="13"/>
        <v>-0.4418410714285706</v>
      </c>
      <c r="BA117" s="3">
        <f t="shared" si="14"/>
        <v>-0.44403928571428491</v>
      </c>
      <c r="BB117" s="3">
        <f t="shared" si="15"/>
        <v>-0.46602142857142775</v>
      </c>
      <c r="BC117" s="3">
        <f t="shared" si="16"/>
        <v>-0.49239999999999912</v>
      </c>
      <c r="BD117" s="3">
        <f t="shared" si="17"/>
        <v>-0.46835153571428484</v>
      </c>
      <c r="BE117" s="3">
        <f t="shared" si="18"/>
        <v>-0.49486199999999914</v>
      </c>
      <c r="BF117" s="3">
        <f t="shared" si="19"/>
        <v>-0.47068164285714204</v>
      </c>
      <c r="BG117" s="3">
        <f t="shared" si="20"/>
        <v>-0.49732399999999916</v>
      </c>
    </row>
    <row r="118" spans="1:59" ht="15" x14ac:dyDescent="0.25">
      <c r="A118" s="38" t="s">
        <v>274</v>
      </c>
      <c r="B118" s="38" t="s">
        <v>32</v>
      </c>
      <c r="C118" s="38" t="str">
        <f>VLOOKUP(A118,CALC!$A$2:$C$494,3,FALSE)</f>
        <v>C</v>
      </c>
      <c r="D118" s="38">
        <v>2</v>
      </c>
      <c r="E118" s="39">
        <v>84</v>
      </c>
      <c r="F118" s="40">
        <v>23.9</v>
      </c>
      <c r="G118" s="40">
        <v>36.4</v>
      </c>
      <c r="H118" s="40">
        <v>60.4</v>
      </c>
      <c r="I118" s="40">
        <v>15.4</v>
      </c>
      <c r="J118" s="40">
        <v>183.2</v>
      </c>
      <c r="K118" s="40">
        <v>193</v>
      </c>
      <c r="L118" s="40">
        <v>57.6</v>
      </c>
      <c r="M118" s="40">
        <v>56.2</v>
      </c>
      <c r="N118" s="52">
        <v>0.13100000000000001</v>
      </c>
      <c r="O118" s="42">
        <v>19.05</v>
      </c>
      <c r="P118" s="54">
        <f t="shared" ref="P118:Y118" si="130">IF(F$4="Yes",F118*F$5,0)</f>
        <v>119.5</v>
      </c>
      <c r="Q118" s="55">
        <f t="shared" si="130"/>
        <v>136.5</v>
      </c>
      <c r="R118" s="55">
        <f t="shared" si="130"/>
        <v>0</v>
      </c>
      <c r="S118" s="55">
        <f t="shared" si="130"/>
        <v>7.7</v>
      </c>
      <c r="T118" s="55">
        <f t="shared" si="130"/>
        <v>91.6</v>
      </c>
      <c r="U118" s="55">
        <f t="shared" si="130"/>
        <v>57.9</v>
      </c>
      <c r="V118" s="55">
        <f t="shared" si="130"/>
        <v>34.56</v>
      </c>
      <c r="W118" s="55">
        <f t="shared" si="130"/>
        <v>0</v>
      </c>
      <c r="X118" s="55">
        <f t="shared" si="130"/>
        <v>0</v>
      </c>
      <c r="Y118" s="56">
        <f t="shared" si="130"/>
        <v>0</v>
      </c>
      <c r="Z118" s="57">
        <f t="shared" si="1"/>
        <v>447.75999999999993</v>
      </c>
      <c r="AA118" s="59">
        <f t="shared" si="2"/>
        <v>5.3304761904761895</v>
      </c>
      <c r="AB118" s="59">
        <f t="shared" si="3"/>
        <v>-0.44266483333333345</v>
      </c>
      <c r="AC118" s="1"/>
      <c r="AD118" s="1"/>
      <c r="AE118" s="1"/>
      <c r="AF118" s="1"/>
      <c r="AG118" s="1"/>
      <c r="AH118" s="1"/>
      <c r="AI118" s="1"/>
      <c r="AJ118" s="1"/>
      <c r="AK118" s="1"/>
      <c r="AL118" s="1">
        <f>IFERROR(VLOOKUP(C118,CALC!$K$2:$M$8,2,FALSE),1)</f>
        <v>0.96</v>
      </c>
      <c r="AM118" s="1">
        <f>IFERROR(VLOOKUP(C118,CALC!$K$2:$M$8,3,FALSE),1)</f>
        <v>0.98</v>
      </c>
      <c r="AN118" s="1">
        <f>VLOOKUP(B118,CALC!$E$2:$H$33,3,FALSE)</f>
        <v>1.1200000000000001</v>
      </c>
      <c r="AO118" s="1">
        <f>VLOOKUP(B118,CALC!$E$2:$H$33,4,FALSE)</f>
        <v>1.06</v>
      </c>
      <c r="AP118" s="1"/>
      <c r="AQ118" s="3">
        <f t="shared" si="4"/>
        <v>5.223866666666666</v>
      </c>
      <c r="AR118" s="3">
        <f t="shared" si="5"/>
        <v>5.1172571428571416</v>
      </c>
      <c r="AS118" s="3">
        <f t="shared" si="6"/>
        <v>5.6503047619047608</v>
      </c>
      <c r="AT118" s="3">
        <f t="shared" si="7"/>
        <v>5.9701333333333331</v>
      </c>
      <c r="AU118" s="3">
        <f t="shared" si="8"/>
        <v>5.5372986666666666</v>
      </c>
      <c r="AV118" s="3">
        <f t="shared" si="9"/>
        <v>5.8507306666666663</v>
      </c>
      <c r="AW118" s="3">
        <f t="shared" si="10"/>
        <v>5.4242925714285706</v>
      </c>
      <c r="AX118" s="3">
        <f t="shared" si="11"/>
        <v>5.7313279999999995</v>
      </c>
      <c r="AY118" s="3">
        <f t="shared" si="12"/>
        <v>-0.42613095238095244</v>
      </c>
      <c r="AZ118" s="3">
        <f t="shared" si="13"/>
        <v>-0.41760833333333341</v>
      </c>
      <c r="BA118" s="3">
        <f t="shared" si="14"/>
        <v>-0.40908571428571433</v>
      </c>
      <c r="BB118" s="3">
        <f t="shared" si="15"/>
        <v>-0.45169880952380959</v>
      </c>
      <c r="BC118" s="3">
        <f t="shared" si="16"/>
        <v>-0.47726666666666678</v>
      </c>
      <c r="BD118" s="3">
        <f t="shared" si="17"/>
        <v>-0.44266483333333345</v>
      </c>
      <c r="BE118" s="3">
        <f t="shared" si="18"/>
        <v>-0.46772133333333349</v>
      </c>
      <c r="BF118" s="3">
        <f t="shared" si="19"/>
        <v>-0.43363085714285721</v>
      </c>
      <c r="BG118" s="3">
        <f t="shared" si="20"/>
        <v>-0.45817600000000008</v>
      </c>
    </row>
    <row r="119" spans="1:59" ht="15" x14ac:dyDescent="0.25">
      <c r="A119" s="38" t="s">
        <v>267</v>
      </c>
      <c r="B119" s="38" t="s">
        <v>81</v>
      </c>
      <c r="C119" s="38" t="str">
        <f>VLOOKUP(A119,CALC!$A$2:$C$494,3,FALSE)</f>
        <v>C/LW/RW</v>
      </c>
      <c r="D119" s="38">
        <v>1</v>
      </c>
      <c r="E119" s="39">
        <v>84</v>
      </c>
      <c r="F119" s="40">
        <v>28.9</v>
      </c>
      <c r="G119" s="40">
        <v>31.5</v>
      </c>
      <c r="H119" s="40">
        <v>60.4</v>
      </c>
      <c r="I119" s="40">
        <v>20.100000000000001</v>
      </c>
      <c r="J119" s="40">
        <v>218.4</v>
      </c>
      <c r="K119" s="40">
        <v>103.5</v>
      </c>
      <c r="L119" s="40">
        <v>49.6</v>
      </c>
      <c r="M119" s="40">
        <v>16.5</v>
      </c>
      <c r="N119" s="52">
        <v>0.13200000000000001</v>
      </c>
      <c r="O119" s="42">
        <v>18.7</v>
      </c>
      <c r="P119" s="54">
        <f t="shared" ref="P119:Y119" si="131">IF(F$4="Yes",F119*F$5,0)</f>
        <v>144.5</v>
      </c>
      <c r="Q119" s="55">
        <f t="shared" si="131"/>
        <v>118.125</v>
      </c>
      <c r="R119" s="55">
        <f t="shared" si="131"/>
        <v>0</v>
      </c>
      <c r="S119" s="55">
        <f t="shared" si="131"/>
        <v>10.050000000000001</v>
      </c>
      <c r="T119" s="55">
        <f t="shared" si="131"/>
        <v>109.2</v>
      </c>
      <c r="U119" s="55">
        <f t="shared" si="131"/>
        <v>31.049999999999997</v>
      </c>
      <c r="V119" s="55">
        <f t="shared" si="131"/>
        <v>29.759999999999998</v>
      </c>
      <c r="W119" s="55">
        <f t="shared" si="131"/>
        <v>0</v>
      </c>
      <c r="X119" s="55">
        <f t="shared" si="131"/>
        <v>0</v>
      </c>
      <c r="Y119" s="56">
        <f t="shared" si="131"/>
        <v>0</v>
      </c>
      <c r="Z119" s="57">
        <f t="shared" si="1"/>
        <v>442.685</v>
      </c>
      <c r="AA119" s="59">
        <f t="shared" si="2"/>
        <v>5.2700595238095236</v>
      </c>
      <c r="AB119" s="59">
        <f t="shared" si="3"/>
        <v>-0.52853667857142783</v>
      </c>
      <c r="AC119" s="1"/>
      <c r="AD119" s="1"/>
      <c r="AE119" s="1"/>
      <c r="AF119" s="1"/>
      <c r="AG119" s="1"/>
      <c r="AH119" s="1"/>
      <c r="AI119" s="1"/>
      <c r="AJ119" s="1"/>
      <c r="AK119" s="1"/>
      <c r="AL119" s="1">
        <f>IFERROR(VLOOKUP(C119,CALC!$K$2:$M$8,2,FALSE),1)</f>
        <v>1.1299999999999999</v>
      </c>
      <c r="AM119" s="1">
        <f>IFERROR(VLOOKUP(C119,CALC!$K$2:$M$8,3,FALSE),1)</f>
        <v>1.0649999999999999</v>
      </c>
      <c r="AN119" s="1">
        <f>VLOOKUP(B119,CALC!$E$2:$H$33,3,FALSE)</f>
        <v>1.04</v>
      </c>
      <c r="AO119" s="1">
        <f>VLOOKUP(B119,CALC!$E$2:$H$33,4,FALSE)</f>
        <v>1.02</v>
      </c>
      <c r="AP119" s="1"/>
      <c r="AQ119" s="3">
        <f t="shared" si="4"/>
        <v>5.612613392857142</v>
      </c>
      <c r="AR119" s="3">
        <f t="shared" si="5"/>
        <v>5.9551672619047613</v>
      </c>
      <c r="AS119" s="3">
        <f t="shared" si="6"/>
        <v>5.3754607142857145</v>
      </c>
      <c r="AT119" s="3">
        <f t="shared" si="7"/>
        <v>5.4808619047619045</v>
      </c>
      <c r="AU119" s="3">
        <f t="shared" si="8"/>
        <v>5.7248656607142854</v>
      </c>
      <c r="AV119" s="3">
        <f t="shared" si="9"/>
        <v>5.8371179285714279</v>
      </c>
      <c r="AW119" s="3">
        <f t="shared" si="10"/>
        <v>6.0742706071428563</v>
      </c>
      <c r="AX119" s="3">
        <f t="shared" si="11"/>
        <v>6.1933739523809521</v>
      </c>
      <c r="AY119" s="3">
        <f t="shared" si="12"/>
        <v>-0.48654761904761834</v>
      </c>
      <c r="AZ119" s="3">
        <f t="shared" si="13"/>
        <v>-0.5181732142857135</v>
      </c>
      <c r="BA119" s="3">
        <f t="shared" si="14"/>
        <v>-0.54979880952380866</v>
      </c>
      <c r="BB119" s="3">
        <f t="shared" si="15"/>
        <v>-0.49627857142857074</v>
      </c>
      <c r="BC119" s="3">
        <f t="shared" si="16"/>
        <v>-0.50600952380952313</v>
      </c>
      <c r="BD119" s="3">
        <f t="shared" si="17"/>
        <v>-0.52853667857142783</v>
      </c>
      <c r="BE119" s="3">
        <f t="shared" si="18"/>
        <v>-0.53890014285714205</v>
      </c>
      <c r="BF119" s="3">
        <f t="shared" si="19"/>
        <v>-0.56079478571428487</v>
      </c>
      <c r="BG119" s="3">
        <f t="shared" si="20"/>
        <v>-0.57179076190476108</v>
      </c>
    </row>
    <row r="120" spans="1:59" ht="15" x14ac:dyDescent="0.25">
      <c r="A120" s="1" t="s">
        <v>264</v>
      </c>
      <c r="B120" s="1" t="s">
        <v>19</v>
      </c>
      <c r="C120" s="38" t="str">
        <f>VLOOKUP(A120,CALC!$A$2:$C$494,3,FALSE)</f>
        <v>RW</v>
      </c>
      <c r="D120" s="1">
        <v>1</v>
      </c>
      <c r="E120" s="79">
        <v>84</v>
      </c>
      <c r="F120" s="80">
        <v>27.8</v>
      </c>
      <c r="G120" s="80">
        <v>41.7</v>
      </c>
      <c r="H120" s="80">
        <v>69.400000000000006</v>
      </c>
      <c r="I120" s="80">
        <v>23.2</v>
      </c>
      <c r="J120" s="80">
        <v>224.8</v>
      </c>
      <c r="K120" s="80">
        <v>19.2</v>
      </c>
      <c r="L120" s="80">
        <v>27.9</v>
      </c>
      <c r="M120" s="80">
        <v>16</v>
      </c>
      <c r="N120" s="81">
        <v>0.124</v>
      </c>
      <c r="O120" s="3">
        <v>17.25</v>
      </c>
      <c r="P120" s="54">
        <f t="shared" ref="P120:Y120" si="132">IF(F$4="Yes",F120*F$5,0)</f>
        <v>139</v>
      </c>
      <c r="Q120" s="55">
        <f t="shared" si="132"/>
        <v>156.375</v>
      </c>
      <c r="R120" s="55">
        <f t="shared" si="132"/>
        <v>0</v>
      </c>
      <c r="S120" s="55">
        <f t="shared" si="132"/>
        <v>11.6</v>
      </c>
      <c r="T120" s="55">
        <f t="shared" si="132"/>
        <v>112.4</v>
      </c>
      <c r="U120" s="55">
        <f t="shared" si="132"/>
        <v>5.76</v>
      </c>
      <c r="V120" s="55">
        <f t="shared" si="132"/>
        <v>16.739999999999998</v>
      </c>
      <c r="W120" s="55">
        <f t="shared" si="132"/>
        <v>0</v>
      </c>
      <c r="X120" s="55">
        <f t="shared" si="132"/>
        <v>0</v>
      </c>
      <c r="Y120" s="56">
        <f t="shared" si="132"/>
        <v>0</v>
      </c>
      <c r="Z120" s="57">
        <f t="shared" si="1"/>
        <v>441.875</v>
      </c>
      <c r="AA120" s="59">
        <f t="shared" si="2"/>
        <v>5.260416666666667</v>
      </c>
      <c r="AB120" s="59">
        <f t="shared" si="3"/>
        <v>-0.52974535714285587</v>
      </c>
      <c r="AC120" s="1"/>
      <c r="AD120" s="1"/>
      <c r="AE120" s="1"/>
      <c r="AF120" s="1"/>
      <c r="AG120" s="1"/>
      <c r="AH120" s="1"/>
      <c r="AI120" s="1"/>
      <c r="AJ120" s="1"/>
      <c r="AK120" s="1"/>
      <c r="AL120" s="1">
        <f>IFERROR(VLOOKUP(C120,CALC!$K$2:$M$8,2,FALSE),1)</f>
        <v>0.95</v>
      </c>
      <c r="AM120" s="1">
        <f>IFERROR(VLOOKUP(C120,CALC!$K$2:$M$8,3,FALSE),1)</f>
        <v>0.97499999999999998</v>
      </c>
      <c r="AN120" s="1">
        <f>VLOOKUP(B120,CALC!$E$2:$H$33,3,FALSE)</f>
        <v>1.19</v>
      </c>
      <c r="AO120" s="1">
        <f>VLOOKUP(B120,CALC!$E$2:$H$33,4,FALSE)</f>
        <v>1.095</v>
      </c>
      <c r="AP120" s="1"/>
      <c r="AQ120" s="3">
        <f t="shared" si="4"/>
        <v>5.12890625</v>
      </c>
      <c r="AR120" s="3">
        <f t="shared" si="5"/>
        <v>4.997395833333333</v>
      </c>
      <c r="AS120" s="3">
        <f t="shared" si="6"/>
        <v>5.7601562500000005</v>
      </c>
      <c r="AT120" s="3">
        <f t="shared" si="7"/>
        <v>6.2598958333333332</v>
      </c>
      <c r="AU120" s="3">
        <f t="shared" si="8"/>
        <v>5.6161523437499996</v>
      </c>
      <c r="AV120" s="3">
        <f t="shared" si="9"/>
        <v>6.1033984375000001</v>
      </c>
      <c r="AW120" s="3">
        <f t="shared" si="10"/>
        <v>5.4721484374999996</v>
      </c>
      <c r="AX120" s="3">
        <f t="shared" si="11"/>
        <v>5.9469010416666661</v>
      </c>
      <c r="AY120" s="3">
        <f t="shared" si="12"/>
        <v>-0.49619047619047496</v>
      </c>
      <c r="AZ120" s="3">
        <f t="shared" si="13"/>
        <v>-0.4837857142857131</v>
      </c>
      <c r="BA120" s="3">
        <f t="shared" si="14"/>
        <v>-0.47138095238095118</v>
      </c>
      <c r="BB120" s="3">
        <f t="shared" si="15"/>
        <v>-0.54332857142857005</v>
      </c>
      <c r="BC120" s="3">
        <f t="shared" si="16"/>
        <v>-0.59046666666666514</v>
      </c>
      <c r="BD120" s="3">
        <f t="shared" si="17"/>
        <v>-0.52974535714285587</v>
      </c>
      <c r="BE120" s="3">
        <f t="shared" si="18"/>
        <v>-0.57570499999999858</v>
      </c>
      <c r="BF120" s="3">
        <f t="shared" si="19"/>
        <v>-0.51616214285714157</v>
      </c>
      <c r="BG120" s="3">
        <f t="shared" si="20"/>
        <v>-0.56094333333333191</v>
      </c>
    </row>
    <row r="121" spans="1:59" ht="15" x14ac:dyDescent="0.25">
      <c r="A121" s="38" t="s">
        <v>313</v>
      </c>
      <c r="B121" s="38" t="s">
        <v>77</v>
      </c>
      <c r="C121" s="38" t="str">
        <f>VLOOKUP(A121,CALC!$A$2:$C$494,3,FALSE)</f>
        <v>D</v>
      </c>
      <c r="D121" s="38">
        <v>1</v>
      </c>
      <c r="E121" s="39">
        <v>84</v>
      </c>
      <c r="F121" s="40">
        <v>13</v>
      </c>
      <c r="G121" s="40">
        <v>37.700000000000003</v>
      </c>
      <c r="H121" s="40">
        <v>50.7</v>
      </c>
      <c r="I121" s="40">
        <v>21.7</v>
      </c>
      <c r="J121" s="40">
        <v>183</v>
      </c>
      <c r="K121" s="40">
        <v>38.4</v>
      </c>
      <c r="L121" s="40">
        <v>96.9</v>
      </c>
      <c r="M121" s="40">
        <v>51.2</v>
      </c>
      <c r="N121" s="41">
        <v>7.0999999999999994E-2</v>
      </c>
      <c r="O121" s="42">
        <v>22.15</v>
      </c>
      <c r="P121" s="54">
        <f t="shared" ref="P121:Y121" si="133">IF(F$4="Yes",F121*F$5,0)</f>
        <v>65</v>
      </c>
      <c r="Q121" s="55">
        <f t="shared" si="133"/>
        <v>141.375</v>
      </c>
      <c r="R121" s="55">
        <f t="shared" si="133"/>
        <v>0</v>
      </c>
      <c r="S121" s="55">
        <f t="shared" si="133"/>
        <v>10.85</v>
      </c>
      <c r="T121" s="55">
        <f t="shared" si="133"/>
        <v>91.5</v>
      </c>
      <c r="U121" s="55">
        <f t="shared" si="133"/>
        <v>11.52</v>
      </c>
      <c r="V121" s="55">
        <f t="shared" si="133"/>
        <v>58.14</v>
      </c>
      <c r="W121" s="55">
        <f t="shared" si="133"/>
        <v>0</v>
      </c>
      <c r="X121" s="55">
        <f t="shared" si="133"/>
        <v>0</v>
      </c>
      <c r="Y121" s="56">
        <f t="shared" si="133"/>
        <v>0</v>
      </c>
      <c r="Z121" s="57">
        <f t="shared" si="1"/>
        <v>378.38499999999999</v>
      </c>
      <c r="AA121" s="59">
        <f t="shared" si="2"/>
        <v>4.5045833333333336</v>
      </c>
      <c r="AB121" s="59">
        <f t="shared" si="3"/>
        <v>-0.41003571428571473</v>
      </c>
      <c r="AC121" s="1"/>
      <c r="AD121" s="1"/>
      <c r="AE121" s="1"/>
      <c r="AF121" s="1"/>
      <c r="AG121" s="1"/>
      <c r="AH121" s="1"/>
      <c r="AI121" s="1"/>
      <c r="AJ121" s="1"/>
      <c r="AK121" s="1"/>
      <c r="AL121" s="1">
        <f>IFERROR(VLOOKUP(C121,CALC!$K$2:$M$8,2,FALSE),1)</f>
        <v>1</v>
      </c>
      <c r="AM121" s="1">
        <f>IFERROR(VLOOKUP(C121,CALC!$K$2:$M$8,3,FALSE),1)</f>
        <v>1</v>
      </c>
      <c r="AN121" s="1">
        <f>VLOOKUP(B121,CALC!$E$2:$H$33,3,FALSE)</f>
        <v>1</v>
      </c>
      <c r="AO121" s="1">
        <f>VLOOKUP(B121,CALC!$E$2:$H$33,4,FALSE)</f>
        <v>1</v>
      </c>
      <c r="AP121" s="1"/>
      <c r="AQ121" s="3">
        <f t="shared" si="4"/>
        <v>4.5045833333333336</v>
      </c>
      <c r="AR121" s="3">
        <f t="shared" si="5"/>
        <v>4.5045833333333336</v>
      </c>
      <c r="AS121" s="3">
        <f t="shared" si="6"/>
        <v>4.5045833333333336</v>
      </c>
      <c r="AT121" s="3">
        <f t="shared" si="7"/>
        <v>4.5045833333333336</v>
      </c>
      <c r="AU121" s="3">
        <f t="shared" si="8"/>
        <v>4.5045833333333336</v>
      </c>
      <c r="AV121" s="3">
        <f t="shared" si="9"/>
        <v>4.5045833333333336</v>
      </c>
      <c r="AW121" s="3">
        <f t="shared" si="10"/>
        <v>4.5045833333333336</v>
      </c>
      <c r="AX121" s="3">
        <f t="shared" si="11"/>
        <v>4.5045833333333336</v>
      </c>
      <c r="AY121" s="3">
        <f t="shared" si="12"/>
        <v>-0.41003571428571473</v>
      </c>
      <c r="AZ121" s="3">
        <f t="shared" si="13"/>
        <v>-0.41003571428571473</v>
      </c>
      <c r="BA121" s="3">
        <f t="shared" si="14"/>
        <v>-0.41003571428571473</v>
      </c>
      <c r="BB121" s="3">
        <f t="shared" si="15"/>
        <v>-0.41003571428571473</v>
      </c>
      <c r="BC121" s="3">
        <f t="shared" si="16"/>
        <v>-0.41003571428571473</v>
      </c>
      <c r="BD121" s="3">
        <f t="shared" si="17"/>
        <v>-0.41003571428571473</v>
      </c>
      <c r="BE121" s="3">
        <f t="shared" si="18"/>
        <v>-0.41003571428571473</v>
      </c>
      <c r="BF121" s="3">
        <f t="shared" si="19"/>
        <v>-0.41003571428571473</v>
      </c>
      <c r="BG121" s="3">
        <f t="shared" si="20"/>
        <v>-0.41003571428571473</v>
      </c>
    </row>
    <row r="122" spans="1:59" ht="15" x14ac:dyDescent="0.25">
      <c r="A122" s="38" t="s">
        <v>300</v>
      </c>
      <c r="B122" s="38" t="s">
        <v>47</v>
      </c>
      <c r="C122" s="38" t="str">
        <f>VLOOKUP(A122,CALC!$A$2:$C$494,3,FALSE)</f>
        <v>RW</v>
      </c>
      <c r="D122" s="38">
        <v>2</v>
      </c>
      <c r="E122" s="39">
        <v>84</v>
      </c>
      <c r="F122" s="40">
        <v>25.1</v>
      </c>
      <c r="G122" s="40">
        <v>41.8</v>
      </c>
      <c r="H122" s="40">
        <v>66.900000000000006</v>
      </c>
      <c r="I122" s="40">
        <v>15.8</v>
      </c>
      <c r="J122" s="40">
        <v>210.1</v>
      </c>
      <c r="K122" s="40">
        <v>86.2</v>
      </c>
      <c r="L122" s="40">
        <v>29.4</v>
      </c>
      <c r="M122" s="40">
        <v>45.5</v>
      </c>
      <c r="N122" s="52">
        <v>0.11899999999999999</v>
      </c>
      <c r="O122" s="42">
        <v>17.5</v>
      </c>
      <c r="P122" s="54">
        <f t="shared" ref="P122:Y122" si="134">IF(F$4="Yes",F122*F$5,0)</f>
        <v>125.5</v>
      </c>
      <c r="Q122" s="55">
        <f t="shared" si="134"/>
        <v>156.75</v>
      </c>
      <c r="R122" s="55">
        <f t="shared" si="134"/>
        <v>0</v>
      </c>
      <c r="S122" s="55">
        <f t="shared" si="134"/>
        <v>7.9</v>
      </c>
      <c r="T122" s="55">
        <f t="shared" si="134"/>
        <v>105.05</v>
      </c>
      <c r="U122" s="55">
        <f t="shared" si="134"/>
        <v>25.86</v>
      </c>
      <c r="V122" s="55">
        <f t="shared" si="134"/>
        <v>17.639999999999997</v>
      </c>
      <c r="W122" s="55">
        <f t="shared" si="134"/>
        <v>0</v>
      </c>
      <c r="X122" s="55">
        <f t="shared" si="134"/>
        <v>0</v>
      </c>
      <c r="Y122" s="56">
        <f t="shared" si="134"/>
        <v>0</v>
      </c>
      <c r="Z122" s="57">
        <f t="shared" si="1"/>
        <v>438.7</v>
      </c>
      <c r="AA122" s="59">
        <f t="shared" si="2"/>
        <v>5.2226190476190473</v>
      </c>
      <c r="AB122" s="59">
        <f t="shared" si="3"/>
        <v>-0.54406712053571371</v>
      </c>
      <c r="AC122" s="1"/>
      <c r="AD122" s="1"/>
      <c r="AE122" s="1"/>
      <c r="AF122" s="1"/>
      <c r="AG122" s="1"/>
      <c r="AH122" s="1"/>
      <c r="AI122" s="1"/>
      <c r="AJ122" s="1"/>
      <c r="AK122" s="1"/>
      <c r="AL122" s="1">
        <f>IFERROR(VLOOKUP(C122,CALC!$K$2:$M$8,2,FALSE),1)</f>
        <v>0.95</v>
      </c>
      <c r="AM122" s="1">
        <f>IFERROR(VLOOKUP(C122,CALC!$K$2:$M$8,3,FALSE),1)</f>
        <v>0.97499999999999998</v>
      </c>
      <c r="AN122" s="1">
        <f>VLOOKUP(B122,CALC!$E$2:$H$33,3,FALSE)</f>
        <v>1.0900000000000001</v>
      </c>
      <c r="AO122" s="1">
        <f>VLOOKUP(B122,CALC!$E$2:$H$33,4,FALSE)</f>
        <v>1.0449999999999999</v>
      </c>
      <c r="AP122" s="1"/>
      <c r="AQ122" s="3">
        <f t="shared" si="4"/>
        <v>5.0920535714285711</v>
      </c>
      <c r="AR122" s="3">
        <f t="shared" si="5"/>
        <v>4.9614880952380949</v>
      </c>
      <c r="AS122" s="3">
        <f t="shared" si="6"/>
        <v>5.4576369047619044</v>
      </c>
      <c r="AT122" s="3">
        <f t="shared" si="7"/>
        <v>5.6926547619047616</v>
      </c>
      <c r="AU122" s="3">
        <f t="shared" si="8"/>
        <v>5.3211959821428563</v>
      </c>
      <c r="AV122" s="3">
        <f t="shared" si="9"/>
        <v>5.5503383928571433</v>
      </c>
      <c r="AW122" s="3">
        <f t="shared" si="10"/>
        <v>5.184755059523809</v>
      </c>
      <c r="AX122" s="3">
        <f t="shared" si="11"/>
        <v>5.408022023809524</v>
      </c>
      <c r="AY122" s="3">
        <f t="shared" si="12"/>
        <v>-0.53398809523809465</v>
      </c>
      <c r="AZ122" s="3">
        <f t="shared" si="13"/>
        <v>-0.52063839285714231</v>
      </c>
      <c r="BA122" s="3">
        <f t="shared" si="14"/>
        <v>-0.50728869047618985</v>
      </c>
      <c r="BB122" s="3">
        <f t="shared" si="15"/>
        <v>-0.55801755952380883</v>
      </c>
      <c r="BC122" s="3">
        <f t="shared" si="16"/>
        <v>-0.58204702380952322</v>
      </c>
      <c r="BD122" s="3">
        <f t="shared" si="17"/>
        <v>-0.54406712053571371</v>
      </c>
      <c r="BE122" s="3">
        <f t="shared" si="18"/>
        <v>-0.56749584821428511</v>
      </c>
      <c r="BF122" s="3">
        <f t="shared" si="19"/>
        <v>-0.53011668154761837</v>
      </c>
      <c r="BG122" s="3">
        <f t="shared" si="20"/>
        <v>-0.55294467261904701</v>
      </c>
    </row>
    <row r="123" spans="1:59" ht="15" x14ac:dyDescent="0.25">
      <c r="A123" s="38" t="s">
        <v>322</v>
      </c>
      <c r="B123" s="38" t="s">
        <v>25</v>
      </c>
      <c r="C123" s="38" t="str">
        <f>VLOOKUP(A123,CALC!$A$2:$C$494,3,FALSE)</f>
        <v>LW/RW</v>
      </c>
      <c r="D123" s="38">
        <v>1</v>
      </c>
      <c r="E123" s="39">
        <v>84</v>
      </c>
      <c r="F123" s="40">
        <v>23.8</v>
      </c>
      <c r="G123" s="40">
        <v>42.7</v>
      </c>
      <c r="H123" s="40">
        <v>66.5</v>
      </c>
      <c r="I123" s="40">
        <v>20.9</v>
      </c>
      <c r="J123" s="40">
        <v>185.8</v>
      </c>
      <c r="K123" s="40">
        <v>93.3</v>
      </c>
      <c r="L123" s="40">
        <v>39.5</v>
      </c>
      <c r="M123" s="40">
        <v>29.8</v>
      </c>
      <c r="N123" s="41">
        <v>0.128</v>
      </c>
      <c r="O123" s="42">
        <v>18.600000000000001</v>
      </c>
      <c r="P123" s="54">
        <f t="shared" ref="P123:Y123" si="135">IF(F$4="Yes",F123*F$5,0)</f>
        <v>119</v>
      </c>
      <c r="Q123" s="55">
        <f t="shared" si="135"/>
        <v>160.125</v>
      </c>
      <c r="R123" s="55">
        <f t="shared" si="135"/>
        <v>0</v>
      </c>
      <c r="S123" s="55">
        <f t="shared" si="135"/>
        <v>10.45</v>
      </c>
      <c r="T123" s="55">
        <f t="shared" si="135"/>
        <v>92.9</v>
      </c>
      <c r="U123" s="55">
        <f t="shared" si="135"/>
        <v>27.99</v>
      </c>
      <c r="V123" s="55">
        <f t="shared" si="135"/>
        <v>23.7</v>
      </c>
      <c r="W123" s="55">
        <f t="shared" si="135"/>
        <v>0</v>
      </c>
      <c r="X123" s="55">
        <f t="shared" si="135"/>
        <v>0</v>
      </c>
      <c r="Y123" s="56">
        <f t="shared" si="135"/>
        <v>0</v>
      </c>
      <c r="Z123" s="57">
        <f t="shared" si="1"/>
        <v>434.16500000000002</v>
      </c>
      <c r="AA123" s="59">
        <f t="shared" si="2"/>
        <v>5.168630952380953</v>
      </c>
      <c r="AB123" s="59">
        <f t="shared" si="3"/>
        <v>-0.66041485714285542</v>
      </c>
      <c r="AC123" s="1"/>
      <c r="AD123" s="1"/>
      <c r="AE123" s="1"/>
      <c r="AF123" s="1"/>
      <c r="AG123" s="1"/>
      <c r="AH123" s="1"/>
      <c r="AI123" s="1"/>
      <c r="AJ123" s="1"/>
      <c r="AK123" s="1"/>
      <c r="AL123" s="1">
        <f>IFERROR(VLOOKUP(C123,CALC!$K$2:$M$8,2,FALSE),1)</f>
        <v>1.08</v>
      </c>
      <c r="AM123" s="1">
        <f>IFERROR(VLOOKUP(C123,CALC!$K$2:$M$8,3,FALSE),1)</f>
        <v>1.04</v>
      </c>
      <c r="AN123" s="1">
        <f>VLOOKUP(B123,CALC!$E$2:$H$33,3,FALSE)</f>
        <v>1.1599999999999999</v>
      </c>
      <c r="AO123" s="1">
        <f>VLOOKUP(B123,CALC!$E$2:$H$33,4,FALSE)</f>
        <v>1.08</v>
      </c>
      <c r="AP123" s="1"/>
      <c r="AQ123" s="3">
        <f t="shared" si="4"/>
        <v>5.3753761904761914</v>
      </c>
      <c r="AR123" s="3">
        <f t="shared" si="5"/>
        <v>5.5821214285714298</v>
      </c>
      <c r="AS123" s="3">
        <f t="shared" si="6"/>
        <v>5.5821214285714298</v>
      </c>
      <c r="AT123" s="3">
        <f t="shared" si="7"/>
        <v>5.9956119047619048</v>
      </c>
      <c r="AU123" s="3">
        <f t="shared" si="8"/>
        <v>5.8054062857142874</v>
      </c>
      <c r="AV123" s="3">
        <f t="shared" si="9"/>
        <v>6.2354363809523816</v>
      </c>
      <c r="AW123" s="3">
        <f t="shared" si="10"/>
        <v>6.0286911428571441</v>
      </c>
      <c r="AX123" s="3">
        <f t="shared" si="11"/>
        <v>6.4752608571428585</v>
      </c>
      <c r="AY123" s="3">
        <f t="shared" si="12"/>
        <v>-0.58797619047618888</v>
      </c>
      <c r="AZ123" s="3">
        <f t="shared" si="13"/>
        <v>-0.61149523809523643</v>
      </c>
      <c r="BA123" s="3">
        <f t="shared" si="14"/>
        <v>-0.63501428571428398</v>
      </c>
      <c r="BB123" s="3">
        <f t="shared" si="15"/>
        <v>-0.63501428571428398</v>
      </c>
      <c r="BC123" s="3">
        <f t="shared" si="16"/>
        <v>-0.68205238095237908</v>
      </c>
      <c r="BD123" s="3">
        <f t="shared" si="17"/>
        <v>-0.66041485714285542</v>
      </c>
      <c r="BE123" s="3">
        <f t="shared" si="18"/>
        <v>-0.70933447619047418</v>
      </c>
      <c r="BF123" s="3">
        <f t="shared" si="19"/>
        <v>-0.68581542857142674</v>
      </c>
      <c r="BG123" s="3">
        <f t="shared" si="20"/>
        <v>-0.7366165714285694</v>
      </c>
    </row>
    <row r="124" spans="1:59" ht="15" x14ac:dyDescent="0.25">
      <c r="A124" s="38" t="s">
        <v>297</v>
      </c>
      <c r="B124" s="38" t="s">
        <v>37</v>
      </c>
      <c r="C124" s="38" t="str">
        <f>VLOOKUP(A124,CALC!$A$2:$C$494,3,FALSE)</f>
        <v>D</v>
      </c>
      <c r="D124" s="38">
        <v>2</v>
      </c>
      <c r="E124" s="39">
        <v>84</v>
      </c>
      <c r="F124" s="40">
        <v>11.1</v>
      </c>
      <c r="G124" s="40">
        <v>30.9</v>
      </c>
      <c r="H124" s="40">
        <v>42</v>
      </c>
      <c r="I124" s="40">
        <v>11</v>
      </c>
      <c r="J124" s="40">
        <v>170.7</v>
      </c>
      <c r="K124" s="40">
        <v>59.7</v>
      </c>
      <c r="L124" s="40">
        <v>156.1</v>
      </c>
      <c r="M124" s="40">
        <v>31.4</v>
      </c>
      <c r="N124" s="41">
        <v>6.5000000000000002E-2</v>
      </c>
      <c r="O124" s="42">
        <v>22.7</v>
      </c>
      <c r="P124" s="54">
        <f t="shared" ref="P124:Y124" si="136">IF(F$4="Yes",F124*F$5,0)</f>
        <v>55.5</v>
      </c>
      <c r="Q124" s="55">
        <f t="shared" si="136"/>
        <v>115.875</v>
      </c>
      <c r="R124" s="55">
        <f t="shared" si="136"/>
        <v>0</v>
      </c>
      <c r="S124" s="55">
        <f t="shared" si="136"/>
        <v>5.5</v>
      </c>
      <c r="T124" s="55">
        <f t="shared" si="136"/>
        <v>85.35</v>
      </c>
      <c r="U124" s="55">
        <f t="shared" si="136"/>
        <v>17.91</v>
      </c>
      <c r="V124" s="55">
        <f t="shared" si="136"/>
        <v>93.66</v>
      </c>
      <c r="W124" s="55">
        <f t="shared" si="136"/>
        <v>0</v>
      </c>
      <c r="X124" s="55">
        <f t="shared" si="136"/>
        <v>0</v>
      </c>
      <c r="Y124" s="56">
        <f t="shared" si="136"/>
        <v>0</v>
      </c>
      <c r="Z124" s="57">
        <f t="shared" si="1"/>
        <v>373.79500000000007</v>
      </c>
      <c r="AA124" s="59">
        <f t="shared" si="2"/>
        <v>4.4499404761904771</v>
      </c>
      <c r="AB124" s="59">
        <f t="shared" si="3"/>
        <v>-0.45770839285714271</v>
      </c>
      <c r="AC124" s="1"/>
      <c r="AD124" s="1"/>
      <c r="AE124" s="1"/>
      <c r="AF124" s="1"/>
      <c r="AG124" s="1"/>
      <c r="AH124" s="1"/>
      <c r="AI124" s="1"/>
      <c r="AJ124" s="1"/>
      <c r="AK124" s="1"/>
      <c r="AL124" s="1">
        <f>IFERROR(VLOOKUP(C124,CALC!$K$2:$M$8,2,FALSE),1)</f>
        <v>1</v>
      </c>
      <c r="AM124" s="1">
        <f>IFERROR(VLOOKUP(C124,CALC!$K$2:$M$8,3,FALSE),1)</f>
        <v>1</v>
      </c>
      <c r="AN124" s="1">
        <f>VLOOKUP(B124,CALC!$E$2:$H$33,3,FALSE)</f>
        <v>0.97</v>
      </c>
      <c r="AO124" s="1">
        <f>VLOOKUP(B124,CALC!$E$2:$H$33,4,FALSE)</f>
        <v>0.98499999999999999</v>
      </c>
      <c r="AP124" s="1"/>
      <c r="AQ124" s="3">
        <f t="shared" si="4"/>
        <v>4.4499404761904771</v>
      </c>
      <c r="AR124" s="3">
        <f t="shared" si="5"/>
        <v>4.4499404761904771</v>
      </c>
      <c r="AS124" s="3">
        <f t="shared" si="6"/>
        <v>4.3831913690476201</v>
      </c>
      <c r="AT124" s="3">
        <f t="shared" si="7"/>
        <v>4.3164422619047622</v>
      </c>
      <c r="AU124" s="3">
        <f t="shared" si="8"/>
        <v>4.3831913690476201</v>
      </c>
      <c r="AV124" s="3">
        <f t="shared" si="9"/>
        <v>4.3164422619047622</v>
      </c>
      <c r="AW124" s="3">
        <f t="shared" si="10"/>
        <v>4.3831913690476201</v>
      </c>
      <c r="AX124" s="3">
        <f t="shared" si="11"/>
        <v>4.3164422619047622</v>
      </c>
      <c r="AY124" s="3">
        <f t="shared" si="12"/>
        <v>-0.46467857142857127</v>
      </c>
      <c r="AZ124" s="3">
        <f t="shared" si="13"/>
        <v>-0.46467857142857127</v>
      </c>
      <c r="BA124" s="3">
        <f t="shared" si="14"/>
        <v>-0.46467857142857127</v>
      </c>
      <c r="BB124" s="3">
        <f t="shared" si="15"/>
        <v>-0.45770839285714271</v>
      </c>
      <c r="BC124" s="3">
        <f t="shared" si="16"/>
        <v>-0.45073821428571414</v>
      </c>
      <c r="BD124" s="3">
        <f t="shared" si="17"/>
        <v>-0.45770839285714271</v>
      </c>
      <c r="BE124" s="3">
        <f t="shared" si="18"/>
        <v>-0.45073821428571414</v>
      </c>
      <c r="BF124" s="3">
        <f t="shared" si="19"/>
        <v>-0.45770839285714271</v>
      </c>
      <c r="BG124" s="3">
        <f t="shared" si="20"/>
        <v>-0.45073821428571414</v>
      </c>
    </row>
    <row r="125" spans="1:59" ht="15" x14ac:dyDescent="0.25">
      <c r="A125" s="38" t="s">
        <v>287</v>
      </c>
      <c r="B125" s="38" t="s">
        <v>28</v>
      </c>
      <c r="C125" s="38" t="str">
        <f>VLOOKUP(A125,CALC!$A$2:$C$494,3,FALSE)</f>
        <v>D</v>
      </c>
      <c r="D125" s="38">
        <v>2</v>
      </c>
      <c r="E125" s="39">
        <v>84</v>
      </c>
      <c r="F125" s="40">
        <v>13.7</v>
      </c>
      <c r="G125" s="40">
        <v>31.6</v>
      </c>
      <c r="H125" s="40">
        <v>45.3</v>
      </c>
      <c r="I125" s="40">
        <v>9.1</v>
      </c>
      <c r="J125" s="40">
        <v>153.69999999999999</v>
      </c>
      <c r="K125" s="40">
        <v>41.1</v>
      </c>
      <c r="L125" s="40">
        <v>151.9</v>
      </c>
      <c r="M125" s="40">
        <v>30.6</v>
      </c>
      <c r="N125" s="41">
        <v>8.8999999999999996E-2</v>
      </c>
      <c r="O125" s="42">
        <v>23.1</v>
      </c>
      <c r="P125" s="54">
        <f t="shared" ref="P125:Y125" si="137">IF(F$4="Yes",F125*F$5,0)</f>
        <v>68.5</v>
      </c>
      <c r="Q125" s="55">
        <f t="shared" si="137"/>
        <v>118.5</v>
      </c>
      <c r="R125" s="55">
        <f t="shared" si="137"/>
        <v>0</v>
      </c>
      <c r="S125" s="55">
        <f t="shared" si="137"/>
        <v>4.55</v>
      </c>
      <c r="T125" s="55">
        <f t="shared" si="137"/>
        <v>76.849999999999994</v>
      </c>
      <c r="U125" s="55">
        <f t="shared" si="137"/>
        <v>12.33</v>
      </c>
      <c r="V125" s="55">
        <f t="shared" si="137"/>
        <v>91.14</v>
      </c>
      <c r="W125" s="55">
        <f t="shared" si="137"/>
        <v>0</v>
      </c>
      <c r="X125" s="55">
        <f t="shared" si="137"/>
        <v>0</v>
      </c>
      <c r="Y125" s="56">
        <f t="shared" si="137"/>
        <v>0</v>
      </c>
      <c r="Z125" s="57">
        <f t="shared" si="1"/>
        <v>371.86999999999995</v>
      </c>
      <c r="AA125" s="59">
        <f t="shared" si="2"/>
        <v>4.427023809523809</v>
      </c>
      <c r="AB125" s="59">
        <f t="shared" si="3"/>
        <v>-0.4973471428571441</v>
      </c>
      <c r="AC125" s="1"/>
      <c r="AD125" s="1"/>
      <c r="AE125" s="1"/>
      <c r="AF125" s="1"/>
      <c r="AG125" s="1"/>
      <c r="AH125" s="1"/>
      <c r="AI125" s="1"/>
      <c r="AJ125" s="1"/>
      <c r="AK125" s="1"/>
      <c r="AL125" s="1">
        <f>IFERROR(VLOOKUP(C125,CALC!$K$2:$M$8,2,FALSE),1)</f>
        <v>1</v>
      </c>
      <c r="AM125" s="1">
        <f>IFERROR(VLOOKUP(C125,CALC!$K$2:$M$8,3,FALSE),1)</f>
        <v>1</v>
      </c>
      <c r="AN125" s="1">
        <f>VLOOKUP(B125,CALC!$E$2:$H$33,3,FALSE)</f>
        <v>1.04</v>
      </c>
      <c r="AO125" s="1">
        <f>VLOOKUP(B125,CALC!$E$2:$H$33,4,FALSE)</f>
        <v>1.02</v>
      </c>
      <c r="AP125" s="1"/>
      <c r="AQ125" s="3">
        <f t="shared" si="4"/>
        <v>4.427023809523809</v>
      </c>
      <c r="AR125" s="3">
        <f t="shared" si="5"/>
        <v>4.427023809523809</v>
      </c>
      <c r="AS125" s="3">
        <f t="shared" si="6"/>
        <v>4.5155642857142855</v>
      </c>
      <c r="AT125" s="3">
        <f t="shared" si="7"/>
        <v>4.6041047619047619</v>
      </c>
      <c r="AU125" s="3">
        <f t="shared" si="8"/>
        <v>4.5155642857142855</v>
      </c>
      <c r="AV125" s="3">
        <f t="shared" si="9"/>
        <v>4.6041047619047619</v>
      </c>
      <c r="AW125" s="3">
        <f t="shared" si="10"/>
        <v>4.5155642857142855</v>
      </c>
      <c r="AX125" s="3">
        <f t="shared" si="11"/>
        <v>4.6041047619047619</v>
      </c>
      <c r="AY125" s="3">
        <f t="shared" si="12"/>
        <v>-0.4875952380952393</v>
      </c>
      <c r="AZ125" s="3">
        <f t="shared" si="13"/>
        <v>-0.4875952380952393</v>
      </c>
      <c r="BA125" s="3">
        <f t="shared" si="14"/>
        <v>-0.4875952380952393</v>
      </c>
      <c r="BB125" s="3">
        <f t="shared" si="15"/>
        <v>-0.4973471428571441</v>
      </c>
      <c r="BC125" s="3">
        <f t="shared" si="16"/>
        <v>-0.50709904761904889</v>
      </c>
      <c r="BD125" s="3">
        <f t="shared" si="17"/>
        <v>-0.4973471428571441</v>
      </c>
      <c r="BE125" s="3">
        <f t="shared" si="18"/>
        <v>-0.50709904761904889</v>
      </c>
      <c r="BF125" s="3">
        <f t="shared" si="19"/>
        <v>-0.4973471428571441</v>
      </c>
      <c r="BG125" s="3">
        <f t="shared" si="20"/>
        <v>-0.50709904761904889</v>
      </c>
    </row>
    <row r="126" spans="1:59" ht="15" x14ac:dyDescent="0.25">
      <c r="A126" s="38" t="s">
        <v>309</v>
      </c>
      <c r="B126" s="38" t="s">
        <v>47</v>
      </c>
      <c r="C126" s="38" t="str">
        <f>VLOOKUP(A126,CALC!$A$2:$C$494,3,FALSE)</f>
        <v>RW</v>
      </c>
      <c r="D126" s="38">
        <v>1</v>
      </c>
      <c r="E126" s="39">
        <v>54</v>
      </c>
      <c r="F126" s="40">
        <v>15.1</v>
      </c>
      <c r="G126" s="40">
        <v>33</v>
      </c>
      <c r="H126" s="40">
        <v>48.1</v>
      </c>
      <c r="I126" s="40">
        <v>13.6</v>
      </c>
      <c r="J126" s="40">
        <v>127.6</v>
      </c>
      <c r="K126" s="40">
        <v>4.7</v>
      </c>
      <c r="L126" s="40">
        <v>16.7</v>
      </c>
      <c r="M126" s="40">
        <v>10.7</v>
      </c>
      <c r="N126" s="41">
        <v>0.11799999999999999</v>
      </c>
      <c r="O126" s="42">
        <v>18.05</v>
      </c>
      <c r="P126" s="54">
        <f t="shared" ref="P126:Y126" si="138">IF(F$4="Yes",F126*F$5,0)</f>
        <v>75.5</v>
      </c>
      <c r="Q126" s="55">
        <f t="shared" si="138"/>
        <v>123.75</v>
      </c>
      <c r="R126" s="55">
        <f t="shared" si="138"/>
        <v>0</v>
      </c>
      <c r="S126" s="55">
        <f t="shared" si="138"/>
        <v>6.8</v>
      </c>
      <c r="T126" s="55">
        <f t="shared" si="138"/>
        <v>63.8</v>
      </c>
      <c r="U126" s="55">
        <f t="shared" si="138"/>
        <v>1.41</v>
      </c>
      <c r="V126" s="55">
        <f t="shared" si="138"/>
        <v>10.02</v>
      </c>
      <c r="W126" s="55">
        <f t="shared" si="138"/>
        <v>0</v>
      </c>
      <c r="X126" s="55">
        <f t="shared" si="138"/>
        <v>0</v>
      </c>
      <c r="Y126" s="56">
        <f t="shared" si="138"/>
        <v>0</v>
      </c>
      <c r="Z126" s="57">
        <f t="shared" si="1"/>
        <v>281.28000000000003</v>
      </c>
      <c r="AA126" s="59">
        <f t="shared" si="2"/>
        <v>5.2088888888888896</v>
      </c>
      <c r="AB126" s="59">
        <f t="shared" si="3"/>
        <v>-0.55805643601190313</v>
      </c>
      <c r="AC126" s="1"/>
      <c r="AD126" s="1"/>
      <c r="AE126" s="1"/>
      <c r="AF126" s="1"/>
      <c r="AG126" s="1"/>
      <c r="AH126" s="1"/>
      <c r="AI126" s="1"/>
      <c r="AJ126" s="1"/>
      <c r="AK126" s="1"/>
      <c r="AL126" s="1">
        <f>IFERROR(VLOOKUP(C126,CALC!$K$2:$M$8,2,FALSE),1)</f>
        <v>0.95</v>
      </c>
      <c r="AM126" s="1">
        <f>IFERROR(VLOOKUP(C126,CALC!$K$2:$M$8,3,FALSE),1)</f>
        <v>0.97499999999999998</v>
      </c>
      <c r="AN126" s="1">
        <f>VLOOKUP(B126,CALC!$E$2:$H$33,3,FALSE)</f>
        <v>1.0900000000000001</v>
      </c>
      <c r="AO126" s="1">
        <f>VLOOKUP(B126,CALC!$E$2:$H$33,4,FALSE)</f>
        <v>1.0449999999999999</v>
      </c>
      <c r="AP126" s="1"/>
      <c r="AQ126" s="3">
        <f t="shared" si="4"/>
        <v>5.0786666666666669</v>
      </c>
      <c r="AR126" s="3">
        <f t="shared" si="5"/>
        <v>4.9484444444444451</v>
      </c>
      <c r="AS126" s="3">
        <f t="shared" si="6"/>
        <v>5.4432888888888895</v>
      </c>
      <c r="AT126" s="3">
        <f t="shared" si="7"/>
        <v>5.6776888888888903</v>
      </c>
      <c r="AU126" s="3">
        <f t="shared" si="8"/>
        <v>5.3072066666666666</v>
      </c>
      <c r="AV126" s="3">
        <f t="shared" si="9"/>
        <v>5.5357466666666673</v>
      </c>
      <c r="AW126" s="3">
        <f t="shared" si="10"/>
        <v>5.1711244444444446</v>
      </c>
      <c r="AX126" s="3">
        <f t="shared" si="11"/>
        <v>5.393804444444446</v>
      </c>
      <c r="AY126" s="3">
        <f t="shared" si="12"/>
        <v>-0.54771825396825236</v>
      </c>
      <c r="AZ126" s="3">
        <f t="shared" si="13"/>
        <v>-0.53402529761904605</v>
      </c>
      <c r="BA126" s="3">
        <f t="shared" si="14"/>
        <v>-0.52033234126983974</v>
      </c>
      <c r="BB126" s="3">
        <f t="shared" si="15"/>
        <v>-0.57236557539682364</v>
      </c>
      <c r="BC126" s="3">
        <f t="shared" si="16"/>
        <v>-0.59701289682539516</v>
      </c>
      <c r="BD126" s="3">
        <f t="shared" si="17"/>
        <v>-0.55805643601190313</v>
      </c>
      <c r="BE126" s="3">
        <f t="shared" si="18"/>
        <v>-0.58208757440476022</v>
      </c>
      <c r="BF126" s="3">
        <f t="shared" si="19"/>
        <v>-0.54374729662698251</v>
      </c>
      <c r="BG126" s="3">
        <f t="shared" si="20"/>
        <v>-0.5671622519841254</v>
      </c>
    </row>
    <row r="127" spans="1:59" ht="15" x14ac:dyDescent="0.25">
      <c r="A127" s="38" t="s">
        <v>284</v>
      </c>
      <c r="B127" s="38" t="s">
        <v>30</v>
      </c>
      <c r="C127" s="38" t="str">
        <f>VLOOKUP(A127,CALC!$A$2:$C$494,3,FALSE)</f>
        <v>C/LW/RW</v>
      </c>
      <c r="D127" s="38">
        <v>1</v>
      </c>
      <c r="E127" s="39">
        <v>84</v>
      </c>
      <c r="F127" s="40">
        <v>37.700000000000003</v>
      </c>
      <c r="G127" s="40">
        <v>22.9</v>
      </c>
      <c r="H127" s="40">
        <v>60.6</v>
      </c>
      <c r="I127" s="40">
        <v>22.4</v>
      </c>
      <c r="J127" s="40">
        <v>194.3</v>
      </c>
      <c r="K127" s="40">
        <v>118.1</v>
      </c>
      <c r="L127" s="40">
        <v>30.1</v>
      </c>
      <c r="M127" s="40">
        <v>20.2</v>
      </c>
      <c r="N127" s="52">
        <v>0.19400000000000001</v>
      </c>
      <c r="O127" s="42">
        <v>17.399999999999999</v>
      </c>
      <c r="P127" s="54">
        <f t="shared" ref="P127:Y127" si="139">IF(F$4="Yes",F127*F$5,0)</f>
        <v>188.5</v>
      </c>
      <c r="Q127" s="55">
        <f t="shared" si="139"/>
        <v>85.875</v>
      </c>
      <c r="R127" s="55">
        <f t="shared" si="139"/>
        <v>0</v>
      </c>
      <c r="S127" s="55">
        <f t="shared" si="139"/>
        <v>11.2</v>
      </c>
      <c r="T127" s="55">
        <f t="shared" si="139"/>
        <v>97.15</v>
      </c>
      <c r="U127" s="55">
        <f t="shared" si="139"/>
        <v>35.43</v>
      </c>
      <c r="V127" s="55">
        <f t="shared" si="139"/>
        <v>18.059999999999999</v>
      </c>
      <c r="W127" s="55">
        <f t="shared" si="139"/>
        <v>0</v>
      </c>
      <c r="X127" s="55">
        <f t="shared" si="139"/>
        <v>0</v>
      </c>
      <c r="Y127" s="56">
        <f t="shared" si="139"/>
        <v>0</v>
      </c>
      <c r="Z127" s="57">
        <f t="shared" si="1"/>
        <v>436.21500000000003</v>
      </c>
      <c r="AA127" s="59">
        <f t="shared" si="2"/>
        <v>5.1930357142857151</v>
      </c>
      <c r="AB127" s="59">
        <f t="shared" si="3"/>
        <v>-0.5791964464285696</v>
      </c>
      <c r="AC127" s="1"/>
      <c r="AD127" s="1"/>
      <c r="AE127" s="1"/>
      <c r="AF127" s="1"/>
      <c r="AG127" s="1"/>
      <c r="AH127" s="1"/>
      <c r="AI127" s="1"/>
      <c r="AJ127" s="1"/>
      <c r="AK127" s="1"/>
      <c r="AL127" s="1">
        <f>IFERROR(VLOOKUP(C127,CALC!$K$2:$M$8,2,FALSE),1)</f>
        <v>1.1299999999999999</v>
      </c>
      <c r="AM127" s="1">
        <f>IFERROR(VLOOKUP(C127,CALC!$K$2:$M$8,3,FALSE),1)</f>
        <v>1.0649999999999999</v>
      </c>
      <c r="AN127" s="1">
        <f>VLOOKUP(B127,CALC!$E$2:$H$33,3,FALSE)</f>
        <v>0.93</v>
      </c>
      <c r="AO127" s="1">
        <f>VLOOKUP(B127,CALC!$E$2:$H$33,4,FALSE)</f>
        <v>0.96500000000000008</v>
      </c>
      <c r="AP127" s="1"/>
      <c r="AQ127" s="3">
        <f t="shared" si="4"/>
        <v>5.5305830357142867</v>
      </c>
      <c r="AR127" s="3">
        <f t="shared" si="5"/>
        <v>5.8681303571428574</v>
      </c>
      <c r="AS127" s="3">
        <f t="shared" si="6"/>
        <v>5.0112794642857157</v>
      </c>
      <c r="AT127" s="3">
        <f t="shared" si="7"/>
        <v>4.8295232142857154</v>
      </c>
      <c r="AU127" s="3">
        <f t="shared" si="8"/>
        <v>5.3370126294642874</v>
      </c>
      <c r="AV127" s="3">
        <f t="shared" si="9"/>
        <v>5.1434422232142865</v>
      </c>
      <c r="AW127" s="3">
        <f t="shared" si="10"/>
        <v>5.6627457946428574</v>
      </c>
      <c r="AX127" s="3">
        <f t="shared" si="11"/>
        <v>5.4573612321428575</v>
      </c>
      <c r="AY127" s="3">
        <f t="shared" si="12"/>
        <v>-0.56357142857142684</v>
      </c>
      <c r="AZ127" s="3">
        <f t="shared" si="13"/>
        <v>-0.6002035714285695</v>
      </c>
      <c r="BA127" s="3">
        <f t="shared" si="14"/>
        <v>-0.63683571428571228</v>
      </c>
      <c r="BB127" s="3">
        <f t="shared" si="15"/>
        <v>-0.54384642857142695</v>
      </c>
      <c r="BC127" s="3">
        <f t="shared" si="16"/>
        <v>-0.52412142857142696</v>
      </c>
      <c r="BD127" s="3">
        <f t="shared" si="17"/>
        <v>-0.5791964464285696</v>
      </c>
      <c r="BE127" s="3">
        <f t="shared" si="18"/>
        <v>-0.5581893214285697</v>
      </c>
      <c r="BF127" s="3">
        <f t="shared" si="19"/>
        <v>-0.61454646428571236</v>
      </c>
      <c r="BG127" s="3">
        <f t="shared" si="20"/>
        <v>-0.59225721428571243</v>
      </c>
    </row>
    <row r="128" spans="1:59" ht="15" x14ac:dyDescent="0.25">
      <c r="A128" s="38" t="s">
        <v>318</v>
      </c>
      <c r="B128" s="38" t="s">
        <v>53</v>
      </c>
      <c r="C128" s="38" t="str">
        <f>VLOOKUP(A128,CALC!$A$2:$C$494,3,FALSE)</f>
        <v>C</v>
      </c>
      <c r="D128" s="38">
        <v>1</v>
      </c>
      <c r="E128" s="39">
        <v>84</v>
      </c>
      <c r="F128" s="40">
        <v>26.5</v>
      </c>
      <c r="G128" s="40">
        <v>39.4</v>
      </c>
      <c r="H128" s="40">
        <v>65.900000000000006</v>
      </c>
      <c r="I128" s="40">
        <v>21.2</v>
      </c>
      <c r="J128" s="40">
        <v>202.9</v>
      </c>
      <c r="K128" s="40">
        <v>74.900000000000006</v>
      </c>
      <c r="L128" s="40">
        <v>37.299999999999997</v>
      </c>
      <c r="M128" s="40">
        <v>41.1</v>
      </c>
      <c r="N128" s="41">
        <v>0.13100000000000001</v>
      </c>
      <c r="O128" s="42">
        <v>20.399999999999999</v>
      </c>
      <c r="P128" s="54">
        <f t="shared" ref="P128:Y128" si="140">IF(F$4="Yes",F128*F$5,0)</f>
        <v>132.5</v>
      </c>
      <c r="Q128" s="55">
        <f t="shared" si="140"/>
        <v>147.75</v>
      </c>
      <c r="R128" s="55">
        <f t="shared" si="140"/>
        <v>0</v>
      </c>
      <c r="S128" s="55">
        <f t="shared" si="140"/>
        <v>10.6</v>
      </c>
      <c r="T128" s="55">
        <f t="shared" si="140"/>
        <v>101.45</v>
      </c>
      <c r="U128" s="55">
        <f t="shared" si="140"/>
        <v>22.470000000000002</v>
      </c>
      <c r="V128" s="55">
        <f t="shared" si="140"/>
        <v>22.38</v>
      </c>
      <c r="W128" s="55">
        <f t="shared" si="140"/>
        <v>0</v>
      </c>
      <c r="X128" s="55">
        <f t="shared" si="140"/>
        <v>0</v>
      </c>
      <c r="Y128" s="56">
        <f t="shared" si="140"/>
        <v>0</v>
      </c>
      <c r="Z128" s="57">
        <f t="shared" si="1"/>
        <v>437.15000000000003</v>
      </c>
      <c r="AA128" s="59">
        <f t="shared" si="2"/>
        <v>5.2041666666666675</v>
      </c>
      <c r="AB128" s="59">
        <f t="shared" si="3"/>
        <v>-0.53327079166666491</v>
      </c>
      <c r="AC128" s="1"/>
      <c r="AD128" s="1"/>
      <c r="AE128" s="1"/>
      <c r="AF128" s="1"/>
      <c r="AG128" s="1"/>
      <c r="AH128" s="1"/>
      <c r="AI128" s="1"/>
      <c r="AJ128" s="1"/>
      <c r="AK128" s="1"/>
      <c r="AL128" s="1">
        <f>IFERROR(VLOOKUP(C128,CALC!$K$2:$M$8,2,FALSE),1)</f>
        <v>0.96</v>
      </c>
      <c r="AM128" s="1">
        <f>IFERROR(VLOOKUP(C128,CALC!$K$2:$M$8,3,FALSE),1)</f>
        <v>0.98</v>
      </c>
      <c r="AN128" s="1">
        <f>VLOOKUP(B128,CALC!$E$2:$H$33,3,FALSE)</f>
        <v>0.97</v>
      </c>
      <c r="AO128" s="1">
        <f>VLOOKUP(B128,CALC!$E$2:$H$33,4,FALSE)</f>
        <v>0.98499999999999999</v>
      </c>
      <c r="AP128" s="1"/>
      <c r="AQ128" s="3">
        <f t="shared" si="4"/>
        <v>5.100083333333334</v>
      </c>
      <c r="AR128" s="3">
        <f t="shared" si="5"/>
        <v>4.9960000000000004</v>
      </c>
      <c r="AS128" s="3">
        <f t="shared" si="6"/>
        <v>5.1261041666666678</v>
      </c>
      <c r="AT128" s="3">
        <f t="shared" si="7"/>
        <v>5.0480416666666672</v>
      </c>
      <c r="AU128" s="3">
        <f t="shared" si="8"/>
        <v>5.0235820833333342</v>
      </c>
      <c r="AV128" s="3">
        <f t="shared" si="9"/>
        <v>4.9470808333333336</v>
      </c>
      <c r="AW128" s="3">
        <f t="shared" si="10"/>
        <v>4.9210600000000007</v>
      </c>
      <c r="AX128" s="3">
        <f t="shared" si="11"/>
        <v>4.84612</v>
      </c>
      <c r="AY128" s="3">
        <f t="shared" si="12"/>
        <v>-0.55244047619047443</v>
      </c>
      <c r="AZ128" s="3">
        <f t="shared" si="13"/>
        <v>-0.54139166666666494</v>
      </c>
      <c r="BA128" s="3">
        <f t="shared" si="14"/>
        <v>-0.53034285714285545</v>
      </c>
      <c r="BB128" s="3">
        <f t="shared" si="15"/>
        <v>-0.54415386904761731</v>
      </c>
      <c r="BC128" s="3">
        <f t="shared" si="16"/>
        <v>-0.53586726190476019</v>
      </c>
      <c r="BD128" s="3">
        <f t="shared" si="17"/>
        <v>-0.53327079166666491</v>
      </c>
      <c r="BE128" s="3">
        <f t="shared" si="18"/>
        <v>-0.525149916666665</v>
      </c>
      <c r="BF128" s="3">
        <f t="shared" si="19"/>
        <v>-0.52238771428571262</v>
      </c>
      <c r="BG128" s="3">
        <f t="shared" si="20"/>
        <v>-0.5144325714285698</v>
      </c>
    </row>
    <row r="129" spans="1:59" ht="15" x14ac:dyDescent="0.25">
      <c r="A129" s="38" t="s">
        <v>310</v>
      </c>
      <c r="B129" s="38" t="s">
        <v>83</v>
      </c>
      <c r="C129" s="38" t="str">
        <f>VLOOKUP(A129,CALC!$A$2:$C$494,3,FALSE)</f>
        <v>D</v>
      </c>
      <c r="D129" s="38">
        <v>2</v>
      </c>
      <c r="E129" s="39">
        <v>84</v>
      </c>
      <c r="F129" s="40">
        <v>7.2</v>
      </c>
      <c r="G129" s="40">
        <v>41.6</v>
      </c>
      <c r="H129" s="40">
        <v>48.8</v>
      </c>
      <c r="I129" s="40">
        <v>17.899999999999999</v>
      </c>
      <c r="J129" s="40">
        <v>133</v>
      </c>
      <c r="K129" s="40">
        <v>126.6</v>
      </c>
      <c r="L129" s="40">
        <v>104.7</v>
      </c>
      <c r="M129" s="40">
        <v>38.9</v>
      </c>
      <c r="N129" s="41">
        <v>5.3999999999999999E-2</v>
      </c>
      <c r="O129" s="42">
        <v>25.15</v>
      </c>
      <c r="P129" s="54">
        <f t="shared" ref="P129:Y129" si="141">IF(F$4="Yes",F129*F$5,0)</f>
        <v>36</v>
      </c>
      <c r="Q129" s="55">
        <f t="shared" si="141"/>
        <v>156</v>
      </c>
      <c r="R129" s="55">
        <f t="shared" si="141"/>
        <v>0</v>
      </c>
      <c r="S129" s="55">
        <f t="shared" si="141"/>
        <v>8.9499999999999993</v>
      </c>
      <c r="T129" s="55">
        <f t="shared" si="141"/>
        <v>66.5</v>
      </c>
      <c r="U129" s="55">
        <f t="shared" si="141"/>
        <v>37.979999999999997</v>
      </c>
      <c r="V129" s="55">
        <f t="shared" si="141"/>
        <v>62.82</v>
      </c>
      <c r="W129" s="55">
        <f t="shared" si="141"/>
        <v>0</v>
      </c>
      <c r="X129" s="55">
        <f t="shared" si="141"/>
        <v>0</v>
      </c>
      <c r="Y129" s="56">
        <f t="shared" si="141"/>
        <v>0</v>
      </c>
      <c r="Z129" s="57">
        <f t="shared" si="1"/>
        <v>368.25</v>
      </c>
      <c r="AA129" s="59">
        <f t="shared" si="2"/>
        <v>4.3839285714285712</v>
      </c>
      <c r="AB129" s="59">
        <f t="shared" si="3"/>
        <v>-0.53599738095238192</v>
      </c>
      <c r="AC129" s="1"/>
      <c r="AD129" s="1"/>
      <c r="AE129" s="1"/>
      <c r="AF129" s="1"/>
      <c r="AG129" s="1"/>
      <c r="AH129" s="1"/>
      <c r="AI129" s="1"/>
      <c r="AJ129" s="1"/>
      <c r="AK129" s="1"/>
      <c r="AL129" s="1">
        <f>IFERROR(VLOOKUP(C129,CALC!$K$2:$M$8,2,FALSE),1)</f>
        <v>1</v>
      </c>
      <c r="AM129" s="1">
        <f>IFERROR(VLOOKUP(C129,CALC!$K$2:$M$8,3,FALSE),1)</f>
        <v>1</v>
      </c>
      <c r="AN129" s="1">
        <f>VLOOKUP(B129,CALC!$E$2:$H$33,3,FALSE)</f>
        <v>1.02</v>
      </c>
      <c r="AO129" s="1">
        <f>VLOOKUP(B129,CALC!$E$2:$H$33,4,FALSE)</f>
        <v>1.01</v>
      </c>
      <c r="AP129" s="1"/>
      <c r="AQ129" s="3">
        <f t="shared" si="4"/>
        <v>4.3839285714285712</v>
      </c>
      <c r="AR129" s="3">
        <f t="shared" si="5"/>
        <v>4.3839285714285712</v>
      </c>
      <c r="AS129" s="3">
        <f t="shared" si="6"/>
        <v>4.4277678571428574</v>
      </c>
      <c r="AT129" s="3">
        <f t="shared" si="7"/>
        <v>4.4716071428571427</v>
      </c>
      <c r="AU129" s="3">
        <f t="shared" si="8"/>
        <v>4.4277678571428574</v>
      </c>
      <c r="AV129" s="3">
        <f t="shared" si="9"/>
        <v>4.4716071428571427</v>
      </c>
      <c r="AW129" s="3">
        <f t="shared" si="10"/>
        <v>4.4277678571428574</v>
      </c>
      <c r="AX129" s="3">
        <f t="shared" si="11"/>
        <v>4.4716071428571427</v>
      </c>
      <c r="AY129" s="3">
        <f t="shared" si="12"/>
        <v>-0.53069047619047716</v>
      </c>
      <c r="AZ129" s="3">
        <f t="shared" si="13"/>
        <v>-0.53069047619047716</v>
      </c>
      <c r="BA129" s="3">
        <f t="shared" si="14"/>
        <v>-0.53069047619047716</v>
      </c>
      <c r="BB129" s="3">
        <f t="shared" si="15"/>
        <v>-0.53599738095238192</v>
      </c>
      <c r="BC129" s="3">
        <f t="shared" si="16"/>
        <v>-0.54130428571428668</v>
      </c>
      <c r="BD129" s="3">
        <f t="shared" si="17"/>
        <v>-0.53599738095238192</v>
      </c>
      <c r="BE129" s="3">
        <f t="shared" si="18"/>
        <v>-0.54130428571428668</v>
      </c>
      <c r="BF129" s="3">
        <f t="shared" si="19"/>
        <v>-0.53599738095238192</v>
      </c>
      <c r="BG129" s="3">
        <f t="shared" si="20"/>
        <v>-0.54130428571428668</v>
      </c>
    </row>
    <row r="130" spans="1:59" ht="15" x14ac:dyDescent="0.25">
      <c r="A130" s="38" t="s">
        <v>303</v>
      </c>
      <c r="B130" s="38" t="s">
        <v>63</v>
      </c>
      <c r="C130" s="38" t="str">
        <f>VLOOKUP(A130,CALC!$A$2:$C$494,3,FALSE)</f>
        <v>LW/RW</v>
      </c>
      <c r="D130" s="38">
        <v>2</v>
      </c>
      <c r="E130" s="39">
        <v>84</v>
      </c>
      <c r="F130" s="40">
        <v>26.3</v>
      </c>
      <c r="G130" s="40">
        <v>25.7</v>
      </c>
      <c r="H130" s="40">
        <v>51.9</v>
      </c>
      <c r="I130" s="40">
        <v>10.3</v>
      </c>
      <c r="J130" s="40">
        <v>237.8</v>
      </c>
      <c r="K130" s="40">
        <v>155.5</v>
      </c>
      <c r="L130" s="40">
        <v>55.3</v>
      </c>
      <c r="M130" s="40">
        <v>23.8</v>
      </c>
      <c r="N130" s="52">
        <v>0.11</v>
      </c>
      <c r="O130" s="42">
        <v>16.600000000000001</v>
      </c>
      <c r="P130" s="54">
        <f t="shared" ref="P130:Y130" si="142">IF(F$4="Yes",F130*F$5,0)</f>
        <v>131.5</v>
      </c>
      <c r="Q130" s="55">
        <f t="shared" si="142"/>
        <v>96.375</v>
      </c>
      <c r="R130" s="55">
        <f t="shared" si="142"/>
        <v>0</v>
      </c>
      <c r="S130" s="55">
        <f t="shared" si="142"/>
        <v>5.15</v>
      </c>
      <c r="T130" s="55">
        <f t="shared" si="142"/>
        <v>118.9</v>
      </c>
      <c r="U130" s="55">
        <f t="shared" si="142"/>
        <v>46.65</v>
      </c>
      <c r="V130" s="55">
        <f t="shared" si="142"/>
        <v>33.18</v>
      </c>
      <c r="W130" s="55">
        <f t="shared" si="142"/>
        <v>0</v>
      </c>
      <c r="X130" s="55">
        <f t="shared" si="142"/>
        <v>0</v>
      </c>
      <c r="Y130" s="56">
        <f t="shared" si="142"/>
        <v>0</v>
      </c>
      <c r="Z130" s="57">
        <f t="shared" si="1"/>
        <v>431.755</v>
      </c>
      <c r="AA130" s="59">
        <f t="shared" si="2"/>
        <v>5.1399404761904766</v>
      </c>
      <c r="AB130" s="59">
        <f t="shared" si="3"/>
        <v>-0.65415999999999863</v>
      </c>
      <c r="AC130" s="1"/>
      <c r="AD130" s="1"/>
      <c r="AE130" s="1"/>
      <c r="AF130" s="1"/>
      <c r="AG130" s="1"/>
      <c r="AH130" s="1"/>
      <c r="AI130" s="1"/>
      <c r="AJ130" s="1"/>
      <c r="AK130" s="1"/>
      <c r="AL130" s="1">
        <f>IFERROR(VLOOKUP(C130,CALC!$K$2:$M$8,2,FALSE),1)</f>
        <v>1.08</v>
      </c>
      <c r="AM130" s="1">
        <f>IFERROR(VLOOKUP(C130,CALC!$K$2:$M$8,3,FALSE),1)</f>
        <v>1.04</v>
      </c>
      <c r="AN130" s="1">
        <f>VLOOKUP(B130,CALC!$E$2:$H$33,3,FALSE)</f>
        <v>1.04</v>
      </c>
      <c r="AO130" s="1">
        <f>VLOOKUP(B130,CALC!$E$2:$H$33,4,FALSE)</f>
        <v>1.02</v>
      </c>
      <c r="AP130" s="1"/>
      <c r="AQ130" s="3">
        <f t="shared" si="4"/>
        <v>5.345538095238096</v>
      </c>
      <c r="AR130" s="3">
        <f t="shared" si="5"/>
        <v>5.5511357142857154</v>
      </c>
      <c r="AS130" s="3">
        <f t="shared" si="6"/>
        <v>5.2427392857142863</v>
      </c>
      <c r="AT130" s="3">
        <f t="shared" si="7"/>
        <v>5.345538095238096</v>
      </c>
      <c r="AU130" s="3">
        <f t="shared" si="8"/>
        <v>5.4524488571428584</v>
      </c>
      <c r="AV130" s="3">
        <f t="shared" si="9"/>
        <v>5.55935961904762</v>
      </c>
      <c r="AW130" s="3">
        <f t="shared" si="10"/>
        <v>5.6621584285714297</v>
      </c>
      <c r="AX130" s="3">
        <f t="shared" si="11"/>
        <v>5.773181142857144</v>
      </c>
      <c r="AY130" s="3">
        <f t="shared" si="12"/>
        <v>-0.61666666666666536</v>
      </c>
      <c r="AZ130" s="3">
        <f t="shared" si="13"/>
        <v>-0.64133333333333198</v>
      </c>
      <c r="BA130" s="3">
        <f t="shared" si="14"/>
        <v>-0.66599999999999859</v>
      </c>
      <c r="BB130" s="3">
        <f t="shared" si="15"/>
        <v>-0.62899999999999867</v>
      </c>
      <c r="BC130" s="3">
        <f t="shared" si="16"/>
        <v>-0.64133333333333198</v>
      </c>
      <c r="BD130" s="3">
        <f t="shared" si="17"/>
        <v>-0.65415999999999863</v>
      </c>
      <c r="BE130" s="3">
        <f t="shared" si="18"/>
        <v>-0.66698666666666528</v>
      </c>
      <c r="BF130" s="3">
        <f t="shared" si="19"/>
        <v>-0.67931999999999859</v>
      </c>
      <c r="BG130" s="3">
        <f t="shared" si="20"/>
        <v>-0.69263999999999859</v>
      </c>
    </row>
    <row r="131" spans="1:59" ht="15" x14ac:dyDescent="0.25">
      <c r="A131" s="1" t="s">
        <v>291</v>
      </c>
      <c r="B131" s="1" t="s">
        <v>68</v>
      </c>
      <c r="C131" s="38" t="str">
        <f>VLOOKUP(A131,CALC!$A$2:$C$494,3,FALSE)</f>
        <v>C/LW</v>
      </c>
      <c r="D131" s="1">
        <v>1</v>
      </c>
      <c r="E131" s="79">
        <v>84</v>
      </c>
      <c r="F131" s="80">
        <v>27.4</v>
      </c>
      <c r="G131" s="80">
        <v>29.1</v>
      </c>
      <c r="H131" s="80">
        <v>56.4</v>
      </c>
      <c r="I131" s="80">
        <v>24.3</v>
      </c>
      <c r="J131" s="80">
        <v>215.1</v>
      </c>
      <c r="K131" s="80">
        <v>115.1</v>
      </c>
      <c r="L131" s="80">
        <v>49.7</v>
      </c>
      <c r="M131" s="80">
        <v>33.700000000000003</v>
      </c>
      <c r="N131" s="81">
        <v>0.127</v>
      </c>
      <c r="O131" s="3">
        <v>16.649999999999999</v>
      </c>
      <c r="P131" s="54">
        <f t="shared" ref="P131:Y131" si="143">IF(F$4="Yes",F131*F$5,0)</f>
        <v>137</v>
      </c>
      <c r="Q131" s="55">
        <f t="shared" si="143"/>
        <v>109.125</v>
      </c>
      <c r="R131" s="55">
        <f t="shared" si="143"/>
        <v>0</v>
      </c>
      <c r="S131" s="55">
        <f t="shared" si="143"/>
        <v>12.15</v>
      </c>
      <c r="T131" s="55">
        <f t="shared" si="143"/>
        <v>107.55</v>
      </c>
      <c r="U131" s="55">
        <f t="shared" si="143"/>
        <v>34.529999999999994</v>
      </c>
      <c r="V131" s="55">
        <f t="shared" si="143"/>
        <v>29.82</v>
      </c>
      <c r="W131" s="55">
        <f t="shared" si="143"/>
        <v>0</v>
      </c>
      <c r="X131" s="55">
        <f t="shared" si="143"/>
        <v>0</v>
      </c>
      <c r="Y131" s="56">
        <f t="shared" si="143"/>
        <v>0</v>
      </c>
      <c r="Z131" s="57">
        <f t="shared" si="1"/>
        <v>430.17499999999995</v>
      </c>
      <c r="AA131" s="59">
        <f t="shared" si="2"/>
        <v>5.1211309523809518</v>
      </c>
      <c r="AB131" s="59">
        <f t="shared" si="3"/>
        <v>-0.66407261904761861</v>
      </c>
      <c r="AC131" s="1"/>
      <c r="AD131" s="1"/>
      <c r="AE131" s="1"/>
      <c r="AF131" s="1"/>
      <c r="AG131" s="1"/>
      <c r="AH131" s="1"/>
      <c r="AI131" s="1"/>
      <c r="AJ131" s="1"/>
      <c r="AK131" s="1"/>
      <c r="AL131" s="1">
        <f>IFERROR(VLOOKUP(C131,CALC!$K$2:$M$8,2,FALSE),1)</f>
        <v>1.0900000000000001</v>
      </c>
      <c r="AM131" s="1">
        <f>IFERROR(VLOOKUP(C131,CALC!$K$2:$M$8,3,FALSE),1)</f>
        <v>1.0449999999999999</v>
      </c>
      <c r="AN131" s="1">
        <f>VLOOKUP(B131,CALC!$E$2:$H$33,3,FALSE)</f>
        <v>1</v>
      </c>
      <c r="AO131" s="1">
        <f>VLOOKUP(B131,CALC!$E$2:$H$33,4,FALSE)</f>
        <v>1</v>
      </c>
      <c r="AP131" s="1"/>
      <c r="AQ131" s="3">
        <f t="shared" si="4"/>
        <v>5.3515818452380941</v>
      </c>
      <c r="AR131" s="3">
        <f t="shared" si="5"/>
        <v>5.5820327380952381</v>
      </c>
      <c r="AS131" s="3">
        <f t="shared" si="6"/>
        <v>5.1211309523809518</v>
      </c>
      <c r="AT131" s="3">
        <f t="shared" si="7"/>
        <v>5.1211309523809518</v>
      </c>
      <c r="AU131" s="3">
        <f t="shared" si="8"/>
        <v>5.3515818452380941</v>
      </c>
      <c r="AV131" s="3">
        <f t="shared" si="9"/>
        <v>5.3515818452380941</v>
      </c>
      <c r="AW131" s="3">
        <f t="shared" si="10"/>
        <v>5.5820327380952381</v>
      </c>
      <c r="AX131" s="3">
        <f t="shared" si="11"/>
        <v>5.5820327380952381</v>
      </c>
      <c r="AY131" s="3">
        <f t="shared" si="12"/>
        <v>-0.63547619047619008</v>
      </c>
      <c r="AZ131" s="3">
        <f t="shared" si="13"/>
        <v>-0.66407261904761861</v>
      </c>
      <c r="BA131" s="3">
        <f t="shared" si="14"/>
        <v>-0.69266904761904724</v>
      </c>
      <c r="BB131" s="3">
        <f t="shared" si="15"/>
        <v>-0.63547619047619008</v>
      </c>
      <c r="BC131" s="3">
        <f t="shared" si="16"/>
        <v>-0.63547619047619008</v>
      </c>
      <c r="BD131" s="3">
        <f t="shared" si="17"/>
        <v>-0.66407261904761861</v>
      </c>
      <c r="BE131" s="3">
        <f t="shared" si="18"/>
        <v>-0.66407261904761861</v>
      </c>
      <c r="BF131" s="3">
        <f t="shared" si="19"/>
        <v>-0.69266904761904724</v>
      </c>
      <c r="BG131" s="3">
        <f t="shared" si="20"/>
        <v>-0.69266904761904724</v>
      </c>
    </row>
    <row r="132" spans="1:59" ht="15" x14ac:dyDescent="0.25">
      <c r="A132" s="38" t="s">
        <v>307</v>
      </c>
      <c r="B132" s="38" t="s">
        <v>58</v>
      </c>
      <c r="C132" s="38" t="str">
        <f>VLOOKUP(A132,CALC!$A$2:$C$494,3,FALSE)</f>
        <v>D</v>
      </c>
      <c r="D132" s="38">
        <v>1</v>
      </c>
      <c r="E132" s="39">
        <v>84</v>
      </c>
      <c r="F132" s="40">
        <v>10.9</v>
      </c>
      <c r="G132" s="40">
        <v>44</v>
      </c>
      <c r="H132" s="40">
        <v>54.9</v>
      </c>
      <c r="I132" s="40">
        <v>23.1</v>
      </c>
      <c r="J132" s="40">
        <v>172.2</v>
      </c>
      <c r="K132" s="40">
        <v>24.4</v>
      </c>
      <c r="L132" s="40">
        <v>69.400000000000006</v>
      </c>
      <c r="M132" s="40">
        <v>34.1</v>
      </c>
      <c r="N132" s="41">
        <v>6.3E-2</v>
      </c>
      <c r="O132" s="42">
        <v>23.05</v>
      </c>
      <c r="P132" s="54">
        <f t="shared" ref="P132:Y132" si="144">IF(F$4="Yes",F132*F$5,0)</f>
        <v>54.5</v>
      </c>
      <c r="Q132" s="55">
        <f t="shared" si="144"/>
        <v>165</v>
      </c>
      <c r="R132" s="55">
        <f t="shared" si="144"/>
        <v>0</v>
      </c>
      <c r="S132" s="55">
        <f t="shared" si="144"/>
        <v>11.55</v>
      </c>
      <c r="T132" s="55">
        <f t="shared" si="144"/>
        <v>86.1</v>
      </c>
      <c r="U132" s="55">
        <f t="shared" si="144"/>
        <v>7.3199999999999994</v>
      </c>
      <c r="V132" s="55">
        <f t="shared" si="144"/>
        <v>41.64</v>
      </c>
      <c r="W132" s="55">
        <f t="shared" si="144"/>
        <v>0</v>
      </c>
      <c r="X132" s="55">
        <f t="shared" si="144"/>
        <v>0</v>
      </c>
      <c r="Y132" s="56">
        <f t="shared" si="144"/>
        <v>0</v>
      </c>
      <c r="Z132" s="57">
        <f t="shared" si="1"/>
        <v>366.10999999999996</v>
      </c>
      <c r="AA132" s="59">
        <f t="shared" si="2"/>
        <v>4.3584523809523805</v>
      </c>
      <c r="AB132" s="59">
        <f t="shared" si="3"/>
        <v>-0.53670083333333451</v>
      </c>
      <c r="AC132" s="1"/>
      <c r="AD132" s="1"/>
      <c r="AE132" s="1"/>
      <c r="AF132" s="1"/>
      <c r="AG132" s="1"/>
      <c r="AH132" s="1"/>
      <c r="AI132" s="1"/>
      <c r="AJ132" s="1"/>
      <c r="AK132" s="1"/>
      <c r="AL132" s="1">
        <f>IFERROR(VLOOKUP(C132,CALC!$K$2:$M$8,2,FALSE),1)</f>
        <v>1</v>
      </c>
      <c r="AM132" s="1">
        <f>IFERROR(VLOOKUP(C132,CALC!$K$2:$M$8,3,FALSE),1)</f>
        <v>1</v>
      </c>
      <c r="AN132" s="1">
        <f>VLOOKUP(B132,CALC!$E$2:$H$33,3,FALSE)</f>
        <v>0.93</v>
      </c>
      <c r="AO132" s="1">
        <f>VLOOKUP(B132,CALC!$E$2:$H$33,4,FALSE)</f>
        <v>0.96500000000000008</v>
      </c>
      <c r="AP132" s="1"/>
      <c r="AQ132" s="3">
        <f t="shared" si="4"/>
        <v>4.3584523809523805</v>
      </c>
      <c r="AR132" s="3">
        <f t="shared" si="5"/>
        <v>4.3584523809523805</v>
      </c>
      <c r="AS132" s="3">
        <f t="shared" si="6"/>
        <v>4.2059065476190476</v>
      </c>
      <c r="AT132" s="3">
        <f t="shared" si="7"/>
        <v>4.0533607142857138</v>
      </c>
      <c r="AU132" s="3">
        <f t="shared" si="8"/>
        <v>4.2059065476190476</v>
      </c>
      <c r="AV132" s="3">
        <f t="shared" si="9"/>
        <v>4.0533607142857138</v>
      </c>
      <c r="AW132" s="3">
        <f t="shared" si="10"/>
        <v>4.2059065476190476</v>
      </c>
      <c r="AX132" s="3">
        <f t="shared" si="11"/>
        <v>4.0533607142857138</v>
      </c>
      <c r="AY132" s="3">
        <f t="shared" si="12"/>
        <v>-0.55616666666666781</v>
      </c>
      <c r="AZ132" s="3">
        <f t="shared" si="13"/>
        <v>-0.55616666666666781</v>
      </c>
      <c r="BA132" s="3">
        <f t="shared" si="14"/>
        <v>-0.55616666666666781</v>
      </c>
      <c r="BB132" s="3">
        <f t="shared" si="15"/>
        <v>-0.53670083333333451</v>
      </c>
      <c r="BC132" s="3">
        <f t="shared" si="16"/>
        <v>-0.51723500000000111</v>
      </c>
      <c r="BD132" s="3">
        <f t="shared" si="17"/>
        <v>-0.53670083333333451</v>
      </c>
      <c r="BE132" s="3">
        <f t="shared" si="18"/>
        <v>-0.51723500000000111</v>
      </c>
      <c r="BF132" s="3">
        <f t="shared" si="19"/>
        <v>-0.53670083333333451</v>
      </c>
      <c r="BG132" s="3">
        <f t="shared" si="20"/>
        <v>-0.51723500000000111</v>
      </c>
    </row>
    <row r="133" spans="1:59" ht="15" x14ac:dyDescent="0.25">
      <c r="A133" s="1" t="s">
        <v>321</v>
      </c>
      <c r="B133" s="1" t="s">
        <v>23</v>
      </c>
      <c r="C133" s="38" t="str">
        <f>VLOOKUP(A133,CALC!$A$2:$C$494,3,FALSE)</f>
        <v>C/RW</v>
      </c>
      <c r="D133" s="1">
        <v>1</v>
      </c>
      <c r="E133" s="79">
        <v>84</v>
      </c>
      <c r="F133" s="80">
        <v>32.299999999999997</v>
      </c>
      <c r="G133" s="80">
        <v>35.5</v>
      </c>
      <c r="H133" s="80">
        <v>67.8</v>
      </c>
      <c r="I133" s="80">
        <v>25</v>
      </c>
      <c r="J133" s="80">
        <v>176.5</v>
      </c>
      <c r="K133" s="80">
        <v>26.3</v>
      </c>
      <c r="L133" s="80">
        <v>43.4</v>
      </c>
      <c r="M133" s="80">
        <v>27.4</v>
      </c>
      <c r="N133" s="81">
        <v>0.183</v>
      </c>
      <c r="O133" s="3">
        <v>18.95</v>
      </c>
      <c r="P133" s="54">
        <f t="shared" ref="P133:Y133" si="145">IF(F$4="Yes",F133*F$5,0)</f>
        <v>161.5</v>
      </c>
      <c r="Q133" s="55">
        <f t="shared" si="145"/>
        <v>133.125</v>
      </c>
      <c r="R133" s="55">
        <f t="shared" si="145"/>
        <v>0</v>
      </c>
      <c r="S133" s="55">
        <f t="shared" si="145"/>
        <v>12.5</v>
      </c>
      <c r="T133" s="55">
        <f t="shared" si="145"/>
        <v>88.25</v>
      </c>
      <c r="U133" s="55">
        <f t="shared" si="145"/>
        <v>7.89</v>
      </c>
      <c r="V133" s="55">
        <f t="shared" si="145"/>
        <v>26.04</v>
      </c>
      <c r="W133" s="55">
        <f t="shared" si="145"/>
        <v>0</v>
      </c>
      <c r="X133" s="55">
        <f t="shared" si="145"/>
        <v>0</v>
      </c>
      <c r="Y133" s="56">
        <f t="shared" si="145"/>
        <v>0</v>
      </c>
      <c r="Z133" s="57">
        <f t="shared" si="1"/>
        <v>429.30500000000001</v>
      </c>
      <c r="AA133" s="59">
        <f t="shared" si="2"/>
        <v>5.1107738095238098</v>
      </c>
      <c r="AB133" s="59">
        <f t="shared" si="3"/>
        <v>-0.66204374999999871</v>
      </c>
      <c r="AC133" s="1"/>
      <c r="AD133" s="1"/>
      <c r="AE133" s="1"/>
      <c r="AF133" s="1"/>
      <c r="AG133" s="1"/>
      <c r="AH133" s="1"/>
      <c r="AI133" s="1"/>
      <c r="AJ133" s="1"/>
      <c r="AK133" s="1"/>
      <c r="AL133" s="1">
        <f>IFERROR(VLOOKUP(C133,CALC!$K$2:$M$8,2,FALSE),1)</f>
        <v>1.01</v>
      </c>
      <c r="AM133" s="1">
        <f>IFERROR(VLOOKUP(C133,CALC!$K$2:$M$8,3,FALSE),1)</f>
        <v>1.0049999999999999</v>
      </c>
      <c r="AN133" s="1">
        <f>VLOOKUP(B133,CALC!$E$2:$H$33,3,FALSE)</f>
        <v>1.04</v>
      </c>
      <c r="AO133" s="1">
        <f>VLOOKUP(B133,CALC!$E$2:$H$33,4,FALSE)</f>
        <v>1.02</v>
      </c>
      <c r="AP133" s="1"/>
      <c r="AQ133" s="3">
        <f t="shared" si="4"/>
        <v>5.136327678571428</v>
      </c>
      <c r="AR133" s="3">
        <f t="shared" si="5"/>
        <v>5.161881547619048</v>
      </c>
      <c r="AS133" s="3">
        <f t="shared" si="6"/>
        <v>5.2129892857142863</v>
      </c>
      <c r="AT133" s="3">
        <f t="shared" si="7"/>
        <v>5.315204761904762</v>
      </c>
      <c r="AU133" s="3">
        <f t="shared" si="8"/>
        <v>5.2390542321428564</v>
      </c>
      <c r="AV133" s="3">
        <f t="shared" si="9"/>
        <v>5.3417807857142856</v>
      </c>
      <c r="AW133" s="3">
        <f t="shared" si="10"/>
        <v>5.2651191785714291</v>
      </c>
      <c r="AX133" s="3">
        <f t="shared" si="11"/>
        <v>5.3683568095238101</v>
      </c>
      <c r="AY133" s="3">
        <f t="shared" si="12"/>
        <v>-0.64583333333333215</v>
      </c>
      <c r="AZ133" s="3">
        <f t="shared" si="13"/>
        <v>-0.64906249999999877</v>
      </c>
      <c r="BA133" s="3">
        <f t="shared" si="14"/>
        <v>-0.65229166666666549</v>
      </c>
      <c r="BB133" s="3">
        <f t="shared" si="15"/>
        <v>-0.65874999999999884</v>
      </c>
      <c r="BC133" s="3">
        <f t="shared" si="16"/>
        <v>-0.67166666666666541</v>
      </c>
      <c r="BD133" s="3">
        <f t="shared" si="17"/>
        <v>-0.66204374999999871</v>
      </c>
      <c r="BE133" s="3">
        <f t="shared" si="18"/>
        <v>-0.67502499999999876</v>
      </c>
      <c r="BF133" s="3">
        <f t="shared" si="19"/>
        <v>-0.6653374999999988</v>
      </c>
      <c r="BG133" s="3">
        <f t="shared" si="20"/>
        <v>-0.67838333333333212</v>
      </c>
    </row>
    <row r="134" spans="1:59" ht="15" x14ac:dyDescent="0.25">
      <c r="A134" s="38" t="s">
        <v>311</v>
      </c>
      <c r="B134" s="38" t="s">
        <v>63</v>
      </c>
      <c r="C134" s="38" t="str">
        <f>VLOOKUP(A134,CALC!$A$2:$C$494,3,FALSE)</f>
        <v>C/LW/RW</v>
      </c>
      <c r="D134" s="38">
        <v>1</v>
      </c>
      <c r="E134" s="39">
        <v>84</v>
      </c>
      <c r="F134" s="40">
        <v>24.4</v>
      </c>
      <c r="G134" s="40">
        <v>45.9</v>
      </c>
      <c r="H134" s="40">
        <v>70.3</v>
      </c>
      <c r="I134" s="40">
        <v>25.1</v>
      </c>
      <c r="J134" s="40">
        <v>179.9</v>
      </c>
      <c r="K134" s="40">
        <v>46</v>
      </c>
      <c r="L134" s="40">
        <v>26.9</v>
      </c>
      <c r="M134" s="40">
        <v>52.5</v>
      </c>
      <c r="N134" s="41">
        <v>0.13500000000000001</v>
      </c>
      <c r="O134" s="42">
        <v>18.600000000000001</v>
      </c>
      <c r="P134" s="54">
        <f t="shared" ref="P134:Y134" si="146">IF(F$4="Yes",F134*F$5,0)</f>
        <v>122</v>
      </c>
      <c r="Q134" s="55">
        <f t="shared" si="146"/>
        <v>172.125</v>
      </c>
      <c r="R134" s="55">
        <f t="shared" si="146"/>
        <v>0</v>
      </c>
      <c r="S134" s="55">
        <f t="shared" si="146"/>
        <v>12.55</v>
      </c>
      <c r="T134" s="55">
        <f t="shared" si="146"/>
        <v>89.95</v>
      </c>
      <c r="U134" s="55">
        <f t="shared" si="146"/>
        <v>13.799999999999999</v>
      </c>
      <c r="V134" s="55">
        <f t="shared" si="146"/>
        <v>16.139999999999997</v>
      </c>
      <c r="W134" s="55">
        <f t="shared" si="146"/>
        <v>0</v>
      </c>
      <c r="X134" s="55">
        <f t="shared" si="146"/>
        <v>0</v>
      </c>
      <c r="Y134" s="56">
        <f t="shared" si="146"/>
        <v>0</v>
      </c>
      <c r="Z134" s="57">
        <f t="shared" si="1"/>
        <v>426.565</v>
      </c>
      <c r="AA134" s="59">
        <f t="shared" si="2"/>
        <v>5.078154761904762</v>
      </c>
      <c r="AB134" s="59">
        <f t="shared" si="3"/>
        <v>-0.73700282142857032</v>
      </c>
      <c r="AC134" s="1"/>
      <c r="AD134" s="1"/>
      <c r="AE134" s="1"/>
      <c r="AF134" s="1"/>
      <c r="AG134" s="1"/>
      <c r="AH134" s="1"/>
      <c r="AI134" s="1"/>
      <c r="AJ134" s="1"/>
      <c r="AK134" s="1"/>
      <c r="AL134" s="1">
        <f>IFERROR(VLOOKUP(C134,CALC!$K$2:$M$8,2,FALSE),1)</f>
        <v>1.1299999999999999</v>
      </c>
      <c r="AM134" s="1">
        <f>IFERROR(VLOOKUP(C134,CALC!$K$2:$M$8,3,FALSE),1)</f>
        <v>1.0649999999999999</v>
      </c>
      <c r="AN134" s="1">
        <f>VLOOKUP(B134,CALC!$E$2:$H$33,3,FALSE)</f>
        <v>1.04</v>
      </c>
      <c r="AO134" s="1">
        <f>VLOOKUP(B134,CALC!$E$2:$H$33,4,FALSE)</f>
        <v>1.02</v>
      </c>
      <c r="AP134" s="1"/>
      <c r="AQ134" s="3">
        <f t="shared" si="4"/>
        <v>5.4082348214285716</v>
      </c>
      <c r="AR134" s="3">
        <f t="shared" si="5"/>
        <v>5.7383148809523803</v>
      </c>
      <c r="AS134" s="3">
        <f t="shared" si="6"/>
        <v>5.1797178571428573</v>
      </c>
      <c r="AT134" s="3">
        <f t="shared" si="7"/>
        <v>5.2812809523809525</v>
      </c>
      <c r="AU134" s="3">
        <f t="shared" si="8"/>
        <v>5.5163995178571428</v>
      </c>
      <c r="AV134" s="3">
        <f t="shared" si="9"/>
        <v>5.6245642142857148</v>
      </c>
      <c r="AW134" s="3">
        <f t="shared" si="10"/>
        <v>5.8530811785714283</v>
      </c>
      <c r="AX134" s="3">
        <f t="shared" si="11"/>
        <v>5.9678474761904754</v>
      </c>
      <c r="AY134" s="3">
        <f t="shared" si="12"/>
        <v>-0.67845238095237992</v>
      </c>
      <c r="AZ134" s="3">
        <f t="shared" si="13"/>
        <v>-0.72255178571428458</v>
      </c>
      <c r="BA134" s="3">
        <f t="shared" si="14"/>
        <v>-0.76665119047618924</v>
      </c>
      <c r="BB134" s="3">
        <f t="shared" si="15"/>
        <v>-0.69202142857142757</v>
      </c>
      <c r="BC134" s="3">
        <f t="shared" si="16"/>
        <v>-0.7055904761904751</v>
      </c>
      <c r="BD134" s="3">
        <f t="shared" si="17"/>
        <v>-0.73700282142857032</v>
      </c>
      <c r="BE134" s="3">
        <f t="shared" si="18"/>
        <v>-0.75145385714285595</v>
      </c>
      <c r="BF134" s="3">
        <f t="shared" si="19"/>
        <v>-0.78198421428571308</v>
      </c>
      <c r="BG134" s="3">
        <f t="shared" si="20"/>
        <v>-0.7973172380952368</v>
      </c>
    </row>
    <row r="135" spans="1:59" ht="15" x14ac:dyDescent="0.25">
      <c r="A135" s="38" t="s">
        <v>304</v>
      </c>
      <c r="B135" s="38" t="s">
        <v>61</v>
      </c>
      <c r="C135" s="38" t="str">
        <f>VLOOKUP(A135,CALC!$A$2:$C$494,3,FALSE)</f>
        <v>D</v>
      </c>
      <c r="D135" s="38">
        <v>1</v>
      </c>
      <c r="E135" s="39">
        <v>84</v>
      </c>
      <c r="F135" s="40">
        <v>13.3</v>
      </c>
      <c r="G135" s="40">
        <v>33.9</v>
      </c>
      <c r="H135" s="40">
        <v>47.2</v>
      </c>
      <c r="I135" s="40">
        <v>16</v>
      </c>
      <c r="J135" s="40">
        <v>150.6</v>
      </c>
      <c r="K135" s="40">
        <v>61.5</v>
      </c>
      <c r="L135" s="40">
        <v>108.7</v>
      </c>
      <c r="M135" s="40">
        <v>43.9</v>
      </c>
      <c r="N135" s="52">
        <v>8.7999999999999995E-2</v>
      </c>
      <c r="O135" s="42">
        <v>24</v>
      </c>
      <c r="P135" s="54">
        <f t="shared" ref="P135:Y135" si="147">IF(F$4="Yes",F135*F$5,0)</f>
        <v>66.5</v>
      </c>
      <c r="Q135" s="55">
        <f t="shared" si="147"/>
        <v>127.125</v>
      </c>
      <c r="R135" s="55">
        <f t="shared" si="147"/>
        <v>0</v>
      </c>
      <c r="S135" s="55">
        <f t="shared" si="147"/>
        <v>8</v>
      </c>
      <c r="T135" s="55">
        <f t="shared" si="147"/>
        <v>75.3</v>
      </c>
      <c r="U135" s="55">
        <f t="shared" si="147"/>
        <v>18.45</v>
      </c>
      <c r="V135" s="55">
        <f t="shared" si="147"/>
        <v>65.22</v>
      </c>
      <c r="W135" s="55">
        <f t="shared" si="147"/>
        <v>0</v>
      </c>
      <c r="X135" s="55">
        <f t="shared" si="147"/>
        <v>0</v>
      </c>
      <c r="Y135" s="56">
        <f t="shared" si="147"/>
        <v>0</v>
      </c>
      <c r="Z135" s="57">
        <f t="shared" si="1"/>
        <v>360.59500000000003</v>
      </c>
      <c r="AA135" s="59">
        <f t="shared" si="2"/>
        <v>4.2927976190476196</v>
      </c>
      <c r="AB135" s="59">
        <f t="shared" si="3"/>
        <v>-0.64980339285714295</v>
      </c>
      <c r="AC135" s="1"/>
      <c r="AD135" s="1"/>
      <c r="AE135" s="1"/>
      <c r="AF135" s="1"/>
      <c r="AG135" s="1"/>
      <c r="AH135" s="1"/>
      <c r="AI135" s="1"/>
      <c r="AJ135" s="1"/>
      <c r="AK135" s="1"/>
      <c r="AL135" s="1">
        <f>IFERROR(VLOOKUP(C135,CALC!$K$2:$M$8,2,FALSE),1)</f>
        <v>1</v>
      </c>
      <c r="AM135" s="1">
        <f>IFERROR(VLOOKUP(C135,CALC!$K$2:$M$8,3,FALSE),1)</f>
        <v>1</v>
      </c>
      <c r="AN135" s="1">
        <f>VLOOKUP(B135,CALC!$E$2:$H$33,3,FALSE)</f>
        <v>1.0900000000000001</v>
      </c>
      <c r="AO135" s="1">
        <f>VLOOKUP(B135,CALC!$E$2:$H$33,4,FALSE)</f>
        <v>1.0449999999999999</v>
      </c>
      <c r="AP135" s="1"/>
      <c r="AQ135" s="3">
        <f t="shared" si="4"/>
        <v>4.2927976190476196</v>
      </c>
      <c r="AR135" s="3">
        <f t="shared" si="5"/>
        <v>4.2927976190476196</v>
      </c>
      <c r="AS135" s="3">
        <f t="shared" si="6"/>
        <v>4.4859735119047626</v>
      </c>
      <c r="AT135" s="3">
        <f t="shared" si="7"/>
        <v>4.6791494047619056</v>
      </c>
      <c r="AU135" s="3">
        <f t="shared" si="8"/>
        <v>4.4859735119047626</v>
      </c>
      <c r="AV135" s="3">
        <f t="shared" si="9"/>
        <v>4.6791494047619056</v>
      </c>
      <c r="AW135" s="3">
        <f t="shared" si="10"/>
        <v>4.4859735119047626</v>
      </c>
      <c r="AX135" s="3">
        <f t="shared" si="11"/>
        <v>4.6791494047619056</v>
      </c>
      <c r="AY135" s="3">
        <f t="shared" si="12"/>
        <v>-0.62182142857142875</v>
      </c>
      <c r="AZ135" s="3">
        <f t="shared" si="13"/>
        <v>-0.62182142857142875</v>
      </c>
      <c r="BA135" s="3">
        <f t="shared" si="14"/>
        <v>-0.62182142857142875</v>
      </c>
      <c r="BB135" s="3">
        <f t="shared" si="15"/>
        <v>-0.64980339285714295</v>
      </c>
      <c r="BC135" s="3">
        <f t="shared" si="16"/>
        <v>-0.67778535714285737</v>
      </c>
      <c r="BD135" s="3">
        <f t="shared" si="17"/>
        <v>-0.64980339285714295</v>
      </c>
      <c r="BE135" s="3">
        <f t="shared" si="18"/>
        <v>-0.67778535714285737</v>
      </c>
      <c r="BF135" s="3">
        <f t="shared" si="19"/>
        <v>-0.64980339285714295</v>
      </c>
      <c r="BG135" s="3">
        <f t="shared" si="20"/>
        <v>-0.67778535714285737</v>
      </c>
    </row>
    <row r="136" spans="1:59" ht="15" x14ac:dyDescent="0.25">
      <c r="A136" s="38" t="s">
        <v>314</v>
      </c>
      <c r="B136" s="38" t="s">
        <v>56</v>
      </c>
      <c r="C136" s="38" t="str">
        <f>VLOOKUP(A136,CALC!$A$2:$C$494,3,FALSE)</f>
        <v>LW/RW</v>
      </c>
      <c r="D136" s="38">
        <v>1</v>
      </c>
      <c r="E136" s="39">
        <v>84</v>
      </c>
      <c r="F136" s="40">
        <v>24.2</v>
      </c>
      <c r="G136" s="40">
        <v>34.299999999999997</v>
      </c>
      <c r="H136" s="40">
        <v>58.6</v>
      </c>
      <c r="I136" s="40">
        <v>12.4</v>
      </c>
      <c r="J136" s="40">
        <v>205.2</v>
      </c>
      <c r="K136" s="40">
        <v>126</v>
      </c>
      <c r="L136" s="40">
        <v>45.7</v>
      </c>
      <c r="M136" s="40">
        <v>54.5</v>
      </c>
      <c r="N136" s="41">
        <v>0.11799999999999999</v>
      </c>
      <c r="O136" s="42">
        <v>16.55</v>
      </c>
      <c r="P136" s="54">
        <f t="shared" ref="P136:Y136" si="148">IF(F$4="Yes",F136*F$5,0)</f>
        <v>121</v>
      </c>
      <c r="Q136" s="55">
        <f t="shared" si="148"/>
        <v>128.625</v>
      </c>
      <c r="R136" s="55">
        <f t="shared" si="148"/>
        <v>0</v>
      </c>
      <c r="S136" s="55">
        <f t="shared" si="148"/>
        <v>6.2</v>
      </c>
      <c r="T136" s="55">
        <f t="shared" si="148"/>
        <v>102.6</v>
      </c>
      <c r="U136" s="55">
        <f t="shared" si="148"/>
        <v>37.799999999999997</v>
      </c>
      <c r="V136" s="55">
        <f t="shared" si="148"/>
        <v>27.42</v>
      </c>
      <c r="W136" s="55">
        <f t="shared" si="148"/>
        <v>0</v>
      </c>
      <c r="X136" s="55">
        <f t="shared" si="148"/>
        <v>0</v>
      </c>
      <c r="Y136" s="56">
        <f t="shared" si="148"/>
        <v>0</v>
      </c>
      <c r="Z136" s="57">
        <f t="shared" si="1"/>
        <v>423.64499999999998</v>
      </c>
      <c r="AA136" s="59">
        <f t="shared" si="2"/>
        <v>5.043392857142857</v>
      </c>
      <c r="AB136" s="59">
        <f t="shared" si="3"/>
        <v>-0.79366485714285617</v>
      </c>
      <c r="AC136" s="1"/>
      <c r="AD136" s="1"/>
      <c r="AE136" s="1"/>
      <c r="AF136" s="1"/>
      <c r="AG136" s="1"/>
      <c r="AH136" s="1"/>
      <c r="AI136" s="1"/>
      <c r="AJ136" s="1"/>
      <c r="AK136" s="1"/>
      <c r="AL136" s="1">
        <f>IFERROR(VLOOKUP(C136,CALC!$K$2:$M$8,2,FALSE),1)</f>
        <v>1.08</v>
      </c>
      <c r="AM136" s="1">
        <f>IFERROR(VLOOKUP(C136,CALC!$K$2:$M$8,3,FALSE),1)</f>
        <v>1.04</v>
      </c>
      <c r="AN136" s="1">
        <f>VLOOKUP(B136,CALC!$E$2:$H$33,3,FALSE)</f>
        <v>1.1399999999999999</v>
      </c>
      <c r="AO136" s="1">
        <f>VLOOKUP(B136,CALC!$E$2:$H$33,4,FALSE)</f>
        <v>1.0699999999999998</v>
      </c>
      <c r="AP136" s="1"/>
      <c r="AQ136" s="3">
        <f t="shared" si="4"/>
        <v>5.2451285714285714</v>
      </c>
      <c r="AR136" s="3">
        <f t="shared" si="5"/>
        <v>5.4468642857142857</v>
      </c>
      <c r="AS136" s="3">
        <f t="shared" si="6"/>
        <v>5.3964303571428562</v>
      </c>
      <c r="AT136" s="3">
        <f t="shared" si="7"/>
        <v>5.7494678571428564</v>
      </c>
      <c r="AU136" s="3">
        <f t="shared" si="8"/>
        <v>5.6122875714285705</v>
      </c>
      <c r="AV136" s="3">
        <f t="shared" si="9"/>
        <v>5.9794465714285705</v>
      </c>
      <c r="AW136" s="3">
        <f t="shared" si="10"/>
        <v>5.8281447857142847</v>
      </c>
      <c r="AX136" s="3">
        <f t="shared" si="11"/>
        <v>6.2094252857142855</v>
      </c>
      <c r="AY136" s="3">
        <f t="shared" si="12"/>
        <v>-0.71321428571428491</v>
      </c>
      <c r="AZ136" s="3">
        <f t="shared" si="13"/>
        <v>-0.74174285714285637</v>
      </c>
      <c r="BA136" s="3">
        <f t="shared" si="14"/>
        <v>-0.77027142857142772</v>
      </c>
      <c r="BB136" s="3">
        <f t="shared" si="15"/>
        <v>-0.76313928571428469</v>
      </c>
      <c r="BC136" s="3">
        <f t="shared" si="16"/>
        <v>-0.81306428571428468</v>
      </c>
      <c r="BD136" s="3">
        <f t="shared" si="17"/>
        <v>-0.79366485714285617</v>
      </c>
      <c r="BE136" s="3">
        <f t="shared" si="18"/>
        <v>-0.8455868571428562</v>
      </c>
      <c r="BF136" s="3">
        <f t="shared" si="19"/>
        <v>-0.82419042857142755</v>
      </c>
      <c r="BG136" s="3">
        <f t="shared" si="20"/>
        <v>-0.87810942857142749</v>
      </c>
    </row>
    <row r="137" spans="1:59" ht="15" x14ac:dyDescent="0.25">
      <c r="A137" s="38" t="s">
        <v>292</v>
      </c>
      <c r="B137" s="38" t="s">
        <v>32</v>
      </c>
      <c r="C137" s="38" t="str">
        <f>VLOOKUP(A137,CALC!$A$2:$C$494,3,FALSE)</f>
        <v>D</v>
      </c>
      <c r="D137" s="38">
        <v>2</v>
      </c>
      <c r="E137" s="39">
        <v>84</v>
      </c>
      <c r="F137" s="40">
        <v>6.8</v>
      </c>
      <c r="G137" s="40">
        <v>26.7</v>
      </c>
      <c r="H137" s="40">
        <v>33.5</v>
      </c>
      <c r="I137" s="40">
        <v>3.8</v>
      </c>
      <c r="J137" s="40">
        <v>142.30000000000001</v>
      </c>
      <c r="K137" s="40">
        <v>175.6</v>
      </c>
      <c r="L137" s="40">
        <v>164.9</v>
      </c>
      <c r="M137" s="40">
        <v>48.6</v>
      </c>
      <c r="N137" s="41">
        <v>4.8000000000000001E-2</v>
      </c>
      <c r="O137" s="42">
        <v>21.35</v>
      </c>
      <c r="P137" s="54">
        <f t="shared" ref="P137:Y137" si="149">IF(F$4="Yes",F137*F$5,0)</f>
        <v>34</v>
      </c>
      <c r="Q137" s="55">
        <f t="shared" si="149"/>
        <v>100.125</v>
      </c>
      <c r="R137" s="55">
        <f t="shared" si="149"/>
        <v>0</v>
      </c>
      <c r="S137" s="55">
        <f t="shared" si="149"/>
        <v>1.9</v>
      </c>
      <c r="T137" s="55">
        <f t="shared" si="149"/>
        <v>71.150000000000006</v>
      </c>
      <c r="U137" s="55">
        <f t="shared" si="149"/>
        <v>52.68</v>
      </c>
      <c r="V137" s="55">
        <f t="shared" si="149"/>
        <v>98.94</v>
      </c>
      <c r="W137" s="55">
        <f t="shared" si="149"/>
        <v>0</v>
      </c>
      <c r="X137" s="55">
        <f t="shared" si="149"/>
        <v>0</v>
      </c>
      <c r="Y137" s="56">
        <f t="shared" si="149"/>
        <v>0</v>
      </c>
      <c r="Z137" s="57">
        <f t="shared" si="1"/>
        <v>358.79500000000002</v>
      </c>
      <c r="AA137" s="59">
        <f t="shared" si="2"/>
        <v>4.2713690476190482</v>
      </c>
      <c r="AB137" s="59">
        <f t="shared" si="3"/>
        <v>-0.68184500000000015</v>
      </c>
      <c r="AC137" s="1"/>
      <c r="AD137" s="1"/>
      <c r="AE137" s="1"/>
      <c r="AF137" s="1"/>
      <c r="AG137" s="1"/>
      <c r="AH137" s="1"/>
      <c r="AI137" s="1"/>
      <c r="AJ137" s="1"/>
      <c r="AK137" s="1"/>
      <c r="AL137" s="1">
        <f>IFERROR(VLOOKUP(C137,CALC!$K$2:$M$8,2,FALSE),1)</f>
        <v>1</v>
      </c>
      <c r="AM137" s="1">
        <f>IFERROR(VLOOKUP(C137,CALC!$K$2:$M$8,3,FALSE),1)</f>
        <v>1</v>
      </c>
      <c r="AN137" s="1">
        <f>VLOOKUP(B137,CALC!$E$2:$H$33,3,FALSE)</f>
        <v>1.1200000000000001</v>
      </c>
      <c r="AO137" s="1">
        <f>VLOOKUP(B137,CALC!$E$2:$H$33,4,FALSE)</f>
        <v>1.06</v>
      </c>
      <c r="AP137" s="1"/>
      <c r="AQ137" s="3">
        <f t="shared" si="4"/>
        <v>4.2713690476190482</v>
      </c>
      <c r="AR137" s="3">
        <f t="shared" si="5"/>
        <v>4.2713690476190482</v>
      </c>
      <c r="AS137" s="3">
        <f t="shared" si="6"/>
        <v>4.5276511904761909</v>
      </c>
      <c r="AT137" s="3">
        <f t="shared" si="7"/>
        <v>4.7839333333333345</v>
      </c>
      <c r="AU137" s="3">
        <f t="shared" si="8"/>
        <v>4.5276511904761909</v>
      </c>
      <c r="AV137" s="3">
        <f t="shared" si="9"/>
        <v>4.7839333333333345</v>
      </c>
      <c r="AW137" s="3">
        <f t="shared" si="10"/>
        <v>4.5276511904761909</v>
      </c>
      <c r="AX137" s="3">
        <f t="shared" si="11"/>
        <v>4.7839333333333345</v>
      </c>
      <c r="AY137" s="3">
        <f t="shared" si="12"/>
        <v>-0.6432500000000001</v>
      </c>
      <c r="AZ137" s="3">
        <f t="shared" si="13"/>
        <v>-0.6432500000000001</v>
      </c>
      <c r="BA137" s="3">
        <f t="shared" si="14"/>
        <v>-0.6432500000000001</v>
      </c>
      <c r="BB137" s="3">
        <f t="shared" si="15"/>
        <v>-0.68184500000000015</v>
      </c>
      <c r="BC137" s="3">
        <f t="shared" si="16"/>
        <v>-0.72044000000000019</v>
      </c>
      <c r="BD137" s="3">
        <f t="shared" si="17"/>
        <v>-0.68184500000000015</v>
      </c>
      <c r="BE137" s="3">
        <f t="shared" si="18"/>
        <v>-0.72044000000000019</v>
      </c>
      <c r="BF137" s="3">
        <f t="shared" si="19"/>
        <v>-0.68184500000000015</v>
      </c>
      <c r="BG137" s="3">
        <f t="shared" si="20"/>
        <v>-0.72044000000000019</v>
      </c>
    </row>
    <row r="138" spans="1:59" ht="15" x14ac:dyDescent="0.25">
      <c r="A138" s="38" t="s">
        <v>306</v>
      </c>
      <c r="B138" s="38" t="s">
        <v>45</v>
      </c>
      <c r="C138" s="38" t="str">
        <f>VLOOKUP(A138,CALC!$A$2:$C$494,3,FALSE)</f>
        <v>C</v>
      </c>
      <c r="D138" s="38">
        <v>1</v>
      </c>
      <c r="E138" s="39">
        <v>84</v>
      </c>
      <c r="F138" s="40">
        <v>23.6</v>
      </c>
      <c r="G138" s="40">
        <v>47.3</v>
      </c>
      <c r="H138" s="40">
        <v>70.900000000000006</v>
      </c>
      <c r="I138" s="40">
        <v>22.2</v>
      </c>
      <c r="J138" s="40">
        <v>160.1</v>
      </c>
      <c r="K138" s="40">
        <v>21</v>
      </c>
      <c r="L138" s="40">
        <v>65.900000000000006</v>
      </c>
      <c r="M138" s="40">
        <v>26.7</v>
      </c>
      <c r="N138" s="52">
        <v>0.14799999999999999</v>
      </c>
      <c r="O138" s="42">
        <v>20</v>
      </c>
      <c r="P138" s="54">
        <f t="shared" ref="P138:Y138" si="150">IF(F$4="Yes",F138*F$5,0)</f>
        <v>118</v>
      </c>
      <c r="Q138" s="55">
        <f t="shared" si="150"/>
        <v>177.375</v>
      </c>
      <c r="R138" s="55">
        <f t="shared" si="150"/>
        <v>0</v>
      </c>
      <c r="S138" s="55">
        <f t="shared" si="150"/>
        <v>11.1</v>
      </c>
      <c r="T138" s="55">
        <f t="shared" si="150"/>
        <v>80.05</v>
      </c>
      <c r="U138" s="55">
        <f t="shared" si="150"/>
        <v>6.3</v>
      </c>
      <c r="V138" s="55">
        <f t="shared" si="150"/>
        <v>39.54</v>
      </c>
      <c r="W138" s="55">
        <f t="shared" si="150"/>
        <v>0</v>
      </c>
      <c r="X138" s="55">
        <f t="shared" si="150"/>
        <v>0</v>
      </c>
      <c r="Y138" s="56">
        <f t="shared" si="150"/>
        <v>0</v>
      </c>
      <c r="Z138" s="57">
        <f t="shared" si="1"/>
        <v>432.36500000000007</v>
      </c>
      <c r="AA138" s="59">
        <f t="shared" si="2"/>
        <v>5.1472023809523817</v>
      </c>
      <c r="AB138" s="59">
        <f t="shared" si="3"/>
        <v>-0.52555066666666528</v>
      </c>
      <c r="AC138" s="1"/>
      <c r="AD138" s="1"/>
      <c r="AE138" s="1"/>
      <c r="AF138" s="1"/>
      <c r="AG138" s="1"/>
      <c r="AH138" s="1"/>
      <c r="AI138" s="1"/>
      <c r="AJ138" s="1"/>
      <c r="AK138" s="1"/>
      <c r="AL138" s="1">
        <f>IFERROR(VLOOKUP(C138,CALC!$K$2:$M$8,2,FALSE),1)</f>
        <v>0.96</v>
      </c>
      <c r="AM138" s="1">
        <f>IFERROR(VLOOKUP(C138,CALC!$K$2:$M$8,3,FALSE),1)</f>
        <v>0.98</v>
      </c>
      <c r="AN138" s="1">
        <f>VLOOKUP(B138,CALC!$E$2:$H$33,3,FALSE)</f>
        <v>0.76</v>
      </c>
      <c r="AO138" s="1">
        <f>VLOOKUP(B138,CALC!$E$2:$H$33,4,FALSE)</f>
        <v>0.88</v>
      </c>
      <c r="AP138" s="1"/>
      <c r="AQ138" s="3">
        <f t="shared" si="4"/>
        <v>5.0442583333333344</v>
      </c>
      <c r="AR138" s="3">
        <f t="shared" si="5"/>
        <v>4.9413142857142862</v>
      </c>
      <c r="AS138" s="3">
        <f t="shared" si="6"/>
        <v>4.5295380952380961</v>
      </c>
      <c r="AT138" s="3">
        <f t="shared" si="7"/>
        <v>3.9118738095238101</v>
      </c>
      <c r="AU138" s="3">
        <f t="shared" si="8"/>
        <v>4.438947333333334</v>
      </c>
      <c r="AV138" s="3">
        <f t="shared" si="9"/>
        <v>3.8336363333333341</v>
      </c>
      <c r="AW138" s="3">
        <f t="shared" si="10"/>
        <v>4.3483565714285719</v>
      </c>
      <c r="AX138" s="3">
        <f t="shared" si="11"/>
        <v>3.7553988571428576</v>
      </c>
      <c r="AY138" s="3">
        <f t="shared" si="12"/>
        <v>-0.60940476190476023</v>
      </c>
      <c r="AZ138" s="3">
        <f t="shared" si="13"/>
        <v>-0.59721666666666506</v>
      </c>
      <c r="BA138" s="3">
        <f t="shared" si="14"/>
        <v>-0.58502857142856979</v>
      </c>
      <c r="BB138" s="3">
        <f t="shared" si="15"/>
        <v>-0.53627619047618902</v>
      </c>
      <c r="BC138" s="3">
        <f t="shared" si="16"/>
        <v>-0.46314761904761775</v>
      </c>
      <c r="BD138" s="3">
        <f t="shared" si="17"/>
        <v>-0.52555066666666528</v>
      </c>
      <c r="BE138" s="3">
        <f t="shared" si="18"/>
        <v>-0.45388466666666544</v>
      </c>
      <c r="BF138" s="3">
        <f t="shared" si="19"/>
        <v>-0.51482514285714143</v>
      </c>
      <c r="BG138" s="3">
        <f t="shared" si="20"/>
        <v>-0.44462171428571307</v>
      </c>
    </row>
    <row r="139" spans="1:59" ht="15" x14ac:dyDescent="0.25">
      <c r="A139" s="38" t="s">
        <v>280</v>
      </c>
      <c r="B139" s="38" t="s">
        <v>70</v>
      </c>
      <c r="C139" s="38" t="str">
        <f>VLOOKUP(A139,CALC!$A$2:$C$494,3,FALSE)</f>
        <v>LW/RW</v>
      </c>
      <c r="D139" s="38">
        <v>1</v>
      </c>
      <c r="E139" s="39">
        <v>84</v>
      </c>
      <c r="F139" s="40">
        <v>24.8</v>
      </c>
      <c r="G139" s="40">
        <v>46.8</v>
      </c>
      <c r="H139" s="40">
        <v>71.5</v>
      </c>
      <c r="I139" s="40">
        <v>24</v>
      </c>
      <c r="J139" s="40">
        <v>193.1</v>
      </c>
      <c r="K139" s="40">
        <v>16.600000000000001</v>
      </c>
      <c r="L139" s="40">
        <v>15.5</v>
      </c>
      <c r="M139" s="40">
        <v>15</v>
      </c>
      <c r="N139" s="52">
        <v>0.128</v>
      </c>
      <c r="O139" s="42">
        <v>18.2</v>
      </c>
      <c r="P139" s="54">
        <f t="shared" ref="P139:Y139" si="151">IF(F$4="Yes",F139*F$5,0)</f>
        <v>124</v>
      </c>
      <c r="Q139" s="55">
        <f t="shared" si="151"/>
        <v>175.5</v>
      </c>
      <c r="R139" s="55">
        <f t="shared" si="151"/>
        <v>0</v>
      </c>
      <c r="S139" s="55">
        <f t="shared" si="151"/>
        <v>12</v>
      </c>
      <c r="T139" s="55">
        <f t="shared" si="151"/>
        <v>96.55</v>
      </c>
      <c r="U139" s="55">
        <f t="shared" si="151"/>
        <v>4.9800000000000004</v>
      </c>
      <c r="V139" s="55">
        <f t="shared" si="151"/>
        <v>9.2999999999999989</v>
      </c>
      <c r="W139" s="55">
        <f t="shared" si="151"/>
        <v>0</v>
      </c>
      <c r="X139" s="55">
        <f t="shared" si="151"/>
        <v>0</v>
      </c>
      <c r="Y139" s="56">
        <f t="shared" si="151"/>
        <v>0</v>
      </c>
      <c r="Z139" s="57">
        <f t="shared" si="1"/>
        <v>422.33000000000004</v>
      </c>
      <c r="AA139" s="59">
        <f t="shared" si="2"/>
        <v>5.0277380952380959</v>
      </c>
      <c r="AB139" s="59">
        <f t="shared" si="3"/>
        <v>-0.79213488095237916</v>
      </c>
      <c r="AC139" s="1"/>
      <c r="AD139" s="1"/>
      <c r="AE139" s="1"/>
      <c r="AF139" s="1"/>
      <c r="AG139" s="1"/>
      <c r="AH139" s="1"/>
      <c r="AI139" s="1"/>
      <c r="AJ139" s="1"/>
      <c r="AK139" s="1"/>
      <c r="AL139" s="1">
        <f>IFERROR(VLOOKUP(C139,CALC!$K$2:$M$8,2,FALSE),1)</f>
        <v>1.08</v>
      </c>
      <c r="AM139" s="1">
        <f>IFERROR(VLOOKUP(C139,CALC!$K$2:$M$8,3,FALSE),1)</f>
        <v>1.04</v>
      </c>
      <c r="AN139" s="1">
        <f>VLOOKUP(B139,CALC!$E$2:$H$33,3,FALSE)</f>
        <v>1.0900000000000001</v>
      </c>
      <c r="AO139" s="1">
        <f>VLOOKUP(B139,CALC!$E$2:$H$33,4,FALSE)</f>
        <v>1.0449999999999999</v>
      </c>
      <c r="AP139" s="1"/>
      <c r="AQ139" s="3">
        <f t="shared" si="4"/>
        <v>5.2288476190476203</v>
      </c>
      <c r="AR139" s="3">
        <f t="shared" si="5"/>
        <v>5.4299571428571438</v>
      </c>
      <c r="AS139" s="3">
        <f t="shared" si="6"/>
        <v>5.2539863095238095</v>
      </c>
      <c r="AT139" s="3">
        <f t="shared" si="7"/>
        <v>5.4802345238095249</v>
      </c>
      <c r="AU139" s="3">
        <f t="shared" si="8"/>
        <v>5.4641457619047626</v>
      </c>
      <c r="AV139" s="3">
        <f t="shared" si="9"/>
        <v>5.6994439047619068</v>
      </c>
      <c r="AW139" s="3">
        <f t="shared" si="10"/>
        <v>5.6743052142857149</v>
      </c>
      <c r="AX139" s="3">
        <f t="shared" si="11"/>
        <v>5.9186532857142868</v>
      </c>
      <c r="AY139" s="3">
        <f t="shared" si="12"/>
        <v>-0.72886904761904603</v>
      </c>
      <c r="AZ139" s="3">
        <f t="shared" si="13"/>
        <v>-0.75802380952380788</v>
      </c>
      <c r="BA139" s="3">
        <f t="shared" si="14"/>
        <v>-0.78717857142856973</v>
      </c>
      <c r="BB139" s="3">
        <f t="shared" si="15"/>
        <v>-0.76166815476190308</v>
      </c>
      <c r="BC139" s="3">
        <f t="shared" si="16"/>
        <v>-0.79446726190476025</v>
      </c>
      <c r="BD139" s="3">
        <f t="shared" si="17"/>
        <v>-0.79213488095237916</v>
      </c>
      <c r="BE139" s="3">
        <f t="shared" si="18"/>
        <v>-0.82624595238095067</v>
      </c>
      <c r="BF139" s="3">
        <f t="shared" si="19"/>
        <v>-0.82260160714285535</v>
      </c>
      <c r="BG139" s="3">
        <f t="shared" si="20"/>
        <v>-0.85802464285714108</v>
      </c>
    </row>
    <row r="140" spans="1:59" ht="15" x14ac:dyDescent="0.25">
      <c r="A140" s="38" t="s">
        <v>299</v>
      </c>
      <c r="B140" s="38" t="s">
        <v>43</v>
      </c>
      <c r="C140" s="38" t="str">
        <f>VLOOKUP(A140,CALC!$A$2:$C$494,3,FALSE)</f>
        <v>C</v>
      </c>
      <c r="D140" s="38">
        <v>2</v>
      </c>
      <c r="E140" s="39">
        <v>84</v>
      </c>
      <c r="F140" s="40">
        <v>23.3</v>
      </c>
      <c r="G140" s="40">
        <v>32.700000000000003</v>
      </c>
      <c r="H140" s="40">
        <v>56.1</v>
      </c>
      <c r="I140" s="40">
        <v>9.5</v>
      </c>
      <c r="J140" s="40">
        <v>218.5</v>
      </c>
      <c r="K140" s="40">
        <v>150</v>
      </c>
      <c r="L140" s="40">
        <v>45.6</v>
      </c>
      <c r="M140" s="40">
        <v>83.9</v>
      </c>
      <c r="N140" s="52">
        <v>0.107</v>
      </c>
      <c r="O140" s="42">
        <v>17.399999999999999</v>
      </c>
      <c r="P140" s="54">
        <f t="shared" ref="P140:Y140" si="152">IF(F$4="Yes",F140*F$5,0)</f>
        <v>116.5</v>
      </c>
      <c r="Q140" s="55">
        <f t="shared" si="152"/>
        <v>122.62500000000001</v>
      </c>
      <c r="R140" s="55">
        <f t="shared" si="152"/>
        <v>0</v>
      </c>
      <c r="S140" s="55">
        <f t="shared" si="152"/>
        <v>4.75</v>
      </c>
      <c r="T140" s="55">
        <f t="shared" si="152"/>
        <v>109.25</v>
      </c>
      <c r="U140" s="55">
        <f t="shared" si="152"/>
        <v>45</v>
      </c>
      <c r="V140" s="55">
        <f t="shared" si="152"/>
        <v>27.36</v>
      </c>
      <c r="W140" s="55">
        <f t="shared" si="152"/>
        <v>0</v>
      </c>
      <c r="X140" s="55">
        <f t="shared" si="152"/>
        <v>0</v>
      </c>
      <c r="Y140" s="56">
        <f t="shared" si="152"/>
        <v>0</v>
      </c>
      <c r="Z140" s="57">
        <f t="shared" si="1"/>
        <v>425.48500000000001</v>
      </c>
      <c r="AA140" s="59">
        <f t="shared" si="2"/>
        <v>5.0652976190476195</v>
      </c>
      <c r="AB140" s="59">
        <f t="shared" si="3"/>
        <v>-0.67748333333333188</v>
      </c>
      <c r="AC140" s="1"/>
      <c r="AD140" s="1"/>
      <c r="AE140" s="1"/>
      <c r="AF140" s="1"/>
      <c r="AG140" s="1"/>
      <c r="AH140" s="1"/>
      <c r="AI140" s="1"/>
      <c r="AJ140" s="1"/>
      <c r="AK140" s="1"/>
      <c r="AL140" s="1">
        <f>IFERROR(VLOOKUP(C140,CALC!$K$2:$M$8,2,FALSE),1)</f>
        <v>0.96</v>
      </c>
      <c r="AM140" s="1">
        <f>IFERROR(VLOOKUP(C140,CALC!$K$2:$M$8,3,FALSE),1)</f>
        <v>0.98</v>
      </c>
      <c r="AN140" s="1">
        <f>VLOOKUP(B140,CALC!$E$2:$H$33,3,FALSE)</f>
        <v>1</v>
      </c>
      <c r="AO140" s="1">
        <f>VLOOKUP(B140,CALC!$E$2:$H$33,4,FALSE)</f>
        <v>1</v>
      </c>
      <c r="AP140" s="1"/>
      <c r="AQ140" s="3">
        <f t="shared" si="4"/>
        <v>4.9639916666666668</v>
      </c>
      <c r="AR140" s="3">
        <f t="shared" si="5"/>
        <v>4.8626857142857149</v>
      </c>
      <c r="AS140" s="3">
        <f t="shared" si="6"/>
        <v>5.0652976190476195</v>
      </c>
      <c r="AT140" s="3">
        <f t="shared" si="7"/>
        <v>5.0652976190476195</v>
      </c>
      <c r="AU140" s="3">
        <f t="shared" si="8"/>
        <v>4.9639916666666668</v>
      </c>
      <c r="AV140" s="3">
        <f t="shared" si="9"/>
        <v>4.9639916666666668</v>
      </c>
      <c r="AW140" s="3">
        <f t="shared" si="10"/>
        <v>4.8626857142857149</v>
      </c>
      <c r="AX140" s="3">
        <f t="shared" si="11"/>
        <v>4.8626857142857149</v>
      </c>
      <c r="AY140" s="3">
        <f t="shared" si="12"/>
        <v>-0.69130952380952237</v>
      </c>
      <c r="AZ140" s="3">
        <f t="shared" si="13"/>
        <v>-0.67748333333333188</v>
      </c>
      <c r="BA140" s="3">
        <f t="shared" si="14"/>
        <v>-0.6636571428571415</v>
      </c>
      <c r="BB140" s="3">
        <f t="shared" si="15"/>
        <v>-0.69130952380952237</v>
      </c>
      <c r="BC140" s="3">
        <f t="shared" si="16"/>
        <v>-0.69130952380952237</v>
      </c>
      <c r="BD140" s="3">
        <f t="shared" si="17"/>
        <v>-0.67748333333333188</v>
      </c>
      <c r="BE140" s="3">
        <f t="shared" si="18"/>
        <v>-0.67748333333333188</v>
      </c>
      <c r="BF140" s="3">
        <f t="shared" si="19"/>
        <v>-0.6636571428571415</v>
      </c>
      <c r="BG140" s="3">
        <f t="shared" si="20"/>
        <v>-0.6636571428571415</v>
      </c>
    </row>
    <row r="141" spans="1:59" ht="15" x14ac:dyDescent="0.25">
      <c r="A141" s="38" t="s">
        <v>315</v>
      </c>
      <c r="B141" s="38" t="s">
        <v>70</v>
      </c>
      <c r="C141" s="38" t="str">
        <f>VLOOKUP(A141,CALC!$A$2:$C$494,3,FALSE)</f>
        <v>D</v>
      </c>
      <c r="D141" s="38"/>
      <c r="E141" s="39">
        <v>84</v>
      </c>
      <c r="F141" s="40">
        <v>8.1999999999999993</v>
      </c>
      <c r="G141" s="40">
        <v>18.600000000000001</v>
      </c>
      <c r="H141" s="40">
        <v>26.8</v>
      </c>
      <c r="I141" s="40">
        <v>0</v>
      </c>
      <c r="J141" s="40">
        <v>164.5</v>
      </c>
      <c r="K141" s="40">
        <v>167.5</v>
      </c>
      <c r="L141" s="40">
        <v>182.7</v>
      </c>
      <c r="M141" s="40">
        <v>88.2</v>
      </c>
      <c r="N141" s="52">
        <v>0.05</v>
      </c>
      <c r="O141" s="42">
        <v>22.25</v>
      </c>
      <c r="P141" s="54">
        <f t="shared" ref="P141:Y141" si="153">IF(F$4="Yes",F141*F$5,0)</f>
        <v>41</v>
      </c>
      <c r="Q141" s="55">
        <f t="shared" si="153"/>
        <v>69.75</v>
      </c>
      <c r="R141" s="55">
        <f t="shared" si="153"/>
        <v>0</v>
      </c>
      <c r="S141" s="55">
        <f t="shared" si="153"/>
        <v>0</v>
      </c>
      <c r="T141" s="55">
        <f t="shared" si="153"/>
        <v>82.25</v>
      </c>
      <c r="U141" s="55">
        <f t="shared" si="153"/>
        <v>50.25</v>
      </c>
      <c r="V141" s="55">
        <f t="shared" si="153"/>
        <v>109.61999999999999</v>
      </c>
      <c r="W141" s="55">
        <f t="shared" si="153"/>
        <v>0</v>
      </c>
      <c r="X141" s="55">
        <f t="shared" si="153"/>
        <v>0</v>
      </c>
      <c r="Y141" s="56">
        <f t="shared" si="153"/>
        <v>0</v>
      </c>
      <c r="Z141" s="57">
        <f t="shared" si="1"/>
        <v>352.87</v>
      </c>
      <c r="AA141" s="59">
        <f t="shared" si="2"/>
        <v>4.2008333333333336</v>
      </c>
      <c r="AB141" s="59">
        <f t="shared" si="3"/>
        <v>-0.74590607142857179</v>
      </c>
      <c r="AC141" s="1"/>
      <c r="AD141" s="1"/>
      <c r="AE141" s="1"/>
      <c r="AF141" s="1"/>
      <c r="AG141" s="1"/>
      <c r="AH141" s="1"/>
      <c r="AI141" s="1"/>
      <c r="AJ141" s="1"/>
      <c r="AK141" s="1"/>
      <c r="AL141" s="1">
        <f>IFERROR(VLOOKUP(C141,CALC!$K$2:$M$8,2,FALSE),1)</f>
        <v>1</v>
      </c>
      <c r="AM141" s="1">
        <f>IFERROR(VLOOKUP(C141,CALC!$K$2:$M$8,3,FALSE),1)</f>
        <v>1</v>
      </c>
      <c r="AN141" s="1">
        <f>VLOOKUP(B141,CALC!$E$2:$H$33,3,FALSE)</f>
        <v>1.0900000000000001</v>
      </c>
      <c r="AO141" s="1">
        <f>VLOOKUP(B141,CALC!$E$2:$H$33,4,FALSE)</f>
        <v>1.0449999999999999</v>
      </c>
      <c r="AP141" s="1"/>
      <c r="AQ141" s="3">
        <f t="shared" si="4"/>
        <v>4.2008333333333336</v>
      </c>
      <c r="AR141" s="3">
        <f t="shared" si="5"/>
        <v>4.2008333333333336</v>
      </c>
      <c r="AS141" s="3">
        <f t="shared" si="6"/>
        <v>4.3898708333333332</v>
      </c>
      <c r="AT141" s="3">
        <f t="shared" si="7"/>
        <v>4.5789083333333336</v>
      </c>
      <c r="AU141" s="3">
        <f t="shared" si="8"/>
        <v>4.3898708333333332</v>
      </c>
      <c r="AV141" s="3">
        <f t="shared" si="9"/>
        <v>4.5789083333333336</v>
      </c>
      <c r="AW141" s="3">
        <f t="shared" si="10"/>
        <v>4.3898708333333332</v>
      </c>
      <c r="AX141" s="3">
        <f t="shared" si="11"/>
        <v>4.5789083333333336</v>
      </c>
      <c r="AY141" s="3">
        <f t="shared" si="12"/>
        <v>-0.71378571428571469</v>
      </c>
      <c r="AZ141" s="3">
        <f t="shared" si="13"/>
        <v>-0.71378571428571469</v>
      </c>
      <c r="BA141" s="3">
        <f t="shared" si="14"/>
        <v>-0.71378571428571469</v>
      </c>
      <c r="BB141" s="3">
        <f t="shared" si="15"/>
        <v>-0.74590607142857179</v>
      </c>
      <c r="BC141" s="3">
        <f t="shared" si="16"/>
        <v>-0.77802642857142912</v>
      </c>
      <c r="BD141" s="3">
        <f t="shared" si="17"/>
        <v>-0.74590607142857179</v>
      </c>
      <c r="BE141" s="3">
        <f t="shared" si="18"/>
        <v>-0.77802642857142912</v>
      </c>
      <c r="BF141" s="3">
        <f t="shared" si="19"/>
        <v>-0.74590607142857179</v>
      </c>
      <c r="BG141" s="3">
        <f t="shared" si="20"/>
        <v>-0.77802642857142912</v>
      </c>
    </row>
    <row r="142" spans="1:59" ht="15" x14ac:dyDescent="0.25">
      <c r="A142" s="38" t="s">
        <v>340</v>
      </c>
      <c r="B142" s="38" t="s">
        <v>39</v>
      </c>
      <c r="C142" s="38" t="str">
        <f>VLOOKUP(A142,CALC!$A$2:$C$494,3,FALSE)</f>
        <v>LW/RW</v>
      </c>
      <c r="D142" s="38">
        <v>1</v>
      </c>
      <c r="E142" s="39">
        <v>84</v>
      </c>
      <c r="F142" s="40">
        <v>27.3</v>
      </c>
      <c r="G142" s="40">
        <v>32.799999999999997</v>
      </c>
      <c r="H142" s="40">
        <v>60.2</v>
      </c>
      <c r="I142" s="40">
        <v>16.8</v>
      </c>
      <c r="J142" s="40">
        <v>216.7</v>
      </c>
      <c r="K142" s="40">
        <v>81.599999999999994</v>
      </c>
      <c r="L142" s="40">
        <v>33.1</v>
      </c>
      <c r="M142" s="40">
        <v>17</v>
      </c>
      <c r="N142" s="41">
        <v>0.126</v>
      </c>
      <c r="O142" s="42">
        <v>18.75</v>
      </c>
      <c r="P142" s="54">
        <f t="shared" ref="P142:Y142" si="154">IF(F$4="Yes",F142*F$5,0)</f>
        <v>136.5</v>
      </c>
      <c r="Q142" s="55">
        <f t="shared" si="154"/>
        <v>122.99999999999999</v>
      </c>
      <c r="R142" s="55">
        <f t="shared" si="154"/>
        <v>0</v>
      </c>
      <c r="S142" s="55">
        <f t="shared" si="154"/>
        <v>8.4</v>
      </c>
      <c r="T142" s="55">
        <f t="shared" si="154"/>
        <v>108.35</v>
      </c>
      <c r="U142" s="55">
        <f t="shared" si="154"/>
        <v>24.479999999999997</v>
      </c>
      <c r="V142" s="55">
        <f t="shared" si="154"/>
        <v>19.86</v>
      </c>
      <c r="W142" s="55">
        <f t="shared" si="154"/>
        <v>0</v>
      </c>
      <c r="X142" s="55">
        <f t="shared" si="154"/>
        <v>0</v>
      </c>
      <c r="Y142" s="56">
        <f t="shared" si="154"/>
        <v>0</v>
      </c>
      <c r="Z142" s="57">
        <f t="shared" si="1"/>
        <v>420.59000000000003</v>
      </c>
      <c r="AA142" s="59">
        <f t="shared" si="2"/>
        <v>5.00702380952381</v>
      </c>
      <c r="AB142" s="59">
        <f t="shared" si="3"/>
        <v>-0.74058833333333185</v>
      </c>
      <c r="AC142" s="1"/>
      <c r="AD142" s="1"/>
      <c r="AE142" s="1"/>
      <c r="AF142" s="1"/>
      <c r="AG142" s="1"/>
      <c r="AH142" s="1"/>
      <c r="AI142" s="1"/>
      <c r="AJ142" s="1"/>
      <c r="AK142" s="1"/>
      <c r="AL142" s="1">
        <f>IFERROR(VLOOKUP(C142,CALC!$K$2:$M$8,2,FALSE),1)</f>
        <v>1.08</v>
      </c>
      <c r="AM142" s="1">
        <f>IFERROR(VLOOKUP(C142,CALC!$K$2:$M$8,3,FALSE),1)</f>
        <v>1.04</v>
      </c>
      <c r="AN142" s="1">
        <f>VLOOKUP(B142,CALC!$E$2:$H$33,3,FALSE)</f>
        <v>0.9</v>
      </c>
      <c r="AO142" s="1">
        <f>VLOOKUP(B142,CALC!$E$2:$H$33,4,FALSE)</f>
        <v>0.95</v>
      </c>
      <c r="AP142" s="1"/>
      <c r="AQ142" s="3">
        <f t="shared" si="4"/>
        <v>5.207304761904763</v>
      </c>
      <c r="AR142" s="3">
        <f t="shared" si="5"/>
        <v>5.4075857142857151</v>
      </c>
      <c r="AS142" s="3">
        <f t="shared" si="6"/>
        <v>4.7566726190476194</v>
      </c>
      <c r="AT142" s="3">
        <f t="shared" si="7"/>
        <v>4.5063214285714288</v>
      </c>
      <c r="AU142" s="3">
        <f t="shared" si="8"/>
        <v>4.9469395238095242</v>
      </c>
      <c r="AV142" s="3">
        <f t="shared" si="9"/>
        <v>4.6865742857142871</v>
      </c>
      <c r="AW142" s="3">
        <f t="shared" si="10"/>
        <v>5.137206428571429</v>
      </c>
      <c r="AX142" s="3">
        <f t="shared" si="11"/>
        <v>4.8668271428571437</v>
      </c>
      <c r="AY142" s="3">
        <f t="shared" si="12"/>
        <v>-0.74958333333333194</v>
      </c>
      <c r="AZ142" s="3">
        <f t="shared" si="13"/>
        <v>-0.77956666666666519</v>
      </c>
      <c r="BA142" s="3">
        <f t="shared" si="14"/>
        <v>-0.80954999999999855</v>
      </c>
      <c r="BB142" s="3">
        <f t="shared" si="15"/>
        <v>-0.71210416666666532</v>
      </c>
      <c r="BC142" s="3">
        <f t="shared" si="16"/>
        <v>-0.67462499999999881</v>
      </c>
      <c r="BD142" s="3">
        <f t="shared" si="17"/>
        <v>-0.74058833333333185</v>
      </c>
      <c r="BE142" s="3">
        <f t="shared" si="18"/>
        <v>-0.70160999999999873</v>
      </c>
      <c r="BF142" s="3">
        <f t="shared" si="19"/>
        <v>-0.7690724999999986</v>
      </c>
      <c r="BG142" s="3">
        <f t="shared" si="20"/>
        <v>-0.72859499999999866</v>
      </c>
    </row>
    <row r="143" spans="1:59" ht="15" x14ac:dyDescent="0.25">
      <c r="A143" s="1" t="s">
        <v>334</v>
      </c>
      <c r="B143" s="1" t="s">
        <v>68</v>
      </c>
      <c r="C143" s="38" t="str">
        <f>VLOOKUP(A143,CALC!$A$2:$C$494,3,FALSE)</f>
        <v>D</v>
      </c>
      <c r="D143" s="1">
        <v>2</v>
      </c>
      <c r="E143" s="79">
        <v>84</v>
      </c>
      <c r="F143" s="80">
        <v>10.8</v>
      </c>
      <c r="G143" s="80">
        <v>28.1</v>
      </c>
      <c r="H143" s="80">
        <v>38.9</v>
      </c>
      <c r="I143" s="80">
        <v>6.5</v>
      </c>
      <c r="J143" s="80">
        <v>168.7</v>
      </c>
      <c r="K143" s="80">
        <v>38</v>
      </c>
      <c r="L143" s="80">
        <v>159.1</v>
      </c>
      <c r="M143" s="80">
        <v>45.3</v>
      </c>
      <c r="N143" s="81">
        <v>6.4000000000000001E-2</v>
      </c>
      <c r="O143" s="3">
        <v>22.4</v>
      </c>
      <c r="P143" s="54">
        <f t="shared" ref="P143:Y143" si="155">IF(F$4="Yes",F143*F$5,0)</f>
        <v>54</v>
      </c>
      <c r="Q143" s="55">
        <f t="shared" si="155"/>
        <v>105.375</v>
      </c>
      <c r="R143" s="55">
        <f t="shared" si="155"/>
        <v>0</v>
      </c>
      <c r="S143" s="55">
        <f t="shared" si="155"/>
        <v>3.25</v>
      </c>
      <c r="T143" s="55">
        <f t="shared" si="155"/>
        <v>84.35</v>
      </c>
      <c r="U143" s="55">
        <f t="shared" si="155"/>
        <v>11.4</v>
      </c>
      <c r="V143" s="55">
        <f t="shared" si="155"/>
        <v>95.46</v>
      </c>
      <c r="W143" s="55">
        <f t="shared" si="155"/>
        <v>0</v>
      </c>
      <c r="X143" s="55">
        <f t="shared" si="155"/>
        <v>0</v>
      </c>
      <c r="Y143" s="56">
        <f t="shared" si="155"/>
        <v>0</v>
      </c>
      <c r="Z143" s="57">
        <f t="shared" si="1"/>
        <v>353.83499999999998</v>
      </c>
      <c r="AA143" s="59">
        <f t="shared" si="2"/>
        <v>4.2123214285714283</v>
      </c>
      <c r="AB143" s="59">
        <f t="shared" si="3"/>
        <v>-0.70229761904762</v>
      </c>
      <c r="AC143" s="1"/>
      <c r="AD143" s="1"/>
      <c r="AE143" s="1"/>
      <c r="AF143" s="1"/>
      <c r="AG143" s="1"/>
      <c r="AH143" s="1"/>
      <c r="AI143" s="1"/>
      <c r="AJ143" s="1"/>
      <c r="AK143" s="1"/>
      <c r="AL143" s="1">
        <f>IFERROR(VLOOKUP(C143,CALC!$K$2:$M$8,2,FALSE),1)</f>
        <v>1</v>
      </c>
      <c r="AM143" s="1">
        <f>IFERROR(VLOOKUP(C143,CALC!$K$2:$M$8,3,FALSE),1)</f>
        <v>1</v>
      </c>
      <c r="AN143" s="1">
        <f>VLOOKUP(B143,CALC!$E$2:$H$33,3,FALSE)</f>
        <v>1</v>
      </c>
      <c r="AO143" s="1">
        <f>VLOOKUP(B143,CALC!$E$2:$H$33,4,FALSE)</f>
        <v>1</v>
      </c>
      <c r="AP143" s="1"/>
      <c r="AQ143" s="3">
        <f t="shared" si="4"/>
        <v>4.2123214285714283</v>
      </c>
      <c r="AR143" s="3">
        <f t="shared" si="5"/>
        <v>4.2123214285714283</v>
      </c>
      <c r="AS143" s="3">
        <f t="shared" si="6"/>
        <v>4.2123214285714283</v>
      </c>
      <c r="AT143" s="3">
        <f t="shared" si="7"/>
        <v>4.2123214285714283</v>
      </c>
      <c r="AU143" s="3">
        <f t="shared" si="8"/>
        <v>4.2123214285714283</v>
      </c>
      <c r="AV143" s="3">
        <f t="shared" si="9"/>
        <v>4.2123214285714283</v>
      </c>
      <c r="AW143" s="3">
        <f t="shared" si="10"/>
        <v>4.2123214285714283</v>
      </c>
      <c r="AX143" s="3">
        <f t="shared" si="11"/>
        <v>4.2123214285714283</v>
      </c>
      <c r="AY143" s="3">
        <f t="shared" si="12"/>
        <v>-0.70229761904762</v>
      </c>
      <c r="AZ143" s="3">
        <f t="shared" si="13"/>
        <v>-0.70229761904762</v>
      </c>
      <c r="BA143" s="3">
        <f t="shared" si="14"/>
        <v>-0.70229761904762</v>
      </c>
      <c r="BB143" s="3">
        <f t="shared" si="15"/>
        <v>-0.70229761904762</v>
      </c>
      <c r="BC143" s="3">
        <f t="shared" si="16"/>
        <v>-0.70229761904762</v>
      </c>
      <c r="BD143" s="3">
        <f t="shared" si="17"/>
        <v>-0.70229761904762</v>
      </c>
      <c r="BE143" s="3">
        <f t="shared" si="18"/>
        <v>-0.70229761904762</v>
      </c>
      <c r="BF143" s="3">
        <f t="shared" si="19"/>
        <v>-0.70229761904762</v>
      </c>
      <c r="BG143" s="3">
        <f t="shared" si="20"/>
        <v>-0.70229761904762</v>
      </c>
    </row>
    <row r="144" spans="1:59" ht="15" x14ac:dyDescent="0.25">
      <c r="A144" s="38" t="s">
        <v>343</v>
      </c>
      <c r="B144" s="38" t="s">
        <v>77</v>
      </c>
      <c r="C144" s="38" t="str">
        <f>VLOOKUP(A144,CALC!$A$2:$C$494,3,FALSE)</f>
        <v>LW/RW</v>
      </c>
      <c r="D144" s="38">
        <v>2</v>
      </c>
      <c r="E144" s="39">
        <v>84</v>
      </c>
      <c r="F144" s="40">
        <v>31.9</v>
      </c>
      <c r="G144" s="40">
        <v>19.2</v>
      </c>
      <c r="H144" s="40">
        <v>51.2</v>
      </c>
      <c r="I144" s="40">
        <v>8.1999999999999993</v>
      </c>
      <c r="J144" s="40">
        <v>230.1</v>
      </c>
      <c r="K144" s="40">
        <v>161</v>
      </c>
      <c r="L144" s="40">
        <v>28.6</v>
      </c>
      <c r="M144" s="40">
        <v>36</v>
      </c>
      <c r="N144" s="41">
        <v>0.13900000000000001</v>
      </c>
      <c r="O144" s="42">
        <v>17.5</v>
      </c>
      <c r="P144" s="54">
        <f t="shared" ref="P144:Y144" si="156">IF(F$4="Yes",F144*F$5,0)</f>
        <v>159.5</v>
      </c>
      <c r="Q144" s="55">
        <f t="shared" si="156"/>
        <v>72</v>
      </c>
      <c r="R144" s="55">
        <f t="shared" si="156"/>
        <v>0</v>
      </c>
      <c r="S144" s="55">
        <f t="shared" si="156"/>
        <v>4.0999999999999996</v>
      </c>
      <c r="T144" s="55">
        <f t="shared" si="156"/>
        <v>115.05</v>
      </c>
      <c r="U144" s="55">
        <f t="shared" si="156"/>
        <v>48.3</v>
      </c>
      <c r="V144" s="55">
        <f t="shared" si="156"/>
        <v>17.16</v>
      </c>
      <c r="W144" s="55">
        <f t="shared" si="156"/>
        <v>0</v>
      </c>
      <c r="X144" s="55">
        <f t="shared" si="156"/>
        <v>0</v>
      </c>
      <c r="Y144" s="56">
        <f t="shared" si="156"/>
        <v>0</v>
      </c>
      <c r="Z144" s="57">
        <f t="shared" si="1"/>
        <v>416.11</v>
      </c>
      <c r="AA144" s="59">
        <f t="shared" si="2"/>
        <v>4.9536904761904763</v>
      </c>
      <c r="AB144" s="59">
        <f t="shared" si="3"/>
        <v>-0.83503333333333229</v>
      </c>
      <c r="AC144" s="1"/>
      <c r="AD144" s="1"/>
      <c r="AE144" s="1"/>
      <c r="AF144" s="1"/>
      <c r="AG144" s="1"/>
      <c r="AH144" s="1"/>
      <c r="AI144" s="1"/>
      <c r="AJ144" s="1"/>
      <c r="AK144" s="1"/>
      <c r="AL144" s="1">
        <f>IFERROR(VLOOKUP(C144,CALC!$K$2:$M$8,2,FALSE),1)</f>
        <v>1.08</v>
      </c>
      <c r="AM144" s="1">
        <f>IFERROR(VLOOKUP(C144,CALC!$K$2:$M$8,3,FALSE),1)</f>
        <v>1.04</v>
      </c>
      <c r="AN144" s="1">
        <f>VLOOKUP(B144,CALC!$E$2:$H$33,3,FALSE)</f>
        <v>1</v>
      </c>
      <c r="AO144" s="1">
        <f>VLOOKUP(B144,CALC!$E$2:$H$33,4,FALSE)</f>
        <v>1</v>
      </c>
      <c r="AP144" s="1"/>
      <c r="AQ144" s="3">
        <f t="shared" si="4"/>
        <v>5.1518380952380953</v>
      </c>
      <c r="AR144" s="3">
        <f t="shared" si="5"/>
        <v>5.3499857142857143</v>
      </c>
      <c r="AS144" s="3">
        <f t="shared" si="6"/>
        <v>4.9536904761904763</v>
      </c>
      <c r="AT144" s="3">
        <f t="shared" si="7"/>
        <v>4.9536904761904763</v>
      </c>
      <c r="AU144" s="3">
        <f t="shared" si="8"/>
        <v>5.1518380952380953</v>
      </c>
      <c r="AV144" s="3">
        <f t="shared" si="9"/>
        <v>5.1518380952380953</v>
      </c>
      <c r="AW144" s="3">
        <f t="shared" si="10"/>
        <v>5.3499857142857143</v>
      </c>
      <c r="AX144" s="3">
        <f t="shared" si="11"/>
        <v>5.3499857142857143</v>
      </c>
      <c r="AY144" s="3">
        <f t="shared" si="12"/>
        <v>-0.80291666666666561</v>
      </c>
      <c r="AZ144" s="3">
        <f t="shared" si="13"/>
        <v>-0.83503333333333229</v>
      </c>
      <c r="BA144" s="3">
        <f t="shared" si="14"/>
        <v>-0.86714999999999887</v>
      </c>
      <c r="BB144" s="3">
        <f t="shared" si="15"/>
        <v>-0.80291666666666561</v>
      </c>
      <c r="BC144" s="3">
        <f t="shared" si="16"/>
        <v>-0.80291666666666561</v>
      </c>
      <c r="BD144" s="3">
        <f t="shared" si="17"/>
        <v>-0.83503333333333229</v>
      </c>
      <c r="BE144" s="3">
        <f t="shared" si="18"/>
        <v>-0.83503333333333229</v>
      </c>
      <c r="BF144" s="3">
        <f t="shared" si="19"/>
        <v>-0.86714999999999887</v>
      </c>
      <c r="BG144" s="3">
        <f t="shared" si="20"/>
        <v>-0.86714999999999887</v>
      </c>
    </row>
    <row r="145" spans="1:59" ht="15" x14ac:dyDescent="0.25">
      <c r="A145" s="38" t="s">
        <v>286</v>
      </c>
      <c r="B145" s="38" t="s">
        <v>63</v>
      </c>
      <c r="C145" s="38" t="str">
        <f>VLOOKUP(A145,CALC!$A$2:$C$494,3,FALSE)</f>
        <v>RW</v>
      </c>
      <c r="D145" s="38">
        <v>1</v>
      </c>
      <c r="E145" s="39">
        <v>84</v>
      </c>
      <c r="F145" s="40">
        <v>27</v>
      </c>
      <c r="G145" s="40">
        <v>31.3</v>
      </c>
      <c r="H145" s="40">
        <v>58.3</v>
      </c>
      <c r="I145" s="40">
        <v>19</v>
      </c>
      <c r="J145" s="40">
        <v>222.8</v>
      </c>
      <c r="K145" s="40">
        <v>97.4</v>
      </c>
      <c r="L145" s="40">
        <v>23.5</v>
      </c>
      <c r="M145" s="40">
        <v>38.700000000000003</v>
      </c>
      <c r="N145" s="52">
        <v>0.121</v>
      </c>
      <c r="O145" s="42">
        <v>17.350000000000001</v>
      </c>
      <c r="P145" s="54">
        <f t="shared" ref="P145:Y145" si="157">IF(F$4="Yes",F145*F$5,0)</f>
        <v>135</v>
      </c>
      <c r="Q145" s="55">
        <f t="shared" si="157"/>
        <v>117.375</v>
      </c>
      <c r="R145" s="55">
        <f t="shared" si="157"/>
        <v>0</v>
      </c>
      <c r="S145" s="55">
        <f t="shared" si="157"/>
        <v>9.5</v>
      </c>
      <c r="T145" s="55">
        <f t="shared" si="157"/>
        <v>111.4</v>
      </c>
      <c r="U145" s="55">
        <f t="shared" si="157"/>
        <v>29.22</v>
      </c>
      <c r="V145" s="55">
        <f t="shared" si="157"/>
        <v>14.1</v>
      </c>
      <c r="W145" s="55">
        <f t="shared" si="157"/>
        <v>0</v>
      </c>
      <c r="X145" s="55">
        <f t="shared" si="157"/>
        <v>0</v>
      </c>
      <c r="Y145" s="56">
        <f t="shared" si="157"/>
        <v>0</v>
      </c>
      <c r="Z145" s="57">
        <f t="shared" si="1"/>
        <v>416.59500000000003</v>
      </c>
      <c r="AA145" s="59">
        <f t="shared" si="2"/>
        <v>4.9594642857142857</v>
      </c>
      <c r="AB145" s="59">
        <f t="shared" si="3"/>
        <v>-0.79275857142857054</v>
      </c>
      <c r="AC145" s="1"/>
      <c r="AD145" s="1"/>
      <c r="AE145" s="1"/>
      <c r="AF145" s="1"/>
      <c r="AG145" s="1"/>
      <c r="AH145" s="1"/>
      <c r="AI145" s="1"/>
      <c r="AJ145" s="1"/>
      <c r="AK145" s="1"/>
      <c r="AL145" s="1">
        <f>IFERROR(VLOOKUP(C145,CALC!$K$2:$M$8,2,FALSE),1)</f>
        <v>0.95</v>
      </c>
      <c r="AM145" s="1">
        <f>IFERROR(VLOOKUP(C145,CALC!$K$2:$M$8,3,FALSE),1)</f>
        <v>0.97499999999999998</v>
      </c>
      <c r="AN145" s="1">
        <f>VLOOKUP(B145,CALC!$E$2:$H$33,3,FALSE)</f>
        <v>1.04</v>
      </c>
      <c r="AO145" s="1">
        <f>VLOOKUP(B145,CALC!$E$2:$H$33,4,FALSE)</f>
        <v>1.02</v>
      </c>
      <c r="AP145" s="1"/>
      <c r="AQ145" s="3">
        <f t="shared" si="4"/>
        <v>4.8354776785714284</v>
      </c>
      <c r="AR145" s="3">
        <f t="shared" si="5"/>
        <v>4.7114910714285712</v>
      </c>
      <c r="AS145" s="3">
        <f t="shared" si="6"/>
        <v>5.0586535714285716</v>
      </c>
      <c r="AT145" s="3">
        <f t="shared" si="7"/>
        <v>5.1578428571428576</v>
      </c>
      <c r="AU145" s="3">
        <f t="shared" si="8"/>
        <v>4.9321872321428568</v>
      </c>
      <c r="AV145" s="3">
        <f t="shared" si="9"/>
        <v>5.0288967857142861</v>
      </c>
      <c r="AW145" s="3">
        <f t="shared" si="10"/>
        <v>4.8057208928571429</v>
      </c>
      <c r="AX145" s="3">
        <f t="shared" si="11"/>
        <v>4.8999507142857146</v>
      </c>
      <c r="AY145" s="3">
        <f t="shared" si="12"/>
        <v>-0.79714285714285626</v>
      </c>
      <c r="AZ145" s="3">
        <f t="shared" si="13"/>
        <v>-0.77721428571428486</v>
      </c>
      <c r="BA145" s="3">
        <f t="shared" si="14"/>
        <v>-0.75728571428571345</v>
      </c>
      <c r="BB145" s="3">
        <f t="shared" si="15"/>
        <v>-0.81308571428571341</v>
      </c>
      <c r="BC145" s="3">
        <f t="shared" si="16"/>
        <v>-0.82902857142857056</v>
      </c>
      <c r="BD145" s="3">
        <f t="shared" si="17"/>
        <v>-0.79275857142857054</v>
      </c>
      <c r="BE145" s="3">
        <f t="shared" si="18"/>
        <v>-0.80830285714285632</v>
      </c>
      <c r="BF145" s="3">
        <f t="shared" si="19"/>
        <v>-0.77243142857142777</v>
      </c>
      <c r="BG145" s="3">
        <f t="shared" si="20"/>
        <v>-0.78757714285714198</v>
      </c>
    </row>
    <row r="146" spans="1:59" ht="15" x14ac:dyDescent="0.25">
      <c r="A146" s="38" t="s">
        <v>301</v>
      </c>
      <c r="B146" s="38" t="s">
        <v>56</v>
      </c>
      <c r="C146" s="38" t="str">
        <f>VLOOKUP(A146,CALC!$A$2:$C$494,3,FALSE)</f>
        <v>C</v>
      </c>
      <c r="D146" s="38">
        <v>2</v>
      </c>
      <c r="E146" s="39">
        <v>84</v>
      </c>
      <c r="F146" s="40">
        <v>28.7</v>
      </c>
      <c r="G146" s="40">
        <v>32.200000000000003</v>
      </c>
      <c r="H146" s="40">
        <v>60.8</v>
      </c>
      <c r="I146" s="40">
        <v>12.4</v>
      </c>
      <c r="J146" s="40">
        <v>193.9</v>
      </c>
      <c r="K146" s="40">
        <v>36.9</v>
      </c>
      <c r="L146" s="40">
        <v>59.8</v>
      </c>
      <c r="M146" s="40">
        <v>22.2</v>
      </c>
      <c r="N146" s="41">
        <v>0.14799999999999999</v>
      </c>
      <c r="O146" s="42">
        <v>18.600000000000001</v>
      </c>
      <c r="P146" s="54">
        <f t="shared" ref="P146:Y146" si="158">IF(F$4="Yes",F146*F$5,0)</f>
        <v>143.5</v>
      </c>
      <c r="Q146" s="55">
        <f t="shared" si="158"/>
        <v>120.75000000000001</v>
      </c>
      <c r="R146" s="55">
        <f t="shared" si="158"/>
        <v>0</v>
      </c>
      <c r="S146" s="55">
        <f t="shared" si="158"/>
        <v>6.2</v>
      </c>
      <c r="T146" s="55">
        <f t="shared" si="158"/>
        <v>96.95</v>
      </c>
      <c r="U146" s="55">
        <f t="shared" si="158"/>
        <v>11.069999999999999</v>
      </c>
      <c r="V146" s="55">
        <f t="shared" si="158"/>
        <v>35.879999999999995</v>
      </c>
      <c r="W146" s="55">
        <f t="shared" si="158"/>
        <v>0</v>
      </c>
      <c r="X146" s="55">
        <f t="shared" si="158"/>
        <v>0</v>
      </c>
      <c r="Y146" s="56">
        <f t="shared" si="158"/>
        <v>0</v>
      </c>
      <c r="Z146" s="57">
        <f t="shared" si="1"/>
        <v>414.34999999999997</v>
      </c>
      <c r="AA146" s="59">
        <f t="shared" si="2"/>
        <v>4.9327380952380953</v>
      </c>
      <c r="AB146" s="59">
        <f t="shared" si="3"/>
        <v>-0.86390908333333216</v>
      </c>
      <c r="AC146" s="1"/>
      <c r="AD146" s="1"/>
      <c r="AE146" s="1"/>
      <c r="AF146" s="1"/>
      <c r="AG146" s="1"/>
      <c r="AH146" s="1"/>
      <c r="AI146" s="1"/>
      <c r="AJ146" s="1"/>
      <c r="AK146" s="1"/>
      <c r="AL146" s="1">
        <f>IFERROR(VLOOKUP(C146,CALC!$K$2:$M$8,2,FALSE),1)</f>
        <v>0.96</v>
      </c>
      <c r="AM146" s="1">
        <f>IFERROR(VLOOKUP(C146,CALC!$K$2:$M$8,3,FALSE),1)</f>
        <v>0.98</v>
      </c>
      <c r="AN146" s="1">
        <f>VLOOKUP(B146,CALC!$E$2:$H$33,3,FALSE)</f>
        <v>1.1399999999999999</v>
      </c>
      <c r="AO146" s="1">
        <f>VLOOKUP(B146,CALC!$E$2:$H$33,4,FALSE)</f>
        <v>1.0699999999999998</v>
      </c>
      <c r="AP146" s="1"/>
      <c r="AQ146" s="3">
        <f t="shared" si="4"/>
        <v>4.8340833333333331</v>
      </c>
      <c r="AR146" s="3">
        <f t="shared" si="5"/>
        <v>4.7354285714285709</v>
      </c>
      <c r="AS146" s="3">
        <f t="shared" si="6"/>
        <v>5.2780297619047607</v>
      </c>
      <c r="AT146" s="3">
        <f t="shared" si="7"/>
        <v>5.6233214285714279</v>
      </c>
      <c r="AU146" s="3">
        <f t="shared" si="8"/>
        <v>5.1724691666666658</v>
      </c>
      <c r="AV146" s="3">
        <f t="shared" si="9"/>
        <v>5.5108549999999994</v>
      </c>
      <c r="AW146" s="3">
        <f t="shared" si="10"/>
        <v>5.06690857142857</v>
      </c>
      <c r="AX146" s="3">
        <f t="shared" si="11"/>
        <v>5.39838857142857</v>
      </c>
      <c r="AY146" s="3">
        <f t="shared" si="12"/>
        <v>-0.82386904761904667</v>
      </c>
      <c r="AZ146" s="3">
        <f t="shared" si="13"/>
        <v>-0.80739166666666573</v>
      </c>
      <c r="BA146" s="3">
        <f t="shared" si="14"/>
        <v>-0.79091428571428479</v>
      </c>
      <c r="BB146" s="3">
        <f t="shared" si="15"/>
        <v>-0.88153988095237978</v>
      </c>
      <c r="BC146" s="3">
        <f t="shared" si="16"/>
        <v>-0.93921071428571312</v>
      </c>
      <c r="BD146" s="3">
        <f t="shared" si="17"/>
        <v>-0.86390908333333216</v>
      </c>
      <c r="BE146" s="3">
        <f t="shared" si="18"/>
        <v>-0.92042649999999882</v>
      </c>
      <c r="BF146" s="3">
        <f t="shared" si="19"/>
        <v>-0.84627828571428465</v>
      </c>
      <c r="BG146" s="3">
        <f t="shared" si="20"/>
        <v>-0.90164228571428462</v>
      </c>
    </row>
    <row r="147" spans="1:59" ht="15" x14ac:dyDescent="0.25">
      <c r="A147" s="38" t="s">
        <v>351</v>
      </c>
      <c r="B147" s="38" t="s">
        <v>37</v>
      </c>
      <c r="C147" s="38" t="str">
        <f>VLOOKUP(A147,CALC!$A$2:$C$494,3,FALSE)</f>
        <v>LW/RW</v>
      </c>
      <c r="D147" s="38">
        <v>1</v>
      </c>
      <c r="E147" s="39">
        <v>84</v>
      </c>
      <c r="F147" s="40">
        <v>20.399999999999999</v>
      </c>
      <c r="G147" s="40">
        <v>43.1</v>
      </c>
      <c r="H147" s="40">
        <v>63.5</v>
      </c>
      <c r="I147" s="40">
        <v>20</v>
      </c>
      <c r="J147" s="40">
        <v>191.9</v>
      </c>
      <c r="K147" s="40">
        <v>67.3</v>
      </c>
      <c r="L147" s="40">
        <v>41.5</v>
      </c>
      <c r="M147" s="40">
        <v>33.4</v>
      </c>
      <c r="N147" s="41">
        <v>0.106</v>
      </c>
      <c r="O147" s="42">
        <v>18.5</v>
      </c>
      <c r="P147" s="54">
        <f t="shared" ref="P147:Y147" si="159">IF(F$4="Yes",F147*F$5,0)</f>
        <v>102</v>
      </c>
      <c r="Q147" s="55">
        <f t="shared" si="159"/>
        <v>161.625</v>
      </c>
      <c r="R147" s="55">
        <f t="shared" si="159"/>
        <v>0</v>
      </c>
      <c r="S147" s="55">
        <f t="shared" si="159"/>
        <v>10</v>
      </c>
      <c r="T147" s="55">
        <f t="shared" si="159"/>
        <v>95.95</v>
      </c>
      <c r="U147" s="55">
        <f t="shared" si="159"/>
        <v>20.189999999999998</v>
      </c>
      <c r="V147" s="55">
        <f t="shared" si="159"/>
        <v>24.9</v>
      </c>
      <c r="W147" s="55">
        <f t="shared" si="159"/>
        <v>0</v>
      </c>
      <c r="X147" s="55">
        <f t="shared" si="159"/>
        <v>0</v>
      </c>
      <c r="Y147" s="56">
        <f t="shared" si="159"/>
        <v>0</v>
      </c>
      <c r="Z147" s="57">
        <f t="shared" si="1"/>
        <v>414.66499999999996</v>
      </c>
      <c r="AA147" s="59">
        <f t="shared" si="2"/>
        <v>4.9364880952380945</v>
      </c>
      <c r="AB147" s="59">
        <f t="shared" si="3"/>
        <v>-0.84012995238095212</v>
      </c>
      <c r="AC147" s="1"/>
      <c r="AD147" s="1"/>
      <c r="AE147" s="1"/>
      <c r="AF147" s="1"/>
      <c r="AG147" s="1"/>
      <c r="AH147" s="1"/>
      <c r="AI147" s="1"/>
      <c r="AJ147" s="1"/>
      <c r="AK147" s="1"/>
      <c r="AL147" s="1">
        <f>IFERROR(VLOOKUP(C147,CALC!$K$2:$M$8,2,FALSE),1)</f>
        <v>1.08</v>
      </c>
      <c r="AM147" s="1">
        <f>IFERROR(VLOOKUP(C147,CALC!$K$2:$M$8,3,FALSE),1)</f>
        <v>1.04</v>
      </c>
      <c r="AN147" s="1">
        <f>VLOOKUP(B147,CALC!$E$2:$H$33,3,FALSE)</f>
        <v>0.97</v>
      </c>
      <c r="AO147" s="1">
        <f>VLOOKUP(B147,CALC!$E$2:$H$33,4,FALSE)</f>
        <v>0.98499999999999999</v>
      </c>
      <c r="AP147" s="1"/>
      <c r="AQ147" s="3">
        <f t="shared" si="4"/>
        <v>5.1339476190476185</v>
      </c>
      <c r="AR147" s="3">
        <f t="shared" si="5"/>
        <v>5.3314071428571426</v>
      </c>
      <c r="AS147" s="3">
        <f t="shared" si="6"/>
        <v>4.8624407738095234</v>
      </c>
      <c r="AT147" s="3">
        <f t="shared" si="7"/>
        <v>4.7883934523809515</v>
      </c>
      <c r="AU147" s="3">
        <f t="shared" si="8"/>
        <v>5.0569384047619046</v>
      </c>
      <c r="AV147" s="3">
        <f t="shared" si="9"/>
        <v>4.9799291904761898</v>
      </c>
      <c r="AW147" s="3">
        <f t="shared" si="10"/>
        <v>5.2514360357142857</v>
      </c>
      <c r="AX147" s="3">
        <f t="shared" si="11"/>
        <v>5.171464928571428</v>
      </c>
      <c r="AY147" s="3">
        <f t="shared" si="12"/>
        <v>-0.82011904761904741</v>
      </c>
      <c r="AZ147" s="3">
        <f t="shared" si="13"/>
        <v>-0.85292380952380931</v>
      </c>
      <c r="BA147" s="3">
        <f t="shared" si="14"/>
        <v>-0.88572857142857131</v>
      </c>
      <c r="BB147" s="3">
        <f t="shared" si="15"/>
        <v>-0.80781726190476166</v>
      </c>
      <c r="BC147" s="3">
        <f t="shared" si="16"/>
        <v>-0.79551547619047602</v>
      </c>
      <c r="BD147" s="3">
        <f t="shared" si="17"/>
        <v>-0.84012995238095212</v>
      </c>
      <c r="BE147" s="3">
        <f t="shared" si="18"/>
        <v>-0.82733609523809504</v>
      </c>
      <c r="BF147" s="3">
        <f t="shared" si="19"/>
        <v>-0.87244264285714268</v>
      </c>
      <c r="BG147" s="3">
        <f t="shared" si="20"/>
        <v>-0.85915671428571416</v>
      </c>
    </row>
    <row r="148" spans="1:59" ht="15" x14ac:dyDescent="0.25">
      <c r="A148" s="38" t="s">
        <v>316</v>
      </c>
      <c r="B148" s="38" t="s">
        <v>74</v>
      </c>
      <c r="C148" s="38" t="str">
        <f>VLOOKUP(A148,CALC!$A$2:$C$494,3,FALSE)</f>
        <v>LW/RW</v>
      </c>
      <c r="D148" s="38">
        <v>1</v>
      </c>
      <c r="E148" s="39">
        <v>84</v>
      </c>
      <c r="F148" s="40">
        <v>26.9</v>
      </c>
      <c r="G148" s="40">
        <v>30.6</v>
      </c>
      <c r="H148" s="40">
        <v>57.5</v>
      </c>
      <c r="I148" s="40">
        <v>19.8</v>
      </c>
      <c r="J148" s="40">
        <v>236.5</v>
      </c>
      <c r="K148" s="40">
        <v>34.5</v>
      </c>
      <c r="L148" s="40">
        <v>41.7</v>
      </c>
      <c r="M148" s="40">
        <v>32.700000000000003</v>
      </c>
      <c r="N148" s="41">
        <v>0.114</v>
      </c>
      <c r="O148" s="42">
        <v>16.55</v>
      </c>
      <c r="P148" s="54">
        <f t="shared" ref="P148:Y148" si="160">IF(F$4="Yes",F148*F$5,0)</f>
        <v>134.5</v>
      </c>
      <c r="Q148" s="55">
        <f t="shared" si="160"/>
        <v>114.75</v>
      </c>
      <c r="R148" s="55">
        <f t="shared" si="160"/>
        <v>0</v>
      </c>
      <c r="S148" s="55">
        <f t="shared" si="160"/>
        <v>9.9</v>
      </c>
      <c r="T148" s="55">
        <f t="shared" si="160"/>
        <v>118.25</v>
      </c>
      <c r="U148" s="55">
        <f t="shared" si="160"/>
        <v>10.35</v>
      </c>
      <c r="V148" s="55">
        <f t="shared" si="160"/>
        <v>25.02</v>
      </c>
      <c r="W148" s="55">
        <f t="shared" si="160"/>
        <v>0</v>
      </c>
      <c r="X148" s="55">
        <f t="shared" si="160"/>
        <v>0</v>
      </c>
      <c r="Y148" s="56">
        <f t="shared" si="160"/>
        <v>0</v>
      </c>
      <c r="Z148" s="57">
        <f t="shared" si="1"/>
        <v>412.77</v>
      </c>
      <c r="AA148" s="59">
        <f t="shared" si="2"/>
        <v>4.9139285714285714</v>
      </c>
      <c r="AB148" s="59">
        <f t="shared" si="3"/>
        <v>-0.90705921428571346</v>
      </c>
      <c r="AC148" s="1"/>
      <c r="AD148" s="1"/>
      <c r="AE148" s="1"/>
      <c r="AF148" s="1"/>
      <c r="AG148" s="1"/>
      <c r="AH148" s="1"/>
      <c r="AI148" s="1"/>
      <c r="AJ148" s="1"/>
      <c r="AK148" s="1"/>
      <c r="AL148" s="1">
        <f>IFERROR(VLOOKUP(C148,CALC!$K$2:$M$8,2,FALSE),1)</f>
        <v>1.08</v>
      </c>
      <c r="AM148" s="1">
        <f>IFERROR(VLOOKUP(C148,CALC!$K$2:$M$8,3,FALSE),1)</f>
        <v>1.04</v>
      </c>
      <c r="AN148" s="1">
        <f>VLOOKUP(B148,CALC!$E$2:$H$33,3,FALSE)</f>
        <v>1.07</v>
      </c>
      <c r="AO148" s="1">
        <f>VLOOKUP(B148,CALC!$E$2:$H$33,4,FALSE)</f>
        <v>1.0350000000000001</v>
      </c>
      <c r="AP148" s="1"/>
      <c r="AQ148" s="3">
        <f t="shared" si="4"/>
        <v>5.1104857142857147</v>
      </c>
      <c r="AR148" s="3">
        <f t="shared" si="5"/>
        <v>5.3070428571428572</v>
      </c>
      <c r="AS148" s="3">
        <f t="shared" si="6"/>
        <v>5.0859160714285725</v>
      </c>
      <c r="AT148" s="3">
        <f t="shared" si="7"/>
        <v>5.2579035714285718</v>
      </c>
      <c r="AU148" s="3">
        <f t="shared" si="8"/>
        <v>5.2893527142857151</v>
      </c>
      <c r="AV148" s="3">
        <f t="shared" si="9"/>
        <v>5.4682197142857154</v>
      </c>
      <c r="AW148" s="3">
        <f t="shared" si="10"/>
        <v>5.4927893571428577</v>
      </c>
      <c r="AX148" s="3">
        <f t="shared" si="11"/>
        <v>5.6785358571428572</v>
      </c>
      <c r="AY148" s="3">
        <f t="shared" si="12"/>
        <v>-0.8426785714285705</v>
      </c>
      <c r="AZ148" s="3">
        <f t="shared" si="13"/>
        <v>-0.87638571428571332</v>
      </c>
      <c r="BA148" s="3">
        <f t="shared" si="14"/>
        <v>-0.91009285714285615</v>
      </c>
      <c r="BB148" s="3">
        <f t="shared" si="15"/>
        <v>-0.8721723214285706</v>
      </c>
      <c r="BC148" s="3">
        <f t="shared" si="16"/>
        <v>-0.90166607142857047</v>
      </c>
      <c r="BD148" s="3">
        <f t="shared" si="17"/>
        <v>-0.90705921428571346</v>
      </c>
      <c r="BE148" s="3">
        <f t="shared" si="18"/>
        <v>-0.93773271428571336</v>
      </c>
      <c r="BF148" s="3">
        <f t="shared" si="19"/>
        <v>-0.9419461071428562</v>
      </c>
      <c r="BG148" s="3">
        <f t="shared" si="20"/>
        <v>-0.97379935714285615</v>
      </c>
    </row>
    <row r="149" spans="1:59" ht="15" x14ac:dyDescent="0.25">
      <c r="A149" s="38" t="s">
        <v>333</v>
      </c>
      <c r="B149" s="38" t="s">
        <v>56</v>
      </c>
      <c r="C149" s="38" t="str">
        <f>VLOOKUP(A149,CALC!$A$2:$C$494,3,FALSE)</f>
        <v>D</v>
      </c>
      <c r="D149" s="38">
        <v>2</v>
      </c>
      <c r="E149" s="39">
        <v>84</v>
      </c>
      <c r="F149" s="40">
        <v>12.7</v>
      </c>
      <c r="G149" s="40">
        <v>29.4</v>
      </c>
      <c r="H149" s="40">
        <v>42.1</v>
      </c>
      <c r="I149" s="40">
        <v>4.7</v>
      </c>
      <c r="J149" s="40">
        <v>191</v>
      </c>
      <c r="K149" s="40">
        <v>50.1</v>
      </c>
      <c r="L149" s="40">
        <v>99.1</v>
      </c>
      <c r="M149" s="40">
        <v>23.1</v>
      </c>
      <c r="N149" s="41">
        <v>6.7000000000000004E-2</v>
      </c>
      <c r="O149" s="42">
        <v>19.899999999999999</v>
      </c>
      <c r="P149" s="54">
        <f t="shared" ref="P149:Y149" si="161">IF(F$4="Yes",F149*F$5,0)</f>
        <v>63.5</v>
      </c>
      <c r="Q149" s="55">
        <f t="shared" si="161"/>
        <v>110.25</v>
      </c>
      <c r="R149" s="55">
        <f t="shared" si="161"/>
        <v>0</v>
      </c>
      <c r="S149" s="55">
        <f t="shared" si="161"/>
        <v>2.35</v>
      </c>
      <c r="T149" s="55">
        <f t="shared" si="161"/>
        <v>95.5</v>
      </c>
      <c r="U149" s="55">
        <f t="shared" si="161"/>
        <v>15.03</v>
      </c>
      <c r="V149" s="55">
        <f t="shared" si="161"/>
        <v>59.459999999999994</v>
      </c>
      <c r="W149" s="55">
        <f t="shared" si="161"/>
        <v>0</v>
      </c>
      <c r="X149" s="55">
        <f t="shared" si="161"/>
        <v>0</v>
      </c>
      <c r="Y149" s="56">
        <f t="shared" si="161"/>
        <v>0</v>
      </c>
      <c r="Z149" s="57">
        <f t="shared" si="1"/>
        <v>346.09</v>
      </c>
      <c r="AA149" s="59">
        <f t="shared" si="2"/>
        <v>4.1201190476190472</v>
      </c>
      <c r="AB149" s="59">
        <f t="shared" si="3"/>
        <v>-0.85011500000000106</v>
      </c>
      <c r="AC149" s="1"/>
      <c r="AD149" s="1"/>
      <c r="AE149" s="1"/>
      <c r="AF149" s="1"/>
      <c r="AG149" s="1"/>
      <c r="AH149" s="1"/>
      <c r="AI149" s="1"/>
      <c r="AJ149" s="1"/>
      <c r="AK149" s="1"/>
      <c r="AL149" s="1">
        <f>IFERROR(VLOOKUP(C149,CALC!$K$2:$M$8,2,FALSE),1)</f>
        <v>1</v>
      </c>
      <c r="AM149" s="1">
        <f>IFERROR(VLOOKUP(C149,CALC!$K$2:$M$8,3,FALSE),1)</f>
        <v>1</v>
      </c>
      <c r="AN149" s="1">
        <f>VLOOKUP(B149,CALC!$E$2:$H$33,3,FALSE)</f>
        <v>1.1399999999999999</v>
      </c>
      <c r="AO149" s="1">
        <f>VLOOKUP(B149,CALC!$E$2:$H$33,4,FALSE)</f>
        <v>1.0699999999999998</v>
      </c>
      <c r="AP149" s="1"/>
      <c r="AQ149" s="3">
        <f t="shared" si="4"/>
        <v>4.1201190476190472</v>
      </c>
      <c r="AR149" s="3">
        <f t="shared" si="5"/>
        <v>4.1201190476190472</v>
      </c>
      <c r="AS149" s="3">
        <f t="shared" si="6"/>
        <v>4.4085273809523802</v>
      </c>
      <c r="AT149" s="3">
        <f t="shared" si="7"/>
        <v>4.6969357142857131</v>
      </c>
      <c r="AU149" s="3">
        <f t="shared" si="8"/>
        <v>4.4085273809523802</v>
      </c>
      <c r="AV149" s="3">
        <f t="shared" si="9"/>
        <v>4.6969357142857131</v>
      </c>
      <c r="AW149" s="3">
        <f t="shared" si="10"/>
        <v>4.4085273809523802</v>
      </c>
      <c r="AX149" s="3">
        <f t="shared" si="11"/>
        <v>4.6969357142857131</v>
      </c>
      <c r="AY149" s="3">
        <f t="shared" si="12"/>
        <v>-0.79450000000000109</v>
      </c>
      <c r="AZ149" s="3">
        <f t="shared" si="13"/>
        <v>-0.79450000000000109</v>
      </c>
      <c r="BA149" s="3">
        <f t="shared" si="14"/>
        <v>-0.79450000000000109</v>
      </c>
      <c r="BB149" s="3">
        <f t="shared" si="15"/>
        <v>-0.85011500000000106</v>
      </c>
      <c r="BC149" s="3">
        <f t="shared" si="16"/>
        <v>-0.90573000000000115</v>
      </c>
      <c r="BD149" s="3">
        <f t="shared" si="17"/>
        <v>-0.85011500000000106</v>
      </c>
      <c r="BE149" s="3">
        <f t="shared" si="18"/>
        <v>-0.90573000000000115</v>
      </c>
      <c r="BF149" s="3">
        <f t="shared" si="19"/>
        <v>-0.85011500000000106</v>
      </c>
      <c r="BG149" s="3">
        <f t="shared" si="20"/>
        <v>-0.90573000000000115</v>
      </c>
    </row>
    <row r="150" spans="1:59" ht="15" x14ac:dyDescent="0.25">
      <c r="A150" s="38" t="s">
        <v>353</v>
      </c>
      <c r="B150" s="38" t="s">
        <v>41</v>
      </c>
      <c r="C150" s="38" t="str">
        <f>VLOOKUP(A150,CALC!$A$2:$C$494,3,FALSE)</f>
        <v>RW</v>
      </c>
      <c r="D150" s="38">
        <v>1</v>
      </c>
      <c r="E150" s="39">
        <v>84</v>
      </c>
      <c r="F150" s="40">
        <v>23.8</v>
      </c>
      <c r="G150" s="40">
        <v>47.4</v>
      </c>
      <c r="H150" s="40">
        <v>71.2</v>
      </c>
      <c r="I150" s="40">
        <v>23.3</v>
      </c>
      <c r="J150" s="40">
        <v>152.9</v>
      </c>
      <c r="K150" s="40">
        <v>31.9</v>
      </c>
      <c r="L150" s="40">
        <v>30</v>
      </c>
      <c r="M150" s="40">
        <v>33</v>
      </c>
      <c r="N150" s="41">
        <v>0.156</v>
      </c>
      <c r="O150" s="42">
        <v>16.899999999999999</v>
      </c>
      <c r="P150" s="54">
        <f t="shared" ref="P150:Y150" si="162">IF(F$4="Yes",F150*F$5,0)</f>
        <v>119</v>
      </c>
      <c r="Q150" s="55">
        <f t="shared" si="162"/>
        <v>177.75</v>
      </c>
      <c r="R150" s="55">
        <f t="shared" si="162"/>
        <v>0</v>
      </c>
      <c r="S150" s="55">
        <f t="shared" si="162"/>
        <v>11.65</v>
      </c>
      <c r="T150" s="55">
        <f t="shared" si="162"/>
        <v>76.45</v>
      </c>
      <c r="U150" s="55">
        <f t="shared" si="162"/>
        <v>9.5699999999999985</v>
      </c>
      <c r="V150" s="55">
        <f t="shared" si="162"/>
        <v>18</v>
      </c>
      <c r="W150" s="55">
        <f t="shared" si="162"/>
        <v>0</v>
      </c>
      <c r="X150" s="55">
        <f t="shared" si="162"/>
        <v>0</v>
      </c>
      <c r="Y150" s="56">
        <f t="shared" si="162"/>
        <v>0</v>
      </c>
      <c r="Z150" s="57">
        <f t="shared" si="1"/>
        <v>412.41999999999996</v>
      </c>
      <c r="AA150" s="59">
        <f t="shared" si="2"/>
        <v>4.9097619047619041</v>
      </c>
      <c r="AB150" s="59">
        <f t="shared" si="3"/>
        <v>-0.82567410714285683</v>
      </c>
      <c r="AC150" s="1"/>
      <c r="AD150" s="1"/>
      <c r="AE150" s="1"/>
      <c r="AF150" s="1"/>
      <c r="AG150" s="1"/>
      <c r="AH150" s="1"/>
      <c r="AI150" s="1"/>
      <c r="AJ150" s="1"/>
      <c r="AK150" s="1"/>
      <c r="AL150" s="1">
        <f>IFERROR(VLOOKUP(C150,CALC!$K$2:$M$8,2,FALSE),1)</f>
        <v>0.95</v>
      </c>
      <c r="AM150" s="1">
        <f>IFERROR(VLOOKUP(C150,CALC!$K$2:$M$8,3,FALSE),1)</f>
        <v>0.97499999999999998</v>
      </c>
      <c r="AN150" s="1">
        <f>VLOOKUP(B150,CALC!$E$2:$H$33,3,FALSE)</f>
        <v>1</v>
      </c>
      <c r="AO150" s="1">
        <f>VLOOKUP(B150,CALC!$E$2:$H$33,4,FALSE)</f>
        <v>1</v>
      </c>
      <c r="AP150" s="1"/>
      <c r="AQ150" s="3">
        <f t="shared" si="4"/>
        <v>4.7870178571428568</v>
      </c>
      <c r="AR150" s="3">
        <f t="shared" si="5"/>
        <v>4.6642738095238085</v>
      </c>
      <c r="AS150" s="3">
        <f t="shared" si="6"/>
        <v>4.9097619047619041</v>
      </c>
      <c r="AT150" s="3">
        <f t="shared" si="7"/>
        <v>4.9097619047619041</v>
      </c>
      <c r="AU150" s="3">
        <f t="shared" si="8"/>
        <v>4.7870178571428568</v>
      </c>
      <c r="AV150" s="3">
        <f t="shared" si="9"/>
        <v>4.7870178571428568</v>
      </c>
      <c r="AW150" s="3">
        <f t="shared" si="10"/>
        <v>4.6642738095238085</v>
      </c>
      <c r="AX150" s="3">
        <f t="shared" si="11"/>
        <v>4.6642738095238085</v>
      </c>
      <c r="AY150" s="3">
        <f t="shared" si="12"/>
        <v>-0.84684523809523782</v>
      </c>
      <c r="AZ150" s="3">
        <f t="shared" si="13"/>
        <v>-0.82567410714285683</v>
      </c>
      <c r="BA150" s="3">
        <f t="shared" si="14"/>
        <v>-0.80450297619047584</v>
      </c>
      <c r="BB150" s="3">
        <f t="shared" si="15"/>
        <v>-0.84684523809523782</v>
      </c>
      <c r="BC150" s="3">
        <f t="shared" si="16"/>
        <v>-0.84684523809523782</v>
      </c>
      <c r="BD150" s="3">
        <f t="shared" si="17"/>
        <v>-0.82567410714285683</v>
      </c>
      <c r="BE150" s="3">
        <f t="shared" si="18"/>
        <v>-0.82567410714285683</v>
      </c>
      <c r="BF150" s="3">
        <f t="shared" si="19"/>
        <v>-0.80450297619047584</v>
      </c>
      <c r="BG150" s="3">
        <f t="shared" si="20"/>
        <v>-0.80450297619047584</v>
      </c>
    </row>
    <row r="151" spans="1:59" ht="15" x14ac:dyDescent="0.25">
      <c r="A151" s="38" t="s">
        <v>370</v>
      </c>
      <c r="B151" s="38" t="s">
        <v>66</v>
      </c>
      <c r="C151" s="38" t="str">
        <f>VLOOKUP(A151,CALC!$A$2:$C$494,3,FALSE)</f>
        <v>C</v>
      </c>
      <c r="D151" s="38">
        <v>1</v>
      </c>
      <c r="E151" s="39">
        <v>84</v>
      </c>
      <c r="F151" s="40">
        <v>25.9</v>
      </c>
      <c r="G151" s="40">
        <v>39.299999999999997</v>
      </c>
      <c r="H151" s="40">
        <v>65.2</v>
      </c>
      <c r="I151" s="40">
        <v>21.1</v>
      </c>
      <c r="J151" s="40">
        <v>149.19999999999999</v>
      </c>
      <c r="K151" s="40">
        <v>59.7</v>
      </c>
      <c r="L151" s="40">
        <v>53.9</v>
      </c>
      <c r="M151" s="40">
        <v>43.1</v>
      </c>
      <c r="N151" s="52">
        <v>0.17399999999999999</v>
      </c>
      <c r="O151" s="42">
        <v>17</v>
      </c>
      <c r="P151" s="54">
        <f t="shared" ref="P151:Y151" si="163">IF(F$4="Yes",F151*F$5,0)</f>
        <v>129.5</v>
      </c>
      <c r="Q151" s="55">
        <f t="shared" si="163"/>
        <v>147.375</v>
      </c>
      <c r="R151" s="55">
        <f t="shared" si="163"/>
        <v>0</v>
      </c>
      <c r="S151" s="55">
        <f t="shared" si="163"/>
        <v>10.55</v>
      </c>
      <c r="T151" s="55">
        <f t="shared" si="163"/>
        <v>74.599999999999994</v>
      </c>
      <c r="U151" s="55">
        <f t="shared" si="163"/>
        <v>17.91</v>
      </c>
      <c r="V151" s="55">
        <f t="shared" si="163"/>
        <v>32.339999999999996</v>
      </c>
      <c r="W151" s="55">
        <f t="shared" si="163"/>
        <v>0</v>
      </c>
      <c r="X151" s="55">
        <f t="shared" si="163"/>
        <v>0</v>
      </c>
      <c r="Y151" s="56">
        <f t="shared" si="163"/>
        <v>0</v>
      </c>
      <c r="Z151" s="57">
        <f t="shared" si="1"/>
        <v>412.27499999999998</v>
      </c>
      <c r="AA151" s="59">
        <f t="shared" si="2"/>
        <v>4.9080357142857141</v>
      </c>
      <c r="AB151" s="59">
        <f t="shared" si="3"/>
        <v>-0.81080999999999936</v>
      </c>
      <c r="AC151" s="1"/>
      <c r="AD151" s="1"/>
      <c r="AE151" s="1"/>
      <c r="AF151" s="1"/>
      <c r="AG151" s="1"/>
      <c r="AH151" s="1"/>
      <c r="AI151" s="1"/>
      <c r="AJ151" s="1"/>
      <c r="AK151" s="1"/>
      <c r="AL151" s="1">
        <f>IFERROR(VLOOKUP(C151,CALC!$K$2:$M$8,2,FALSE),1)</f>
        <v>0.96</v>
      </c>
      <c r="AM151" s="1">
        <f>IFERROR(VLOOKUP(C151,CALC!$K$2:$M$8,3,FALSE),1)</f>
        <v>0.98</v>
      </c>
      <c r="AN151" s="1">
        <f>VLOOKUP(B151,CALC!$E$2:$H$33,3,FALSE)</f>
        <v>0.95</v>
      </c>
      <c r="AO151" s="1">
        <f>VLOOKUP(B151,CALC!$E$2:$H$33,4,FALSE)</f>
        <v>0.97499999999999998</v>
      </c>
      <c r="AP151" s="1"/>
      <c r="AQ151" s="3">
        <f t="shared" si="4"/>
        <v>4.8098749999999999</v>
      </c>
      <c r="AR151" s="3">
        <f t="shared" si="5"/>
        <v>4.7117142857142857</v>
      </c>
      <c r="AS151" s="3">
        <f t="shared" si="6"/>
        <v>4.7853348214285711</v>
      </c>
      <c r="AT151" s="3">
        <f t="shared" si="7"/>
        <v>4.6626339285714282</v>
      </c>
      <c r="AU151" s="3">
        <f t="shared" si="8"/>
        <v>4.6896281249999996</v>
      </c>
      <c r="AV151" s="3">
        <f t="shared" si="9"/>
        <v>4.5693812499999993</v>
      </c>
      <c r="AW151" s="3">
        <f t="shared" si="10"/>
        <v>4.5939214285714289</v>
      </c>
      <c r="AX151" s="3">
        <f t="shared" si="11"/>
        <v>4.4761285714285712</v>
      </c>
      <c r="AY151" s="3">
        <f t="shared" si="12"/>
        <v>-0.84857142857142787</v>
      </c>
      <c r="AZ151" s="3">
        <f t="shared" si="13"/>
        <v>-0.83159999999999934</v>
      </c>
      <c r="BA151" s="3">
        <f t="shared" si="14"/>
        <v>-0.8146285714285707</v>
      </c>
      <c r="BB151" s="3">
        <f t="shared" si="15"/>
        <v>-0.82735714285714212</v>
      </c>
      <c r="BC151" s="3">
        <f t="shared" si="16"/>
        <v>-0.80614285714285638</v>
      </c>
      <c r="BD151" s="3">
        <f t="shared" si="17"/>
        <v>-0.81080999999999936</v>
      </c>
      <c r="BE151" s="3">
        <f t="shared" si="18"/>
        <v>-0.79001999999999939</v>
      </c>
      <c r="BF151" s="3">
        <f t="shared" si="19"/>
        <v>-0.79426285714285638</v>
      </c>
      <c r="BG151" s="3">
        <f t="shared" si="20"/>
        <v>-0.77389714285714217</v>
      </c>
    </row>
    <row r="152" spans="1:59" ht="15" x14ac:dyDescent="0.25">
      <c r="A152" s="38" t="s">
        <v>331</v>
      </c>
      <c r="B152" s="38" t="s">
        <v>72</v>
      </c>
      <c r="C152" s="38" t="str">
        <f>VLOOKUP(A152,CALC!$A$2:$C$494,3,FALSE)</f>
        <v>D</v>
      </c>
      <c r="D152" s="38"/>
      <c r="E152" s="39">
        <v>84</v>
      </c>
      <c r="F152" s="40">
        <v>8.1999999999999993</v>
      </c>
      <c r="G152" s="40">
        <v>25.1</v>
      </c>
      <c r="H152" s="40">
        <v>33.299999999999997</v>
      </c>
      <c r="I152" s="40">
        <v>0</v>
      </c>
      <c r="J152" s="40">
        <v>179.6</v>
      </c>
      <c r="K152" s="40">
        <v>140</v>
      </c>
      <c r="L152" s="40">
        <v>129.4</v>
      </c>
      <c r="M152" s="40">
        <v>57.7</v>
      </c>
      <c r="N152" s="52">
        <v>4.5999999999999999E-2</v>
      </c>
      <c r="O152" s="42">
        <v>22</v>
      </c>
      <c r="P152" s="54">
        <f t="shared" ref="P152:Y152" si="164">IF(F$4="Yes",F152*F$5,0)</f>
        <v>41</v>
      </c>
      <c r="Q152" s="55">
        <f t="shared" si="164"/>
        <v>94.125</v>
      </c>
      <c r="R152" s="55">
        <f t="shared" si="164"/>
        <v>0</v>
      </c>
      <c r="S152" s="55">
        <f t="shared" si="164"/>
        <v>0</v>
      </c>
      <c r="T152" s="55">
        <f t="shared" si="164"/>
        <v>89.8</v>
      </c>
      <c r="U152" s="55">
        <f t="shared" si="164"/>
        <v>42</v>
      </c>
      <c r="V152" s="55">
        <f t="shared" si="164"/>
        <v>77.64</v>
      </c>
      <c r="W152" s="55">
        <f t="shared" si="164"/>
        <v>0</v>
      </c>
      <c r="X152" s="55">
        <f t="shared" si="164"/>
        <v>0</v>
      </c>
      <c r="Y152" s="56">
        <f t="shared" si="164"/>
        <v>0</v>
      </c>
      <c r="Z152" s="57">
        <f t="shared" si="1"/>
        <v>344.565</v>
      </c>
      <c r="AA152" s="59">
        <f t="shared" si="2"/>
        <v>4.1019642857142857</v>
      </c>
      <c r="AB152" s="59">
        <f t="shared" si="3"/>
        <v>-0.8126547619047626</v>
      </c>
      <c r="AC152" s="1"/>
      <c r="AD152" s="1"/>
      <c r="AE152" s="1"/>
      <c r="AF152" s="1"/>
      <c r="AG152" s="1"/>
      <c r="AH152" s="1"/>
      <c r="AI152" s="1"/>
      <c r="AJ152" s="1"/>
      <c r="AK152" s="1"/>
      <c r="AL152" s="1">
        <f>IFERROR(VLOOKUP(C152,CALC!$K$2:$M$8,2,FALSE),1)</f>
        <v>1</v>
      </c>
      <c r="AM152" s="1">
        <f>IFERROR(VLOOKUP(C152,CALC!$K$2:$M$8,3,FALSE),1)</f>
        <v>1</v>
      </c>
      <c r="AN152" s="1">
        <f>VLOOKUP(B152,CALC!$E$2:$H$33,3,FALSE)</f>
        <v>1</v>
      </c>
      <c r="AO152" s="1">
        <f>VLOOKUP(B152,CALC!$E$2:$H$33,4,FALSE)</f>
        <v>1</v>
      </c>
      <c r="AP152" s="1"/>
      <c r="AQ152" s="3">
        <f t="shared" si="4"/>
        <v>4.1019642857142857</v>
      </c>
      <c r="AR152" s="3">
        <f t="shared" si="5"/>
        <v>4.1019642857142857</v>
      </c>
      <c r="AS152" s="3">
        <f t="shared" si="6"/>
        <v>4.1019642857142857</v>
      </c>
      <c r="AT152" s="3">
        <f t="shared" si="7"/>
        <v>4.1019642857142857</v>
      </c>
      <c r="AU152" s="3">
        <f t="shared" si="8"/>
        <v>4.1019642857142857</v>
      </c>
      <c r="AV152" s="3">
        <f t="shared" si="9"/>
        <v>4.1019642857142857</v>
      </c>
      <c r="AW152" s="3">
        <f t="shared" si="10"/>
        <v>4.1019642857142857</v>
      </c>
      <c r="AX152" s="3">
        <f t="shared" si="11"/>
        <v>4.1019642857142857</v>
      </c>
      <c r="AY152" s="3">
        <f t="shared" si="12"/>
        <v>-0.8126547619047626</v>
      </c>
      <c r="AZ152" s="3">
        <f t="shared" si="13"/>
        <v>-0.8126547619047626</v>
      </c>
      <c r="BA152" s="3">
        <f t="shared" si="14"/>
        <v>-0.8126547619047626</v>
      </c>
      <c r="BB152" s="3">
        <f t="shared" si="15"/>
        <v>-0.8126547619047626</v>
      </c>
      <c r="BC152" s="3">
        <f t="shared" si="16"/>
        <v>-0.8126547619047626</v>
      </c>
      <c r="BD152" s="3">
        <f t="shared" si="17"/>
        <v>-0.8126547619047626</v>
      </c>
      <c r="BE152" s="3">
        <f t="shared" si="18"/>
        <v>-0.8126547619047626</v>
      </c>
      <c r="BF152" s="3">
        <f t="shared" si="19"/>
        <v>-0.8126547619047626</v>
      </c>
      <c r="BG152" s="3">
        <f t="shared" si="20"/>
        <v>-0.8126547619047626</v>
      </c>
    </row>
    <row r="153" spans="1:59" ht="15" x14ac:dyDescent="0.25">
      <c r="A153" s="38" t="s">
        <v>350</v>
      </c>
      <c r="B153" s="38" t="s">
        <v>61</v>
      </c>
      <c r="C153" s="38" t="str">
        <f>VLOOKUP(A153,CALC!$A$2:$C$494,3,FALSE)</f>
        <v>RW</v>
      </c>
      <c r="D153" s="38">
        <v>1</v>
      </c>
      <c r="E153" s="39">
        <v>84</v>
      </c>
      <c r="F153" s="40">
        <v>21.7</v>
      </c>
      <c r="G153" s="40">
        <v>43</v>
      </c>
      <c r="H153" s="40">
        <v>64.7</v>
      </c>
      <c r="I153" s="40">
        <v>22.4</v>
      </c>
      <c r="J153" s="40">
        <v>209.8</v>
      </c>
      <c r="K153" s="40">
        <v>21.7</v>
      </c>
      <c r="L153" s="40">
        <v>26.4</v>
      </c>
      <c r="M153" s="40">
        <v>20.5</v>
      </c>
      <c r="N153" s="41">
        <v>0.10299999999999999</v>
      </c>
      <c r="O153" s="42">
        <v>17.75</v>
      </c>
      <c r="P153" s="54">
        <f t="shared" ref="P153:Y153" si="165">IF(F$4="Yes",F153*F$5,0)</f>
        <v>108.5</v>
      </c>
      <c r="Q153" s="55">
        <f t="shared" si="165"/>
        <v>161.25</v>
      </c>
      <c r="R153" s="55">
        <f t="shared" si="165"/>
        <v>0</v>
      </c>
      <c r="S153" s="55">
        <f t="shared" si="165"/>
        <v>11.2</v>
      </c>
      <c r="T153" s="55">
        <f t="shared" si="165"/>
        <v>104.9</v>
      </c>
      <c r="U153" s="55">
        <f t="shared" si="165"/>
        <v>6.51</v>
      </c>
      <c r="V153" s="55">
        <f t="shared" si="165"/>
        <v>15.839999999999998</v>
      </c>
      <c r="W153" s="55">
        <f t="shared" si="165"/>
        <v>0</v>
      </c>
      <c r="X153" s="55">
        <f t="shared" si="165"/>
        <v>0</v>
      </c>
      <c r="Y153" s="56">
        <f t="shared" si="165"/>
        <v>0</v>
      </c>
      <c r="Z153" s="57">
        <f t="shared" si="1"/>
        <v>408.2</v>
      </c>
      <c r="AA153" s="59">
        <f t="shared" si="2"/>
        <v>4.8595238095238091</v>
      </c>
      <c r="AB153" s="59">
        <f t="shared" si="3"/>
        <v>-0.91401578124999938</v>
      </c>
      <c r="AC153" s="1"/>
      <c r="AD153" s="1"/>
      <c r="AE153" s="1"/>
      <c r="AF153" s="1"/>
      <c r="AG153" s="1"/>
      <c r="AH153" s="1"/>
      <c r="AI153" s="1"/>
      <c r="AJ153" s="1"/>
      <c r="AK153" s="1"/>
      <c r="AL153" s="1">
        <f>IFERROR(VLOOKUP(C153,CALC!$K$2:$M$8,2,FALSE),1)</f>
        <v>0.95</v>
      </c>
      <c r="AM153" s="1">
        <f>IFERROR(VLOOKUP(C153,CALC!$K$2:$M$8,3,FALSE),1)</f>
        <v>0.97499999999999998</v>
      </c>
      <c r="AN153" s="1">
        <f>VLOOKUP(B153,CALC!$E$2:$H$33,3,FALSE)</f>
        <v>1.0900000000000001</v>
      </c>
      <c r="AO153" s="1">
        <f>VLOOKUP(B153,CALC!$E$2:$H$33,4,FALSE)</f>
        <v>1.0449999999999999</v>
      </c>
      <c r="AP153" s="1"/>
      <c r="AQ153" s="3">
        <f t="shared" si="4"/>
        <v>4.7380357142857141</v>
      </c>
      <c r="AR153" s="3">
        <f t="shared" si="5"/>
        <v>4.6165476190476182</v>
      </c>
      <c r="AS153" s="3">
        <f t="shared" si="6"/>
        <v>5.07820238095238</v>
      </c>
      <c r="AT153" s="3">
        <f t="shared" si="7"/>
        <v>5.2968809523809526</v>
      </c>
      <c r="AU153" s="3">
        <f t="shared" si="8"/>
        <v>4.9512473214285713</v>
      </c>
      <c r="AV153" s="3">
        <f t="shared" si="9"/>
        <v>5.1644589285714284</v>
      </c>
      <c r="AW153" s="3">
        <f t="shared" si="10"/>
        <v>4.8242922619047608</v>
      </c>
      <c r="AX153" s="3">
        <f t="shared" si="11"/>
        <v>5.0320369047619042</v>
      </c>
      <c r="AY153" s="3">
        <f t="shared" si="12"/>
        <v>-0.89708333333333279</v>
      </c>
      <c r="AZ153" s="3">
        <f t="shared" si="13"/>
        <v>-0.87465624999999947</v>
      </c>
      <c r="BA153" s="3">
        <f t="shared" si="14"/>
        <v>-0.85222916666666615</v>
      </c>
      <c r="BB153" s="3">
        <f t="shared" si="15"/>
        <v>-0.93745208333333274</v>
      </c>
      <c r="BC153" s="3">
        <f t="shared" si="16"/>
        <v>-0.97782083333333281</v>
      </c>
      <c r="BD153" s="3">
        <f t="shared" si="17"/>
        <v>-0.91401578124999938</v>
      </c>
      <c r="BE153" s="3">
        <f t="shared" si="18"/>
        <v>-0.95337531249999952</v>
      </c>
      <c r="BF153" s="3">
        <f t="shared" si="19"/>
        <v>-0.89057947916666602</v>
      </c>
      <c r="BG153" s="3">
        <f t="shared" si="20"/>
        <v>-0.92892979166666612</v>
      </c>
    </row>
    <row r="154" spans="1:59" ht="15" x14ac:dyDescent="0.25">
      <c r="A154" s="38" t="s">
        <v>339</v>
      </c>
      <c r="B154" s="38" t="s">
        <v>79</v>
      </c>
      <c r="C154" s="38" t="str">
        <f>VLOOKUP(A154,CALC!$A$2:$C$494,3,FALSE)</f>
        <v>RW</v>
      </c>
      <c r="D154" s="38">
        <v>1</v>
      </c>
      <c r="E154" s="39">
        <v>84</v>
      </c>
      <c r="F154" s="40">
        <v>27.3</v>
      </c>
      <c r="G154" s="40">
        <v>32.5</v>
      </c>
      <c r="H154" s="40">
        <v>59.8</v>
      </c>
      <c r="I154" s="40">
        <v>20.399999999999999</v>
      </c>
      <c r="J154" s="40">
        <v>228.4</v>
      </c>
      <c r="K154" s="40">
        <v>28.1</v>
      </c>
      <c r="L154" s="40">
        <v>29.1</v>
      </c>
      <c r="M154" s="40">
        <v>26.3</v>
      </c>
      <c r="N154" s="52">
        <v>0.12</v>
      </c>
      <c r="O154" s="42">
        <v>17.45</v>
      </c>
      <c r="P154" s="54">
        <f t="shared" ref="P154:Y154" si="166">IF(F$4="Yes",F154*F$5,0)</f>
        <v>136.5</v>
      </c>
      <c r="Q154" s="55">
        <f t="shared" si="166"/>
        <v>121.875</v>
      </c>
      <c r="R154" s="55">
        <f t="shared" si="166"/>
        <v>0</v>
      </c>
      <c r="S154" s="55">
        <f t="shared" si="166"/>
        <v>10.199999999999999</v>
      </c>
      <c r="T154" s="55">
        <f t="shared" si="166"/>
        <v>114.2</v>
      </c>
      <c r="U154" s="55">
        <f t="shared" si="166"/>
        <v>8.43</v>
      </c>
      <c r="V154" s="55">
        <f t="shared" si="166"/>
        <v>17.46</v>
      </c>
      <c r="W154" s="55">
        <f t="shared" si="166"/>
        <v>0</v>
      </c>
      <c r="X154" s="55">
        <f t="shared" si="166"/>
        <v>0</v>
      </c>
      <c r="Y154" s="56">
        <f t="shared" si="166"/>
        <v>0</v>
      </c>
      <c r="Z154" s="57">
        <f t="shared" si="1"/>
        <v>408.66499999999996</v>
      </c>
      <c r="AA154" s="59">
        <f t="shared" si="2"/>
        <v>4.8650595238095233</v>
      </c>
      <c r="AB154" s="59">
        <f t="shared" si="3"/>
        <v>-0.84752745535714236</v>
      </c>
      <c r="AC154" s="1"/>
      <c r="AD154" s="1"/>
      <c r="AE154" s="1"/>
      <c r="AF154" s="1"/>
      <c r="AG154" s="1"/>
      <c r="AH154" s="1"/>
      <c r="AI154" s="1"/>
      <c r="AJ154" s="1"/>
      <c r="AK154" s="1"/>
      <c r="AL154" s="1">
        <f>IFERROR(VLOOKUP(C154,CALC!$K$2:$M$8,2,FALSE),1)</f>
        <v>0.95</v>
      </c>
      <c r="AM154" s="1">
        <f>IFERROR(VLOOKUP(C154,CALC!$K$2:$M$8,3,FALSE),1)</f>
        <v>0.97499999999999998</v>
      </c>
      <c r="AN154" s="1">
        <f>VLOOKUP(B154,CALC!$E$2:$H$33,3,FALSE)</f>
        <v>0.95</v>
      </c>
      <c r="AO154" s="1">
        <f>VLOOKUP(B154,CALC!$E$2:$H$33,4,FALSE)</f>
        <v>0.97499999999999998</v>
      </c>
      <c r="AP154" s="1"/>
      <c r="AQ154" s="3">
        <f t="shared" si="4"/>
        <v>4.7434330357142853</v>
      </c>
      <c r="AR154" s="3">
        <f t="shared" si="5"/>
        <v>4.6218065476190473</v>
      </c>
      <c r="AS154" s="3">
        <f t="shared" si="6"/>
        <v>4.7434330357142853</v>
      </c>
      <c r="AT154" s="3">
        <f t="shared" si="7"/>
        <v>4.6218065476190473</v>
      </c>
      <c r="AU154" s="3">
        <f t="shared" si="8"/>
        <v>4.6248472098214277</v>
      </c>
      <c r="AV154" s="3">
        <f t="shared" si="9"/>
        <v>4.506261383928571</v>
      </c>
      <c r="AW154" s="3">
        <f t="shared" si="10"/>
        <v>4.506261383928571</v>
      </c>
      <c r="AX154" s="3">
        <f t="shared" si="11"/>
        <v>4.3907162202380947</v>
      </c>
      <c r="AY154" s="3">
        <f t="shared" si="12"/>
        <v>-0.89154761904761859</v>
      </c>
      <c r="AZ154" s="3">
        <f t="shared" si="13"/>
        <v>-0.86925892857142806</v>
      </c>
      <c r="BA154" s="3">
        <f t="shared" si="14"/>
        <v>-0.84697023809523764</v>
      </c>
      <c r="BB154" s="3">
        <f t="shared" si="15"/>
        <v>-0.86925892857142806</v>
      </c>
      <c r="BC154" s="3">
        <f t="shared" si="16"/>
        <v>-0.84697023809523764</v>
      </c>
      <c r="BD154" s="3">
        <f t="shared" si="17"/>
        <v>-0.84752745535714236</v>
      </c>
      <c r="BE154" s="3">
        <f t="shared" si="18"/>
        <v>-0.82579598214285665</v>
      </c>
      <c r="BF154" s="3">
        <f t="shared" si="19"/>
        <v>-0.82579598214285665</v>
      </c>
      <c r="BG154" s="3">
        <f t="shared" si="20"/>
        <v>-0.80462172619047567</v>
      </c>
    </row>
    <row r="155" spans="1:59" ht="15" x14ac:dyDescent="0.25">
      <c r="A155" s="38" t="s">
        <v>346</v>
      </c>
      <c r="B155" s="38" t="s">
        <v>83</v>
      </c>
      <c r="C155" s="38" t="str">
        <f>VLOOKUP(A155,CALC!$A$2:$C$494,3,FALSE)</f>
        <v>LW/RW</v>
      </c>
      <c r="D155" s="38">
        <v>1</v>
      </c>
      <c r="E155" s="39">
        <v>84</v>
      </c>
      <c r="F155" s="40">
        <v>26.7</v>
      </c>
      <c r="G155" s="40">
        <v>33.299999999999997</v>
      </c>
      <c r="H155" s="40">
        <v>60.1</v>
      </c>
      <c r="I155" s="40">
        <v>21.2</v>
      </c>
      <c r="J155" s="40">
        <v>193.5</v>
      </c>
      <c r="K155" s="40">
        <v>62.8</v>
      </c>
      <c r="L155" s="40">
        <v>32.6</v>
      </c>
      <c r="M155" s="40">
        <v>10.199999999999999</v>
      </c>
      <c r="N155" s="41">
        <v>0.13800000000000001</v>
      </c>
      <c r="O155" s="42">
        <v>18.95</v>
      </c>
      <c r="P155" s="54">
        <f t="shared" ref="P155:Y155" si="167">IF(F$4="Yes",F155*F$5,0)</f>
        <v>133.5</v>
      </c>
      <c r="Q155" s="55">
        <f t="shared" si="167"/>
        <v>124.87499999999999</v>
      </c>
      <c r="R155" s="55">
        <f t="shared" si="167"/>
        <v>0</v>
      </c>
      <c r="S155" s="55">
        <f t="shared" si="167"/>
        <v>10.6</v>
      </c>
      <c r="T155" s="55">
        <f t="shared" si="167"/>
        <v>96.75</v>
      </c>
      <c r="U155" s="55">
        <f t="shared" si="167"/>
        <v>18.84</v>
      </c>
      <c r="V155" s="55">
        <f t="shared" si="167"/>
        <v>19.559999999999999</v>
      </c>
      <c r="W155" s="55">
        <f t="shared" si="167"/>
        <v>0</v>
      </c>
      <c r="X155" s="55">
        <f t="shared" si="167"/>
        <v>0</v>
      </c>
      <c r="Y155" s="56">
        <f t="shared" si="167"/>
        <v>0</v>
      </c>
      <c r="Z155" s="57">
        <f t="shared" si="1"/>
        <v>404.125</v>
      </c>
      <c r="AA155" s="59">
        <f t="shared" si="2"/>
        <v>4.8110119047619051</v>
      </c>
      <c r="AB155" s="59">
        <f t="shared" si="3"/>
        <v>-0.9932532380952368</v>
      </c>
      <c r="AC155" s="1"/>
      <c r="AD155" s="1"/>
      <c r="AE155" s="1"/>
      <c r="AF155" s="1"/>
      <c r="AG155" s="1"/>
      <c r="AH155" s="1"/>
      <c r="AI155" s="1"/>
      <c r="AJ155" s="1"/>
      <c r="AK155" s="1"/>
      <c r="AL155" s="1">
        <f>IFERROR(VLOOKUP(C155,CALC!$K$2:$M$8,2,FALSE),1)</f>
        <v>1.08</v>
      </c>
      <c r="AM155" s="1">
        <f>IFERROR(VLOOKUP(C155,CALC!$K$2:$M$8,3,FALSE),1)</f>
        <v>1.04</v>
      </c>
      <c r="AN155" s="1">
        <f>VLOOKUP(B155,CALC!$E$2:$H$33,3,FALSE)</f>
        <v>1.02</v>
      </c>
      <c r="AO155" s="1">
        <f>VLOOKUP(B155,CALC!$E$2:$H$33,4,FALSE)</f>
        <v>1.01</v>
      </c>
      <c r="AP155" s="1"/>
      <c r="AQ155" s="3">
        <f t="shared" si="4"/>
        <v>5.0034523809523819</v>
      </c>
      <c r="AR155" s="3">
        <f t="shared" si="5"/>
        <v>5.1958928571428578</v>
      </c>
      <c r="AS155" s="3">
        <f t="shared" si="6"/>
        <v>4.8591220238095243</v>
      </c>
      <c r="AT155" s="3">
        <f t="shared" si="7"/>
        <v>4.9072321428571435</v>
      </c>
      <c r="AU155" s="3">
        <f t="shared" si="8"/>
        <v>5.0534869047619058</v>
      </c>
      <c r="AV155" s="3">
        <f t="shared" si="9"/>
        <v>5.1035214285714297</v>
      </c>
      <c r="AW155" s="3">
        <f t="shared" si="10"/>
        <v>5.2478517857142863</v>
      </c>
      <c r="AX155" s="3">
        <f t="shared" si="11"/>
        <v>5.2998107142857149</v>
      </c>
      <c r="AY155" s="3">
        <f t="shared" si="12"/>
        <v>-0.94559523809523682</v>
      </c>
      <c r="AZ155" s="3">
        <f t="shared" si="13"/>
        <v>-0.9834190476190463</v>
      </c>
      <c r="BA155" s="3">
        <f t="shared" si="14"/>
        <v>-1.0212428571428558</v>
      </c>
      <c r="BB155" s="3">
        <f t="shared" si="15"/>
        <v>-0.95505119047618925</v>
      </c>
      <c r="BC155" s="3">
        <f t="shared" si="16"/>
        <v>-0.96450714285714156</v>
      </c>
      <c r="BD155" s="3">
        <f t="shared" si="17"/>
        <v>-0.9932532380952368</v>
      </c>
      <c r="BE155" s="3">
        <f t="shared" si="18"/>
        <v>-1.0030874285714273</v>
      </c>
      <c r="BF155" s="3">
        <f t="shared" si="19"/>
        <v>-1.0314552857142845</v>
      </c>
      <c r="BG155" s="3">
        <f t="shared" si="20"/>
        <v>-1.0416677142857129</v>
      </c>
    </row>
    <row r="156" spans="1:59" ht="15" x14ac:dyDescent="0.25">
      <c r="A156" s="38" t="s">
        <v>332</v>
      </c>
      <c r="B156" s="38" t="s">
        <v>66</v>
      </c>
      <c r="C156" s="38" t="str">
        <f>VLOOKUP(A156,CALC!$A$2:$C$494,3,FALSE)</f>
        <v>RW</v>
      </c>
      <c r="D156" s="38">
        <v>1</v>
      </c>
      <c r="E156" s="39">
        <v>84</v>
      </c>
      <c r="F156" s="40">
        <v>25.7</v>
      </c>
      <c r="G156" s="40">
        <v>33</v>
      </c>
      <c r="H156" s="40">
        <v>58.7</v>
      </c>
      <c r="I156" s="40">
        <v>20.100000000000001</v>
      </c>
      <c r="J156" s="40">
        <v>188.2</v>
      </c>
      <c r="K156" s="40">
        <v>85.5</v>
      </c>
      <c r="L156" s="40">
        <v>36</v>
      </c>
      <c r="M156" s="40">
        <v>28.7</v>
      </c>
      <c r="N156" s="52">
        <v>0.13700000000000001</v>
      </c>
      <c r="O156" s="42">
        <v>16.55</v>
      </c>
      <c r="P156" s="54">
        <f t="shared" ref="P156:Y156" si="168">IF(F$4="Yes",F156*F$5,0)</f>
        <v>128.5</v>
      </c>
      <c r="Q156" s="55">
        <f t="shared" si="168"/>
        <v>123.75</v>
      </c>
      <c r="R156" s="55">
        <f t="shared" si="168"/>
        <v>0</v>
      </c>
      <c r="S156" s="55">
        <f t="shared" si="168"/>
        <v>10.050000000000001</v>
      </c>
      <c r="T156" s="55">
        <f t="shared" si="168"/>
        <v>94.1</v>
      </c>
      <c r="U156" s="55">
        <f t="shared" si="168"/>
        <v>25.65</v>
      </c>
      <c r="V156" s="55">
        <f t="shared" si="168"/>
        <v>21.599999999999998</v>
      </c>
      <c r="W156" s="55">
        <f t="shared" si="168"/>
        <v>0</v>
      </c>
      <c r="X156" s="55">
        <f t="shared" si="168"/>
        <v>0</v>
      </c>
      <c r="Y156" s="56">
        <f t="shared" si="168"/>
        <v>0</v>
      </c>
      <c r="Z156" s="57">
        <f t="shared" si="1"/>
        <v>403.65</v>
      </c>
      <c r="AA156" s="59">
        <f t="shared" si="2"/>
        <v>4.8053571428571429</v>
      </c>
      <c r="AB156" s="59">
        <f t="shared" si="3"/>
        <v>-0.90428203124999906</v>
      </c>
      <c r="AC156" s="1"/>
      <c r="AD156" s="1"/>
      <c r="AE156" s="1"/>
      <c r="AF156" s="1"/>
      <c r="AG156" s="1"/>
      <c r="AH156" s="1"/>
      <c r="AI156" s="1"/>
      <c r="AJ156" s="1"/>
      <c r="AK156" s="1"/>
      <c r="AL156" s="1">
        <f>IFERROR(VLOOKUP(C156,CALC!$K$2:$M$8,2,FALSE),1)</f>
        <v>0.95</v>
      </c>
      <c r="AM156" s="1">
        <f>IFERROR(VLOOKUP(C156,CALC!$K$2:$M$8,3,FALSE),1)</f>
        <v>0.97499999999999998</v>
      </c>
      <c r="AN156" s="1">
        <f>VLOOKUP(B156,CALC!$E$2:$H$33,3,FALSE)</f>
        <v>0.95</v>
      </c>
      <c r="AO156" s="1">
        <f>VLOOKUP(B156,CALC!$E$2:$H$33,4,FALSE)</f>
        <v>0.97499999999999998</v>
      </c>
      <c r="AP156" s="1"/>
      <c r="AQ156" s="3">
        <f t="shared" si="4"/>
        <v>4.6852232142857142</v>
      </c>
      <c r="AR156" s="3">
        <f t="shared" si="5"/>
        <v>4.5650892857142855</v>
      </c>
      <c r="AS156" s="3">
        <f t="shared" si="6"/>
        <v>4.6852232142857142</v>
      </c>
      <c r="AT156" s="3">
        <f t="shared" si="7"/>
        <v>4.5650892857142855</v>
      </c>
      <c r="AU156" s="3">
        <f t="shared" si="8"/>
        <v>4.568092633928571</v>
      </c>
      <c r="AV156" s="3">
        <f t="shared" si="9"/>
        <v>4.4509620535714287</v>
      </c>
      <c r="AW156" s="3">
        <f t="shared" si="10"/>
        <v>4.4509620535714287</v>
      </c>
      <c r="AX156" s="3">
        <f t="shared" si="11"/>
        <v>4.336834821428571</v>
      </c>
      <c r="AY156" s="3">
        <f t="shared" si="12"/>
        <v>-0.95124999999999904</v>
      </c>
      <c r="AZ156" s="3">
        <f t="shared" si="13"/>
        <v>-0.92746874999999906</v>
      </c>
      <c r="BA156" s="3">
        <f t="shared" si="14"/>
        <v>-0.90368749999999909</v>
      </c>
      <c r="BB156" s="3">
        <f t="shared" si="15"/>
        <v>-0.92746874999999906</v>
      </c>
      <c r="BC156" s="3">
        <f t="shared" si="16"/>
        <v>-0.90368749999999909</v>
      </c>
      <c r="BD156" s="3">
        <f t="shared" si="17"/>
        <v>-0.90428203124999906</v>
      </c>
      <c r="BE156" s="3">
        <f t="shared" si="18"/>
        <v>-0.88109531249999906</v>
      </c>
      <c r="BF156" s="3">
        <f t="shared" si="19"/>
        <v>-0.88109531249999906</v>
      </c>
      <c r="BG156" s="3">
        <f t="shared" si="20"/>
        <v>-0.85850312499999915</v>
      </c>
    </row>
    <row r="157" spans="1:59" ht="15" x14ac:dyDescent="0.25">
      <c r="A157" s="38" t="s">
        <v>323</v>
      </c>
      <c r="B157" s="38" t="s">
        <v>81</v>
      </c>
      <c r="C157" s="38" t="str">
        <f>VLOOKUP(A157,CALC!$A$2:$C$494,3,FALSE)</f>
        <v>LW/RW</v>
      </c>
      <c r="D157" s="38">
        <v>2</v>
      </c>
      <c r="E157" s="39">
        <v>84</v>
      </c>
      <c r="F157" s="40">
        <v>29.2</v>
      </c>
      <c r="G157" s="40">
        <v>27.5</v>
      </c>
      <c r="H157" s="40">
        <v>56.7</v>
      </c>
      <c r="I157" s="40">
        <v>12.5</v>
      </c>
      <c r="J157" s="40">
        <v>208.2</v>
      </c>
      <c r="K157" s="40">
        <v>61.2</v>
      </c>
      <c r="L157" s="40">
        <v>40</v>
      </c>
      <c r="M157" s="40">
        <v>11.6</v>
      </c>
      <c r="N157" s="52">
        <v>0.14000000000000001</v>
      </c>
      <c r="O157" s="42">
        <v>15.95</v>
      </c>
      <c r="P157" s="54">
        <f t="shared" ref="P157:Y157" si="169">IF(F$4="Yes",F157*F$5,0)</f>
        <v>146</v>
      </c>
      <c r="Q157" s="55">
        <f t="shared" si="169"/>
        <v>103.125</v>
      </c>
      <c r="R157" s="55">
        <f t="shared" si="169"/>
        <v>0</v>
      </c>
      <c r="S157" s="55">
        <f t="shared" si="169"/>
        <v>6.25</v>
      </c>
      <c r="T157" s="55">
        <f t="shared" si="169"/>
        <v>104.1</v>
      </c>
      <c r="U157" s="55">
        <f t="shared" si="169"/>
        <v>18.36</v>
      </c>
      <c r="V157" s="55">
        <f t="shared" si="169"/>
        <v>24</v>
      </c>
      <c r="W157" s="55">
        <f t="shared" si="169"/>
        <v>0</v>
      </c>
      <c r="X157" s="55">
        <f t="shared" si="169"/>
        <v>0</v>
      </c>
      <c r="Y157" s="56">
        <f t="shared" si="169"/>
        <v>0</v>
      </c>
      <c r="Z157" s="57">
        <f t="shared" si="1"/>
        <v>401.83500000000004</v>
      </c>
      <c r="AA157" s="59">
        <f t="shared" si="2"/>
        <v>4.7837500000000004</v>
      </c>
      <c r="AB157" s="59">
        <f t="shared" si="3"/>
        <v>-1.0320068571428558</v>
      </c>
      <c r="AC157" s="1"/>
      <c r="AD157" s="1"/>
      <c r="AE157" s="1"/>
      <c r="AF157" s="1"/>
      <c r="AG157" s="1"/>
      <c r="AH157" s="1"/>
      <c r="AI157" s="1"/>
      <c r="AJ157" s="1"/>
      <c r="AK157" s="1"/>
      <c r="AL157" s="1">
        <f>IFERROR(VLOOKUP(C157,CALC!$K$2:$M$8,2,FALSE),1)</f>
        <v>1.08</v>
      </c>
      <c r="AM157" s="1">
        <f>IFERROR(VLOOKUP(C157,CALC!$K$2:$M$8,3,FALSE),1)</f>
        <v>1.04</v>
      </c>
      <c r="AN157" s="1">
        <f>VLOOKUP(B157,CALC!$E$2:$H$33,3,FALSE)</f>
        <v>1.04</v>
      </c>
      <c r="AO157" s="1">
        <f>VLOOKUP(B157,CALC!$E$2:$H$33,4,FALSE)</f>
        <v>1.02</v>
      </c>
      <c r="AP157" s="1"/>
      <c r="AQ157" s="3">
        <f t="shared" si="4"/>
        <v>4.9751000000000003</v>
      </c>
      <c r="AR157" s="3">
        <f t="shared" si="5"/>
        <v>5.1664500000000011</v>
      </c>
      <c r="AS157" s="3">
        <f t="shared" si="6"/>
        <v>4.8794250000000003</v>
      </c>
      <c r="AT157" s="3">
        <f t="shared" si="7"/>
        <v>4.9751000000000003</v>
      </c>
      <c r="AU157" s="3">
        <f t="shared" si="8"/>
        <v>5.0746020000000005</v>
      </c>
      <c r="AV157" s="3">
        <f t="shared" si="9"/>
        <v>5.1741040000000007</v>
      </c>
      <c r="AW157" s="3">
        <f t="shared" si="10"/>
        <v>5.2697790000000015</v>
      </c>
      <c r="AX157" s="3">
        <f t="shared" si="11"/>
        <v>5.3731080000000011</v>
      </c>
      <c r="AY157" s="3">
        <f t="shared" si="12"/>
        <v>-0.97285714285714153</v>
      </c>
      <c r="AZ157" s="3">
        <f t="shared" si="13"/>
        <v>-1.0117714285714272</v>
      </c>
      <c r="BA157" s="3">
        <f t="shared" si="14"/>
        <v>-1.0506857142857129</v>
      </c>
      <c r="BB157" s="3">
        <f t="shared" si="15"/>
        <v>-0.99231428571428437</v>
      </c>
      <c r="BC157" s="3">
        <f t="shared" si="16"/>
        <v>-1.0117714285714272</v>
      </c>
      <c r="BD157" s="3">
        <f t="shared" si="17"/>
        <v>-1.0320068571428558</v>
      </c>
      <c r="BE157" s="3">
        <f t="shared" si="18"/>
        <v>-1.0522422857142844</v>
      </c>
      <c r="BF157" s="3">
        <f t="shared" si="19"/>
        <v>-1.0716994285714272</v>
      </c>
      <c r="BG157" s="3">
        <f t="shared" si="20"/>
        <v>-1.0927131428571415</v>
      </c>
    </row>
    <row r="158" spans="1:59" ht="15" x14ac:dyDescent="0.25">
      <c r="A158" s="1" t="s">
        <v>325</v>
      </c>
      <c r="B158" s="1" t="s">
        <v>19</v>
      </c>
      <c r="C158" s="38" t="str">
        <f>VLOOKUP(A158,CALC!$A$2:$C$494,3,FALSE)</f>
        <v>D</v>
      </c>
      <c r="D158" s="1">
        <v>1</v>
      </c>
      <c r="E158" s="79">
        <v>84</v>
      </c>
      <c r="F158" s="80">
        <v>10.6</v>
      </c>
      <c r="G158" s="80">
        <v>35.799999999999997</v>
      </c>
      <c r="H158" s="80">
        <v>46.4</v>
      </c>
      <c r="I158" s="80">
        <v>17.2</v>
      </c>
      <c r="J158" s="80">
        <v>151.1</v>
      </c>
      <c r="K158" s="80">
        <v>75.5</v>
      </c>
      <c r="L158" s="80">
        <v>67.900000000000006</v>
      </c>
      <c r="M158" s="80">
        <v>42.8</v>
      </c>
      <c r="N158" s="81">
        <v>7.0000000000000007E-2</v>
      </c>
      <c r="O158" s="3">
        <v>19.3</v>
      </c>
      <c r="P158" s="54">
        <f t="shared" ref="P158:Y158" si="170">IF(F$4="Yes",F158*F$5,0)</f>
        <v>53</v>
      </c>
      <c r="Q158" s="55">
        <f t="shared" si="170"/>
        <v>134.25</v>
      </c>
      <c r="R158" s="55">
        <f t="shared" si="170"/>
        <v>0</v>
      </c>
      <c r="S158" s="55">
        <f t="shared" si="170"/>
        <v>8.6</v>
      </c>
      <c r="T158" s="55">
        <f t="shared" si="170"/>
        <v>75.55</v>
      </c>
      <c r="U158" s="55">
        <f t="shared" si="170"/>
        <v>22.65</v>
      </c>
      <c r="V158" s="55">
        <f t="shared" si="170"/>
        <v>40.74</v>
      </c>
      <c r="W158" s="55">
        <f t="shared" si="170"/>
        <v>0</v>
      </c>
      <c r="X158" s="55">
        <f t="shared" si="170"/>
        <v>0</v>
      </c>
      <c r="Y158" s="56">
        <f t="shared" si="170"/>
        <v>0</v>
      </c>
      <c r="Z158" s="57">
        <f t="shared" si="1"/>
        <v>334.78999999999996</v>
      </c>
      <c r="AA158" s="59">
        <f t="shared" si="2"/>
        <v>3.9855952380952377</v>
      </c>
      <c r="AB158" s="59">
        <f t="shared" si="3"/>
        <v>-1.0172810714285725</v>
      </c>
      <c r="AC158" s="1"/>
      <c r="AD158" s="1"/>
      <c r="AE158" s="1"/>
      <c r="AF158" s="1"/>
      <c r="AG158" s="1"/>
      <c r="AH158" s="1"/>
      <c r="AI158" s="1"/>
      <c r="AJ158" s="1"/>
      <c r="AK158" s="1"/>
      <c r="AL158" s="1">
        <f>IFERROR(VLOOKUP(C158,CALC!$K$2:$M$8,2,FALSE),1)</f>
        <v>1</v>
      </c>
      <c r="AM158" s="1">
        <f>IFERROR(VLOOKUP(C158,CALC!$K$2:$M$8,3,FALSE),1)</f>
        <v>1</v>
      </c>
      <c r="AN158" s="1">
        <f>VLOOKUP(B158,CALC!$E$2:$H$33,3,FALSE)</f>
        <v>1.19</v>
      </c>
      <c r="AO158" s="1">
        <f>VLOOKUP(B158,CALC!$E$2:$H$33,4,FALSE)</f>
        <v>1.095</v>
      </c>
      <c r="AP158" s="1"/>
      <c r="AQ158" s="3">
        <f t="shared" si="4"/>
        <v>3.9855952380952377</v>
      </c>
      <c r="AR158" s="3">
        <f t="shared" si="5"/>
        <v>3.9855952380952377</v>
      </c>
      <c r="AS158" s="3">
        <f t="shared" si="6"/>
        <v>4.3642267857142851</v>
      </c>
      <c r="AT158" s="3">
        <f t="shared" si="7"/>
        <v>4.7428583333333325</v>
      </c>
      <c r="AU158" s="3">
        <f t="shared" si="8"/>
        <v>4.3642267857142851</v>
      </c>
      <c r="AV158" s="3">
        <f t="shared" si="9"/>
        <v>4.7428583333333325</v>
      </c>
      <c r="AW158" s="3">
        <f t="shared" si="10"/>
        <v>4.3642267857142851</v>
      </c>
      <c r="AX158" s="3">
        <f t="shared" si="11"/>
        <v>4.7428583333333325</v>
      </c>
      <c r="AY158" s="3">
        <f t="shared" si="12"/>
        <v>-0.92902380952381058</v>
      </c>
      <c r="AZ158" s="3">
        <f t="shared" si="13"/>
        <v>-0.92902380952381058</v>
      </c>
      <c r="BA158" s="3">
        <f t="shared" si="14"/>
        <v>-0.92902380952381058</v>
      </c>
      <c r="BB158" s="3">
        <f t="shared" si="15"/>
        <v>-1.0172810714285725</v>
      </c>
      <c r="BC158" s="3">
        <f t="shared" si="16"/>
        <v>-1.1055383333333346</v>
      </c>
      <c r="BD158" s="3">
        <f t="shared" si="17"/>
        <v>-1.0172810714285725</v>
      </c>
      <c r="BE158" s="3">
        <f t="shared" si="18"/>
        <v>-1.1055383333333346</v>
      </c>
      <c r="BF158" s="3">
        <f t="shared" si="19"/>
        <v>-1.0172810714285725</v>
      </c>
      <c r="BG158" s="3">
        <f t="shared" si="20"/>
        <v>-1.1055383333333346</v>
      </c>
    </row>
    <row r="159" spans="1:59" ht="15" x14ac:dyDescent="0.25">
      <c r="A159" s="38" t="s">
        <v>319</v>
      </c>
      <c r="B159" s="38" t="s">
        <v>34</v>
      </c>
      <c r="C159" s="38" t="str">
        <f>VLOOKUP(A159,CALC!$A$2:$C$494,3,FALSE)</f>
        <v>C/RW</v>
      </c>
      <c r="D159" s="38">
        <v>2</v>
      </c>
      <c r="E159" s="39">
        <v>84</v>
      </c>
      <c r="F159" s="40">
        <v>25.4</v>
      </c>
      <c r="G159" s="40">
        <v>25.4</v>
      </c>
      <c r="H159" s="40">
        <v>50.8</v>
      </c>
      <c r="I159" s="40">
        <v>11.3</v>
      </c>
      <c r="J159" s="40">
        <v>206.2</v>
      </c>
      <c r="K159" s="40">
        <v>75.5</v>
      </c>
      <c r="L159" s="40">
        <v>78.5</v>
      </c>
      <c r="M159" s="40">
        <v>67.3</v>
      </c>
      <c r="N159" s="52">
        <v>0.123</v>
      </c>
      <c r="O159" s="42">
        <v>17</v>
      </c>
      <c r="P159" s="54">
        <f t="shared" ref="P159:Y159" si="171">IF(F$4="Yes",F159*F$5,0)</f>
        <v>127</v>
      </c>
      <c r="Q159" s="55">
        <f t="shared" si="171"/>
        <v>95.25</v>
      </c>
      <c r="R159" s="55">
        <f t="shared" si="171"/>
        <v>0</v>
      </c>
      <c r="S159" s="55">
        <f t="shared" si="171"/>
        <v>5.65</v>
      </c>
      <c r="T159" s="55">
        <f t="shared" si="171"/>
        <v>103.1</v>
      </c>
      <c r="U159" s="55">
        <f t="shared" si="171"/>
        <v>22.65</v>
      </c>
      <c r="V159" s="55">
        <f t="shared" si="171"/>
        <v>47.1</v>
      </c>
      <c r="W159" s="55">
        <f t="shared" si="171"/>
        <v>0</v>
      </c>
      <c r="X159" s="55">
        <f t="shared" si="171"/>
        <v>0</v>
      </c>
      <c r="Y159" s="56">
        <f t="shared" si="171"/>
        <v>0</v>
      </c>
      <c r="Z159" s="57">
        <f t="shared" si="1"/>
        <v>400.75</v>
      </c>
      <c r="AA159" s="59">
        <f t="shared" si="2"/>
        <v>4.770833333333333</v>
      </c>
      <c r="AB159" s="59">
        <f t="shared" si="3"/>
        <v>-0.94116754464285635</v>
      </c>
      <c r="AC159" s="1"/>
      <c r="AD159" s="1"/>
      <c r="AE159" s="1"/>
      <c r="AF159" s="1"/>
      <c r="AG159" s="1"/>
      <c r="AH159" s="1"/>
      <c r="AI159" s="1"/>
      <c r="AJ159" s="1"/>
      <c r="AK159" s="1"/>
      <c r="AL159" s="1">
        <f>IFERROR(VLOOKUP(C159,CALC!$K$2:$M$8,2,FALSE),1)</f>
        <v>1.01</v>
      </c>
      <c r="AM159" s="1">
        <f>IFERROR(VLOOKUP(C159,CALC!$K$2:$M$8,3,FALSE),1)</f>
        <v>1.0049999999999999</v>
      </c>
      <c r="AN159" s="1">
        <f>VLOOKUP(B159,CALC!$E$2:$H$33,3,FALSE)</f>
        <v>0.9</v>
      </c>
      <c r="AO159" s="1">
        <f>VLOOKUP(B159,CALC!$E$2:$H$33,4,FALSE)</f>
        <v>0.95</v>
      </c>
      <c r="AP159" s="1"/>
      <c r="AQ159" s="3">
        <f t="shared" si="4"/>
        <v>4.7946874999999993</v>
      </c>
      <c r="AR159" s="3">
        <f t="shared" si="5"/>
        <v>4.8185416666666665</v>
      </c>
      <c r="AS159" s="3">
        <f t="shared" si="6"/>
        <v>4.5322916666666666</v>
      </c>
      <c r="AT159" s="3">
        <f t="shared" si="7"/>
        <v>4.2937500000000002</v>
      </c>
      <c r="AU159" s="3">
        <f t="shared" si="8"/>
        <v>4.554953124999999</v>
      </c>
      <c r="AV159" s="3">
        <f t="shared" si="9"/>
        <v>4.3152187499999997</v>
      </c>
      <c r="AW159" s="3">
        <f t="shared" si="10"/>
        <v>4.5776145833333333</v>
      </c>
      <c r="AX159" s="3">
        <f t="shared" si="11"/>
        <v>4.3366875</v>
      </c>
      <c r="AY159" s="3">
        <f t="shared" si="12"/>
        <v>-0.98577380952380889</v>
      </c>
      <c r="AZ159" s="3">
        <f t="shared" si="13"/>
        <v>-0.9907026785714278</v>
      </c>
      <c r="BA159" s="3">
        <f t="shared" si="14"/>
        <v>-0.99563154761904693</v>
      </c>
      <c r="BB159" s="3">
        <f t="shared" si="15"/>
        <v>-0.93648511904761844</v>
      </c>
      <c r="BC159" s="3">
        <f t="shared" si="16"/>
        <v>-0.887196428571428</v>
      </c>
      <c r="BD159" s="3">
        <f t="shared" si="17"/>
        <v>-0.94116754464285635</v>
      </c>
      <c r="BE159" s="3">
        <f t="shared" si="18"/>
        <v>-0.89163241071428501</v>
      </c>
      <c r="BF159" s="3">
        <f t="shared" si="19"/>
        <v>-0.94584997023809458</v>
      </c>
      <c r="BG159" s="3">
        <f t="shared" si="20"/>
        <v>-0.89606839285714224</v>
      </c>
    </row>
    <row r="160" spans="1:59" ht="15" x14ac:dyDescent="0.25">
      <c r="A160" s="38" t="s">
        <v>376</v>
      </c>
      <c r="B160" s="38" t="s">
        <v>63</v>
      </c>
      <c r="C160" s="38" t="str">
        <f>VLOOKUP(A160,CALC!$A$2:$C$494,3,FALSE)</f>
        <v>LW/RW</v>
      </c>
      <c r="D160" s="38">
        <v>1</v>
      </c>
      <c r="E160" s="39">
        <v>84</v>
      </c>
      <c r="F160" s="40">
        <v>26.3</v>
      </c>
      <c r="G160" s="40">
        <v>36.700000000000003</v>
      </c>
      <c r="H160" s="40">
        <v>62.9</v>
      </c>
      <c r="I160" s="40">
        <v>19.3</v>
      </c>
      <c r="J160" s="40">
        <v>191.9</v>
      </c>
      <c r="K160" s="40">
        <v>32.1</v>
      </c>
      <c r="L160" s="40">
        <v>23.7</v>
      </c>
      <c r="M160" s="40">
        <v>56.5</v>
      </c>
      <c r="N160" s="41">
        <v>0.13700000000000001</v>
      </c>
      <c r="O160" s="42">
        <v>16</v>
      </c>
      <c r="P160" s="54">
        <f t="shared" ref="P160:Y160" si="172">IF(F$4="Yes",F160*F$5,0)</f>
        <v>131.5</v>
      </c>
      <c r="Q160" s="55">
        <f t="shared" si="172"/>
        <v>137.625</v>
      </c>
      <c r="R160" s="55">
        <f t="shared" si="172"/>
        <v>0</v>
      </c>
      <c r="S160" s="55">
        <f t="shared" si="172"/>
        <v>9.65</v>
      </c>
      <c r="T160" s="55">
        <f t="shared" si="172"/>
        <v>95.95</v>
      </c>
      <c r="U160" s="55">
        <f t="shared" si="172"/>
        <v>9.6300000000000008</v>
      </c>
      <c r="V160" s="55">
        <f t="shared" si="172"/>
        <v>14.219999999999999</v>
      </c>
      <c r="W160" s="55">
        <f t="shared" si="172"/>
        <v>0</v>
      </c>
      <c r="X160" s="55">
        <f t="shared" si="172"/>
        <v>0</v>
      </c>
      <c r="Y160" s="56">
        <f t="shared" si="172"/>
        <v>0</v>
      </c>
      <c r="Z160" s="57">
        <f t="shared" si="1"/>
        <v>398.57499999999993</v>
      </c>
      <c r="AA160" s="59">
        <f t="shared" si="2"/>
        <v>4.7449404761904752</v>
      </c>
      <c r="AB160" s="59">
        <f t="shared" si="3"/>
        <v>-1.0731760000000001</v>
      </c>
      <c r="AC160" s="1"/>
      <c r="AD160" s="1"/>
      <c r="AE160" s="1"/>
      <c r="AF160" s="1"/>
      <c r="AG160" s="1"/>
      <c r="AH160" s="1"/>
      <c r="AI160" s="1"/>
      <c r="AJ160" s="1"/>
      <c r="AK160" s="1"/>
      <c r="AL160" s="1">
        <f>IFERROR(VLOOKUP(C160,CALC!$K$2:$M$8,2,FALSE),1)</f>
        <v>1.08</v>
      </c>
      <c r="AM160" s="1">
        <f>IFERROR(VLOOKUP(C160,CALC!$K$2:$M$8,3,FALSE),1)</f>
        <v>1.04</v>
      </c>
      <c r="AN160" s="1">
        <f>VLOOKUP(B160,CALC!$E$2:$H$33,3,FALSE)</f>
        <v>1.04</v>
      </c>
      <c r="AO160" s="1">
        <f>VLOOKUP(B160,CALC!$E$2:$H$33,4,FALSE)</f>
        <v>1.02</v>
      </c>
      <c r="AP160" s="1"/>
      <c r="AQ160" s="3">
        <f t="shared" si="4"/>
        <v>4.9347380952380941</v>
      </c>
      <c r="AR160" s="3">
        <f t="shared" si="5"/>
        <v>5.124535714285714</v>
      </c>
      <c r="AS160" s="3">
        <f t="shared" si="6"/>
        <v>4.8398392857142847</v>
      </c>
      <c r="AT160" s="3">
        <f t="shared" si="7"/>
        <v>4.9347380952380941</v>
      </c>
      <c r="AU160" s="3">
        <f t="shared" si="8"/>
        <v>5.0334328571428557</v>
      </c>
      <c r="AV160" s="3">
        <f t="shared" si="9"/>
        <v>5.1321276190476182</v>
      </c>
      <c r="AW160" s="3">
        <f t="shared" si="10"/>
        <v>5.2270264285714285</v>
      </c>
      <c r="AX160" s="3">
        <f t="shared" si="11"/>
        <v>5.3295171428571431</v>
      </c>
      <c r="AY160" s="3">
        <f t="shared" si="12"/>
        <v>-1.0116666666666667</v>
      </c>
      <c r="AZ160" s="3">
        <f t="shared" si="13"/>
        <v>-1.0521333333333334</v>
      </c>
      <c r="BA160" s="3">
        <f t="shared" si="14"/>
        <v>-1.0926</v>
      </c>
      <c r="BB160" s="3">
        <f t="shared" si="15"/>
        <v>-1.0319</v>
      </c>
      <c r="BC160" s="3">
        <f t="shared" si="16"/>
        <v>-1.0521333333333334</v>
      </c>
      <c r="BD160" s="3">
        <f t="shared" si="17"/>
        <v>-1.0731760000000001</v>
      </c>
      <c r="BE160" s="3">
        <f t="shared" si="18"/>
        <v>-1.0942186666666667</v>
      </c>
      <c r="BF160" s="3">
        <f t="shared" si="19"/>
        <v>-1.114452</v>
      </c>
      <c r="BG160" s="3">
        <f t="shared" si="20"/>
        <v>-1.136304</v>
      </c>
    </row>
    <row r="161" spans="1:59" ht="15" x14ac:dyDescent="0.25">
      <c r="A161" s="38" t="s">
        <v>402</v>
      </c>
      <c r="B161" s="38" t="s">
        <v>51</v>
      </c>
      <c r="C161" s="38" t="str">
        <f>VLOOKUP(A161,CALC!$A$2:$C$494,3,FALSE)</f>
        <v>D</v>
      </c>
      <c r="D161" s="38">
        <v>2</v>
      </c>
      <c r="E161" s="39">
        <v>84</v>
      </c>
      <c r="F161" s="40">
        <v>9</v>
      </c>
      <c r="G161" s="40">
        <v>31.6</v>
      </c>
      <c r="H161" s="40">
        <v>40.6</v>
      </c>
      <c r="I161" s="40">
        <v>8.8000000000000007</v>
      </c>
      <c r="J161" s="40">
        <v>156.1</v>
      </c>
      <c r="K161" s="40">
        <v>53</v>
      </c>
      <c r="L161" s="40">
        <v>117.7</v>
      </c>
      <c r="M161" s="40">
        <v>28.7</v>
      </c>
      <c r="N161" s="52">
        <v>5.8000000000000003E-2</v>
      </c>
      <c r="O161" s="42">
        <v>21</v>
      </c>
      <c r="P161" s="54">
        <f t="shared" ref="P161:Y161" si="173">IF(F$4="Yes",F161*F$5,0)</f>
        <v>45</v>
      </c>
      <c r="Q161" s="55">
        <f t="shared" si="173"/>
        <v>118.5</v>
      </c>
      <c r="R161" s="55">
        <f t="shared" si="173"/>
        <v>0</v>
      </c>
      <c r="S161" s="55">
        <f t="shared" si="173"/>
        <v>4.4000000000000004</v>
      </c>
      <c r="T161" s="55">
        <f t="shared" si="173"/>
        <v>78.05</v>
      </c>
      <c r="U161" s="55">
        <f t="shared" si="173"/>
        <v>15.899999999999999</v>
      </c>
      <c r="V161" s="55">
        <f t="shared" si="173"/>
        <v>70.62</v>
      </c>
      <c r="W161" s="55">
        <f t="shared" si="173"/>
        <v>0</v>
      </c>
      <c r="X161" s="55">
        <f t="shared" si="173"/>
        <v>0</v>
      </c>
      <c r="Y161" s="56">
        <f t="shared" si="173"/>
        <v>0</v>
      </c>
      <c r="Z161" s="57">
        <f t="shared" si="1"/>
        <v>332.46999999999997</v>
      </c>
      <c r="AA161" s="59">
        <f t="shared" si="2"/>
        <v>3.9579761904761903</v>
      </c>
      <c r="AB161" s="59">
        <f t="shared" si="3"/>
        <v>-0.94229321428571511</v>
      </c>
      <c r="AC161" s="1"/>
      <c r="AD161" s="1"/>
      <c r="AE161" s="1"/>
      <c r="AF161" s="1"/>
      <c r="AG161" s="1"/>
      <c r="AH161" s="1"/>
      <c r="AI161" s="1"/>
      <c r="AJ161" s="1"/>
      <c r="AK161" s="1"/>
      <c r="AL161" s="1">
        <f>IFERROR(VLOOKUP(C161,CALC!$K$2:$M$8,2,FALSE),1)</f>
        <v>1</v>
      </c>
      <c r="AM161" s="1">
        <f>IFERROR(VLOOKUP(C161,CALC!$K$2:$M$8,3,FALSE),1)</f>
        <v>1</v>
      </c>
      <c r="AN161" s="1">
        <f>VLOOKUP(B161,CALC!$E$2:$H$33,3,FALSE)</f>
        <v>0.97</v>
      </c>
      <c r="AO161" s="1">
        <f>VLOOKUP(B161,CALC!$E$2:$H$33,4,FALSE)</f>
        <v>0.98499999999999999</v>
      </c>
      <c r="AP161" s="1"/>
      <c r="AQ161" s="3">
        <f t="shared" si="4"/>
        <v>3.9579761904761903</v>
      </c>
      <c r="AR161" s="3">
        <f t="shared" si="5"/>
        <v>3.9579761904761903</v>
      </c>
      <c r="AS161" s="3">
        <f t="shared" si="6"/>
        <v>3.8986065476190475</v>
      </c>
      <c r="AT161" s="3">
        <f t="shared" si="7"/>
        <v>3.8392369047619046</v>
      </c>
      <c r="AU161" s="3">
        <f t="shared" si="8"/>
        <v>3.8986065476190475</v>
      </c>
      <c r="AV161" s="3">
        <f t="shared" si="9"/>
        <v>3.8392369047619046</v>
      </c>
      <c r="AW161" s="3">
        <f t="shared" si="10"/>
        <v>3.8986065476190475</v>
      </c>
      <c r="AX161" s="3">
        <f t="shared" si="11"/>
        <v>3.8392369047619046</v>
      </c>
      <c r="AY161" s="3">
        <f t="shared" si="12"/>
        <v>-0.95664285714285802</v>
      </c>
      <c r="AZ161" s="3">
        <f t="shared" si="13"/>
        <v>-0.95664285714285802</v>
      </c>
      <c r="BA161" s="3">
        <f t="shared" si="14"/>
        <v>-0.95664285714285802</v>
      </c>
      <c r="BB161" s="3">
        <f t="shared" si="15"/>
        <v>-0.94229321428571511</v>
      </c>
      <c r="BC161" s="3">
        <f t="shared" si="16"/>
        <v>-0.9279435714285722</v>
      </c>
      <c r="BD161" s="3">
        <f t="shared" si="17"/>
        <v>-0.94229321428571511</v>
      </c>
      <c r="BE161" s="3">
        <f t="shared" si="18"/>
        <v>-0.9279435714285722</v>
      </c>
      <c r="BF161" s="3">
        <f t="shared" si="19"/>
        <v>-0.94229321428571511</v>
      </c>
      <c r="BG161" s="3">
        <f t="shared" si="20"/>
        <v>-0.9279435714285722</v>
      </c>
    </row>
    <row r="162" spans="1:59" ht="15" x14ac:dyDescent="0.25">
      <c r="A162" s="38" t="s">
        <v>415</v>
      </c>
      <c r="B162" s="38" t="s">
        <v>77</v>
      </c>
      <c r="C162" s="38" t="str">
        <f>VLOOKUP(A162,CALC!$A$2:$C$494,3,FALSE)</f>
        <v>RW</v>
      </c>
      <c r="D162" s="38">
        <v>1</v>
      </c>
      <c r="E162" s="39">
        <v>84</v>
      </c>
      <c r="F162" s="40">
        <v>23.3</v>
      </c>
      <c r="G162" s="40">
        <v>26</v>
      </c>
      <c r="H162" s="40">
        <v>49.2</v>
      </c>
      <c r="I162" s="40">
        <v>16</v>
      </c>
      <c r="J162" s="40">
        <v>210</v>
      </c>
      <c r="K162" s="40">
        <v>154.1</v>
      </c>
      <c r="L162" s="40">
        <v>41.6</v>
      </c>
      <c r="M162" s="40">
        <v>26.5</v>
      </c>
      <c r="N162" s="41">
        <v>0.111</v>
      </c>
      <c r="O162" s="42">
        <v>16.899999999999999</v>
      </c>
      <c r="P162" s="54">
        <f t="shared" ref="P162:Y162" si="174">IF(F$4="Yes",F162*F$5,0)</f>
        <v>116.5</v>
      </c>
      <c r="Q162" s="55">
        <f t="shared" si="174"/>
        <v>97.5</v>
      </c>
      <c r="R162" s="55">
        <f t="shared" si="174"/>
        <v>0</v>
      </c>
      <c r="S162" s="55">
        <f t="shared" si="174"/>
        <v>8</v>
      </c>
      <c r="T162" s="55">
        <f t="shared" si="174"/>
        <v>105</v>
      </c>
      <c r="U162" s="55">
        <f t="shared" si="174"/>
        <v>46.23</v>
      </c>
      <c r="V162" s="55">
        <f t="shared" si="174"/>
        <v>24.96</v>
      </c>
      <c r="W162" s="55">
        <f t="shared" si="174"/>
        <v>0</v>
      </c>
      <c r="X162" s="55">
        <f t="shared" si="174"/>
        <v>0</v>
      </c>
      <c r="Y162" s="56">
        <f t="shared" si="174"/>
        <v>0</v>
      </c>
      <c r="Z162" s="57">
        <f t="shared" si="1"/>
        <v>398.19</v>
      </c>
      <c r="AA162" s="59">
        <f t="shared" si="2"/>
        <v>4.7403571428571425</v>
      </c>
      <c r="AB162" s="59">
        <f t="shared" si="3"/>
        <v>-0.99084374999999947</v>
      </c>
      <c r="AC162" s="1"/>
      <c r="AD162" s="1"/>
      <c r="AE162" s="1"/>
      <c r="AF162" s="1"/>
      <c r="AG162" s="1"/>
      <c r="AH162" s="1"/>
      <c r="AI162" s="1"/>
      <c r="AJ162" s="1"/>
      <c r="AK162" s="1"/>
      <c r="AL162" s="1">
        <f>IFERROR(VLOOKUP(C162,CALC!$K$2:$M$8,2,FALSE),1)</f>
        <v>0.95</v>
      </c>
      <c r="AM162" s="1">
        <f>IFERROR(VLOOKUP(C162,CALC!$K$2:$M$8,3,FALSE),1)</f>
        <v>0.97499999999999998</v>
      </c>
      <c r="AN162" s="1">
        <f>VLOOKUP(B162,CALC!$E$2:$H$33,3,FALSE)</f>
        <v>1</v>
      </c>
      <c r="AO162" s="1">
        <f>VLOOKUP(B162,CALC!$E$2:$H$33,4,FALSE)</f>
        <v>1</v>
      </c>
      <c r="AP162" s="1"/>
      <c r="AQ162" s="3">
        <f t="shared" si="4"/>
        <v>4.6218482142857136</v>
      </c>
      <c r="AR162" s="3">
        <f t="shared" si="5"/>
        <v>4.5033392857142855</v>
      </c>
      <c r="AS162" s="3">
        <f t="shared" si="6"/>
        <v>4.7403571428571425</v>
      </c>
      <c r="AT162" s="3">
        <f t="shared" si="7"/>
        <v>4.7403571428571425</v>
      </c>
      <c r="AU162" s="3">
        <f t="shared" si="8"/>
        <v>4.6218482142857136</v>
      </c>
      <c r="AV162" s="3">
        <f t="shared" si="9"/>
        <v>4.6218482142857136</v>
      </c>
      <c r="AW162" s="3">
        <f t="shared" si="10"/>
        <v>4.5033392857142855</v>
      </c>
      <c r="AX162" s="3">
        <f t="shared" si="11"/>
        <v>4.5033392857142855</v>
      </c>
      <c r="AY162" s="3">
        <f t="shared" si="12"/>
        <v>-1.0162499999999994</v>
      </c>
      <c r="AZ162" s="3">
        <f t="shared" si="13"/>
        <v>-0.99084374999999947</v>
      </c>
      <c r="BA162" s="3">
        <f t="shared" si="14"/>
        <v>-0.96543749999999939</v>
      </c>
      <c r="BB162" s="3">
        <f t="shared" si="15"/>
        <v>-1.0162499999999994</v>
      </c>
      <c r="BC162" s="3">
        <f t="shared" si="16"/>
        <v>-1.0162499999999994</v>
      </c>
      <c r="BD162" s="3">
        <f t="shared" si="17"/>
        <v>-0.99084374999999947</v>
      </c>
      <c r="BE162" s="3">
        <f t="shared" si="18"/>
        <v>-0.99084374999999947</v>
      </c>
      <c r="BF162" s="3">
        <f t="shared" si="19"/>
        <v>-0.96543749999999939</v>
      </c>
      <c r="BG162" s="3">
        <f t="shared" si="20"/>
        <v>-0.96543749999999939</v>
      </c>
    </row>
    <row r="163" spans="1:59" ht="15" x14ac:dyDescent="0.25">
      <c r="A163" s="38" t="s">
        <v>375</v>
      </c>
      <c r="B163" s="38" t="s">
        <v>72</v>
      </c>
      <c r="C163" s="38" t="str">
        <f>VLOOKUP(A163,CALC!$A$2:$C$494,3,FALSE)</f>
        <v>D</v>
      </c>
      <c r="D163" s="38">
        <v>2</v>
      </c>
      <c r="E163" s="39">
        <v>84</v>
      </c>
      <c r="F163" s="40">
        <v>11.8</v>
      </c>
      <c r="G163" s="40">
        <v>24.7</v>
      </c>
      <c r="H163" s="40">
        <v>36.5</v>
      </c>
      <c r="I163" s="40">
        <v>9.6999999999999993</v>
      </c>
      <c r="J163" s="40">
        <v>143</v>
      </c>
      <c r="K163" s="40">
        <v>145.1</v>
      </c>
      <c r="L163" s="40">
        <v>99.7</v>
      </c>
      <c r="M163" s="40">
        <v>36.1</v>
      </c>
      <c r="N163" s="52">
        <v>8.3000000000000004E-2</v>
      </c>
      <c r="O163" s="42">
        <v>19.05</v>
      </c>
      <c r="P163" s="54">
        <f t="shared" ref="P163:Y163" si="175">IF(F$4="Yes",F163*F$5,0)</f>
        <v>59</v>
      </c>
      <c r="Q163" s="55">
        <f t="shared" si="175"/>
        <v>92.625</v>
      </c>
      <c r="R163" s="55">
        <f t="shared" si="175"/>
        <v>0</v>
      </c>
      <c r="S163" s="55">
        <f t="shared" si="175"/>
        <v>4.8499999999999996</v>
      </c>
      <c r="T163" s="55">
        <f t="shared" si="175"/>
        <v>71.5</v>
      </c>
      <c r="U163" s="55">
        <f t="shared" si="175"/>
        <v>43.529999999999994</v>
      </c>
      <c r="V163" s="55">
        <f t="shared" si="175"/>
        <v>59.82</v>
      </c>
      <c r="W163" s="55">
        <f t="shared" si="175"/>
        <v>0</v>
      </c>
      <c r="X163" s="55">
        <f t="shared" si="175"/>
        <v>0</v>
      </c>
      <c r="Y163" s="56">
        <f t="shared" si="175"/>
        <v>0</v>
      </c>
      <c r="Z163" s="57">
        <f t="shared" si="1"/>
        <v>331.32499999999999</v>
      </c>
      <c r="AA163" s="59">
        <f t="shared" si="2"/>
        <v>3.944345238095238</v>
      </c>
      <c r="AB163" s="59">
        <f t="shared" si="3"/>
        <v>-0.97027380952381037</v>
      </c>
      <c r="AC163" s="1"/>
      <c r="AD163" s="1"/>
      <c r="AE163" s="1"/>
      <c r="AF163" s="1"/>
      <c r="AG163" s="1"/>
      <c r="AH163" s="1"/>
      <c r="AI163" s="1"/>
      <c r="AJ163" s="1"/>
      <c r="AK163" s="1"/>
      <c r="AL163" s="1">
        <f>IFERROR(VLOOKUP(C163,CALC!$K$2:$M$8,2,FALSE),1)</f>
        <v>1</v>
      </c>
      <c r="AM163" s="1">
        <f>IFERROR(VLOOKUP(C163,CALC!$K$2:$M$8,3,FALSE),1)</f>
        <v>1</v>
      </c>
      <c r="AN163" s="1">
        <f>VLOOKUP(B163,CALC!$E$2:$H$33,3,FALSE)</f>
        <v>1</v>
      </c>
      <c r="AO163" s="1">
        <f>VLOOKUP(B163,CALC!$E$2:$H$33,4,FALSE)</f>
        <v>1</v>
      </c>
      <c r="AP163" s="1"/>
      <c r="AQ163" s="3">
        <f t="shared" si="4"/>
        <v>3.944345238095238</v>
      </c>
      <c r="AR163" s="3">
        <f t="shared" si="5"/>
        <v>3.944345238095238</v>
      </c>
      <c r="AS163" s="3">
        <f t="shared" si="6"/>
        <v>3.944345238095238</v>
      </c>
      <c r="AT163" s="3">
        <f t="shared" si="7"/>
        <v>3.944345238095238</v>
      </c>
      <c r="AU163" s="3">
        <f t="shared" si="8"/>
        <v>3.944345238095238</v>
      </c>
      <c r="AV163" s="3">
        <f t="shared" si="9"/>
        <v>3.944345238095238</v>
      </c>
      <c r="AW163" s="3">
        <f t="shared" si="10"/>
        <v>3.944345238095238</v>
      </c>
      <c r="AX163" s="3">
        <f t="shared" si="11"/>
        <v>3.944345238095238</v>
      </c>
      <c r="AY163" s="3">
        <f t="shared" si="12"/>
        <v>-0.97027380952381037</v>
      </c>
      <c r="AZ163" s="3">
        <f t="shared" si="13"/>
        <v>-0.97027380952381037</v>
      </c>
      <c r="BA163" s="3">
        <f t="shared" si="14"/>
        <v>-0.97027380952381037</v>
      </c>
      <c r="BB163" s="3">
        <f t="shared" si="15"/>
        <v>-0.97027380952381037</v>
      </c>
      <c r="BC163" s="3">
        <f t="shared" si="16"/>
        <v>-0.97027380952381037</v>
      </c>
      <c r="BD163" s="3">
        <f t="shared" si="17"/>
        <v>-0.97027380952381037</v>
      </c>
      <c r="BE163" s="3">
        <f t="shared" si="18"/>
        <v>-0.97027380952381037</v>
      </c>
      <c r="BF163" s="3">
        <f t="shared" si="19"/>
        <v>-0.97027380952381037</v>
      </c>
      <c r="BG163" s="3">
        <f t="shared" si="20"/>
        <v>-0.97027380952381037</v>
      </c>
    </row>
    <row r="164" spans="1:59" ht="15" x14ac:dyDescent="0.25">
      <c r="A164" s="38" t="s">
        <v>372</v>
      </c>
      <c r="B164" s="38" t="s">
        <v>49</v>
      </c>
      <c r="C164" s="38" t="str">
        <f>VLOOKUP(A164,CALC!$A$2:$C$494,3,FALSE)</f>
        <v>D</v>
      </c>
      <c r="D164" s="38">
        <v>1</v>
      </c>
      <c r="E164" s="39">
        <v>84</v>
      </c>
      <c r="F164" s="40">
        <v>9.1999999999999993</v>
      </c>
      <c r="G164" s="40">
        <v>36.1</v>
      </c>
      <c r="H164" s="40">
        <v>45.3</v>
      </c>
      <c r="I164" s="40">
        <v>15.3</v>
      </c>
      <c r="J164" s="40">
        <v>126.8</v>
      </c>
      <c r="K164" s="40">
        <v>42</v>
      </c>
      <c r="L164" s="40">
        <v>111.7</v>
      </c>
      <c r="M164" s="40">
        <v>20.2</v>
      </c>
      <c r="N164" s="41">
        <v>7.1999999999999995E-2</v>
      </c>
      <c r="O164" s="42">
        <v>23.55</v>
      </c>
      <c r="P164" s="54">
        <f t="shared" ref="P164:Y164" si="176">IF(F$4="Yes",F164*F$5,0)</f>
        <v>46</v>
      </c>
      <c r="Q164" s="55">
        <f t="shared" si="176"/>
        <v>135.375</v>
      </c>
      <c r="R164" s="55">
        <f t="shared" si="176"/>
        <v>0</v>
      </c>
      <c r="S164" s="55">
        <f t="shared" si="176"/>
        <v>7.65</v>
      </c>
      <c r="T164" s="55">
        <f t="shared" si="176"/>
        <v>63.4</v>
      </c>
      <c r="U164" s="55">
        <f t="shared" si="176"/>
        <v>12.6</v>
      </c>
      <c r="V164" s="55">
        <f t="shared" si="176"/>
        <v>67.02</v>
      </c>
      <c r="W164" s="55">
        <f t="shared" si="176"/>
        <v>0</v>
      </c>
      <c r="X164" s="55">
        <f t="shared" si="176"/>
        <v>0</v>
      </c>
      <c r="Y164" s="56">
        <f t="shared" si="176"/>
        <v>0</v>
      </c>
      <c r="Z164" s="57">
        <f t="shared" si="1"/>
        <v>332.04500000000002</v>
      </c>
      <c r="AA164" s="59">
        <f t="shared" si="2"/>
        <v>3.9529166666666669</v>
      </c>
      <c r="AB164" s="59">
        <f t="shared" si="3"/>
        <v>-0.87034065476190525</v>
      </c>
      <c r="AC164" s="1"/>
      <c r="AD164" s="1"/>
      <c r="AE164" s="1"/>
      <c r="AF164" s="1"/>
      <c r="AG164" s="1"/>
      <c r="AH164" s="1"/>
      <c r="AI164" s="1"/>
      <c r="AJ164" s="1"/>
      <c r="AK164" s="1"/>
      <c r="AL164" s="1">
        <f>IFERROR(VLOOKUP(C164,CALC!$K$2:$M$8,2,FALSE),1)</f>
        <v>1</v>
      </c>
      <c r="AM164" s="1">
        <f>IFERROR(VLOOKUP(C164,CALC!$K$2:$M$8,3,FALSE),1)</f>
        <v>1</v>
      </c>
      <c r="AN164" s="1">
        <f>VLOOKUP(B164,CALC!$E$2:$H$33,3,FALSE)</f>
        <v>0.81</v>
      </c>
      <c r="AO164" s="1">
        <f>VLOOKUP(B164,CALC!$E$2:$H$33,4,FALSE)</f>
        <v>0.90500000000000003</v>
      </c>
      <c r="AP164" s="1"/>
      <c r="AQ164" s="3">
        <f t="shared" si="4"/>
        <v>3.9529166666666669</v>
      </c>
      <c r="AR164" s="3">
        <f t="shared" si="5"/>
        <v>3.9529166666666669</v>
      </c>
      <c r="AS164" s="3">
        <f t="shared" si="6"/>
        <v>3.5773895833333338</v>
      </c>
      <c r="AT164" s="3">
        <f t="shared" si="7"/>
        <v>3.2018625000000003</v>
      </c>
      <c r="AU164" s="3">
        <f t="shared" si="8"/>
        <v>3.5773895833333338</v>
      </c>
      <c r="AV164" s="3">
        <f t="shared" si="9"/>
        <v>3.2018625000000003</v>
      </c>
      <c r="AW164" s="3">
        <f t="shared" si="10"/>
        <v>3.5773895833333338</v>
      </c>
      <c r="AX164" s="3">
        <f t="shared" si="11"/>
        <v>3.2018625000000003</v>
      </c>
      <c r="AY164" s="3">
        <f t="shared" si="12"/>
        <v>-0.96170238095238147</v>
      </c>
      <c r="AZ164" s="3">
        <f t="shared" si="13"/>
        <v>-0.96170238095238147</v>
      </c>
      <c r="BA164" s="3">
        <f t="shared" si="14"/>
        <v>-0.96170238095238147</v>
      </c>
      <c r="BB164" s="3">
        <f t="shared" si="15"/>
        <v>-0.87034065476190525</v>
      </c>
      <c r="BC164" s="3">
        <f t="shared" si="16"/>
        <v>-0.77897892857142903</v>
      </c>
      <c r="BD164" s="3">
        <f t="shared" si="17"/>
        <v>-0.87034065476190525</v>
      </c>
      <c r="BE164" s="3">
        <f t="shared" si="18"/>
        <v>-0.77897892857142903</v>
      </c>
      <c r="BF164" s="3">
        <f t="shared" si="19"/>
        <v>-0.87034065476190525</v>
      </c>
      <c r="BG164" s="3">
        <f t="shared" si="20"/>
        <v>-0.77897892857142903</v>
      </c>
    </row>
    <row r="165" spans="1:59" ht="15" x14ac:dyDescent="0.25">
      <c r="A165" s="38" t="s">
        <v>404</v>
      </c>
      <c r="B165" s="38" t="s">
        <v>49</v>
      </c>
      <c r="C165" s="38" t="str">
        <f>VLOOKUP(A165,CALC!$A$2:$C$494,3,FALSE)</f>
        <v>C</v>
      </c>
      <c r="D165" s="38">
        <v>1</v>
      </c>
      <c r="E165" s="39">
        <v>84</v>
      </c>
      <c r="F165" s="40">
        <v>24.8</v>
      </c>
      <c r="G165" s="40">
        <v>33.4</v>
      </c>
      <c r="H165" s="40">
        <v>58.2</v>
      </c>
      <c r="I165" s="40">
        <v>16.399999999999999</v>
      </c>
      <c r="J165" s="40">
        <v>185.5</v>
      </c>
      <c r="K165" s="40">
        <v>91.6</v>
      </c>
      <c r="L165" s="40">
        <v>34.5</v>
      </c>
      <c r="M165" s="40">
        <v>45.2</v>
      </c>
      <c r="N165" s="52">
        <v>0.13400000000000001</v>
      </c>
      <c r="O165" s="42">
        <v>17.399999999999999</v>
      </c>
      <c r="P165" s="54">
        <f t="shared" ref="P165:Y165" si="177">IF(F$4="Yes",F165*F$5,0)</f>
        <v>124</v>
      </c>
      <c r="Q165" s="55">
        <f t="shared" si="177"/>
        <v>125.25</v>
      </c>
      <c r="R165" s="55">
        <f t="shared" si="177"/>
        <v>0</v>
      </c>
      <c r="S165" s="55">
        <f t="shared" si="177"/>
        <v>8.1999999999999993</v>
      </c>
      <c r="T165" s="55">
        <f t="shared" si="177"/>
        <v>92.75</v>
      </c>
      <c r="U165" s="55">
        <f t="shared" si="177"/>
        <v>27.479999999999997</v>
      </c>
      <c r="V165" s="55">
        <f t="shared" si="177"/>
        <v>20.7</v>
      </c>
      <c r="W165" s="55">
        <f t="shared" si="177"/>
        <v>0</v>
      </c>
      <c r="X165" s="55">
        <f t="shared" si="177"/>
        <v>0</v>
      </c>
      <c r="Y165" s="56">
        <f t="shared" si="177"/>
        <v>0</v>
      </c>
      <c r="Z165" s="57">
        <f t="shared" si="1"/>
        <v>398.38</v>
      </c>
      <c r="AA165" s="59">
        <f t="shared" si="2"/>
        <v>4.7426190476190477</v>
      </c>
      <c r="AB165" s="59">
        <f t="shared" si="3"/>
        <v>-0.89930604166666572</v>
      </c>
      <c r="AC165" s="1"/>
      <c r="AD165" s="1"/>
      <c r="AE165" s="1"/>
      <c r="AF165" s="1"/>
      <c r="AG165" s="1"/>
      <c r="AH165" s="1"/>
      <c r="AI165" s="1"/>
      <c r="AJ165" s="1"/>
      <c r="AK165" s="1"/>
      <c r="AL165" s="1">
        <f>IFERROR(VLOOKUP(C165,CALC!$K$2:$M$8,2,FALSE),1)</f>
        <v>0.96</v>
      </c>
      <c r="AM165" s="1">
        <f>IFERROR(VLOOKUP(C165,CALC!$K$2:$M$8,3,FALSE),1)</f>
        <v>0.98</v>
      </c>
      <c r="AN165" s="1">
        <f>VLOOKUP(B165,CALC!$E$2:$H$33,3,FALSE)</f>
        <v>0.81</v>
      </c>
      <c r="AO165" s="1">
        <f>VLOOKUP(B165,CALC!$E$2:$H$33,4,FALSE)</f>
        <v>0.90500000000000003</v>
      </c>
      <c r="AP165" s="1"/>
      <c r="AQ165" s="3">
        <f t="shared" si="4"/>
        <v>4.6477666666666666</v>
      </c>
      <c r="AR165" s="3">
        <f t="shared" si="5"/>
        <v>4.5529142857142855</v>
      </c>
      <c r="AS165" s="3">
        <f t="shared" si="6"/>
        <v>4.2920702380952385</v>
      </c>
      <c r="AT165" s="3">
        <f t="shared" si="7"/>
        <v>3.8415214285714288</v>
      </c>
      <c r="AU165" s="3">
        <f t="shared" si="8"/>
        <v>4.2062288333333333</v>
      </c>
      <c r="AV165" s="3">
        <f t="shared" si="9"/>
        <v>3.764691</v>
      </c>
      <c r="AW165" s="3">
        <f t="shared" si="10"/>
        <v>4.1203874285714281</v>
      </c>
      <c r="AX165" s="3">
        <f t="shared" si="11"/>
        <v>3.6878605714285713</v>
      </c>
      <c r="AY165" s="3">
        <f t="shared" si="12"/>
        <v>-1.0139880952380942</v>
      </c>
      <c r="AZ165" s="3">
        <f t="shared" si="13"/>
        <v>-0.99370833333333231</v>
      </c>
      <c r="BA165" s="3">
        <f t="shared" si="14"/>
        <v>-0.97342857142857042</v>
      </c>
      <c r="BB165" s="3">
        <f t="shared" si="15"/>
        <v>-0.91765922619047524</v>
      </c>
      <c r="BC165" s="3">
        <f t="shared" si="16"/>
        <v>-0.82133035714285629</v>
      </c>
      <c r="BD165" s="3">
        <f t="shared" si="17"/>
        <v>-0.89930604166666572</v>
      </c>
      <c r="BE165" s="3">
        <f t="shared" si="18"/>
        <v>-0.80490374999999925</v>
      </c>
      <c r="BF165" s="3">
        <f t="shared" si="19"/>
        <v>-0.8809528571428562</v>
      </c>
      <c r="BG165" s="3">
        <f t="shared" si="20"/>
        <v>-0.7884771428571421</v>
      </c>
    </row>
    <row r="166" spans="1:59" ht="15" x14ac:dyDescent="0.25">
      <c r="A166" s="38" t="s">
        <v>347</v>
      </c>
      <c r="B166" s="38" t="s">
        <v>41</v>
      </c>
      <c r="C166" s="38" t="str">
        <f>VLOOKUP(A166,CALC!$A$2:$C$494,3,FALSE)</f>
        <v>D</v>
      </c>
      <c r="D166" s="38"/>
      <c r="E166" s="39">
        <v>84</v>
      </c>
      <c r="F166" s="40">
        <v>6.2</v>
      </c>
      <c r="G166" s="40">
        <v>30.8</v>
      </c>
      <c r="H166" s="40">
        <v>36.9</v>
      </c>
      <c r="I166" s="40">
        <v>1.7</v>
      </c>
      <c r="J166" s="40">
        <v>130</v>
      </c>
      <c r="K166" s="40">
        <v>63.3</v>
      </c>
      <c r="L166" s="40">
        <v>161.9</v>
      </c>
      <c r="M166" s="40">
        <v>45.2</v>
      </c>
      <c r="N166" s="52">
        <v>4.8000000000000001E-2</v>
      </c>
      <c r="O166" s="42">
        <v>24.1</v>
      </c>
      <c r="P166" s="54">
        <f t="shared" ref="P166:Y166" si="178">IF(F$4="Yes",F166*F$5,0)</f>
        <v>31</v>
      </c>
      <c r="Q166" s="55">
        <f t="shared" si="178"/>
        <v>115.5</v>
      </c>
      <c r="R166" s="55">
        <f t="shared" si="178"/>
        <v>0</v>
      </c>
      <c r="S166" s="55">
        <f t="shared" si="178"/>
        <v>0.85</v>
      </c>
      <c r="T166" s="55">
        <f t="shared" si="178"/>
        <v>65</v>
      </c>
      <c r="U166" s="55">
        <f t="shared" si="178"/>
        <v>18.989999999999998</v>
      </c>
      <c r="V166" s="55">
        <f t="shared" si="178"/>
        <v>97.14</v>
      </c>
      <c r="W166" s="55">
        <f t="shared" si="178"/>
        <v>0</v>
      </c>
      <c r="X166" s="55">
        <f t="shared" si="178"/>
        <v>0</v>
      </c>
      <c r="Y166" s="56">
        <f t="shared" si="178"/>
        <v>0</v>
      </c>
      <c r="Z166" s="57">
        <f t="shared" si="1"/>
        <v>328.48</v>
      </c>
      <c r="AA166" s="59">
        <f t="shared" si="2"/>
        <v>3.9104761904761909</v>
      </c>
      <c r="AB166" s="59">
        <f t="shared" si="3"/>
        <v>-1.0041428571428574</v>
      </c>
      <c r="AC166" s="1"/>
      <c r="AD166" s="1"/>
      <c r="AE166" s="1"/>
      <c r="AF166" s="1"/>
      <c r="AG166" s="1"/>
      <c r="AH166" s="1"/>
      <c r="AI166" s="1"/>
      <c r="AJ166" s="1"/>
      <c r="AK166" s="1"/>
      <c r="AL166" s="1">
        <f>IFERROR(VLOOKUP(C166,CALC!$K$2:$M$8,2,FALSE),1)</f>
        <v>1</v>
      </c>
      <c r="AM166" s="1">
        <f>IFERROR(VLOOKUP(C166,CALC!$K$2:$M$8,3,FALSE),1)</f>
        <v>1</v>
      </c>
      <c r="AN166" s="1">
        <f>VLOOKUP(B166,CALC!$E$2:$H$33,3,FALSE)</f>
        <v>1</v>
      </c>
      <c r="AO166" s="1">
        <f>VLOOKUP(B166,CALC!$E$2:$H$33,4,FALSE)</f>
        <v>1</v>
      </c>
      <c r="AP166" s="1"/>
      <c r="AQ166" s="3">
        <f t="shared" si="4"/>
        <v>3.9104761904761909</v>
      </c>
      <c r="AR166" s="3">
        <f t="shared" si="5"/>
        <v>3.9104761904761909</v>
      </c>
      <c r="AS166" s="3">
        <f t="shared" si="6"/>
        <v>3.9104761904761909</v>
      </c>
      <c r="AT166" s="3">
        <f t="shared" si="7"/>
        <v>3.9104761904761909</v>
      </c>
      <c r="AU166" s="3">
        <f t="shared" si="8"/>
        <v>3.9104761904761909</v>
      </c>
      <c r="AV166" s="3">
        <f t="shared" si="9"/>
        <v>3.9104761904761909</v>
      </c>
      <c r="AW166" s="3">
        <f t="shared" si="10"/>
        <v>3.9104761904761909</v>
      </c>
      <c r="AX166" s="3">
        <f t="shared" si="11"/>
        <v>3.9104761904761909</v>
      </c>
      <c r="AY166" s="3">
        <f t="shared" si="12"/>
        <v>-1.0041428571428574</v>
      </c>
      <c r="AZ166" s="3">
        <f t="shared" si="13"/>
        <v>-1.0041428571428574</v>
      </c>
      <c r="BA166" s="3">
        <f t="shared" si="14"/>
        <v>-1.0041428571428574</v>
      </c>
      <c r="BB166" s="3">
        <f t="shared" si="15"/>
        <v>-1.0041428571428574</v>
      </c>
      <c r="BC166" s="3">
        <f t="shared" si="16"/>
        <v>-1.0041428571428574</v>
      </c>
      <c r="BD166" s="3">
        <f t="shared" si="17"/>
        <v>-1.0041428571428574</v>
      </c>
      <c r="BE166" s="3">
        <f t="shared" si="18"/>
        <v>-1.0041428571428574</v>
      </c>
      <c r="BF166" s="3">
        <f t="shared" si="19"/>
        <v>-1.0041428571428574</v>
      </c>
      <c r="BG166" s="3">
        <f t="shared" si="20"/>
        <v>-1.0041428571428574</v>
      </c>
    </row>
    <row r="167" spans="1:59" ht="15" x14ac:dyDescent="0.25">
      <c r="A167" s="38" t="s">
        <v>341</v>
      </c>
      <c r="B167" s="38" t="s">
        <v>66</v>
      </c>
      <c r="C167" s="38" t="str">
        <f>VLOOKUP(A167,CALC!$A$2:$C$494,3,FALSE)</f>
        <v>D</v>
      </c>
      <c r="D167" s="38"/>
      <c r="E167" s="39">
        <v>84</v>
      </c>
      <c r="F167" s="40">
        <v>9.5</v>
      </c>
      <c r="G167" s="40">
        <v>25</v>
      </c>
      <c r="H167" s="40">
        <v>34.6</v>
      </c>
      <c r="I167" s="40">
        <v>0</v>
      </c>
      <c r="J167" s="40">
        <v>112</v>
      </c>
      <c r="K167" s="40">
        <v>144.80000000000001</v>
      </c>
      <c r="L167" s="40">
        <v>146.1</v>
      </c>
      <c r="M167" s="40">
        <v>33.6</v>
      </c>
      <c r="N167" s="41">
        <v>8.5000000000000006E-2</v>
      </c>
      <c r="O167" s="42">
        <v>22.85</v>
      </c>
      <c r="P167" s="54">
        <f t="shared" ref="P167:Y167" si="179">IF(F$4="Yes",F167*F$5,0)</f>
        <v>47.5</v>
      </c>
      <c r="Q167" s="55">
        <f t="shared" si="179"/>
        <v>93.75</v>
      </c>
      <c r="R167" s="55">
        <f t="shared" si="179"/>
        <v>0</v>
      </c>
      <c r="S167" s="55">
        <f t="shared" si="179"/>
        <v>0</v>
      </c>
      <c r="T167" s="55">
        <f t="shared" si="179"/>
        <v>56</v>
      </c>
      <c r="U167" s="55">
        <f t="shared" si="179"/>
        <v>43.440000000000005</v>
      </c>
      <c r="V167" s="55">
        <f t="shared" si="179"/>
        <v>87.66</v>
      </c>
      <c r="W167" s="55">
        <f t="shared" si="179"/>
        <v>0</v>
      </c>
      <c r="X167" s="55">
        <f t="shared" si="179"/>
        <v>0</v>
      </c>
      <c r="Y167" s="56">
        <f t="shared" si="179"/>
        <v>0</v>
      </c>
      <c r="Z167" s="57">
        <f t="shared" si="1"/>
        <v>328.35</v>
      </c>
      <c r="AA167" s="59">
        <f t="shared" si="2"/>
        <v>3.9089285714285715</v>
      </c>
      <c r="AB167" s="59">
        <f t="shared" si="3"/>
        <v>-0.98054821428571481</v>
      </c>
      <c r="AC167" s="1"/>
      <c r="AD167" s="1"/>
      <c r="AE167" s="1"/>
      <c r="AF167" s="1"/>
      <c r="AG167" s="1"/>
      <c r="AH167" s="1"/>
      <c r="AI167" s="1"/>
      <c r="AJ167" s="1"/>
      <c r="AK167" s="1"/>
      <c r="AL167" s="1">
        <f>IFERROR(VLOOKUP(C167,CALC!$K$2:$M$8,2,FALSE),1)</f>
        <v>1</v>
      </c>
      <c r="AM167" s="1">
        <f>IFERROR(VLOOKUP(C167,CALC!$K$2:$M$8,3,FALSE),1)</f>
        <v>1</v>
      </c>
      <c r="AN167" s="1">
        <f>VLOOKUP(B167,CALC!$E$2:$H$33,3,FALSE)</f>
        <v>0.95</v>
      </c>
      <c r="AO167" s="1">
        <f>VLOOKUP(B167,CALC!$E$2:$H$33,4,FALSE)</f>
        <v>0.97499999999999998</v>
      </c>
      <c r="AP167" s="1"/>
      <c r="AQ167" s="3">
        <f t="shared" si="4"/>
        <v>3.9089285714285715</v>
      </c>
      <c r="AR167" s="3">
        <f t="shared" si="5"/>
        <v>3.9089285714285715</v>
      </c>
      <c r="AS167" s="3">
        <f t="shared" si="6"/>
        <v>3.8112053571428572</v>
      </c>
      <c r="AT167" s="3">
        <f t="shared" si="7"/>
        <v>3.713482142857143</v>
      </c>
      <c r="AU167" s="3">
        <f t="shared" si="8"/>
        <v>3.8112053571428572</v>
      </c>
      <c r="AV167" s="3">
        <f t="shared" si="9"/>
        <v>3.713482142857143</v>
      </c>
      <c r="AW167" s="3">
        <f t="shared" si="10"/>
        <v>3.8112053571428572</v>
      </c>
      <c r="AX167" s="3">
        <f t="shared" si="11"/>
        <v>3.713482142857143</v>
      </c>
      <c r="AY167" s="3">
        <f t="shared" si="12"/>
        <v>-1.0056904761904768</v>
      </c>
      <c r="AZ167" s="3">
        <f t="shared" si="13"/>
        <v>-1.0056904761904768</v>
      </c>
      <c r="BA167" s="3">
        <f t="shared" si="14"/>
        <v>-1.0056904761904768</v>
      </c>
      <c r="BB167" s="3">
        <f t="shared" si="15"/>
        <v>-0.98054821428571481</v>
      </c>
      <c r="BC167" s="3">
        <f t="shared" si="16"/>
        <v>-0.95540595238095294</v>
      </c>
      <c r="BD167" s="3">
        <f t="shared" si="17"/>
        <v>-0.98054821428571481</v>
      </c>
      <c r="BE167" s="3">
        <f t="shared" si="18"/>
        <v>-0.95540595238095294</v>
      </c>
      <c r="BF167" s="3">
        <f t="shared" si="19"/>
        <v>-0.98054821428571481</v>
      </c>
      <c r="BG167" s="3">
        <f t="shared" si="20"/>
        <v>-0.95540595238095294</v>
      </c>
    </row>
    <row r="168" spans="1:59" ht="15" x14ac:dyDescent="0.25">
      <c r="A168" s="38" t="s">
        <v>365</v>
      </c>
      <c r="B168" s="38" t="s">
        <v>93</v>
      </c>
      <c r="C168" s="38" t="str">
        <f>VLOOKUP(A168,CALC!$A$2:$C$494,3,FALSE)</f>
        <v>D</v>
      </c>
      <c r="D168" s="38">
        <v>2</v>
      </c>
      <c r="E168" s="39">
        <v>84</v>
      </c>
      <c r="F168" s="40">
        <v>10.1</v>
      </c>
      <c r="G168" s="40">
        <v>23.9</v>
      </c>
      <c r="H168" s="40">
        <v>34.1</v>
      </c>
      <c r="I168" s="40">
        <v>5.5</v>
      </c>
      <c r="J168" s="40">
        <v>156.19999999999999</v>
      </c>
      <c r="K168" s="40">
        <v>45.2</v>
      </c>
      <c r="L168" s="40">
        <v>155.4</v>
      </c>
      <c r="M168" s="40">
        <v>24.6</v>
      </c>
      <c r="N168" s="52">
        <v>6.5000000000000002E-2</v>
      </c>
      <c r="O168" s="42">
        <v>19.850000000000001</v>
      </c>
      <c r="P168" s="54">
        <f t="shared" ref="P168:Y168" si="180">IF(F$4="Yes",F168*F$5,0)</f>
        <v>50.5</v>
      </c>
      <c r="Q168" s="55">
        <f t="shared" si="180"/>
        <v>89.625</v>
      </c>
      <c r="R168" s="55">
        <f t="shared" si="180"/>
        <v>0</v>
      </c>
      <c r="S168" s="55">
        <f t="shared" si="180"/>
        <v>2.75</v>
      </c>
      <c r="T168" s="55">
        <f t="shared" si="180"/>
        <v>78.099999999999994</v>
      </c>
      <c r="U168" s="55">
        <f t="shared" si="180"/>
        <v>13.56</v>
      </c>
      <c r="V168" s="55">
        <f t="shared" si="180"/>
        <v>93.24</v>
      </c>
      <c r="W168" s="55">
        <f t="shared" si="180"/>
        <v>0</v>
      </c>
      <c r="X168" s="55">
        <f t="shared" si="180"/>
        <v>0</v>
      </c>
      <c r="Y168" s="56">
        <f t="shared" si="180"/>
        <v>0</v>
      </c>
      <c r="Z168" s="57">
        <f t="shared" si="1"/>
        <v>327.77499999999998</v>
      </c>
      <c r="AA168" s="59">
        <f t="shared" si="2"/>
        <v>3.9020833333333331</v>
      </c>
      <c r="AB168" s="59">
        <f t="shared" si="3"/>
        <v>-1.0580998214285724</v>
      </c>
      <c r="AC168" s="1"/>
      <c r="AD168" s="1"/>
      <c r="AE168" s="1"/>
      <c r="AF168" s="1"/>
      <c r="AG168" s="1"/>
      <c r="AH168" s="1"/>
      <c r="AI168" s="1"/>
      <c r="AJ168" s="1"/>
      <c r="AK168" s="1"/>
      <c r="AL168" s="1">
        <f>IFERROR(VLOOKUP(C168,CALC!$K$2:$M$8,2,FALSE),1)</f>
        <v>1</v>
      </c>
      <c r="AM168" s="1">
        <f>IFERROR(VLOOKUP(C168,CALC!$K$2:$M$8,3,FALSE),1)</f>
        <v>1</v>
      </c>
      <c r="AN168" s="1">
        <f>VLOOKUP(B168,CALC!$E$2:$H$33,3,FALSE)</f>
        <v>1.0900000000000001</v>
      </c>
      <c r="AO168" s="1">
        <f>VLOOKUP(B168,CALC!$E$2:$H$33,4,FALSE)</f>
        <v>1.0449999999999999</v>
      </c>
      <c r="AP168" s="1"/>
      <c r="AQ168" s="3">
        <f t="shared" si="4"/>
        <v>3.9020833333333331</v>
      </c>
      <c r="AR168" s="3">
        <f t="shared" si="5"/>
        <v>3.9020833333333331</v>
      </c>
      <c r="AS168" s="3">
        <f t="shared" si="6"/>
        <v>4.0776770833333327</v>
      </c>
      <c r="AT168" s="3">
        <f t="shared" si="7"/>
        <v>4.2532708333333336</v>
      </c>
      <c r="AU168" s="3">
        <f t="shared" si="8"/>
        <v>4.0776770833333327</v>
      </c>
      <c r="AV168" s="3">
        <f t="shared" si="9"/>
        <v>4.2532708333333336</v>
      </c>
      <c r="AW168" s="3">
        <f t="shared" si="10"/>
        <v>4.0776770833333327</v>
      </c>
      <c r="AX168" s="3">
        <f t="shared" si="11"/>
        <v>4.2532708333333336</v>
      </c>
      <c r="AY168" s="3">
        <f t="shared" si="12"/>
        <v>-1.0125357142857152</v>
      </c>
      <c r="AZ168" s="3">
        <f t="shared" si="13"/>
        <v>-1.0125357142857152</v>
      </c>
      <c r="BA168" s="3">
        <f t="shared" si="14"/>
        <v>-1.0125357142857152</v>
      </c>
      <c r="BB168" s="3">
        <f t="shared" si="15"/>
        <v>-1.0580998214285724</v>
      </c>
      <c r="BC168" s="3">
        <f t="shared" si="16"/>
        <v>-1.1036639285714296</v>
      </c>
      <c r="BD168" s="3">
        <f t="shared" si="17"/>
        <v>-1.0580998214285724</v>
      </c>
      <c r="BE168" s="3">
        <f t="shared" si="18"/>
        <v>-1.1036639285714296</v>
      </c>
      <c r="BF168" s="3">
        <f t="shared" si="19"/>
        <v>-1.0580998214285724</v>
      </c>
      <c r="BG168" s="3">
        <f t="shared" si="20"/>
        <v>-1.1036639285714296</v>
      </c>
    </row>
    <row r="169" spans="1:59" ht="15" x14ac:dyDescent="0.25">
      <c r="A169" s="38" t="s">
        <v>328</v>
      </c>
      <c r="B169" s="38" t="s">
        <v>72</v>
      </c>
      <c r="C169" s="38" t="str">
        <f>VLOOKUP(A169,CALC!$A$2:$C$494,3,FALSE)</f>
        <v>D</v>
      </c>
      <c r="D169" s="38"/>
      <c r="E169" s="39">
        <v>84</v>
      </c>
      <c r="F169" s="40">
        <v>8.1999999999999993</v>
      </c>
      <c r="G169" s="40">
        <v>33.200000000000003</v>
      </c>
      <c r="H169" s="40">
        <v>41.4</v>
      </c>
      <c r="I169" s="40">
        <v>4.7</v>
      </c>
      <c r="J169" s="40">
        <v>132</v>
      </c>
      <c r="K169" s="40">
        <v>112.2</v>
      </c>
      <c r="L169" s="40">
        <v>99.1</v>
      </c>
      <c r="M169" s="40">
        <v>52.5</v>
      </c>
      <c r="N169" s="41">
        <v>6.2E-2</v>
      </c>
      <c r="O169" s="42">
        <v>22.85</v>
      </c>
      <c r="P169" s="54">
        <f t="shared" ref="P169:Y169" si="181">IF(F$4="Yes",F169*F$5,0)</f>
        <v>41</v>
      </c>
      <c r="Q169" s="55">
        <f t="shared" si="181"/>
        <v>124.50000000000001</v>
      </c>
      <c r="R169" s="55">
        <f t="shared" si="181"/>
        <v>0</v>
      </c>
      <c r="S169" s="55">
        <f t="shared" si="181"/>
        <v>2.35</v>
      </c>
      <c r="T169" s="55">
        <f t="shared" si="181"/>
        <v>66</v>
      </c>
      <c r="U169" s="55">
        <f t="shared" si="181"/>
        <v>33.659999999999997</v>
      </c>
      <c r="V169" s="55">
        <f t="shared" si="181"/>
        <v>59.459999999999994</v>
      </c>
      <c r="W169" s="55">
        <f t="shared" si="181"/>
        <v>0</v>
      </c>
      <c r="X169" s="55">
        <f t="shared" si="181"/>
        <v>0</v>
      </c>
      <c r="Y169" s="56">
        <f t="shared" si="181"/>
        <v>0</v>
      </c>
      <c r="Z169" s="57">
        <f t="shared" si="1"/>
        <v>326.96999999999997</v>
      </c>
      <c r="AA169" s="59">
        <f t="shared" si="2"/>
        <v>3.8924999999999996</v>
      </c>
      <c r="AB169" s="59">
        <f t="shared" si="3"/>
        <v>-1.0221190476190487</v>
      </c>
      <c r="AC169" s="1"/>
      <c r="AD169" s="1"/>
      <c r="AE169" s="1"/>
      <c r="AF169" s="1"/>
      <c r="AG169" s="1"/>
      <c r="AH169" s="1"/>
      <c r="AI169" s="1"/>
      <c r="AJ169" s="1"/>
      <c r="AK169" s="1"/>
      <c r="AL169" s="1">
        <f>IFERROR(VLOOKUP(C169,CALC!$K$2:$M$8,2,FALSE),1)</f>
        <v>1</v>
      </c>
      <c r="AM169" s="1">
        <f>IFERROR(VLOOKUP(C169,CALC!$K$2:$M$8,3,FALSE),1)</f>
        <v>1</v>
      </c>
      <c r="AN169" s="1">
        <f>VLOOKUP(B169,CALC!$E$2:$H$33,3,FALSE)</f>
        <v>1</v>
      </c>
      <c r="AO169" s="1">
        <f>VLOOKUP(B169,CALC!$E$2:$H$33,4,FALSE)</f>
        <v>1</v>
      </c>
      <c r="AP169" s="1"/>
      <c r="AQ169" s="3">
        <f t="shared" si="4"/>
        <v>3.8924999999999996</v>
      </c>
      <c r="AR169" s="3">
        <f t="shared" si="5"/>
        <v>3.8924999999999996</v>
      </c>
      <c r="AS169" s="3">
        <f t="shared" si="6"/>
        <v>3.8924999999999996</v>
      </c>
      <c r="AT169" s="3">
        <f t="shared" si="7"/>
        <v>3.8924999999999996</v>
      </c>
      <c r="AU169" s="3">
        <f t="shared" si="8"/>
        <v>3.8924999999999996</v>
      </c>
      <c r="AV169" s="3">
        <f t="shared" si="9"/>
        <v>3.8924999999999996</v>
      </c>
      <c r="AW169" s="3">
        <f t="shared" si="10"/>
        <v>3.8924999999999996</v>
      </c>
      <c r="AX169" s="3">
        <f t="shared" si="11"/>
        <v>3.8924999999999996</v>
      </c>
      <c r="AY169" s="3">
        <f t="shared" si="12"/>
        <v>-1.0221190476190487</v>
      </c>
      <c r="AZ169" s="3">
        <f t="shared" si="13"/>
        <v>-1.0221190476190487</v>
      </c>
      <c r="BA169" s="3">
        <f t="shared" si="14"/>
        <v>-1.0221190476190487</v>
      </c>
      <c r="BB169" s="3">
        <f t="shared" si="15"/>
        <v>-1.0221190476190487</v>
      </c>
      <c r="BC169" s="3">
        <f t="shared" si="16"/>
        <v>-1.0221190476190487</v>
      </c>
      <c r="BD169" s="3">
        <f t="shared" si="17"/>
        <v>-1.0221190476190487</v>
      </c>
      <c r="BE169" s="3">
        <f t="shared" si="18"/>
        <v>-1.0221190476190487</v>
      </c>
      <c r="BF169" s="3">
        <f t="shared" si="19"/>
        <v>-1.0221190476190487</v>
      </c>
      <c r="BG169" s="3">
        <f t="shared" si="20"/>
        <v>-1.0221190476190487</v>
      </c>
    </row>
    <row r="170" spans="1:59" ht="15" x14ac:dyDescent="0.25">
      <c r="A170" s="38" t="s">
        <v>378</v>
      </c>
      <c r="B170" s="38" t="s">
        <v>51</v>
      </c>
      <c r="C170" s="38" t="str">
        <f>VLOOKUP(A170,CALC!$A$2:$C$494,3,FALSE)</f>
        <v>LW</v>
      </c>
      <c r="D170" s="38">
        <v>1</v>
      </c>
      <c r="E170" s="39">
        <v>84</v>
      </c>
      <c r="F170" s="40">
        <v>20.7</v>
      </c>
      <c r="G170" s="40">
        <v>45.1</v>
      </c>
      <c r="H170" s="40">
        <v>65.8</v>
      </c>
      <c r="I170" s="40">
        <v>19.3</v>
      </c>
      <c r="J170" s="40">
        <v>178.7</v>
      </c>
      <c r="K170" s="40">
        <v>13.2</v>
      </c>
      <c r="L170" s="40">
        <v>28.9</v>
      </c>
      <c r="M170" s="40">
        <v>39</v>
      </c>
      <c r="N170" s="41">
        <v>0.11600000000000001</v>
      </c>
      <c r="O170" s="42">
        <v>17.2</v>
      </c>
      <c r="P170" s="54">
        <f t="shared" ref="P170:Y170" si="182">IF(F$4="Yes",F170*F$5,0)</f>
        <v>103.5</v>
      </c>
      <c r="Q170" s="55">
        <f t="shared" si="182"/>
        <v>169.125</v>
      </c>
      <c r="R170" s="55">
        <f t="shared" si="182"/>
        <v>0</v>
      </c>
      <c r="S170" s="55">
        <f t="shared" si="182"/>
        <v>9.65</v>
      </c>
      <c r="T170" s="55">
        <f t="shared" si="182"/>
        <v>89.35</v>
      </c>
      <c r="U170" s="55">
        <f t="shared" si="182"/>
        <v>3.9599999999999995</v>
      </c>
      <c r="V170" s="55">
        <f t="shared" si="182"/>
        <v>17.34</v>
      </c>
      <c r="W170" s="55">
        <f t="shared" si="182"/>
        <v>0</v>
      </c>
      <c r="X170" s="55">
        <f t="shared" si="182"/>
        <v>0</v>
      </c>
      <c r="Y170" s="56">
        <f t="shared" si="182"/>
        <v>0</v>
      </c>
      <c r="Z170" s="57">
        <f t="shared" si="1"/>
        <v>392.92499999999995</v>
      </c>
      <c r="AA170" s="59">
        <f t="shared" si="2"/>
        <v>4.6776785714285705</v>
      </c>
      <c r="AB170" s="59">
        <f t="shared" si="3"/>
        <v>-1.0946269821428571</v>
      </c>
      <c r="AC170" s="1"/>
      <c r="AD170" s="1"/>
      <c r="AE170" s="1"/>
      <c r="AF170" s="1"/>
      <c r="AG170" s="1"/>
      <c r="AH170" s="1"/>
      <c r="AI170" s="1"/>
      <c r="AJ170" s="1"/>
      <c r="AK170" s="1"/>
      <c r="AL170" s="1">
        <f>IFERROR(VLOOKUP(C170,CALC!$K$2:$M$8,2,FALSE),1)</f>
        <v>1.06</v>
      </c>
      <c r="AM170" s="1">
        <f>IFERROR(VLOOKUP(C170,CALC!$K$2:$M$8,3,FALSE),1)</f>
        <v>1.03</v>
      </c>
      <c r="AN170" s="1">
        <f>VLOOKUP(B170,CALC!$E$2:$H$33,3,FALSE)</f>
        <v>0.97</v>
      </c>
      <c r="AO170" s="1">
        <f>VLOOKUP(B170,CALC!$E$2:$H$33,4,FALSE)</f>
        <v>0.98499999999999999</v>
      </c>
      <c r="AP170" s="1"/>
      <c r="AQ170" s="3">
        <f t="shared" si="4"/>
        <v>4.8180089285714276</v>
      </c>
      <c r="AR170" s="3">
        <f t="shared" si="5"/>
        <v>4.9583392857142847</v>
      </c>
      <c r="AS170" s="3">
        <f t="shared" si="6"/>
        <v>4.6075133928571415</v>
      </c>
      <c r="AT170" s="3">
        <f t="shared" si="7"/>
        <v>4.5373482142857133</v>
      </c>
      <c r="AU170" s="3">
        <f t="shared" si="8"/>
        <v>4.7457387946428558</v>
      </c>
      <c r="AV170" s="3">
        <f t="shared" si="9"/>
        <v>4.6734686607142848</v>
      </c>
      <c r="AW170" s="3">
        <f t="shared" si="10"/>
        <v>4.88396419642857</v>
      </c>
      <c r="AX170" s="3">
        <f t="shared" si="11"/>
        <v>4.8095891071428563</v>
      </c>
      <c r="AY170" s="3">
        <f t="shared" si="12"/>
        <v>-1.0789285714285715</v>
      </c>
      <c r="AZ170" s="3">
        <f t="shared" si="13"/>
        <v>-1.1112964285714286</v>
      </c>
      <c r="BA170" s="3">
        <f t="shared" si="14"/>
        <v>-1.1436642857142858</v>
      </c>
      <c r="BB170" s="3">
        <f t="shared" si="15"/>
        <v>-1.0627446428571428</v>
      </c>
      <c r="BC170" s="3">
        <f t="shared" si="16"/>
        <v>-1.0465607142857143</v>
      </c>
      <c r="BD170" s="3">
        <f t="shared" si="17"/>
        <v>-1.0946269821428571</v>
      </c>
      <c r="BE170" s="3">
        <f t="shared" si="18"/>
        <v>-1.0779575357142857</v>
      </c>
      <c r="BF170" s="3">
        <f t="shared" si="19"/>
        <v>-1.1265093214285715</v>
      </c>
      <c r="BG170" s="3">
        <f t="shared" si="20"/>
        <v>-1.1093543571428572</v>
      </c>
    </row>
    <row r="171" spans="1:59" ht="15" x14ac:dyDescent="0.25">
      <c r="A171" s="1" t="s">
        <v>327</v>
      </c>
      <c r="B171" s="1" t="s">
        <v>23</v>
      </c>
      <c r="C171" s="38" t="str">
        <f>VLOOKUP(A171,CALC!$A$2:$C$494,3,FALSE)</f>
        <v>D</v>
      </c>
      <c r="D171" s="1">
        <v>2</v>
      </c>
      <c r="E171" s="79">
        <v>84</v>
      </c>
      <c r="F171" s="80">
        <v>6.3</v>
      </c>
      <c r="G171" s="80">
        <v>24.7</v>
      </c>
      <c r="H171" s="80">
        <v>31</v>
      </c>
      <c r="I171" s="80">
        <v>7.5</v>
      </c>
      <c r="J171" s="80">
        <v>144.4</v>
      </c>
      <c r="K171" s="80">
        <v>170.2</v>
      </c>
      <c r="L171" s="80">
        <v>125.5</v>
      </c>
      <c r="M171" s="80">
        <v>57.6</v>
      </c>
      <c r="N171" s="81">
        <v>4.2999999999999997E-2</v>
      </c>
      <c r="O171" s="3">
        <v>22.65</v>
      </c>
      <c r="P171" s="54">
        <f t="shared" ref="P171:Y171" si="183">IF(F$4="Yes",F171*F$5,0)</f>
        <v>31.5</v>
      </c>
      <c r="Q171" s="55">
        <f t="shared" si="183"/>
        <v>92.625</v>
      </c>
      <c r="R171" s="55">
        <f t="shared" si="183"/>
        <v>0</v>
      </c>
      <c r="S171" s="55">
        <f t="shared" si="183"/>
        <v>3.75</v>
      </c>
      <c r="T171" s="55">
        <f t="shared" si="183"/>
        <v>72.2</v>
      </c>
      <c r="U171" s="55">
        <f t="shared" si="183"/>
        <v>51.059999999999995</v>
      </c>
      <c r="V171" s="55">
        <f t="shared" si="183"/>
        <v>75.3</v>
      </c>
      <c r="W171" s="55">
        <f t="shared" si="183"/>
        <v>0</v>
      </c>
      <c r="X171" s="55">
        <f t="shared" si="183"/>
        <v>0</v>
      </c>
      <c r="Y171" s="56">
        <f t="shared" si="183"/>
        <v>0</v>
      </c>
      <c r="Z171" s="57">
        <f t="shared" si="1"/>
        <v>326.435</v>
      </c>
      <c r="AA171" s="59">
        <f t="shared" si="2"/>
        <v>3.8861309523809524</v>
      </c>
      <c r="AB171" s="59">
        <f t="shared" si="3"/>
        <v>-1.0490578571428579</v>
      </c>
      <c r="AC171" s="1"/>
      <c r="AD171" s="1"/>
      <c r="AE171" s="1"/>
      <c r="AF171" s="1"/>
      <c r="AG171" s="1"/>
      <c r="AH171" s="1"/>
      <c r="AI171" s="1"/>
      <c r="AJ171" s="1"/>
      <c r="AK171" s="1"/>
      <c r="AL171" s="1">
        <f>IFERROR(VLOOKUP(C171,CALC!$K$2:$M$8,2,FALSE),1)</f>
        <v>1</v>
      </c>
      <c r="AM171" s="1">
        <f>IFERROR(VLOOKUP(C171,CALC!$K$2:$M$8,3,FALSE),1)</f>
        <v>1</v>
      </c>
      <c r="AN171" s="1">
        <f>VLOOKUP(B171,CALC!$E$2:$H$33,3,FALSE)</f>
        <v>1.04</v>
      </c>
      <c r="AO171" s="1">
        <f>VLOOKUP(B171,CALC!$E$2:$H$33,4,FALSE)</f>
        <v>1.02</v>
      </c>
      <c r="AP171" s="1"/>
      <c r="AQ171" s="3">
        <f t="shared" si="4"/>
        <v>3.8861309523809524</v>
      </c>
      <c r="AR171" s="3">
        <f t="shared" si="5"/>
        <v>3.8861309523809524</v>
      </c>
      <c r="AS171" s="3">
        <f t="shared" si="6"/>
        <v>3.9638535714285714</v>
      </c>
      <c r="AT171" s="3">
        <f t="shared" si="7"/>
        <v>4.0415761904761904</v>
      </c>
      <c r="AU171" s="3">
        <f t="shared" si="8"/>
        <v>3.9638535714285714</v>
      </c>
      <c r="AV171" s="3">
        <f t="shared" si="9"/>
        <v>4.0415761904761904</v>
      </c>
      <c r="AW171" s="3">
        <f t="shared" si="10"/>
        <v>3.9638535714285714</v>
      </c>
      <c r="AX171" s="3">
        <f t="shared" si="11"/>
        <v>4.0415761904761904</v>
      </c>
      <c r="AY171" s="3">
        <f t="shared" si="12"/>
        <v>-1.0284880952380959</v>
      </c>
      <c r="AZ171" s="3">
        <f t="shared" si="13"/>
        <v>-1.0284880952380959</v>
      </c>
      <c r="BA171" s="3">
        <f t="shared" si="14"/>
        <v>-1.0284880952380959</v>
      </c>
      <c r="BB171" s="3">
        <f t="shared" si="15"/>
        <v>-1.0490578571428579</v>
      </c>
      <c r="BC171" s="3">
        <f t="shared" si="16"/>
        <v>-1.0696276190476197</v>
      </c>
      <c r="BD171" s="3">
        <f t="shared" si="17"/>
        <v>-1.0490578571428579</v>
      </c>
      <c r="BE171" s="3">
        <f t="shared" si="18"/>
        <v>-1.0696276190476197</v>
      </c>
      <c r="BF171" s="3">
        <f t="shared" si="19"/>
        <v>-1.0490578571428579</v>
      </c>
      <c r="BG171" s="3">
        <f t="shared" si="20"/>
        <v>-1.0696276190476197</v>
      </c>
    </row>
    <row r="172" spans="1:59" ht="15" x14ac:dyDescent="0.25">
      <c r="A172" s="38" t="s">
        <v>330</v>
      </c>
      <c r="B172" s="38" t="s">
        <v>93</v>
      </c>
      <c r="C172" s="38" t="str">
        <f>VLOOKUP(A172,CALC!$A$2:$C$494,3,FALSE)</f>
        <v>C/LW</v>
      </c>
      <c r="D172" s="38">
        <v>1</v>
      </c>
      <c r="E172" s="39">
        <v>84</v>
      </c>
      <c r="F172" s="40">
        <v>21.2</v>
      </c>
      <c r="G172" s="40">
        <v>41.7</v>
      </c>
      <c r="H172" s="40">
        <v>62.9</v>
      </c>
      <c r="I172" s="40">
        <v>27.9</v>
      </c>
      <c r="J172" s="40">
        <v>171.6</v>
      </c>
      <c r="K172" s="40">
        <v>26.1</v>
      </c>
      <c r="L172" s="40">
        <v>37</v>
      </c>
      <c r="M172" s="40">
        <v>27.4</v>
      </c>
      <c r="N172" s="52">
        <v>0.123</v>
      </c>
      <c r="O172" s="42">
        <v>18.95</v>
      </c>
      <c r="P172" s="54">
        <f t="shared" ref="P172:Y172" si="184">IF(F$4="Yes",F172*F$5,0)</f>
        <v>106</v>
      </c>
      <c r="Q172" s="55">
        <f t="shared" si="184"/>
        <v>156.375</v>
      </c>
      <c r="R172" s="55">
        <f t="shared" si="184"/>
        <v>0</v>
      </c>
      <c r="S172" s="55">
        <f t="shared" si="184"/>
        <v>13.95</v>
      </c>
      <c r="T172" s="55">
        <f t="shared" si="184"/>
        <v>85.8</v>
      </c>
      <c r="U172" s="55">
        <f t="shared" si="184"/>
        <v>7.83</v>
      </c>
      <c r="V172" s="55">
        <f t="shared" si="184"/>
        <v>22.2</v>
      </c>
      <c r="W172" s="55">
        <f t="shared" si="184"/>
        <v>0</v>
      </c>
      <c r="X172" s="55">
        <f t="shared" si="184"/>
        <v>0</v>
      </c>
      <c r="Y172" s="56">
        <f t="shared" si="184"/>
        <v>0</v>
      </c>
      <c r="Z172" s="57">
        <f t="shared" si="1"/>
        <v>392.15499999999997</v>
      </c>
      <c r="AA172" s="59">
        <f t="shared" si="2"/>
        <v>4.6685119047619041</v>
      </c>
      <c r="AB172" s="59">
        <f t="shared" si="3"/>
        <v>-1.1882272023809519</v>
      </c>
      <c r="AC172" s="1"/>
      <c r="AD172" s="1"/>
      <c r="AE172" s="1"/>
      <c r="AF172" s="1"/>
      <c r="AG172" s="1"/>
      <c r="AH172" s="1"/>
      <c r="AI172" s="1"/>
      <c r="AJ172" s="1"/>
      <c r="AK172" s="1"/>
      <c r="AL172" s="1">
        <f>IFERROR(VLOOKUP(C172,CALC!$K$2:$M$8,2,FALSE),1)</f>
        <v>1.0900000000000001</v>
      </c>
      <c r="AM172" s="1">
        <f>IFERROR(VLOOKUP(C172,CALC!$K$2:$M$8,3,FALSE),1)</f>
        <v>1.0449999999999999</v>
      </c>
      <c r="AN172" s="1">
        <f>VLOOKUP(B172,CALC!$E$2:$H$33,3,FALSE)</f>
        <v>1.0900000000000001</v>
      </c>
      <c r="AO172" s="1">
        <f>VLOOKUP(B172,CALC!$E$2:$H$33,4,FALSE)</f>
        <v>1.0449999999999999</v>
      </c>
      <c r="AP172" s="1"/>
      <c r="AQ172" s="3">
        <f t="shared" si="4"/>
        <v>4.8785949404761899</v>
      </c>
      <c r="AR172" s="3">
        <f t="shared" si="5"/>
        <v>5.0886779761904757</v>
      </c>
      <c r="AS172" s="3">
        <f t="shared" si="6"/>
        <v>4.8785949404761899</v>
      </c>
      <c r="AT172" s="3">
        <f t="shared" si="7"/>
        <v>5.0886779761904757</v>
      </c>
      <c r="AU172" s="3">
        <f t="shared" si="8"/>
        <v>5.0981317127976178</v>
      </c>
      <c r="AV172" s="3">
        <f t="shared" si="9"/>
        <v>5.3176684851190474</v>
      </c>
      <c r="AW172" s="3">
        <f t="shared" si="10"/>
        <v>5.3176684851190466</v>
      </c>
      <c r="AX172" s="3">
        <f t="shared" si="11"/>
        <v>5.5466589940476192</v>
      </c>
      <c r="AY172" s="3">
        <f t="shared" si="12"/>
        <v>-1.0880952380952378</v>
      </c>
      <c r="AZ172" s="3">
        <f t="shared" si="13"/>
        <v>-1.1370595238095234</v>
      </c>
      <c r="BA172" s="3">
        <f t="shared" si="14"/>
        <v>-1.1860238095238094</v>
      </c>
      <c r="BB172" s="3">
        <f t="shared" si="15"/>
        <v>-1.1370595238095234</v>
      </c>
      <c r="BC172" s="3">
        <f t="shared" si="16"/>
        <v>-1.1860238095238094</v>
      </c>
      <c r="BD172" s="3">
        <f t="shared" si="17"/>
        <v>-1.1882272023809519</v>
      </c>
      <c r="BE172" s="3">
        <f t="shared" si="18"/>
        <v>-1.2393948809523805</v>
      </c>
      <c r="BF172" s="3">
        <f t="shared" si="19"/>
        <v>-1.2393948809523807</v>
      </c>
      <c r="BG172" s="3">
        <f t="shared" si="20"/>
        <v>-1.2927659523809523</v>
      </c>
    </row>
    <row r="173" spans="1:59" ht="15" x14ac:dyDescent="0.25">
      <c r="A173" s="38" t="s">
        <v>368</v>
      </c>
      <c r="B173" s="38" t="s">
        <v>25</v>
      </c>
      <c r="C173" s="38" t="str">
        <f>VLOOKUP(A173,CALC!$A$2:$C$494,3,FALSE)</f>
        <v>LW/RW</v>
      </c>
      <c r="D173" s="38">
        <v>2</v>
      </c>
      <c r="E173" s="39">
        <v>84</v>
      </c>
      <c r="F173" s="40">
        <v>20.2</v>
      </c>
      <c r="G173" s="40">
        <v>20.399999999999999</v>
      </c>
      <c r="H173" s="40">
        <v>40.6</v>
      </c>
      <c r="I173" s="40">
        <v>7.5</v>
      </c>
      <c r="J173" s="40">
        <v>157.6</v>
      </c>
      <c r="K173" s="40">
        <v>308.3</v>
      </c>
      <c r="L173" s="40">
        <v>65.599999999999994</v>
      </c>
      <c r="M173" s="40">
        <v>60.5</v>
      </c>
      <c r="N173" s="52">
        <v>0.128</v>
      </c>
      <c r="O173" s="42">
        <v>16.5</v>
      </c>
      <c r="P173" s="54">
        <f t="shared" ref="P173:Y173" si="185">IF(F$4="Yes",F173*F$5,0)</f>
        <v>101</v>
      </c>
      <c r="Q173" s="55">
        <f t="shared" si="185"/>
        <v>76.5</v>
      </c>
      <c r="R173" s="55">
        <f t="shared" si="185"/>
        <v>0</v>
      </c>
      <c r="S173" s="55">
        <f t="shared" si="185"/>
        <v>3.75</v>
      </c>
      <c r="T173" s="55">
        <f t="shared" si="185"/>
        <v>78.8</v>
      </c>
      <c r="U173" s="55">
        <f t="shared" si="185"/>
        <v>92.49</v>
      </c>
      <c r="V173" s="55">
        <f t="shared" si="185"/>
        <v>39.359999999999992</v>
      </c>
      <c r="W173" s="55">
        <f t="shared" si="185"/>
        <v>0</v>
      </c>
      <c r="X173" s="55">
        <f t="shared" si="185"/>
        <v>0</v>
      </c>
      <c r="Y173" s="56">
        <f t="shared" si="185"/>
        <v>0</v>
      </c>
      <c r="Z173" s="57">
        <f t="shared" si="1"/>
        <v>391.90000000000003</v>
      </c>
      <c r="AA173" s="59">
        <f t="shared" si="2"/>
        <v>4.6654761904761912</v>
      </c>
      <c r="AB173" s="59">
        <f t="shared" si="3"/>
        <v>-1.2255582857142839</v>
      </c>
      <c r="AC173" s="1"/>
      <c r="AD173" s="1"/>
      <c r="AE173" s="1"/>
      <c r="AF173" s="1"/>
      <c r="AG173" s="1"/>
      <c r="AH173" s="1"/>
      <c r="AI173" s="1"/>
      <c r="AJ173" s="1"/>
      <c r="AK173" s="1"/>
      <c r="AL173" s="1">
        <f>IFERROR(VLOOKUP(C173,CALC!$K$2:$M$8,2,FALSE),1)</f>
        <v>1.08</v>
      </c>
      <c r="AM173" s="1">
        <f>IFERROR(VLOOKUP(C173,CALC!$K$2:$M$8,3,FALSE),1)</f>
        <v>1.04</v>
      </c>
      <c r="AN173" s="1">
        <f>VLOOKUP(B173,CALC!$E$2:$H$33,3,FALSE)</f>
        <v>1.1599999999999999</v>
      </c>
      <c r="AO173" s="1">
        <f>VLOOKUP(B173,CALC!$E$2:$H$33,4,FALSE)</f>
        <v>1.08</v>
      </c>
      <c r="AP173" s="1"/>
      <c r="AQ173" s="3">
        <f t="shared" si="4"/>
        <v>4.8520952380952389</v>
      </c>
      <c r="AR173" s="3">
        <f t="shared" si="5"/>
        <v>5.0387142857142866</v>
      </c>
      <c r="AS173" s="3">
        <f t="shared" si="6"/>
        <v>5.0387142857142866</v>
      </c>
      <c r="AT173" s="3">
        <f t="shared" si="7"/>
        <v>5.4119523809523811</v>
      </c>
      <c r="AU173" s="3">
        <f t="shared" si="8"/>
        <v>5.2402628571428584</v>
      </c>
      <c r="AV173" s="3">
        <f t="shared" si="9"/>
        <v>5.6284304761904771</v>
      </c>
      <c r="AW173" s="3">
        <f t="shared" si="10"/>
        <v>5.4418114285714303</v>
      </c>
      <c r="AX173" s="3">
        <f t="shared" si="11"/>
        <v>5.8449085714285722</v>
      </c>
      <c r="AY173" s="3">
        <f t="shared" si="12"/>
        <v>-1.0911309523809507</v>
      </c>
      <c r="AZ173" s="3">
        <f t="shared" si="13"/>
        <v>-1.1347761904761888</v>
      </c>
      <c r="BA173" s="3">
        <f t="shared" si="14"/>
        <v>-1.1784214285714267</v>
      </c>
      <c r="BB173" s="3">
        <f t="shared" si="15"/>
        <v>-1.1784214285714267</v>
      </c>
      <c r="BC173" s="3">
        <f t="shared" si="16"/>
        <v>-1.2657119047619028</v>
      </c>
      <c r="BD173" s="3">
        <f t="shared" si="17"/>
        <v>-1.2255582857142839</v>
      </c>
      <c r="BE173" s="3">
        <f t="shared" si="18"/>
        <v>-1.316340380952379</v>
      </c>
      <c r="BF173" s="3">
        <f t="shared" si="19"/>
        <v>-1.2726951428571409</v>
      </c>
      <c r="BG173" s="3">
        <f t="shared" si="20"/>
        <v>-1.3669688571428549</v>
      </c>
    </row>
    <row r="174" spans="1:59" ht="15" x14ac:dyDescent="0.25">
      <c r="A174" s="38" t="s">
        <v>354</v>
      </c>
      <c r="B174" s="38" t="s">
        <v>43</v>
      </c>
      <c r="C174" s="38" t="str">
        <f>VLOOKUP(A174,CALC!$A$2:$C$494,3,FALSE)</f>
        <v>LW</v>
      </c>
      <c r="D174" s="38">
        <v>2</v>
      </c>
      <c r="E174" s="39">
        <v>84</v>
      </c>
      <c r="F174" s="40">
        <v>27.2</v>
      </c>
      <c r="G174" s="40">
        <v>29.2</v>
      </c>
      <c r="H174" s="40">
        <v>56.5</v>
      </c>
      <c r="I174" s="40">
        <v>9.3000000000000007</v>
      </c>
      <c r="J174" s="40">
        <v>205.1</v>
      </c>
      <c r="K174" s="40">
        <v>72.599999999999994</v>
      </c>
      <c r="L174" s="40">
        <v>27.4</v>
      </c>
      <c r="M174" s="40">
        <v>37.4</v>
      </c>
      <c r="N174" s="41">
        <v>0.13300000000000001</v>
      </c>
      <c r="O174" s="42">
        <v>16.350000000000001</v>
      </c>
      <c r="P174" s="54">
        <f t="shared" ref="P174:Y174" si="186">IF(F$4="Yes",F174*F$5,0)</f>
        <v>136</v>
      </c>
      <c r="Q174" s="55">
        <f t="shared" si="186"/>
        <v>109.5</v>
      </c>
      <c r="R174" s="55">
        <f t="shared" si="186"/>
        <v>0</v>
      </c>
      <c r="S174" s="55">
        <f t="shared" si="186"/>
        <v>4.6500000000000004</v>
      </c>
      <c r="T174" s="55">
        <f t="shared" si="186"/>
        <v>102.55</v>
      </c>
      <c r="U174" s="55">
        <f t="shared" si="186"/>
        <v>21.779999999999998</v>
      </c>
      <c r="V174" s="55">
        <f t="shared" si="186"/>
        <v>16.439999999999998</v>
      </c>
      <c r="W174" s="55">
        <f t="shared" si="186"/>
        <v>0</v>
      </c>
      <c r="X174" s="55">
        <f t="shared" si="186"/>
        <v>0</v>
      </c>
      <c r="Y174" s="56">
        <f t="shared" si="186"/>
        <v>0</v>
      </c>
      <c r="Z174" s="57">
        <f t="shared" si="1"/>
        <v>390.91999999999996</v>
      </c>
      <c r="AA174" s="59">
        <f t="shared" si="2"/>
        <v>4.6538095238095236</v>
      </c>
      <c r="AB174" s="59">
        <f t="shared" si="3"/>
        <v>-1.1358815476190469</v>
      </c>
      <c r="AC174" s="1"/>
      <c r="AD174" s="1"/>
      <c r="AE174" s="1"/>
      <c r="AF174" s="1"/>
      <c r="AG174" s="1"/>
      <c r="AH174" s="1"/>
      <c r="AI174" s="1"/>
      <c r="AJ174" s="1"/>
      <c r="AK174" s="1"/>
      <c r="AL174" s="1">
        <f>IFERROR(VLOOKUP(C174,CALC!$K$2:$M$8,2,FALSE),1)</f>
        <v>1.06</v>
      </c>
      <c r="AM174" s="1">
        <f>IFERROR(VLOOKUP(C174,CALC!$K$2:$M$8,3,FALSE),1)</f>
        <v>1.03</v>
      </c>
      <c r="AN174" s="1">
        <f>VLOOKUP(B174,CALC!$E$2:$H$33,3,FALSE)</f>
        <v>1</v>
      </c>
      <c r="AO174" s="1">
        <f>VLOOKUP(B174,CALC!$E$2:$H$33,4,FALSE)</f>
        <v>1</v>
      </c>
      <c r="AP174" s="1"/>
      <c r="AQ174" s="3">
        <f t="shared" si="4"/>
        <v>4.7934238095238095</v>
      </c>
      <c r="AR174" s="3">
        <f t="shared" si="5"/>
        <v>4.9330380952380954</v>
      </c>
      <c r="AS174" s="3">
        <f t="shared" si="6"/>
        <v>4.6538095238095236</v>
      </c>
      <c r="AT174" s="3">
        <f t="shared" si="7"/>
        <v>4.6538095238095236</v>
      </c>
      <c r="AU174" s="3">
        <f t="shared" si="8"/>
        <v>4.7934238095238095</v>
      </c>
      <c r="AV174" s="3">
        <f t="shared" si="9"/>
        <v>4.7934238095238095</v>
      </c>
      <c r="AW174" s="3">
        <f t="shared" si="10"/>
        <v>4.9330380952380954</v>
      </c>
      <c r="AX174" s="3">
        <f t="shared" si="11"/>
        <v>4.9330380952380954</v>
      </c>
      <c r="AY174" s="3">
        <f t="shared" si="12"/>
        <v>-1.1027976190476183</v>
      </c>
      <c r="AZ174" s="3">
        <f t="shared" si="13"/>
        <v>-1.1358815476190469</v>
      </c>
      <c r="BA174" s="3">
        <f t="shared" si="14"/>
        <v>-1.1689654761904755</v>
      </c>
      <c r="BB174" s="3">
        <f t="shared" si="15"/>
        <v>-1.1027976190476183</v>
      </c>
      <c r="BC174" s="3">
        <f t="shared" si="16"/>
        <v>-1.1027976190476183</v>
      </c>
      <c r="BD174" s="3">
        <f t="shared" si="17"/>
        <v>-1.1358815476190469</v>
      </c>
      <c r="BE174" s="3">
        <f t="shared" si="18"/>
        <v>-1.1358815476190469</v>
      </c>
      <c r="BF174" s="3">
        <f t="shared" si="19"/>
        <v>-1.1689654761904755</v>
      </c>
      <c r="BG174" s="3">
        <f t="shared" si="20"/>
        <v>-1.1689654761904755</v>
      </c>
    </row>
    <row r="175" spans="1:59" ht="15" x14ac:dyDescent="0.25">
      <c r="A175" s="38" t="s">
        <v>396</v>
      </c>
      <c r="B175" s="38" t="s">
        <v>77</v>
      </c>
      <c r="C175" s="38" t="str">
        <f>VLOOKUP(A175,CALC!$A$2:$C$494,3,FALSE)</f>
        <v>C</v>
      </c>
      <c r="D175" s="38">
        <v>1</v>
      </c>
      <c r="E175" s="39">
        <v>84</v>
      </c>
      <c r="F175" s="40">
        <v>20.9</v>
      </c>
      <c r="G175" s="40">
        <v>37.799999999999997</v>
      </c>
      <c r="H175" s="40">
        <v>58.7</v>
      </c>
      <c r="I175" s="40">
        <v>17.5</v>
      </c>
      <c r="J175" s="40">
        <v>166.2</v>
      </c>
      <c r="K175" s="40">
        <v>40.4</v>
      </c>
      <c r="L175" s="40">
        <v>67.599999999999994</v>
      </c>
      <c r="M175" s="40">
        <v>22.3</v>
      </c>
      <c r="N175" s="52">
        <v>0.126</v>
      </c>
      <c r="O175" s="42">
        <v>19.75</v>
      </c>
      <c r="P175" s="54">
        <f t="shared" ref="P175:Y175" si="187">IF(F$4="Yes",F175*F$5,0)</f>
        <v>104.5</v>
      </c>
      <c r="Q175" s="55">
        <f t="shared" si="187"/>
        <v>141.75</v>
      </c>
      <c r="R175" s="55">
        <f t="shared" si="187"/>
        <v>0</v>
      </c>
      <c r="S175" s="55">
        <f t="shared" si="187"/>
        <v>8.75</v>
      </c>
      <c r="T175" s="55">
        <f t="shared" si="187"/>
        <v>83.1</v>
      </c>
      <c r="U175" s="55">
        <f t="shared" si="187"/>
        <v>12.12</v>
      </c>
      <c r="V175" s="55">
        <f t="shared" si="187"/>
        <v>40.559999999999995</v>
      </c>
      <c r="W175" s="55">
        <f t="shared" si="187"/>
        <v>0</v>
      </c>
      <c r="X175" s="55">
        <f t="shared" si="187"/>
        <v>0</v>
      </c>
      <c r="Y175" s="56">
        <f t="shared" si="187"/>
        <v>0</v>
      </c>
      <c r="Z175" s="57">
        <f t="shared" si="1"/>
        <v>390.78000000000003</v>
      </c>
      <c r="AA175" s="59">
        <f t="shared" si="2"/>
        <v>4.6521428571428576</v>
      </c>
      <c r="AB175" s="59">
        <f t="shared" si="3"/>
        <v>-1.0823749999999985</v>
      </c>
      <c r="AC175" s="1"/>
      <c r="AD175" s="1"/>
      <c r="AE175" s="1"/>
      <c r="AF175" s="1"/>
      <c r="AG175" s="1"/>
      <c r="AH175" s="1"/>
      <c r="AI175" s="1"/>
      <c r="AJ175" s="1"/>
      <c r="AK175" s="1"/>
      <c r="AL175" s="1">
        <f>IFERROR(VLOOKUP(C175,CALC!$K$2:$M$8,2,FALSE),1)</f>
        <v>0.96</v>
      </c>
      <c r="AM175" s="1">
        <f>IFERROR(VLOOKUP(C175,CALC!$K$2:$M$8,3,FALSE),1)</f>
        <v>0.98</v>
      </c>
      <c r="AN175" s="1">
        <f>VLOOKUP(B175,CALC!$E$2:$H$33,3,FALSE)</f>
        <v>1</v>
      </c>
      <c r="AO175" s="1">
        <f>VLOOKUP(B175,CALC!$E$2:$H$33,4,FALSE)</f>
        <v>1</v>
      </c>
      <c r="AP175" s="1"/>
      <c r="AQ175" s="3">
        <f t="shared" si="4"/>
        <v>4.5590999999999999</v>
      </c>
      <c r="AR175" s="3">
        <f t="shared" si="5"/>
        <v>4.4660571428571432</v>
      </c>
      <c r="AS175" s="3">
        <f t="shared" si="6"/>
        <v>4.6521428571428576</v>
      </c>
      <c r="AT175" s="3">
        <f t="shared" si="7"/>
        <v>4.6521428571428576</v>
      </c>
      <c r="AU175" s="3">
        <f t="shared" si="8"/>
        <v>4.5590999999999999</v>
      </c>
      <c r="AV175" s="3">
        <f t="shared" si="9"/>
        <v>4.5590999999999999</v>
      </c>
      <c r="AW175" s="3">
        <f t="shared" si="10"/>
        <v>4.4660571428571432</v>
      </c>
      <c r="AX175" s="3">
        <f t="shared" si="11"/>
        <v>4.4660571428571432</v>
      </c>
      <c r="AY175" s="3">
        <f t="shared" si="12"/>
        <v>-1.1044642857142843</v>
      </c>
      <c r="AZ175" s="3">
        <f t="shared" si="13"/>
        <v>-1.0823749999999985</v>
      </c>
      <c r="BA175" s="3">
        <f t="shared" si="14"/>
        <v>-1.0602857142857129</v>
      </c>
      <c r="BB175" s="3">
        <f t="shared" si="15"/>
        <v>-1.1044642857142843</v>
      </c>
      <c r="BC175" s="3">
        <f t="shared" si="16"/>
        <v>-1.1044642857142843</v>
      </c>
      <c r="BD175" s="3">
        <f t="shared" si="17"/>
        <v>-1.0823749999999985</v>
      </c>
      <c r="BE175" s="3">
        <f t="shared" si="18"/>
        <v>-1.0823749999999985</v>
      </c>
      <c r="BF175" s="3">
        <f t="shared" si="19"/>
        <v>-1.0602857142857129</v>
      </c>
      <c r="BG175" s="3">
        <f t="shared" si="20"/>
        <v>-1.0602857142857129</v>
      </c>
    </row>
    <row r="176" spans="1:59" ht="15" x14ac:dyDescent="0.25">
      <c r="A176" s="38" t="s">
        <v>298</v>
      </c>
      <c r="B176" s="38" t="s">
        <v>43</v>
      </c>
      <c r="C176" s="38" t="str">
        <f>VLOOKUP(A176,CALC!$A$2:$C$494,3,FALSE)</f>
        <v>LW/RW</v>
      </c>
      <c r="D176" s="38">
        <v>2</v>
      </c>
      <c r="E176" s="39">
        <v>84</v>
      </c>
      <c r="F176" s="40">
        <v>24.6</v>
      </c>
      <c r="G176" s="40">
        <v>32.6</v>
      </c>
      <c r="H176" s="40">
        <v>57.3</v>
      </c>
      <c r="I176" s="40">
        <v>16.5</v>
      </c>
      <c r="J176" s="40">
        <v>190.8</v>
      </c>
      <c r="K176" s="40">
        <v>78.599999999999994</v>
      </c>
      <c r="L176" s="40">
        <v>30.3</v>
      </c>
      <c r="M176" s="40">
        <v>61.3</v>
      </c>
      <c r="N176" s="41">
        <v>0.129</v>
      </c>
      <c r="O176" s="42">
        <v>16.850000000000001</v>
      </c>
      <c r="P176" s="54">
        <f t="shared" ref="P176:Y176" si="188">IF(F$4="Yes",F176*F$5,0)</f>
        <v>123</v>
      </c>
      <c r="Q176" s="55">
        <f t="shared" si="188"/>
        <v>122.25</v>
      </c>
      <c r="R176" s="55">
        <f t="shared" si="188"/>
        <v>0</v>
      </c>
      <c r="S176" s="55">
        <f t="shared" si="188"/>
        <v>8.25</v>
      </c>
      <c r="T176" s="55">
        <f t="shared" si="188"/>
        <v>95.4</v>
      </c>
      <c r="U176" s="55">
        <f t="shared" si="188"/>
        <v>23.58</v>
      </c>
      <c r="V176" s="55">
        <f t="shared" si="188"/>
        <v>18.18</v>
      </c>
      <c r="W176" s="55">
        <f t="shared" si="188"/>
        <v>0</v>
      </c>
      <c r="X176" s="55">
        <f t="shared" si="188"/>
        <v>0</v>
      </c>
      <c r="Y176" s="56">
        <f t="shared" si="188"/>
        <v>0</v>
      </c>
      <c r="Z176" s="57">
        <f t="shared" si="1"/>
        <v>390.65999999999997</v>
      </c>
      <c r="AA176" s="59">
        <f t="shared" si="2"/>
        <v>4.6507142857142849</v>
      </c>
      <c r="AB176" s="59">
        <f t="shared" si="3"/>
        <v>-1.1501285714285714</v>
      </c>
      <c r="AC176" s="1"/>
      <c r="AD176" s="1"/>
      <c r="AE176" s="1"/>
      <c r="AF176" s="1"/>
      <c r="AG176" s="1"/>
      <c r="AH176" s="1"/>
      <c r="AI176" s="1"/>
      <c r="AJ176" s="1"/>
      <c r="AK176" s="1"/>
      <c r="AL176" s="1">
        <f>IFERROR(VLOOKUP(C176,CALC!$K$2:$M$8,2,FALSE),1)</f>
        <v>1.08</v>
      </c>
      <c r="AM176" s="1">
        <f>IFERROR(VLOOKUP(C176,CALC!$K$2:$M$8,3,FALSE),1)</f>
        <v>1.04</v>
      </c>
      <c r="AN176" s="1">
        <f>VLOOKUP(B176,CALC!$E$2:$H$33,3,FALSE)</f>
        <v>1</v>
      </c>
      <c r="AO176" s="1">
        <f>VLOOKUP(B176,CALC!$E$2:$H$33,4,FALSE)</f>
        <v>1</v>
      </c>
      <c r="AP176" s="1"/>
      <c r="AQ176" s="3">
        <f t="shared" si="4"/>
        <v>4.8367428571428563</v>
      </c>
      <c r="AR176" s="3">
        <f t="shared" si="5"/>
        <v>5.0227714285714278</v>
      </c>
      <c r="AS176" s="3">
        <f t="shared" si="6"/>
        <v>4.6507142857142849</v>
      </c>
      <c r="AT176" s="3">
        <f t="shared" si="7"/>
        <v>4.6507142857142849</v>
      </c>
      <c r="AU176" s="3">
        <f t="shared" si="8"/>
        <v>4.8367428571428563</v>
      </c>
      <c r="AV176" s="3">
        <f t="shared" si="9"/>
        <v>4.8367428571428563</v>
      </c>
      <c r="AW176" s="3">
        <f t="shared" si="10"/>
        <v>5.0227714285714278</v>
      </c>
      <c r="AX176" s="3">
        <f t="shared" si="11"/>
        <v>5.0227714285714278</v>
      </c>
      <c r="AY176" s="3">
        <f t="shared" si="12"/>
        <v>-1.105892857142857</v>
      </c>
      <c r="AZ176" s="3">
        <f t="shared" si="13"/>
        <v>-1.1501285714285714</v>
      </c>
      <c r="BA176" s="3">
        <f t="shared" si="14"/>
        <v>-1.1943642857142855</v>
      </c>
      <c r="BB176" s="3">
        <f t="shared" si="15"/>
        <v>-1.105892857142857</v>
      </c>
      <c r="BC176" s="3">
        <f t="shared" si="16"/>
        <v>-1.105892857142857</v>
      </c>
      <c r="BD176" s="3">
        <f t="shared" si="17"/>
        <v>-1.1501285714285714</v>
      </c>
      <c r="BE176" s="3">
        <f t="shared" si="18"/>
        <v>-1.1501285714285714</v>
      </c>
      <c r="BF176" s="3">
        <f t="shared" si="19"/>
        <v>-1.1943642857142855</v>
      </c>
      <c r="BG176" s="3">
        <f t="shared" si="20"/>
        <v>-1.1943642857142855</v>
      </c>
    </row>
    <row r="177" spans="1:59" ht="15" x14ac:dyDescent="0.25">
      <c r="A177" s="38" t="s">
        <v>359</v>
      </c>
      <c r="B177" s="38" t="s">
        <v>47</v>
      </c>
      <c r="C177" s="38" t="str">
        <f>VLOOKUP(A177,CALC!$A$2:$C$494,3,FALSE)</f>
        <v>C/LW</v>
      </c>
      <c r="D177" s="38">
        <v>1</v>
      </c>
      <c r="E177" s="39">
        <v>84</v>
      </c>
      <c r="F177" s="40">
        <v>20.100000000000001</v>
      </c>
      <c r="G177" s="40">
        <v>40.6</v>
      </c>
      <c r="H177" s="40">
        <v>60.6</v>
      </c>
      <c r="I177" s="40">
        <v>16.600000000000001</v>
      </c>
      <c r="J177" s="40">
        <v>161</v>
      </c>
      <c r="K177" s="40">
        <v>48.6</v>
      </c>
      <c r="L177" s="40">
        <v>55.6</v>
      </c>
      <c r="M177" s="40">
        <v>20</v>
      </c>
      <c r="N177" s="41">
        <v>0.125</v>
      </c>
      <c r="O177" s="42">
        <v>19.05</v>
      </c>
      <c r="P177" s="54">
        <f t="shared" ref="P177:Y177" si="189">IF(F$4="Yes",F177*F$5,0)</f>
        <v>100.5</v>
      </c>
      <c r="Q177" s="55">
        <f t="shared" si="189"/>
        <v>152.25</v>
      </c>
      <c r="R177" s="55">
        <f t="shared" si="189"/>
        <v>0</v>
      </c>
      <c r="S177" s="55">
        <f t="shared" si="189"/>
        <v>8.3000000000000007</v>
      </c>
      <c r="T177" s="55">
        <f t="shared" si="189"/>
        <v>80.5</v>
      </c>
      <c r="U177" s="55">
        <f t="shared" si="189"/>
        <v>14.58</v>
      </c>
      <c r="V177" s="55">
        <f t="shared" si="189"/>
        <v>33.36</v>
      </c>
      <c r="W177" s="55">
        <f t="shared" si="189"/>
        <v>0</v>
      </c>
      <c r="X177" s="55">
        <f t="shared" si="189"/>
        <v>0</v>
      </c>
      <c r="Y177" s="56">
        <f t="shared" si="189"/>
        <v>0</v>
      </c>
      <c r="Z177" s="57">
        <f t="shared" si="1"/>
        <v>389.49</v>
      </c>
      <c r="AA177" s="59">
        <f t="shared" si="2"/>
        <v>4.6367857142857147</v>
      </c>
      <c r="AB177" s="59">
        <f t="shared" si="3"/>
        <v>-1.2228729955357127</v>
      </c>
      <c r="AC177" s="1"/>
      <c r="AD177" s="1"/>
      <c r="AE177" s="1"/>
      <c r="AF177" s="1"/>
      <c r="AG177" s="1"/>
      <c r="AH177" s="1"/>
      <c r="AI177" s="1"/>
      <c r="AJ177" s="1"/>
      <c r="AK177" s="1"/>
      <c r="AL177" s="1">
        <f>IFERROR(VLOOKUP(C177,CALC!$K$2:$M$8,2,FALSE),1)</f>
        <v>1.0900000000000001</v>
      </c>
      <c r="AM177" s="1">
        <f>IFERROR(VLOOKUP(C177,CALC!$K$2:$M$8,3,FALSE),1)</f>
        <v>1.0449999999999999</v>
      </c>
      <c r="AN177" s="1">
        <f>VLOOKUP(B177,CALC!$E$2:$H$33,3,FALSE)</f>
        <v>1.0900000000000001</v>
      </c>
      <c r="AO177" s="1">
        <f>VLOOKUP(B177,CALC!$E$2:$H$33,4,FALSE)</f>
        <v>1.0449999999999999</v>
      </c>
      <c r="AP177" s="1"/>
      <c r="AQ177" s="3">
        <f t="shared" si="4"/>
        <v>4.8454410714285716</v>
      </c>
      <c r="AR177" s="3">
        <f t="shared" si="5"/>
        <v>5.0540964285714294</v>
      </c>
      <c r="AS177" s="3">
        <f t="shared" si="6"/>
        <v>4.8454410714285716</v>
      </c>
      <c r="AT177" s="3">
        <f t="shared" si="7"/>
        <v>5.0540964285714294</v>
      </c>
      <c r="AU177" s="3">
        <f t="shared" si="8"/>
        <v>5.063485919642857</v>
      </c>
      <c r="AV177" s="3">
        <f t="shared" si="9"/>
        <v>5.2815307678571433</v>
      </c>
      <c r="AW177" s="3">
        <f t="shared" si="10"/>
        <v>5.2815307678571433</v>
      </c>
      <c r="AX177" s="3">
        <f t="shared" si="11"/>
        <v>5.508965107142858</v>
      </c>
      <c r="AY177" s="3">
        <f t="shared" si="12"/>
        <v>-1.1198214285714272</v>
      </c>
      <c r="AZ177" s="3">
        <f t="shared" si="13"/>
        <v>-1.1702133928571414</v>
      </c>
      <c r="BA177" s="3">
        <f t="shared" si="14"/>
        <v>-1.2206053571428557</v>
      </c>
      <c r="BB177" s="3">
        <f t="shared" si="15"/>
        <v>-1.1702133928571414</v>
      </c>
      <c r="BC177" s="3">
        <f t="shared" si="16"/>
        <v>-1.2206053571428557</v>
      </c>
      <c r="BD177" s="3">
        <f t="shared" si="17"/>
        <v>-1.2228729955357127</v>
      </c>
      <c r="BE177" s="3">
        <f t="shared" si="18"/>
        <v>-1.2755325982142842</v>
      </c>
      <c r="BF177" s="3">
        <f t="shared" si="19"/>
        <v>-1.275532598214284</v>
      </c>
      <c r="BG177" s="3">
        <f t="shared" si="20"/>
        <v>-1.3304598392857128</v>
      </c>
    </row>
    <row r="178" spans="1:59" ht="15" x14ac:dyDescent="0.25">
      <c r="A178" s="1" t="s">
        <v>308</v>
      </c>
      <c r="B178" s="1" t="s">
        <v>19</v>
      </c>
      <c r="C178" s="38" t="str">
        <f>VLOOKUP(A178,CALC!$A$2:$C$494,3,FALSE)</f>
        <v>C</v>
      </c>
      <c r="D178" s="1">
        <v>1</v>
      </c>
      <c r="E178" s="79">
        <v>84</v>
      </c>
      <c r="F178" s="80">
        <v>21.1</v>
      </c>
      <c r="G178" s="80">
        <v>43.4</v>
      </c>
      <c r="H178" s="80">
        <v>64.5</v>
      </c>
      <c r="I178" s="80">
        <v>22.8</v>
      </c>
      <c r="J178" s="80">
        <v>144.69999999999999</v>
      </c>
      <c r="K178" s="80">
        <v>15.4</v>
      </c>
      <c r="L178" s="80">
        <v>54.4</v>
      </c>
      <c r="M178" s="80">
        <v>31.7</v>
      </c>
      <c r="N178" s="81">
        <v>0.14599999999999999</v>
      </c>
      <c r="O178" s="3">
        <v>17.5</v>
      </c>
      <c r="P178" s="54">
        <f t="shared" ref="P178:Y178" si="190">IF(F$4="Yes",F178*F$5,0)</f>
        <v>105.5</v>
      </c>
      <c r="Q178" s="55">
        <f t="shared" si="190"/>
        <v>162.75</v>
      </c>
      <c r="R178" s="55">
        <f t="shared" si="190"/>
        <v>0</v>
      </c>
      <c r="S178" s="55">
        <f t="shared" si="190"/>
        <v>11.4</v>
      </c>
      <c r="T178" s="55">
        <f t="shared" si="190"/>
        <v>72.349999999999994</v>
      </c>
      <c r="U178" s="55">
        <f t="shared" si="190"/>
        <v>4.62</v>
      </c>
      <c r="V178" s="55">
        <f t="shared" si="190"/>
        <v>32.64</v>
      </c>
      <c r="W178" s="55">
        <f t="shared" si="190"/>
        <v>0</v>
      </c>
      <c r="X178" s="55">
        <f t="shared" si="190"/>
        <v>0</v>
      </c>
      <c r="Y178" s="56">
        <f t="shared" si="190"/>
        <v>0</v>
      </c>
      <c r="Z178" s="57">
        <f t="shared" si="1"/>
        <v>389.26</v>
      </c>
      <c r="AA178" s="59">
        <f t="shared" si="2"/>
        <v>4.6340476190476192</v>
      </c>
      <c r="AB178" s="59">
        <f t="shared" si="3"/>
        <v>-1.2046186249999988</v>
      </c>
      <c r="AC178" s="1"/>
      <c r="AD178" s="1"/>
      <c r="AE178" s="1"/>
      <c r="AF178" s="1"/>
      <c r="AG178" s="1"/>
      <c r="AH178" s="1"/>
      <c r="AI178" s="1"/>
      <c r="AJ178" s="1"/>
      <c r="AK178" s="1"/>
      <c r="AL178" s="1">
        <f>IFERROR(VLOOKUP(C178,CALC!$K$2:$M$8,2,FALSE),1)</f>
        <v>0.96</v>
      </c>
      <c r="AM178" s="1">
        <f>IFERROR(VLOOKUP(C178,CALC!$K$2:$M$8,3,FALSE),1)</f>
        <v>0.98</v>
      </c>
      <c r="AN178" s="1">
        <f>VLOOKUP(B178,CALC!$E$2:$H$33,3,FALSE)</f>
        <v>1.19</v>
      </c>
      <c r="AO178" s="1">
        <f>VLOOKUP(B178,CALC!$E$2:$H$33,4,FALSE)</f>
        <v>1.095</v>
      </c>
      <c r="AP178" s="1"/>
      <c r="AQ178" s="3">
        <f t="shared" si="4"/>
        <v>4.5413666666666668</v>
      </c>
      <c r="AR178" s="3">
        <f t="shared" si="5"/>
        <v>4.4486857142857144</v>
      </c>
      <c r="AS178" s="3">
        <f t="shared" si="6"/>
        <v>5.0742821428571432</v>
      </c>
      <c r="AT178" s="3">
        <f t="shared" si="7"/>
        <v>5.5145166666666663</v>
      </c>
      <c r="AU178" s="3">
        <f t="shared" si="8"/>
        <v>4.9727965000000003</v>
      </c>
      <c r="AV178" s="3">
        <f t="shared" si="9"/>
        <v>5.4042263333333329</v>
      </c>
      <c r="AW178" s="3">
        <f t="shared" si="10"/>
        <v>4.8713108571428574</v>
      </c>
      <c r="AX178" s="3">
        <f t="shared" si="11"/>
        <v>5.2939359999999995</v>
      </c>
      <c r="AY178" s="3">
        <f t="shared" si="12"/>
        <v>-1.1225595238095227</v>
      </c>
      <c r="AZ178" s="3">
        <f t="shared" si="13"/>
        <v>-1.1001083333333324</v>
      </c>
      <c r="BA178" s="3">
        <f t="shared" si="14"/>
        <v>-1.0776571428571418</v>
      </c>
      <c r="BB178" s="3">
        <f t="shared" si="15"/>
        <v>-1.2292026785714274</v>
      </c>
      <c r="BC178" s="3">
        <f t="shared" si="16"/>
        <v>-1.3358458333333321</v>
      </c>
      <c r="BD178" s="3">
        <f t="shared" si="17"/>
        <v>-1.2046186249999988</v>
      </c>
      <c r="BE178" s="3">
        <f t="shared" si="18"/>
        <v>-1.3091289166666655</v>
      </c>
      <c r="BF178" s="3">
        <f t="shared" si="19"/>
        <v>-1.1800345714285703</v>
      </c>
      <c r="BG178" s="3">
        <f t="shared" si="20"/>
        <v>-1.2824119999999986</v>
      </c>
    </row>
    <row r="179" spans="1:59" ht="15" x14ac:dyDescent="0.25">
      <c r="A179" s="38" t="s">
        <v>374</v>
      </c>
      <c r="B179" s="38" t="s">
        <v>77</v>
      </c>
      <c r="C179" s="38" t="str">
        <f>VLOOKUP(A179,CALC!$A$2:$C$494,3,FALSE)</f>
        <v>RW</v>
      </c>
      <c r="D179" s="38">
        <v>1</v>
      </c>
      <c r="E179" s="39">
        <v>84</v>
      </c>
      <c r="F179" s="40">
        <v>25.4</v>
      </c>
      <c r="G179" s="40">
        <v>32.9</v>
      </c>
      <c r="H179" s="40">
        <v>58.3</v>
      </c>
      <c r="I179" s="40">
        <v>18.3</v>
      </c>
      <c r="J179" s="40">
        <v>185.5</v>
      </c>
      <c r="K179" s="40">
        <v>50.1</v>
      </c>
      <c r="L179" s="40">
        <v>36.299999999999997</v>
      </c>
      <c r="M179" s="40">
        <v>27.6</v>
      </c>
      <c r="N179" s="41">
        <v>0.13700000000000001</v>
      </c>
      <c r="O179" s="42">
        <v>18.399999999999999</v>
      </c>
      <c r="P179" s="54">
        <f t="shared" ref="P179:Y179" si="191">IF(F$4="Yes",F179*F$5,0)</f>
        <v>127</v>
      </c>
      <c r="Q179" s="55">
        <f t="shared" si="191"/>
        <v>123.375</v>
      </c>
      <c r="R179" s="55">
        <f t="shared" si="191"/>
        <v>0</v>
      </c>
      <c r="S179" s="55">
        <f t="shared" si="191"/>
        <v>9.15</v>
      </c>
      <c r="T179" s="55">
        <f t="shared" si="191"/>
        <v>92.75</v>
      </c>
      <c r="U179" s="55">
        <f t="shared" si="191"/>
        <v>15.03</v>
      </c>
      <c r="V179" s="55">
        <f t="shared" si="191"/>
        <v>21.779999999999998</v>
      </c>
      <c r="W179" s="55">
        <f t="shared" si="191"/>
        <v>0</v>
      </c>
      <c r="X179" s="55">
        <f t="shared" si="191"/>
        <v>0</v>
      </c>
      <c r="Y179" s="56">
        <f t="shared" si="191"/>
        <v>0</v>
      </c>
      <c r="Z179" s="57">
        <f t="shared" si="1"/>
        <v>389.08499999999992</v>
      </c>
      <c r="AA179" s="59">
        <f t="shared" si="2"/>
        <v>4.6319642857142851</v>
      </c>
      <c r="AB179" s="59">
        <f t="shared" si="3"/>
        <v>-1.0965267857142853</v>
      </c>
      <c r="AC179" s="1"/>
      <c r="AD179" s="1"/>
      <c r="AE179" s="1"/>
      <c r="AF179" s="1"/>
      <c r="AG179" s="1"/>
      <c r="AH179" s="1"/>
      <c r="AI179" s="1"/>
      <c r="AJ179" s="1"/>
      <c r="AK179" s="1"/>
      <c r="AL179" s="1">
        <f>IFERROR(VLOOKUP(C179,CALC!$K$2:$M$8,2,FALSE),1)</f>
        <v>0.95</v>
      </c>
      <c r="AM179" s="1">
        <f>IFERROR(VLOOKUP(C179,CALC!$K$2:$M$8,3,FALSE),1)</f>
        <v>0.97499999999999998</v>
      </c>
      <c r="AN179" s="1">
        <f>VLOOKUP(B179,CALC!$E$2:$H$33,3,FALSE)</f>
        <v>1</v>
      </c>
      <c r="AO179" s="1">
        <f>VLOOKUP(B179,CALC!$E$2:$H$33,4,FALSE)</f>
        <v>1</v>
      </c>
      <c r="AP179" s="1"/>
      <c r="AQ179" s="3">
        <f t="shared" si="4"/>
        <v>4.5161651785714279</v>
      </c>
      <c r="AR179" s="3">
        <f t="shared" si="5"/>
        <v>4.4003660714285706</v>
      </c>
      <c r="AS179" s="3">
        <f t="shared" si="6"/>
        <v>4.6319642857142851</v>
      </c>
      <c r="AT179" s="3">
        <f t="shared" si="7"/>
        <v>4.6319642857142851</v>
      </c>
      <c r="AU179" s="3">
        <f t="shared" si="8"/>
        <v>4.5161651785714279</v>
      </c>
      <c r="AV179" s="3">
        <f t="shared" si="9"/>
        <v>4.5161651785714279</v>
      </c>
      <c r="AW179" s="3">
        <f t="shared" si="10"/>
        <v>4.4003660714285706</v>
      </c>
      <c r="AX179" s="3">
        <f t="shared" si="11"/>
        <v>4.4003660714285706</v>
      </c>
      <c r="AY179" s="3">
        <f t="shared" si="12"/>
        <v>-1.1246428571428568</v>
      </c>
      <c r="AZ179" s="3">
        <f t="shared" si="13"/>
        <v>-1.0965267857142853</v>
      </c>
      <c r="BA179" s="3">
        <f t="shared" si="14"/>
        <v>-1.068410714285714</v>
      </c>
      <c r="BB179" s="3">
        <f t="shared" si="15"/>
        <v>-1.1246428571428568</v>
      </c>
      <c r="BC179" s="3">
        <f t="shared" si="16"/>
        <v>-1.1246428571428568</v>
      </c>
      <c r="BD179" s="3">
        <f t="shared" si="17"/>
        <v>-1.0965267857142853</v>
      </c>
      <c r="BE179" s="3">
        <f t="shared" si="18"/>
        <v>-1.0965267857142853</v>
      </c>
      <c r="BF179" s="3">
        <f t="shared" si="19"/>
        <v>-1.068410714285714</v>
      </c>
      <c r="BG179" s="3">
        <f t="shared" si="20"/>
        <v>-1.068410714285714</v>
      </c>
    </row>
    <row r="180" spans="1:59" ht="15" x14ac:dyDescent="0.25">
      <c r="A180" s="38" t="s">
        <v>360</v>
      </c>
      <c r="B180" s="38" t="s">
        <v>63</v>
      </c>
      <c r="C180" s="38" t="str">
        <f>VLOOKUP(A180,CALC!$A$2:$C$494,3,FALSE)</f>
        <v>D</v>
      </c>
      <c r="D180" s="38"/>
      <c r="E180" s="39">
        <v>84</v>
      </c>
      <c r="F180" s="40">
        <v>7.3</v>
      </c>
      <c r="G180" s="40">
        <v>30</v>
      </c>
      <c r="H180" s="40">
        <v>37.299999999999997</v>
      </c>
      <c r="I180" s="40">
        <v>3.2</v>
      </c>
      <c r="J180" s="40">
        <v>109.2</v>
      </c>
      <c r="K180" s="40">
        <v>65</v>
      </c>
      <c r="L180" s="40">
        <v>161.30000000000001</v>
      </c>
      <c r="M180" s="40">
        <v>29.6</v>
      </c>
      <c r="N180" s="41">
        <v>6.7000000000000004E-2</v>
      </c>
      <c r="O180" s="42">
        <v>24</v>
      </c>
      <c r="P180" s="54">
        <f t="shared" ref="P180:Y180" si="192">IF(F$4="Yes",F180*F$5,0)</f>
        <v>36.5</v>
      </c>
      <c r="Q180" s="55">
        <f t="shared" si="192"/>
        <v>112.5</v>
      </c>
      <c r="R180" s="55">
        <f t="shared" si="192"/>
        <v>0</v>
      </c>
      <c r="S180" s="55">
        <f t="shared" si="192"/>
        <v>1.6</v>
      </c>
      <c r="T180" s="55">
        <f t="shared" si="192"/>
        <v>54.6</v>
      </c>
      <c r="U180" s="55">
        <f t="shared" si="192"/>
        <v>19.5</v>
      </c>
      <c r="V180" s="55">
        <f t="shared" si="192"/>
        <v>96.78</v>
      </c>
      <c r="W180" s="55">
        <f t="shared" si="192"/>
        <v>0</v>
      </c>
      <c r="X180" s="55">
        <f t="shared" si="192"/>
        <v>0</v>
      </c>
      <c r="Y180" s="56">
        <f t="shared" si="192"/>
        <v>0</v>
      </c>
      <c r="Z180" s="57">
        <f t="shared" si="1"/>
        <v>321.48</v>
      </c>
      <c r="AA180" s="59">
        <f t="shared" si="2"/>
        <v>3.8271428571428574</v>
      </c>
      <c r="AB180" s="59">
        <f t="shared" si="3"/>
        <v>-1.1092257142857147</v>
      </c>
      <c r="AC180" s="1"/>
      <c r="AD180" s="1"/>
      <c r="AE180" s="1"/>
      <c r="AF180" s="1"/>
      <c r="AG180" s="1"/>
      <c r="AH180" s="1"/>
      <c r="AI180" s="1"/>
      <c r="AJ180" s="1"/>
      <c r="AK180" s="1"/>
      <c r="AL180" s="1">
        <f>IFERROR(VLOOKUP(C180,CALC!$K$2:$M$8,2,FALSE),1)</f>
        <v>1</v>
      </c>
      <c r="AM180" s="1">
        <f>IFERROR(VLOOKUP(C180,CALC!$K$2:$M$8,3,FALSE),1)</f>
        <v>1</v>
      </c>
      <c r="AN180" s="1">
        <f>VLOOKUP(B180,CALC!$E$2:$H$33,3,FALSE)</f>
        <v>1.04</v>
      </c>
      <c r="AO180" s="1">
        <f>VLOOKUP(B180,CALC!$E$2:$H$33,4,FALSE)</f>
        <v>1.02</v>
      </c>
      <c r="AP180" s="1"/>
      <c r="AQ180" s="3">
        <f t="shared" si="4"/>
        <v>3.8271428571428574</v>
      </c>
      <c r="AR180" s="3">
        <f t="shared" si="5"/>
        <v>3.8271428571428574</v>
      </c>
      <c r="AS180" s="3">
        <f t="shared" si="6"/>
        <v>3.9036857142857144</v>
      </c>
      <c r="AT180" s="3">
        <f t="shared" si="7"/>
        <v>3.9802285714285719</v>
      </c>
      <c r="AU180" s="3">
        <f t="shared" si="8"/>
        <v>3.9036857142857144</v>
      </c>
      <c r="AV180" s="3">
        <f t="shared" si="9"/>
        <v>3.9802285714285719</v>
      </c>
      <c r="AW180" s="3">
        <f t="shared" si="10"/>
        <v>3.9036857142857144</v>
      </c>
      <c r="AX180" s="3">
        <f t="shared" si="11"/>
        <v>3.9802285714285719</v>
      </c>
      <c r="AY180" s="3">
        <f t="shared" si="12"/>
        <v>-1.0874761904761909</v>
      </c>
      <c r="AZ180" s="3">
        <f t="shared" si="13"/>
        <v>-1.0874761904761909</v>
      </c>
      <c r="BA180" s="3">
        <f t="shared" si="14"/>
        <v>-1.0874761904761909</v>
      </c>
      <c r="BB180" s="3">
        <f t="shared" si="15"/>
        <v>-1.1092257142857147</v>
      </c>
      <c r="BC180" s="3">
        <f t="shared" si="16"/>
        <v>-1.1309752380952387</v>
      </c>
      <c r="BD180" s="3">
        <f t="shared" si="17"/>
        <v>-1.1092257142857147</v>
      </c>
      <c r="BE180" s="3">
        <f t="shared" si="18"/>
        <v>-1.1309752380952387</v>
      </c>
      <c r="BF180" s="3">
        <f t="shared" si="19"/>
        <v>-1.1092257142857147</v>
      </c>
      <c r="BG180" s="3">
        <f t="shared" si="20"/>
        <v>-1.1309752380952387</v>
      </c>
    </row>
    <row r="181" spans="1:59" ht="15" x14ac:dyDescent="0.25">
      <c r="A181" s="38" t="s">
        <v>326</v>
      </c>
      <c r="B181" s="38" t="s">
        <v>83</v>
      </c>
      <c r="C181" s="38" t="str">
        <f>VLOOKUP(A181,CALC!$A$2:$C$494,3,FALSE)</f>
        <v>C</v>
      </c>
      <c r="D181" s="38">
        <v>1</v>
      </c>
      <c r="E181" s="39">
        <v>84</v>
      </c>
      <c r="F181" s="40">
        <v>22.8</v>
      </c>
      <c r="G181" s="40">
        <v>39.200000000000003</v>
      </c>
      <c r="H181" s="40">
        <v>62</v>
      </c>
      <c r="I181" s="40">
        <v>21.2</v>
      </c>
      <c r="J181" s="40">
        <v>143.1</v>
      </c>
      <c r="K181" s="40">
        <v>59.6</v>
      </c>
      <c r="L181" s="40">
        <v>42</v>
      </c>
      <c r="M181" s="40">
        <v>29</v>
      </c>
      <c r="N181" s="52">
        <v>0.159</v>
      </c>
      <c r="O181" s="42">
        <v>18.350000000000001</v>
      </c>
      <c r="P181" s="54">
        <f t="shared" ref="P181:Y181" si="193">IF(F$4="Yes",F181*F$5,0)</f>
        <v>114</v>
      </c>
      <c r="Q181" s="55">
        <f t="shared" si="193"/>
        <v>147</v>
      </c>
      <c r="R181" s="55">
        <f t="shared" si="193"/>
        <v>0</v>
      </c>
      <c r="S181" s="55">
        <f t="shared" si="193"/>
        <v>10.6</v>
      </c>
      <c r="T181" s="55">
        <f t="shared" si="193"/>
        <v>71.55</v>
      </c>
      <c r="U181" s="55">
        <f t="shared" si="193"/>
        <v>17.88</v>
      </c>
      <c r="V181" s="55">
        <f t="shared" si="193"/>
        <v>25.2</v>
      </c>
      <c r="W181" s="55">
        <f t="shared" si="193"/>
        <v>0</v>
      </c>
      <c r="X181" s="55">
        <f t="shared" si="193"/>
        <v>0</v>
      </c>
      <c r="Y181" s="56">
        <f t="shared" si="193"/>
        <v>0</v>
      </c>
      <c r="Z181" s="57">
        <f t="shared" si="1"/>
        <v>386.23</v>
      </c>
      <c r="AA181" s="59">
        <f t="shared" si="2"/>
        <v>4.5979761904761904</v>
      </c>
      <c r="AB181" s="59">
        <f t="shared" si="3"/>
        <v>-1.1468129166666656</v>
      </c>
      <c r="AC181" s="1"/>
      <c r="AD181" s="1"/>
      <c r="AE181" s="1"/>
      <c r="AF181" s="1"/>
      <c r="AG181" s="1"/>
      <c r="AH181" s="1"/>
      <c r="AI181" s="1"/>
      <c r="AJ181" s="1"/>
      <c r="AK181" s="1"/>
      <c r="AL181" s="1">
        <f>IFERROR(VLOOKUP(C181,CALC!$K$2:$M$8,2,FALSE),1)</f>
        <v>0.96</v>
      </c>
      <c r="AM181" s="1">
        <f>IFERROR(VLOOKUP(C181,CALC!$K$2:$M$8,3,FALSE),1)</f>
        <v>0.98</v>
      </c>
      <c r="AN181" s="1">
        <f>VLOOKUP(B181,CALC!$E$2:$H$33,3,FALSE)</f>
        <v>1.02</v>
      </c>
      <c r="AO181" s="1">
        <f>VLOOKUP(B181,CALC!$E$2:$H$33,4,FALSE)</f>
        <v>1.01</v>
      </c>
      <c r="AP181" s="1"/>
      <c r="AQ181" s="3">
        <f t="shared" si="4"/>
        <v>4.5060166666666666</v>
      </c>
      <c r="AR181" s="3">
        <f t="shared" si="5"/>
        <v>4.4140571428571427</v>
      </c>
      <c r="AS181" s="3">
        <f t="shared" si="6"/>
        <v>4.6439559523809528</v>
      </c>
      <c r="AT181" s="3">
        <f t="shared" si="7"/>
        <v>4.6899357142857143</v>
      </c>
      <c r="AU181" s="3">
        <f t="shared" si="8"/>
        <v>4.5510768333333331</v>
      </c>
      <c r="AV181" s="3">
        <f t="shared" si="9"/>
        <v>4.5961369999999997</v>
      </c>
      <c r="AW181" s="3">
        <f t="shared" si="10"/>
        <v>4.4581977142857143</v>
      </c>
      <c r="AX181" s="3">
        <f t="shared" si="11"/>
        <v>4.502338285714286</v>
      </c>
      <c r="AY181" s="3">
        <f t="shared" si="12"/>
        <v>-1.1586309523809515</v>
      </c>
      <c r="AZ181" s="3">
        <f t="shared" si="13"/>
        <v>-1.1354583333333323</v>
      </c>
      <c r="BA181" s="3">
        <f t="shared" si="14"/>
        <v>-1.1122857142857134</v>
      </c>
      <c r="BB181" s="3">
        <f t="shared" si="15"/>
        <v>-1.1702172619047611</v>
      </c>
      <c r="BC181" s="3">
        <f t="shared" si="16"/>
        <v>-1.1818035714285706</v>
      </c>
      <c r="BD181" s="3">
        <f t="shared" si="17"/>
        <v>-1.1468129166666656</v>
      </c>
      <c r="BE181" s="3">
        <f t="shared" si="18"/>
        <v>-1.1581674999999989</v>
      </c>
      <c r="BF181" s="3">
        <f t="shared" si="19"/>
        <v>-1.1234085714285706</v>
      </c>
      <c r="BG181" s="3">
        <f t="shared" si="20"/>
        <v>-1.1345314285714276</v>
      </c>
    </row>
    <row r="182" spans="1:59" ht="15" x14ac:dyDescent="0.25">
      <c r="A182" s="38" t="s">
        <v>434</v>
      </c>
      <c r="B182" s="38" t="s">
        <v>25</v>
      </c>
      <c r="C182" s="38" t="str">
        <f>VLOOKUP(A182,CALC!$A$2:$C$494,3,FALSE)</f>
        <v>D</v>
      </c>
      <c r="D182" s="38">
        <v>2</v>
      </c>
      <c r="E182" s="39">
        <v>84</v>
      </c>
      <c r="F182" s="40">
        <v>9.3000000000000007</v>
      </c>
      <c r="G182" s="40">
        <v>31.2</v>
      </c>
      <c r="H182" s="40">
        <v>40.6</v>
      </c>
      <c r="I182" s="40">
        <v>8.1999999999999993</v>
      </c>
      <c r="J182" s="40">
        <v>124.6</v>
      </c>
      <c r="K182" s="40">
        <v>50.4</v>
      </c>
      <c r="L182" s="40">
        <v>124</v>
      </c>
      <c r="M182" s="40">
        <v>51.7</v>
      </c>
      <c r="N182" s="41">
        <v>7.4999999999999997E-2</v>
      </c>
      <c r="O182" s="42">
        <v>20.100000000000001</v>
      </c>
      <c r="P182" s="54">
        <f t="shared" ref="P182:Y182" si="194">IF(F$4="Yes",F182*F$5,0)</f>
        <v>46.5</v>
      </c>
      <c r="Q182" s="55">
        <f t="shared" si="194"/>
        <v>117</v>
      </c>
      <c r="R182" s="55">
        <f t="shared" si="194"/>
        <v>0</v>
      </c>
      <c r="S182" s="55">
        <f t="shared" si="194"/>
        <v>4.0999999999999996</v>
      </c>
      <c r="T182" s="55">
        <f t="shared" si="194"/>
        <v>62.3</v>
      </c>
      <c r="U182" s="55">
        <f t="shared" si="194"/>
        <v>15.12</v>
      </c>
      <c r="V182" s="55">
        <f t="shared" si="194"/>
        <v>74.399999999999991</v>
      </c>
      <c r="W182" s="55">
        <f t="shared" si="194"/>
        <v>0</v>
      </c>
      <c r="X182" s="55">
        <f t="shared" si="194"/>
        <v>0</v>
      </c>
      <c r="Y182" s="56">
        <f t="shared" si="194"/>
        <v>0</v>
      </c>
      <c r="Z182" s="57">
        <f t="shared" si="1"/>
        <v>319.41999999999996</v>
      </c>
      <c r="AA182" s="59">
        <f t="shared" si="2"/>
        <v>3.8026190476190473</v>
      </c>
      <c r="AB182" s="59">
        <f t="shared" si="3"/>
        <v>-1.2009600000000011</v>
      </c>
      <c r="AC182" s="1"/>
      <c r="AD182" s="1"/>
      <c r="AE182" s="1"/>
      <c r="AF182" s="1"/>
      <c r="AG182" s="1"/>
      <c r="AH182" s="1"/>
      <c r="AI182" s="1"/>
      <c r="AJ182" s="1"/>
      <c r="AK182" s="1"/>
      <c r="AL182" s="1">
        <f>IFERROR(VLOOKUP(C182,CALC!$K$2:$M$8,2,FALSE),1)</f>
        <v>1</v>
      </c>
      <c r="AM182" s="1">
        <f>IFERROR(VLOOKUP(C182,CALC!$K$2:$M$8,3,FALSE),1)</f>
        <v>1</v>
      </c>
      <c r="AN182" s="1">
        <f>VLOOKUP(B182,CALC!$E$2:$H$33,3,FALSE)</f>
        <v>1.1599999999999999</v>
      </c>
      <c r="AO182" s="1">
        <f>VLOOKUP(B182,CALC!$E$2:$H$33,4,FALSE)</f>
        <v>1.08</v>
      </c>
      <c r="AP182" s="1"/>
      <c r="AQ182" s="3">
        <f t="shared" si="4"/>
        <v>3.8026190476190473</v>
      </c>
      <c r="AR182" s="3">
        <f t="shared" si="5"/>
        <v>3.8026190476190473</v>
      </c>
      <c r="AS182" s="3">
        <f t="shared" si="6"/>
        <v>4.1068285714285713</v>
      </c>
      <c r="AT182" s="3">
        <f t="shared" si="7"/>
        <v>4.4110380952380943</v>
      </c>
      <c r="AU182" s="3">
        <f t="shared" si="8"/>
        <v>4.1068285714285713</v>
      </c>
      <c r="AV182" s="3">
        <f t="shared" si="9"/>
        <v>4.4110380952380943</v>
      </c>
      <c r="AW182" s="3">
        <f t="shared" si="10"/>
        <v>4.1068285714285713</v>
      </c>
      <c r="AX182" s="3">
        <f t="shared" si="11"/>
        <v>4.4110380952380943</v>
      </c>
      <c r="AY182" s="3">
        <f t="shared" si="12"/>
        <v>-1.112000000000001</v>
      </c>
      <c r="AZ182" s="3">
        <f t="shared" si="13"/>
        <v>-1.112000000000001</v>
      </c>
      <c r="BA182" s="3">
        <f t="shared" si="14"/>
        <v>-1.112000000000001</v>
      </c>
      <c r="BB182" s="3">
        <f t="shared" si="15"/>
        <v>-1.2009600000000011</v>
      </c>
      <c r="BC182" s="3">
        <f t="shared" si="16"/>
        <v>-1.2899200000000011</v>
      </c>
      <c r="BD182" s="3">
        <f t="shared" si="17"/>
        <v>-1.2009600000000011</v>
      </c>
      <c r="BE182" s="3">
        <f t="shared" si="18"/>
        <v>-1.2899200000000011</v>
      </c>
      <c r="BF182" s="3">
        <f t="shared" si="19"/>
        <v>-1.2009600000000011</v>
      </c>
      <c r="BG182" s="3">
        <f t="shared" si="20"/>
        <v>-1.2899200000000011</v>
      </c>
    </row>
    <row r="183" spans="1:59" ht="15" x14ac:dyDescent="0.25">
      <c r="A183" s="38" t="s">
        <v>324</v>
      </c>
      <c r="B183" s="38" t="s">
        <v>79</v>
      </c>
      <c r="C183" s="38" t="str">
        <f>VLOOKUP(A183,CALC!$A$2:$C$494,3,FALSE)</f>
        <v>D</v>
      </c>
      <c r="D183" s="38">
        <v>2</v>
      </c>
      <c r="E183" s="39">
        <v>84</v>
      </c>
      <c r="F183" s="40">
        <v>11.1</v>
      </c>
      <c r="G183" s="40">
        <v>27.8</v>
      </c>
      <c r="H183" s="40">
        <v>38.9</v>
      </c>
      <c r="I183" s="40">
        <v>12.6</v>
      </c>
      <c r="J183" s="40">
        <v>137</v>
      </c>
      <c r="K183" s="40">
        <v>32.4</v>
      </c>
      <c r="L183" s="40">
        <v>123.8</v>
      </c>
      <c r="M183" s="40">
        <v>40.1</v>
      </c>
      <c r="N183" s="52">
        <v>8.1000000000000003E-2</v>
      </c>
      <c r="O183" s="42">
        <v>22</v>
      </c>
      <c r="P183" s="54">
        <f t="shared" ref="P183:Y183" si="195">IF(F$4="Yes",F183*F$5,0)</f>
        <v>55.5</v>
      </c>
      <c r="Q183" s="55">
        <f t="shared" si="195"/>
        <v>104.25</v>
      </c>
      <c r="R183" s="55">
        <f t="shared" si="195"/>
        <v>0</v>
      </c>
      <c r="S183" s="55">
        <f t="shared" si="195"/>
        <v>6.3</v>
      </c>
      <c r="T183" s="55">
        <f t="shared" si="195"/>
        <v>68.5</v>
      </c>
      <c r="U183" s="55">
        <f t="shared" si="195"/>
        <v>9.7199999999999989</v>
      </c>
      <c r="V183" s="55">
        <f t="shared" si="195"/>
        <v>74.28</v>
      </c>
      <c r="W183" s="55">
        <f t="shared" si="195"/>
        <v>0</v>
      </c>
      <c r="X183" s="55">
        <f t="shared" si="195"/>
        <v>0</v>
      </c>
      <c r="Y183" s="56">
        <f t="shared" si="195"/>
        <v>0</v>
      </c>
      <c r="Z183" s="57">
        <f t="shared" si="1"/>
        <v>318.55</v>
      </c>
      <c r="AA183" s="59">
        <f t="shared" si="2"/>
        <v>3.7922619047619048</v>
      </c>
      <c r="AB183" s="59">
        <f t="shared" si="3"/>
        <v>-1.0942982142857149</v>
      </c>
      <c r="AC183" s="1"/>
      <c r="AD183" s="1"/>
      <c r="AE183" s="1"/>
      <c r="AF183" s="1"/>
      <c r="AG183" s="1"/>
      <c r="AH183" s="1"/>
      <c r="AI183" s="1"/>
      <c r="AJ183" s="1"/>
      <c r="AK183" s="1"/>
      <c r="AL183" s="1">
        <f>IFERROR(VLOOKUP(C183,CALC!$K$2:$M$8,2,FALSE),1)</f>
        <v>1</v>
      </c>
      <c r="AM183" s="1">
        <f>IFERROR(VLOOKUP(C183,CALC!$K$2:$M$8,3,FALSE),1)</f>
        <v>1</v>
      </c>
      <c r="AN183" s="1">
        <f>VLOOKUP(B183,CALC!$E$2:$H$33,3,FALSE)</f>
        <v>0.95</v>
      </c>
      <c r="AO183" s="1">
        <f>VLOOKUP(B183,CALC!$E$2:$H$33,4,FALSE)</f>
        <v>0.97499999999999998</v>
      </c>
      <c r="AP183" s="1"/>
      <c r="AQ183" s="3">
        <f t="shared" si="4"/>
        <v>3.7922619047619048</v>
      </c>
      <c r="AR183" s="3">
        <f t="shared" si="5"/>
        <v>3.7922619047619048</v>
      </c>
      <c r="AS183" s="3">
        <f t="shared" si="6"/>
        <v>3.6974553571428572</v>
      </c>
      <c r="AT183" s="3">
        <f t="shared" si="7"/>
        <v>3.6026488095238096</v>
      </c>
      <c r="AU183" s="3">
        <f t="shared" si="8"/>
        <v>3.6974553571428572</v>
      </c>
      <c r="AV183" s="3">
        <f t="shared" si="9"/>
        <v>3.6026488095238096</v>
      </c>
      <c r="AW183" s="3">
        <f t="shared" si="10"/>
        <v>3.6974553571428572</v>
      </c>
      <c r="AX183" s="3">
        <f t="shared" si="11"/>
        <v>3.6026488095238096</v>
      </c>
      <c r="AY183" s="3">
        <f t="shared" si="12"/>
        <v>-1.1223571428571435</v>
      </c>
      <c r="AZ183" s="3">
        <f t="shared" si="13"/>
        <v>-1.1223571428571435</v>
      </c>
      <c r="BA183" s="3">
        <f t="shared" si="14"/>
        <v>-1.1223571428571435</v>
      </c>
      <c r="BB183" s="3">
        <f t="shared" si="15"/>
        <v>-1.0942982142857149</v>
      </c>
      <c r="BC183" s="3">
        <f t="shared" si="16"/>
        <v>-1.0662392857142862</v>
      </c>
      <c r="BD183" s="3">
        <f t="shared" si="17"/>
        <v>-1.0942982142857149</v>
      </c>
      <c r="BE183" s="3">
        <f t="shared" si="18"/>
        <v>-1.0662392857142862</v>
      </c>
      <c r="BF183" s="3">
        <f t="shared" si="19"/>
        <v>-1.0942982142857149</v>
      </c>
      <c r="BG183" s="3">
        <f t="shared" si="20"/>
        <v>-1.0662392857142862</v>
      </c>
    </row>
    <row r="184" spans="1:59" ht="15" x14ac:dyDescent="0.25">
      <c r="A184" s="38" t="s">
        <v>336</v>
      </c>
      <c r="B184" s="38" t="s">
        <v>93</v>
      </c>
      <c r="C184" s="38" t="str">
        <f>VLOOKUP(A184,CALC!$A$2:$C$494,3,FALSE)</f>
        <v>D</v>
      </c>
      <c r="D184" s="38">
        <v>2</v>
      </c>
      <c r="E184" s="39">
        <v>84</v>
      </c>
      <c r="F184" s="40">
        <v>6.7</v>
      </c>
      <c r="G184" s="40">
        <v>32</v>
      </c>
      <c r="H184" s="40">
        <v>38.799999999999997</v>
      </c>
      <c r="I184" s="40">
        <v>4.5</v>
      </c>
      <c r="J184" s="40">
        <v>144.6</v>
      </c>
      <c r="K184" s="40">
        <v>63.1</v>
      </c>
      <c r="L184" s="40">
        <v>119.3</v>
      </c>
      <c r="M184" s="40">
        <v>35.4</v>
      </c>
      <c r="N184" s="41">
        <v>4.5999999999999999E-2</v>
      </c>
      <c r="O184" s="42">
        <v>21.35</v>
      </c>
      <c r="P184" s="54">
        <f t="shared" ref="P184:Y184" si="196">IF(F$4="Yes",F184*F$5,0)</f>
        <v>33.5</v>
      </c>
      <c r="Q184" s="55">
        <f t="shared" si="196"/>
        <v>120</v>
      </c>
      <c r="R184" s="55">
        <f t="shared" si="196"/>
        <v>0</v>
      </c>
      <c r="S184" s="55">
        <f t="shared" si="196"/>
        <v>2.25</v>
      </c>
      <c r="T184" s="55">
        <f t="shared" si="196"/>
        <v>72.3</v>
      </c>
      <c r="U184" s="55">
        <f t="shared" si="196"/>
        <v>18.93</v>
      </c>
      <c r="V184" s="55">
        <f t="shared" si="196"/>
        <v>71.58</v>
      </c>
      <c r="W184" s="55">
        <f t="shared" si="196"/>
        <v>0</v>
      </c>
      <c r="X184" s="55">
        <f t="shared" si="196"/>
        <v>0</v>
      </c>
      <c r="Y184" s="56">
        <f t="shared" si="196"/>
        <v>0</v>
      </c>
      <c r="Z184" s="57">
        <f t="shared" si="1"/>
        <v>318.56</v>
      </c>
      <c r="AA184" s="59">
        <f t="shared" si="2"/>
        <v>3.7923809523809524</v>
      </c>
      <c r="AB184" s="59">
        <f t="shared" si="3"/>
        <v>-1.1727388095238103</v>
      </c>
      <c r="AC184" s="1"/>
      <c r="AD184" s="1"/>
      <c r="AE184" s="1"/>
      <c r="AF184" s="1"/>
      <c r="AG184" s="1"/>
      <c r="AH184" s="1"/>
      <c r="AI184" s="1"/>
      <c r="AJ184" s="1"/>
      <c r="AK184" s="1"/>
      <c r="AL184" s="1">
        <f>IFERROR(VLOOKUP(C184,CALC!$K$2:$M$8,2,FALSE),1)</f>
        <v>1</v>
      </c>
      <c r="AM184" s="1">
        <f>IFERROR(VLOOKUP(C184,CALC!$K$2:$M$8,3,FALSE),1)</f>
        <v>1</v>
      </c>
      <c r="AN184" s="1">
        <f>VLOOKUP(B184,CALC!$E$2:$H$33,3,FALSE)</f>
        <v>1.0900000000000001</v>
      </c>
      <c r="AO184" s="1">
        <f>VLOOKUP(B184,CALC!$E$2:$H$33,4,FALSE)</f>
        <v>1.0449999999999999</v>
      </c>
      <c r="AP184" s="1"/>
      <c r="AQ184" s="3">
        <f t="shared" si="4"/>
        <v>3.7923809523809524</v>
      </c>
      <c r="AR184" s="3">
        <f t="shared" si="5"/>
        <v>3.7923809523809524</v>
      </c>
      <c r="AS184" s="3">
        <f t="shared" si="6"/>
        <v>3.9630380952380948</v>
      </c>
      <c r="AT184" s="3">
        <f t="shared" si="7"/>
        <v>4.1336952380952381</v>
      </c>
      <c r="AU184" s="3">
        <f t="shared" si="8"/>
        <v>3.9630380952380948</v>
      </c>
      <c r="AV184" s="3">
        <f t="shared" si="9"/>
        <v>4.1336952380952381</v>
      </c>
      <c r="AW184" s="3">
        <f t="shared" si="10"/>
        <v>3.9630380952380948</v>
      </c>
      <c r="AX184" s="3">
        <f t="shared" si="11"/>
        <v>4.1336952380952381</v>
      </c>
      <c r="AY184" s="3">
        <f t="shared" si="12"/>
        <v>-1.1222380952380959</v>
      </c>
      <c r="AZ184" s="3">
        <f t="shared" si="13"/>
        <v>-1.1222380952380959</v>
      </c>
      <c r="BA184" s="3">
        <f t="shared" si="14"/>
        <v>-1.1222380952380959</v>
      </c>
      <c r="BB184" s="3">
        <f t="shared" si="15"/>
        <v>-1.1727388095238103</v>
      </c>
      <c r="BC184" s="3">
        <f t="shared" si="16"/>
        <v>-1.2232395238095246</v>
      </c>
      <c r="BD184" s="3">
        <f t="shared" si="17"/>
        <v>-1.1727388095238103</v>
      </c>
      <c r="BE184" s="3">
        <f t="shared" si="18"/>
        <v>-1.2232395238095246</v>
      </c>
      <c r="BF184" s="3">
        <f t="shared" si="19"/>
        <v>-1.1727388095238103</v>
      </c>
      <c r="BG184" s="3">
        <f t="shared" si="20"/>
        <v>-1.2232395238095246</v>
      </c>
    </row>
    <row r="185" spans="1:59" ht="15" x14ac:dyDescent="0.25">
      <c r="A185" s="38" t="s">
        <v>358</v>
      </c>
      <c r="B185" s="38" t="s">
        <v>37</v>
      </c>
      <c r="C185" s="38" t="str">
        <f>VLOOKUP(A185,CALC!$A$2:$C$494,3,FALSE)</f>
        <v>C</v>
      </c>
      <c r="D185" s="38">
        <v>2</v>
      </c>
      <c r="E185" s="39">
        <v>84</v>
      </c>
      <c r="F185" s="40">
        <v>24.1</v>
      </c>
      <c r="G185" s="40">
        <v>28.2</v>
      </c>
      <c r="H185" s="40">
        <v>52.3</v>
      </c>
      <c r="I185" s="40">
        <v>7.2</v>
      </c>
      <c r="J185" s="40">
        <v>175.7</v>
      </c>
      <c r="K185" s="40">
        <v>97.4</v>
      </c>
      <c r="L185" s="40">
        <v>61.6</v>
      </c>
      <c r="M185" s="40">
        <v>41.5</v>
      </c>
      <c r="N185" s="41">
        <v>0.13700000000000001</v>
      </c>
      <c r="O185" s="42">
        <v>18.5</v>
      </c>
      <c r="P185" s="54">
        <f t="shared" ref="P185:Y185" si="197">IF(F$4="Yes",F185*F$5,0)</f>
        <v>120.5</v>
      </c>
      <c r="Q185" s="55">
        <f t="shared" si="197"/>
        <v>105.75</v>
      </c>
      <c r="R185" s="55">
        <f t="shared" si="197"/>
        <v>0</v>
      </c>
      <c r="S185" s="55">
        <f t="shared" si="197"/>
        <v>3.6</v>
      </c>
      <c r="T185" s="55">
        <f t="shared" si="197"/>
        <v>87.85</v>
      </c>
      <c r="U185" s="55">
        <f t="shared" si="197"/>
        <v>29.22</v>
      </c>
      <c r="V185" s="55">
        <f t="shared" si="197"/>
        <v>36.96</v>
      </c>
      <c r="W185" s="55">
        <f t="shared" si="197"/>
        <v>0</v>
      </c>
      <c r="X185" s="55">
        <f t="shared" si="197"/>
        <v>0</v>
      </c>
      <c r="Y185" s="56">
        <f t="shared" si="197"/>
        <v>0</v>
      </c>
      <c r="Z185" s="57">
        <f t="shared" si="1"/>
        <v>383.87999999999994</v>
      </c>
      <c r="AA185" s="59">
        <f t="shared" si="2"/>
        <v>4.5699999999999994</v>
      </c>
      <c r="AB185" s="59">
        <f t="shared" si="3"/>
        <v>-1.1454318749999997</v>
      </c>
      <c r="AC185" s="1"/>
      <c r="AD185" s="1"/>
      <c r="AE185" s="1"/>
      <c r="AF185" s="1"/>
      <c r="AG185" s="1"/>
      <c r="AH185" s="1"/>
      <c r="AI185" s="1"/>
      <c r="AJ185" s="1"/>
      <c r="AK185" s="1"/>
      <c r="AL185" s="1">
        <f>IFERROR(VLOOKUP(C185,CALC!$K$2:$M$8,2,FALSE),1)</f>
        <v>0.96</v>
      </c>
      <c r="AM185" s="1">
        <f>IFERROR(VLOOKUP(C185,CALC!$K$2:$M$8,3,FALSE),1)</f>
        <v>0.98</v>
      </c>
      <c r="AN185" s="1">
        <f>VLOOKUP(B185,CALC!$E$2:$H$33,3,FALSE)</f>
        <v>0.97</v>
      </c>
      <c r="AO185" s="1">
        <f>VLOOKUP(B185,CALC!$E$2:$H$33,4,FALSE)</f>
        <v>0.98499999999999999</v>
      </c>
      <c r="AP185" s="1"/>
      <c r="AQ185" s="3">
        <f t="shared" si="4"/>
        <v>4.4785999999999992</v>
      </c>
      <c r="AR185" s="3">
        <f t="shared" si="5"/>
        <v>4.3871999999999991</v>
      </c>
      <c r="AS185" s="3">
        <f t="shared" si="6"/>
        <v>4.5014499999999993</v>
      </c>
      <c r="AT185" s="3">
        <f t="shared" si="7"/>
        <v>4.4328999999999992</v>
      </c>
      <c r="AU185" s="3">
        <f t="shared" si="8"/>
        <v>4.4114209999999989</v>
      </c>
      <c r="AV185" s="3">
        <f t="shared" si="9"/>
        <v>4.3442419999999995</v>
      </c>
      <c r="AW185" s="3">
        <f t="shared" si="10"/>
        <v>4.3213919999999995</v>
      </c>
      <c r="AX185" s="3">
        <f t="shared" si="11"/>
        <v>4.2555839999999989</v>
      </c>
      <c r="AY185" s="3">
        <f t="shared" si="12"/>
        <v>-1.1866071428571425</v>
      </c>
      <c r="AZ185" s="3">
        <f t="shared" si="13"/>
        <v>-1.1628749999999997</v>
      </c>
      <c r="BA185" s="3">
        <f t="shared" si="14"/>
        <v>-1.1391428571428568</v>
      </c>
      <c r="BB185" s="3">
        <f t="shared" si="15"/>
        <v>-1.1688080357142854</v>
      </c>
      <c r="BC185" s="3">
        <f t="shared" si="16"/>
        <v>-1.1510089285714282</v>
      </c>
      <c r="BD185" s="3">
        <f t="shared" si="17"/>
        <v>-1.1454318749999997</v>
      </c>
      <c r="BE185" s="3">
        <f t="shared" si="18"/>
        <v>-1.1279887499999997</v>
      </c>
      <c r="BF185" s="3">
        <f t="shared" si="19"/>
        <v>-1.1220557142857139</v>
      </c>
      <c r="BG185" s="3">
        <f t="shared" si="20"/>
        <v>-1.1049685714285711</v>
      </c>
    </row>
    <row r="186" spans="1:59" ht="15" x14ac:dyDescent="0.25">
      <c r="A186" s="1" t="s">
        <v>356</v>
      </c>
      <c r="B186" s="1" t="s">
        <v>68</v>
      </c>
      <c r="C186" s="38" t="str">
        <f>VLOOKUP(A186,CALC!$A$2:$C$494,3,FALSE)</f>
        <v>LW</v>
      </c>
      <c r="D186" s="1">
        <v>2</v>
      </c>
      <c r="E186" s="79">
        <v>84</v>
      </c>
      <c r="F186" s="80">
        <v>24.7</v>
      </c>
      <c r="G186" s="80">
        <v>33.4</v>
      </c>
      <c r="H186" s="80">
        <v>58.1</v>
      </c>
      <c r="I186" s="80">
        <v>5.2</v>
      </c>
      <c r="J186" s="80">
        <v>132.4</v>
      </c>
      <c r="K186" s="80">
        <v>144.1</v>
      </c>
      <c r="L186" s="80">
        <v>38.6</v>
      </c>
      <c r="M186" s="80">
        <v>23.6</v>
      </c>
      <c r="N186" s="81">
        <v>0.187</v>
      </c>
      <c r="O186" s="3">
        <v>16.3</v>
      </c>
      <c r="P186" s="54">
        <f t="shared" ref="P186:Y186" si="198">IF(F$4="Yes",F186*F$5,0)</f>
        <v>123.5</v>
      </c>
      <c r="Q186" s="55">
        <f t="shared" si="198"/>
        <v>125.25</v>
      </c>
      <c r="R186" s="55">
        <f t="shared" si="198"/>
        <v>0</v>
      </c>
      <c r="S186" s="55">
        <f t="shared" si="198"/>
        <v>2.6</v>
      </c>
      <c r="T186" s="55">
        <f t="shared" si="198"/>
        <v>66.2</v>
      </c>
      <c r="U186" s="55">
        <f t="shared" si="198"/>
        <v>43.23</v>
      </c>
      <c r="V186" s="55">
        <f t="shared" si="198"/>
        <v>23.16</v>
      </c>
      <c r="W186" s="55">
        <f t="shared" si="198"/>
        <v>0</v>
      </c>
      <c r="X186" s="55">
        <f t="shared" si="198"/>
        <v>0</v>
      </c>
      <c r="Y186" s="56">
        <f t="shared" si="198"/>
        <v>0</v>
      </c>
      <c r="Z186" s="57">
        <f t="shared" si="1"/>
        <v>383.94000000000005</v>
      </c>
      <c r="AA186" s="59">
        <f t="shared" si="2"/>
        <v>4.5707142857142866</v>
      </c>
      <c r="AB186" s="59">
        <f t="shared" si="3"/>
        <v>-1.221469642857141</v>
      </c>
      <c r="AC186" s="1"/>
      <c r="AD186" s="1"/>
      <c r="AE186" s="1"/>
      <c r="AF186" s="1"/>
      <c r="AG186" s="1"/>
      <c r="AH186" s="1"/>
      <c r="AI186" s="1"/>
      <c r="AJ186" s="1"/>
      <c r="AK186" s="1"/>
      <c r="AL186" s="1">
        <f>IFERROR(VLOOKUP(C186,CALC!$K$2:$M$8,2,FALSE),1)</f>
        <v>1.06</v>
      </c>
      <c r="AM186" s="1">
        <f>IFERROR(VLOOKUP(C186,CALC!$K$2:$M$8,3,FALSE),1)</f>
        <v>1.03</v>
      </c>
      <c r="AN186" s="1">
        <f>VLOOKUP(B186,CALC!$E$2:$H$33,3,FALSE)</f>
        <v>1</v>
      </c>
      <c r="AO186" s="1">
        <f>VLOOKUP(B186,CALC!$E$2:$H$33,4,FALSE)</f>
        <v>1</v>
      </c>
      <c r="AP186" s="1"/>
      <c r="AQ186" s="3">
        <f t="shared" si="4"/>
        <v>4.7078357142857152</v>
      </c>
      <c r="AR186" s="3">
        <f t="shared" si="5"/>
        <v>4.8449571428571439</v>
      </c>
      <c r="AS186" s="3">
        <f t="shared" si="6"/>
        <v>4.5707142857142866</v>
      </c>
      <c r="AT186" s="3">
        <f t="shared" si="7"/>
        <v>4.5707142857142866</v>
      </c>
      <c r="AU186" s="3">
        <f t="shared" si="8"/>
        <v>4.7078357142857152</v>
      </c>
      <c r="AV186" s="3">
        <f t="shared" si="9"/>
        <v>4.7078357142857152</v>
      </c>
      <c r="AW186" s="3">
        <f t="shared" si="10"/>
        <v>4.8449571428571439</v>
      </c>
      <c r="AX186" s="3">
        <f t="shared" si="11"/>
        <v>4.8449571428571439</v>
      </c>
      <c r="AY186" s="3">
        <f t="shared" si="12"/>
        <v>-1.1858928571428553</v>
      </c>
      <c r="AZ186" s="3">
        <f t="shared" si="13"/>
        <v>-1.221469642857141</v>
      </c>
      <c r="BA186" s="3">
        <f t="shared" si="14"/>
        <v>-1.2570464285714267</v>
      </c>
      <c r="BB186" s="3">
        <f t="shared" si="15"/>
        <v>-1.1858928571428553</v>
      </c>
      <c r="BC186" s="3">
        <f t="shared" si="16"/>
        <v>-1.1858928571428553</v>
      </c>
      <c r="BD186" s="3">
        <f t="shared" si="17"/>
        <v>-1.221469642857141</v>
      </c>
      <c r="BE186" s="3">
        <f t="shared" si="18"/>
        <v>-1.221469642857141</v>
      </c>
      <c r="BF186" s="3">
        <f t="shared" si="19"/>
        <v>-1.2570464285714267</v>
      </c>
      <c r="BG186" s="3">
        <f t="shared" si="20"/>
        <v>-1.2570464285714267</v>
      </c>
    </row>
    <row r="187" spans="1:59" ht="15" x14ac:dyDescent="0.25">
      <c r="A187" s="38" t="s">
        <v>411</v>
      </c>
      <c r="B187" s="38" t="s">
        <v>56</v>
      </c>
      <c r="C187" s="38" t="str">
        <f>VLOOKUP(A187,CALC!$A$2:$C$494,3,FALSE)</f>
        <v>LW/RW</v>
      </c>
      <c r="D187" s="38">
        <v>2</v>
      </c>
      <c r="E187" s="39">
        <v>84</v>
      </c>
      <c r="F187" s="40">
        <v>25.3</v>
      </c>
      <c r="G187" s="40">
        <v>31.6</v>
      </c>
      <c r="H187" s="40">
        <v>56.9</v>
      </c>
      <c r="I187" s="40">
        <v>7.4</v>
      </c>
      <c r="J187" s="40">
        <v>186.3</v>
      </c>
      <c r="K187" s="40">
        <v>57.8</v>
      </c>
      <c r="L187" s="40">
        <v>41.9</v>
      </c>
      <c r="M187" s="40">
        <v>20.7</v>
      </c>
      <c r="N187" s="41">
        <v>0.13600000000000001</v>
      </c>
      <c r="O187" s="42">
        <v>18.149999999999999</v>
      </c>
      <c r="P187" s="54">
        <f t="shared" ref="P187:Y187" si="199">IF(F$4="Yes",F187*F$5,0)</f>
        <v>126.5</v>
      </c>
      <c r="Q187" s="55">
        <f t="shared" si="199"/>
        <v>118.5</v>
      </c>
      <c r="R187" s="55">
        <f t="shared" si="199"/>
        <v>0</v>
      </c>
      <c r="S187" s="55">
        <f t="shared" si="199"/>
        <v>3.7</v>
      </c>
      <c r="T187" s="55">
        <f t="shared" si="199"/>
        <v>93.15</v>
      </c>
      <c r="U187" s="55">
        <f t="shared" si="199"/>
        <v>17.34</v>
      </c>
      <c r="V187" s="55">
        <f t="shared" si="199"/>
        <v>25.139999999999997</v>
      </c>
      <c r="W187" s="55">
        <f t="shared" si="199"/>
        <v>0</v>
      </c>
      <c r="X187" s="55">
        <f t="shared" si="199"/>
        <v>0</v>
      </c>
      <c r="Y187" s="56">
        <f t="shared" si="199"/>
        <v>0</v>
      </c>
      <c r="Z187" s="57">
        <f t="shared" si="1"/>
        <v>384.33</v>
      </c>
      <c r="AA187" s="59">
        <f t="shared" si="2"/>
        <v>4.5753571428571425</v>
      </c>
      <c r="AB187" s="59">
        <f t="shared" si="3"/>
        <v>-1.3144949999999993</v>
      </c>
      <c r="AC187" s="1"/>
      <c r="AD187" s="1"/>
      <c r="AE187" s="1"/>
      <c r="AF187" s="1"/>
      <c r="AG187" s="1"/>
      <c r="AH187" s="1"/>
      <c r="AI187" s="1"/>
      <c r="AJ187" s="1"/>
      <c r="AK187" s="1"/>
      <c r="AL187" s="1">
        <f>IFERROR(VLOOKUP(C187,CALC!$K$2:$M$8,2,FALSE),1)</f>
        <v>1.08</v>
      </c>
      <c r="AM187" s="1">
        <f>IFERROR(VLOOKUP(C187,CALC!$K$2:$M$8,3,FALSE),1)</f>
        <v>1.04</v>
      </c>
      <c r="AN187" s="1">
        <f>VLOOKUP(B187,CALC!$E$2:$H$33,3,FALSE)</f>
        <v>1.1399999999999999</v>
      </c>
      <c r="AO187" s="1">
        <f>VLOOKUP(B187,CALC!$E$2:$H$33,4,FALSE)</f>
        <v>1.0699999999999998</v>
      </c>
      <c r="AP187" s="1"/>
      <c r="AQ187" s="3">
        <f t="shared" si="4"/>
        <v>4.7583714285714285</v>
      </c>
      <c r="AR187" s="3">
        <f t="shared" si="5"/>
        <v>4.9413857142857145</v>
      </c>
      <c r="AS187" s="3">
        <f t="shared" si="6"/>
        <v>4.8956321428571421</v>
      </c>
      <c r="AT187" s="3">
        <f t="shared" si="7"/>
        <v>5.2159071428571417</v>
      </c>
      <c r="AU187" s="3">
        <f t="shared" si="8"/>
        <v>5.0914574285714274</v>
      </c>
      <c r="AV187" s="3">
        <f t="shared" si="9"/>
        <v>5.424543428571428</v>
      </c>
      <c r="AW187" s="3">
        <f t="shared" si="10"/>
        <v>5.2872827142857135</v>
      </c>
      <c r="AX187" s="3">
        <f t="shared" si="11"/>
        <v>5.6331797142857143</v>
      </c>
      <c r="AY187" s="3">
        <f t="shared" si="12"/>
        <v>-1.1812499999999995</v>
      </c>
      <c r="AZ187" s="3">
        <f t="shared" si="13"/>
        <v>-1.2284999999999995</v>
      </c>
      <c r="BA187" s="3">
        <f t="shared" si="14"/>
        <v>-1.2757499999999995</v>
      </c>
      <c r="BB187" s="3">
        <f t="shared" si="15"/>
        <v>-1.2639374999999993</v>
      </c>
      <c r="BC187" s="3">
        <f t="shared" si="16"/>
        <v>-1.3466249999999993</v>
      </c>
      <c r="BD187" s="3">
        <f t="shared" si="17"/>
        <v>-1.3144949999999993</v>
      </c>
      <c r="BE187" s="3">
        <f t="shared" si="18"/>
        <v>-1.4004899999999993</v>
      </c>
      <c r="BF187" s="3">
        <f t="shared" si="19"/>
        <v>-1.3650524999999993</v>
      </c>
      <c r="BG187" s="3">
        <f t="shared" si="20"/>
        <v>-1.4543549999999994</v>
      </c>
    </row>
    <row r="188" spans="1:59" ht="15" x14ac:dyDescent="0.25">
      <c r="A188" s="38" t="s">
        <v>349</v>
      </c>
      <c r="B188" s="38" t="s">
        <v>61</v>
      </c>
      <c r="C188" s="38" t="str">
        <f>VLOOKUP(A188,CALC!$A$2:$C$494,3,FALSE)</f>
        <v>C</v>
      </c>
      <c r="D188" s="38">
        <v>1</v>
      </c>
      <c r="E188" s="39">
        <v>84</v>
      </c>
      <c r="F188" s="40">
        <v>21.5</v>
      </c>
      <c r="G188" s="40">
        <v>34.1</v>
      </c>
      <c r="H188" s="40">
        <v>55.6</v>
      </c>
      <c r="I188" s="40">
        <v>15.7</v>
      </c>
      <c r="J188" s="40">
        <v>185.2</v>
      </c>
      <c r="K188" s="40">
        <v>48.5</v>
      </c>
      <c r="L188" s="40">
        <v>55.6</v>
      </c>
      <c r="M188" s="40">
        <v>30.4</v>
      </c>
      <c r="N188" s="52">
        <v>0.11600000000000001</v>
      </c>
      <c r="O188" s="42">
        <v>18.3</v>
      </c>
      <c r="P188" s="54">
        <f t="shared" ref="P188:Y188" si="200">IF(F$4="Yes",F188*F$5,0)</f>
        <v>107.5</v>
      </c>
      <c r="Q188" s="55">
        <f t="shared" si="200"/>
        <v>127.875</v>
      </c>
      <c r="R188" s="55">
        <f t="shared" si="200"/>
        <v>0</v>
      </c>
      <c r="S188" s="55">
        <f t="shared" si="200"/>
        <v>7.85</v>
      </c>
      <c r="T188" s="55">
        <f t="shared" si="200"/>
        <v>92.6</v>
      </c>
      <c r="U188" s="55">
        <f t="shared" si="200"/>
        <v>14.549999999999999</v>
      </c>
      <c r="V188" s="55">
        <f t="shared" si="200"/>
        <v>33.36</v>
      </c>
      <c r="W188" s="55">
        <f t="shared" si="200"/>
        <v>0</v>
      </c>
      <c r="X188" s="55">
        <f t="shared" si="200"/>
        <v>0</v>
      </c>
      <c r="Y188" s="56">
        <f t="shared" si="200"/>
        <v>0</v>
      </c>
      <c r="Z188" s="57">
        <f t="shared" si="1"/>
        <v>383.73500000000001</v>
      </c>
      <c r="AA188" s="59">
        <f t="shared" si="2"/>
        <v>4.5682738095238093</v>
      </c>
      <c r="AB188" s="59">
        <f t="shared" si="3"/>
        <v>-1.2169721666666657</v>
      </c>
      <c r="AC188" s="1"/>
      <c r="AD188" s="1"/>
      <c r="AE188" s="1"/>
      <c r="AF188" s="1"/>
      <c r="AG188" s="1"/>
      <c r="AH188" s="1"/>
      <c r="AI188" s="1"/>
      <c r="AJ188" s="1"/>
      <c r="AK188" s="1"/>
      <c r="AL188" s="1">
        <f>IFERROR(VLOOKUP(C188,CALC!$K$2:$M$8,2,FALSE),1)</f>
        <v>0.96</v>
      </c>
      <c r="AM188" s="1">
        <f>IFERROR(VLOOKUP(C188,CALC!$K$2:$M$8,3,FALSE),1)</f>
        <v>0.98</v>
      </c>
      <c r="AN188" s="1">
        <f>VLOOKUP(B188,CALC!$E$2:$H$33,3,FALSE)</f>
        <v>1.0900000000000001</v>
      </c>
      <c r="AO188" s="1">
        <f>VLOOKUP(B188,CALC!$E$2:$H$33,4,FALSE)</f>
        <v>1.0449999999999999</v>
      </c>
      <c r="AP188" s="1"/>
      <c r="AQ188" s="3">
        <f t="shared" si="4"/>
        <v>4.4769083333333333</v>
      </c>
      <c r="AR188" s="3">
        <f t="shared" si="5"/>
        <v>4.3855428571428572</v>
      </c>
      <c r="AS188" s="3">
        <f t="shared" si="6"/>
        <v>4.7738461309523803</v>
      </c>
      <c r="AT188" s="3">
        <f t="shared" si="7"/>
        <v>4.9794184523809522</v>
      </c>
      <c r="AU188" s="3">
        <f t="shared" si="8"/>
        <v>4.6783692083333328</v>
      </c>
      <c r="AV188" s="3">
        <f t="shared" si="9"/>
        <v>4.8798300833333332</v>
      </c>
      <c r="AW188" s="3">
        <f t="shared" si="10"/>
        <v>4.5828922857142853</v>
      </c>
      <c r="AX188" s="3">
        <f t="shared" si="11"/>
        <v>4.7802417142857143</v>
      </c>
      <c r="AY188" s="3">
        <f t="shared" si="12"/>
        <v>-1.1883333333333326</v>
      </c>
      <c r="AZ188" s="3">
        <f t="shared" si="13"/>
        <v>-1.1645666666666659</v>
      </c>
      <c r="BA188" s="3">
        <f t="shared" si="14"/>
        <v>-1.1407999999999991</v>
      </c>
      <c r="BB188" s="3">
        <f t="shared" si="15"/>
        <v>-1.2418083333333325</v>
      </c>
      <c r="BC188" s="3">
        <f t="shared" si="16"/>
        <v>-1.2952833333333327</v>
      </c>
      <c r="BD188" s="3">
        <f t="shared" si="17"/>
        <v>-1.2169721666666657</v>
      </c>
      <c r="BE188" s="3">
        <f t="shared" si="18"/>
        <v>-1.2693776666666658</v>
      </c>
      <c r="BF188" s="3">
        <f t="shared" si="19"/>
        <v>-1.192135999999999</v>
      </c>
      <c r="BG188" s="3">
        <f t="shared" si="20"/>
        <v>-1.2434719999999992</v>
      </c>
    </row>
    <row r="189" spans="1:59" ht="15" x14ac:dyDescent="0.25">
      <c r="A189" s="38" t="s">
        <v>361</v>
      </c>
      <c r="B189" s="38" t="s">
        <v>66</v>
      </c>
      <c r="C189" s="38" t="str">
        <f>VLOOKUP(A189,CALC!$A$2:$C$494,3,FALSE)</f>
        <v>LW</v>
      </c>
      <c r="D189" s="38">
        <v>1</v>
      </c>
      <c r="E189" s="39">
        <v>84</v>
      </c>
      <c r="F189" s="40">
        <v>20.9</v>
      </c>
      <c r="G189" s="40">
        <v>39.700000000000003</v>
      </c>
      <c r="H189" s="40">
        <v>60.5</v>
      </c>
      <c r="I189" s="40">
        <v>13</v>
      </c>
      <c r="J189" s="40">
        <v>174.8</v>
      </c>
      <c r="K189" s="40">
        <v>57.3</v>
      </c>
      <c r="L189" s="40">
        <v>30.1</v>
      </c>
      <c r="M189" s="40">
        <v>53.3</v>
      </c>
      <c r="N189" s="52">
        <v>0.11899999999999999</v>
      </c>
      <c r="O189" s="42">
        <v>17.55</v>
      </c>
      <c r="P189" s="54">
        <f t="shared" ref="P189:Y189" si="201">IF(F$4="Yes",F189*F$5,0)</f>
        <v>104.5</v>
      </c>
      <c r="Q189" s="55">
        <f t="shared" si="201"/>
        <v>148.875</v>
      </c>
      <c r="R189" s="55">
        <f t="shared" si="201"/>
        <v>0</v>
      </c>
      <c r="S189" s="55">
        <f t="shared" si="201"/>
        <v>6.5</v>
      </c>
      <c r="T189" s="55">
        <f t="shared" si="201"/>
        <v>87.4</v>
      </c>
      <c r="U189" s="55">
        <f t="shared" si="201"/>
        <v>17.189999999999998</v>
      </c>
      <c r="V189" s="55">
        <f t="shared" si="201"/>
        <v>18.059999999999999</v>
      </c>
      <c r="W189" s="55">
        <f t="shared" si="201"/>
        <v>0</v>
      </c>
      <c r="X189" s="55">
        <f t="shared" si="201"/>
        <v>0</v>
      </c>
      <c r="Y189" s="56">
        <f t="shared" si="201"/>
        <v>0</v>
      </c>
      <c r="Z189" s="57">
        <f t="shared" si="1"/>
        <v>382.52499999999998</v>
      </c>
      <c r="AA189" s="59">
        <f t="shared" si="2"/>
        <v>4.5538690476190471</v>
      </c>
      <c r="AB189" s="59">
        <f t="shared" si="3"/>
        <v>-1.2078497321428567</v>
      </c>
      <c r="AC189" s="1"/>
      <c r="AD189" s="1"/>
      <c r="AE189" s="1"/>
      <c r="AF189" s="1"/>
      <c r="AG189" s="1"/>
      <c r="AH189" s="1"/>
      <c r="AI189" s="1"/>
      <c r="AJ189" s="1"/>
      <c r="AK189" s="1"/>
      <c r="AL189" s="1">
        <f>IFERROR(VLOOKUP(C189,CALC!$K$2:$M$8,2,FALSE),1)</f>
        <v>1.06</v>
      </c>
      <c r="AM189" s="1">
        <f>IFERROR(VLOOKUP(C189,CALC!$K$2:$M$8,3,FALSE),1)</f>
        <v>1.03</v>
      </c>
      <c r="AN189" s="1">
        <f>VLOOKUP(B189,CALC!$E$2:$H$33,3,FALSE)</f>
        <v>0.95</v>
      </c>
      <c r="AO189" s="1">
        <f>VLOOKUP(B189,CALC!$E$2:$H$33,4,FALSE)</f>
        <v>0.97499999999999998</v>
      </c>
      <c r="AP189" s="1"/>
      <c r="AQ189" s="3">
        <f t="shared" si="4"/>
        <v>4.6904851190476187</v>
      </c>
      <c r="AR189" s="3">
        <f t="shared" si="5"/>
        <v>4.8271011904761902</v>
      </c>
      <c r="AS189" s="3">
        <f t="shared" si="6"/>
        <v>4.4400223214285708</v>
      </c>
      <c r="AT189" s="3">
        <f t="shared" si="7"/>
        <v>4.3261755952380945</v>
      </c>
      <c r="AU189" s="3">
        <f t="shared" si="8"/>
        <v>4.5732229910714279</v>
      </c>
      <c r="AV189" s="3">
        <f t="shared" si="9"/>
        <v>4.4559608630952372</v>
      </c>
      <c r="AW189" s="3">
        <f t="shared" si="10"/>
        <v>4.7064236607142851</v>
      </c>
      <c r="AX189" s="3">
        <f t="shared" si="11"/>
        <v>4.5857461309523808</v>
      </c>
      <c r="AY189" s="3">
        <f t="shared" si="12"/>
        <v>-1.2027380952380948</v>
      </c>
      <c r="AZ189" s="3">
        <f t="shared" si="13"/>
        <v>-1.2388202380952378</v>
      </c>
      <c r="BA189" s="3">
        <f t="shared" si="14"/>
        <v>-1.2749023809523805</v>
      </c>
      <c r="BB189" s="3">
        <f t="shared" si="15"/>
        <v>-1.1726696428571424</v>
      </c>
      <c r="BC189" s="3">
        <f t="shared" si="16"/>
        <v>-1.1426011904761901</v>
      </c>
      <c r="BD189" s="3">
        <f t="shared" si="17"/>
        <v>-1.2078497321428567</v>
      </c>
      <c r="BE189" s="3">
        <f t="shared" si="18"/>
        <v>-1.1768792261904759</v>
      </c>
      <c r="BF189" s="3">
        <f t="shared" si="19"/>
        <v>-1.2430298214285709</v>
      </c>
      <c r="BG189" s="3">
        <f t="shared" si="20"/>
        <v>-1.2111572619047615</v>
      </c>
    </row>
    <row r="190" spans="1:59" ht="15" x14ac:dyDescent="0.25">
      <c r="A190" s="38" t="s">
        <v>345</v>
      </c>
      <c r="B190" s="38" t="s">
        <v>30</v>
      </c>
      <c r="C190" s="38" t="str">
        <f>VLOOKUP(A190,CALC!$A$2:$C$494,3,FALSE)</f>
        <v>LW/RW</v>
      </c>
      <c r="D190" s="38">
        <v>1</v>
      </c>
      <c r="E190" s="39">
        <v>84</v>
      </c>
      <c r="F190" s="40">
        <v>30.1</v>
      </c>
      <c r="G190" s="40">
        <v>28.6</v>
      </c>
      <c r="H190" s="40">
        <v>58.7</v>
      </c>
      <c r="I190" s="40">
        <v>15.3</v>
      </c>
      <c r="J190" s="40">
        <v>196</v>
      </c>
      <c r="K190" s="40">
        <v>22.6</v>
      </c>
      <c r="L190" s="40">
        <v>20.5</v>
      </c>
      <c r="M190" s="40">
        <v>20.5</v>
      </c>
      <c r="N190" s="52">
        <v>0.153</v>
      </c>
      <c r="O190" s="42">
        <v>17.16</v>
      </c>
      <c r="P190" s="54">
        <f t="shared" ref="P190:Y190" si="202">IF(F$4="Yes",F190*F$5,0)</f>
        <v>150.5</v>
      </c>
      <c r="Q190" s="55">
        <f t="shared" si="202"/>
        <v>107.25</v>
      </c>
      <c r="R190" s="55">
        <f t="shared" si="202"/>
        <v>0</v>
      </c>
      <c r="S190" s="55">
        <f t="shared" si="202"/>
        <v>7.65</v>
      </c>
      <c r="T190" s="55">
        <f t="shared" si="202"/>
        <v>98</v>
      </c>
      <c r="U190" s="55">
        <f t="shared" si="202"/>
        <v>6.78</v>
      </c>
      <c r="V190" s="55">
        <f t="shared" si="202"/>
        <v>12.299999999999999</v>
      </c>
      <c r="W190" s="55">
        <f t="shared" si="202"/>
        <v>0</v>
      </c>
      <c r="X190" s="55">
        <f t="shared" si="202"/>
        <v>0</v>
      </c>
      <c r="Y190" s="56">
        <f t="shared" si="202"/>
        <v>0</v>
      </c>
      <c r="Z190" s="57">
        <f t="shared" si="1"/>
        <v>382.47999999999996</v>
      </c>
      <c r="AA190" s="59">
        <f t="shared" si="2"/>
        <v>4.5533333333333328</v>
      </c>
      <c r="AB190" s="59">
        <f t="shared" si="3"/>
        <v>-1.2076055952380949</v>
      </c>
      <c r="AC190" s="1"/>
      <c r="AD190" s="1"/>
      <c r="AE190" s="1"/>
      <c r="AF190" s="1"/>
      <c r="AG190" s="1"/>
      <c r="AH190" s="1"/>
      <c r="AI190" s="1"/>
      <c r="AJ190" s="1"/>
      <c r="AK190" s="1"/>
      <c r="AL190" s="1">
        <f>IFERROR(VLOOKUP(C190,CALC!$K$2:$M$8,2,FALSE),1)</f>
        <v>1.08</v>
      </c>
      <c r="AM190" s="1">
        <f>IFERROR(VLOOKUP(C190,CALC!$K$2:$M$8,3,FALSE),1)</f>
        <v>1.04</v>
      </c>
      <c r="AN190" s="1">
        <f>VLOOKUP(B190,CALC!$E$2:$H$33,3,FALSE)</f>
        <v>0.93</v>
      </c>
      <c r="AO190" s="1">
        <f>VLOOKUP(B190,CALC!$E$2:$H$33,4,FALSE)</f>
        <v>0.96500000000000008</v>
      </c>
      <c r="AP190" s="1"/>
      <c r="AQ190" s="3">
        <f t="shared" si="4"/>
        <v>4.7354666666666665</v>
      </c>
      <c r="AR190" s="3">
        <f t="shared" si="5"/>
        <v>4.9175999999999993</v>
      </c>
      <c r="AS190" s="3">
        <f t="shared" si="6"/>
        <v>4.3939666666666666</v>
      </c>
      <c r="AT190" s="3">
        <f t="shared" si="7"/>
        <v>4.2345999999999995</v>
      </c>
      <c r="AU190" s="3">
        <f t="shared" si="8"/>
        <v>4.5697253333333334</v>
      </c>
      <c r="AV190" s="3">
        <f t="shared" si="9"/>
        <v>4.4039840000000003</v>
      </c>
      <c r="AW190" s="3">
        <f t="shared" si="10"/>
        <v>4.7454839999999994</v>
      </c>
      <c r="AX190" s="3">
        <f t="shared" si="11"/>
        <v>4.5733679999999994</v>
      </c>
      <c r="AY190" s="3">
        <f t="shared" si="12"/>
        <v>-1.2032738095238091</v>
      </c>
      <c r="AZ190" s="3">
        <f t="shared" si="13"/>
        <v>-1.2514047619047615</v>
      </c>
      <c r="BA190" s="3">
        <f t="shared" si="14"/>
        <v>-1.299535714285714</v>
      </c>
      <c r="BB190" s="3">
        <f t="shared" si="15"/>
        <v>-1.161159226190476</v>
      </c>
      <c r="BC190" s="3">
        <f t="shared" si="16"/>
        <v>-1.1190446428571426</v>
      </c>
      <c r="BD190" s="3">
        <f t="shared" si="17"/>
        <v>-1.2076055952380949</v>
      </c>
      <c r="BE190" s="3">
        <f t="shared" si="18"/>
        <v>-1.1638064285714282</v>
      </c>
      <c r="BF190" s="3">
        <f t="shared" si="19"/>
        <v>-1.2540519642857142</v>
      </c>
      <c r="BG190" s="3">
        <f t="shared" si="20"/>
        <v>-1.2085682142857141</v>
      </c>
    </row>
    <row r="191" spans="1:59" ht="15" x14ac:dyDescent="0.25">
      <c r="A191" s="38" t="s">
        <v>288</v>
      </c>
      <c r="B191" s="38" t="s">
        <v>70</v>
      </c>
      <c r="C191" s="38" t="str">
        <f>VLOOKUP(A191,CALC!$A$2:$C$494,3,FALSE)</f>
        <v>D</v>
      </c>
      <c r="D191" s="38"/>
      <c r="E191" s="39">
        <v>84</v>
      </c>
      <c r="F191" s="40">
        <v>4.2</v>
      </c>
      <c r="G191" s="40">
        <v>19.7</v>
      </c>
      <c r="H191" s="40">
        <v>23.9</v>
      </c>
      <c r="I191" s="40">
        <v>0</v>
      </c>
      <c r="J191" s="40">
        <v>114.8</v>
      </c>
      <c r="K191" s="40">
        <v>164.2</v>
      </c>
      <c r="L191" s="40">
        <v>188.9</v>
      </c>
      <c r="M191" s="40">
        <v>55.9</v>
      </c>
      <c r="N191" s="41">
        <v>3.6999999999999998E-2</v>
      </c>
      <c r="O191" s="42">
        <v>22.1</v>
      </c>
      <c r="P191" s="54">
        <f t="shared" ref="P191:Y191" si="203">IF(F$4="Yes",F191*F$5,0)</f>
        <v>21</v>
      </c>
      <c r="Q191" s="55">
        <f t="shared" si="203"/>
        <v>73.875</v>
      </c>
      <c r="R191" s="55">
        <f t="shared" si="203"/>
        <v>0</v>
      </c>
      <c r="S191" s="55">
        <f t="shared" si="203"/>
        <v>0</v>
      </c>
      <c r="T191" s="55">
        <f t="shared" si="203"/>
        <v>57.4</v>
      </c>
      <c r="U191" s="55">
        <f t="shared" si="203"/>
        <v>49.26</v>
      </c>
      <c r="V191" s="55">
        <f t="shared" si="203"/>
        <v>113.34</v>
      </c>
      <c r="W191" s="55">
        <f t="shared" si="203"/>
        <v>0</v>
      </c>
      <c r="X191" s="55">
        <f t="shared" si="203"/>
        <v>0</v>
      </c>
      <c r="Y191" s="56">
        <f t="shared" si="203"/>
        <v>0</v>
      </c>
      <c r="Z191" s="57">
        <f t="shared" si="1"/>
        <v>314.875</v>
      </c>
      <c r="AA191" s="59">
        <f t="shared" si="2"/>
        <v>3.7485119047619047</v>
      </c>
      <c r="AB191" s="59">
        <f t="shared" si="3"/>
        <v>-1.218581964285715</v>
      </c>
      <c r="AC191" s="1"/>
      <c r="AD191" s="1"/>
      <c r="AE191" s="1"/>
      <c r="AF191" s="1"/>
      <c r="AG191" s="1"/>
      <c r="AH191" s="1"/>
      <c r="AI191" s="1"/>
      <c r="AJ191" s="1"/>
      <c r="AK191" s="1"/>
      <c r="AL191" s="1">
        <f>IFERROR(VLOOKUP(C191,CALC!$K$2:$M$8,2,FALSE),1)</f>
        <v>1</v>
      </c>
      <c r="AM191" s="1">
        <f>IFERROR(VLOOKUP(C191,CALC!$K$2:$M$8,3,FALSE),1)</f>
        <v>1</v>
      </c>
      <c r="AN191" s="1">
        <f>VLOOKUP(B191,CALC!$E$2:$H$33,3,FALSE)</f>
        <v>1.0900000000000001</v>
      </c>
      <c r="AO191" s="1">
        <f>VLOOKUP(B191,CALC!$E$2:$H$33,4,FALSE)</f>
        <v>1.0449999999999999</v>
      </c>
      <c r="AP191" s="1"/>
      <c r="AQ191" s="3">
        <f t="shared" si="4"/>
        <v>3.7485119047619047</v>
      </c>
      <c r="AR191" s="3">
        <f t="shared" si="5"/>
        <v>3.7485119047619047</v>
      </c>
      <c r="AS191" s="3">
        <f t="shared" si="6"/>
        <v>3.9171949404761901</v>
      </c>
      <c r="AT191" s="3">
        <f t="shared" si="7"/>
        <v>4.085877976190476</v>
      </c>
      <c r="AU191" s="3">
        <f t="shared" si="8"/>
        <v>3.9171949404761901</v>
      </c>
      <c r="AV191" s="3">
        <f t="shared" si="9"/>
        <v>4.085877976190476</v>
      </c>
      <c r="AW191" s="3">
        <f t="shared" si="10"/>
        <v>3.9171949404761901</v>
      </c>
      <c r="AX191" s="3">
        <f t="shared" si="11"/>
        <v>4.085877976190476</v>
      </c>
      <c r="AY191" s="3">
        <f t="shared" si="12"/>
        <v>-1.1661071428571437</v>
      </c>
      <c r="AZ191" s="3">
        <f t="shared" si="13"/>
        <v>-1.1661071428571437</v>
      </c>
      <c r="BA191" s="3">
        <f t="shared" si="14"/>
        <v>-1.1661071428571437</v>
      </c>
      <c r="BB191" s="3">
        <f t="shared" si="15"/>
        <v>-1.218581964285715</v>
      </c>
      <c r="BC191" s="3">
        <f t="shared" si="16"/>
        <v>-1.2710567857142867</v>
      </c>
      <c r="BD191" s="3">
        <f t="shared" si="17"/>
        <v>-1.218581964285715</v>
      </c>
      <c r="BE191" s="3">
        <f t="shared" si="18"/>
        <v>-1.2710567857142867</v>
      </c>
      <c r="BF191" s="3">
        <f t="shared" si="19"/>
        <v>-1.218581964285715</v>
      </c>
      <c r="BG191" s="3">
        <f t="shared" si="20"/>
        <v>-1.2710567857142867</v>
      </c>
    </row>
    <row r="192" spans="1:59" ht="15" x14ac:dyDescent="0.25">
      <c r="A192" s="38" t="s">
        <v>357</v>
      </c>
      <c r="B192" s="38" t="s">
        <v>72</v>
      </c>
      <c r="C192" s="38" t="str">
        <f>VLOOKUP(A192,CALC!$A$2:$C$494,3,FALSE)</f>
        <v>RW</v>
      </c>
      <c r="D192" s="38">
        <v>1</v>
      </c>
      <c r="E192" s="39">
        <v>84</v>
      </c>
      <c r="F192" s="40">
        <v>24</v>
      </c>
      <c r="G192" s="40">
        <v>34.700000000000003</v>
      </c>
      <c r="H192" s="40">
        <v>58.7</v>
      </c>
      <c r="I192" s="40">
        <v>15</v>
      </c>
      <c r="J192" s="40">
        <v>190</v>
      </c>
      <c r="K192" s="40">
        <v>17.899999999999999</v>
      </c>
      <c r="L192" s="40">
        <v>35.799999999999997</v>
      </c>
      <c r="M192" s="40">
        <v>34.799999999999997</v>
      </c>
      <c r="N192" s="41">
        <v>0.126</v>
      </c>
      <c r="O192" s="42">
        <v>16.7</v>
      </c>
      <c r="P192" s="54">
        <f t="shared" ref="P192:Y192" si="204">IF(F$4="Yes",F192*F$5,0)</f>
        <v>120</v>
      </c>
      <c r="Q192" s="55">
        <f t="shared" si="204"/>
        <v>130.125</v>
      </c>
      <c r="R192" s="55">
        <f t="shared" si="204"/>
        <v>0</v>
      </c>
      <c r="S192" s="55">
        <f t="shared" si="204"/>
        <v>7.5</v>
      </c>
      <c r="T192" s="55">
        <f t="shared" si="204"/>
        <v>95</v>
      </c>
      <c r="U192" s="55">
        <f t="shared" si="204"/>
        <v>5.3699999999999992</v>
      </c>
      <c r="V192" s="55">
        <f t="shared" si="204"/>
        <v>21.479999999999997</v>
      </c>
      <c r="W192" s="55">
        <f t="shared" si="204"/>
        <v>0</v>
      </c>
      <c r="X192" s="55">
        <f t="shared" si="204"/>
        <v>0</v>
      </c>
      <c r="Y192" s="56">
        <f t="shared" si="204"/>
        <v>0</v>
      </c>
      <c r="Z192" s="57">
        <f t="shared" si="1"/>
        <v>379.47500000000002</v>
      </c>
      <c r="AA192" s="59">
        <f t="shared" si="2"/>
        <v>4.5175595238095241</v>
      </c>
      <c r="AB192" s="59">
        <f t="shared" si="3"/>
        <v>-1.2080714285714274</v>
      </c>
      <c r="AC192" s="1"/>
      <c r="AD192" s="1"/>
      <c r="AE192" s="1"/>
      <c r="AF192" s="1"/>
      <c r="AG192" s="1"/>
      <c r="AH192" s="1"/>
      <c r="AI192" s="1"/>
      <c r="AJ192" s="1"/>
      <c r="AK192" s="1"/>
      <c r="AL192" s="1">
        <f>IFERROR(VLOOKUP(C192,CALC!$K$2:$M$8,2,FALSE),1)</f>
        <v>0.95</v>
      </c>
      <c r="AM192" s="1">
        <f>IFERROR(VLOOKUP(C192,CALC!$K$2:$M$8,3,FALSE),1)</f>
        <v>0.97499999999999998</v>
      </c>
      <c r="AN192" s="1">
        <f>VLOOKUP(B192,CALC!$E$2:$H$33,3,FALSE)</f>
        <v>1</v>
      </c>
      <c r="AO192" s="1">
        <f>VLOOKUP(B192,CALC!$E$2:$H$33,4,FALSE)</f>
        <v>1</v>
      </c>
      <c r="AP192" s="1"/>
      <c r="AQ192" s="3">
        <f t="shared" si="4"/>
        <v>4.4046205357142858</v>
      </c>
      <c r="AR192" s="3">
        <f t="shared" si="5"/>
        <v>4.2916815476190475</v>
      </c>
      <c r="AS192" s="3">
        <f t="shared" si="6"/>
        <v>4.5175595238095241</v>
      </c>
      <c r="AT192" s="3">
        <f t="shared" si="7"/>
        <v>4.5175595238095241</v>
      </c>
      <c r="AU192" s="3">
        <f t="shared" si="8"/>
        <v>4.4046205357142858</v>
      </c>
      <c r="AV192" s="3">
        <f t="shared" si="9"/>
        <v>4.4046205357142858</v>
      </c>
      <c r="AW192" s="3">
        <f t="shared" si="10"/>
        <v>4.2916815476190475</v>
      </c>
      <c r="AX192" s="3">
        <f t="shared" si="11"/>
        <v>4.2916815476190475</v>
      </c>
      <c r="AY192" s="3">
        <f t="shared" si="12"/>
        <v>-1.2390476190476178</v>
      </c>
      <c r="AZ192" s="3">
        <f t="shared" si="13"/>
        <v>-1.2080714285714274</v>
      </c>
      <c r="BA192" s="3">
        <f t="shared" si="14"/>
        <v>-1.1770952380952369</v>
      </c>
      <c r="BB192" s="3">
        <f t="shared" si="15"/>
        <v>-1.2390476190476178</v>
      </c>
      <c r="BC192" s="3">
        <f t="shared" si="16"/>
        <v>-1.2390476190476178</v>
      </c>
      <c r="BD192" s="3">
        <f t="shared" si="17"/>
        <v>-1.2080714285714274</v>
      </c>
      <c r="BE192" s="3">
        <f t="shared" si="18"/>
        <v>-1.2080714285714274</v>
      </c>
      <c r="BF192" s="3">
        <f t="shared" si="19"/>
        <v>-1.1770952380952369</v>
      </c>
      <c r="BG192" s="3">
        <f t="shared" si="20"/>
        <v>-1.1770952380952369</v>
      </c>
    </row>
    <row r="193" spans="1:59" ht="15" x14ac:dyDescent="0.25">
      <c r="A193" s="38" t="s">
        <v>312</v>
      </c>
      <c r="B193" s="38" t="s">
        <v>53</v>
      </c>
      <c r="C193" s="38" t="str">
        <f>VLOOKUP(A193,CALC!$A$2:$C$494,3,FALSE)</f>
        <v>C/LW/RW</v>
      </c>
      <c r="D193" s="38">
        <v>2</v>
      </c>
      <c r="E193" s="39">
        <v>84</v>
      </c>
      <c r="F193" s="40">
        <v>20.399999999999999</v>
      </c>
      <c r="G193" s="40">
        <v>21.4</v>
      </c>
      <c r="H193" s="40">
        <v>41.8</v>
      </c>
      <c r="I193" s="40">
        <v>5.5</v>
      </c>
      <c r="J193" s="40">
        <v>202.8</v>
      </c>
      <c r="K193" s="40">
        <v>211.5</v>
      </c>
      <c r="L193" s="40">
        <v>49.7</v>
      </c>
      <c r="M193" s="40">
        <v>27.4</v>
      </c>
      <c r="N193" s="41">
        <v>0.10100000000000001</v>
      </c>
      <c r="O193" s="42">
        <v>17.8</v>
      </c>
      <c r="P193" s="54">
        <f t="shared" ref="P193:Y193" si="205">IF(F$4="Yes",F193*F$5,0)</f>
        <v>102</v>
      </c>
      <c r="Q193" s="55">
        <f t="shared" si="205"/>
        <v>80.25</v>
      </c>
      <c r="R193" s="55">
        <f t="shared" si="205"/>
        <v>0</v>
      </c>
      <c r="S193" s="55">
        <f t="shared" si="205"/>
        <v>2.75</v>
      </c>
      <c r="T193" s="55">
        <f t="shared" si="205"/>
        <v>101.4</v>
      </c>
      <c r="U193" s="55">
        <f t="shared" si="205"/>
        <v>63.449999999999996</v>
      </c>
      <c r="V193" s="55">
        <f t="shared" si="205"/>
        <v>29.82</v>
      </c>
      <c r="W193" s="55">
        <f t="shared" si="205"/>
        <v>0</v>
      </c>
      <c r="X193" s="55">
        <f t="shared" si="205"/>
        <v>0</v>
      </c>
      <c r="Y193" s="56">
        <f t="shared" si="205"/>
        <v>0</v>
      </c>
      <c r="Z193" s="57">
        <f t="shared" si="1"/>
        <v>379.66999999999996</v>
      </c>
      <c r="AA193" s="59">
        <f t="shared" si="2"/>
        <v>4.5198809523809516</v>
      </c>
      <c r="AB193" s="59">
        <f t="shared" si="3"/>
        <v>-1.2973566919642854</v>
      </c>
      <c r="AC193" s="1"/>
      <c r="AD193" s="1"/>
      <c r="AE193" s="1"/>
      <c r="AF193" s="1"/>
      <c r="AG193" s="1"/>
      <c r="AH193" s="1"/>
      <c r="AI193" s="1"/>
      <c r="AJ193" s="1"/>
      <c r="AK193" s="1"/>
      <c r="AL193" s="1">
        <f>IFERROR(VLOOKUP(C193,CALC!$K$2:$M$8,2,FALSE),1)</f>
        <v>1.1299999999999999</v>
      </c>
      <c r="AM193" s="1">
        <f>IFERROR(VLOOKUP(C193,CALC!$K$2:$M$8,3,FALSE),1)</f>
        <v>1.0649999999999999</v>
      </c>
      <c r="AN193" s="1">
        <f>VLOOKUP(B193,CALC!$E$2:$H$33,3,FALSE)</f>
        <v>0.97</v>
      </c>
      <c r="AO193" s="1">
        <f>VLOOKUP(B193,CALC!$E$2:$H$33,4,FALSE)</f>
        <v>0.98499999999999999</v>
      </c>
      <c r="AP193" s="1"/>
      <c r="AQ193" s="3">
        <f t="shared" si="4"/>
        <v>4.8136732142857133</v>
      </c>
      <c r="AR193" s="3">
        <f t="shared" si="5"/>
        <v>5.107465476190475</v>
      </c>
      <c r="AS193" s="3">
        <f t="shared" si="6"/>
        <v>4.4520827380952372</v>
      </c>
      <c r="AT193" s="3">
        <f t="shared" si="7"/>
        <v>4.3842845238095229</v>
      </c>
      <c r="AU193" s="3">
        <f t="shared" si="8"/>
        <v>4.7414681160714274</v>
      </c>
      <c r="AV193" s="3">
        <f t="shared" si="9"/>
        <v>4.6692630178571415</v>
      </c>
      <c r="AW193" s="3">
        <f t="shared" si="10"/>
        <v>5.0308534940476175</v>
      </c>
      <c r="AX193" s="3">
        <f t="shared" si="11"/>
        <v>4.9542415119047609</v>
      </c>
      <c r="AY193" s="3">
        <f t="shared" si="12"/>
        <v>-1.2367261904761904</v>
      </c>
      <c r="AZ193" s="3">
        <f t="shared" si="13"/>
        <v>-1.3171133928571426</v>
      </c>
      <c r="BA193" s="3">
        <f t="shared" si="14"/>
        <v>-1.397500595238095</v>
      </c>
      <c r="BB193" s="3">
        <f t="shared" si="15"/>
        <v>-1.2181752976190474</v>
      </c>
      <c r="BC193" s="3">
        <f t="shared" si="16"/>
        <v>-1.1996244047619047</v>
      </c>
      <c r="BD193" s="3">
        <f t="shared" si="17"/>
        <v>-1.2973566919642854</v>
      </c>
      <c r="BE193" s="3">
        <f t="shared" si="18"/>
        <v>-1.2775999910714282</v>
      </c>
      <c r="BF193" s="3">
        <f t="shared" si="19"/>
        <v>-1.3765380863095236</v>
      </c>
      <c r="BG193" s="3">
        <f t="shared" si="20"/>
        <v>-1.3555755773809521</v>
      </c>
    </row>
    <row r="194" spans="1:59" ht="15" x14ac:dyDescent="0.25">
      <c r="A194" s="38" t="s">
        <v>383</v>
      </c>
      <c r="B194" s="38" t="s">
        <v>45</v>
      </c>
      <c r="C194" s="38" t="str">
        <f>VLOOKUP(A194,CALC!$A$2:$C$494,3,FALSE)</f>
        <v>LW/RW</v>
      </c>
      <c r="D194" s="38">
        <v>1</v>
      </c>
      <c r="E194" s="39">
        <v>84</v>
      </c>
      <c r="F194" s="40">
        <v>17.3</v>
      </c>
      <c r="G194" s="40">
        <v>42</v>
      </c>
      <c r="H194" s="40">
        <v>59.3</v>
      </c>
      <c r="I194" s="40">
        <v>18.399999999999999</v>
      </c>
      <c r="J194" s="40">
        <v>196</v>
      </c>
      <c r="K194" s="40">
        <v>36.700000000000003</v>
      </c>
      <c r="L194" s="40">
        <v>26.5</v>
      </c>
      <c r="M194" s="40">
        <v>30.6</v>
      </c>
      <c r="N194" s="41">
        <v>8.7999999999999995E-2</v>
      </c>
      <c r="O194" s="42">
        <v>17.149999999999999</v>
      </c>
      <c r="P194" s="54">
        <f t="shared" ref="P194:Y194" si="206">IF(F$4="Yes",F194*F$5,0)</f>
        <v>86.5</v>
      </c>
      <c r="Q194" s="55">
        <f t="shared" si="206"/>
        <v>157.5</v>
      </c>
      <c r="R194" s="55">
        <f t="shared" si="206"/>
        <v>0</v>
      </c>
      <c r="S194" s="55">
        <f t="shared" si="206"/>
        <v>9.1999999999999993</v>
      </c>
      <c r="T194" s="55">
        <f t="shared" si="206"/>
        <v>98</v>
      </c>
      <c r="U194" s="55">
        <f t="shared" si="206"/>
        <v>11.01</v>
      </c>
      <c r="V194" s="55">
        <f t="shared" si="206"/>
        <v>15.899999999999999</v>
      </c>
      <c r="W194" s="55">
        <f t="shared" si="206"/>
        <v>0</v>
      </c>
      <c r="X194" s="55">
        <f t="shared" si="206"/>
        <v>0</v>
      </c>
      <c r="Y194" s="56">
        <f t="shared" si="206"/>
        <v>0</v>
      </c>
      <c r="Z194" s="57">
        <f t="shared" si="1"/>
        <v>378.10999999999996</v>
      </c>
      <c r="AA194" s="59">
        <f t="shared" si="2"/>
        <v>4.5013095238095229</v>
      </c>
      <c r="AB194" s="59">
        <f t="shared" si="3"/>
        <v>-1.1488483809523808</v>
      </c>
      <c r="AC194" s="1"/>
      <c r="AD194" s="1"/>
      <c r="AE194" s="1"/>
      <c r="AF194" s="1"/>
      <c r="AG194" s="1"/>
      <c r="AH194" s="1"/>
      <c r="AI194" s="1"/>
      <c r="AJ194" s="1"/>
      <c r="AK194" s="1"/>
      <c r="AL194" s="1">
        <f>IFERROR(VLOOKUP(C194,CALC!$K$2:$M$8,2,FALSE),1)</f>
        <v>1.08</v>
      </c>
      <c r="AM194" s="1">
        <f>IFERROR(VLOOKUP(C194,CALC!$K$2:$M$8,3,FALSE),1)</f>
        <v>1.04</v>
      </c>
      <c r="AN194" s="1">
        <f>VLOOKUP(B194,CALC!$E$2:$H$33,3,FALSE)</f>
        <v>0.76</v>
      </c>
      <c r="AO194" s="1">
        <f>VLOOKUP(B194,CALC!$E$2:$H$33,4,FALSE)</f>
        <v>0.88</v>
      </c>
      <c r="AP194" s="1"/>
      <c r="AQ194" s="3">
        <f t="shared" si="4"/>
        <v>4.6813619047619035</v>
      </c>
      <c r="AR194" s="3">
        <f t="shared" si="5"/>
        <v>4.861414285714285</v>
      </c>
      <c r="AS194" s="3">
        <f t="shared" si="6"/>
        <v>3.9611523809523801</v>
      </c>
      <c r="AT194" s="3">
        <f t="shared" si="7"/>
        <v>3.4209952380952373</v>
      </c>
      <c r="AU194" s="3">
        <f t="shared" si="8"/>
        <v>4.1195984761904754</v>
      </c>
      <c r="AV194" s="3">
        <f t="shared" si="9"/>
        <v>3.5578350476190468</v>
      </c>
      <c r="AW194" s="3">
        <f t="shared" si="10"/>
        <v>4.2780445714285706</v>
      </c>
      <c r="AX194" s="3">
        <f t="shared" si="11"/>
        <v>3.6946748571428567</v>
      </c>
      <c r="AY194" s="3">
        <f t="shared" si="12"/>
        <v>-1.2552976190476191</v>
      </c>
      <c r="AZ194" s="3">
        <f t="shared" si="13"/>
        <v>-1.3055095238095238</v>
      </c>
      <c r="BA194" s="3">
        <f t="shared" si="14"/>
        <v>-1.3557214285714287</v>
      </c>
      <c r="BB194" s="3">
        <f t="shared" si="15"/>
        <v>-1.1046619047619048</v>
      </c>
      <c r="BC194" s="3">
        <f t="shared" si="16"/>
        <v>-0.95402619047619053</v>
      </c>
      <c r="BD194" s="3">
        <f t="shared" si="17"/>
        <v>-1.1488483809523808</v>
      </c>
      <c r="BE194" s="3">
        <f t="shared" si="18"/>
        <v>-0.99218723809523812</v>
      </c>
      <c r="BF194" s="3">
        <f t="shared" si="19"/>
        <v>-1.1930348571428573</v>
      </c>
      <c r="BG194" s="3">
        <f t="shared" si="20"/>
        <v>-1.0303482857142858</v>
      </c>
    </row>
    <row r="195" spans="1:59" ht="15" x14ac:dyDescent="0.25">
      <c r="A195" s="1" t="s">
        <v>395</v>
      </c>
      <c r="B195" s="1" t="s">
        <v>68</v>
      </c>
      <c r="C195" s="38" t="str">
        <f>VLOOKUP(A195,CALC!$A$2:$C$494,3,FALSE)</f>
        <v>D</v>
      </c>
      <c r="D195" s="1"/>
      <c r="E195" s="79">
        <v>84</v>
      </c>
      <c r="F195" s="80">
        <v>8.1999999999999993</v>
      </c>
      <c r="G195" s="80">
        <v>24.8</v>
      </c>
      <c r="H195" s="80">
        <v>33.1</v>
      </c>
      <c r="I195" s="80">
        <v>6.1</v>
      </c>
      <c r="J195" s="80">
        <v>168.2</v>
      </c>
      <c r="K195" s="80">
        <v>49.9</v>
      </c>
      <c r="L195" s="80">
        <v>127.1</v>
      </c>
      <c r="M195" s="80">
        <v>17.8</v>
      </c>
      <c r="N195" s="81">
        <v>4.9000000000000002E-2</v>
      </c>
      <c r="O195" s="3">
        <v>22.6</v>
      </c>
      <c r="P195" s="54">
        <f t="shared" ref="P195:Y195" si="207">IF(F$4="Yes",F195*F$5,0)</f>
        <v>41</v>
      </c>
      <c r="Q195" s="55">
        <f t="shared" si="207"/>
        <v>93</v>
      </c>
      <c r="R195" s="55">
        <f t="shared" si="207"/>
        <v>0</v>
      </c>
      <c r="S195" s="55">
        <f t="shared" si="207"/>
        <v>3.05</v>
      </c>
      <c r="T195" s="55">
        <f t="shared" si="207"/>
        <v>84.1</v>
      </c>
      <c r="U195" s="55">
        <f t="shared" si="207"/>
        <v>14.969999999999999</v>
      </c>
      <c r="V195" s="55">
        <f t="shared" si="207"/>
        <v>76.259999999999991</v>
      </c>
      <c r="W195" s="55">
        <f t="shared" si="207"/>
        <v>0</v>
      </c>
      <c r="X195" s="55">
        <f t="shared" si="207"/>
        <v>0</v>
      </c>
      <c r="Y195" s="56">
        <f t="shared" si="207"/>
        <v>0</v>
      </c>
      <c r="Z195" s="57">
        <f t="shared" si="1"/>
        <v>312.38</v>
      </c>
      <c r="AA195" s="59">
        <f t="shared" si="2"/>
        <v>3.7188095238095236</v>
      </c>
      <c r="AB195" s="59">
        <f t="shared" si="3"/>
        <v>-1.1958095238095248</v>
      </c>
      <c r="AC195" s="1"/>
      <c r="AD195" s="1"/>
      <c r="AE195" s="1"/>
      <c r="AF195" s="1"/>
      <c r="AG195" s="1"/>
      <c r="AH195" s="1"/>
      <c r="AI195" s="1"/>
      <c r="AJ195" s="1"/>
      <c r="AK195" s="1"/>
      <c r="AL195" s="1">
        <f>IFERROR(VLOOKUP(C195,CALC!$K$2:$M$8,2,FALSE),1)</f>
        <v>1</v>
      </c>
      <c r="AM195" s="1">
        <f>IFERROR(VLOOKUP(C195,CALC!$K$2:$M$8,3,FALSE),1)</f>
        <v>1</v>
      </c>
      <c r="AN195" s="1">
        <f>VLOOKUP(B195,CALC!$E$2:$H$33,3,FALSE)</f>
        <v>1</v>
      </c>
      <c r="AO195" s="1">
        <f>VLOOKUP(B195,CALC!$E$2:$H$33,4,FALSE)</f>
        <v>1</v>
      </c>
      <c r="AP195" s="1"/>
      <c r="AQ195" s="3">
        <f t="shared" si="4"/>
        <v>3.7188095238095236</v>
      </c>
      <c r="AR195" s="3">
        <f t="shared" si="5"/>
        <v>3.7188095238095236</v>
      </c>
      <c r="AS195" s="3">
        <f t="shared" si="6"/>
        <v>3.7188095238095236</v>
      </c>
      <c r="AT195" s="3">
        <f t="shared" si="7"/>
        <v>3.7188095238095236</v>
      </c>
      <c r="AU195" s="3">
        <f t="shared" si="8"/>
        <v>3.7188095238095236</v>
      </c>
      <c r="AV195" s="3">
        <f t="shared" si="9"/>
        <v>3.7188095238095236</v>
      </c>
      <c r="AW195" s="3">
        <f t="shared" si="10"/>
        <v>3.7188095238095236</v>
      </c>
      <c r="AX195" s="3">
        <f t="shared" si="11"/>
        <v>3.7188095238095236</v>
      </c>
      <c r="AY195" s="3">
        <f t="shared" si="12"/>
        <v>-1.1958095238095248</v>
      </c>
      <c r="AZ195" s="3">
        <f t="shared" si="13"/>
        <v>-1.1958095238095248</v>
      </c>
      <c r="BA195" s="3">
        <f t="shared" si="14"/>
        <v>-1.1958095238095248</v>
      </c>
      <c r="BB195" s="3">
        <f t="shared" si="15"/>
        <v>-1.1958095238095248</v>
      </c>
      <c r="BC195" s="3">
        <f t="shared" si="16"/>
        <v>-1.1958095238095248</v>
      </c>
      <c r="BD195" s="3">
        <f t="shared" si="17"/>
        <v>-1.1958095238095248</v>
      </c>
      <c r="BE195" s="3">
        <f t="shared" si="18"/>
        <v>-1.1958095238095248</v>
      </c>
      <c r="BF195" s="3">
        <f t="shared" si="19"/>
        <v>-1.1958095238095248</v>
      </c>
      <c r="BG195" s="3">
        <f t="shared" si="20"/>
        <v>-1.1958095238095248</v>
      </c>
    </row>
    <row r="196" spans="1:59" ht="15" x14ac:dyDescent="0.25">
      <c r="A196" s="38" t="s">
        <v>398</v>
      </c>
      <c r="B196" s="38" t="s">
        <v>79</v>
      </c>
      <c r="C196" s="38" t="str">
        <f>VLOOKUP(A196,CALC!$A$2:$C$494,3,FALSE)</f>
        <v>C</v>
      </c>
      <c r="D196" s="38">
        <v>1</v>
      </c>
      <c r="E196" s="39">
        <v>84</v>
      </c>
      <c r="F196" s="40">
        <v>24</v>
      </c>
      <c r="G196" s="40">
        <v>30.5</v>
      </c>
      <c r="H196" s="40">
        <v>54.5</v>
      </c>
      <c r="I196" s="40">
        <v>19.5</v>
      </c>
      <c r="J196" s="40">
        <v>168.6</v>
      </c>
      <c r="K196" s="40">
        <v>67.099999999999994</v>
      </c>
      <c r="L196" s="40">
        <v>47.7</v>
      </c>
      <c r="M196" s="40">
        <v>28</v>
      </c>
      <c r="N196" s="41">
        <v>0.14299999999999999</v>
      </c>
      <c r="O196" s="42">
        <v>17.149999999999999</v>
      </c>
      <c r="P196" s="54">
        <f t="shared" ref="P196:Y196" si="208">IF(F$4="Yes",F196*F$5,0)</f>
        <v>120</v>
      </c>
      <c r="Q196" s="55">
        <f t="shared" si="208"/>
        <v>114.375</v>
      </c>
      <c r="R196" s="55">
        <f t="shared" si="208"/>
        <v>0</v>
      </c>
      <c r="S196" s="55">
        <f t="shared" si="208"/>
        <v>9.75</v>
      </c>
      <c r="T196" s="55">
        <f t="shared" si="208"/>
        <v>84.3</v>
      </c>
      <c r="U196" s="55">
        <f t="shared" si="208"/>
        <v>20.13</v>
      </c>
      <c r="V196" s="55">
        <f t="shared" si="208"/>
        <v>28.62</v>
      </c>
      <c r="W196" s="55">
        <f t="shared" si="208"/>
        <v>0</v>
      </c>
      <c r="X196" s="55">
        <f t="shared" si="208"/>
        <v>0</v>
      </c>
      <c r="Y196" s="56">
        <f t="shared" si="208"/>
        <v>0</v>
      </c>
      <c r="Z196" s="57">
        <f t="shared" si="1"/>
        <v>377.17500000000001</v>
      </c>
      <c r="AA196" s="59">
        <f t="shared" si="2"/>
        <v>4.4901785714285714</v>
      </c>
      <c r="AB196" s="59">
        <f t="shared" si="3"/>
        <v>-1.2100724999999992</v>
      </c>
      <c r="AC196" s="1"/>
      <c r="AD196" s="1"/>
      <c r="AE196" s="1"/>
      <c r="AF196" s="1"/>
      <c r="AG196" s="1"/>
      <c r="AH196" s="1"/>
      <c r="AI196" s="1"/>
      <c r="AJ196" s="1"/>
      <c r="AK196" s="1"/>
      <c r="AL196" s="1">
        <f>IFERROR(VLOOKUP(C196,CALC!$K$2:$M$8,2,FALSE),1)</f>
        <v>0.96</v>
      </c>
      <c r="AM196" s="1">
        <f>IFERROR(VLOOKUP(C196,CALC!$K$2:$M$8,3,FALSE),1)</f>
        <v>0.98</v>
      </c>
      <c r="AN196" s="1">
        <f>VLOOKUP(B196,CALC!$E$2:$H$33,3,FALSE)</f>
        <v>0.95</v>
      </c>
      <c r="AO196" s="1">
        <f>VLOOKUP(B196,CALC!$E$2:$H$33,4,FALSE)</f>
        <v>0.97499999999999998</v>
      </c>
      <c r="AP196" s="1"/>
      <c r="AQ196" s="3">
        <f t="shared" si="4"/>
        <v>4.4003749999999995</v>
      </c>
      <c r="AR196" s="3">
        <f t="shared" si="5"/>
        <v>4.3105714285714285</v>
      </c>
      <c r="AS196" s="3">
        <f t="shared" si="6"/>
        <v>4.3779241071428574</v>
      </c>
      <c r="AT196" s="3">
        <f t="shared" si="7"/>
        <v>4.2656696428571426</v>
      </c>
      <c r="AU196" s="3">
        <f t="shared" si="8"/>
        <v>4.2903656249999997</v>
      </c>
      <c r="AV196" s="3">
        <f t="shared" si="9"/>
        <v>4.1803562499999991</v>
      </c>
      <c r="AW196" s="3">
        <f t="shared" si="10"/>
        <v>4.202807142857143</v>
      </c>
      <c r="AX196" s="3">
        <f t="shared" si="11"/>
        <v>4.0950428571428565</v>
      </c>
      <c r="AY196" s="3">
        <f t="shared" si="12"/>
        <v>-1.2664285714285706</v>
      </c>
      <c r="AZ196" s="3">
        <f t="shared" si="13"/>
        <v>-1.2410999999999992</v>
      </c>
      <c r="BA196" s="3">
        <f t="shared" si="14"/>
        <v>-1.2157714285714276</v>
      </c>
      <c r="BB196" s="3">
        <f t="shared" si="15"/>
        <v>-1.2347678571428562</v>
      </c>
      <c r="BC196" s="3">
        <f t="shared" si="16"/>
        <v>-1.203107142857142</v>
      </c>
      <c r="BD196" s="3">
        <f t="shared" si="17"/>
        <v>-1.2100724999999992</v>
      </c>
      <c r="BE196" s="3">
        <f t="shared" si="18"/>
        <v>-1.1790449999999992</v>
      </c>
      <c r="BF196" s="3">
        <f t="shared" si="19"/>
        <v>-1.1853771428571418</v>
      </c>
      <c r="BG196" s="3">
        <f t="shared" si="20"/>
        <v>-1.1549828571428562</v>
      </c>
    </row>
    <row r="197" spans="1:59" ht="15" x14ac:dyDescent="0.25">
      <c r="A197" s="38" t="s">
        <v>424</v>
      </c>
      <c r="B197" s="38" t="s">
        <v>58</v>
      </c>
      <c r="C197" s="38" t="str">
        <f>VLOOKUP(A197,CALC!$A$2:$C$494,3,FALSE)</f>
        <v>LW/RW</v>
      </c>
      <c r="D197" s="38">
        <v>2</v>
      </c>
      <c r="E197" s="39">
        <v>84</v>
      </c>
      <c r="F197" s="40">
        <v>29.3</v>
      </c>
      <c r="G197" s="40">
        <v>25</v>
      </c>
      <c r="H197" s="40">
        <v>54.4</v>
      </c>
      <c r="I197" s="40">
        <v>12.7</v>
      </c>
      <c r="J197" s="40">
        <v>173.9</v>
      </c>
      <c r="K197" s="40">
        <v>65.3</v>
      </c>
      <c r="L197" s="40">
        <v>39.200000000000003</v>
      </c>
      <c r="M197" s="40">
        <v>42.7</v>
      </c>
      <c r="N197" s="52">
        <v>0.16900000000000001</v>
      </c>
      <c r="O197" s="42">
        <v>16.25</v>
      </c>
      <c r="P197" s="54">
        <f t="shared" ref="P197:Y197" si="209">IF(F$4="Yes",F197*F$5,0)</f>
        <v>146.5</v>
      </c>
      <c r="Q197" s="55">
        <f t="shared" si="209"/>
        <v>93.75</v>
      </c>
      <c r="R197" s="55">
        <f t="shared" si="209"/>
        <v>0</v>
      </c>
      <c r="S197" s="55">
        <f t="shared" si="209"/>
        <v>6.35</v>
      </c>
      <c r="T197" s="55">
        <f t="shared" si="209"/>
        <v>86.95</v>
      </c>
      <c r="U197" s="55">
        <f t="shared" si="209"/>
        <v>19.59</v>
      </c>
      <c r="V197" s="55">
        <f t="shared" si="209"/>
        <v>23.52</v>
      </c>
      <c r="W197" s="55">
        <f t="shared" si="209"/>
        <v>0</v>
      </c>
      <c r="X197" s="55">
        <f t="shared" si="209"/>
        <v>0</v>
      </c>
      <c r="Y197" s="56">
        <f t="shared" si="209"/>
        <v>0</v>
      </c>
      <c r="Z197" s="57">
        <f t="shared" si="1"/>
        <v>376.65999999999997</v>
      </c>
      <c r="AA197" s="59">
        <f t="shared" si="2"/>
        <v>4.4840476190476188</v>
      </c>
      <c r="AB197" s="59">
        <f t="shared" si="3"/>
        <v>-1.2771407380952375</v>
      </c>
      <c r="AC197" s="1"/>
      <c r="AD197" s="1"/>
      <c r="AE197" s="1"/>
      <c r="AF197" s="1"/>
      <c r="AG197" s="1"/>
      <c r="AH197" s="1"/>
      <c r="AI197" s="1"/>
      <c r="AJ197" s="1"/>
      <c r="AK197" s="1"/>
      <c r="AL197" s="1">
        <f>IFERROR(VLOOKUP(C197,CALC!$K$2:$M$8,2,FALSE),1)</f>
        <v>1.08</v>
      </c>
      <c r="AM197" s="1">
        <f>IFERROR(VLOOKUP(C197,CALC!$K$2:$M$8,3,FALSE),1)</f>
        <v>1.04</v>
      </c>
      <c r="AN197" s="1">
        <f>VLOOKUP(B197,CALC!$E$2:$H$33,3,FALSE)</f>
        <v>0.93</v>
      </c>
      <c r="AO197" s="1">
        <f>VLOOKUP(B197,CALC!$E$2:$H$33,4,FALSE)</f>
        <v>0.96500000000000008</v>
      </c>
      <c r="AP197" s="1"/>
      <c r="AQ197" s="3">
        <f t="shared" si="4"/>
        <v>4.6634095238095234</v>
      </c>
      <c r="AR197" s="3">
        <f t="shared" si="5"/>
        <v>4.8427714285714289</v>
      </c>
      <c r="AS197" s="3">
        <f t="shared" si="6"/>
        <v>4.3271059523809523</v>
      </c>
      <c r="AT197" s="3">
        <f t="shared" si="7"/>
        <v>4.1701642857142858</v>
      </c>
      <c r="AU197" s="3">
        <f t="shared" si="8"/>
        <v>4.5001901904761903</v>
      </c>
      <c r="AV197" s="3">
        <f t="shared" si="9"/>
        <v>4.3369708571428571</v>
      </c>
      <c r="AW197" s="3">
        <f t="shared" si="10"/>
        <v>4.6732744285714292</v>
      </c>
      <c r="AX197" s="3">
        <f t="shared" si="11"/>
        <v>4.5037774285714294</v>
      </c>
      <c r="AY197" s="3">
        <f t="shared" si="12"/>
        <v>-1.2725595238095231</v>
      </c>
      <c r="AZ197" s="3">
        <f t="shared" si="13"/>
        <v>-1.3234619047619041</v>
      </c>
      <c r="BA197" s="3">
        <f t="shared" si="14"/>
        <v>-1.374364285714285</v>
      </c>
      <c r="BB197" s="3">
        <f t="shared" si="15"/>
        <v>-1.2280199404761898</v>
      </c>
      <c r="BC197" s="3">
        <f t="shared" si="16"/>
        <v>-1.1834803571428565</v>
      </c>
      <c r="BD197" s="3">
        <f t="shared" si="17"/>
        <v>-1.2771407380952375</v>
      </c>
      <c r="BE197" s="3">
        <f t="shared" si="18"/>
        <v>-1.2308195714285708</v>
      </c>
      <c r="BF197" s="3">
        <f t="shared" si="19"/>
        <v>-1.3262615357142851</v>
      </c>
      <c r="BG197" s="3">
        <f t="shared" si="20"/>
        <v>-1.2781587857142851</v>
      </c>
    </row>
    <row r="198" spans="1:59" ht="15" x14ac:dyDescent="0.25">
      <c r="A198" s="38" t="s">
        <v>558</v>
      </c>
      <c r="B198" s="38" t="s">
        <v>70</v>
      </c>
      <c r="C198" s="38" t="str">
        <f>VLOOKUP(A198,CALC!$A$2:$C$494,3,FALSE)</f>
        <v>D</v>
      </c>
      <c r="D198" s="38">
        <v>1</v>
      </c>
      <c r="E198" s="39">
        <v>84</v>
      </c>
      <c r="F198" s="40">
        <v>7</v>
      </c>
      <c r="G198" s="40">
        <v>29.2</v>
      </c>
      <c r="H198" s="40">
        <v>36.200000000000003</v>
      </c>
      <c r="I198" s="40">
        <v>13.3</v>
      </c>
      <c r="J198" s="40">
        <v>166.8</v>
      </c>
      <c r="K198" s="40">
        <v>64.7</v>
      </c>
      <c r="L198" s="40">
        <v>94.7</v>
      </c>
      <c r="M198" s="40">
        <v>48.7</v>
      </c>
      <c r="N198" s="52">
        <v>4.2000000000000003E-2</v>
      </c>
      <c r="O198" s="42">
        <v>19.05</v>
      </c>
      <c r="P198" s="54">
        <f t="shared" ref="P198:Y198" si="210">IF(F$4="Yes",F198*F$5,0)</f>
        <v>35</v>
      </c>
      <c r="Q198" s="55">
        <f t="shared" si="210"/>
        <v>109.5</v>
      </c>
      <c r="R198" s="55">
        <f t="shared" si="210"/>
        <v>0</v>
      </c>
      <c r="S198" s="55">
        <f t="shared" si="210"/>
        <v>6.65</v>
      </c>
      <c r="T198" s="55">
        <f t="shared" si="210"/>
        <v>83.4</v>
      </c>
      <c r="U198" s="55">
        <f t="shared" si="210"/>
        <v>19.41</v>
      </c>
      <c r="V198" s="55">
        <f t="shared" si="210"/>
        <v>56.82</v>
      </c>
      <c r="W198" s="55">
        <f t="shared" si="210"/>
        <v>0</v>
      </c>
      <c r="X198" s="55">
        <f t="shared" si="210"/>
        <v>0</v>
      </c>
      <c r="Y198" s="56">
        <f t="shared" si="210"/>
        <v>0</v>
      </c>
      <c r="Z198" s="57">
        <f t="shared" si="1"/>
        <v>310.78000000000003</v>
      </c>
      <c r="AA198" s="59">
        <f t="shared" si="2"/>
        <v>3.699761904761905</v>
      </c>
      <c r="AB198" s="59">
        <f t="shared" si="3"/>
        <v>-1.2695257142857146</v>
      </c>
      <c r="AC198" s="1"/>
      <c r="AD198" s="1"/>
      <c r="AE198" s="1"/>
      <c r="AF198" s="1"/>
      <c r="AG198" s="1"/>
      <c r="AH198" s="1"/>
      <c r="AI198" s="1"/>
      <c r="AJ198" s="1"/>
      <c r="AK198" s="1"/>
      <c r="AL198" s="1">
        <f>IFERROR(VLOOKUP(C198,CALC!$K$2:$M$8,2,FALSE),1)</f>
        <v>1</v>
      </c>
      <c r="AM198" s="1">
        <f>IFERROR(VLOOKUP(C198,CALC!$K$2:$M$8,3,FALSE),1)</f>
        <v>1</v>
      </c>
      <c r="AN198" s="1">
        <f>VLOOKUP(B198,CALC!$E$2:$H$33,3,FALSE)</f>
        <v>1.0900000000000001</v>
      </c>
      <c r="AO198" s="1">
        <f>VLOOKUP(B198,CALC!$E$2:$H$33,4,FALSE)</f>
        <v>1.0449999999999999</v>
      </c>
      <c r="AP198" s="1"/>
      <c r="AQ198" s="3">
        <f t="shared" si="4"/>
        <v>3.699761904761905</v>
      </c>
      <c r="AR198" s="3">
        <f t="shared" si="5"/>
        <v>3.699761904761905</v>
      </c>
      <c r="AS198" s="3">
        <f t="shared" si="6"/>
        <v>3.8662511904761905</v>
      </c>
      <c r="AT198" s="3">
        <f t="shared" si="7"/>
        <v>4.0327404761904768</v>
      </c>
      <c r="AU198" s="3">
        <f t="shared" si="8"/>
        <v>3.8662511904761905</v>
      </c>
      <c r="AV198" s="3">
        <f t="shared" si="9"/>
        <v>4.0327404761904768</v>
      </c>
      <c r="AW198" s="3">
        <f t="shared" si="10"/>
        <v>3.8662511904761905</v>
      </c>
      <c r="AX198" s="3">
        <f t="shared" si="11"/>
        <v>4.0327404761904768</v>
      </c>
      <c r="AY198" s="3">
        <f t="shared" si="12"/>
        <v>-1.2148571428571433</v>
      </c>
      <c r="AZ198" s="3">
        <f t="shared" si="13"/>
        <v>-1.2148571428571433</v>
      </c>
      <c r="BA198" s="3">
        <f t="shared" si="14"/>
        <v>-1.2148571428571433</v>
      </c>
      <c r="BB198" s="3">
        <f t="shared" si="15"/>
        <v>-1.2695257142857146</v>
      </c>
      <c r="BC198" s="3">
        <f t="shared" si="16"/>
        <v>-1.3241942857142863</v>
      </c>
      <c r="BD198" s="3">
        <f t="shared" si="17"/>
        <v>-1.2695257142857146</v>
      </c>
      <c r="BE198" s="3">
        <f t="shared" si="18"/>
        <v>-1.3241942857142863</v>
      </c>
      <c r="BF198" s="3">
        <f t="shared" si="19"/>
        <v>-1.2695257142857146</v>
      </c>
      <c r="BG198" s="3">
        <f t="shared" si="20"/>
        <v>-1.3241942857142863</v>
      </c>
    </row>
    <row r="199" spans="1:59" ht="15" x14ac:dyDescent="0.25">
      <c r="A199" s="38" t="s">
        <v>329</v>
      </c>
      <c r="B199" s="38" t="s">
        <v>16</v>
      </c>
      <c r="C199" s="38" t="str">
        <f>VLOOKUP(A199,CALC!$A$2:$C$494,3,FALSE)</f>
        <v>C</v>
      </c>
      <c r="D199" s="38">
        <v>2</v>
      </c>
      <c r="E199" s="39">
        <v>84</v>
      </c>
      <c r="F199" s="40">
        <v>24.1</v>
      </c>
      <c r="G199" s="40">
        <v>31.5</v>
      </c>
      <c r="H199" s="40">
        <v>55.7</v>
      </c>
      <c r="I199" s="40">
        <v>5.2</v>
      </c>
      <c r="J199" s="40">
        <v>157.80000000000001</v>
      </c>
      <c r="K199" s="40">
        <v>55.3</v>
      </c>
      <c r="L199" s="40">
        <v>62.8</v>
      </c>
      <c r="M199" s="40">
        <v>38.299999999999997</v>
      </c>
      <c r="N199" s="52">
        <v>0.153</v>
      </c>
      <c r="O199" s="42">
        <v>18.149999999999999</v>
      </c>
      <c r="P199" s="54">
        <f t="shared" ref="P199:Y199" si="211">IF(F$4="Yes",F199*F$5,0)</f>
        <v>120.5</v>
      </c>
      <c r="Q199" s="55">
        <f t="shared" si="211"/>
        <v>118.125</v>
      </c>
      <c r="R199" s="55">
        <f t="shared" si="211"/>
        <v>0</v>
      </c>
      <c r="S199" s="55">
        <f t="shared" si="211"/>
        <v>2.6</v>
      </c>
      <c r="T199" s="55">
        <f t="shared" si="211"/>
        <v>78.900000000000006</v>
      </c>
      <c r="U199" s="55">
        <f t="shared" si="211"/>
        <v>16.59</v>
      </c>
      <c r="V199" s="55">
        <f t="shared" si="211"/>
        <v>37.68</v>
      </c>
      <c r="W199" s="55">
        <f t="shared" si="211"/>
        <v>0</v>
      </c>
      <c r="X199" s="55">
        <f t="shared" si="211"/>
        <v>0</v>
      </c>
      <c r="Y199" s="56">
        <f t="shared" si="211"/>
        <v>0</v>
      </c>
      <c r="Z199" s="57">
        <f t="shared" si="1"/>
        <v>374.39499999999998</v>
      </c>
      <c r="AA199" s="59">
        <f t="shared" si="2"/>
        <v>4.4570833333333333</v>
      </c>
      <c r="AB199" s="59">
        <f t="shared" si="3"/>
        <v>-1.1652829999999994</v>
      </c>
      <c r="AC199" s="1"/>
      <c r="AD199" s="1"/>
      <c r="AE199" s="1"/>
      <c r="AF199" s="1"/>
      <c r="AG199" s="1"/>
      <c r="AH199" s="1"/>
      <c r="AI199" s="1"/>
      <c r="AJ199" s="1"/>
      <c r="AK199" s="1"/>
      <c r="AL199" s="1">
        <f>IFERROR(VLOOKUP(C199,CALC!$K$2:$M$8,2,FALSE),1)</f>
        <v>0.96</v>
      </c>
      <c r="AM199" s="1">
        <f>IFERROR(VLOOKUP(C199,CALC!$K$2:$M$8,3,FALSE),1)</f>
        <v>0.98</v>
      </c>
      <c r="AN199" s="1">
        <f>VLOOKUP(B199,CALC!$E$2:$H$33,3,FALSE)</f>
        <v>0.83</v>
      </c>
      <c r="AO199" s="1">
        <f>VLOOKUP(B199,CALC!$E$2:$H$33,4,FALSE)</f>
        <v>0.91500000000000004</v>
      </c>
      <c r="AP199" s="1"/>
      <c r="AQ199" s="3">
        <f t="shared" si="4"/>
        <v>4.3679416666666668</v>
      </c>
      <c r="AR199" s="3">
        <f t="shared" si="5"/>
        <v>4.2787999999999995</v>
      </c>
      <c r="AS199" s="3">
        <f t="shared" si="6"/>
        <v>4.07823125</v>
      </c>
      <c r="AT199" s="3">
        <f t="shared" si="7"/>
        <v>3.6993791666666667</v>
      </c>
      <c r="AU199" s="3">
        <f t="shared" si="8"/>
        <v>3.9966666250000005</v>
      </c>
      <c r="AV199" s="3">
        <f t="shared" si="9"/>
        <v>3.6253915833333332</v>
      </c>
      <c r="AW199" s="3">
        <f t="shared" si="10"/>
        <v>3.9151019999999996</v>
      </c>
      <c r="AX199" s="3">
        <f t="shared" si="11"/>
        <v>3.5514039999999993</v>
      </c>
      <c r="AY199" s="3">
        <f t="shared" si="12"/>
        <v>-1.2995238095238086</v>
      </c>
      <c r="AZ199" s="3">
        <f t="shared" si="13"/>
        <v>-1.2735333333333325</v>
      </c>
      <c r="BA199" s="3">
        <f t="shared" si="14"/>
        <v>-1.2475428571428562</v>
      </c>
      <c r="BB199" s="3">
        <f t="shared" si="15"/>
        <v>-1.189064285714285</v>
      </c>
      <c r="BC199" s="3">
        <f t="shared" si="16"/>
        <v>-1.0786047619047612</v>
      </c>
      <c r="BD199" s="3">
        <f t="shared" si="17"/>
        <v>-1.1652829999999994</v>
      </c>
      <c r="BE199" s="3">
        <f t="shared" si="18"/>
        <v>-1.0570326666666658</v>
      </c>
      <c r="BF199" s="3">
        <f t="shared" si="19"/>
        <v>-1.1415017142857133</v>
      </c>
      <c r="BG199" s="3">
        <f t="shared" si="20"/>
        <v>-1.0354605714285705</v>
      </c>
    </row>
    <row r="200" spans="1:59" ht="15" x14ac:dyDescent="0.25">
      <c r="A200" s="1" t="s">
        <v>338</v>
      </c>
      <c r="B200" s="1" t="s">
        <v>23</v>
      </c>
      <c r="C200" s="38" t="str">
        <f>VLOOKUP(A200,CALC!$A$2:$C$494,3,FALSE)</f>
        <v>LW/RW</v>
      </c>
      <c r="D200" s="1">
        <v>1</v>
      </c>
      <c r="E200" s="79">
        <v>84</v>
      </c>
      <c r="F200" s="80">
        <v>21.2</v>
      </c>
      <c r="G200" s="80">
        <v>33.9</v>
      </c>
      <c r="H200" s="80">
        <v>55.1</v>
      </c>
      <c r="I200" s="80">
        <v>18.3</v>
      </c>
      <c r="J200" s="80">
        <v>173.9</v>
      </c>
      <c r="K200" s="80">
        <v>70.5</v>
      </c>
      <c r="L200" s="80">
        <v>43.9</v>
      </c>
      <c r="M200" s="80">
        <v>24.5</v>
      </c>
      <c r="N200" s="81">
        <v>0.122</v>
      </c>
      <c r="O200" s="3">
        <v>16.7</v>
      </c>
      <c r="P200" s="54">
        <f t="shared" ref="P200:Y200" si="212">IF(F$4="Yes",F200*F$5,0)</f>
        <v>106</v>
      </c>
      <c r="Q200" s="55">
        <f t="shared" si="212"/>
        <v>127.125</v>
      </c>
      <c r="R200" s="55">
        <f t="shared" si="212"/>
        <v>0</v>
      </c>
      <c r="S200" s="55">
        <f t="shared" si="212"/>
        <v>9.15</v>
      </c>
      <c r="T200" s="55">
        <f t="shared" si="212"/>
        <v>86.95</v>
      </c>
      <c r="U200" s="55">
        <f t="shared" si="212"/>
        <v>21.15</v>
      </c>
      <c r="V200" s="55">
        <f t="shared" si="212"/>
        <v>26.34</v>
      </c>
      <c r="W200" s="55">
        <f t="shared" si="212"/>
        <v>0</v>
      </c>
      <c r="X200" s="55">
        <f t="shared" si="212"/>
        <v>0</v>
      </c>
      <c r="Y200" s="56">
        <f t="shared" si="212"/>
        <v>0</v>
      </c>
      <c r="Z200" s="57">
        <f t="shared" si="1"/>
        <v>376.71499999999997</v>
      </c>
      <c r="AA200" s="59">
        <f t="shared" si="2"/>
        <v>4.4847023809523803</v>
      </c>
      <c r="AB200" s="59">
        <f t="shared" si="3"/>
        <v>-1.3492365714285712</v>
      </c>
      <c r="AC200" s="1"/>
      <c r="AD200" s="1"/>
      <c r="AE200" s="1"/>
      <c r="AF200" s="1"/>
      <c r="AG200" s="1"/>
      <c r="AH200" s="1"/>
      <c r="AI200" s="1"/>
      <c r="AJ200" s="1"/>
      <c r="AK200" s="1"/>
      <c r="AL200" s="1">
        <f>IFERROR(VLOOKUP(C200,CALC!$K$2:$M$8,2,FALSE),1)</f>
        <v>1.08</v>
      </c>
      <c r="AM200" s="1">
        <f>IFERROR(VLOOKUP(C200,CALC!$K$2:$M$8,3,FALSE),1)</f>
        <v>1.04</v>
      </c>
      <c r="AN200" s="1">
        <f>VLOOKUP(B200,CALC!$E$2:$H$33,3,FALSE)</f>
        <v>1.04</v>
      </c>
      <c r="AO200" s="1">
        <f>VLOOKUP(B200,CALC!$E$2:$H$33,4,FALSE)</f>
        <v>1.02</v>
      </c>
      <c r="AP200" s="1"/>
      <c r="AQ200" s="3">
        <f t="shared" si="4"/>
        <v>4.6640904761904753</v>
      </c>
      <c r="AR200" s="3">
        <f t="shared" si="5"/>
        <v>4.8434785714285713</v>
      </c>
      <c r="AS200" s="3">
        <f t="shared" si="6"/>
        <v>4.5743964285714283</v>
      </c>
      <c r="AT200" s="3">
        <f t="shared" si="7"/>
        <v>4.6640904761904753</v>
      </c>
      <c r="AU200" s="3">
        <f t="shared" si="8"/>
        <v>4.7573722857142853</v>
      </c>
      <c r="AV200" s="3">
        <f t="shared" si="9"/>
        <v>4.8506540952380943</v>
      </c>
      <c r="AW200" s="3">
        <f t="shared" si="10"/>
        <v>4.9403481428571432</v>
      </c>
      <c r="AX200" s="3">
        <f t="shared" si="11"/>
        <v>5.0372177142857142</v>
      </c>
      <c r="AY200" s="3">
        <f t="shared" si="12"/>
        <v>-1.2719047619047616</v>
      </c>
      <c r="AZ200" s="3">
        <f t="shared" si="13"/>
        <v>-1.3227809523809522</v>
      </c>
      <c r="BA200" s="3">
        <f t="shared" si="14"/>
        <v>-1.3736571428571427</v>
      </c>
      <c r="BB200" s="3">
        <f t="shared" si="15"/>
        <v>-1.2973428571428569</v>
      </c>
      <c r="BC200" s="3">
        <f t="shared" si="16"/>
        <v>-1.3227809523809522</v>
      </c>
      <c r="BD200" s="3">
        <f t="shared" si="17"/>
        <v>-1.3492365714285712</v>
      </c>
      <c r="BE200" s="3">
        <f t="shared" si="18"/>
        <v>-1.3756921904761903</v>
      </c>
      <c r="BF200" s="3">
        <f t="shared" si="19"/>
        <v>-1.4011302857142856</v>
      </c>
      <c r="BG200" s="3">
        <f t="shared" si="20"/>
        <v>-1.4286034285714284</v>
      </c>
    </row>
    <row r="201" spans="1:59" ht="15" x14ac:dyDescent="0.25">
      <c r="A201" s="38" t="s">
        <v>377</v>
      </c>
      <c r="B201" s="38" t="s">
        <v>61</v>
      </c>
      <c r="C201" s="38" t="str">
        <f>VLOOKUP(A201,CALC!$A$2:$C$494,3,FALSE)</f>
        <v>C</v>
      </c>
      <c r="D201" s="38">
        <v>1</v>
      </c>
      <c r="E201" s="39">
        <v>84</v>
      </c>
      <c r="F201" s="40">
        <v>23.9</v>
      </c>
      <c r="G201" s="40">
        <v>27.4</v>
      </c>
      <c r="H201" s="40">
        <v>51.4</v>
      </c>
      <c r="I201" s="40">
        <v>14.8</v>
      </c>
      <c r="J201" s="40">
        <v>207.1</v>
      </c>
      <c r="K201" s="40">
        <v>47.8</v>
      </c>
      <c r="L201" s="40">
        <v>44.3</v>
      </c>
      <c r="M201" s="40">
        <v>30</v>
      </c>
      <c r="N201" s="52">
        <v>0.11600000000000001</v>
      </c>
      <c r="O201" s="42">
        <v>15.9</v>
      </c>
      <c r="P201" s="54">
        <f t="shared" ref="P201:Y201" si="213">IF(F$4="Yes",F201*F$5,0)</f>
        <v>119.5</v>
      </c>
      <c r="Q201" s="55">
        <f t="shared" si="213"/>
        <v>102.75</v>
      </c>
      <c r="R201" s="55">
        <f t="shared" si="213"/>
        <v>0</v>
      </c>
      <c r="S201" s="55">
        <f t="shared" si="213"/>
        <v>7.4</v>
      </c>
      <c r="T201" s="55">
        <f t="shared" si="213"/>
        <v>103.55</v>
      </c>
      <c r="U201" s="55">
        <f t="shared" si="213"/>
        <v>14.339999999999998</v>
      </c>
      <c r="V201" s="55">
        <f t="shared" si="213"/>
        <v>26.58</v>
      </c>
      <c r="W201" s="55">
        <f t="shared" si="213"/>
        <v>0</v>
      </c>
      <c r="X201" s="55">
        <f t="shared" si="213"/>
        <v>0</v>
      </c>
      <c r="Y201" s="56">
        <f t="shared" si="213"/>
        <v>0</v>
      </c>
      <c r="Z201" s="57">
        <f t="shared" si="1"/>
        <v>374.11999999999995</v>
      </c>
      <c r="AA201" s="59">
        <f t="shared" si="2"/>
        <v>4.4538095238095234</v>
      </c>
      <c r="AB201" s="59">
        <f t="shared" si="3"/>
        <v>-1.3341950416666659</v>
      </c>
      <c r="AC201" s="1"/>
      <c r="AD201" s="1"/>
      <c r="AE201" s="1"/>
      <c r="AF201" s="1"/>
      <c r="AG201" s="1"/>
      <c r="AH201" s="1"/>
      <c r="AI201" s="1"/>
      <c r="AJ201" s="1"/>
      <c r="AK201" s="1"/>
      <c r="AL201" s="1">
        <f>IFERROR(VLOOKUP(C201,CALC!$K$2:$M$8,2,FALSE),1)</f>
        <v>0.96</v>
      </c>
      <c r="AM201" s="1">
        <f>IFERROR(VLOOKUP(C201,CALC!$K$2:$M$8,3,FALSE),1)</f>
        <v>0.98</v>
      </c>
      <c r="AN201" s="1">
        <f>VLOOKUP(B201,CALC!$E$2:$H$33,3,FALSE)</f>
        <v>1.0900000000000001</v>
      </c>
      <c r="AO201" s="1">
        <f>VLOOKUP(B201,CALC!$E$2:$H$33,4,FALSE)</f>
        <v>1.0449999999999999</v>
      </c>
      <c r="AP201" s="1"/>
      <c r="AQ201" s="3">
        <f t="shared" si="4"/>
        <v>4.3647333333333327</v>
      </c>
      <c r="AR201" s="3">
        <f t="shared" si="5"/>
        <v>4.2756571428571419</v>
      </c>
      <c r="AS201" s="3">
        <f t="shared" si="6"/>
        <v>4.654230952380952</v>
      </c>
      <c r="AT201" s="3">
        <f t="shared" si="7"/>
        <v>4.8546523809523805</v>
      </c>
      <c r="AU201" s="3">
        <f t="shared" si="8"/>
        <v>4.5611463333333324</v>
      </c>
      <c r="AV201" s="3">
        <f t="shared" si="9"/>
        <v>4.757559333333333</v>
      </c>
      <c r="AW201" s="3">
        <f t="shared" si="10"/>
        <v>4.4680617142857129</v>
      </c>
      <c r="AX201" s="3">
        <f t="shared" si="11"/>
        <v>4.6604662857142847</v>
      </c>
      <c r="AY201" s="3">
        <f t="shared" si="12"/>
        <v>-1.3027976190476185</v>
      </c>
      <c r="AZ201" s="3">
        <f t="shared" si="13"/>
        <v>-1.276741666666666</v>
      </c>
      <c r="BA201" s="3">
        <f t="shared" si="14"/>
        <v>-1.2506857142857137</v>
      </c>
      <c r="BB201" s="3">
        <f t="shared" si="15"/>
        <v>-1.3614235119047613</v>
      </c>
      <c r="BC201" s="3">
        <f t="shared" si="16"/>
        <v>-1.4200494047619043</v>
      </c>
      <c r="BD201" s="3">
        <f t="shared" si="17"/>
        <v>-1.3341950416666659</v>
      </c>
      <c r="BE201" s="3">
        <f t="shared" si="18"/>
        <v>-1.3916484166666661</v>
      </c>
      <c r="BF201" s="3">
        <f t="shared" si="19"/>
        <v>-1.3069665714285708</v>
      </c>
      <c r="BG201" s="3">
        <f t="shared" si="20"/>
        <v>-1.363247428571428</v>
      </c>
    </row>
    <row r="202" spans="1:59" ht="15" x14ac:dyDescent="0.25">
      <c r="A202" s="38" t="s">
        <v>320</v>
      </c>
      <c r="B202" s="38" t="s">
        <v>63</v>
      </c>
      <c r="C202" s="38" t="str">
        <f>VLOOKUP(A202,CALC!$A$2:$C$494,3,FALSE)</f>
        <v>LW/RW</v>
      </c>
      <c r="D202" s="38">
        <v>2</v>
      </c>
      <c r="E202" s="39">
        <v>84</v>
      </c>
      <c r="F202" s="40">
        <v>27.5</v>
      </c>
      <c r="G202" s="40">
        <v>21.4</v>
      </c>
      <c r="H202" s="40">
        <v>49</v>
      </c>
      <c r="I202" s="40">
        <v>11.7</v>
      </c>
      <c r="J202" s="40">
        <v>176.1</v>
      </c>
      <c r="K202" s="40">
        <v>78.5</v>
      </c>
      <c r="L202" s="40">
        <v>64.400000000000006</v>
      </c>
      <c r="M202" s="40">
        <v>38.5</v>
      </c>
      <c r="N202" s="52">
        <v>0.156</v>
      </c>
      <c r="O202" s="42">
        <v>17.350000000000001</v>
      </c>
      <c r="P202" s="54">
        <f t="shared" ref="P202:Y202" si="214">IF(F$4="Yes",F202*F$5,0)</f>
        <v>137.5</v>
      </c>
      <c r="Q202" s="55">
        <f t="shared" si="214"/>
        <v>80.25</v>
      </c>
      <c r="R202" s="55">
        <f t="shared" si="214"/>
        <v>0</v>
      </c>
      <c r="S202" s="55">
        <f t="shared" si="214"/>
        <v>5.85</v>
      </c>
      <c r="T202" s="55">
        <f t="shared" si="214"/>
        <v>88.05</v>
      </c>
      <c r="U202" s="55">
        <f t="shared" si="214"/>
        <v>23.55</v>
      </c>
      <c r="V202" s="55">
        <f t="shared" si="214"/>
        <v>38.64</v>
      </c>
      <c r="W202" s="55">
        <f t="shared" si="214"/>
        <v>0</v>
      </c>
      <c r="X202" s="55">
        <f t="shared" si="214"/>
        <v>0</v>
      </c>
      <c r="Y202" s="56">
        <f t="shared" si="214"/>
        <v>0</v>
      </c>
      <c r="Z202" s="57">
        <f t="shared" si="1"/>
        <v>373.84</v>
      </c>
      <c r="AA202" s="59">
        <f t="shared" si="2"/>
        <v>4.4504761904761905</v>
      </c>
      <c r="AB202" s="59">
        <f t="shared" si="3"/>
        <v>-1.3855437142857134</v>
      </c>
      <c r="AC202" s="1"/>
      <c r="AD202" s="1"/>
      <c r="AE202" s="1"/>
      <c r="AF202" s="1"/>
      <c r="AG202" s="1"/>
      <c r="AH202" s="1"/>
      <c r="AI202" s="1"/>
      <c r="AJ202" s="1"/>
      <c r="AK202" s="1"/>
      <c r="AL202" s="1">
        <f>IFERROR(VLOOKUP(C202,CALC!$K$2:$M$8,2,FALSE),1)</f>
        <v>1.08</v>
      </c>
      <c r="AM202" s="1">
        <f>IFERROR(VLOOKUP(C202,CALC!$K$2:$M$8,3,FALSE),1)</f>
        <v>1.04</v>
      </c>
      <c r="AN202" s="1">
        <f>VLOOKUP(B202,CALC!$E$2:$H$33,3,FALSE)</f>
        <v>1.04</v>
      </c>
      <c r="AO202" s="1">
        <f>VLOOKUP(B202,CALC!$E$2:$H$33,4,FALSE)</f>
        <v>1.02</v>
      </c>
      <c r="AP202" s="1"/>
      <c r="AQ202" s="3">
        <f t="shared" si="4"/>
        <v>4.6284952380952387</v>
      </c>
      <c r="AR202" s="3">
        <f t="shared" si="5"/>
        <v>4.806514285714286</v>
      </c>
      <c r="AS202" s="3">
        <f t="shared" si="6"/>
        <v>4.5394857142857141</v>
      </c>
      <c r="AT202" s="3">
        <f t="shared" si="7"/>
        <v>4.6284952380952387</v>
      </c>
      <c r="AU202" s="3">
        <f t="shared" si="8"/>
        <v>4.7210651428571433</v>
      </c>
      <c r="AV202" s="3">
        <f t="shared" si="9"/>
        <v>4.8136350476190488</v>
      </c>
      <c r="AW202" s="3">
        <f t="shared" si="10"/>
        <v>4.9026445714285716</v>
      </c>
      <c r="AX202" s="3">
        <f t="shared" si="11"/>
        <v>4.9987748571428572</v>
      </c>
      <c r="AY202" s="3">
        <f t="shared" si="12"/>
        <v>-1.3061309523809514</v>
      </c>
      <c r="AZ202" s="3">
        <f t="shared" si="13"/>
        <v>-1.3583761904761895</v>
      </c>
      <c r="BA202" s="3">
        <f t="shared" si="14"/>
        <v>-1.4106214285714276</v>
      </c>
      <c r="BB202" s="3">
        <f t="shared" si="15"/>
        <v>-1.3322535714285706</v>
      </c>
      <c r="BC202" s="3">
        <f t="shared" si="16"/>
        <v>-1.3583761904761895</v>
      </c>
      <c r="BD202" s="3">
        <f t="shared" si="17"/>
        <v>-1.3855437142857134</v>
      </c>
      <c r="BE202" s="3">
        <f t="shared" si="18"/>
        <v>-1.4127112380952371</v>
      </c>
      <c r="BF202" s="3">
        <f t="shared" si="19"/>
        <v>-1.4388338571428561</v>
      </c>
      <c r="BG202" s="3">
        <f t="shared" si="20"/>
        <v>-1.4670462857142847</v>
      </c>
    </row>
    <row r="203" spans="1:59" ht="15" x14ac:dyDescent="0.25">
      <c r="A203" s="38" t="s">
        <v>335</v>
      </c>
      <c r="B203" s="38" t="s">
        <v>83</v>
      </c>
      <c r="C203" s="38" t="str">
        <f>VLOOKUP(A203,CALC!$A$2:$C$494,3,FALSE)</f>
        <v>LW/RW</v>
      </c>
      <c r="D203" s="38">
        <v>1</v>
      </c>
      <c r="E203" s="39">
        <v>84</v>
      </c>
      <c r="F203" s="40">
        <v>25.2</v>
      </c>
      <c r="G203" s="40">
        <v>21.3</v>
      </c>
      <c r="H203" s="40">
        <v>46.5</v>
      </c>
      <c r="I203" s="40">
        <v>20.8</v>
      </c>
      <c r="J203" s="40">
        <v>222.5</v>
      </c>
      <c r="K203" s="40">
        <v>68.2</v>
      </c>
      <c r="L203" s="40">
        <v>42.5</v>
      </c>
      <c r="M203" s="40">
        <v>15.7</v>
      </c>
      <c r="N203" s="52">
        <v>0.113</v>
      </c>
      <c r="O203" s="42">
        <v>17.350000000000001</v>
      </c>
      <c r="P203" s="54">
        <f t="shared" ref="P203:Y203" si="215">IF(F$4="Yes",F203*F$5,0)</f>
        <v>126</v>
      </c>
      <c r="Q203" s="55">
        <f t="shared" si="215"/>
        <v>79.875</v>
      </c>
      <c r="R203" s="55">
        <f t="shared" si="215"/>
        <v>0</v>
      </c>
      <c r="S203" s="55">
        <f t="shared" si="215"/>
        <v>10.4</v>
      </c>
      <c r="T203" s="55">
        <f t="shared" si="215"/>
        <v>111.25</v>
      </c>
      <c r="U203" s="55">
        <f t="shared" si="215"/>
        <v>20.46</v>
      </c>
      <c r="V203" s="55">
        <f t="shared" si="215"/>
        <v>25.5</v>
      </c>
      <c r="W203" s="55">
        <f t="shared" si="215"/>
        <v>0</v>
      </c>
      <c r="X203" s="55">
        <f t="shared" si="215"/>
        <v>0</v>
      </c>
      <c r="Y203" s="56">
        <f t="shared" si="215"/>
        <v>0</v>
      </c>
      <c r="Z203" s="57">
        <f t="shared" si="1"/>
        <v>373.48499999999996</v>
      </c>
      <c r="AA203" s="59">
        <f t="shared" si="2"/>
        <v>4.4462499999999991</v>
      </c>
      <c r="AB203" s="59">
        <f t="shared" si="3"/>
        <v>-1.3763991428571427</v>
      </c>
      <c r="AC203" s="1"/>
      <c r="AD203" s="1"/>
      <c r="AE203" s="1"/>
      <c r="AF203" s="1"/>
      <c r="AG203" s="1"/>
      <c r="AH203" s="1"/>
      <c r="AI203" s="1"/>
      <c r="AJ203" s="1"/>
      <c r="AK203" s="1"/>
      <c r="AL203" s="1">
        <f>IFERROR(VLOOKUP(C203,CALC!$K$2:$M$8,2,FALSE),1)</f>
        <v>1.08</v>
      </c>
      <c r="AM203" s="1">
        <f>IFERROR(VLOOKUP(C203,CALC!$K$2:$M$8,3,FALSE),1)</f>
        <v>1.04</v>
      </c>
      <c r="AN203" s="1">
        <f>VLOOKUP(B203,CALC!$E$2:$H$33,3,FALSE)</f>
        <v>1.02</v>
      </c>
      <c r="AO203" s="1">
        <f>VLOOKUP(B203,CALC!$E$2:$H$33,4,FALSE)</f>
        <v>1.01</v>
      </c>
      <c r="AP203" s="1"/>
      <c r="AQ203" s="3">
        <f t="shared" si="4"/>
        <v>4.6240999999999994</v>
      </c>
      <c r="AR203" s="3">
        <f t="shared" si="5"/>
        <v>4.8019499999999997</v>
      </c>
      <c r="AS203" s="3">
        <f t="shared" si="6"/>
        <v>4.490712499999999</v>
      </c>
      <c r="AT203" s="3">
        <f t="shared" si="7"/>
        <v>4.5351749999999988</v>
      </c>
      <c r="AU203" s="3">
        <f t="shared" si="8"/>
        <v>4.6703409999999996</v>
      </c>
      <c r="AV203" s="3">
        <f t="shared" si="9"/>
        <v>4.7165819999999998</v>
      </c>
      <c r="AW203" s="3">
        <f t="shared" si="10"/>
        <v>4.8499694999999994</v>
      </c>
      <c r="AX203" s="3">
        <f t="shared" si="11"/>
        <v>4.8979889999999999</v>
      </c>
      <c r="AY203" s="3">
        <f t="shared" si="12"/>
        <v>-1.3103571428571428</v>
      </c>
      <c r="AZ203" s="3">
        <f t="shared" si="13"/>
        <v>-1.3627714285714285</v>
      </c>
      <c r="BA203" s="3">
        <f t="shared" si="14"/>
        <v>-1.4151857142857143</v>
      </c>
      <c r="BB203" s="3">
        <f t="shared" si="15"/>
        <v>-1.3234607142857142</v>
      </c>
      <c r="BC203" s="3">
        <f t="shared" si="16"/>
        <v>-1.3365642857142856</v>
      </c>
      <c r="BD203" s="3">
        <f t="shared" si="17"/>
        <v>-1.3763991428571427</v>
      </c>
      <c r="BE203" s="3">
        <f t="shared" si="18"/>
        <v>-1.3900268571428571</v>
      </c>
      <c r="BF203" s="3">
        <f t="shared" si="19"/>
        <v>-1.4293375714285714</v>
      </c>
      <c r="BG203" s="3">
        <f t="shared" si="20"/>
        <v>-1.4434894285714286</v>
      </c>
    </row>
    <row r="204" spans="1:59" ht="15" x14ac:dyDescent="0.25">
      <c r="A204" s="38" t="s">
        <v>384</v>
      </c>
      <c r="B204" s="38" t="s">
        <v>43</v>
      </c>
      <c r="C204" s="38" t="str">
        <f>VLOOKUP(A204,CALC!$A$2:$C$494,3,FALSE)</f>
        <v>D</v>
      </c>
      <c r="D204" s="38">
        <v>2</v>
      </c>
      <c r="E204" s="39">
        <v>84</v>
      </c>
      <c r="F204" s="40">
        <v>6</v>
      </c>
      <c r="G204" s="40">
        <v>29</v>
      </c>
      <c r="H204" s="40">
        <v>35</v>
      </c>
      <c r="I204" s="40">
        <v>7.8</v>
      </c>
      <c r="J204" s="40">
        <v>138.69999999999999</v>
      </c>
      <c r="K204" s="40">
        <v>107.8</v>
      </c>
      <c r="L204" s="40">
        <v>102.4</v>
      </c>
      <c r="M204" s="40">
        <v>70.900000000000006</v>
      </c>
      <c r="N204" s="41">
        <v>4.2999999999999997E-2</v>
      </c>
      <c r="O204" s="42">
        <v>22.15</v>
      </c>
      <c r="P204" s="54">
        <f t="shared" ref="P204:Y204" si="216">IF(F$4="Yes",F204*F$5,0)</f>
        <v>30</v>
      </c>
      <c r="Q204" s="55">
        <f t="shared" si="216"/>
        <v>108.75</v>
      </c>
      <c r="R204" s="55">
        <f t="shared" si="216"/>
        <v>0</v>
      </c>
      <c r="S204" s="55">
        <f t="shared" si="216"/>
        <v>3.9</v>
      </c>
      <c r="T204" s="55">
        <f t="shared" si="216"/>
        <v>69.349999999999994</v>
      </c>
      <c r="U204" s="55">
        <f t="shared" si="216"/>
        <v>32.339999999999996</v>
      </c>
      <c r="V204" s="55">
        <f t="shared" si="216"/>
        <v>61.44</v>
      </c>
      <c r="W204" s="55">
        <f t="shared" si="216"/>
        <v>0</v>
      </c>
      <c r="X204" s="55">
        <f t="shared" si="216"/>
        <v>0</v>
      </c>
      <c r="Y204" s="56">
        <f t="shared" si="216"/>
        <v>0</v>
      </c>
      <c r="Z204" s="57">
        <f t="shared" si="1"/>
        <v>305.77999999999997</v>
      </c>
      <c r="AA204" s="59">
        <f t="shared" si="2"/>
        <v>3.6402380952380948</v>
      </c>
      <c r="AB204" s="59">
        <f t="shared" si="3"/>
        <v>-1.2743809523809535</v>
      </c>
      <c r="AC204" s="1"/>
      <c r="AD204" s="1"/>
      <c r="AE204" s="1"/>
      <c r="AF204" s="1"/>
      <c r="AG204" s="1"/>
      <c r="AH204" s="1"/>
      <c r="AI204" s="1"/>
      <c r="AJ204" s="1"/>
      <c r="AK204" s="1"/>
      <c r="AL204" s="1">
        <f>IFERROR(VLOOKUP(C204,CALC!$K$2:$M$8,2,FALSE),1)</f>
        <v>1</v>
      </c>
      <c r="AM204" s="1">
        <f>IFERROR(VLOOKUP(C204,CALC!$K$2:$M$8,3,FALSE),1)</f>
        <v>1</v>
      </c>
      <c r="AN204" s="1">
        <f>VLOOKUP(B204,CALC!$E$2:$H$33,3,FALSE)</f>
        <v>1</v>
      </c>
      <c r="AO204" s="1">
        <f>VLOOKUP(B204,CALC!$E$2:$H$33,4,FALSE)</f>
        <v>1</v>
      </c>
      <c r="AP204" s="1"/>
      <c r="AQ204" s="3">
        <f t="shared" si="4"/>
        <v>3.6402380952380948</v>
      </c>
      <c r="AR204" s="3">
        <f t="shared" si="5"/>
        <v>3.6402380952380948</v>
      </c>
      <c r="AS204" s="3">
        <f t="shared" si="6"/>
        <v>3.6402380952380948</v>
      </c>
      <c r="AT204" s="3">
        <f t="shared" si="7"/>
        <v>3.6402380952380948</v>
      </c>
      <c r="AU204" s="3">
        <f t="shared" si="8"/>
        <v>3.6402380952380948</v>
      </c>
      <c r="AV204" s="3">
        <f t="shared" si="9"/>
        <v>3.6402380952380948</v>
      </c>
      <c r="AW204" s="3">
        <f t="shared" si="10"/>
        <v>3.6402380952380948</v>
      </c>
      <c r="AX204" s="3">
        <f t="shared" si="11"/>
        <v>3.6402380952380948</v>
      </c>
      <c r="AY204" s="3">
        <f t="shared" si="12"/>
        <v>-1.2743809523809535</v>
      </c>
      <c r="AZ204" s="3">
        <f t="shared" si="13"/>
        <v>-1.2743809523809535</v>
      </c>
      <c r="BA204" s="3">
        <f t="shared" si="14"/>
        <v>-1.2743809523809535</v>
      </c>
      <c r="BB204" s="3">
        <f t="shared" si="15"/>
        <v>-1.2743809523809535</v>
      </c>
      <c r="BC204" s="3">
        <f t="shared" si="16"/>
        <v>-1.2743809523809535</v>
      </c>
      <c r="BD204" s="3">
        <f t="shared" si="17"/>
        <v>-1.2743809523809535</v>
      </c>
      <c r="BE204" s="3">
        <f t="shared" si="18"/>
        <v>-1.2743809523809535</v>
      </c>
      <c r="BF204" s="3">
        <f t="shared" si="19"/>
        <v>-1.2743809523809535</v>
      </c>
      <c r="BG204" s="3">
        <f t="shared" si="20"/>
        <v>-1.2743809523809535</v>
      </c>
    </row>
    <row r="205" spans="1:59" ht="15" x14ac:dyDescent="0.25">
      <c r="A205" s="38" t="s">
        <v>446</v>
      </c>
      <c r="B205" s="38" t="s">
        <v>49</v>
      </c>
      <c r="C205" s="38" t="str">
        <f>VLOOKUP(A205,CALC!$A$2:$C$494,3,FALSE)</f>
        <v>C/LW</v>
      </c>
      <c r="D205" s="38">
        <v>2</v>
      </c>
      <c r="E205" s="39">
        <v>84</v>
      </c>
      <c r="F205" s="40">
        <v>20</v>
      </c>
      <c r="G205" s="40">
        <v>36.4</v>
      </c>
      <c r="H205" s="40">
        <v>56.3</v>
      </c>
      <c r="I205" s="40">
        <v>10.9</v>
      </c>
      <c r="J205" s="40">
        <v>174</v>
      </c>
      <c r="K205" s="40">
        <v>46</v>
      </c>
      <c r="L205" s="40">
        <v>45.6</v>
      </c>
      <c r="M205" s="40">
        <v>31.3</v>
      </c>
      <c r="N205" s="52">
        <v>0.115</v>
      </c>
      <c r="O205" s="42">
        <v>17.55</v>
      </c>
      <c r="P205" s="54">
        <f t="shared" ref="P205:Y205" si="217">IF(F$4="Yes",F205*F$5,0)</f>
        <v>100</v>
      </c>
      <c r="Q205" s="55">
        <f t="shared" si="217"/>
        <v>136.5</v>
      </c>
      <c r="R205" s="55">
        <f t="shared" si="217"/>
        <v>0</v>
      </c>
      <c r="S205" s="55">
        <f t="shared" si="217"/>
        <v>5.45</v>
      </c>
      <c r="T205" s="55">
        <f t="shared" si="217"/>
        <v>87</v>
      </c>
      <c r="U205" s="55">
        <f t="shared" si="217"/>
        <v>13.799999999999999</v>
      </c>
      <c r="V205" s="55">
        <f t="shared" si="217"/>
        <v>27.36</v>
      </c>
      <c r="W205" s="55">
        <f t="shared" si="217"/>
        <v>0</v>
      </c>
      <c r="X205" s="55">
        <f t="shared" si="217"/>
        <v>0</v>
      </c>
      <c r="Y205" s="56">
        <f t="shared" si="217"/>
        <v>0</v>
      </c>
      <c r="Z205" s="57">
        <f t="shared" si="1"/>
        <v>370.11</v>
      </c>
      <c r="AA205" s="59">
        <f t="shared" si="2"/>
        <v>4.4060714285714289</v>
      </c>
      <c r="AB205" s="59">
        <f t="shared" si="3"/>
        <v>-1.2772353883928558</v>
      </c>
      <c r="AC205" s="1"/>
      <c r="AD205" s="1"/>
      <c r="AE205" s="1"/>
      <c r="AF205" s="1"/>
      <c r="AG205" s="1"/>
      <c r="AH205" s="1"/>
      <c r="AI205" s="1"/>
      <c r="AJ205" s="1"/>
      <c r="AK205" s="1"/>
      <c r="AL205" s="1">
        <f>IFERROR(VLOOKUP(C205,CALC!$K$2:$M$8,2,FALSE),1)</f>
        <v>1.0900000000000001</v>
      </c>
      <c r="AM205" s="1">
        <f>IFERROR(VLOOKUP(C205,CALC!$K$2:$M$8,3,FALSE),1)</f>
        <v>1.0449999999999999</v>
      </c>
      <c r="AN205" s="1">
        <f>VLOOKUP(B205,CALC!$E$2:$H$33,3,FALSE)</f>
        <v>0.81</v>
      </c>
      <c r="AO205" s="1">
        <f>VLOOKUP(B205,CALC!$E$2:$H$33,4,FALSE)</f>
        <v>0.90500000000000003</v>
      </c>
      <c r="AP205" s="1"/>
      <c r="AQ205" s="3">
        <f t="shared" si="4"/>
        <v>4.6043446428571428</v>
      </c>
      <c r="AR205" s="3">
        <f t="shared" si="5"/>
        <v>4.8026178571428577</v>
      </c>
      <c r="AS205" s="3">
        <f t="shared" si="6"/>
        <v>3.9874946428571434</v>
      </c>
      <c r="AT205" s="3">
        <f t="shared" si="7"/>
        <v>3.5689178571428575</v>
      </c>
      <c r="AU205" s="3">
        <f t="shared" si="8"/>
        <v>4.1669319017857145</v>
      </c>
      <c r="AV205" s="3">
        <f t="shared" si="9"/>
        <v>3.7295191607142861</v>
      </c>
      <c r="AW205" s="3">
        <f t="shared" si="10"/>
        <v>4.3463691607142865</v>
      </c>
      <c r="AX205" s="3">
        <f t="shared" si="11"/>
        <v>3.8901204642857148</v>
      </c>
      <c r="AY205" s="3">
        <f t="shared" si="12"/>
        <v>-1.3505357142857131</v>
      </c>
      <c r="AZ205" s="3">
        <f t="shared" si="13"/>
        <v>-1.41130982142857</v>
      </c>
      <c r="BA205" s="3">
        <f t="shared" si="14"/>
        <v>-1.4720839285714273</v>
      </c>
      <c r="BB205" s="3">
        <f t="shared" si="15"/>
        <v>-1.2222348214285703</v>
      </c>
      <c r="BC205" s="3">
        <f t="shared" si="16"/>
        <v>-1.0939339285714276</v>
      </c>
      <c r="BD205" s="3">
        <f t="shared" si="17"/>
        <v>-1.2772353883928558</v>
      </c>
      <c r="BE205" s="3">
        <f t="shared" si="18"/>
        <v>-1.1431609553571418</v>
      </c>
      <c r="BF205" s="3">
        <f t="shared" si="19"/>
        <v>-1.3322359553571417</v>
      </c>
      <c r="BG205" s="3">
        <f t="shared" si="20"/>
        <v>-1.1923879821428562</v>
      </c>
    </row>
    <row r="206" spans="1:59" ht="15" x14ac:dyDescent="0.25">
      <c r="A206" s="38" t="s">
        <v>352</v>
      </c>
      <c r="B206" s="38" t="s">
        <v>66</v>
      </c>
      <c r="C206" s="38" t="str">
        <f>VLOOKUP(A206,CALC!$A$2:$C$494,3,FALSE)</f>
        <v>RW</v>
      </c>
      <c r="D206" s="38">
        <v>2</v>
      </c>
      <c r="E206" s="39">
        <v>84</v>
      </c>
      <c r="F206" s="40">
        <v>22.6</v>
      </c>
      <c r="G206" s="40">
        <v>32.1</v>
      </c>
      <c r="H206" s="40">
        <v>54.7</v>
      </c>
      <c r="I206" s="40">
        <v>13.2</v>
      </c>
      <c r="J206" s="40">
        <v>196.4</v>
      </c>
      <c r="K206" s="40">
        <v>51.2</v>
      </c>
      <c r="L206" s="40">
        <v>27.5</v>
      </c>
      <c r="M206" s="40">
        <v>17.100000000000001</v>
      </c>
      <c r="N206" s="52">
        <v>0.115</v>
      </c>
      <c r="O206" s="42">
        <v>16.05</v>
      </c>
      <c r="P206" s="54">
        <f t="shared" ref="P206:Y206" si="218">IF(F$4="Yes",F206*F$5,0)</f>
        <v>113</v>
      </c>
      <c r="Q206" s="55">
        <f t="shared" si="218"/>
        <v>120.375</v>
      </c>
      <c r="R206" s="55">
        <f t="shared" si="218"/>
        <v>0</v>
      </c>
      <c r="S206" s="55">
        <f t="shared" si="218"/>
        <v>6.6</v>
      </c>
      <c r="T206" s="55">
        <f t="shared" si="218"/>
        <v>98.2</v>
      </c>
      <c r="U206" s="55">
        <f t="shared" si="218"/>
        <v>15.36</v>
      </c>
      <c r="V206" s="55">
        <f t="shared" si="218"/>
        <v>16.5</v>
      </c>
      <c r="W206" s="55">
        <f t="shared" si="218"/>
        <v>0</v>
      </c>
      <c r="X206" s="55">
        <f t="shared" si="218"/>
        <v>0</v>
      </c>
      <c r="Y206" s="56">
        <f t="shared" si="218"/>
        <v>0</v>
      </c>
      <c r="Z206" s="57">
        <f t="shared" si="1"/>
        <v>370.03500000000003</v>
      </c>
      <c r="AA206" s="59">
        <f t="shared" si="2"/>
        <v>4.4051785714285714</v>
      </c>
      <c r="AB206" s="59">
        <f t="shared" si="3"/>
        <v>-1.2847017857142848</v>
      </c>
      <c r="AC206" s="1"/>
      <c r="AD206" s="1"/>
      <c r="AE206" s="1"/>
      <c r="AF206" s="1"/>
      <c r="AG206" s="1"/>
      <c r="AH206" s="1"/>
      <c r="AI206" s="1"/>
      <c r="AJ206" s="1"/>
      <c r="AK206" s="1"/>
      <c r="AL206" s="1">
        <f>IFERROR(VLOOKUP(C206,CALC!$K$2:$M$8,2,FALSE),1)</f>
        <v>0.95</v>
      </c>
      <c r="AM206" s="1">
        <f>IFERROR(VLOOKUP(C206,CALC!$K$2:$M$8,3,FALSE),1)</f>
        <v>0.97499999999999998</v>
      </c>
      <c r="AN206" s="1">
        <f>VLOOKUP(B206,CALC!$E$2:$H$33,3,FALSE)</f>
        <v>0.95</v>
      </c>
      <c r="AO206" s="1">
        <f>VLOOKUP(B206,CALC!$E$2:$H$33,4,FALSE)</f>
        <v>0.97499999999999998</v>
      </c>
      <c r="AP206" s="1"/>
      <c r="AQ206" s="3">
        <f t="shared" si="4"/>
        <v>4.2950491071428569</v>
      </c>
      <c r="AR206" s="3">
        <f t="shared" si="5"/>
        <v>4.1849196428571425</v>
      </c>
      <c r="AS206" s="3">
        <f t="shared" si="6"/>
        <v>4.2950491071428569</v>
      </c>
      <c r="AT206" s="3">
        <f t="shared" si="7"/>
        <v>4.1849196428571425</v>
      </c>
      <c r="AU206" s="3">
        <f t="shared" si="8"/>
        <v>4.1876728794642855</v>
      </c>
      <c r="AV206" s="3">
        <f t="shared" si="9"/>
        <v>4.080296651785714</v>
      </c>
      <c r="AW206" s="3">
        <f t="shared" si="10"/>
        <v>4.080296651785714</v>
      </c>
      <c r="AX206" s="3">
        <f t="shared" si="11"/>
        <v>3.9756736607142851</v>
      </c>
      <c r="AY206" s="3">
        <f t="shared" si="12"/>
        <v>-1.3514285714285705</v>
      </c>
      <c r="AZ206" s="3">
        <f t="shared" si="13"/>
        <v>-1.3176428571428562</v>
      </c>
      <c r="BA206" s="3">
        <f t="shared" si="14"/>
        <v>-1.2838571428571419</v>
      </c>
      <c r="BB206" s="3">
        <f t="shared" si="15"/>
        <v>-1.3176428571428562</v>
      </c>
      <c r="BC206" s="3">
        <f t="shared" si="16"/>
        <v>-1.2838571428571419</v>
      </c>
      <c r="BD206" s="3">
        <f t="shared" si="17"/>
        <v>-1.2847017857142848</v>
      </c>
      <c r="BE206" s="3">
        <f t="shared" si="18"/>
        <v>-1.2517607142857134</v>
      </c>
      <c r="BF206" s="3">
        <f t="shared" si="19"/>
        <v>-1.2517607142857134</v>
      </c>
      <c r="BG206" s="3">
        <f t="shared" si="20"/>
        <v>-1.2196642857142848</v>
      </c>
    </row>
    <row r="207" spans="1:59" ht="15" x14ac:dyDescent="0.25">
      <c r="A207" s="38" t="s">
        <v>432</v>
      </c>
      <c r="B207" s="38" t="s">
        <v>63</v>
      </c>
      <c r="C207" s="38" t="str">
        <f>VLOOKUP(A207,CALC!$A$2:$C$494,3,FALSE)</f>
        <v>D</v>
      </c>
      <c r="D207" s="38">
        <v>1</v>
      </c>
      <c r="E207" s="39">
        <v>84</v>
      </c>
      <c r="F207" s="40">
        <v>10</v>
      </c>
      <c r="G207" s="40">
        <v>31.9</v>
      </c>
      <c r="H207" s="40">
        <v>41.9</v>
      </c>
      <c r="I207" s="40">
        <v>14.4</v>
      </c>
      <c r="J207" s="40">
        <v>118.8</v>
      </c>
      <c r="K207" s="40">
        <v>22.6</v>
      </c>
      <c r="L207" s="40">
        <v>103</v>
      </c>
      <c r="M207" s="40">
        <v>27.8</v>
      </c>
      <c r="N207" s="52">
        <v>8.4000000000000005E-2</v>
      </c>
      <c r="O207" s="42">
        <v>21.75</v>
      </c>
      <c r="P207" s="54">
        <f t="shared" ref="P207:Y207" si="219">IF(F$4="Yes",F207*F$5,0)</f>
        <v>50</v>
      </c>
      <c r="Q207" s="55">
        <f t="shared" si="219"/>
        <v>119.625</v>
      </c>
      <c r="R207" s="55">
        <f t="shared" si="219"/>
        <v>0</v>
      </c>
      <c r="S207" s="55">
        <f t="shared" si="219"/>
        <v>7.2</v>
      </c>
      <c r="T207" s="55">
        <f t="shared" si="219"/>
        <v>59.4</v>
      </c>
      <c r="U207" s="55">
        <f t="shared" si="219"/>
        <v>6.78</v>
      </c>
      <c r="V207" s="55">
        <f t="shared" si="219"/>
        <v>61.8</v>
      </c>
      <c r="W207" s="55">
        <f t="shared" si="219"/>
        <v>0</v>
      </c>
      <c r="X207" s="55">
        <f t="shared" si="219"/>
        <v>0</v>
      </c>
      <c r="Y207" s="56">
        <f t="shared" si="219"/>
        <v>0</v>
      </c>
      <c r="Z207" s="57">
        <f t="shared" si="1"/>
        <v>304.80500000000001</v>
      </c>
      <c r="AA207" s="59">
        <f t="shared" si="2"/>
        <v>3.6286309523809526</v>
      </c>
      <c r="AB207" s="59">
        <f t="shared" si="3"/>
        <v>-1.3117078571428578</v>
      </c>
      <c r="AC207" s="1"/>
      <c r="AD207" s="1"/>
      <c r="AE207" s="1"/>
      <c r="AF207" s="1"/>
      <c r="AG207" s="1"/>
      <c r="AH207" s="1"/>
      <c r="AI207" s="1"/>
      <c r="AJ207" s="1"/>
      <c r="AK207" s="1"/>
      <c r="AL207" s="1">
        <f>IFERROR(VLOOKUP(C207,CALC!$K$2:$M$8,2,FALSE),1)</f>
        <v>1</v>
      </c>
      <c r="AM207" s="1">
        <f>IFERROR(VLOOKUP(C207,CALC!$K$2:$M$8,3,FALSE),1)</f>
        <v>1</v>
      </c>
      <c r="AN207" s="1">
        <f>VLOOKUP(B207,CALC!$E$2:$H$33,3,FALSE)</f>
        <v>1.04</v>
      </c>
      <c r="AO207" s="1">
        <f>VLOOKUP(B207,CALC!$E$2:$H$33,4,FALSE)</f>
        <v>1.02</v>
      </c>
      <c r="AP207" s="1"/>
      <c r="AQ207" s="3">
        <f t="shared" si="4"/>
        <v>3.6286309523809526</v>
      </c>
      <c r="AR207" s="3">
        <f t="shared" si="5"/>
        <v>3.6286309523809526</v>
      </c>
      <c r="AS207" s="3">
        <f t="shared" si="6"/>
        <v>3.7012035714285716</v>
      </c>
      <c r="AT207" s="3">
        <f t="shared" si="7"/>
        <v>3.7737761904761906</v>
      </c>
      <c r="AU207" s="3">
        <f t="shared" si="8"/>
        <v>3.7012035714285716</v>
      </c>
      <c r="AV207" s="3">
        <f t="shared" si="9"/>
        <v>3.7737761904761906</v>
      </c>
      <c r="AW207" s="3">
        <f t="shared" si="10"/>
        <v>3.7012035714285716</v>
      </c>
      <c r="AX207" s="3">
        <f t="shared" si="11"/>
        <v>3.7737761904761906</v>
      </c>
      <c r="AY207" s="3">
        <f t="shared" si="12"/>
        <v>-1.2859880952380958</v>
      </c>
      <c r="AZ207" s="3">
        <f t="shared" si="13"/>
        <v>-1.2859880952380958</v>
      </c>
      <c r="BA207" s="3">
        <f t="shared" si="14"/>
        <v>-1.2859880952380958</v>
      </c>
      <c r="BB207" s="3">
        <f t="shared" si="15"/>
        <v>-1.3117078571428578</v>
      </c>
      <c r="BC207" s="3">
        <f t="shared" si="16"/>
        <v>-1.3374276190476195</v>
      </c>
      <c r="BD207" s="3">
        <f t="shared" si="17"/>
        <v>-1.3117078571428578</v>
      </c>
      <c r="BE207" s="3">
        <f t="shared" si="18"/>
        <v>-1.3374276190476195</v>
      </c>
      <c r="BF207" s="3">
        <f t="shared" si="19"/>
        <v>-1.3117078571428578</v>
      </c>
      <c r="BG207" s="3">
        <f t="shared" si="20"/>
        <v>-1.3374276190476195</v>
      </c>
    </row>
    <row r="208" spans="1:59" ht="15" x14ac:dyDescent="0.25">
      <c r="A208" s="38" t="s">
        <v>386</v>
      </c>
      <c r="B208" s="38" t="s">
        <v>81</v>
      </c>
      <c r="C208" s="38" t="str">
        <f>VLOOKUP(A208,CALC!$A$2:$C$494,3,FALSE)</f>
        <v>D</v>
      </c>
      <c r="D208" s="38">
        <v>2</v>
      </c>
      <c r="E208" s="39">
        <v>84</v>
      </c>
      <c r="F208" s="40">
        <v>5.9</v>
      </c>
      <c r="G208" s="40">
        <v>29</v>
      </c>
      <c r="H208" s="40">
        <v>34.9</v>
      </c>
      <c r="I208" s="40">
        <v>9.5</v>
      </c>
      <c r="J208" s="40">
        <v>111</v>
      </c>
      <c r="K208" s="40">
        <v>112.5</v>
      </c>
      <c r="L208" s="40">
        <v>119</v>
      </c>
      <c r="M208" s="40">
        <v>47.7</v>
      </c>
      <c r="N208" s="41">
        <v>5.2999999999999999E-2</v>
      </c>
      <c r="O208" s="42">
        <v>22</v>
      </c>
      <c r="P208" s="54">
        <f t="shared" ref="P208:Y208" si="220">IF(F$4="Yes",F208*F$5,0)</f>
        <v>29.5</v>
      </c>
      <c r="Q208" s="55">
        <f t="shared" si="220"/>
        <v>108.75</v>
      </c>
      <c r="R208" s="55">
        <f t="shared" si="220"/>
        <v>0</v>
      </c>
      <c r="S208" s="55">
        <f t="shared" si="220"/>
        <v>4.75</v>
      </c>
      <c r="T208" s="55">
        <f t="shared" si="220"/>
        <v>55.5</v>
      </c>
      <c r="U208" s="55">
        <f t="shared" si="220"/>
        <v>33.75</v>
      </c>
      <c r="V208" s="55">
        <f t="shared" si="220"/>
        <v>71.399999999999991</v>
      </c>
      <c r="W208" s="55">
        <f t="shared" si="220"/>
        <v>0</v>
      </c>
      <c r="X208" s="55">
        <f t="shared" si="220"/>
        <v>0</v>
      </c>
      <c r="Y208" s="56">
        <f t="shared" si="220"/>
        <v>0</v>
      </c>
      <c r="Z208" s="57">
        <f t="shared" si="1"/>
        <v>303.64999999999998</v>
      </c>
      <c r="AA208" s="59">
        <f t="shared" si="2"/>
        <v>3.6148809523809522</v>
      </c>
      <c r="AB208" s="59">
        <f t="shared" si="3"/>
        <v>-1.3257328571428582</v>
      </c>
      <c r="AC208" s="1"/>
      <c r="AD208" s="1"/>
      <c r="AE208" s="1"/>
      <c r="AF208" s="1"/>
      <c r="AG208" s="1"/>
      <c r="AH208" s="1"/>
      <c r="AI208" s="1"/>
      <c r="AJ208" s="1"/>
      <c r="AK208" s="1"/>
      <c r="AL208" s="1">
        <f>IFERROR(VLOOKUP(C208,CALC!$K$2:$M$8,2,FALSE),1)</f>
        <v>1</v>
      </c>
      <c r="AM208" s="1">
        <f>IFERROR(VLOOKUP(C208,CALC!$K$2:$M$8,3,FALSE),1)</f>
        <v>1</v>
      </c>
      <c r="AN208" s="1">
        <f>VLOOKUP(B208,CALC!$E$2:$H$33,3,FALSE)</f>
        <v>1.04</v>
      </c>
      <c r="AO208" s="1">
        <f>VLOOKUP(B208,CALC!$E$2:$H$33,4,FALSE)</f>
        <v>1.02</v>
      </c>
      <c r="AP208" s="1"/>
      <c r="AQ208" s="3">
        <f t="shared" si="4"/>
        <v>3.6148809523809522</v>
      </c>
      <c r="AR208" s="3">
        <f t="shared" si="5"/>
        <v>3.6148809523809522</v>
      </c>
      <c r="AS208" s="3">
        <f t="shared" si="6"/>
        <v>3.6871785714285714</v>
      </c>
      <c r="AT208" s="3">
        <f t="shared" si="7"/>
        <v>3.7594761904761902</v>
      </c>
      <c r="AU208" s="3">
        <f t="shared" si="8"/>
        <v>3.6871785714285714</v>
      </c>
      <c r="AV208" s="3">
        <f t="shared" si="9"/>
        <v>3.7594761904761902</v>
      </c>
      <c r="AW208" s="3">
        <f t="shared" si="10"/>
        <v>3.6871785714285714</v>
      </c>
      <c r="AX208" s="3">
        <f t="shared" si="11"/>
        <v>3.7594761904761902</v>
      </c>
      <c r="AY208" s="3">
        <f t="shared" si="12"/>
        <v>-1.2997380952380961</v>
      </c>
      <c r="AZ208" s="3">
        <f t="shared" si="13"/>
        <v>-1.2997380952380961</v>
      </c>
      <c r="BA208" s="3">
        <f t="shared" si="14"/>
        <v>-1.2997380952380961</v>
      </c>
      <c r="BB208" s="3">
        <f t="shared" si="15"/>
        <v>-1.3257328571428582</v>
      </c>
      <c r="BC208" s="3">
        <f t="shared" si="16"/>
        <v>-1.35172761904762</v>
      </c>
      <c r="BD208" s="3">
        <f t="shared" si="17"/>
        <v>-1.3257328571428582</v>
      </c>
      <c r="BE208" s="3">
        <f t="shared" si="18"/>
        <v>-1.35172761904762</v>
      </c>
      <c r="BF208" s="3">
        <f t="shared" si="19"/>
        <v>-1.3257328571428582</v>
      </c>
      <c r="BG208" s="3">
        <f t="shared" si="20"/>
        <v>-1.35172761904762</v>
      </c>
    </row>
    <row r="209" spans="1:59" ht="15" x14ac:dyDescent="0.25">
      <c r="A209" s="38" t="s">
        <v>366</v>
      </c>
      <c r="B209" s="38" t="s">
        <v>56</v>
      </c>
      <c r="C209" s="38" t="str">
        <f>VLOOKUP(A209,CALC!$A$2:$C$494,3,FALSE)</f>
        <v>D</v>
      </c>
      <c r="D209" s="38"/>
      <c r="E209" s="39">
        <v>84</v>
      </c>
      <c r="F209" s="40">
        <v>8.1999999999999993</v>
      </c>
      <c r="G209" s="40">
        <v>30.9</v>
      </c>
      <c r="H209" s="40">
        <v>39.1</v>
      </c>
      <c r="I209" s="40">
        <v>3</v>
      </c>
      <c r="J209" s="40">
        <v>139.19999999999999</v>
      </c>
      <c r="K209" s="40">
        <v>41.5</v>
      </c>
      <c r="L209" s="40">
        <v>106.5</v>
      </c>
      <c r="M209" s="40">
        <v>25.2</v>
      </c>
      <c r="N209" s="52">
        <v>5.8999999999999997E-2</v>
      </c>
      <c r="O209" s="42">
        <v>22.7</v>
      </c>
      <c r="P209" s="54">
        <f t="shared" ref="P209:Y209" si="221">IF(F$4="Yes",F209*F$5,0)</f>
        <v>41</v>
      </c>
      <c r="Q209" s="55">
        <f t="shared" si="221"/>
        <v>115.875</v>
      </c>
      <c r="R209" s="55">
        <f t="shared" si="221"/>
        <v>0</v>
      </c>
      <c r="S209" s="55">
        <f t="shared" si="221"/>
        <v>1.5</v>
      </c>
      <c r="T209" s="55">
        <f t="shared" si="221"/>
        <v>69.599999999999994</v>
      </c>
      <c r="U209" s="55">
        <f t="shared" si="221"/>
        <v>12.45</v>
      </c>
      <c r="V209" s="55">
        <f t="shared" si="221"/>
        <v>63.9</v>
      </c>
      <c r="W209" s="55">
        <f t="shared" si="221"/>
        <v>0</v>
      </c>
      <c r="X209" s="55">
        <f t="shared" si="221"/>
        <v>0</v>
      </c>
      <c r="Y209" s="56">
        <f t="shared" si="221"/>
        <v>0</v>
      </c>
      <c r="Z209" s="57">
        <f t="shared" si="1"/>
        <v>304.32499999999999</v>
      </c>
      <c r="AA209" s="59">
        <f t="shared" si="2"/>
        <v>3.6229166666666663</v>
      </c>
      <c r="AB209" s="59">
        <f t="shared" si="3"/>
        <v>-1.3821215476190485</v>
      </c>
      <c r="AC209" s="1"/>
      <c r="AD209" s="1"/>
      <c r="AE209" s="1"/>
      <c r="AF209" s="1"/>
      <c r="AG209" s="1"/>
      <c r="AH209" s="1"/>
      <c r="AI209" s="1"/>
      <c r="AJ209" s="1"/>
      <c r="AK209" s="1"/>
      <c r="AL209" s="1">
        <f>IFERROR(VLOOKUP(C209,CALC!$K$2:$M$8,2,FALSE),1)</f>
        <v>1</v>
      </c>
      <c r="AM209" s="1">
        <f>IFERROR(VLOOKUP(C209,CALC!$K$2:$M$8,3,FALSE),1)</f>
        <v>1</v>
      </c>
      <c r="AN209" s="1">
        <f>VLOOKUP(B209,CALC!$E$2:$H$33,3,FALSE)</f>
        <v>1.1399999999999999</v>
      </c>
      <c r="AO209" s="1">
        <f>VLOOKUP(B209,CALC!$E$2:$H$33,4,FALSE)</f>
        <v>1.0699999999999998</v>
      </c>
      <c r="AP209" s="1"/>
      <c r="AQ209" s="3">
        <f t="shared" si="4"/>
        <v>3.6229166666666663</v>
      </c>
      <c r="AR209" s="3">
        <f t="shared" si="5"/>
        <v>3.6229166666666663</v>
      </c>
      <c r="AS209" s="3">
        <f t="shared" si="6"/>
        <v>3.8765208333333323</v>
      </c>
      <c r="AT209" s="3">
        <f t="shared" si="7"/>
        <v>4.1301249999999996</v>
      </c>
      <c r="AU209" s="3">
        <f t="shared" si="8"/>
        <v>3.8765208333333323</v>
      </c>
      <c r="AV209" s="3">
        <f t="shared" si="9"/>
        <v>4.1301249999999996</v>
      </c>
      <c r="AW209" s="3">
        <f t="shared" si="10"/>
        <v>3.8765208333333323</v>
      </c>
      <c r="AX209" s="3">
        <f t="shared" si="11"/>
        <v>4.1301249999999996</v>
      </c>
      <c r="AY209" s="3">
        <f t="shared" si="12"/>
        <v>-1.291702380952382</v>
      </c>
      <c r="AZ209" s="3">
        <f t="shared" si="13"/>
        <v>-1.291702380952382</v>
      </c>
      <c r="BA209" s="3">
        <f t="shared" si="14"/>
        <v>-1.291702380952382</v>
      </c>
      <c r="BB209" s="3">
        <f t="shared" si="15"/>
        <v>-1.3821215476190485</v>
      </c>
      <c r="BC209" s="3">
        <f t="shared" si="16"/>
        <v>-1.4725407142857154</v>
      </c>
      <c r="BD209" s="3">
        <f t="shared" si="17"/>
        <v>-1.3821215476190485</v>
      </c>
      <c r="BE209" s="3">
        <f t="shared" si="18"/>
        <v>-1.4725407142857154</v>
      </c>
      <c r="BF209" s="3">
        <f t="shared" si="19"/>
        <v>-1.3821215476190485</v>
      </c>
      <c r="BG209" s="3">
        <f t="shared" si="20"/>
        <v>-1.4725407142857154</v>
      </c>
    </row>
    <row r="210" spans="1:59" ht="15" x14ac:dyDescent="0.25">
      <c r="A210" s="1" t="s">
        <v>367</v>
      </c>
      <c r="B210" s="1" t="s">
        <v>19</v>
      </c>
      <c r="C210" s="38" t="str">
        <f>VLOOKUP(A210,CALC!$A$2:$C$494,3,FALSE)</f>
        <v>RW</v>
      </c>
      <c r="D210" s="1">
        <v>2</v>
      </c>
      <c r="E210" s="79">
        <v>84</v>
      </c>
      <c r="F210" s="80">
        <v>24.3</v>
      </c>
      <c r="G210" s="80">
        <v>24.4</v>
      </c>
      <c r="H210" s="80">
        <v>48.6</v>
      </c>
      <c r="I210" s="80">
        <v>13.5</v>
      </c>
      <c r="J210" s="80">
        <v>180.8</v>
      </c>
      <c r="K210" s="80">
        <v>138</v>
      </c>
      <c r="L210" s="80">
        <v>31.5</v>
      </c>
      <c r="M210" s="80">
        <v>47.7</v>
      </c>
      <c r="N210" s="81">
        <v>0.13400000000000001</v>
      </c>
      <c r="O210" s="3">
        <v>15.55</v>
      </c>
      <c r="P210" s="54">
        <f t="shared" ref="P210:Y210" si="222">IF(F$4="Yes",F210*F$5,0)</f>
        <v>121.5</v>
      </c>
      <c r="Q210" s="55">
        <f t="shared" si="222"/>
        <v>91.5</v>
      </c>
      <c r="R210" s="55">
        <f t="shared" si="222"/>
        <v>0</v>
      </c>
      <c r="S210" s="55">
        <f t="shared" si="222"/>
        <v>6.75</v>
      </c>
      <c r="T210" s="55">
        <f t="shared" si="222"/>
        <v>90.4</v>
      </c>
      <c r="U210" s="55">
        <f t="shared" si="222"/>
        <v>41.4</v>
      </c>
      <c r="V210" s="55">
        <f t="shared" si="222"/>
        <v>18.899999999999999</v>
      </c>
      <c r="W210" s="55">
        <f t="shared" si="222"/>
        <v>0</v>
      </c>
      <c r="X210" s="55">
        <f t="shared" si="222"/>
        <v>0</v>
      </c>
      <c r="Y210" s="56">
        <f t="shared" si="222"/>
        <v>0</v>
      </c>
      <c r="Z210" s="57">
        <f t="shared" si="1"/>
        <v>370.44999999999993</v>
      </c>
      <c r="AA210" s="59">
        <f t="shared" si="2"/>
        <v>4.4101190476190464</v>
      </c>
      <c r="AB210" s="59">
        <f t="shared" si="3"/>
        <v>-1.4375443526785716</v>
      </c>
      <c r="AC210" s="1"/>
      <c r="AD210" s="1"/>
      <c r="AE210" s="1"/>
      <c r="AF210" s="1"/>
      <c r="AG210" s="1"/>
      <c r="AH210" s="1"/>
      <c r="AI210" s="1"/>
      <c r="AJ210" s="1"/>
      <c r="AK210" s="1"/>
      <c r="AL210" s="1">
        <f>IFERROR(VLOOKUP(C210,CALC!$K$2:$M$8,2,FALSE),1)</f>
        <v>0.95</v>
      </c>
      <c r="AM210" s="1">
        <f>IFERROR(VLOOKUP(C210,CALC!$K$2:$M$8,3,FALSE),1)</f>
        <v>0.97499999999999998</v>
      </c>
      <c r="AN210" s="1">
        <f>VLOOKUP(B210,CALC!$E$2:$H$33,3,FALSE)</f>
        <v>1.19</v>
      </c>
      <c r="AO210" s="1">
        <f>VLOOKUP(B210,CALC!$E$2:$H$33,4,FALSE)</f>
        <v>1.095</v>
      </c>
      <c r="AP210" s="1"/>
      <c r="AQ210" s="3">
        <f t="shared" si="4"/>
        <v>4.2998660714285704</v>
      </c>
      <c r="AR210" s="3">
        <f t="shared" si="5"/>
        <v>4.1896130952380934</v>
      </c>
      <c r="AS210" s="3">
        <f t="shared" si="6"/>
        <v>4.829080357142856</v>
      </c>
      <c r="AT210" s="3">
        <f t="shared" si="7"/>
        <v>5.2480416666666647</v>
      </c>
      <c r="AU210" s="3">
        <f t="shared" si="8"/>
        <v>4.7083533482142848</v>
      </c>
      <c r="AV210" s="3">
        <f t="shared" si="9"/>
        <v>5.1168406249999983</v>
      </c>
      <c r="AW210" s="3">
        <f t="shared" si="10"/>
        <v>4.5876263392857126</v>
      </c>
      <c r="AX210" s="3">
        <f t="shared" si="11"/>
        <v>4.9856395833333309</v>
      </c>
      <c r="AY210" s="3">
        <f t="shared" si="12"/>
        <v>-1.3464880952380955</v>
      </c>
      <c r="AZ210" s="3">
        <f t="shared" si="13"/>
        <v>-1.312825892857143</v>
      </c>
      <c r="BA210" s="3">
        <f t="shared" si="14"/>
        <v>-1.2791636904761907</v>
      </c>
      <c r="BB210" s="3">
        <f t="shared" si="15"/>
        <v>-1.4744044642857146</v>
      </c>
      <c r="BC210" s="3">
        <f t="shared" si="16"/>
        <v>-1.6023208333333336</v>
      </c>
      <c r="BD210" s="3">
        <f t="shared" si="17"/>
        <v>-1.4375443526785716</v>
      </c>
      <c r="BE210" s="3">
        <f t="shared" si="18"/>
        <v>-1.5622628125000002</v>
      </c>
      <c r="BF210" s="3">
        <f t="shared" si="19"/>
        <v>-1.4006842410714289</v>
      </c>
      <c r="BG210" s="3">
        <f t="shared" si="20"/>
        <v>-1.5222047916666668</v>
      </c>
    </row>
    <row r="211" spans="1:59" ht="15" x14ac:dyDescent="0.25">
      <c r="A211" s="38" t="s">
        <v>363</v>
      </c>
      <c r="B211" s="38" t="s">
        <v>34</v>
      </c>
      <c r="C211" s="38" t="str">
        <f>VLOOKUP(A211,CALC!$A$2:$C$494,3,FALSE)</f>
        <v>C/LW</v>
      </c>
      <c r="D211" s="38">
        <v>2</v>
      </c>
      <c r="E211" s="39">
        <v>84</v>
      </c>
      <c r="F211" s="40">
        <v>21.6</v>
      </c>
      <c r="G211" s="40">
        <v>24</v>
      </c>
      <c r="H211" s="40">
        <v>45.6</v>
      </c>
      <c r="I211" s="40">
        <v>5</v>
      </c>
      <c r="J211" s="40">
        <v>197</v>
      </c>
      <c r="K211" s="40">
        <v>130.6</v>
      </c>
      <c r="L211" s="40">
        <v>51</v>
      </c>
      <c r="M211" s="40">
        <v>48</v>
      </c>
      <c r="N211" s="52">
        <v>0.109</v>
      </c>
      <c r="O211" s="42">
        <v>17.05</v>
      </c>
      <c r="P211" s="54">
        <f t="shared" ref="P211:Y211" si="223">IF(F$4="Yes",F211*F$5,0)</f>
        <v>108</v>
      </c>
      <c r="Q211" s="55">
        <f t="shared" si="223"/>
        <v>90</v>
      </c>
      <c r="R211" s="55">
        <f t="shared" si="223"/>
        <v>0</v>
      </c>
      <c r="S211" s="55">
        <f t="shared" si="223"/>
        <v>2.5</v>
      </c>
      <c r="T211" s="55">
        <f t="shared" si="223"/>
        <v>98.5</v>
      </c>
      <c r="U211" s="55">
        <f t="shared" si="223"/>
        <v>39.18</v>
      </c>
      <c r="V211" s="55">
        <f t="shared" si="223"/>
        <v>30.599999999999998</v>
      </c>
      <c r="W211" s="55">
        <f t="shared" si="223"/>
        <v>0</v>
      </c>
      <c r="X211" s="55">
        <f t="shared" si="223"/>
        <v>0</v>
      </c>
      <c r="Y211" s="56">
        <f t="shared" si="223"/>
        <v>0</v>
      </c>
      <c r="Z211" s="57">
        <f t="shared" si="1"/>
        <v>368.78000000000003</v>
      </c>
      <c r="AA211" s="59">
        <f t="shared" si="2"/>
        <v>4.3902380952380957</v>
      </c>
      <c r="AB211" s="59">
        <f t="shared" si="3"/>
        <v>-1.3564628720238081</v>
      </c>
      <c r="AC211" s="1"/>
      <c r="AD211" s="1"/>
      <c r="AE211" s="1"/>
      <c r="AF211" s="1"/>
      <c r="AG211" s="1"/>
      <c r="AH211" s="1"/>
      <c r="AI211" s="1"/>
      <c r="AJ211" s="1"/>
      <c r="AK211" s="1"/>
      <c r="AL211" s="1">
        <f>IFERROR(VLOOKUP(C211,CALC!$K$2:$M$8,2,FALSE),1)</f>
        <v>1.0900000000000001</v>
      </c>
      <c r="AM211" s="1">
        <f>IFERROR(VLOOKUP(C211,CALC!$K$2:$M$8,3,FALSE),1)</f>
        <v>1.0449999999999999</v>
      </c>
      <c r="AN211" s="1">
        <f>VLOOKUP(B211,CALC!$E$2:$H$33,3,FALSE)</f>
        <v>0.9</v>
      </c>
      <c r="AO211" s="1">
        <f>VLOOKUP(B211,CALC!$E$2:$H$33,4,FALSE)</f>
        <v>0.95</v>
      </c>
      <c r="AP211" s="1"/>
      <c r="AQ211" s="3">
        <f t="shared" si="4"/>
        <v>4.58779880952381</v>
      </c>
      <c r="AR211" s="3">
        <f t="shared" si="5"/>
        <v>4.7853595238095243</v>
      </c>
      <c r="AS211" s="3">
        <f t="shared" si="6"/>
        <v>4.1707261904761905</v>
      </c>
      <c r="AT211" s="3">
        <f t="shared" si="7"/>
        <v>3.9512142857142862</v>
      </c>
      <c r="AU211" s="3">
        <f t="shared" si="8"/>
        <v>4.3584088690476195</v>
      </c>
      <c r="AV211" s="3">
        <f t="shared" si="9"/>
        <v>4.1290189285714289</v>
      </c>
      <c r="AW211" s="3">
        <f t="shared" si="10"/>
        <v>4.5460915476190475</v>
      </c>
      <c r="AX211" s="3">
        <f t="shared" si="11"/>
        <v>4.3068235714285716</v>
      </c>
      <c r="AY211" s="3">
        <f t="shared" si="12"/>
        <v>-1.3663690476190462</v>
      </c>
      <c r="AZ211" s="3">
        <f t="shared" si="13"/>
        <v>-1.4278556547619032</v>
      </c>
      <c r="BA211" s="3">
        <f t="shared" si="14"/>
        <v>-1.4893422619047605</v>
      </c>
      <c r="BB211" s="3">
        <f t="shared" si="15"/>
        <v>-1.2980505952380939</v>
      </c>
      <c r="BC211" s="3">
        <f t="shared" si="16"/>
        <v>-1.2297321428571417</v>
      </c>
      <c r="BD211" s="3">
        <f t="shared" si="17"/>
        <v>-1.3564628720238081</v>
      </c>
      <c r="BE211" s="3">
        <f t="shared" si="18"/>
        <v>-1.285070089285713</v>
      </c>
      <c r="BF211" s="3">
        <f t="shared" si="19"/>
        <v>-1.4148751488095224</v>
      </c>
      <c r="BG211" s="3">
        <f t="shared" si="20"/>
        <v>-1.3404080357142845</v>
      </c>
    </row>
    <row r="212" spans="1:59" ht="15" x14ac:dyDescent="0.25">
      <c r="A212" s="38" t="s">
        <v>371</v>
      </c>
      <c r="B212" s="38" t="s">
        <v>49</v>
      </c>
      <c r="C212" s="38" t="str">
        <f>VLOOKUP(A212,CALC!$A$2:$C$494,3,FALSE)</f>
        <v>D</v>
      </c>
      <c r="D212" s="38"/>
      <c r="E212" s="39">
        <v>84</v>
      </c>
      <c r="F212" s="40">
        <v>5.9</v>
      </c>
      <c r="G212" s="40">
        <v>17.8</v>
      </c>
      <c r="H212" s="40">
        <v>23.8</v>
      </c>
      <c r="I212" s="40">
        <v>0</v>
      </c>
      <c r="J212" s="40">
        <v>124.2</v>
      </c>
      <c r="K212" s="40">
        <v>110.6</v>
      </c>
      <c r="L212" s="40">
        <v>181.5</v>
      </c>
      <c r="M212" s="40">
        <v>23.7</v>
      </c>
      <c r="N212" s="52">
        <v>4.8000000000000001E-2</v>
      </c>
      <c r="O212" s="42">
        <v>22.1</v>
      </c>
      <c r="P212" s="54">
        <f t="shared" ref="P212:Y212" si="224">IF(F$4="Yes",F212*F$5,0)</f>
        <v>29.5</v>
      </c>
      <c r="Q212" s="55">
        <f t="shared" si="224"/>
        <v>66.75</v>
      </c>
      <c r="R212" s="55">
        <f t="shared" si="224"/>
        <v>0</v>
      </c>
      <c r="S212" s="55">
        <f t="shared" si="224"/>
        <v>0</v>
      </c>
      <c r="T212" s="55">
        <f t="shared" si="224"/>
        <v>62.1</v>
      </c>
      <c r="U212" s="55">
        <f t="shared" si="224"/>
        <v>33.18</v>
      </c>
      <c r="V212" s="55">
        <f t="shared" si="224"/>
        <v>108.89999999999999</v>
      </c>
      <c r="W212" s="55">
        <f t="shared" si="224"/>
        <v>0</v>
      </c>
      <c r="X212" s="55">
        <f t="shared" si="224"/>
        <v>0</v>
      </c>
      <c r="Y212" s="56">
        <f t="shared" si="224"/>
        <v>0</v>
      </c>
      <c r="Z212" s="57">
        <f t="shared" si="1"/>
        <v>300.43</v>
      </c>
      <c r="AA212" s="59">
        <f t="shared" si="2"/>
        <v>3.5765476190476191</v>
      </c>
      <c r="AB212" s="59">
        <f t="shared" si="3"/>
        <v>-1.2109546428571436</v>
      </c>
      <c r="AC212" s="1"/>
      <c r="AD212" s="1"/>
      <c r="AE212" s="1"/>
      <c r="AF212" s="1"/>
      <c r="AG212" s="1"/>
      <c r="AH212" s="1"/>
      <c r="AI212" s="1"/>
      <c r="AJ212" s="1"/>
      <c r="AK212" s="1"/>
      <c r="AL212" s="1">
        <f>IFERROR(VLOOKUP(C212,CALC!$K$2:$M$8,2,FALSE),1)</f>
        <v>1</v>
      </c>
      <c r="AM212" s="1">
        <f>IFERROR(VLOOKUP(C212,CALC!$K$2:$M$8,3,FALSE),1)</f>
        <v>1</v>
      </c>
      <c r="AN212" s="1">
        <f>VLOOKUP(B212,CALC!$E$2:$H$33,3,FALSE)</f>
        <v>0.81</v>
      </c>
      <c r="AO212" s="1">
        <f>VLOOKUP(B212,CALC!$E$2:$H$33,4,FALSE)</f>
        <v>0.90500000000000003</v>
      </c>
      <c r="AP212" s="1"/>
      <c r="AQ212" s="3">
        <f t="shared" si="4"/>
        <v>3.5765476190476191</v>
      </c>
      <c r="AR212" s="3">
        <f t="shared" si="5"/>
        <v>3.5765476190476191</v>
      </c>
      <c r="AS212" s="3">
        <f t="shared" si="6"/>
        <v>3.2367755952380954</v>
      </c>
      <c r="AT212" s="3">
        <f t="shared" si="7"/>
        <v>2.8970035714285718</v>
      </c>
      <c r="AU212" s="3">
        <f t="shared" si="8"/>
        <v>3.2367755952380954</v>
      </c>
      <c r="AV212" s="3">
        <f t="shared" si="9"/>
        <v>2.8970035714285718</v>
      </c>
      <c r="AW212" s="3">
        <f t="shared" si="10"/>
        <v>3.2367755952380954</v>
      </c>
      <c r="AX212" s="3">
        <f t="shared" si="11"/>
        <v>2.8970035714285718</v>
      </c>
      <c r="AY212" s="3">
        <f t="shared" si="12"/>
        <v>-1.3380714285714292</v>
      </c>
      <c r="AZ212" s="3">
        <f t="shared" si="13"/>
        <v>-1.3380714285714292</v>
      </c>
      <c r="BA212" s="3">
        <f t="shared" si="14"/>
        <v>-1.3380714285714292</v>
      </c>
      <c r="BB212" s="3">
        <f t="shared" si="15"/>
        <v>-1.2109546428571436</v>
      </c>
      <c r="BC212" s="3">
        <f t="shared" si="16"/>
        <v>-1.0838378571428577</v>
      </c>
      <c r="BD212" s="3">
        <f t="shared" si="17"/>
        <v>-1.2109546428571436</v>
      </c>
      <c r="BE212" s="3">
        <f t="shared" si="18"/>
        <v>-1.0838378571428577</v>
      </c>
      <c r="BF212" s="3">
        <f t="shared" si="19"/>
        <v>-1.2109546428571436</v>
      </c>
      <c r="BG212" s="3">
        <f t="shared" si="20"/>
        <v>-1.0838378571428577</v>
      </c>
    </row>
    <row r="213" spans="1:59" ht="15" x14ac:dyDescent="0.25">
      <c r="A213" s="38" t="s">
        <v>418</v>
      </c>
      <c r="B213" s="38" t="s">
        <v>79</v>
      </c>
      <c r="C213" s="38" t="str">
        <f>VLOOKUP(A213,CALC!$A$2:$C$494,3,FALSE)</f>
        <v>D</v>
      </c>
      <c r="D213" s="38">
        <v>1</v>
      </c>
      <c r="E213" s="39">
        <v>84</v>
      </c>
      <c r="F213" s="40">
        <v>9.6999999999999993</v>
      </c>
      <c r="G213" s="40">
        <v>33.1</v>
      </c>
      <c r="H213" s="40">
        <v>42.8</v>
      </c>
      <c r="I213" s="40">
        <v>16.7</v>
      </c>
      <c r="J213" s="40">
        <v>121.3</v>
      </c>
      <c r="K213" s="40">
        <v>33.9</v>
      </c>
      <c r="L213" s="40">
        <v>79.099999999999994</v>
      </c>
      <c r="M213" s="40">
        <v>24.9</v>
      </c>
      <c r="N213" s="52">
        <v>0.08</v>
      </c>
      <c r="O213" s="42">
        <v>18.95</v>
      </c>
      <c r="P213" s="54">
        <f t="shared" ref="P213:Y213" si="225">IF(F$4="Yes",F213*F$5,0)</f>
        <v>48.5</v>
      </c>
      <c r="Q213" s="55">
        <f t="shared" si="225"/>
        <v>124.125</v>
      </c>
      <c r="R213" s="55">
        <f t="shared" si="225"/>
        <v>0</v>
      </c>
      <c r="S213" s="55">
        <f t="shared" si="225"/>
        <v>8.35</v>
      </c>
      <c r="T213" s="55">
        <f t="shared" si="225"/>
        <v>60.65</v>
      </c>
      <c r="U213" s="55">
        <f t="shared" si="225"/>
        <v>10.17</v>
      </c>
      <c r="V213" s="55">
        <f t="shared" si="225"/>
        <v>47.459999999999994</v>
      </c>
      <c r="W213" s="55">
        <f t="shared" si="225"/>
        <v>0</v>
      </c>
      <c r="X213" s="55">
        <f t="shared" si="225"/>
        <v>0</v>
      </c>
      <c r="Y213" s="56">
        <f t="shared" si="225"/>
        <v>0</v>
      </c>
      <c r="Z213" s="57">
        <f t="shared" si="1"/>
        <v>299.255</v>
      </c>
      <c r="AA213" s="59">
        <f t="shared" si="2"/>
        <v>3.5625595238095236</v>
      </c>
      <c r="AB213" s="59">
        <f t="shared" si="3"/>
        <v>-1.3182580357142866</v>
      </c>
      <c r="AC213" s="1"/>
      <c r="AD213" s="1"/>
      <c r="AE213" s="1"/>
      <c r="AF213" s="1"/>
      <c r="AG213" s="1"/>
      <c r="AH213" s="1"/>
      <c r="AI213" s="1"/>
      <c r="AJ213" s="1"/>
      <c r="AK213" s="1"/>
      <c r="AL213" s="1">
        <f>IFERROR(VLOOKUP(C213,CALC!$K$2:$M$8,2,FALSE),1)</f>
        <v>1</v>
      </c>
      <c r="AM213" s="1">
        <f>IFERROR(VLOOKUP(C213,CALC!$K$2:$M$8,3,FALSE),1)</f>
        <v>1</v>
      </c>
      <c r="AN213" s="1">
        <f>VLOOKUP(B213,CALC!$E$2:$H$33,3,FALSE)</f>
        <v>0.95</v>
      </c>
      <c r="AO213" s="1">
        <f>VLOOKUP(B213,CALC!$E$2:$H$33,4,FALSE)</f>
        <v>0.97499999999999998</v>
      </c>
      <c r="AP213" s="1"/>
      <c r="AQ213" s="3">
        <f t="shared" si="4"/>
        <v>3.5625595238095236</v>
      </c>
      <c r="AR213" s="3">
        <f t="shared" si="5"/>
        <v>3.5625595238095236</v>
      </c>
      <c r="AS213" s="3">
        <f t="shared" si="6"/>
        <v>3.4734955357142856</v>
      </c>
      <c r="AT213" s="3">
        <f t="shared" si="7"/>
        <v>3.3844315476190472</v>
      </c>
      <c r="AU213" s="3">
        <f t="shared" si="8"/>
        <v>3.4734955357142856</v>
      </c>
      <c r="AV213" s="3">
        <f t="shared" si="9"/>
        <v>3.3844315476190472</v>
      </c>
      <c r="AW213" s="3">
        <f t="shared" si="10"/>
        <v>3.4734955357142856</v>
      </c>
      <c r="AX213" s="3">
        <f t="shared" si="11"/>
        <v>3.3844315476190472</v>
      </c>
      <c r="AY213" s="3">
        <f t="shared" si="12"/>
        <v>-1.3520595238095248</v>
      </c>
      <c r="AZ213" s="3">
        <f t="shared" si="13"/>
        <v>-1.3520595238095248</v>
      </c>
      <c r="BA213" s="3">
        <f t="shared" si="14"/>
        <v>-1.3520595238095248</v>
      </c>
      <c r="BB213" s="3">
        <f t="shared" si="15"/>
        <v>-1.3182580357142866</v>
      </c>
      <c r="BC213" s="3">
        <f t="shared" si="16"/>
        <v>-1.2844565476190484</v>
      </c>
      <c r="BD213" s="3">
        <f t="shared" si="17"/>
        <v>-1.3182580357142866</v>
      </c>
      <c r="BE213" s="3">
        <f t="shared" si="18"/>
        <v>-1.2844565476190484</v>
      </c>
      <c r="BF213" s="3">
        <f t="shared" si="19"/>
        <v>-1.3182580357142866</v>
      </c>
      <c r="BG213" s="3">
        <f t="shared" si="20"/>
        <v>-1.2844565476190484</v>
      </c>
    </row>
    <row r="214" spans="1:59" ht="15" x14ac:dyDescent="0.25">
      <c r="A214" s="38" t="s">
        <v>344</v>
      </c>
      <c r="B214" s="38" t="s">
        <v>61</v>
      </c>
      <c r="C214" s="38" t="str">
        <f>VLOOKUP(A214,CALC!$A$2:$C$494,3,FALSE)</f>
        <v>LW/RW</v>
      </c>
      <c r="D214" s="38">
        <v>1</v>
      </c>
      <c r="E214" s="39">
        <v>84</v>
      </c>
      <c r="F214" s="40">
        <v>28.3</v>
      </c>
      <c r="G214" s="40">
        <v>25.2</v>
      </c>
      <c r="H214" s="40">
        <v>53.5</v>
      </c>
      <c r="I214" s="40">
        <v>20.8</v>
      </c>
      <c r="J214" s="40">
        <v>173.3</v>
      </c>
      <c r="K214" s="40">
        <v>60.6</v>
      </c>
      <c r="L214" s="40">
        <v>26.8</v>
      </c>
      <c r="M214" s="40">
        <v>44.4</v>
      </c>
      <c r="N214" s="41">
        <v>0.16400000000000001</v>
      </c>
      <c r="O214" s="42">
        <v>17.850000000000001</v>
      </c>
      <c r="P214" s="54">
        <f t="shared" ref="P214:Y214" si="226">IF(F$4="Yes",F214*F$5,0)</f>
        <v>141.5</v>
      </c>
      <c r="Q214" s="55">
        <f t="shared" si="226"/>
        <v>94.5</v>
      </c>
      <c r="R214" s="55">
        <f t="shared" si="226"/>
        <v>0</v>
      </c>
      <c r="S214" s="55">
        <f t="shared" si="226"/>
        <v>10.4</v>
      </c>
      <c r="T214" s="55">
        <f t="shared" si="226"/>
        <v>86.65</v>
      </c>
      <c r="U214" s="55">
        <f t="shared" si="226"/>
        <v>18.18</v>
      </c>
      <c r="V214" s="55">
        <f t="shared" si="226"/>
        <v>16.079999999999998</v>
      </c>
      <c r="W214" s="55">
        <f t="shared" si="226"/>
        <v>0</v>
      </c>
      <c r="X214" s="55">
        <f t="shared" si="226"/>
        <v>0</v>
      </c>
      <c r="Y214" s="56">
        <f t="shared" si="226"/>
        <v>0</v>
      </c>
      <c r="Z214" s="57">
        <f t="shared" si="1"/>
        <v>367.31</v>
      </c>
      <c r="AA214" s="59">
        <f t="shared" si="2"/>
        <v>4.3727380952380956</v>
      </c>
      <c r="AB214" s="59">
        <f t="shared" si="3"/>
        <v>-1.5039888809523794</v>
      </c>
      <c r="AC214" s="1"/>
      <c r="AD214" s="1"/>
      <c r="AE214" s="1"/>
      <c r="AF214" s="1"/>
      <c r="AG214" s="1"/>
      <c r="AH214" s="1"/>
      <c r="AI214" s="1"/>
      <c r="AJ214" s="1"/>
      <c r="AK214" s="1"/>
      <c r="AL214" s="1">
        <f>IFERROR(VLOOKUP(C214,CALC!$K$2:$M$8,2,FALSE),1)</f>
        <v>1.08</v>
      </c>
      <c r="AM214" s="1">
        <f>IFERROR(VLOOKUP(C214,CALC!$K$2:$M$8,3,FALSE),1)</f>
        <v>1.04</v>
      </c>
      <c r="AN214" s="1">
        <f>VLOOKUP(B214,CALC!$E$2:$H$33,3,FALSE)</f>
        <v>1.0900000000000001</v>
      </c>
      <c r="AO214" s="1">
        <f>VLOOKUP(B214,CALC!$E$2:$H$33,4,FALSE)</f>
        <v>1.0449999999999999</v>
      </c>
      <c r="AP214" s="1"/>
      <c r="AQ214" s="3">
        <f t="shared" si="4"/>
        <v>4.5476476190476198</v>
      </c>
      <c r="AR214" s="3">
        <f t="shared" si="5"/>
        <v>4.722557142857144</v>
      </c>
      <c r="AS214" s="3">
        <f t="shared" si="6"/>
        <v>4.5695113095238096</v>
      </c>
      <c r="AT214" s="3">
        <f t="shared" si="7"/>
        <v>4.7662845238095244</v>
      </c>
      <c r="AU214" s="3">
        <f t="shared" si="8"/>
        <v>4.752291761904762</v>
      </c>
      <c r="AV214" s="3">
        <f t="shared" si="9"/>
        <v>4.9569359047619059</v>
      </c>
      <c r="AW214" s="3">
        <f t="shared" si="10"/>
        <v>4.9350722142857153</v>
      </c>
      <c r="AX214" s="3">
        <f t="shared" si="11"/>
        <v>5.1475872857142875</v>
      </c>
      <c r="AY214" s="3">
        <f t="shared" si="12"/>
        <v>-1.3838690476190463</v>
      </c>
      <c r="AZ214" s="3">
        <f t="shared" si="13"/>
        <v>-1.4392238095238081</v>
      </c>
      <c r="BA214" s="3">
        <f t="shared" si="14"/>
        <v>-1.49457857142857</v>
      </c>
      <c r="BB214" s="3">
        <f t="shared" si="15"/>
        <v>-1.4461431547619032</v>
      </c>
      <c r="BC214" s="3">
        <f t="shared" si="16"/>
        <v>-1.5084172619047604</v>
      </c>
      <c r="BD214" s="3">
        <f t="shared" si="17"/>
        <v>-1.5039888809523794</v>
      </c>
      <c r="BE214" s="3">
        <f t="shared" si="18"/>
        <v>-1.5687539523809511</v>
      </c>
      <c r="BF214" s="3">
        <f t="shared" si="19"/>
        <v>-1.5618346071428555</v>
      </c>
      <c r="BG214" s="3">
        <f t="shared" si="20"/>
        <v>-1.6290906428571414</v>
      </c>
    </row>
    <row r="215" spans="1:59" ht="15" x14ac:dyDescent="0.25">
      <c r="A215" s="38" t="s">
        <v>342</v>
      </c>
      <c r="B215" s="38" t="s">
        <v>39</v>
      </c>
      <c r="C215" s="38" t="str">
        <f>VLOOKUP(A215,CALC!$A$2:$C$494,3,FALSE)</f>
        <v>C</v>
      </c>
      <c r="D215" s="38">
        <v>2</v>
      </c>
      <c r="E215" s="39">
        <v>84</v>
      </c>
      <c r="F215" s="40">
        <v>16.100000000000001</v>
      </c>
      <c r="G215" s="40">
        <v>37.799999999999997</v>
      </c>
      <c r="H215" s="40">
        <v>53.9</v>
      </c>
      <c r="I215" s="40">
        <v>9.4</v>
      </c>
      <c r="J215" s="40">
        <v>137.80000000000001</v>
      </c>
      <c r="K215" s="40">
        <v>108</v>
      </c>
      <c r="L215" s="40">
        <v>57.1</v>
      </c>
      <c r="M215" s="40">
        <v>17.8</v>
      </c>
      <c r="N215" s="41">
        <v>0.11700000000000001</v>
      </c>
      <c r="O215" s="42">
        <v>18.149999999999999</v>
      </c>
      <c r="P215" s="54">
        <f t="shared" ref="P215:Y215" si="227">IF(F$4="Yes",F215*F$5,0)</f>
        <v>80.5</v>
      </c>
      <c r="Q215" s="55">
        <f t="shared" si="227"/>
        <v>141.75</v>
      </c>
      <c r="R215" s="55">
        <f t="shared" si="227"/>
        <v>0</v>
      </c>
      <c r="S215" s="55">
        <f t="shared" si="227"/>
        <v>4.7</v>
      </c>
      <c r="T215" s="55">
        <f t="shared" si="227"/>
        <v>68.900000000000006</v>
      </c>
      <c r="U215" s="55">
        <f t="shared" si="227"/>
        <v>32.4</v>
      </c>
      <c r="V215" s="55">
        <f t="shared" si="227"/>
        <v>34.26</v>
      </c>
      <c r="W215" s="55">
        <f t="shared" si="227"/>
        <v>0</v>
      </c>
      <c r="X215" s="55">
        <f t="shared" si="227"/>
        <v>0</v>
      </c>
      <c r="Y215" s="56">
        <f t="shared" si="227"/>
        <v>0</v>
      </c>
      <c r="Z215" s="57">
        <f t="shared" si="1"/>
        <v>362.51</v>
      </c>
      <c r="AA215" s="59">
        <f t="shared" si="2"/>
        <v>4.3155952380952378</v>
      </c>
      <c r="AB215" s="59">
        <f t="shared" si="3"/>
        <v>-1.3415820833333327</v>
      </c>
      <c r="AC215" s="1"/>
      <c r="AD215" s="1"/>
      <c r="AE215" s="1"/>
      <c r="AF215" s="1"/>
      <c r="AG215" s="1"/>
      <c r="AH215" s="1"/>
      <c r="AI215" s="1"/>
      <c r="AJ215" s="1"/>
      <c r="AK215" s="1"/>
      <c r="AL215" s="1">
        <f>IFERROR(VLOOKUP(C215,CALC!$K$2:$M$8,2,FALSE),1)</f>
        <v>0.96</v>
      </c>
      <c r="AM215" s="1">
        <f>IFERROR(VLOOKUP(C215,CALC!$K$2:$M$8,3,FALSE),1)</f>
        <v>0.98</v>
      </c>
      <c r="AN215" s="1">
        <f>VLOOKUP(B215,CALC!$E$2:$H$33,3,FALSE)</f>
        <v>0.9</v>
      </c>
      <c r="AO215" s="1">
        <f>VLOOKUP(B215,CALC!$E$2:$H$33,4,FALSE)</f>
        <v>0.95</v>
      </c>
      <c r="AP215" s="1"/>
      <c r="AQ215" s="3">
        <f t="shared" si="4"/>
        <v>4.2292833333333331</v>
      </c>
      <c r="AR215" s="3">
        <f t="shared" si="5"/>
        <v>4.1429714285714283</v>
      </c>
      <c r="AS215" s="3">
        <f t="shared" si="6"/>
        <v>4.0998154761904759</v>
      </c>
      <c r="AT215" s="3">
        <f t="shared" si="7"/>
        <v>3.884035714285714</v>
      </c>
      <c r="AU215" s="3">
        <f t="shared" si="8"/>
        <v>4.0178191666666665</v>
      </c>
      <c r="AV215" s="3">
        <f t="shared" si="9"/>
        <v>3.8063549999999999</v>
      </c>
      <c r="AW215" s="3">
        <f t="shared" si="10"/>
        <v>3.9358228571428566</v>
      </c>
      <c r="AX215" s="3">
        <f t="shared" si="11"/>
        <v>3.7286742857142854</v>
      </c>
      <c r="AY215" s="3">
        <f t="shared" si="12"/>
        <v>-1.4410119047619041</v>
      </c>
      <c r="AZ215" s="3">
        <f t="shared" si="13"/>
        <v>-1.4121916666666661</v>
      </c>
      <c r="BA215" s="3">
        <f t="shared" si="14"/>
        <v>-1.3833714285714278</v>
      </c>
      <c r="BB215" s="3">
        <f t="shared" si="15"/>
        <v>-1.3689613095238089</v>
      </c>
      <c r="BC215" s="3">
        <f t="shared" si="16"/>
        <v>-1.2969107142857137</v>
      </c>
      <c r="BD215" s="3">
        <f t="shared" si="17"/>
        <v>-1.3415820833333327</v>
      </c>
      <c r="BE215" s="3">
        <f t="shared" si="18"/>
        <v>-1.2709724999999994</v>
      </c>
      <c r="BF215" s="3">
        <f t="shared" si="19"/>
        <v>-1.3142028571428563</v>
      </c>
      <c r="BG215" s="3">
        <f t="shared" si="20"/>
        <v>-1.2450342857142851</v>
      </c>
    </row>
    <row r="216" spans="1:59" ht="15" x14ac:dyDescent="0.25">
      <c r="A216" s="38" t="s">
        <v>417</v>
      </c>
      <c r="B216" s="38" t="s">
        <v>79</v>
      </c>
      <c r="C216" s="38" t="str">
        <f>VLOOKUP(A216,CALC!$A$2:$C$494,3,FALSE)</f>
        <v>LW/RW</v>
      </c>
      <c r="D216" s="38">
        <v>1</v>
      </c>
      <c r="E216" s="39">
        <v>84</v>
      </c>
      <c r="F216" s="40">
        <v>19.399999999999999</v>
      </c>
      <c r="G216" s="40">
        <v>35.799999999999997</v>
      </c>
      <c r="H216" s="40">
        <v>55.2</v>
      </c>
      <c r="I216" s="40">
        <v>18.3</v>
      </c>
      <c r="J216" s="40">
        <v>157.5</v>
      </c>
      <c r="K216" s="40">
        <v>54.9</v>
      </c>
      <c r="L216" s="40">
        <v>48.5</v>
      </c>
      <c r="M216" s="40">
        <v>48.7</v>
      </c>
      <c r="N216" s="52">
        <v>0.123</v>
      </c>
      <c r="O216" s="42">
        <v>18.399999999999999</v>
      </c>
      <c r="P216" s="54">
        <f t="shared" ref="P216:Y216" si="228">IF(F$4="Yes",F216*F$5,0)</f>
        <v>97</v>
      </c>
      <c r="Q216" s="55">
        <f t="shared" si="228"/>
        <v>134.25</v>
      </c>
      <c r="R216" s="55">
        <f t="shared" si="228"/>
        <v>0</v>
      </c>
      <c r="S216" s="55">
        <f t="shared" si="228"/>
        <v>9.15</v>
      </c>
      <c r="T216" s="55">
        <f t="shared" si="228"/>
        <v>78.75</v>
      </c>
      <c r="U216" s="55">
        <f t="shared" si="228"/>
        <v>16.47</v>
      </c>
      <c r="V216" s="55">
        <f t="shared" si="228"/>
        <v>29.099999999999998</v>
      </c>
      <c r="W216" s="55">
        <f t="shared" si="228"/>
        <v>0</v>
      </c>
      <c r="X216" s="55">
        <f t="shared" si="228"/>
        <v>0</v>
      </c>
      <c r="Y216" s="56">
        <f t="shared" si="228"/>
        <v>0</v>
      </c>
      <c r="Z216" s="57">
        <f t="shared" si="1"/>
        <v>364.72</v>
      </c>
      <c r="AA216" s="59">
        <f t="shared" si="2"/>
        <v>4.3419047619047619</v>
      </c>
      <c r="AB216" s="59">
        <f t="shared" si="3"/>
        <v>-1.4345082142857133</v>
      </c>
      <c r="AC216" s="1"/>
      <c r="AD216" s="1"/>
      <c r="AE216" s="1"/>
      <c r="AF216" s="1"/>
      <c r="AG216" s="1"/>
      <c r="AH216" s="1"/>
      <c r="AI216" s="1"/>
      <c r="AJ216" s="1"/>
      <c r="AK216" s="1"/>
      <c r="AL216" s="1">
        <f>IFERROR(VLOOKUP(C216,CALC!$K$2:$M$8,2,FALSE),1)</f>
        <v>1.08</v>
      </c>
      <c r="AM216" s="1">
        <f>IFERROR(VLOOKUP(C216,CALC!$K$2:$M$8,3,FALSE),1)</f>
        <v>1.04</v>
      </c>
      <c r="AN216" s="1">
        <f>VLOOKUP(B216,CALC!$E$2:$H$33,3,FALSE)</f>
        <v>0.95</v>
      </c>
      <c r="AO216" s="1">
        <f>VLOOKUP(B216,CALC!$E$2:$H$33,4,FALSE)</f>
        <v>0.97499999999999998</v>
      </c>
      <c r="AP216" s="1"/>
      <c r="AQ216" s="3">
        <f t="shared" si="4"/>
        <v>4.5155809523809527</v>
      </c>
      <c r="AR216" s="3">
        <f t="shared" si="5"/>
        <v>4.6892571428571435</v>
      </c>
      <c r="AS216" s="3">
        <f t="shared" si="6"/>
        <v>4.2333571428571428</v>
      </c>
      <c r="AT216" s="3">
        <f t="shared" si="7"/>
        <v>4.1248095238095237</v>
      </c>
      <c r="AU216" s="3">
        <f t="shared" si="8"/>
        <v>4.4026914285714289</v>
      </c>
      <c r="AV216" s="3">
        <f t="shared" si="9"/>
        <v>4.2898019047619051</v>
      </c>
      <c r="AW216" s="3">
        <f t="shared" si="10"/>
        <v>4.572025714285715</v>
      </c>
      <c r="AX216" s="3">
        <f t="shared" si="11"/>
        <v>4.4547942857142857</v>
      </c>
      <c r="AY216" s="3">
        <f t="shared" si="12"/>
        <v>-1.41470238095238</v>
      </c>
      <c r="AZ216" s="3">
        <f t="shared" si="13"/>
        <v>-1.4712904761904753</v>
      </c>
      <c r="BA216" s="3">
        <f t="shared" si="14"/>
        <v>-1.5278785714285705</v>
      </c>
      <c r="BB216" s="3">
        <f t="shared" si="15"/>
        <v>-1.3793348214285706</v>
      </c>
      <c r="BC216" s="3">
        <f t="shared" si="16"/>
        <v>-1.3439672619047609</v>
      </c>
      <c r="BD216" s="3">
        <f t="shared" si="17"/>
        <v>-1.4345082142857133</v>
      </c>
      <c r="BE216" s="3">
        <f t="shared" si="18"/>
        <v>-1.3977259523809515</v>
      </c>
      <c r="BF216" s="3">
        <f t="shared" si="19"/>
        <v>-1.4896816071428562</v>
      </c>
      <c r="BG216" s="3">
        <f t="shared" si="20"/>
        <v>-1.451484642857142</v>
      </c>
    </row>
    <row r="217" spans="1:59" ht="15" x14ac:dyDescent="0.25">
      <c r="A217" s="38" t="s">
        <v>425</v>
      </c>
      <c r="B217" s="38" t="s">
        <v>21</v>
      </c>
      <c r="C217" s="38" t="str">
        <f>VLOOKUP(A217,CALC!$A$2:$C$494,3,FALSE)</f>
        <v>RW</v>
      </c>
      <c r="D217" s="38">
        <v>2</v>
      </c>
      <c r="E217" s="39">
        <v>84</v>
      </c>
      <c r="F217" s="40">
        <v>22.6</v>
      </c>
      <c r="G217" s="40">
        <v>26.9</v>
      </c>
      <c r="H217" s="40">
        <v>49.5</v>
      </c>
      <c r="I217" s="40">
        <v>13.4</v>
      </c>
      <c r="J217" s="40">
        <v>199</v>
      </c>
      <c r="K217" s="40">
        <v>67</v>
      </c>
      <c r="L217" s="40">
        <v>36.299999999999997</v>
      </c>
      <c r="M217" s="40">
        <v>23.1</v>
      </c>
      <c r="N217" s="41">
        <v>0.113</v>
      </c>
      <c r="O217" s="42">
        <v>17.55</v>
      </c>
      <c r="P217" s="54">
        <f t="shared" ref="P217:Y217" si="229">IF(F$4="Yes",F217*F$5,0)</f>
        <v>113</v>
      </c>
      <c r="Q217" s="55">
        <f t="shared" si="229"/>
        <v>100.875</v>
      </c>
      <c r="R217" s="55">
        <f t="shared" si="229"/>
        <v>0</v>
      </c>
      <c r="S217" s="55">
        <f t="shared" si="229"/>
        <v>6.7</v>
      </c>
      <c r="T217" s="55">
        <f t="shared" si="229"/>
        <v>99.5</v>
      </c>
      <c r="U217" s="55">
        <f t="shared" si="229"/>
        <v>20.099999999999998</v>
      </c>
      <c r="V217" s="55">
        <f t="shared" si="229"/>
        <v>21.779999999999998</v>
      </c>
      <c r="W217" s="55">
        <f t="shared" si="229"/>
        <v>0</v>
      </c>
      <c r="X217" s="55">
        <f t="shared" si="229"/>
        <v>0</v>
      </c>
      <c r="Y217" s="56">
        <f t="shared" si="229"/>
        <v>0</v>
      </c>
      <c r="Z217" s="57">
        <f t="shared" si="1"/>
        <v>361.95499999999998</v>
      </c>
      <c r="AA217" s="59">
        <f t="shared" si="2"/>
        <v>4.308988095238095</v>
      </c>
      <c r="AB217" s="59">
        <f t="shared" si="3"/>
        <v>-1.3408571428571423</v>
      </c>
      <c r="AC217" s="1"/>
      <c r="AD217" s="1"/>
      <c r="AE217" s="1"/>
      <c r="AF217" s="1"/>
      <c r="AG217" s="1"/>
      <c r="AH217" s="1"/>
      <c r="AI217" s="1"/>
      <c r="AJ217" s="1"/>
      <c r="AK217" s="1"/>
      <c r="AL217" s="1">
        <f>IFERROR(VLOOKUP(C217,CALC!$K$2:$M$8,2,FALSE),1)</f>
        <v>0.95</v>
      </c>
      <c r="AM217" s="1">
        <f>IFERROR(VLOOKUP(C217,CALC!$K$2:$M$8,3,FALSE),1)</f>
        <v>0.97499999999999998</v>
      </c>
      <c r="AN217" s="1">
        <f>VLOOKUP(B217,CALC!$E$2:$H$33,3,FALSE)</f>
        <v>0.9</v>
      </c>
      <c r="AO217" s="1">
        <f>VLOOKUP(B217,CALC!$E$2:$H$33,4,FALSE)</f>
        <v>0.95</v>
      </c>
      <c r="AP217" s="1"/>
      <c r="AQ217" s="3">
        <f t="shared" si="4"/>
        <v>4.2012633928571423</v>
      </c>
      <c r="AR217" s="3">
        <f t="shared" si="5"/>
        <v>4.0935386904761897</v>
      </c>
      <c r="AS217" s="3">
        <f t="shared" si="6"/>
        <v>4.0935386904761897</v>
      </c>
      <c r="AT217" s="3">
        <f t="shared" si="7"/>
        <v>3.8780892857142857</v>
      </c>
      <c r="AU217" s="3">
        <f t="shared" si="8"/>
        <v>3.9912002232142849</v>
      </c>
      <c r="AV217" s="3">
        <f t="shared" si="9"/>
        <v>3.7811370535714284</v>
      </c>
      <c r="AW217" s="3">
        <f t="shared" si="10"/>
        <v>3.8888617559523802</v>
      </c>
      <c r="AX217" s="3">
        <f t="shared" si="11"/>
        <v>3.6841848214285706</v>
      </c>
      <c r="AY217" s="3">
        <f t="shared" si="12"/>
        <v>-1.4476190476190469</v>
      </c>
      <c r="AZ217" s="3">
        <f t="shared" si="13"/>
        <v>-1.4114285714285708</v>
      </c>
      <c r="BA217" s="3">
        <f t="shared" si="14"/>
        <v>-1.3752380952380945</v>
      </c>
      <c r="BB217" s="3">
        <f t="shared" si="15"/>
        <v>-1.3752380952380945</v>
      </c>
      <c r="BC217" s="3">
        <f t="shared" si="16"/>
        <v>-1.3028571428571423</v>
      </c>
      <c r="BD217" s="3">
        <f t="shared" si="17"/>
        <v>-1.3408571428571423</v>
      </c>
      <c r="BE217" s="3">
        <f t="shared" si="18"/>
        <v>-1.2702857142857138</v>
      </c>
      <c r="BF217" s="3">
        <f t="shared" si="19"/>
        <v>-1.3064761904761897</v>
      </c>
      <c r="BG217" s="3">
        <f t="shared" si="20"/>
        <v>-1.2377142857142851</v>
      </c>
    </row>
    <row r="218" spans="1:59" ht="15" x14ac:dyDescent="0.25">
      <c r="A218" s="38" t="s">
        <v>408</v>
      </c>
      <c r="B218" s="38" t="s">
        <v>47</v>
      </c>
      <c r="C218" s="38" t="str">
        <f>VLOOKUP(A218,CALC!$A$2:$C$494,3,FALSE)</f>
        <v>D</v>
      </c>
      <c r="D218" s="38">
        <v>2</v>
      </c>
      <c r="E218" s="39">
        <v>84</v>
      </c>
      <c r="F218" s="40">
        <v>8.9</v>
      </c>
      <c r="G218" s="40">
        <v>23.9</v>
      </c>
      <c r="H218" s="40">
        <v>32.799999999999997</v>
      </c>
      <c r="I218" s="40">
        <v>6.5</v>
      </c>
      <c r="J218" s="40">
        <v>112.4</v>
      </c>
      <c r="K218" s="40">
        <v>81.099999999999994</v>
      </c>
      <c r="L218" s="40">
        <v>134.4</v>
      </c>
      <c r="M218" s="40">
        <v>24.3</v>
      </c>
      <c r="N218" s="41">
        <v>0.08</v>
      </c>
      <c r="O218" s="42">
        <v>21.05</v>
      </c>
      <c r="P218" s="54">
        <f t="shared" ref="P218:Y218" si="230">IF(F$4="Yes",F218*F$5,0)</f>
        <v>44.5</v>
      </c>
      <c r="Q218" s="55">
        <f t="shared" si="230"/>
        <v>89.625</v>
      </c>
      <c r="R218" s="55">
        <f t="shared" si="230"/>
        <v>0</v>
      </c>
      <c r="S218" s="55">
        <f t="shared" si="230"/>
        <v>3.25</v>
      </c>
      <c r="T218" s="55">
        <f t="shared" si="230"/>
        <v>56.2</v>
      </c>
      <c r="U218" s="55">
        <f t="shared" si="230"/>
        <v>24.33</v>
      </c>
      <c r="V218" s="55">
        <f t="shared" si="230"/>
        <v>80.64</v>
      </c>
      <c r="W218" s="55">
        <f t="shared" si="230"/>
        <v>0</v>
      </c>
      <c r="X218" s="55">
        <f t="shared" si="230"/>
        <v>0</v>
      </c>
      <c r="Y218" s="56">
        <f t="shared" si="230"/>
        <v>0</v>
      </c>
      <c r="Z218" s="57">
        <f t="shared" si="1"/>
        <v>298.54499999999996</v>
      </c>
      <c r="AA218" s="59">
        <f t="shared" si="2"/>
        <v>3.5541071428571422</v>
      </c>
      <c r="AB218" s="59">
        <f t="shared" si="3"/>
        <v>-1.4217349404761919</v>
      </c>
      <c r="AC218" s="1"/>
      <c r="AD218" s="1"/>
      <c r="AE218" s="1"/>
      <c r="AF218" s="1"/>
      <c r="AG218" s="1"/>
      <c r="AH218" s="1"/>
      <c r="AI218" s="1"/>
      <c r="AJ218" s="1"/>
      <c r="AK218" s="1"/>
      <c r="AL218" s="1">
        <f>IFERROR(VLOOKUP(C218,CALC!$K$2:$M$8,2,FALSE),1)</f>
        <v>1</v>
      </c>
      <c r="AM218" s="1">
        <f>IFERROR(VLOOKUP(C218,CALC!$K$2:$M$8,3,FALSE),1)</f>
        <v>1</v>
      </c>
      <c r="AN218" s="1">
        <f>VLOOKUP(B218,CALC!$E$2:$H$33,3,FALSE)</f>
        <v>1.0900000000000001</v>
      </c>
      <c r="AO218" s="1">
        <f>VLOOKUP(B218,CALC!$E$2:$H$33,4,FALSE)</f>
        <v>1.0449999999999999</v>
      </c>
      <c r="AP218" s="1"/>
      <c r="AQ218" s="3">
        <f t="shared" si="4"/>
        <v>3.5541071428571422</v>
      </c>
      <c r="AR218" s="3">
        <f t="shared" si="5"/>
        <v>3.5541071428571422</v>
      </c>
      <c r="AS218" s="3">
        <f t="shared" si="6"/>
        <v>3.7140419642857134</v>
      </c>
      <c r="AT218" s="3">
        <f t="shared" si="7"/>
        <v>3.8739767857142855</v>
      </c>
      <c r="AU218" s="3">
        <f t="shared" si="8"/>
        <v>3.7140419642857134</v>
      </c>
      <c r="AV218" s="3">
        <f t="shared" si="9"/>
        <v>3.8739767857142855</v>
      </c>
      <c r="AW218" s="3">
        <f t="shared" si="10"/>
        <v>3.7140419642857134</v>
      </c>
      <c r="AX218" s="3">
        <f t="shared" si="11"/>
        <v>3.8739767857142855</v>
      </c>
      <c r="AY218" s="3">
        <f t="shared" si="12"/>
        <v>-1.3605119047619061</v>
      </c>
      <c r="AZ218" s="3">
        <f t="shared" si="13"/>
        <v>-1.3605119047619061</v>
      </c>
      <c r="BA218" s="3">
        <f t="shared" si="14"/>
        <v>-1.3605119047619061</v>
      </c>
      <c r="BB218" s="3">
        <f t="shared" si="15"/>
        <v>-1.4217349404761919</v>
      </c>
      <c r="BC218" s="3">
        <f t="shared" si="16"/>
        <v>-1.4829579761904776</v>
      </c>
      <c r="BD218" s="3">
        <f t="shared" si="17"/>
        <v>-1.4217349404761919</v>
      </c>
      <c r="BE218" s="3">
        <f t="shared" si="18"/>
        <v>-1.4829579761904776</v>
      </c>
      <c r="BF218" s="3">
        <f t="shared" si="19"/>
        <v>-1.4217349404761919</v>
      </c>
      <c r="BG218" s="3">
        <f t="shared" si="20"/>
        <v>-1.4829579761904776</v>
      </c>
    </row>
    <row r="219" spans="1:59" ht="15" x14ac:dyDescent="0.25">
      <c r="A219" s="38" t="s">
        <v>445</v>
      </c>
      <c r="B219" s="38" t="s">
        <v>37</v>
      </c>
      <c r="C219" s="38" t="str">
        <f>VLOOKUP(A219,CALC!$A$2:$C$494,3,FALSE)</f>
        <v>D</v>
      </c>
      <c r="D219" s="38"/>
      <c r="E219" s="39">
        <v>84</v>
      </c>
      <c r="F219" s="40">
        <v>8.1999999999999993</v>
      </c>
      <c r="G219" s="40">
        <v>29.3</v>
      </c>
      <c r="H219" s="40">
        <v>37.5</v>
      </c>
      <c r="I219" s="40">
        <v>4.5999999999999996</v>
      </c>
      <c r="J219" s="40">
        <v>129.5</v>
      </c>
      <c r="K219" s="40">
        <v>81.099999999999994</v>
      </c>
      <c r="L219" s="40">
        <v>91</v>
      </c>
      <c r="M219" s="40">
        <v>24.1</v>
      </c>
      <c r="N219" s="52">
        <v>6.3E-2</v>
      </c>
      <c r="O219" s="42">
        <v>21</v>
      </c>
      <c r="P219" s="54">
        <f t="shared" ref="P219:Y219" si="231">IF(F$4="Yes",F219*F$5,0)</f>
        <v>41</v>
      </c>
      <c r="Q219" s="55">
        <f t="shared" si="231"/>
        <v>109.875</v>
      </c>
      <c r="R219" s="55">
        <f t="shared" si="231"/>
        <v>0</v>
      </c>
      <c r="S219" s="55">
        <f t="shared" si="231"/>
        <v>2.2999999999999998</v>
      </c>
      <c r="T219" s="55">
        <f t="shared" si="231"/>
        <v>64.75</v>
      </c>
      <c r="U219" s="55">
        <f t="shared" si="231"/>
        <v>24.33</v>
      </c>
      <c r="V219" s="55">
        <f t="shared" si="231"/>
        <v>54.6</v>
      </c>
      <c r="W219" s="55">
        <f t="shared" si="231"/>
        <v>0</v>
      </c>
      <c r="X219" s="55">
        <f t="shared" si="231"/>
        <v>0</v>
      </c>
      <c r="Y219" s="56">
        <f t="shared" si="231"/>
        <v>0</v>
      </c>
      <c r="Z219" s="57">
        <f t="shared" si="1"/>
        <v>296.85500000000002</v>
      </c>
      <c r="AA219" s="59">
        <f t="shared" si="2"/>
        <v>3.5339880952380955</v>
      </c>
      <c r="AB219" s="59">
        <f t="shared" si="3"/>
        <v>-1.3599214880952384</v>
      </c>
      <c r="AC219" s="1"/>
      <c r="AD219" s="1"/>
      <c r="AE219" s="1"/>
      <c r="AF219" s="1"/>
      <c r="AG219" s="1"/>
      <c r="AH219" s="1"/>
      <c r="AI219" s="1"/>
      <c r="AJ219" s="1"/>
      <c r="AK219" s="1"/>
      <c r="AL219" s="1">
        <f>IFERROR(VLOOKUP(C219,CALC!$K$2:$M$8,2,FALSE),1)</f>
        <v>1</v>
      </c>
      <c r="AM219" s="1">
        <f>IFERROR(VLOOKUP(C219,CALC!$K$2:$M$8,3,FALSE),1)</f>
        <v>1</v>
      </c>
      <c r="AN219" s="1">
        <f>VLOOKUP(B219,CALC!$E$2:$H$33,3,FALSE)</f>
        <v>0.97</v>
      </c>
      <c r="AO219" s="1">
        <f>VLOOKUP(B219,CALC!$E$2:$H$33,4,FALSE)</f>
        <v>0.98499999999999999</v>
      </c>
      <c r="AP219" s="1"/>
      <c r="AQ219" s="3">
        <f t="shared" si="4"/>
        <v>3.5339880952380955</v>
      </c>
      <c r="AR219" s="3">
        <f t="shared" si="5"/>
        <v>3.5339880952380955</v>
      </c>
      <c r="AS219" s="3">
        <f t="shared" si="6"/>
        <v>3.4809782738095238</v>
      </c>
      <c r="AT219" s="3">
        <f t="shared" si="7"/>
        <v>3.4279684523809526</v>
      </c>
      <c r="AU219" s="3">
        <f t="shared" si="8"/>
        <v>3.4809782738095238</v>
      </c>
      <c r="AV219" s="3">
        <f t="shared" si="9"/>
        <v>3.4279684523809526</v>
      </c>
      <c r="AW219" s="3">
        <f t="shared" si="10"/>
        <v>3.4809782738095238</v>
      </c>
      <c r="AX219" s="3">
        <f t="shared" si="11"/>
        <v>3.4279684523809526</v>
      </c>
      <c r="AY219" s="3">
        <f t="shared" si="12"/>
        <v>-1.3806309523809528</v>
      </c>
      <c r="AZ219" s="3">
        <f t="shared" si="13"/>
        <v>-1.3806309523809528</v>
      </c>
      <c r="BA219" s="3">
        <f t="shared" si="14"/>
        <v>-1.3806309523809528</v>
      </c>
      <c r="BB219" s="3">
        <f t="shared" si="15"/>
        <v>-1.3599214880952384</v>
      </c>
      <c r="BC219" s="3">
        <f t="shared" si="16"/>
        <v>-1.3392120238095242</v>
      </c>
      <c r="BD219" s="3">
        <f t="shared" si="17"/>
        <v>-1.3599214880952384</v>
      </c>
      <c r="BE219" s="3">
        <f t="shared" si="18"/>
        <v>-1.3392120238095242</v>
      </c>
      <c r="BF219" s="3">
        <f t="shared" si="19"/>
        <v>-1.3599214880952384</v>
      </c>
      <c r="BG219" s="3">
        <f t="shared" si="20"/>
        <v>-1.3392120238095242</v>
      </c>
    </row>
    <row r="220" spans="1:59" ht="15" x14ac:dyDescent="0.25">
      <c r="A220" s="38" t="s">
        <v>380</v>
      </c>
      <c r="B220" s="38" t="s">
        <v>74</v>
      </c>
      <c r="C220" s="38" t="str">
        <f>VLOOKUP(A220,CALC!$A$2:$C$494,3,FALSE)</f>
        <v>D</v>
      </c>
      <c r="D220" s="38"/>
      <c r="E220" s="39">
        <v>84</v>
      </c>
      <c r="F220" s="40">
        <v>7.5</v>
      </c>
      <c r="G220" s="40">
        <v>20.6</v>
      </c>
      <c r="H220" s="40">
        <v>28.1</v>
      </c>
      <c r="I220" s="40">
        <v>0</v>
      </c>
      <c r="J220" s="40">
        <v>98.6</v>
      </c>
      <c r="K220" s="40">
        <v>106.9</v>
      </c>
      <c r="L220" s="40">
        <v>169.4</v>
      </c>
      <c r="M220" s="40">
        <v>75.599999999999994</v>
      </c>
      <c r="N220" s="52">
        <v>7.5999999999999998E-2</v>
      </c>
      <c r="O220" s="42">
        <v>22.3</v>
      </c>
      <c r="P220" s="54">
        <f t="shared" ref="P220:Y220" si="232">IF(F$4="Yes",F220*F$5,0)</f>
        <v>37.5</v>
      </c>
      <c r="Q220" s="55">
        <f t="shared" si="232"/>
        <v>77.25</v>
      </c>
      <c r="R220" s="55">
        <f t="shared" si="232"/>
        <v>0</v>
      </c>
      <c r="S220" s="55">
        <f t="shared" si="232"/>
        <v>0</v>
      </c>
      <c r="T220" s="55">
        <f t="shared" si="232"/>
        <v>49.3</v>
      </c>
      <c r="U220" s="55">
        <f t="shared" si="232"/>
        <v>32.07</v>
      </c>
      <c r="V220" s="55">
        <f t="shared" si="232"/>
        <v>101.64</v>
      </c>
      <c r="W220" s="55">
        <f t="shared" si="232"/>
        <v>0</v>
      </c>
      <c r="X220" s="55">
        <f t="shared" si="232"/>
        <v>0</v>
      </c>
      <c r="Y220" s="56">
        <f t="shared" si="232"/>
        <v>0</v>
      </c>
      <c r="Z220" s="57">
        <f t="shared" si="1"/>
        <v>297.76</v>
      </c>
      <c r="AA220" s="59">
        <f t="shared" si="2"/>
        <v>3.5447619047619048</v>
      </c>
      <c r="AB220" s="59">
        <f t="shared" si="3"/>
        <v>-1.4178021428571437</v>
      </c>
      <c r="AC220" s="1"/>
      <c r="AD220" s="1"/>
      <c r="AE220" s="1"/>
      <c r="AF220" s="1"/>
      <c r="AG220" s="1"/>
      <c r="AH220" s="1"/>
      <c r="AI220" s="1"/>
      <c r="AJ220" s="1"/>
      <c r="AK220" s="1"/>
      <c r="AL220" s="1">
        <f>IFERROR(VLOOKUP(C220,CALC!$K$2:$M$8,2,FALSE),1)</f>
        <v>1</v>
      </c>
      <c r="AM220" s="1">
        <f>IFERROR(VLOOKUP(C220,CALC!$K$2:$M$8,3,FALSE),1)</f>
        <v>1</v>
      </c>
      <c r="AN220" s="1">
        <f>VLOOKUP(B220,CALC!$E$2:$H$33,3,FALSE)</f>
        <v>1.07</v>
      </c>
      <c r="AO220" s="1">
        <f>VLOOKUP(B220,CALC!$E$2:$H$33,4,FALSE)</f>
        <v>1.0350000000000001</v>
      </c>
      <c r="AP220" s="1"/>
      <c r="AQ220" s="3">
        <f t="shared" si="4"/>
        <v>3.5447619047619048</v>
      </c>
      <c r="AR220" s="3">
        <f t="shared" si="5"/>
        <v>3.5447619047619048</v>
      </c>
      <c r="AS220" s="3">
        <f t="shared" si="6"/>
        <v>3.668828571428572</v>
      </c>
      <c r="AT220" s="3">
        <f t="shared" si="7"/>
        <v>3.7928952380952383</v>
      </c>
      <c r="AU220" s="3">
        <f t="shared" si="8"/>
        <v>3.668828571428572</v>
      </c>
      <c r="AV220" s="3">
        <f t="shared" si="9"/>
        <v>3.7928952380952383</v>
      </c>
      <c r="AW220" s="3">
        <f t="shared" si="10"/>
        <v>3.668828571428572</v>
      </c>
      <c r="AX220" s="3">
        <f t="shared" si="11"/>
        <v>3.7928952380952383</v>
      </c>
      <c r="AY220" s="3">
        <f t="shared" si="12"/>
        <v>-1.3698571428571436</v>
      </c>
      <c r="AZ220" s="3">
        <f t="shared" si="13"/>
        <v>-1.3698571428571436</v>
      </c>
      <c r="BA220" s="3">
        <f t="shared" si="14"/>
        <v>-1.3698571428571436</v>
      </c>
      <c r="BB220" s="3">
        <f t="shared" si="15"/>
        <v>-1.4178021428571437</v>
      </c>
      <c r="BC220" s="3">
        <f t="shared" si="16"/>
        <v>-1.4657471428571436</v>
      </c>
      <c r="BD220" s="3">
        <f t="shared" si="17"/>
        <v>-1.4178021428571437</v>
      </c>
      <c r="BE220" s="3">
        <f t="shared" si="18"/>
        <v>-1.4657471428571436</v>
      </c>
      <c r="BF220" s="3">
        <f t="shared" si="19"/>
        <v>-1.4178021428571437</v>
      </c>
      <c r="BG220" s="3">
        <f t="shared" si="20"/>
        <v>-1.4657471428571436</v>
      </c>
    </row>
    <row r="221" spans="1:59" ht="15" x14ac:dyDescent="0.25">
      <c r="A221" s="38" t="s">
        <v>389</v>
      </c>
      <c r="B221" s="38" t="s">
        <v>70</v>
      </c>
      <c r="C221" s="38" t="str">
        <f>VLOOKUP(A221,CALC!$A$2:$C$494,3,FALSE)</f>
        <v>LW/RW</v>
      </c>
      <c r="D221" s="38"/>
      <c r="E221" s="39">
        <v>84</v>
      </c>
      <c r="F221" s="40">
        <v>19</v>
      </c>
      <c r="G221" s="40">
        <v>12.9</v>
      </c>
      <c r="H221" s="40">
        <v>31.9</v>
      </c>
      <c r="I221" s="40">
        <v>3.3</v>
      </c>
      <c r="J221" s="40">
        <v>171.5</v>
      </c>
      <c r="K221" s="40">
        <v>379.9</v>
      </c>
      <c r="L221" s="40">
        <v>31.8</v>
      </c>
      <c r="M221" s="40">
        <v>57.4</v>
      </c>
      <c r="N221" s="52">
        <v>0.111</v>
      </c>
      <c r="O221" s="42">
        <v>15.7</v>
      </c>
      <c r="P221" s="54">
        <f t="shared" ref="P221:Y221" si="233">IF(F$4="Yes",F221*F$5,0)</f>
        <v>95</v>
      </c>
      <c r="Q221" s="55">
        <f t="shared" si="233"/>
        <v>48.375</v>
      </c>
      <c r="R221" s="55">
        <f t="shared" si="233"/>
        <v>0</v>
      </c>
      <c r="S221" s="55">
        <f t="shared" si="233"/>
        <v>1.65</v>
      </c>
      <c r="T221" s="55">
        <f t="shared" si="233"/>
        <v>85.75</v>
      </c>
      <c r="U221" s="55">
        <f t="shared" si="233"/>
        <v>113.96999999999998</v>
      </c>
      <c r="V221" s="55">
        <f t="shared" si="233"/>
        <v>19.079999999999998</v>
      </c>
      <c r="W221" s="55">
        <f t="shared" si="233"/>
        <v>0</v>
      </c>
      <c r="X221" s="55">
        <f t="shared" si="233"/>
        <v>0</v>
      </c>
      <c r="Y221" s="56">
        <f t="shared" si="233"/>
        <v>0</v>
      </c>
      <c r="Z221" s="57">
        <f t="shared" si="1"/>
        <v>363.82499999999999</v>
      </c>
      <c r="AA221" s="59">
        <f t="shared" si="2"/>
        <v>4.3312499999999998</v>
      </c>
      <c r="AB221" s="59">
        <f t="shared" si="3"/>
        <v>-1.5490781428571418</v>
      </c>
      <c r="AC221" s="1"/>
      <c r="AD221" s="1"/>
      <c r="AE221" s="1"/>
      <c r="AF221" s="1"/>
      <c r="AG221" s="1"/>
      <c r="AH221" s="1"/>
      <c r="AI221" s="1"/>
      <c r="AJ221" s="1"/>
      <c r="AK221" s="1"/>
      <c r="AL221" s="1">
        <f>IFERROR(VLOOKUP(C221,CALC!$K$2:$M$8,2,FALSE),1)</f>
        <v>1.08</v>
      </c>
      <c r="AM221" s="1">
        <f>IFERROR(VLOOKUP(C221,CALC!$K$2:$M$8,3,FALSE),1)</f>
        <v>1.04</v>
      </c>
      <c r="AN221" s="1">
        <f>VLOOKUP(B221,CALC!$E$2:$H$33,3,FALSE)</f>
        <v>1.0900000000000001</v>
      </c>
      <c r="AO221" s="1">
        <f>VLOOKUP(B221,CALC!$E$2:$H$33,4,FALSE)</f>
        <v>1.0449999999999999</v>
      </c>
      <c r="AP221" s="1"/>
      <c r="AQ221" s="3">
        <f t="shared" si="4"/>
        <v>4.5045000000000002</v>
      </c>
      <c r="AR221" s="3">
        <f t="shared" si="5"/>
        <v>4.6777500000000005</v>
      </c>
      <c r="AS221" s="3">
        <f t="shared" si="6"/>
        <v>4.5261562499999997</v>
      </c>
      <c r="AT221" s="3">
        <f t="shared" si="7"/>
        <v>4.7210625000000004</v>
      </c>
      <c r="AU221" s="3">
        <f t="shared" si="8"/>
        <v>4.7072025000000002</v>
      </c>
      <c r="AV221" s="3">
        <f t="shared" si="9"/>
        <v>4.9099050000000002</v>
      </c>
      <c r="AW221" s="3">
        <f t="shared" si="10"/>
        <v>4.8882487499999998</v>
      </c>
      <c r="AX221" s="3">
        <f t="shared" si="11"/>
        <v>5.0987475000000009</v>
      </c>
      <c r="AY221" s="3">
        <f t="shared" si="12"/>
        <v>-1.4253571428571421</v>
      </c>
      <c r="AZ221" s="3">
        <f t="shared" si="13"/>
        <v>-1.4823714285714278</v>
      </c>
      <c r="BA221" s="3">
        <f t="shared" si="14"/>
        <v>-1.5393857142857135</v>
      </c>
      <c r="BB221" s="3">
        <f t="shared" si="15"/>
        <v>-1.4894982142857134</v>
      </c>
      <c r="BC221" s="3">
        <f t="shared" si="16"/>
        <v>-1.5536392857142851</v>
      </c>
      <c r="BD221" s="3">
        <f t="shared" si="17"/>
        <v>-1.5490781428571418</v>
      </c>
      <c r="BE221" s="3">
        <f t="shared" si="18"/>
        <v>-1.6157848571428564</v>
      </c>
      <c r="BF221" s="3">
        <f t="shared" si="19"/>
        <v>-1.6086580714285705</v>
      </c>
      <c r="BG221" s="3">
        <f t="shared" si="20"/>
        <v>-1.6779304285714278</v>
      </c>
    </row>
    <row r="222" spans="1:59" ht="15" x14ac:dyDescent="0.25">
      <c r="A222" s="38" t="s">
        <v>392</v>
      </c>
      <c r="B222" s="38" t="s">
        <v>16</v>
      </c>
      <c r="C222" s="38" t="str">
        <f>VLOOKUP(A222,CALC!$A$2:$C$494,3,FALSE)</f>
        <v>D</v>
      </c>
      <c r="D222" s="38">
        <v>2</v>
      </c>
      <c r="E222" s="39">
        <v>84</v>
      </c>
      <c r="F222" s="40">
        <v>6.1</v>
      </c>
      <c r="G222" s="40">
        <v>30.3</v>
      </c>
      <c r="H222" s="40">
        <v>36.299999999999997</v>
      </c>
      <c r="I222" s="40">
        <v>3.9</v>
      </c>
      <c r="J222" s="40">
        <v>106.1</v>
      </c>
      <c r="K222" s="40">
        <v>121.5</v>
      </c>
      <c r="L222" s="40">
        <v>94.8</v>
      </c>
      <c r="M222" s="40">
        <v>106.7</v>
      </c>
      <c r="N222" s="41">
        <v>5.7000000000000002E-2</v>
      </c>
      <c r="O222" s="42">
        <v>19.8</v>
      </c>
      <c r="P222" s="54">
        <f t="shared" ref="P222:Y222" si="234">IF(F$4="Yes",F222*F$5,0)</f>
        <v>30.5</v>
      </c>
      <c r="Q222" s="55">
        <f t="shared" si="234"/>
        <v>113.625</v>
      </c>
      <c r="R222" s="55">
        <f t="shared" si="234"/>
        <v>0</v>
      </c>
      <c r="S222" s="55">
        <f t="shared" si="234"/>
        <v>1.95</v>
      </c>
      <c r="T222" s="55">
        <f t="shared" si="234"/>
        <v>53.05</v>
      </c>
      <c r="U222" s="55">
        <f t="shared" si="234"/>
        <v>36.449999999999996</v>
      </c>
      <c r="V222" s="55">
        <f t="shared" si="234"/>
        <v>56.879999999999995</v>
      </c>
      <c r="W222" s="55">
        <f t="shared" si="234"/>
        <v>0</v>
      </c>
      <c r="X222" s="55">
        <f t="shared" si="234"/>
        <v>0</v>
      </c>
      <c r="Y222" s="56">
        <f t="shared" si="234"/>
        <v>0</v>
      </c>
      <c r="Z222" s="57">
        <f t="shared" si="1"/>
        <v>292.45499999999998</v>
      </c>
      <c r="AA222" s="59">
        <f t="shared" si="2"/>
        <v>3.4816071428571425</v>
      </c>
      <c r="AB222" s="59">
        <f t="shared" si="3"/>
        <v>-1.311205892857144</v>
      </c>
      <c r="AC222" s="1"/>
      <c r="AD222" s="1"/>
      <c r="AE222" s="1"/>
      <c r="AF222" s="1"/>
      <c r="AG222" s="1"/>
      <c r="AH222" s="1"/>
      <c r="AI222" s="1"/>
      <c r="AJ222" s="1"/>
      <c r="AK222" s="1"/>
      <c r="AL222" s="1">
        <f>IFERROR(VLOOKUP(C222,CALC!$K$2:$M$8,2,FALSE),1)</f>
        <v>1</v>
      </c>
      <c r="AM222" s="1">
        <f>IFERROR(VLOOKUP(C222,CALC!$K$2:$M$8,3,FALSE),1)</f>
        <v>1</v>
      </c>
      <c r="AN222" s="1">
        <f>VLOOKUP(B222,CALC!$E$2:$H$33,3,FALSE)</f>
        <v>0.83</v>
      </c>
      <c r="AO222" s="1">
        <f>VLOOKUP(B222,CALC!$E$2:$H$33,4,FALSE)</f>
        <v>0.91500000000000004</v>
      </c>
      <c r="AP222" s="1"/>
      <c r="AQ222" s="3">
        <f t="shared" si="4"/>
        <v>3.4816071428571425</v>
      </c>
      <c r="AR222" s="3">
        <f t="shared" si="5"/>
        <v>3.4816071428571425</v>
      </c>
      <c r="AS222" s="3">
        <f t="shared" si="6"/>
        <v>3.1856705357142854</v>
      </c>
      <c r="AT222" s="3">
        <f t="shared" si="7"/>
        <v>2.8897339285714283</v>
      </c>
      <c r="AU222" s="3">
        <f t="shared" si="8"/>
        <v>3.1856705357142854</v>
      </c>
      <c r="AV222" s="3">
        <f t="shared" si="9"/>
        <v>2.8897339285714283</v>
      </c>
      <c r="AW222" s="3">
        <f t="shared" si="10"/>
        <v>3.1856705357142854</v>
      </c>
      <c r="AX222" s="3">
        <f t="shared" si="11"/>
        <v>2.8897339285714283</v>
      </c>
      <c r="AY222" s="3">
        <f t="shared" si="12"/>
        <v>-1.4330119047619059</v>
      </c>
      <c r="AZ222" s="3">
        <f t="shared" si="13"/>
        <v>-1.4330119047619059</v>
      </c>
      <c r="BA222" s="3">
        <f t="shared" si="14"/>
        <v>-1.4330119047619059</v>
      </c>
      <c r="BB222" s="3">
        <f t="shared" si="15"/>
        <v>-1.311205892857144</v>
      </c>
      <c r="BC222" s="3">
        <f t="shared" si="16"/>
        <v>-1.1893998809523818</v>
      </c>
      <c r="BD222" s="3">
        <f t="shared" si="17"/>
        <v>-1.311205892857144</v>
      </c>
      <c r="BE222" s="3">
        <f t="shared" si="18"/>
        <v>-1.1893998809523818</v>
      </c>
      <c r="BF222" s="3">
        <f t="shared" si="19"/>
        <v>-1.311205892857144</v>
      </c>
      <c r="BG222" s="3">
        <f t="shared" si="20"/>
        <v>-1.1893998809523818</v>
      </c>
    </row>
    <row r="223" spans="1:59" ht="15" x14ac:dyDescent="0.25">
      <c r="A223" s="38" t="s">
        <v>381</v>
      </c>
      <c r="B223" s="38" t="s">
        <v>83</v>
      </c>
      <c r="C223" s="38" t="str">
        <f>VLOOKUP(A223,CALC!$A$2:$C$494,3,FALSE)</f>
        <v>D</v>
      </c>
      <c r="D223" s="38">
        <v>1</v>
      </c>
      <c r="E223" s="39">
        <v>84</v>
      </c>
      <c r="F223" s="40">
        <v>7.8</v>
      </c>
      <c r="G223" s="40">
        <v>37.299999999999997</v>
      </c>
      <c r="H223" s="40">
        <v>45.2</v>
      </c>
      <c r="I223" s="40">
        <v>17.600000000000001</v>
      </c>
      <c r="J223" s="40">
        <v>106.3</v>
      </c>
      <c r="K223" s="40">
        <v>39.799999999999997</v>
      </c>
      <c r="L223" s="40">
        <v>70.2</v>
      </c>
      <c r="M223" s="40">
        <v>53.8</v>
      </c>
      <c r="N223" s="52">
        <v>7.3999999999999996E-2</v>
      </c>
      <c r="O223" s="42">
        <v>21.55</v>
      </c>
      <c r="P223" s="54">
        <f t="shared" ref="P223:Y223" si="235">IF(F$4="Yes",F223*F$5,0)</f>
        <v>39</v>
      </c>
      <c r="Q223" s="55">
        <f t="shared" si="235"/>
        <v>139.875</v>
      </c>
      <c r="R223" s="55">
        <f t="shared" si="235"/>
        <v>0</v>
      </c>
      <c r="S223" s="55">
        <f t="shared" si="235"/>
        <v>8.8000000000000007</v>
      </c>
      <c r="T223" s="55">
        <f t="shared" si="235"/>
        <v>53.15</v>
      </c>
      <c r="U223" s="55">
        <f t="shared" si="235"/>
        <v>11.94</v>
      </c>
      <c r="V223" s="55">
        <f t="shared" si="235"/>
        <v>42.12</v>
      </c>
      <c r="W223" s="55">
        <f t="shared" si="235"/>
        <v>0</v>
      </c>
      <c r="X223" s="55">
        <f t="shared" si="235"/>
        <v>0</v>
      </c>
      <c r="Y223" s="56">
        <f t="shared" si="235"/>
        <v>0</v>
      </c>
      <c r="Z223" s="57">
        <f t="shared" si="1"/>
        <v>294.88499999999999</v>
      </c>
      <c r="AA223" s="59">
        <f t="shared" si="2"/>
        <v>3.5105357142857141</v>
      </c>
      <c r="AB223" s="59">
        <f t="shared" si="3"/>
        <v>-1.4181241666666675</v>
      </c>
      <c r="AC223" s="1"/>
      <c r="AD223" s="1"/>
      <c r="AE223" s="1"/>
      <c r="AF223" s="1"/>
      <c r="AG223" s="1"/>
      <c r="AH223" s="1"/>
      <c r="AI223" s="1"/>
      <c r="AJ223" s="1"/>
      <c r="AK223" s="1"/>
      <c r="AL223" s="1">
        <f>IFERROR(VLOOKUP(C223,CALC!$K$2:$M$8,2,FALSE),1)</f>
        <v>1</v>
      </c>
      <c r="AM223" s="1">
        <f>IFERROR(VLOOKUP(C223,CALC!$K$2:$M$8,3,FALSE),1)</f>
        <v>1</v>
      </c>
      <c r="AN223" s="1">
        <f>VLOOKUP(B223,CALC!$E$2:$H$33,3,FALSE)</f>
        <v>1.02</v>
      </c>
      <c r="AO223" s="1">
        <f>VLOOKUP(B223,CALC!$E$2:$H$33,4,FALSE)</f>
        <v>1.01</v>
      </c>
      <c r="AP223" s="1"/>
      <c r="AQ223" s="3">
        <f t="shared" si="4"/>
        <v>3.5105357142857141</v>
      </c>
      <c r="AR223" s="3">
        <f t="shared" si="5"/>
        <v>3.5105357142857141</v>
      </c>
      <c r="AS223" s="3">
        <f t="shared" si="6"/>
        <v>3.5456410714285713</v>
      </c>
      <c r="AT223" s="3">
        <f t="shared" si="7"/>
        <v>3.5807464285714286</v>
      </c>
      <c r="AU223" s="3">
        <f t="shared" si="8"/>
        <v>3.5456410714285713</v>
      </c>
      <c r="AV223" s="3">
        <f t="shared" si="9"/>
        <v>3.5807464285714286</v>
      </c>
      <c r="AW223" s="3">
        <f t="shared" si="10"/>
        <v>3.5456410714285713</v>
      </c>
      <c r="AX223" s="3">
        <f t="shared" si="11"/>
        <v>3.5807464285714286</v>
      </c>
      <c r="AY223" s="3">
        <f t="shared" si="12"/>
        <v>-1.4040833333333342</v>
      </c>
      <c r="AZ223" s="3">
        <f t="shared" si="13"/>
        <v>-1.4040833333333342</v>
      </c>
      <c r="BA223" s="3">
        <f t="shared" si="14"/>
        <v>-1.4040833333333342</v>
      </c>
      <c r="BB223" s="3">
        <f t="shared" si="15"/>
        <v>-1.4181241666666675</v>
      </c>
      <c r="BC223" s="3">
        <f t="shared" si="16"/>
        <v>-1.432165000000001</v>
      </c>
      <c r="BD223" s="3">
        <f t="shared" si="17"/>
        <v>-1.4181241666666675</v>
      </c>
      <c r="BE223" s="3">
        <f t="shared" si="18"/>
        <v>-1.432165000000001</v>
      </c>
      <c r="BF223" s="3">
        <f t="shared" si="19"/>
        <v>-1.4181241666666675</v>
      </c>
      <c r="BG223" s="3">
        <f t="shared" si="20"/>
        <v>-1.432165000000001</v>
      </c>
    </row>
    <row r="224" spans="1:59" ht="15" x14ac:dyDescent="0.25">
      <c r="A224" s="38" t="s">
        <v>355</v>
      </c>
      <c r="B224" s="38" t="s">
        <v>74</v>
      </c>
      <c r="C224" s="38" t="str">
        <f>VLOOKUP(A224,CALC!$A$2:$C$494,3,FALSE)</f>
        <v>D</v>
      </c>
      <c r="D224" s="38">
        <v>2</v>
      </c>
      <c r="E224" s="39">
        <v>84</v>
      </c>
      <c r="F224" s="40">
        <v>5.6</v>
      </c>
      <c r="G224" s="40">
        <v>26.6</v>
      </c>
      <c r="H224" s="40">
        <v>32.200000000000003</v>
      </c>
      <c r="I224" s="40">
        <v>5.7</v>
      </c>
      <c r="J224" s="40">
        <v>147.9</v>
      </c>
      <c r="K224" s="40">
        <v>88.8</v>
      </c>
      <c r="L224" s="40">
        <v>107.3</v>
      </c>
      <c r="M224" s="40">
        <v>33.9</v>
      </c>
      <c r="N224" s="41">
        <v>3.7999999999999999E-2</v>
      </c>
      <c r="O224" s="42">
        <v>20.85</v>
      </c>
      <c r="P224" s="54">
        <f t="shared" ref="P224:Y224" si="236">IF(F$4="Yes",F224*F$5,0)</f>
        <v>28</v>
      </c>
      <c r="Q224" s="55">
        <f t="shared" si="236"/>
        <v>99.75</v>
      </c>
      <c r="R224" s="55">
        <f t="shared" si="236"/>
        <v>0</v>
      </c>
      <c r="S224" s="55">
        <f t="shared" si="236"/>
        <v>2.85</v>
      </c>
      <c r="T224" s="55">
        <f t="shared" si="236"/>
        <v>73.95</v>
      </c>
      <c r="U224" s="55">
        <f t="shared" si="236"/>
        <v>26.639999999999997</v>
      </c>
      <c r="V224" s="55">
        <f t="shared" si="236"/>
        <v>64.38</v>
      </c>
      <c r="W224" s="55">
        <f t="shared" si="236"/>
        <v>0</v>
      </c>
      <c r="X224" s="55">
        <f t="shared" si="236"/>
        <v>0</v>
      </c>
      <c r="Y224" s="56">
        <f t="shared" si="236"/>
        <v>0</v>
      </c>
      <c r="Z224" s="57">
        <f t="shared" si="1"/>
        <v>295.57</v>
      </c>
      <c r="AA224" s="59">
        <f t="shared" si="2"/>
        <v>3.5186904761904763</v>
      </c>
      <c r="AB224" s="59">
        <f t="shared" si="3"/>
        <v>-1.4447860714285723</v>
      </c>
      <c r="AC224" s="1"/>
      <c r="AD224" s="1"/>
      <c r="AE224" s="1"/>
      <c r="AF224" s="1"/>
      <c r="AG224" s="1"/>
      <c r="AH224" s="1"/>
      <c r="AI224" s="1"/>
      <c r="AJ224" s="1"/>
      <c r="AK224" s="1"/>
      <c r="AL224" s="1">
        <f>IFERROR(VLOOKUP(C224,CALC!$K$2:$M$8,2,FALSE),1)</f>
        <v>1</v>
      </c>
      <c r="AM224" s="1">
        <f>IFERROR(VLOOKUP(C224,CALC!$K$2:$M$8,3,FALSE),1)</f>
        <v>1</v>
      </c>
      <c r="AN224" s="1">
        <f>VLOOKUP(B224,CALC!$E$2:$H$33,3,FALSE)</f>
        <v>1.07</v>
      </c>
      <c r="AO224" s="1">
        <f>VLOOKUP(B224,CALC!$E$2:$H$33,4,FALSE)</f>
        <v>1.0350000000000001</v>
      </c>
      <c r="AP224" s="1"/>
      <c r="AQ224" s="3">
        <f t="shared" si="4"/>
        <v>3.5186904761904763</v>
      </c>
      <c r="AR224" s="3">
        <f t="shared" si="5"/>
        <v>3.5186904761904763</v>
      </c>
      <c r="AS224" s="3">
        <f t="shared" si="6"/>
        <v>3.6418446428571434</v>
      </c>
      <c r="AT224" s="3">
        <f t="shared" si="7"/>
        <v>3.7649988095238096</v>
      </c>
      <c r="AU224" s="3">
        <f t="shared" si="8"/>
        <v>3.6418446428571434</v>
      </c>
      <c r="AV224" s="3">
        <f t="shared" si="9"/>
        <v>3.7649988095238096</v>
      </c>
      <c r="AW224" s="3">
        <f t="shared" si="10"/>
        <v>3.6418446428571434</v>
      </c>
      <c r="AX224" s="3">
        <f t="shared" si="11"/>
        <v>3.7649988095238096</v>
      </c>
      <c r="AY224" s="3">
        <f t="shared" si="12"/>
        <v>-1.3959285714285721</v>
      </c>
      <c r="AZ224" s="3">
        <f t="shared" si="13"/>
        <v>-1.3959285714285721</v>
      </c>
      <c r="BA224" s="3">
        <f t="shared" si="14"/>
        <v>-1.3959285714285721</v>
      </c>
      <c r="BB224" s="3">
        <f t="shared" si="15"/>
        <v>-1.4447860714285723</v>
      </c>
      <c r="BC224" s="3">
        <f t="shared" si="16"/>
        <v>-1.4936435714285723</v>
      </c>
      <c r="BD224" s="3">
        <f t="shared" si="17"/>
        <v>-1.4447860714285723</v>
      </c>
      <c r="BE224" s="3">
        <f t="shared" si="18"/>
        <v>-1.4936435714285723</v>
      </c>
      <c r="BF224" s="3">
        <f t="shared" si="19"/>
        <v>-1.4447860714285723</v>
      </c>
      <c r="BG224" s="3">
        <f t="shared" si="20"/>
        <v>-1.4936435714285723</v>
      </c>
    </row>
    <row r="225" spans="1:59" ht="15" x14ac:dyDescent="0.25">
      <c r="A225" s="38" t="s">
        <v>382</v>
      </c>
      <c r="B225" s="38" t="s">
        <v>21</v>
      </c>
      <c r="C225" s="38" t="str">
        <f>VLOOKUP(A225,CALC!$A$2:$C$494,3,FALSE)</f>
        <v>C/LW</v>
      </c>
      <c r="D225" s="38">
        <v>2</v>
      </c>
      <c r="E225" s="39">
        <v>84</v>
      </c>
      <c r="F225" s="40">
        <v>19.600000000000001</v>
      </c>
      <c r="G225" s="40">
        <v>27.9</v>
      </c>
      <c r="H225" s="40">
        <v>47.5</v>
      </c>
      <c r="I225" s="40">
        <v>10.7</v>
      </c>
      <c r="J225" s="40">
        <v>138.9</v>
      </c>
      <c r="K225" s="40">
        <v>182</v>
      </c>
      <c r="L225" s="40">
        <v>47.5</v>
      </c>
      <c r="M225" s="40">
        <v>47.5</v>
      </c>
      <c r="N225" s="52">
        <v>0.14099999999999999</v>
      </c>
      <c r="O225" s="42">
        <v>16.95</v>
      </c>
      <c r="P225" s="54">
        <f t="shared" ref="P225:Y225" si="237">IF(F$4="Yes",F225*F$5,0)</f>
        <v>98</v>
      </c>
      <c r="Q225" s="55">
        <f t="shared" si="237"/>
        <v>104.625</v>
      </c>
      <c r="R225" s="55">
        <f t="shared" si="237"/>
        <v>0</v>
      </c>
      <c r="S225" s="55">
        <f t="shared" si="237"/>
        <v>5.35</v>
      </c>
      <c r="T225" s="55">
        <f t="shared" si="237"/>
        <v>69.45</v>
      </c>
      <c r="U225" s="55">
        <f t="shared" si="237"/>
        <v>54.6</v>
      </c>
      <c r="V225" s="55">
        <f t="shared" si="237"/>
        <v>28.5</v>
      </c>
      <c r="W225" s="55">
        <f t="shared" si="237"/>
        <v>0</v>
      </c>
      <c r="X225" s="55">
        <f t="shared" si="237"/>
        <v>0</v>
      </c>
      <c r="Y225" s="56">
        <f t="shared" si="237"/>
        <v>0</v>
      </c>
      <c r="Z225" s="57">
        <f t="shared" si="1"/>
        <v>360.52500000000003</v>
      </c>
      <c r="AA225" s="59">
        <f t="shared" si="2"/>
        <v>4.2919642857142861</v>
      </c>
      <c r="AB225" s="59">
        <f t="shared" si="3"/>
        <v>-1.4540241964285701</v>
      </c>
      <c r="AC225" s="1"/>
      <c r="AD225" s="1"/>
      <c r="AE225" s="1"/>
      <c r="AF225" s="1"/>
      <c r="AG225" s="1"/>
      <c r="AH225" s="1"/>
      <c r="AI225" s="1"/>
      <c r="AJ225" s="1"/>
      <c r="AK225" s="1"/>
      <c r="AL225" s="1">
        <f>IFERROR(VLOOKUP(C225,CALC!$K$2:$M$8,2,FALSE),1)</f>
        <v>1.0900000000000001</v>
      </c>
      <c r="AM225" s="1">
        <f>IFERROR(VLOOKUP(C225,CALC!$K$2:$M$8,3,FALSE),1)</f>
        <v>1.0449999999999999</v>
      </c>
      <c r="AN225" s="1">
        <f>VLOOKUP(B225,CALC!$E$2:$H$33,3,FALSE)</f>
        <v>0.9</v>
      </c>
      <c r="AO225" s="1">
        <f>VLOOKUP(B225,CALC!$E$2:$H$33,4,FALSE)</f>
        <v>0.95</v>
      </c>
      <c r="AP225" s="1"/>
      <c r="AQ225" s="3">
        <f t="shared" si="4"/>
        <v>4.4851026785714287</v>
      </c>
      <c r="AR225" s="3">
        <f t="shared" si="5"/>
        <v>4.6782410714285723</v>
      </c>
      <c r="AS225" s="3">
        <f t="shared" si="6"/>
        <v>4.077366071428572</v>
      </c>
      <c r="AT225" s="3">
        <f t="shared" si="7"/>
        <v>3.8627678571428574</v>
      </c>
      <c r="AU225" s="3">
        <f t="shared" si="8"/>
        <v>4.2608475446428571</v>
      </c>
      <c r="AV225" s="3">
        <f t="shared" si="9"/>
        <v>4.0365924107142863</v>
      </c>
      <c r="AW225" s="3">
        <f t="shared" si="10"/>
        <v>4.4443290178571431</v>
      </c>
      <c r="AX225" s="3">
        <f t="shared" si="11"/>
        <v>4.2104169642857148</v>
      </c>
      <c r="AY225" s="3">
        <f t="shared" si="12"/>
        <v>-1.4646428571428558</v>
      </c>
      <c r="AZ225" s="3">
        <f t="shared" si="13"/>
        <v>-1.5305517857142843</v>
      </c>
      <c r="BA225" s="3">
        <f t="shared" si="14"/>
        <v>-1.596460714285713</v>
      </c>
      <c r="BB225" s="3">
        <f t="shared" si="15"/>
        <v>-1.3914107142857131</v>
      </c>
      <c r="BC225" s="3">
        <f t="shared" si="16"/>
        <v>-1.3181785714285703</v>
      </c>
      <c r="BD225" s="3">
        <f t="shared" si="17"/>
        <v>-1.4540241964285701</v>
      </c>
      <c r="BE225" s="3">
        <f t="shared" si="18"/>
        <v>-1.3774966071428558</v>
      </c>
      <c r="BF225" s="3">
        <f t="shared" si="19"/>
        <v>-1.5166376785714273</v>
      </c>
      <c r="BG225" s="3">
        <f t="shared" si="20"/>
        <v>-1.4368146428571418</v>
      </c>
    </row>
    <row r="226" spans="1:59" ht="15" x14ac:dyDescent="0.25">
      <c r="A226" s="38" t="s">
        <v>419</v>
      </c>
      <c r="B226" s="38" t="s">
        <v>63</v>
      </c>
      <c r="C226" s="38" t="str">
        <f>VLOOKUP(A226,CALC!$A$2:$C$494,3,FALSE)</f>
        <v>D</v>
      </c>
      <c r="D226" s="38">
        <v>2</v>
      </c>
      <c r="E226" s="39">
        <v>84</v>
      </c>
      <c r="F226" s="40">
        <v>6.3</v>
      </c>
      <c r="G226" s="40">
        <v>25.5</v>
      </c>
      <c r="H226" s="40">
        <v>31.8</v>
      </c>
      <c r="I226" s="40">
        <v>8.9</v>
      </c>
      <c r="J226" s="40">
        <v>106.4</v>
      </c>
      <c r="K226" s="40">
        <v>39.799999999999997</v>
      </c>
      <c r="L226" s="40">
        <v>161.9</v>
      </c>
      <c r="M226" s="40">
        <v>34.6</v>
      </c>
      <c r="N226" s="41">
        <v>5.8999999999999997E-2</v>
      </c>
      <c r="O226" s="42">
        <v>22.6</v>
      </c>
      <c r="P226" s="54">
        <f t="shared" ref="P226:Y226" si="238">IF(F$4="Yes",F226*F$5,0)</f>
        <v>31.5</v>
      </c>
      <c r="Q226" s="55">
        <f t="shared" si="238"/>
        <v>95.625</v>
      </c>
      <c r="R226" s="55">
        <f t="shared" si="238"/>
        <v>0</v>
      </c>
      <c r="S226" s="55">
        <f t="shared" si="238"/>
        <v>4.45</v>
      </c>
      <c r="T226" s="55">
        <f t="shared" si="238"/>
        <v>53.2</v>
      </c>
      <c r="U226" s="55">
        <f t="shared" si="238"/>
        <v>11.94</v>
      </c>
      <c r="V226" s="55">
        <f t="shared" si="238"/>
        <v>97.14</v>
      </c>
      <c r="W226" s="55">
        <f t="shared" si="238"/>
        <v>0</v>
      </c>
      <c r="X226" s="55">
        <f t="shared" si="238"/>
        <v>0</v>
      </c>
      <c r="Y226" s="56">
        <f t="shared" si="238"/>
        <v>0</v>
      </c>
      <c r="Z226" s="57">
        <f t="shared" si="1"/>
        <v>293.85499999999996</v>
      </c>
      <c r="AA226" s="59">
        <f t="shared" si="2"/>
        <v>3.4982738095238091</v>
      </c>
      <c r="AB226" s="59">
        <f t="shared" si="3"/>
        <v>-1.4446721428571441</v>
      </c>
      <c r="AC226" s="1"/>
      <c r="AD226" s="1"/>
      <c r="AE226" s="1"/>
      <c r="AF226" s="1"/>
      <c r="AG226" s="1"/>
      <c r="AH226" s="1"/>
      <c r="AI226" s="1"/>
      <c r="AJ226" s="1"/>
      <c r="AK226" s="1"/>
      <c r="AL226" s="1">
        <f>IFERROR(VLOOKUP(C226,CALC!$K$2:$M$8,2,FALSE),1)</f>
        <v>1</v>
      </c>
      <c r="AM226" s="1">
        <f>IFERROR(VLOOKUP(C226,CALC!$K$2:$M$8,3,FALSE),1)</f>
        <v>1</v>
      </c>
      <c r="AN226" s="1">
        <f>VLOOKUP(B226,CALC!$E$2:$H$33,3,FALSE)</f>
        <v>1.04</v>
      </c>
      <c r="AO226" s="1">
        <f>VLOOKUP(B226,CALC!$E$2:$H$33,4,FALSE)</f>
        <v>1.02</v>
      </c>
      <c r="AP226" s="1"/>
      <c r="AQ226" s="3">
        <f t="shared" si="4"/>
        <v>3.4982738095238091</v>
      </c>
      <c r="AR226" s="3">
        <f t="shared" si="5"/>
        <v>3.4982738095238091</v>
      </c>
      <c r="AS226" s="3">
        <f t="shared" si="6"/>
        <v>3.5682392857142853</v>
      </c>
      <c r="AT226" s="3">
        <f t="shared" si="7"/>
        <v>3.6382047619047615</v>
      </c>
      <c r="AU226" s="3">
        <f t="shared" si="8"/>
        <v>3.5682392857142853</v>
      </c>
      <c r="AV226" s="3">
        <f t="shared" si="9"/>
        <v>3.6382047619047615</v>
      </c>
      <c r="AW226" s="3">
        <f t="shared" si="10"/>
        <v>3.5682392857142853</v>
      </c>
      <c r="AX226" s="3">
        <f t="shared" si="11"/>
        <v>3.6382047619047615</v>
      </c>
      <c r="AY226" s="3">
        <f t="shared" si="12"/>
        <v>-1.4163452380952393</v>
      </c>
      <c r="AZ226" s="3">
        <f t="shared" si="13"/>
        <v>-1.4163452380952393</v>
      </c>
      <c r="BA226" s="3">
        <f t="shared" si="14"/>
        <v>-1.4163452380952393</v>
      </c>
      <c r="BB226" s="3">
        <f t="shared" si="15"/>
        <v>-1.4446721428571441</v>
      </c>
      <c r="BC226" s="3">
        <f t="shared" si="16"/>
        <v>-1.4729990476190489</v>
      </c>
      <c r="BD226" s="3">
        <f t="shared" si="17"/>
        <v>-1.4446721428571441</v>
      </c>
      <c r="BE226" s="3">
        <f t="shared" si="18"/>
        <v>-1.4729990476190489</v>
      </c>
      <c r="BF226" s="3">
        <f t="shared" si="19"/>
        <v>-1.4446721428571441</v>
      </c>
      <c r="BG226" s="3">
        <f t="shared" si="20"/>
        <v>-1.4729990476190489</v>
      </c>
    </row>
    <row r="227" spans="1:59" ht="15" x14ac:dyDescent="0.25">
      <c r="A227" s="1" t="s">
        <v>373</v>
      </c>
      <c r="B227" s="1" t="s">
        <v>19</v>
      </c>
      <c r="C227" s="38" t="str">
        <f>VLOOKUP(A227,CALC!$A$2:$C$494,3,FALSE)</f>
        <v>LW/RW</v>
      </c>
      <c r="D227" s="1"/>
      <c r="E227" s="79">
        <v>84</v>
      </c>
      <c r="F227" s="80">
        <v>28.8</v>
      </c>
      <c r="G227" s="80">
        <v>24.5</v>
      </c>
      <c r="H227" s="80">
        <v>53.3</v>
      </c>
      <c r="I227" s="80">
        <v>2.5</v>
      </c>
      <c r="J227" s="80">
        <v>178</v>
      </c>
      <c r="K227" s="80">
        <v>40.1</v>
      </c>
      <c r="L227" s="80">
        <v>41.6</v>
      </c>
      <c r="M227" s="80">
        <v>20.5</v>
      </c>
      <c r="N227" s="81">
        <v>0.16200000000000001</v>
      </c>
      <c r="O227" s="3">
        <v>17.75</v>
      </c>
      <c r="P227" s="54">
        <f t="shared" ref="P227:Y227" si="239">IF(F$4="Yes",F227*F$5,0)</f>
        <v>144</v>
      </c>
      <c r="Q227" s="55">
        <f t="shared" si="239"/>
        <v>91.875</v>
      </c>
      <c r="R227" s="55">
        <f t="shared" si="239"/>
        <v>0</v>
      </c>
      <c r="S227" s="55">
        <f t="shared" si="239"/>
        <v>1.25</v>
      </c>
      <c r="T227" s="55">
        <f t="shared" si="239"/>
        <v>89</v>
      </c>
      <c r="U227" s="55">
        <f t="shared" si="239"/>
        <v>12.03</v>
      </c>
      <c r="V227" s="55">
        <f t="shared" si="239"/>
        <v>24.96</v>
      </c>
      <c r="W227" s="55">
        <f t="shared" si="239"/>
        <v>0</v>
      </c>
      <c r="X227" s="55">
        <f t="shared" si="239"/>
        <v>0</v>
      </c>
      <c r="Y227" s="56">
        <f t="shared" si="239"/>
        <v>0</v>
      </c>
      <c r="Z227" s="57">
        <f t="shared" si="1"/>
        <v>363.11499999999995</v>
      </c>
      <c r="AA227" s="59">
        <f t="shared" si="2"/>
        <v>4.3227976190476181</v>
      </c>
      <c r="AB227" s="59">
        <f t="shared" si="3"/>
        <v>-1.6328222857142858</v>
      </c>
      <c r="AC227" s="1"/>
      <c r="AD227" s="1"/>
      <c r="AE227" s="1"/>
      <c r="AF227" s="1"/>
      <c r="AG227" s="1"/>
      <c r="AH227" s="1"/>
      <c r="AI227" s="1"/>
      <c r="AJ227" s="1"/>
      <c r="AK227" s="1"/>
      <c r="AL227" s="1">
        <f>IFERROR(VLOOKUP(C227,CALC!$K$2:$M$8,2,FALSE),1)</f>
        <v>1.08</v>
      </c>
      <c r="AM227" s="1">
        <f>IFERROR(VLOOKUP(C227,CALC!$K$2:$M$8,3,FALSE),1)</f>
        <v>1.04</v>
      </c>
      <c r="AN227" s="1">
        <f>VLOOKUP(B227,CALC!$E$2:$H$33,3,FALSE)</f>
        <v>1.19</v>
      </c>
      <c r="AO227" s="1">
        <f>VLOOKUP(B227,CALC!$E$2:$H$33,4,FALSE)</f>
        <v>1.095</v>
      </c>
      <c r="AP227" s="1"/>
      <c r="AQ227" s="3">
        <f t="shared" si="4"/>
        <v>4.4957095238095226</v>
      </c>
      <c r="AR227" s="3">
        <f t="shared" si="5"/>
        <v>4.668621428571428</v>
      </c>
      <c r="AS227" s="3">
        <f t="shared" si="6"/>
        <v>4.7334633928571419</v>
      </c>
      <c r="AT227" s="3">
        <f t="shared" si="7"/>
        <v>5.1441291666666649</v>
      </c>
      <c r="AU227" s="3">
        <f t="shared" si="8"/>
        <v>4.9228019285714275</v>
      </c>
      <c r="AV227" s="3">
        <f t="shared" si="9"/>
        <v>5.3498943333333315</v>
      </c>
      <c r="AW227" s="3">
        <f t="shared" si="10"/>
        <v>5.112140464285714</v>
      </c>
      <c r="AX227" s="3">
        <f t="shared" si="11"/>
        <v>5.5556594999999991</v>
      </c>
      <c r="AY227" s="3">
        <f t="shared" si="12"/>
        <v>-1.4338095238095239</v>
      </c>
      <c r="AZ227" s="3">
        <f t="shared" si="13"/>
        <v>-1.4911619047619049</v>
      </c>
      <c r="BA227" s="3">
        <f t="shared" si="14"/>
        <v>-1.548514285714286</v>
      </c>
      <c r="BB227" s="3">
        <f t="shared" si="15"/>
        <v>-1.5700214285714287</v>
      </c>
      <c r="BC227" s="3">
        <f t="shared" si="16"/>
        <v>-1.7062333333333333</v>
      </c>
      <c r="BD227" s="3">
        <f t="shared" si="17"/>
        <v>-1.6328222857142858</v>
      </c>
      <c r="BE227" s="3">
        <f t="shared" si="18"/>
        <v>-1.7744826666666669</v>
      </c>
      <c r="BF227" s="3">
        <f t="shared" si="19"/>
        <v>-1.6956231428571431</v>
      </c>
      <c r="BG227" s="3">
        <f t="shared" si="20"/>
        <v>-1.8427320000000003</v>
      </c>
    </row>
    <row r="228" spans="1:59" ht="15" x14ac:dyDescent="0.25">
      <c r="A228" s="38" t="s">
        <v>400</v>
      </c>
      <c r="B228" s="38" t="s">
        <v>70</v>
      </c>
      <c r="C228" s="38" t="str">
        <f>VLOOKUP(A228,CALC!$A$2:$C$494,3,FALSE)</f>
        <v>D</v>
      </c>
      <c r="D228" s="38">
        <v>2</v>
      </c>
      <c r="E228" s="39">
        <v>84</v>
      </c>
      <c r="F228" s="40">
        <v>5.5</v>
      </c>
      <c r="G228" s="40">
        <v>31.5</v>
      </c>
      <c r="H228" s="40">
        <v>37</v>
      </c>
      <c r="I228" s="40">
        <v>15.5</v>
      </c>
      <c r="J228" s="40">
        <v>117.1</v>
      </c>
      <c r="K228" s="40">
        <v>117.6</v>
      </c>
      <c r="L228" s="40">
        <v>77.400000000000006</v>
      </c>
      <c r="M228" s="40">
        <v>37.5</v>
      </c>
      <c r="N228" s="41">
        <v>4.7E-2</v>
      </c>
      <c r="O228" s="42">
        <v>21.7</v>
      </c>
      <c r="P228" s="54">
        <f t="shared" ref="P228:Y228" si="240">IF(F$4="Yes",F228*F$5,0)</f>
        <v>27.5</v>
      </c>
      <c r="Q228" s="55">
        <f t="shared" si="240"/>
        <v>118.125</v>
      </c>
      <c r="R228" s="55">
        <f t="shared" si="240"/>
        <v>0</v>
      </c>
      <c r="S228" s="55">
        <f t="shared" si="240"/>
        <v>7.75</v>
      </c>
      <c r="T228" s="55">
        <f t="shared" si="240"/>
        <v>58.55</v>
      </c>
      <c r="U228" s="55">
        <f t="shared" si="240"/>
        <v>35.279999999999994</v>
      </c>
      <c r="V228" s="55">
        <f t="shared" si="240"/>
        <v>46.440000000000005</v>
      </c>
      <c r="W228" s="55">
        <f t="shared" si="240"/>
        <v>0</v>
      </c>
      <c r="X228" s="55">
        <f t="shared" si="240"/>
        <v>0</v>
      </c>
      <c r="Y228" s="56">
        <f t="shared" si="240"/>
        <v>0</v>
      </c>
      <c r="Z228" s="57">
        <f t="shared" si="1"/>
        <v>293.64500000000004</v>
      </c>
      <c r="AA228" s="59">
        <f t="shared" si="2"/>
        <v>3.49577380952381</v>
      </c>
      <c r="AB228" s="59">
        <f t="shared" si="3"/>
        <v>-1.482693273809524</v>
      </c>
      <c r="AC228" s="1"/>
      <c r="AD228" s="1"/>
      <c r="AE228" s="1"/>
      <c r="AF228" s="1"/>
      <c r="AG228" s="1"/>
      <c r="AH228" s="1"/>
      <c r="AI228" s="1"/>
      <c r="AJ228" s="1"/>
      <c r="AK228" s="1"/>
      <c r="AL228" s="1">
        <f>IFERROR(VLOOKUP(C228,CALC!$K$2:$M$8,2,FALSE),1)</f>
        <v>1</v>
      </c>
      <c r="AM228" s="1">
        <f>IFERROR(VLOOKUP(C228,CALC!$K$2:$M$8,3,FALSE),1)</f>
        <v>1</v>
      </c>
      <c r="AN228" s="1">
        <f>VLOOKUP(B228,CALC!$E$2:$H$33,3,FALSE)</f>
        <v>1.0900000000000001</v>
      </c>
      <c r="AO228" s="1">
        <f>VLOOKUP(B228,CALC!$E$2:$H$33,4,FALSE)</f>
        <v>1.0449999999999999</v>
      </c>
      <c r="AP228" s="1"/>
      <c r="AQ228" s="3">
        <f t="shared" si="4"/>
        <v>3.49577380952381</v>
      </c>
      <c r="AR228" s="3">
        <f t="shared" si="5"/>
        <v>3.49577380952381</v>
      </c>
      <c r="AS228" s="3">
        <f t="shared" si="6"/>
        <v>3.6530836309523811</v>
      </c>
      <c r="AT228" s="3">
        <f t="shared" si="7"/>
        <v>3.8103934523809531</v>
      </c>
      <c r="AU228" s="3">
        <f t="shared" si="8"/>
        <v>3.6530836309523811</v>
      </c>
      <c r="AV228" s="3">
        <f t="shared" si="9"/>
        <v>3.8103934523809531</v>
      </c>
      <c r="AW228" s="3">
        <f t="shared" si="10"/>
        <v>3.6530836309523811</v>
      </c>
      <c r="AX228" s="3">
        <f t="shared" si="11"/>
        <v>3.8103934523809531</v>
      </c>
      <c r="AY228" s="3">
        <f t="shared" si="12"/>
        <v>-1.4188452380952383</v>
      </c>
      <c r="AZ228" s="3">
        <f t="shared" si="13"/>
        <v>-1.4188452380952383</v>
      </c>
      <c r="BA228" s="3">
        <f t="shared" si="14"/>
        <v>-1.4188452380952383</v>
      </c>
      <c r="BB228" s="3">
        <f t="shared" si="15"/>
        <v>-1.482693273809524</v>
      </c>
      <c r="BC228" s="3">
        <f t="shared" si="16"/>
        <v>-1.5465413095238099</v>
      </c>
      <c r="BD228" s="3">
        <f t="shared" si="17"/>
        <v>-1.482693273809524</v>
      </c>
      <c r="BE228" s="3">
        <f t="shared" si="18"/>
        <v>-1.5465413095238099</v>
      </c>
      <c r="BF228" s="3">
        <f t="shared" si="19"/>
        <v>-1.482693273809524</v>
      </c>
      <c r="BG228" s="3">
        <f t="shared" si="20"/>
        <v>-1.5465413095238099</v>
      </c>
    </row>
    <row r="229" spans="1:59" ht="15" x14ac:dyDescent="0.25">
      <c r="A229" s="38" t="s">
        <v>394</v>
      </c>
      <c r="B229" s="38" t="s">
        <v>43</v>
      </c>
      <c r="C229" s="38" t="str">
        <f>VLOOKUP(A229,CALC!$A$2:$C$494,3,FALSE)</f>
        <v>D</v>
      </c>
      <c r="D229" s="38"/>
      <c r="E229" s="39">
        <v>84</v>
      </c>
      <c r="F229" s="40">
        <v>8.6999999999999993</v>
      </c>
      <c r="G229" s="40">
        <v>22.4</v>
      </c>
      <c r="H229" s="40">
        <v>31.1</v>
      </c>
      <c r="I229" s="40">
        <v>1.5</v>
      </c>
      <c r="J229" s="40">
        <v>163.19999999999999</v>
      </c>
      <c r="K229" s="40">
        <v>72.599999999999994</v>
      </c>
      <c r="L229" s="40">
        <v>99.8</v>
      </c>
      <c r="M229" s="40">
        <v>43.8</v>
      </c>
      <c r="N229" s="52">
        <v>5.2999999999999999E-2</v>
      </c>
      <c r="O229" s="42">
        <v>22.6</v>
      </c>
      <c r="P229" s="54">
        <f t="shared" ref="P229:Y229" si="241">IF(F$4="Yes",F229*F$5,0)</f>
        <v>43.5</v>
      </c>
      <c r="Q229" s="55">
        <f t="shared" si="241"/>
        <v>84</v>
      </c>
      <c r="R229" s="55">
        <f t="shared" si="241"/>
        <v>0</v>
      </c>
      <c r="S229" s="55">
        <f t="shared" si="241"/>
        <v>0.75</v>
      </c>
      <c r="T229" s="55">
        <f t="shared" si="241"/>
        <v>81.599999999999994</v>
      </c>
      <c r="U229" s="55">
        <f t="shared" si="241"/>
        <v>21.779999999999998</v>
      </c>
      <c r="V229" s="55">
        <f t="shared" si="241"/>
        <v>59.879999999999995</v>
      </c>
      <c r="W229" s="55">
        <f t="shared" si="241"/>
        <v>0</v>
      </c>
      <c r="X229" s="55">
        <f t="shared" si="241"/>
        <v>0</v>
      </c>
      <c r="Y229" s="56">
        <f t="shared" si="241"/>
        <v>0</v>
      </c>
      <c r="Z229" s="57">
        <f t="shared" si="1"/>
        <v>291.51</v>
      </c>
      <c r="AA229" s="59">
        <f t="shared" si="2"/>
        <v>3.4703571428571429</v>
      </c>
      <c r="AB229" s="59">
        <f t="shared" si="3"/>
        <v>-1.4442619047619054</v>
      </c>
      <c r="AC229" s="1"/>
      <c r="AD229" s="1"/>
      <c r="AE229" s="1"/>
      <c r="AF229" s="1"/>
      <c r="AG229" s="1"/>
      <c r="AH229" s="1"/>
      <c r="AI229" s="1"/>
      <c r="AJ229" s="1"/>
      <c r="AK229" s="1"/>
      <c r="AL229" s="1">
        <f>IFERROR(VLOOKUP(C229,CALC!$K$2:$M$8,2,FALSE),1)</f>
        <v>1</v>
      </c>
      <c r="AM229" s="1">
        <f>IFERROR(VLOOKUP(C229,CALC!$K$2:$M$8,3,FALSE),1)</f>
        <v>1</v>
      </c>
      <c r="AN229" s="1">
        <f>VLOOKUP(B229,CALC!$E$2:$H$33,3,FALSE)</f>
        <v>1</v>
      </c>
      <c r="AO229" s="1">
        <f>VLOOKUP(B229,CALC!$E$2:$H$33,4,FALSE)</f>
        <v>1</v>
      </c>
      <c r="AP229" s="1"/>
      <c r="AQ229" s="3">
        <f t="shared" si="4"/>
        <v>3.4703571428571429</v>
      </c>
      <c r="AR229" s="3">
        <f t="shared" si="5"/>
        <v>3.4703571428571429</v>
      </c>
      <c r="AS229" s="3">
        <f t="shared" si="6"/>
        <v>3.4703571428571429</v>
      </c>
      <c r="AT229" s="3">
        <f t="shared" si="7"/>
        <v>3.4703571428571429</v>
      </c>
      <c r="AU229" s="3">
        <f t="shared" si="8"/>
        <v>3.4703571428571429</v>
      </c>
      <c r="AV229" s="3">
        <f t="shared" si="9"/>
        <v>3.4703571428571429</v>
      </c>
      <c r="AW229" s="3">
        <f t="shared" si="10"/>
        <v>3.4703571428571429</v>
      </c>
      <c r="AX229" s="3">
        <f t="shared" si="11"/>
        <v>3.4703571428571429</v>
      </c>
      <c r="AY229" s="3">
        <f t="shared" si="12"/>
        <v>-1.4442619047619054</v>
      </c>
      <c r="AZ229" s="3">
        <f t="shared" si="13"/>
        <v>-1.4442619047619054</v>
      </c>
      <c r="BA229" s="3">
        <f t="shared" si="14"/>
        <v>-1.4442619047619054</v>
      </c>
      <c r="BB229" s="3">
        <f t="shared" si="15"/>
        <v>-1.4442619047619054</v>
      </c>
      <c r="BC229" s="3">
        <f t="shared" si="16"/>
        <v>-1.4442619047619054</v>
      </c>
      <c r="BD229" s="3">
        <f t="shared" si="17"/>
        <v>-1.4442619047619054</v>
      </c>
      <c r="BE229" s="3">
        <f t="shared" si="18"/>
        <v>-1.4442619047619054</v>
      </c>
      <c r="BF229" s="3">
        <f t="shared" si="19"/>
        <v>-1.4442619047619054</v>
      </c>
      <c r="BG229" s="3">
        <f t="shared" si="20"/>
        <v>-1.4442619047619054</v>
      </c>
    </row>
    <row r="230" spans="1:59" ht="15" x14ac:dyDescent="0.25">
      <c r="A230" s="38" t="s">
        <v>421</v>
      </c>
      <c r="B230" s="38" t="s">
        <v>21</v>
      </c>
      <c r="C230" s="38" t="str">
        <f>VLOOKUP(A230,CALC!$A$2:$C$494,3,FALSE)</f>
        <v>D</v>
      </c>
      <c r="D230" s="38">
        <v>2</v>
      </c>
      <c r="E230" s="39">
        <v>84</v>
      </c>
      <c r="F230" s="40">
        <v>7.2</v>
      </c>
      <c r="G230" s="40">
        <v>29.6</v>
      </c>
      <c r="H230" s="40">
        <v>36.9</v>
      </c>
      <c r="I230" s="40">
        <v>8.4</v>
      </c>
      <c r="J230" s="40">
        <v>158.4</v>
      </c>
      <c r="K230" s="40">
        <v>36.799999999999997</v>
      </c>
      <c r="L230" s="40">
        <v>80.599999999999994</v>
      </c>
      <c r="M230" s="40">
        <v>49</v>
      </c>
      <c r="N230" s="52">
        <v>4.5999999999999999E-2</v>
      </c>
      <c r="O230" s="42">
        <v>19.05</v>
      </c>
      <c r="P230" s="54">
        <f t="shared" ref="P230:Y230" si="242">IF(F$4="Yes",F230*F$5,0)</f>
        <v>36</v>
      </c>
      <c r="Q230" s="55">
        <f t="shared" si="242"/>
        <v>111</v>
      </c>
      <c r="R230" s="55">
        <f t="shared" si="242"/>
        <v>0</v>
      </c>
      <c r="S230" s="55">
        <f t="shared" si="242"/>
        <v>4.2</v>
      </c>
      <c r="T230" s="55">
        <f t="shared" si="242"/>
        <v>79.2</v>
      </c>
      <c r="U230" s="55">
        <f t="shared" si="242"/>
        <v>11.04</v>
      </c>
      <c r="V230" s="55">
        <f t="shared" si="242"/>
        <v>48.359999999999992</v>
      </c>
      <c r="W230" s="55">
        <f t="shared" si="242"/>
        <v>0</v>
      </c>
      <c r="X230" s="55">
        <f t="shared" si="242"/>
        <v>0</v>
      </c>
      <c r="Y230" s="56">
        <f t="shared" si="242"/>
        <v>0</v>
      </c>
      <c r="Z230" s="57">
        <f t="shared" si="1"/>
        <v>289.79999999999995</v>
      </c>
      <c r="AA230" s="59">
        <f t="shared" si="2"/>
        <v>3.4499999999999993</v>
      </c>
      <c r="AB230" s="59">
        <f t="shared" si="3"/>
        <v>-1.3913880952380966</v>
      </c>
      <c r="AC230" s="1"/>
      <c r="AD230" s="1"/>
      <c r="AE230" s="1"/>
      <c r="AF230" s="1"/>
      <c r="AG230" s="1"/>
      <c r="AH230" s="1"/>
      <c r="AI230" s="1"/>
      <c r="AJ230" s="1"/>
      <c r="AK230" s="1"/>
      <c r="AL230" s="1">
        <f>IFERROR(VLOOKUP(C230,CALC!$K$2:$M$8,2,FALSE),1)</f>
        <v>1</v>
      </c>
      <c r="AM230" s="1">
        <f>IFERROR(VLOOKUP(C230,CALC!$K$2:$M$8,3,FALSE),1)</f>
        <v>1</v>
      </c>
      <c r="AN230" s="1">
        <f>VLOOKUP(B230,CALC!$E$2:$H$33,3,FALSE)</f>
        <v>0.9</v>
      </c>
      <c r="AO230" s="1">
        <f>VLOOKUP(B230,CALC!$E$2:$H$33,4,FALSE)</f>
        <v>0.95</v>
      </c>
      <c r="AP230" s="1"/>
      <c r="AQ230" s="3">
        <f t="shared" si="4"/>
        <v>3.4499999999999993</v>
      </c>
      <c r="AR230" s="3">
        <f t="shared" si="5"/>
        <v>3.4499999999999993</v>
      </c>
      <c r="AS230" s="3">
        <f t="shared" si="6"/>
        <v>3.277499999999999</v>
      </c>
      <c r="AT230" s="3">
        <f t="shared" si="7"/>
        <v>3.1049999999999995</v>
      </c>
      <c r="AU230" s="3">
        <f t="shared" si="8"/>
        <v>3.277499999999999</v>
      </c>
      <c r="AV230" s="3">
        <f t="shared" si="9"/>
        <v>3.1049999999999995</v>
      </c>
      <c r="AW230" s="3">
        <f t="shared" si="10"/>
        <v>3.277499999999999</v>
      </c>
      <c r="AX230" s="3">
        <f t="shared" si="11"/>
        <v>3.1049999999999995</v>
      </c>
      <c r="AY230" s="3">
        <f t="shared" si="12"/>
        <v>-1.464619047619049</v>
      </c>
      <c r="AZ230" s="3">
        <f t="shared" si="13"/>
        <v>-1.464619047619049</v>
      </c>
      <c r="BA230" s="3">
        <f t="shared" si="14"/>
        <v>-1.464619047619049</v>
      </c>
      <c r="BB230" s="3">
        <f t="shared" si="15"/>
        <v>-1.3913880952380966</v>
      </c>
      <c r="BC230" s="3">
        <f t="shared" si="16"/>
        <v>-1.3181571428571441</v>
      </c>
      <c r="BD230" s="3">
        <f t="shared" si="17"/>
        <v>-1.3913880952380966</v>
      </c>
      <c r="BE230" s="3">
        <f t="shared" si="18"/>
        <v>-1.3181571428571441</v>
      </c>
      <c r="BF230" s="3">
        <f t="shared" si="19"/>
        <v>-1.3913880952380966</v>
      </c>
      <c r="BG230" s="3">
        <f t="shared" si="20"/>
        <v>-1.3181571428571441</v>
      </c>
    </row>
    <row r="231" spans="1:59" ht="15" x14ac:dyDescent="0.25">
      <c r="A231" s="38" t="s">
        <v>393</v>
      </c>
      <c r="B231" s="38" t="s">
        <v>66</v>
      </c>
      <c r="C231" s="38" t="str">
        <f>VLOOKUP(A231,CALC!$A$2:$C$494,3,FALSE)</f>
        <v>D</v>
      </c>
      <c r="D231" s="38">
        <v>2</v>
      </c>
      <c r="E231" s="39">
        <v>84</v>
      </c>
      <c r="F231" s="40">
        <v>10.1</v>
      </c>
      <c r="G231" s="40">
        <v>22.7</v>
      </c>
      <c r="H231" s="40">
        <v>32.700000000000003</v>
      </c>
      <c r="I231" s="40">
        <v>6.8</v>
      </c>
      <c r="J231" s="40">
        <v>151.19999999999999</v>
      </c>
      <c r="K231" s="40">
        <v>41.8</v>
      </c>
      <c r="L231" s="40">
        <v>105.7</v>
      </c>
      <c r="M231" s="40">
        <v>39.299999999999997</v>
      </c>
      <c r="N231" s="41">
        <v>6.7000000000000004E-2</v>
      </c>
      <c r="O231" s="42">
        <v>19.05</v>
      </c>
      <c r="P231" s="54">
        <f t="shared" ref="P231:Y231" si="243">IF(F$4="Yes",F231*F$5,0)</f>
        <v>50.5</v>
      </c>
      <c r="Q231" s="55">
        <f t="shared" si="243"/>
        <v>85.125</v>
      </c>
      <c r="R231" s="55">
        <f t="shared" si="243"/>
        <v>0</v>
      </c>
      <c r="S231" s="55">
        <f t="shared" si="243"/>
        <v>3.4</v>
      </c>
      <c r="T231" s="55">
        <f t="shared" si="243"/>
        <v>75.599999999999994</v>
      </c>
      <c r="U231" s="55">
        <f t="shared" si="243"/>
        <v>12.54</v>
      </c>
      <c r="V231" s="55">
        <f t="shared" si="243"/>
        <v>63.42</v>
      </c>
      <c r="W231" s="55">
        <f t="shared" si="243"/>
        <v>0</v>
      </c>
      <c r="X231" s="55">
        <f t="shared" si="243"/>
        <v>0</v>
      </c>
      <c r="Y231" s="56">
        <f t="shared" si="243"/>
        <v>0</v>
      </c>
      <c r="Z231" s="57">
        <f t="shared" si="1"/>
        <v>290.58499999999998</v>
      </c>
      <c r="AA231" s="59">
        <f t="shared" si="2"/>
        <v>3.4593452380952376</v>
      </c>
      <c r="AB231" s="59">
        <f t="shared" si="3"/>
        <v>-1.4188919642857154</v>
      </c>
      <c r="AC231" s="1"/>
      <c r="AD231" s="1"/>
      <c r="AE231" s="1"/>
      <c r="AF231" s="1"/>
      <c r="AG231" s="1"/>
      <c r="AH231" s="1"/>
      <c r="AI231" s="1"/>
      <c r="AJ231" s="1"/>
      <c r="AK231" s="1"/>
      <c r="AL231" s="1">
        <f>IFERROR(VLOOKUP(C231,CALC!$K$2:$M$8,2,FALSE),1)</f>
        <v>1</v>
      </c>
      <c r="AM231" s="1">
        <f>IFERROR(VLOOKUP(C231,CALC!$K$2:$M$8,3,FALSE),1)</f>
        <v>1</v>
      </c>
      <c r="AN231" s="1">
        <f>VLOOKUP(B231,CALC!$E$2:$H$33,3,FALSE)</f>
        <v>0.95</v>
      </c>
      <c r="AO231" s="1">
        <f>VLOOKUP(B231,CALC!$E$2:$H$33,4,FALSE)</f>
        <v>0.97499999999999998</v>
      </c>
      <c r="AP231" s="1"/>
      <c r="AQ231" s="3">
        <f t="shared" si="4"/>
        <v>3.4593452380952376</v>
      </c>
      <c r="AR231" s="3">
        <f t="shared" si="5"/>
        <v>3.4593452380952376</v>
      </c>
      <c r="AS231" s="3">
        <f t="shared" si="6"/>
        <v>3.3728616071428568</v>
      </c>
      <c r="AT231" s="3">
        <f t="shared" si="7"/>
        <v>3.2863779761904754</v>
      </c>
      <c r="AU231" s="3">
        <f t="shared" si="8"/>
        <v>3.3728616071428568</v>
      </c>
      <c r="AV231" s="3">
        <f t="shared" si="9"/>
        <v>3.2863779761904754</v>
      </c>
      <c r="AW231" s="3">
        <f t="shared" si="10"/>
        <v>3.3728616071428568</v>
      </c>
      <c r="AX231" s="3">
        <f t="shared" si="11"/>
        <v>3.2863779761904754</v>
      </c>
      <c r="AY231" s="3">
        <f t="shared" si="12"/>
        <v>-1.4552738095238107</v>
      </c>
      <c r="AZ231" s="3">
        <f t="shared" si="13"/>
        <v>-1.4552738095238107</v>
      </c>
      <c r="BA231" s="3">
        <f t="shared" si="14"/>
        <v>-1.4552738095238107</v>
      </c>
      <c r="BB231" s="3">
        <f t="shared" si="15"/>
        <v>-1.4188919642857154</v>
      </c>
      <c r="BC231" s="3">
        <f t="shared" si="16"/>
        <v>-1.3825101190476201</v>
      </c>
      <c r="BD231" s="3">
        <f t="shared" si="17"/>
        <v>-1.4188919642857154</v>
      </c>
      <c r="BE231" s="3">
        <f t="shared" si="18"/>
        <v>-1.3825101190476201</v>
      </c>
      <c r="BF231" s="3">
        <f t="shared" si="19"/>
        <v>-1.4188919642857154</v>
      </c>
      <c r="BG231" s="3">
        <f t="shared" si="20"/>
        <v>-1.3825101190476201</v>
      </c>
    </row>
    <row r="232" spans="1:59" ht="15" x14ac:dyDescent="0.25">
      <c r="A232" s="38" t="s">
        <v>422</v>
      </c>
      <c r="B232" s="38" t="s">
        <v>45</v>
      </c>
      <c r="C232" s="38" t="str">
        <f>VLOOKUP(A232,CALC!$A$2:$C$494,3,FALSE)</f>
        <v>C/RW</v>
      </c>
      <c r="D232" s="38">
        <v>2</v>
      </c>
      <c r="E232" s="39">
        <v>84</v>
      </c>
      <c r="F232" s="40">
        <v>21</v>
      </c>
      <c r="G232" s="40">
        <v>31.5</v>
      </c>
      <c r="H232" s="40">
        <v>52.4</v>
      </c>
      <c r="I232" s="40">
        <v>13.9</v>
      </c>
      <c r="J232" s="40">
        <v>160.80000000000001</v>
      </c>
      <c r="K232" s="40">
        <v>86.3</v>
      </c>
      <c r="L232" s="40">
        <v>28.1</v>
      </c>
      <c r="M232" s="40">
        <v>20.2</v>
      </c>
      <c r="N232" s="52">
        <v>0.13</v>
      </c>
      <c r="O232" s="42">
        <v>17</v>
      </c>
      <c r="P232" s="54">
        <f t="shared" ref="P232:Y232" si="244">IF(F$4="Yes",F232*F$5,0)</f>
        <v>105</v>
      </c>
      <c r="Q232" s="55">
        <f t="shared" si="244"/>
        <v>118.125</v>
      </c>
      <c r="R232" s="55">
        <f t="shared" si="244"/>
        <v>0</v>
      </c>
      <c r="S232" s="55">
        <f t="shared" si="244"/>
        <v>6.95</v>
      </c>
      <c r="T232" s="55">
        <f t="shared" si="244"/>
        <v>80.400000000000006</v>
      </c>
      <c r="U232" s="55">
        <f t="shared" si="244"/>
        <v>25.889999999999997</v>
      </c>
      <c r="V232" s="55">
        <f t="shared" si="244"/>
        <v>16.86</v>
      </c>
      <c r="W232" s="55">
        <f t="shared" si="244"/>
        <v>0</v>
      </c>
      <c r="X232" s="55">
        <f t="shared" si="244"/>
        <v>0</v>
      </c>
      <c r="Y232" s="56">
        <f t="shared" si="244"/>
        <v>0</v>
      </c>
      <c r="Z232" s="57">
        <f t="shared" si="1"/>
        <v>353.22500000000002</v>
      </c>
      <c r="AA232" s="59">
        <f t="shared" si="2"/>
        <v>4.2050595238095241</v>
      </c>
      <c r="AB232" s="59">
        <f t="shared" si="3"/>
        <v>-1.372188714285713</v>
      </c>
      <c r="AC232" s="1"/>
      <c r="AD232" s="1"/>
      <c r="AE232" s="1"/>
      <c r="AF232" s="1"/>
      <c r="AG232" s="1"/>
      <c r="AH232" s="1"/>
      <c r="AI232" s="1"/>
      <c r="AJ232" s="1"/>
      <c r="AK232" s="1"/>
      <c r="AL232" s="1">
        <f>IFERROR(VLOOKUP(C232,CALC!$K$2:$M$8,2,FALSE),1)</f>
        <v>1.01</v>
      </c>
      <c r="AM232" s="1">
        <f>IFERROR(VLOOKUP(C232,CALC!$K$2:$M$8,3,FALSE),1)</f>
        <v>1.0049999999999999</v>
      </c>
      <c r="AN232" s="1">
        <f>VLOOKUP(B232,CALC!$E$2:$H$33,3,FALSE)</f>
        <v>0.76</v>
      </c>
      <c r="AO232" s="1">
        <f>VLOOKUP(B232,CALC!$E$2:$H$33,4,FALSE)</f>
        <v>0.88</v>
      </c>
      <c r="AP232" s="1"/>
      <c r="AQ232" s="3">
        <f t="shared" si="4"/>
        <v>4.2260848214285716</v>
      </c>
      <c r="AR232" s="3">
        <f t="shared" si="5"/>
        <v>4.247110119047619</v>
      </c>
      <c r="AS232" s="3">
        <f t="shared" si="6"/>
        <v>3.700452380952381</v>
      </c>
      <c r="AT232" s="3">
        <f t="shared" si="7"/>
        <v>3.1958452380952385</v>
      </c>
      <c r="AU232" s="3">
        <f t="shared" si="8"/>
        <v>3.7189546428571432</v>
      </c>
      <c r="AV232" s="3">
        <f t="shared" si="9"/>
        <v>3.2118244642857143</v>
      </c>
      <c r="AW232" s="3">
        <f t="shared" si="10"/>
        <v>3.7374569047619048</v>
      </c>
      <c r="AX232" s="3">
        <f t="shared" si="11"/>
        <v>3.2278036904761906</v>
      </c>
      <c r="AY232" s="3">
        <f t="shared" si="12"/>
        <v>-1.5515476190476178</v>
      </c>
      <c r="AZ232" s="3">
        <f t="shared" si="13"/>
        <v>-1.5593053571428557</v>
      </c>
      <c r="BA232" s="3">
        <f t="shared" si="14"/>
        <v>-1.567063095238094</v>
      </c>
      <c r="BB232" s="3">
        <f t="shared" si="15"/>
        <v>-1.3653619047619037</v>
      </c>
      <c r="BC232" s="3">
        <f t="shared" si="16"/>
        <v>-1.1791761904761895</v>
      </c>
      <c r="BD232" s="3">
        <f t="shared" si="17"/>
        <v>-1.372188714285713</v>
      </c>
      <c r="BE232" s="3">
        <f t="shared" si="18"/>
        <v>-1.1850720714285703</v>
      </c>
      <c r="BF232" s="3">
        <f t="shared" si="19"/>
        <v>-1.3790155238095227</v>
      </c>
      <c r="BG232" s="3">
        <f t="shared" si="20"/>
        <v>-1.1909679523809513</v>
      </c>
    </row>
    <row r="233" spans="1:59" ht="15" x14ac:dyDescent="0.25">
      <c r="A233" s="38" t="s">
        <v>369</v>
      </c>
      <c r="B233" s="38" t="s">
        <v>28</v>
      </c>
      <c r="C233" s="38" t="str">
        <f>VLOOKUP(A233,CALC!$A$2:$C$494,3,FALSE)</f>
        <v>C/RW</v>
      </c>
      <c r="D233" s="38">
        <v>2</v>
      </c>
      <c r="E233" s="39">
        <v>84</v>
      </c>
      <c r="F233" s="40">
        <v>20.7</v>
      </c>
      <c r="G233" s="40">
        <v>37.9</v>
      </c>
      <c r="H233" s="40">
        <v>58.6</v>
      </c>
      <c r="I233" s="40">
        <v>16.899999999999999</v>
      </c>
      <c r="J233" s="40">
        <v>147.19999999999999</v>
      </c>
      <c r="K233" s="40">
        <v>29.8</v>
      </c>
      <c r="L233" s="40">
        <v>31.8</v>
      </c>
      <c r="M233" s="40">
        <v>13.9</v>
      </c>
      <c r="N233" s="52">
        <v>0.14099999999999999</v>
      </c>
      <c r="O233" s="42">
        <v>16.649999999999999</v>
      </c>
      <c r="P233" s="54">
        <f t="shared" ref="P233:Y233" si="245">IF(F$4="Yes",F233*F$5,0)</f>
        <v>103.5</v>
      </c>
      <c r="Q233" s="55">
        <f t="shared" si="245"/>
        <v>142.125</v>
      </c>
      <c r="R233" s="55">
        <f t="shared" si="245"/>
        <v>0</v>
      </c>
      <c r="S233" s="55">
        <f t="shared" si="245"/>
        <v>8.4499999999999993</v>
      </c>
      <c r="T233" s="55">
        <f t="shared" si="245"/>
        <v>73.599999999999994</v>
      </c>
      <c r="U233" s="55">
        <f t="shared" si="245"/>
        <v>8.94</v>
      </c>
      <c r="V233" s="55">
        <f t="shared" si="245"/>
        <v>19.079999999999998</v>
      </c>
      <c r="W233" s="55">
        <f t="shared" si="245"/>
        <v>0</v>
      </c>
      <c r="X233" s="55">
        <f t="shared" si="245"/>
        <v>0</v>
      </c>
      <c r="Y233" s="56">
        <f t="shared" si="245"/>
        <v>0</v>
      </c>
      <c r="Z233" s="57">
        <f t="shared" si="1"/>
        <v>355.69499999999994</v>
      </c>
      <c r="AA233" s="59">
        <f t="shared" si="2"/>
        <v>4.2344642857142851</v>
      </c>
      <c r="AB233" s="59">
        <f t="shared" si="3"/>
        <v>-1.5603486428571423</v>
      </c>
      <c r="AC233" s="1"/>
      <c r="AD233" s="1"/>
      <c r="AE233" s="1"/>
      <c r="AF233" s="1"/>
      <c r="AG233" s="1"/>
      <c r="AH233" s="1"/>
      <c r="AI233" s="1"/>
      <c r="AJ233" s="1"/>
      <c r="AK233" s="1"/>
      <c r="AL233" s="1">
        <f>IFERROR(VLOOKUP(C233,CALC!$K$2:$M$8,2,FALSE),1)</f>
        <v>1.01</v>
      </c>
      <c r="AM233" s="1">
        <f>IFERROR(VLOOKUP(C233,CALC!$K$2:$M$8,3,FALSE),1)</f>
        <v>1.0049999999999999</v>
      </c>
      <c r="AN233" s="1">
        <f>VLOOKUP(B233,CALC!$E$2:$H$33,3,FALSE)</f>
        <v>1.04</v>
      </c>
      <c r="AO233" s="1">
        <f>VLOOKUP(B233,CALC!$E$2:$H$33,4,FALSE)</f>
        <v>1.02</v>
      </c>
      <c r="AP233" s="1"/>
      <c r="AQ233" s="3">
        <f t="shared" si="4"/>
        <v>4.255636607142856</v>
      </c>
      <c r="AR233" s="3">
        <f t="shared" si="5"/>
        <v>4.2768089285714277</v>
      </c>
      <c r="AS233" s="3">
        <f t="shared" si="6"/>
        <v>4.3191535714285711</v>
      </c>
      <c r="AT233" s="3">
        <f t="shared" si="7"/>
        <v>4.4038428571428563</v>
      </c>
      <c r="AU233" s="3">
        <f t="shared" si="8"/>
        <v>4.340749339285713</v>
      </c>
      <c r="AV233" s="3">
        <f t="shared" si="9"/>
        <v>4.4258620714285701</v>
      </c>
      <c r="AW233" s="3">
        <f t="shared" si="10"/>
        <v>4.3623451071428567</v>
      </c>
      <c r="AX233" s="3">
        <f t="shared" si="11"/>
        <v>4.4478812857142849</v>
      </c>
      <c r="AY233" s="3">
        <f t="shared" si="12"/>
        <v>-1.5221428571428568</v>
      </c>
      <c r="AZ233" s="3">
        <f t="shared" si="13"/>
        <v>-1.5297535714285708</v>
      </c>
      <c r="BA233" s="3">
        <f t="shared" si="14"/>
        <v>-1.5373642857142853</v>
      </c>
      <c r="BB233" s="3">
        <f t="shared" si="15"/>
        <v>-1.552585714285714</v>
      </c>
      <c r="BC233" s="3">
        <f t="shared" si="16"/>
        <v>-1.5830285714285712</v>
      </c>
      <c r="BD233" s="3">
        <f t="shared" si="17"/>
        <v>-1.5603486428571423</v>
      </c>
      <c r="BE233" s="3">
        <f t="shared" si="18"/>
        <v>-1.5909437142857137</v>
      </c>
      <c r="BF233" s="3">
        <f t="shared" si="19"/>
        <v>-1.5681115714285709</v>
      </c>
      <c r="BG233" s="3">
        <f t="shared" si="20"/>
        <v>-1.5988588571428568</v>
      </c>
    </row>
    <row r="234" spans="1:59" ht="15" x14ac:dyDescent="0.25">
      <c r="A234" s="38" t="s">
        <v>348</v>
      </c>
      <c r="B234" s="38" t="s">
        <v>30</v>
      </c>
      <c r="C234" s="38" t="str">
        <f>VLOOKUP(A234,CALC!$A$2:$C$494,3,FALSE)</f>
        <v>C</v>
      </c>
      <c r="D234" s="38">
        <v>1</v>
      </c>
      <c r="E234" s="39">
        <v>84</v>
      </c>
      <c r="F234" s="40">
        <v>18.100000000000001</v>
      </c>
      <c r="G234" s="40">
        <v>32.4</v>
      </c>
      <c r="H234" s="40">
        <v>50.5</v>
      </c>
      <c r="I234" s="40">
        <v>17.5</v>
      </c>
      <c r="J234" s="40">
        <v>139</v>
      </c>
      <c r="K234" s="40">
        <v>75.7</v>
      </c>
      <c r="L234" s="40">
        <v>66.3</v>
      </c>
      <c r="M234" s="40">
        <v>20.399999999999999</v>
      </c>
      <c r="N234" s="41">
        <v>0.13</v>
      </c>
      <c r="O234" s="42">
        <v>17.649999999999999</v>
      </c>
      <c r="P234" s="54">
        <f t="shared" ref="P234:Y234" si="246">IF(F$4="Yes",F234*F$5,0)</f>
        <v>90.5</v>
      </c>
      <c r="Q234" s="55">
        <f t="shared" si="246"/>
        <v>121.5</v>
      </c>
      <c r="R234" s="55">
        <f t="shared" si="246"/>
        <v>0</v>
      </c>
      <c r="S234" s="55">
        <f t="shared" si="246"/>
        <v>8.75</v>
      </c>
      <c r="T234" s="55">
        <f t="shared" si="246"/>
        <v>69.5</v>
      </c>
      <c r="U234" s="55">
        <f t="shared" si="246"/>
        <v>22.71</v>
      </c>
      <c r="V234" s="55">
        <f t="shared" si="246"/>
        <v>39.779999999999994</v>
      </c>
      <c r="W234" s="55">
        <f t="shared" si="246"/>
        <v>0</v>
      </c>
      <c r="X234" s="55">
        <f t="shared" si="246"/>
        <v>0</v>
      </c>
      <c r="Y234" s="56">
        <f t="shared" si="246"/>
        <v>0</v>
      </c>
      <c r="Z234" s="57">
        <f t="shared" si="1"/>
        <v>352.73999999999995</v>
      </c>
      <c r="AA234" s="59">
        <f t="shared" si="2"/>
        <v>4.1992857142857138</v>
      </c>
      <c r="AB234" s="59">
        <f t="shared" si="3"/>
        <v>-1.4727588749999996</v>
      </c>
      <c r="AC234" s="1"/>
      <c r="AD234" s="1"/>
      <c r="AE234" s="1"/>
      <c r="AF234" s="1"/>
      <c r="AG234" s="1"/>
      <c r="AH234" s="1"/>
      <c r="AI234" s="1"/>
      <c r="AJ234" s="1"/>
      <c r="AK234" s="1"/>
      <c r="AL234" s="1">
        <f>IFERROR(VLOOKUP(C234,CALC!$K$2:$M$8,2,FALSE),1)</f>
        <v>0.96</v>
      </c>
      <c r="AM234" s="1">
        <f>IFERROR(VLOOKUP(C234,CALC!$K$2:$M$8,3,FALSE),1)</f>
        <v>0.98</v>
      </c>
      <c r="AN234" s="1">
        <f>VLOOKUP(B234,CALC!$E$2:$H$33,3,FALSE)</f>
        <v>0.93</v>
      </c>
      <c r="AO234" s="1">
        <f>VLOOKUP(B234,CALC!$E$2:$H$33,4,FALSE)</f>
        <v>0.96500000000000008</v>
      </c>
      <c r="AP234" s="1"/>
      <c r="AQ234" s="3">
        <f t="shared" si="4"/>
        <v>4.1152999999999995</v>
      </c>
      <c r="AR234" s="3">
        <f t="shared" si="5"/>
        <v>4.0313142857142852</v>
      </c>
      <c r="AS234" s="3">
        <f t="shared" si="6"/>
        <v>4.0523107142857144</v>
      </c>
      <c r="AT234" s="3">
        <f t="shared" si="7"/>
        <v>3.9053357142857141</v>
      </c>
      <c r="AU234" s="3">
        <f t="shared" si="8"/>
        <v>3.9712644999999998</v>
      </c>
      <c r="AV234" s="3">
        <f t="shared" si="9"/>
        <v>3.8272289999999995</v>
      </c>
      <c r="AW234" s="3">
        <f t="shared" si="10"/>
        <v>3.8902182857142855</v>
      </c>
      <c r="AX234" s="3">
        <f t="shared" si="11"/>
        <v>3.7491222857142854</v>
      </c>
      <c r="AY234" s="3">
        <f t="shared" si="12"/>
        <v>-1.5573214285714281</v>
      </c>
      <c r="AZ234" s="3">
        <f t="shared" si="13"/>
        <v>-1.5261749999999994</v>
      </c>
      <c r="BA234" s="3">
        <f t="shared" si="14"/>
        <v>-1.4950285714285709</v>
      </c>
      <c r="BB234" s="3">
        <f t="shared" si="15"/>
        <v>-1.5028151785714283</v>
      </c>
      <c r="BC234" s="3">
        <f t="shared" si="16"/>
        <v>-1.4483089285714281</v>
      </c>
      <c r="BD234" s="3">
        <f t="shared" si="17"/>
        <v>-1.4727588749999996</v>
      </c>
      <c r="BE234" s="3">
        <f t="shared" si="18"/>
        <v>-1.4193427499999995</v>
      </c>
      <c r="BF234" s="3">
        <f t="shared" si="19"/>
        <v>-1.4427025714285711</v>
      </c>
      <c r="BG234" s="3">
        <f t="shared" si="20"/>
        <v>-1.390376571428571</v>
      </c>
    </row>
    <row r="235" spans="1:59" ht="15" x14ac:dyDescent="0.25">
      <c r="A235" s="38" t="s">
        <v>442</v>
      </c>
      <c r="B235" s="38" t="s">
        <v>45</v>
      </c>
      <c r="C235" s="38" t="str">
        <f>VLOOKUP(A235,CALC!$A$2:$C$494,3,FALSE)</f>
        <v>D</v>
      </c>
      <c r="D235" s="38">
        <v>2</v>
      </c>
      <c r="E235" s="39">
        <v>84</v>
      </c>
      <c r="F235" s="40">
        <v>7.5</v>
      </c>
      <c r="G235" s="40">
        <v>24.8</v>
      </c>
      <c r="H235" s="40">
        <v>32.299999999999997</v>
      </c>
      <c r="I235" s="40">
        <v>4.7</v>
      </c>
      <c r="J235" s="40">
        <v>143.30000000000001</v>
      </c>
      <c r="K235" s="40">
        <v>69.099999999999994</v>
      </c>
      <c r="L235" s="40">
        <v>96.5</v>
      </c>
      <c r="M235" s="40">
        <v>41.2</v>
      </c>
      <c r="N235" s="52">
        <v>5.2999999999999999E-2</v>
      </c>
      <c r="O235" s="42">
        <v>22.6</v>
      </c>
      <c r="P235" s="54">
        <f t="shared" ref="P235:Y235" si="247">IF(F$4="Yes",F235*F$5,0)</f>
        <v>37.5</v>
      </c>
      <c r="Q235" s="55">
        <f t="shared" si="247"/>
        <v>93</v>
      </c>
      <c r="R235" s="55">
        <f t="shared" si="247"/>
        <v>0</v>
      </c>
      <c r="S235" s="55">
        <f t="shared" si="247"/>
        <v>2.35</v>
      </c>
      <c r="T235" s="55">
        <f t="shared" si="247"/>
        <v>71.650000000000006</v>
      </c>
      <c r="U235" s="55">
        <f t="shared" si="247"/>
        <v>20.729999999999997</v>
      </c>
      <c r="V235" s="55">
        <f t="shared" si="247"/>
        <v>57.9</v>
      </c>
      <c r="W235" s="55">
        <f t="shared" si="247"/>
        <v>0</v>
      </c>
      <c r="X235" s="55">
        <f t="shared" si="247"/>
        <v>0</v>
      </c>
      <c r="Y235" s="56">
        <f t="shared" si="247"/>
        <v>0</v>
      </c>
      <c r="Z235" s="57">
        <f t="shared" si="1"/>
        <v>283.13</v>
      </c>
      <c r="AA235" s="59">
        <f t="shared" si="2"/>
        <v>3.370595238095238</v>
      </c>
      <c r="AB235" s="59">
        <f t="shared" si="3"/>
        <v>-1.358740952380953</v>
      </c>
      <c r="AC235" s="1"/>
      <c r="AD235" s="1"/>
      <c r="AE235" s="1"/>
      <c r="AF235" s="1"/>
      <c r="AG235" s="1"/>
      <c r="AH235" s="1"/>
      <c r="AI235" s="1"/>
      <c r="AJ235" s="1"/>
      <c r="AK235" s="1"/>
      <c r="AL235" s="1">
        <f>IFERROR(VLOOKUP(C235,CALC!$K$2:$M$8,2,FALSE),1)</f>
        <v>1</v>
      </c>
      <c r="AM235" s="1">
        <f>IFERROR(VLOOKUP(C235,CALC!$K$2:$M$8,3,FALSE),1)</f>
        <v>1</v>
      </c>
      <c r="AN235" s="1">
        <f>VLOOKUP(B235,CALC!$E$2:$H$33,3,FALSE)</f>
        <v>0.76</v>
      </c>
      <c r="AO235" s="1">
        <f>VLOOKUP(B235,CALC!$E$2:$H$33,4,FALSE)</f>
        <v>0.88</v>
      </c>
      <c r="AP235" s="1"/>
      <c r="AQ235" s="3">
        <f t="shared" si="4"/>
        <v>3.370595238095238</v>
      </c>
      <c r="AR235" s="3">
        <f t="shared" si="5"/>
        <v>3.370595238095238</v>
      </c>
      <c r="AS235" s="3">
        <f t="shared" si="6"/>
        <v>2.9661238095238094</v>
      </c>
      <c r="AT235" s="3">
        <f t="shared" si="7"/>
        <v>2.5616523809523808</v>
      </c>
      <c r="AU235" s="3">
        <f t="shared" si="8"/>
        <v>2.9661238095238094</v>
      </c>
      <c r="AV235" s="3">
        <f t="shared" si="9"/>
        <v>2.5616523809523808</v>
      </c>
      <c r="AW235" s="3">
        <f t="shared" si="10"/>
        <v>2.9661238095238094</v>
      </c>
      <c r="AX235" s="3">
        <f t="shared" si="11"/>
        <v>2.5616523809523808</v>
      </c>
      <c r="AY235" s="3">
        <f t="shared" si="12"/>
        <v>-1.5440238095238104</v>
      </c>
      <c r="AZ235" s="3">
        <f t="shared" si="13"/>
        <v>-1.5440238095238104</v>
      </c>
      <c r="BA235" s="3">
        <f t="shared" si="14"/>
        <v>-1.5440238095238104</v>
      </c>
      <c r="BB235" s="3">
        <f t="shared" si="15"/>
        <v>-1.358740952380953</v>
      </c>
      <c r="BC235" s="3">
        <f t="shared" si="16"/>
        <v>-1.173458095238096</v>
      </c>
      <c r="BD235" s="3">
        <f t="shared" si="17"/>
        <v>-1.358740952380953</v>
      </c>
      <c r="BE235" s="3">
        <f t="shared" si="18"/>
        <v>-1.173458095238096</v>
      </c>
      <c r="BF235" s="3">
        <f t="shared" si="19"/>
        <v>-1.358740952380953</v>
      </c>
      <c r="BG235" s="3">
        <f t="shared" si="20"/>
        <v>-1.173458095238096</v>
      </c>
    </row>
    <row r="236" spans="1:59" ht="15" x14ac:dyDescent="0.25">
      <c r="A236" s="38" t="s">
        <v>409</v>
      </c>
      <c r="B236" s="38" t="s">
        <v>66</v>
      </c>
      <c r="C236" s="38" t="str">
        <f>VLOOKUP(A236,CALC!$A$2:$C$494,3,FALSE)</f>
        <v>D</v>
      </c>
      <c r="D236" s="38"/>
      <c r="E236" s="39">
        <v>84</v>
      </c>
      <c r="F236" s="40">
        <v>9.3000000000000007</v>
      </c>
      <c r="G236" s="40">
        <v>24.6</v>
      </c>
      <c r="H236" s="40">
        <v>33.9</v>
      </c>
      <c r="I236" s="40">
        <v>3.1</v>
      </c>
      <c r="J236" s="40">
        <v>133.9</v>
      </c>
      <c r="K236" s="40">
        <v>34.799999999999997</v>
      </c>
      <c r="L236" s="40">
        <v>114.9</v>
      </c>
      <c r="M236" s="40">
        <v>16.100000000000001</v>
      </c>
      <c r="N236" s="41">
        <v>7.0000000000000007E-2</v>
      </c>
      <c r="O236" s="42">
        <v>22.2</v>
      </c>
      <c r="P236" s="54">
        <f t="shared" ref="P236:Y236" si="248">IF(F$4="Yes",F236*F$5,0)</f>
        <v>46.5</v>
      </c>
      <c r="Q236" s="55">
        <f t="shared" si="248"/>
        <v>92.25</v>
      </c>
      <c r="R236" s="55">
        <f t="shared" si="248"/>
        <v>0</v>
      </c>
      <c r="S236" s="55">
        <f t="shared" si="248"/>
        <v>1.55</v>
      </c>
      <c r="T236" s="55">
        <f t="shared" si="248"/>
        <v>66.95</v>
      </c>
      <c r="U236" s="55">
        <f t="shared" si="248"/>
        <v>10.44</v>
      </c>
      <c r="V236" s="55">
        <f t="shared" si="248"/>
        <v>68.94</v>
      </c>
      <c r="W236" s="55">
        <f t="shared" si="248"/>
        <v>0</v>
      </c>
      <c r="X236" s="55">
        <f t="shared" si="248"/>
        <v>0</v>
      </c>
      <c r="Y236" s="56">
        <f t="shared" si="248"/>
        <v>0</v>
      </c>
      <c r="Z236" s="57">
        <f t="shared" si="1"/>
        <v>286.63</v>
      </c>
      <c r="AA236" s="59">
        <f t="shared" si="2"/>
        <v>3.4122619047619045</v>
      </c>
      <c r="AB236" s="59">
        <f t="shared" si="3"/>
        <v>-1.4647982142857152</v>
      </c>
      <c r="AC236" s="1"/>
      <c r="AD236" s="1"/>
      <c r="AE236" s="1"/>
      <c r="AF236" s="1"/>
      <c r="AG236" s="1"/>
      <c r="AH236" s="1"/>
      <c r="AI236" s="1"/>
      <c r="AJ236" s="1"/>
      <c r="AK236" s="1"/>
      <c r="AL236" s="1">
        <f>IFERROR(VLOOKUP(C236,CALC!$K$2:$M$8,2,FALSE),1)</f>
        <v>1</v>
      </c>
      <c r="AM236" s="1">
        <f>IFERROR(VLOOKUP(C236,CALC!$K$2:$M$8,3,FALSE),1)</f>
        <v>1</v>
      </c>
      <c r="AN236" s="1">
        <f>VLOOKUP(B236,CALC!$E$2:$H$33,3,FALSE)</f>
        <v>0.95</v>
      </c>
      <c r="AO236" s="1">
        <f>VLOOKUP(B236,CALC!$E$2:$H$33,4,FALSE)</f>
        <v>0.97499999999999998</v>
      </c>
      <c r="AP236" s="1"/>
      <c r="AQ236" s="3">
        <f t="shared" si="4"/>
        <v>3.4122619047619045</v>
      </c>
      <c r="AR236" s="3">
        <f t="shared" si="5"/>
        <v>3.4122619047619045</v>
      </c>
      <c r="AS236" s="3">
        <f t="shared" si="6"/>
        <v>3.326955357142857</v>
      </c>
      <c r="AT236" s="3">
        <f t="shared" si="7"/>
        <v>3.241648809523809</v>
      </c>
      <c r="AU236" s="3">
        <f t="shared" si="8"/>
        <v>3.326955357142857</v>
      </c>
      <c r="AV236" s="3">
        <f t="shared" si="9"/>
        <v>3.241648809523809</v>
      </c>
      <c r="AW236" s="3">
        <f t="shared" si="10"/>
        <v>3.326955357142857</v>
      </c>
      <c r="AX236" s="3">
        <f t="shared" si="11"/>
        <v>3.241648809523809</v>
      </c>
      <c r="AY236" s="3">
        <f t="shared" si="12"/>
        <v>-1.5023571428571438</v>
      </c>
      <c r="AZ236" s="3">
        <f t="shared" si="13"/>
        <v>-1.5023571428571438</v>
      </c>
      <c r="BA236" s="3">
        <f t="shared" si="14"/>
        <v>-1.5023571428571438</v>
      </c>
      <c r="BB236" s="3">
        <f t="shared" si="15"/>
        <v>-1.4647982142857152</v>
      </c>
      <c r="BC236" s="3">
        <f t="shared" si="16"/>
        <v>-1.4272392857142866</v>
      </c>
      <c r="BD236" s="3">
        <f t="shared" si="17"/>
        <v>-1.4647982142857152</v>
      </c>
      <c r="BE236" s="3">
        <f t="shared" si="18"/>
        <v>-1.4272392857142866</v>
      </c>
      <c r="BF236" s="3">
        <f t="shared" si="19"/>
        <v>-1.4647982142857152</v>
      </c>
      <c r="BG236" s="3">
        <f t="shared" si="20"/>
        <v>-1.4272392857142866</v>
      </c>
    </row>
    <row r="237" spans="1:59" ht="15" x14ac:dyDescent="0.25">
      <c r="A237" s="38" t="s">
        <v>407</v>
      </c>
      <c r="B237" s="38" t="s">
        <v>72</v>
      </c>
      <c r="C237" s="38" t="str">
        <f>VLOOKUP(A237,CALC!$A$2:$C$494,3,FALSE)</f>
        <v>LW</v>
      </c>
      <c r="D237" s="38">
        <v>2</v>
      </c>
      <c r="E237" s="39">
        <v>84</v>
      </c>
      <c r="F237" s="40">
        <v>21.9</v>
      </c>
      <c r="G237" s="40">
        <v>31.3</v>
      </c>
      <c r="H237" s="40">
        <v>53.1</v>
      </c>
      <c r="I237" s="40">
        <v>9.1999999999999993</v>
      </c>
      <c r="J237" s="40">
        <v>172.4</v>
      </c>
      <c r="K237" s="40">
        <v>52.5</v>
      </c>
      <c r="L237" s="40">
        <v>34.1</v>
      </c>
      <c r="M237" s="40">
        <v>37.5</v>
      </c>
      <c r="N237" s="41">
        <v>0.127</v>
      </c>
      <c r="O237" s="42">
        <v>15.15</v>
      </c>
      <c r="P237" s="54">
        <f t="shared" ref="P237:Y237" si="249">IF(F$4="Yes",F237*F$5,0)</f>
        <v>109.5</v>
      </c>
      <c r="Q237" s="55">
        <f t="shared" si="249"/>
        <v>117.375</v>
      </c>
      <c r="R237" s="55">
        <f t="shared" si="249"/>
        <v>0</v>
      </c>
      <c r="S237" s="55">
        <f t="shared" si="249"/>
        <v>4.5999999999999996</v>
      </c>
      <c r="T237" s="55">
        <f t="shared" si="249"/>
        <v>86.2</v>
      </c>
      <c r="U237" s="55">
        <f t="shared" si="249"/>
        <v>15.75</v>
      </c>
      <c r="V237" s="55">
        <f t="shared" si="249"/>
        <v>20.46</v>
      </c>
      <c r="W237" s="55">
        <f t="shared" si="249"/>
        <v>0</v>
      </c>
      <c r="X237" s="55">
        <f t="shared" si="249"/>
        <v>0</v>
      </c>
      <c r="Y237" s="56">
        <f t="shared" si="249"/>
        <v>0</v>
      </c>
      <c r="Z237" s="57">
        <f t="shared" si="1"/>
        <v>353.88499999999999</v>
      </c>
      <c r="AA237" s="59">
        <f t="shared" si="2"/>
        <v>4.2129166666666666</v>
      </c>
      <c r="AB237" s="59">
        <f t="shared" si="3"/>
        <v>-1.5900011904761895</v>
      </c>
      <c r="AC237" s="1"/>
      <c r="AD237" s="1"/>
      <c r="AE237" s="1"/>
      <c r="AF237" s="1"/>
      <c r="AG237" s="1"/>
      <c r="AH237" s="1"/>
      <c r="AI237" s="1"/>
      <c r="AJ237" s="1"/>
      <c r="AK237" s="1"/>
      <c r="AL237" s="1">
        <f>IFERROR(VLOOKUP(C237,CALC!$K$2:$M$8,2,FALSE),1)</f>
        <v>1.06</v>
      </c>
      <c r="AM237" s="1">
        <f>IFERROR(VLOOKUP(C237,CALC!$K$2:$M$8,3,FALSE),1)</f>
        <v>1.03</v>
      </c>
      <c r="AN237" s="1">
        <f>VLOOKUP(B237,CALC!$E$2:$H$33,3,FALSE)</f>
        <v>1</v>
      </c>
      <c r="AO237" s="1">
        <f>VLOOKUP(B237,CALC!$E$2:$H$33,4,FALSE)</f>
        <v>1</v>
      </c>
      <c r="AP237" s="1"/>
      <c r="AQ237" s="3">
        <f t="shared" si="4"/>
        <v>4.3393041666666665</v>
      </c>
      <c r="AR237" s="3">
        <f t="shared" si="5"/>
        <v>4.4656916666666673</v>
      </c>
      <c r="AS237" s="3">
        <f t="shared" si="6"/>
        <v>4.2129166666666666</v>
      </c>
      <c r="AT237" s="3">
        <f t="shared" si="7"/>
        <v>4.2129166666666666</v>
      </c>
      <c r="AU237" s="3">
        <f t="shared" si="8"/>
        <v>4.3393041666666665</v>
      </c>
      <c r="AV237" s="3">
        <f t="shared" si="9"/>
        <v>4.3393041666666665</v>
      </c>
      <c r="AW237" s="3">
        <f t="shared" si="10"/>
        <v>4.4656916666666673</v>
      </c>
      <c r="AX237" s="3">
        <f t="shared" si="11"/>
        <v>4.4656916666666673</v>
      </c>
      <c r="AY237" s="3">
        <f t="shared" si="12"/>
        <v>-1.5436904761904753</v>
      </c>
      <c r="AZ237" s="3">
        <f t="shared" si="13"/>
        <v>-1.5900011904761895</v>
      </c>
      <c r="BA237" s="3">
        <f t="shared" si="14"/>
        <v>-1.6363119047619039</v>
      </c>
      <c r="BB237" s="3">
        <f t="shared" si="15"/>
        <v>-1.5436904761904753</v>
      </c>
      <c r="BC237" s="3">
        <f t="shared" si="16"/>
        <v>-1.5436904761904753</v>
      </c>
      <c r="BD237" s="3">
        <f t="shared" si="17"/>
        <v>-1.5900011904761895</v>
      </c>
      <c r="BE237" s="3">
        <f t="shared" si="18"/>
        <v>-1.5900011904761895</v>
      </c>
      <c r="BF237" s="3">
        <f t="shared" si="19"/>
        <v>-1.6363119047619039</v>
      </c>
      <c r="BG237" s="3">
        <f t="shared" si="20"/>
        <v>-1.6363119047619039</v>
      </c>
    </row>
    <row r="238" spans="1:59" ht="15" x14ac:dyDescent="0.25">
      <c r="A238" s="38" t="s">
        <v>428</v>
      </c>
      <c r="B238" s="38" t="s">
        <v>21</v>
      </c>
      <c r="C238" s="38" t="str">
        <f>VLOOKUP(A238,CALC!$A$2:$C$494,3,FALSE)</f>
        <v>LW/RW</v>
      </c>
      <c r="D238" s="38">
        <v>2</v>
      </c>
      <c r="E238" s="39">
        <v>84</v>
      </c>
      <c r="F238" s="40">
        <v>23.2</v>
      </c>
      <c r="G238" s="40">
        <v>12.7</v>
      </c>
      <c r="H238" s="40">
        <v>35.9</v>
      </c>
      <c r="I238" s="40">
        <v>6.9</v>
      </c>
      <c r="J238" s="40">
        <v>175.3</v>
      </c>
      <c r="K238" s="40">
        <v>224.3</v>
      </c>
      <c r="L238" s="40">
        <v>49.3</v>
      </c>
      <c r="M238" s="40">
        <v>23</v>
      </c>
      <c r="N238" s="41">
        <v>0.13200000000000001</v>
      </c>
      <c r="O238" s="42">
        <v>16.2</v>
      </c>
      <c r="P238" s="54">
        <f t="shared" ref="P238:Y238" si="250">IF(F$4="Yes",F238*F$5,0)</f>
        <v>116</v>
      </c>
      <c r="Q238" s="55">
        <f t="shared" si="250"/>
        <v>47.625</v>
      </c>
      <c r="R238" s="55">
        <f t="shared" si="250"/>
        <v>0</v>
      </c>
      <c r="S238" s="55">
        <f t="shared" si="250"/>
        <v>3.45</v>
      </c>
      <c r="T238" s="55">
        <f t="shared" si="250"/>
        <v>87.65</v>
      </c>
      <c r="U238" s="55">
        <f t="shared" si="250"/>
        <v>67.290000000000006</v>
      </c>
      <c r="V238" s="55">
        <f t="shared" si="250"/>
        <v>29.58</v>
      </c>
      <c r="W238" s="55">
        <f t="shared" si="250"/>
        <v>0</v>
      </c>
      <c r="X238" s="55">
        <f t="shared" si="250"/>
        <v>0</v>
      </c>
      <c r="Y238" s="56">
        <f t="shared" si="250"/>
        <v>0</v>
      </c>
      <c r="Z238" s="57">
        <f t="shared" si="1"/>
        <v>351.59499999999997</v>
      </c>
      <c r="AA238" s="59">
        <f t="shared" si="2"/>
        <v>4.1856547619047619</v>
      </c>
      <c r="AB238" s="59">
        <f t="shared" si="3"/>
        <v>-1.5521009523809515</v>
      </c>
      <c r="AC238" s="1"/>
      <c r="AD238" s="1"/>
      <c r="AE238" s="1"/>
      <c r="AF238" s="1"/>
      <c r="AG238" s="1"/>
      <c r="AH238" s="1"/>
      <c r="AI238" s="1"/>
      <c r="AJ238" s="1"/>
      <c r="AK238" s="1"/>
      <c r="AL238" s="1">
        <f>IFERROR(VLOOKUP(C238,CALC!$K$2:$M$8,2,FALSE),1)</f>
        <v>1.08</v>
      </c>
      <c r="AM238" s="1">
        <f>IFERROR(VLOOKUP(C238,CALC!$K$2:$M$8,3,FALSE),1)</f>
        <v>1.04</v>
      </c>
      <c r="AN238" s="1">
        <f>VLOOKUP(B238,CALC!$E$2:$H$33,3,FALSE)</f>
        <v>0.9</v>
      </c>
      <c r="AO238" s="1">
        <f>VLOOKUP(B238,CALC!$E$2:$H$33,4,FALSE)</f>
        <v>0.95</v>
      </c>
      <c r="AP238" s="1"/>
      <c r="AQ238" s="3">
        <f t="shared" si="4"/>
        <v>4.3530809523809522</v>
      </c>
      <c r="AR238" s="3">
        <f t="shared" si="5"/>
        <v>4.5205071428571433</v>
      </c>
      <c r="AS238" s="3">
        <f t="shared" si="6"/>
        <v>3.9763720238095237</v>
      </c>
      <c r="AT238" s="3">
        <f t="shared" si="7"/>
        <v>3.7670892857142859</v>
      </c>
      <c r="AU238" s="3">
        <f t="shared" si="8"/>
        <v>4.1354269047619043</v>
      </c>
      <c r="AV238" s="3">
        <f t="shared" si="9"/>
        <v>3.9177728571428569</v>
      </c>
      <c r="AW238" s="3">
        <f t="shared" si="10"/>
        <v>4.2944817857142858</v>
      </c>
      <c r="AX238" s="3">
        <f t="shared" si="11"/>
        <v>4.0684564285714293</v>
      </c>
      <c r="AY238" s="3">
        <f t="shared" si="12"/>
        <v>-1.57095238095238</v>
      </c>
      <c r="AZ238" s="3">
        <f t="shared" si="13"/>
        <v>-1.6337904761904753</v>
      </c>
      <c r="BA238" s="3">
        <f t="shared" si="14"/>
        <v>-1.6966285714285705</v>
      </c>
      <c r="BB238" s="3">
        <f t="shared" si="15"/>
        <v>-1.4924047619047609</v>
      </c>
      <c r="BC238" s="3">
        <f t="shared" si="16"/>
        <v>-1.413857142857142</v>
      </c>
      <c r="BD238" s="3">
        <f t="shared" si="17"/>
        <v>-1.5521009523809515</v>
      </c>
      <c r="BE238" s="3">
        <f t="shared" si="18"/>
        <v>-1.4704114285714278</v>
      </c>
      <c r="BF238" s="3">
        <f t="shared" si="19"/>
        <v>-1.6117971428571418</v>
      </c>
      <c r="BG238" s="3">
        <f t="shared" si="20"/>
        <v>-1.5269657142857134</v>
      </c>
    </row>
    <row r="239" spans="1:59" ht="15" x14ac:dyDescent="0.25">
      <c r="A239" s="38" t="s">
        <v>441</v>
      </c>
      <c r="B239" s="38" t="s">
        <v>93</v>
      </c>
      <c r="C239" s="38" t="str">
        <f>VLOOKUP(A239,CALC!$A$2:$C$494,3,FALSE)</f>
        <v>LW/RW</v>
      </c>
      <c r="D239" s="38">
        <v>2</v>
      </c>
      <c r="E239" s="39">
        <v>84</v>
      </c>
      <c r="F239" s="40">
        <v>17.399999999999999</v>
      </c>
      <c r="G239" s="40">
        <v>23</v>
      </c>
      <c r="H239" s="40">
        <v>40.4</v>
      </c>
      <c r="I239" s="40">
        <v>3.9</v>
      </c>
      <c r="J239" s="40">
        <v>145.5</v>
      </c>
      <c r="K239" s="40">
        <v>244.2</v>
      </c>
      <c r="L239" s="40">
        <v>55.4</v>
      </c>
      <c r="M239" s="40">
        <v>55.2</v>
      </c>
      <c r="N239" s="41">
        <v>0.11899999999999999</v>
      </c>
      <c r="O239" s="42">
        <v>15.9</v>
      </c>
      <c r="P239" s="54">
        <f t="shared" ref="P239:Y239" si="251">IF(F$4="Yes",F239*F$5,0)</f>
        <v>87</v>
      </c>
      <c r="Q239" s="55">
        <f t="shared" si="251"/>
        <v>86.25</v>
      </c>
      <c r="R239" s="55">
        <f t="shared" si="251"/>
        <v>0</v>
      </c>
      <c r="S239" s="55">
        <f t="shared" si="251"/>
        <v>1.95</v>
      </c>
      <c r="T239" s="55">
        <f t="shared" si="251"/>
        <v>72.75</v>
      </c>
      <c r="U239" s="55">
        <f t="shared" si="251"/>
        <v>73.259999999999991</v>
      </c>
      <c r="V239" s="55">
        <f t="shared" si="251"/>
        <v>33.239999999999995</v>
      </c>
      <c r="W239" s="55">
        <f t="shared" si="251"/>
        <v>0</v>
      </c>
      <c r="X239" s="55">
        <f t="shared" si="251"/>
        <v>0</v>
      </c>
      <c r="Y239" s="56">
        <f t="shared" si="251"/>
        <v>0</v>
      </c>
      <c r="Z239" s="57">
        <f t="shared" si="1"/>
        <v>354.45</v>
      </c>
      <c r="AA239" s="59">
        <f t="shared" si="2"/>
        <v>4.2196428571428566</v>
      </c>
      <c r="AB239" s="59">
        <f t="shared" si="3"/>
        <v>-1.6703727857142854</v>
      </c>
      <c r="AC239" s="1"/>
      <c r="AD239" s="1"/>
      <c r="AE239" s="1"/>
      <c r="AF239" s="1"/>
      <c r="AG239" s="1"/>
      <c r="AH239" s="1"/>
      <c r="AI239" s="1"/>
      <c r="AJ239" s="1"/>
      <c r="AK239" s="1"/>
      <c r="AL239" s="1">
        <f>IFERROR(VLOOKUP(C239,CALC!$K$2:$M$8,2,FALSE),1)</f>
        <v>1.08</v>
      </c>
      <c r="AM239" s="1">
        <f>IFERROR(VLOOKUP(C239,CALC!$K$2:$M$8,3,FALSE),1)</f>
        <v>1.04</v>
      </c>
      <c r="AN239" s="1">
        <f>VLOOKUP(B239,CALC!$E$2:$H$33,3,FALSE)</f>
        <v>1.0900000000000001</v>
      </c>
      <c r="AO239" s="1">
        <f>VLOOKUP(B239,CALC!$E$2:$H$33,4,FALSE)</f>
        <v>1.0449999999999999</v>
      </c>
      <c r="AP239" s="1"/>
      <c r="AQ239" s="3">
        <f t="shared" si="4"/>
        <v>4.3884285714285713</v>
      </c>
      <c r="AR239" s="3">
        <f t="shared" si="5"/>
        <v>4.5572142857142852</v>
      </c>
      <c r="AS239" s="3">
        <f t="shared" si="6"/>
        <v>4.4095267857142852</v>
      </c>
      <c r="AT239" s="3">
        <f t="shared" si="7"/>
        <v>4.5994107142857139</v>
      </c>
      <c r="AU239" s="3">
        <f t="shared" si="8"/>
        <v>4.5859078571428569</v>
      </c>
      <c r="AV239" s="3">
        <f t="shared" si="9"/>
        <v>4.7833871428571433</v>
      </c>
      <c r="AW239" s="3">
        <f t="shared" si="10"/>
        <v>4.7622889285714276</v>
      </c>
      <c r="AX239" s="3">
        <f t="shared" si="11"/>
        <v>4.9673635714285709</v>
      </c>
      <c r="AY239" s="3">
        <f t="shared" si="12"/>
        <v>-1.5369642857142853</v>
      </c>
      <c r="AZ239" s="3">
        <f t="shared" si="13"/>
        <v>-1.5984428571428568</v>
      </c>
      <c r="BA239" s="3">
        <f t="shared" si="14"/>
        <v>-1.6599214285714283</v>
      </c>
      <c r="BB239" s="3">
        <f t="shared" si="15"/>
        <v>-1.606127678571428</v>
      </c>
      <c r="BC239" s="3">
        <f t="shared" si="16"/>
        <v>-1.6752910714285711</v>
      </c>
      <c r="BD239" s="3">
        <f t="shared" si="17"/>
        <v>-1.6703727857142854</v>
      </c>
      <c r="BE239" s="3">
        <f t="shared" si="18"/>
        <v>-1.7423027142857141</v>
      </c>
      <c r="BF239" s="3">
        <f t="shared" si="19"/>
        <v>-1.7346178928571425</v>
      </c>
      <c r="BG239" s="3">
        <f t="shared" si="20"/>
        <v>-1.8093143571428569</v>
      </c>
    </row>
    <row r="240" spans="1:59" ht="15" x14ac:dyDescent="0.25">
      <c r="A240" s="38" t="s">
        <v>430</v>
      </c>
      <c r="B240" s="38" t="s">
        <v>53</v>
      </c>
      <c r="C240" s="38" t="str">
        <f>VLOOKUP(A240,CALC!$A$2:$C$494,3,FALSE)</f>
        <v>D</v>
      </c>
      <c r="D240" s="38">
        <v>2</v>
      </c>
      <c r="E240" s="39">
        <v>84</v>
      </c>
      <c r="F240" s="40">
        <v>8</v>
      </c>
      <c r="G240" s="40">
        <v>24.3</v>
      </c>
      <c r="H240" s="40">
        <v>32.299999999999997</v>
      </c>
      <c r="I240" s="40">
        <v>4.5999999999999996</v>
      </c>
      <c r="J240" s="40">
        <v>121.9</v>
      </c>
      <c r="K240" s="40">
        <v>78.900000000000006</v>
      </c>
      <c r="L240" s="40">
        <v>110.8</v>
      </c>
      <c r="M240" s="40">
        <v>52.8</v>
      </c>
      <c r="N240" s="41">
        <v>6.6000000000000003E-2</v>
      </c>
      <c r="O240" s="42">
        <v>23.05</v>
      </c>
      <c r="P240" s="54">
        <f t="shared" ref="P240:Y240" si="252">IF(F$4="Yes",F240*F$5,0)</f>
        <v>40</v>
      </c>
      <c r="Q240" s="55">
        <f t="shared" si="252"/>
        <v>91.125</v>
      </c>
      <c r="R240" s="55">
        <f t="shared" si="252"/>
        <v>0</v>
      </c>
      <c r="S240" s="55">
        <f t="shared" si="252"/>
        <v>2.2999999999999998</v>
      </c>
      <c r="T240" s="55">
        <f t="shared" si="252"/>
        <v>60.95</v>
      </c>
      <c r="U240" s="55">
        <f t="shared" si="252"/>
        <v>23.67</v>
      </c>
      <c r="V240" s="55">
        <f t="shared" si="252"/>
        <v>66.47999999999999</v>
      </c>
      <c r="W240" s="55">
        <f t="shared" si="252"/>
        <v>0</v>
      </c>
      <c r="X240" s="55">
        <f t="shared" si="252"/>
        <v>0</v>
      </c>
      <c r="Y240" s="56">
        <f t="shared" si="252"/>
        <v>0</v>
      </c>
      <c r="Z240" s="57">
        <f t="shared" si="1"/>
        <v>284.52499999999998</v>
      </c>
      <c r="AA240" s="59">
        <f t="shared" si="2"/>
        <v>3.3872023809523806</v>
      </c>
      <c r="AB240" s="59">
        <f t="shared" si="3"/>
        <v>-1.5045054166666678</v>
      </c>
      <c r="AC240" s="1"/>
      <c r="AD240" s="1"/>
      <c r="AE240" s="1"/>
      <c r="AF240" s="1"/>
      <c r="AG240" s="1"/>
      <c r="AH240" s="1"/>
      <c r="AI240" s="1"/>
      <c r="AJ240" s="1"/>
      <c r="AK240" s="1"/>
      <c r="AL240" s="1">
        <f>IFERROR(VLOOKUP(C240,CALC!$K$2:$M$8,2,FALSE),1)</f>
        <v>1</v>
      </c>
      <c r="AM240" s="1">
        <f>IFERROR(VLOOKUP(C240,CALC!$K$2:$M$8,3,FALSE),1)</f>
        <v>1</v>
      </c>
      <c r="AN240" s="1">
        <f>VLOOKUP(B240,CALC!$E$2:$H$33,3,FALSE)</f>
        <v>0.97</v>
      </c>
      <c r="AO240" s="1">
        <f>VLOOKUP(B240,CALC!$E$2:$H$33,4,FALSE)</f>
        <v>0.98499999999999999</v>
      </c>
      <c r="AP240" s="1"/>
      <c r="AQ240" s="3">
        <f t="shared" si="4"/>
        <v>3.3872023809523806</v>
      </c>
      <c r="AR240" s="3">
        <f t="shared" si="5"/>
        <v>3.3872023809523806</v>
      </c>
      <c r="AS240" s="3">
        <f t="shared" si="6"/>
        <v>3.3363943452380949</v>
      </c>
      <c r="AT240" s="3">
        <f t="shared" si="7"/>
        <v>3.2855863095238091</v>
      </c>
      <c r="AU240" s="3">
        <f t="shared" si="8"/>
        <v>3.3363943452380949</v>
      </c>
      <c r="AV240" s="3">
        <f t="shared" si="9"/>
        <v>3.2855863095238091</v>
      </c>
      <c r="AW240" s="3">
        <f t="shared" si="10"/>
        <v>3.3363943452380949</v>
      </c>
      <c r="AX240" s="3">
        <f t="shared" si="11"/>
        <v>3.2855863095238091</v>
      </c>
      <c r="AY240" s="3">
        <f t="shared" si="12"/>
        <v>-1.5274166666666678</v>
      </c>
      <c r="AZ240" s="3">
        <f t="shared" si="13"/>
        <v>-1.5274166666666678</v>
      </c>
      <c r="BA240" s="3">
        <f t="shared" si="14"/>
        <v>-1.5274166666666678</v>
      </c>
      <c r="BB240" s="3">
        <f t="shared" si="15"/>
        <v>-1.5045054166666678</v>
      </c>
      <c r="BC240" s="3">
        <f t="shared" si="16"/>
        <v>-1.4815941666666677</v>
      </c>
      <c r="BD240" s="3">
        <f t="shared" si="17"/>
        <v>-1.5045054166666678</v>
      </c>
      <c r="BE240" s="3">
        <f t="shared" si="18"/>
        <v>-1.4815941666666677</v>
      </c>
      <c r="BF240" s="3">
        <f t="shared" si="19"/>
        <v>-1.5045054166666678</v>
      </c>
      <c r="BG240" s="3">
        <f t="shared" si="20"/>
        <v>-1.4815941666666677</v>
      </c>
    </row>
    <row r="241" spans="1:59" ht="15" x14ac:dyDescent="0.25">
      <c r="A241" s="38" t="s">
        <v>412</v>
      </c>
      <c r="B241" s="38" t="s">
        <v>77</v>
      </c>
      <c r="C241" s="38" t="str">
        <f>VLOOKUP(A241,CALC!$A$2:$C$494,3,FALSE)</f>
        <v>D</v>
      </c>
      <c r="D241" s="38"/>
      <c r="E241" s="39">
        <v>84</v>
      </c>
      <c r="F241" s="40">
        <v>6.4</v>
      </c>
      <c r="G241" s="40">
        <v>18.100000000000001</v>
      </c>
      <c r="H241" s="40">
        <v>24.5</v>
      </c>
      <c r="I241" s="40">
        <v>0</v>
      </c>
      <c r="J241" s="40">
        <v>109.8</v>
      </c>
      <c r="K241" s="40">
        <v>123.3</v>
      </c>
      <c r="L241" s="40">
        <v>155.30000000000001</v>
      </c>
      <c r="M241" s="40">
        <v>39.1</v>
      </c>
      <c r="N241" s="41">
        <v>5.8999999999999997E-2</v>
      </c>
      <c r="O241" s="42">
        <v>21.4</v>
      </c>
      <c r="P241" s="54">
        <f t="shared" ref="P241:Y241" si="253">IF(F$4="Yes",F241*F$5,0)</f>
        <v>32</v>
      </c>
      <c r="Q241" s="55">
        <f t="shared" si="253"/>
        <v>67.875</v>
      </c>
      <c r="R241" s="55">
        <f t="shared" si="253"/>
        <v>0</v>
      </c>
      <c r="S241" s="55">
        <f t="shared" si="253"/>
        <v>0</v>
      </c>
      <c r="T241" s="55">
        <f t="shared" si="253"/>
        <v>54.9</v>
      </c>
      <c r="U241" s="55">
        <f t="shared" si="253"/>
        <v>36.989999999999995</v>
      </c>
      <c r="V241" s="55">
        <f t="shared" si="253"/>
        <v>93.18</v>
      </c>
      <c r="W241" s="55">
        <f t="shared" si="253"/>
        <v>0</v>
      </c>
      <c r="X241" s="55">
        <f t="shared" si="253"/>
        <v>0</v>
      </c>
      <c r="Y241" s="56">
        <f t="shared" si="253"/>
        <v>0</v>
      </c>
      <c r="Z241" s="57">
        <f t="shared" si="1"/>
        <v>284.94499999999999</v>
      </c>
      <c r="AA241" s="59">
        <f t="shared" si="2"/>
        <v>3.3922023809523809</v>
      </c>
      <c r="AB241" s="59">
        <f t="shared" si="3"/>
        <v>-1.5224166666666674</v>
      </c>
      <c r="AC241" s="1"/>
      <c r="AD241" s="1"/>
      <c r="AE241" s="1"/>
      <c r="AF241" s="1"/>
      <c r="AG241" s="1"/>
      <c r="AH241" s="1"/>
      <c r="AI241" s="1"/>
      <c r="AJ241" s="1"/>
      <c r="AK241" s="1"/>
      <c r="AL241" s="1">
        <f>IFERROR(VLOOKUP(C241,CALC!$K$2:$M$8,2,FALSE),1)</f>
        <v>1</v>
      </c>
      <c r="AM241" s="1">
        <f>IFERROR(VLOOKUP(C241,CALC!$K$2:$M$8,3,FALSE),1)</f>
        <v>1</v>
      </c>
      <c r="AN241" s="1">
        <f>VLOOKUP(B241,CALC!$E$2:$H$33,3,FALSE)</f>
        <v>1</v>
      </c>
      <c r="AO241" s="1">
        <f>VLOOKUP(B241,CALC!$E$2:$H$33,4,FALSE)</f>
        <v>1</v>
      </c>
      <c r="AP241" s="1"/>
      <c r="AQ241" s="3">
        <f t="shared" si="4"/>
        <v>3.3922023809523809</v>
      </c>
      <c r="AR241" s="3">
        <f t="shared" si="5"/>
        <v>3.3922023809523809</v>
      </c>
      <c r="AS241" s="3">
        <f t="shared" si="6"/>
        <v>3.3922023809523809</v>
      </c>
      <c r="AT241" s="3">
        <f t="shared" si="7"/>
        <v>3.3922023809523809</v>
      </c>
      <c r="AU241" s="3">
        <f t="shared" si="8"/>
        <v>3.3922023809523809</v>
      </c>
      <c r="AV241" s="3">
        <f t="shared" si="9"/>
        <v>3.3922023809523809</v>
      </c>
      <c r="AW241" s="3">
        <f t="shared" si="10"/>
        <v>3.3922023809523809</v>
      </c>
      <c r="AX241" s="3">
        <f t="shared" si="11"/>
        <v>3.3922023809523809</v>
      </c>
      <c r="AY241" s="3">
        <f t="shared" si="12"/>
        <v>-1.5224166666666674</v>
      </c>
      <c r="AZ241" s="3">
        <f t="shared" si="13"/>
        <v>-1.5224166666666674</v>
      </c>
      <c r="BA241" s="3">
        <f t="shared" si="14"/>
        <v>-1.5224166666666674</v>
      </c>
      <c r="BB241" s="3">
        <f t="shared" si="15"/>
        <v>-1.5224166666666674</v>
      </c>
      <c r="BC241" s="3">
        <f t="shared" si="16"/>
        <v>-1.5224166666666674</v>
      </c>
      <c r="BD241" s="3">
        <f t="shared" si="17"/>
        <v>-1.5224166666666674</v>
      </c>
      <c r="BE241" s="3">
        <f t="shared" si="18"/>
        <v>-1.5224166666666674</v>
      </c>
      <c r="BF241" s="3">
        <f t="shared" si="19"/>
        <v>-1.5224166666666674</v>
      </c>
      <c r="BG241" s="3">
        <f t="shared" si="20"/>
        <v>-1.5224166666666674</v>
      </c>
    </row>
    <row r="242" spans="1:59" ht="15" x14ac:dyDescent="0.25">
      <c r="A242" s="1" t="s">
        <v>466</v>
      </c>
      <c r="B242" s="1" t="s">
        <v>19</v>
      </c>
      <c r="C242" s="38" t="str">
        <f>VLOOKUP(A242,CALC!$A$2:$C$494,3,FALSE)</f>
        <v>C/LW</v>
      </c>
      <c r="D242" s="1">
        <v>2</v>
      </c>
      <c r="E242" s="79">
        <v>84</v>
      </c>
      <c r="F242" s="80">
        <v>18.3</v>
      </c>
      <c r="G242" s="80">
        <v>36.299999999999997</v>
      </c>
      <c r="H242" s="80">
        <v>54.6</v>
      </c>
      <c r="I242" s="80">
        <v>12.3</v>
      </c>
      <c r="J242" s="80">
        <v>143.6</v>
      </c>
      <c r="K242" s="80">
        <v>68.7</v>
      </c>
      <c r="L242" s="80">
        <v>49.7</v>
      </c>
      <c r="M242" s="80">
        <v>65.400000000000006</v>
      </c>
      <c r="N242" s="81">
        <v>0.127</v>
      </c>
      <c r="O242" s="3">
        <v>16.8</v>
      </c>
      <c r="P242" s="54">
        <f t="shared" ref="P242:Y242" si="254">IF(F$4="Yes",F242*F$5,0)</f>
        <v>91.5</v>
      </c>
      <c r="Q242" s="55">
        <f t="shared" si="254"/>
        <v>136.125</v>
      </c>
      <c r="R242" s="55">
        <f t="shared" si="254"/>
        <v>0</v>
      </c>
      <c r="S242" s="55">
        <f t="shared" si="254"/>
        <v>6.15</v>
      </c>
      <c r="T242" s="55">
        <f t="shared" si="254"/>
        <v>71.8</v>
      </c>
      <c r="U242" s="55">
        <f t="shared" si="254"/>
        <v>20.61</v>
      </c>
      <c r="V242" s="55">
        <f t="shared" si="254"/>
        <v>29.82</v>
      </c>
      <c r="W242" s="55">
        <f t="shared" si="254"/>
        <v>0</v>
      </c>
      <c r="X242" s="55">
        <f t="shared" si="254"/>
        <v>0</v>
      </c>
      <c r="Y242" s="56">
        <f t="shared" si="254"/>
        <v>0</v>
      </c>
      <c r="Z242" s="57">
        <f t="shared" si="1"/>
        <v>356.005</v>
      </c>
      <c r="AA242" s="59">
        <f t="shared" si="2"/>
        <v>4.2381547619047621</v>
      </c>
      <c r="AB242" s="59">
        <f t="shared" si="3"/>
        <v>-1.7375270982142843</v>
      </c>
      <c r="AC242" s="1"/>
      <c r="AD242" s="1"/>
      <c r="AE242" s="1"/>
      <c r="AF242" s="1"/>
      <c r="AG242" s="1"/>
      <c r="AH242" s="1"/>
      <c r="AI242" s="1"/>
      <c r="AJ242" s="1"/>
      <c r="AK242" s="1"/>
      <c r="AL242" s="1">
        <f>IFERROR(VLOOKUP(C242,CALC!$K$2:$M$8,2,FALSE),1)</f>
        <v>1.0900000000000001</v>
      </c>
      <c r="AM242" s="1">
        <f>IFERROR(VLOOKUP(C242,CALC!$K$2:$M$8,3,FALSE),1)</f>
        <v>1.0449999999999999</v>
      </c>
      <c r="AN242" s="1">
        <f>VLOOKUP(B242,CALC!$E$2:$H$33,3,FALSE)</f>
        <v>1.19</v>
      </c>
      <c r="AO242" s="1">
        <f>VLOOKUP(B242,CALC!$E$2:$H$33,4,FALSE)</f>
        <v>1.095</v>
      </c>
      <c r="AP242" s="1"/>
      <c r="AQ242" s="3">
        <f t="shared" si="4"/>
        <v>4.4288717261904758</v>
      </c>
      <c r="AR242" s="3">
        <f t="shared" si="5"/>
        <v>4.6195886904761911</v>
      </c>
      <c r="AS242" s="3">
        <f t="shared" si="6"/>
        <v>4.6407794642857141</v>
      </c>
      <c r="AT242" s="3">
        <f t="shared" si="7"/>
        <v>5.0434041666666669</v>
      </c>
      <c r="AU242" s="3">
        <f t="shared" si="8"/>
        <v>4.8496145401785711</v>
      </c>
      <c r="AV242" s="3">
        <f t="shared" si="9"/>
        <v>5.2703573541666655</v>
      </c>
      <c r="AW242" s="3">
        <f t="shared" si="10"/>
        <v>5.058449616071429</v>
      </c>
      <c r="AX242" s="3">
        <f t="shared" si="11"/>
        <v>5.4973105416666668</v>
      </c>
      <c r="AY242" s="3">
        <f t="shared" si="12"/>
        <v>-1.5184523809523798</v>
      </c>
      <c r="AZ242" s="3">
        <f t="shared" si="13"/>
        <v>-1.5867827380952368</v>
      </c>
      <c r="BA242" s="3">
        <f t="shared" si="14"/>
        <v>-1.6551130952380941</v>
      </c>
      <c r="BB242" s="3">
        <f t="shared" si="15"/>
        <v>-1.6627053571428558</v>
      </c>
      <c r="BC242" s="3">
        <f t="shared" si="16"/>
        <v>-1.8069583333333319</v>
      </c>
      <c r="BD242" s="3">
        <f t="shared" si="17"/>
        <v>-1.7375270982142843</v>
      </c>
      <c r="BE242" s="3">
        <f t="shared" si="18"/>
        <v>-1.8882714583333318</v>
      </c>
      <c r="BF242" s="3">
        <f t="shared" si="19"/>
        <v>-1.812348839285713</v>
      </c>
      <c r="BG242" s="3">
        <f t="shared" si="20"/>
        <v>-1.9695845833333319</v>
      </c>
    </row>
    <row r="243" spans="1:59" ht="15" x14ac:dyDescent="0.25">
      <c r="A243" s="38" t="s">
        <v>433</v>
      </c>
      <c r="B243" s="38" t="s">
        <v>72</v>
      </c>
      <c r="C243" s="38" t="str">
        <f>VLOOKUP(A243,CALC!$A$2:$C$494,3,FALSE)</f>
        <v>C/RW</v>
      </c>
      <c r="D243" s="38">
        <v>2</v>
      </c>
      <c r="E243" s="39">
        <v>84</v>
      </c>
      <c r="F243" s="40">
        <v>23.6</v>
      </c>
      <c r="G243" s="40">
        <v>27.5</v>
      </c>
      <c r="H243" s="40">
        <v>51.1</v>
      </c>
      <c r="I243" s="40">
        <v>9.9</v>
      </c>
      <c r="J243" s="40">
        <v>187.1</v>
      </c>
      <c r="K243" s="40">
        <v>53.5</v>
      </c>
      <c r="L243" s="40">
        <v>25.8</v>
      </c>
      <c r="M243" s="40">
        <v>22</v>
      </c>
      <c r="N243" s="41">
        <v>0.126</v>
      </c>
      <c r="O243" s="42">
        <v>15.85</v>
      </c>
      <c r="P243" s="54">
        <f t="shared" ref="P243:Y243" si="255">IF(F$4="Yes",F243*F$5,0)</f>
        <v>118</v>
      </c>
      <c r="Q243" s="55">
        <f t="shared" si="255"/>
        <v>103.125</v>
      </c>
      <c r="R243" s="55">
        <f t="shared" si="255"/>
        <v>0</v>
      </c>
      <c r="S243" s="55">
        <f t="shared" si="255"/>
        <v>4.95</v>
      </c>
      <c r="T243" s="55">
        <f t="shared" si="255"/>
        <v>93.55</v>
      </c>
      <c r="U243" s="55">
        <f t="shared" si="255"/>
        <v>16.05</v>
      </c>
      <c r="V243" s="55">
        <f t="shared" si="255"/>
        <v>15.48</v>
      </c>
      <c r="W243" s="55">
        <f t="shared" si="255"/>
        <v>0</v>
      </c>
      <c r="X243" s="55">
        <f t="shared" si="255"/>
        <v>0</v>
      </c>
      <c r="Y243" s="56">
        <f t="shared" si="255"/>
        <v>0</v>
      </c>
      <c r="Z243" s="57">
        <f t="shared" si="1"/>
        <v>351.15500000000003</v>
      </c>
      <c r="AA243" s="59">
        <f t="shared" si="2"/>
        <v>4.1804166666666669</v>
      </c>
      <c r="AB243" s="59">
        <f t="shared" si="3"/>
        <v>-1.5840714285714272</v>
      </c>
      <c r="AC243" s="1"/>
      <c r="AD243" s="1"/>
      <c r="AE243" s="1"/>
      <c r="AF243" s="1"/>
      <c r="AG243" s="1"/>
      <c r="AH243" s="1"/>
      <c r="AI243" s="1"/>
      <c r="AJ243" s="1"/>
      <c r="AK243" s="1"/>
      <c r="AL243" s="1">
        <f>IFERROR(VLOOKUP(C243,CALC!$K$2:$M$8,2,FALSE),1)</f>
        <v>1.01</v>
      </c>
      <c r="AM243" s="1">
        <f>IFERROR(VLOOKUP(C243,CALC!$K$2:$M$8,3,FALSE),1)</f>
        <v>1.0049999999999999</v>
      </c>
      <c r="AN243" s="1">
        <f>VLOOKUP(B243,CALC!$E$2:$H$33,3,FALSE)</f>
        <v>1</v>
      </c>
      <c r="AO243" s="1">
        <f>VLOOKUP(B243,CALC!$E$2:$H$33,4,FALSE)</f>
        <v>1</v>
      </c>
      <c r="AP243" s="1"/>
      <c r="AQ243" s="3">
        <f t="shared" si="4"/>
        <v>4.2013187499999995</v>
      </c>
      <c r="AR243" s="3">
        <f t="shared" si="5"/>
        <v>4.222220833333334</v>
      </c>
      <c r="AS243" s="3">
        <f t="shared" si="6"/>
        <v>4.1804166666666669</v>
      </c>
      <c r="AT243" s="3">
        <f t="shared" si="7"/>
        <v>4.1804166666666669</v>
      </c>
      <c r="AU243" s="3">
        <f t="shared" si="8"/>
        <v>4.2013187499999995</v>
      </c>
      <c r="AV243" s="3">
        <f t="shared" si="9"/>
        <v>4.2013187499999995</v>
      </c>
      <c r="AW243" s="3">
        <f t="shared" si="10"/>
        <v>4.222220833333334</v>
      </c>
      <c r="AX243" s="3">
        <f t="shared" si="11"/>
        <v>4.222220833333334</v>
      </c>
      <c r="AY243" s="3">
        <f t="shared" si="12"/>
        <v>-1.576190476190475</v>
      </c>
      <c r="AZ243" s="3">
        <f t="shared" si="13"/>
        <v>-1.5840714285714272</v>
      </c>
      <c r="BA243" s="3">
        <f t="shared" si="14"/>
        <v>-1.5919523809523799</v>
      </c>
      <c r="BB243" s="3">
        <f t="shared" si="15"/>
        <v>-1.576190476190475</v>
      </c>
      <c r="BC243" s="3">
        <f t="shared" si="16"/>
        <v>-1.576190476190475</v>
      </c>
      <c r="BD243" s="3">
        <f t="shared" si="17"/>
        <v>-1.5840714285714272</v>
      </c>
      <c r="BE243" s="3">
        <f t="shared" si="18"/>
        <v>-1.5840714285714272</v>
      </c>
      <c r="BF243" s="3">
        <f t="shared" si="19"/>
        <v>-1.5919523809523799</v>
      </c>
      <c r="BG243" s="3">
        <f t="shared" si="20"/>
        <v>-1.5919523809523799</v>
      </c>
    </row>
    <row r="244" spans="1:59" ht="15" x14ac:dyDescent="0.25">
      <c r="A244" s="38" t="s">
        <v>405</v>
      </c>
      <c r="B244" s="38" t="s">
        <v>28</v>
      </c>
      <c r="C244" s="38" t="str">
        <f>VLOOKUP(A244,CALC!$A$2:$C$494,3,FALSE)</f>
        <v>D</v>
      </c>
      <c r="D244" s="38"/>
      <c r="E244" s="39">
        <v>84</v>
      </c>
      <c r="F244" s="40">
        <v>5.3</v>
      </c>
      <c r="G244" s="40">
        <v>23.4</v>
      </c>
      <c r="H244" s="40">
        <v>28.7</v>
      </c>
      <c r="I244" s="40">
        <v>1.5</v>
      </c>
      <c r="J244" s="40">
        <v>95</v>
      </c>
      <c r="K244" s="40">
        <v>50.1</v>
      </c>
      <c r="L244" s="40">
        <v>180</v>
      </c>
      <c r="M244" s="40">
        <v>19.399999999999999</v>
      </c>
      <c r="N244" s="41">
        <v>5.5E-2</v>
      </c>
      <c r="O244" s="42">
        <v>22.8</v>
      </c>
      <c r="P244" s="54">
        <f t="shared" ref="P244:Y244" si="256">IF(F$4="Yes",F244*F$5,0)</f>
        <v>26.5</v>
      </c>
      <c r="Q244" s="55">
        <f t="shared" si="256"/>
        <v>87.75</v>
      </c>
      <c r="R244" s="55">
        <f t="shared" si="256"/>
        <v>0</v>
      </c>
      <c r="S244" s="55">
        <f t="shared" si="256"/>
        <v>0.75</v>
      </c>
      <c r="T244" s="55">
        <f t="shared" si="256"/>
        <v>47.5</v>
      </c>
      <c r="U244" s="55">
        <f t="shared" si="256"/>
        <v>15.03</v>
      </c>
      <c r="V244" s="55">
        <f t="shared" si="256"/>
        <v>108</v>
      </c>
      <c r="W244" s="55">
        <f t="shared" si="256"/>
        <v>0</v>
      </c>
      <c r="X244" s="55">
        <f t="shared" si="256"/>
        <v>0</v>
      </c>
      <c r="Y244" s="56">
        <f t="shared" si="256"/>
        <v>0</v>
      </c>
      <c r="Z244" s="57">
        <f t="shared" si="1"/>
        <v>285.52999999999997</v>
      </c>
      <c r="AA244" s="59">
        <f t="shared" si="2"/>
        <v>3.3991666666666664</v>
      </c>
      <c r="AB244" s="59">
        <f t="shared" si="3"/>
        <v>-1.5457614285714296</v>
      </c>
      <c r="AC244" s="1"/>
      <c r="AD244" s="1"/>
      <c r="AE244" s="1"/>
      <c r="AF244" s="1"/>
      <c r="AG244" s="1"/>
      <c r="AH244" s="1"/>
      <c r="AI244" s="1"/>
      <c r="AJ244" s="1"/>
      <c r="AK244" s="1"/>
      <c r="AL244" s="1">
        <f>IFERROR(VLOOKUP(C244,CALC!$K$2:$M$8,2,FALSE),1)</f>
        <v>1</v>
      </c>
      <c r="AM244" s="1">
        <f>IFERROR(VLOOKUP(C244,CALC!$K$2:$M$8,3,FALSE),1)</f>
        <v>1</v>
      </c>
      <c r="AN244" s="1">
        <f>VLOOKUP(B244,CALC!$E$2:$H$33,3,FALSE)</f>
        <v>1.04</v>
      </c>
      <c r="AO244" s="1">
        <f>VLOOKUP(B244,CALC!$E$2:$H$33,4,FALSE)</f>
        <v>1.02</v>
      </c>
      <c r="AP244" s="1"/>
      <c r="AQ244" s="3">
        <f t="shared" si="4"/>
        <v>3.3991666666666664</v>
      </c>
      <c r="AR244" s="3">
        <f t="shared" si="5"/>
        <v>3.3991666666666664</v>
      </c>
      <c r="AS244" s="3">
        <f t="shared" si="6"/>
        <v>3.4671499999999997</v>
      </c>
      <c r="AT244" s="3">
        <f t="shared" si="7"/>
        <v>3.535133333333333</v>
      </c>
      <c r="AU244" s="3">
        <f t="shared" si="8"/>
        <v>3.4671499999999997</v>
      </c>
      <c r="AV244" s="3">
        <f t="shared" si="9"/>
        <v>3.535133333333333</v>
      </c>
      <c r="AW244" s="3">
        <f t="shared" si="10"/>
        <v>3.4671499999999997</v>
      </c>
      <c r="AX244" s="3">
        <f t="shared" si="11"/>
        <v>3.535133333333333</v>
      </c>
      <c r="AY244" s="3">
        <f t="shared" si="12"/>
        <v>-1.5154523809523819</v>
      </c>
      <c r="AZ244" s="3">
        <f t="shared" si="13"/>
        <v>-1.5154523809523819</v>
      </c>
      <c r="BA244" s="3">
        <f t="shared" si="14"/>
        <v>-1.5154523809523819</v>
      </c>
      <c r="BB244" s="3">
        <f t="shared" si="15"/>
        <v>-1.5457614285714296</v>
      </c>
      <c r="BC244" s="3">
        <f t="shared" si="16"/>
        <v>-1.5760704761904771</v>
      </c>
      <c r="BD244" s="3">
        <f t="shared" si="17"/>
        <v>-1.5457614285714296</v>
      </c>
      <c r="BE244" s="3">
        <f t="shared" si="18"/>
        <v>-1.5760704761904771</v>
      </c>
      <c r="BF244" s="3">
        <f t="shared" si="19"/>
        <v>-1.5457614285714296</v>
      </c>
      <c r="BG244" s="3">
        <f t="shared" si="20"/>
        <v>-1.5760704761904771</v>
      </c>
    </row>
    <row r="245" spans="1:59" ht="15" x14ac:dyDescent="0.25">
      <c r="A245" s="38" t="s">
        <v>416</v>
      </c>
      <c r="B245" s="38" t="s">
        <v>39</v>
      </c>
      <c r="C245" s="38" t="str">
        <f>VLOOKUP(A245,CALC!$A$2:$C$494,3,FALSE)</f>
        <v>D</v>
      </c>
      <c r="D245" s="38">
        <v>2</v>
      </c>
      <c r="E245" s="39">
        <v>84</v>
      </c>
      <c r="F245" s="40">
        <v>6.6</v>
      </c>
      <c r="G245" s="40">
        <v>24</v>
      </c>
      <c r="H245" s="40">
        <v>30.6</v>
      </c>
      <c r="I245" s="40">
        <v>4.5</v>
      </c>
      <c r="J245" s="40">
        <v>126.7</v>
      </c>
      <c r="K245" s="40">
        <v>37.9</v>
      </c>
      <c r="L245" s="40">
        <v>137.19999999999999</v>
      </c>
      <c r="M245" s="40">
        <v>31.3</v>
      </c>
      <c r="N245" s="41">
        <v>5.1999999999999998E-2</v>
      </c>
      <c r="O245" s="42">
        <v>24.15</v>
      </c>
      <c r="P245" s="54">
        <f t="shared" ref="P245:Y245" si="257">IF(F$4="Yes",F245*F$5,0)</f>
        <v>33</v>
      </c>
      <c r="Q245" s="55">
        <f t="shared" si="257"/>
        <v>90</v>
      </c>
      <c r="R245" s="55">
        <f t="shared" si="257"/>
        <v>0</v>
      </c>
      <c r="S245" s="55">
        <f t="shared" si="257"/>
        <v>2.25</v>
      </c>
      <c r="T245" s="55">
        <f t="shared" si="257"/>
        <v>63.35</v>
      </c>
      <c r="U245" s="55">
        <f t="shared" si="257"/>
        <v>11.37</v>
      </c>
      <c r="V245" s="55">
        <f t="shared" si="257"/>
        <v>82.32</v>
      </c>
      <c r="W245" s="55">
        <f t="shared" si="257"/>
        <v>0</v>
      </c>
      <c r="X245" s="55">
        <f t="shared" si="257"/>
        <v>0</v>
      </c>
      <c r="Y245" s="56">
        <f t="shared" si="257"/>
        <v>0</v>
      </c>
      <c r="Z245" s="57">
        <f t="shared" si="1"/>
        <v>282.28999999999996</v>
      </c>
      <c r="AA245" s="59">
        <f t="shared" si="2"/>
        <v>3.3605952380952377</v>
      </c>
      <c r="AB245" s="59">
        <f t="shared" si="3"/>
        <v>-1.47632261904762</v>
      </c>
      <c r="AC245" s="1"/>
      <c r="AD245" s="1"/>
      <c r="AE245" s="1"/>
      <c r="AF245" s="1"/>
      <c r="AG245" s="1"/>
      <c r="AH245" s="1"/>
      <c r="AI245" s="1"/>
      <c r="AJ245" s="1"/>
      <c r="AK245" s="1"/>
      <c r="AL245" s="1">
        <f>IFERROR(VLOOKUP(C245,CALC!$K$2:$M$8,2,FALSE),1)</f>
        <v>1</v>
      </c>
      <c r="AM245" s="1">
        <f>IFERROR(VLOOKUP(C245,CALC!$K$2:$M$8,3,FALSE),1)</f>
        <v>1</v>
      </c>
      <c r="AN245" s="1">
        <f>VLOOKUP(B245,CALC!$E$2:$H$33,3,FALSE)</f>
        <v>0.9</v>
      </c>
      <c r="AO245" s="1">
        <f>VLOOKUP(B245,CALC!$E$2:$H$33,4,FALSE)</f>
        <v>0.95</v>
      </c>
      <c r="AP245" s="1"/>
      <c r="AQ245" s="3">
        <f t="shared" si="4"/>
        <v>3.3605952380952377</v>
      </c>
      <c r="AR245" s="3">
        <f t="shared" si="5"/>
        <v>3.3605952380952377</v>
      </c>
      <c r="AS245" s="3">
        <f t="shared" si="6"/>
        <v>3.1925654761904756</v>
      </c>
      <c r="AT245" s="3">
        <f t="shared" si="7"/>
        <v>3.0245357142857139</v>
      </c>
      <c r="AU245" s="3">
        <f t="shared" si="8"/>
        <v>3.1925654761904756</v>
      </c>
      <c r="AV245" s="3">
        <f t="shared" si="9"/>
        <v>3.0245357142857139</v>
      </c>
      <c r="AW245" s="3">
        <f t="shared" si="10"/>
        <v>3.1925654761904756</v>
      </c>
      <c r="AX245" s="3">
        <f t="shared" si="11"/>
        <v>3.0245357142857139</v>
      </c>
      <c r="AY245" s="3">
        <f t="shared" si="12"/>
        <v>-1.5540238095238106</v>
      </c>
      <c r="AZ245" s="3">
        <f t="shared" si="13"/>
        <v>-1.5540238095238106</v>
      </c>
      <c r="BA245" s="3">
        <f t="shared" si="14"/>
        <v>-1.5540238095238106</v>
      </c>
      <c r="BB245" s="3">
        <f t="shared" si="15"/>
        <v>-1.47632261904762</v>
      </c>
      <c r="BC245" s="3">
        <f t="shared" si="16"/>
        <v>-1.3986214285714296</v>
      </c>
      <c r="BD245" s="3">
        <f t="shared" si="17"/>
        <v>-1.47632261904762</v>
      </c>
      <c r="BE245" s="3">
        <f t="shared" si="18"/>
        <v>-1.3986214285714296</v>
      </c>
      <c r="BF245" s="3">
        <f t="shared" si="19"/>
        <v>-1.47632261904762</v>
      </c>
      <c r="BG245" s="3">
        <f t="shared" si="20"/>
        <v>-1.3986214285714296</v>
      </c>
    </row>
    <row r="246" spans="1:59" ht="15" x14ac:dyDescent="0.25">
      <c r="A246" s="38" t="s">
        <v>414</v>
      </c>
      <c r="B246" s="38" t="s">
        <v>49</v>
      </c>
      <c r="C246" s="38" t="str">
        <f>VLOOKUP(A246,CALC!$A$2:$C$494,3,FALSE)</f>
        <v>D</v>
      </c>
      <c r="D246" s="38">
        <v>2</v>
      </c>
      <c r="E246" s="39">
        <v>84</v>
      </c>
      <c r="F246" s="40">
        <v>7</v>
      </c>
      <c r="G246" s="40">
        <v>21</v>
      </c>
      <c r="H246" s="40">
        <v>28</v>
      </c>
      <c r="I246" s="40">
        <v>8</v>
      </c>
      <c r="J246" s="40">
        <v>135.9</v>
      </c>
      <c r="K246" s="40">
        <v>149.5</v>
      </c>
      <c r="L246" s="40">
        <v>82.7</v>
      </c>
      <c r="M246" s="40">
        <v>79.7</v>
      </c>
      <c r="N246" s="41">
        <v>5.0999999999999997E-2</v>
      </c>
      <c r="O246" s="42">
        <v>20.65</v>
      </c>
      <c r="P246" s="54">
        <f t="shared" ref="P246:Y246" si="258">IF(F$4="Yes",F246*F$5,0)</f>
        <v>35</v>
      </c>
      <c r="Q246" s="55">
        <f t="shared" si="258"/>
        <v>78.75</v>
      </c>
      <c r="R246" s="55">
        <f t="shared" si="258"/>
        <v>0</v>
      </c>
      <c r="S246" s="55">
        <f t="shared" si="258"/>
        <v>4</v>
      </c>
      <c r="T246" s="55">
        <f t="shared" si="258"/>
        <v>67.95</v>
      </c>
      <c r="U246" s="55">
        <f t="shared" si="258"/>
        <v>44.85</v>
      </c>
      <c r="V246" s="55">
        <f t="shared" si="258"/>
        <v>49.62</v>
      </c>
      <c r="W246" s="55">
        <f t="shared" si="258"/>
        <v>0</v>
      </c>
      <c r="X246" s="55">
        <f t="shared" si="258"/>
        <v>0</v>
      </c>
      <c r="Y246" s="56">
        <f t="shared" si="258"/>
        <v>0</v>
      </c>
      <c r="Z246" s="57">
        <f t="shared" si="1"/>
        <v>280.16999999999996</v>
      </c>
      <c r="AA246" s="59">
        <f t="shared" si="2"/>
        <v>3.3353571428571422</v>
      </c>
      <c r="AB246" s="59">
        <f t="shared" si="3"/>
        <v>-1.4292320238095251</v>
      </c>
      <c r="AC246" s="1"/>
      <c r="AD246" s="1"/>
      <c r="AE246" s="1"/>
      <c r="AF246" s="1"/>
      <c r="AG246" s="1"/>
      <c r="AH246" s="1"/>
      <c r="AI246" s="1"/>
      <c r="AJ246" s="1"/>
      <c r="AK246" s="1"/>
      <c r="AL246" s="1">
        <f>IFERROR(VLOOKUP(C246,CALC!$K$2:$M$8,2,FALSE),1)</f>
        <v>1</v>
      </c>
      <c r="AM246" s="1">
        <f>IFERROR(VLOOKUP(C246,CALC!$K$2:$M$8,3,FALSE),1)</f>
        <v>1</v>
      </c>
      <c r="AN246" s="1">
        <f>VLOOKUP(B246,CALC!$E$2:$H$33,3,FALSE)</f>
        <v>0.81</v>
      </c>
      <c r="AO246" s="1">
        <f>VLOOKUP(B246,CALC!$E$2:$H$33,4,FALSE)</f>
        <v>0.90500000000000003</v>
      </c>
      <c r="AP246" s="1"/>
      <c r="AQ246" s="3">
        <f t="shared" si="4"/>
        <v>3.3353571428571422</v>
      </c>
      <c r="AR246" s="3">
        <f t="shared" si="5"/>
        <v>3.3353571428571422</v>
      </c>
      <c r="AS246" s="3">
        <f t="shared" si="6"/>
        <v>3.0184982142857137</v>
      </c>
      <c r="AT246" s="3">
        <f t="shared" si="7"/>
        <v>2.7016392857142852</v>
      </c>
      <c r="AU246" s="3">
        <f t="shared" si="8"/>
        <v>3.0184982142857137</v>
      </c>
      <c r="AV246" s="3">
        <f t="shared" si="9"/>
        <v>2.7016392857142852</v>
      </c>
      <c r="AW246" s="3">
        <f t="shared" si="10"/>
        <v>3.0184982142857137</v>
      </c>
      <c r="AX246" s="3">
        <f t="shared" si="11"/>
        <v>2.7016392857142852</v>
      </c>
      <c r="AY246" s="3">
        <f t="shared" si="12"/>
        <v>-1.5792619047619061</v>
      </c>
      <c r="AZ246" s="3">
        <f t="shared" si="13"/>
        <v>-1.5792619047619061</v>
      </c>
      <c r="BA246" s="3">
        <f t="shared" si="14"/>
        <v>-1.5792619047619061</v>
      </c>
      <c r="BB246" s="3">
        <f t="shared" si="15"/>
        <v>-1.4292320238095251</v>
      </c>
      <c r="BC246" s="3">
        <f t="shared" si="16"/>
        <v>-1.2792021428571441</v>
      </c>
      <c r="BD246" s="3">
        <f t="shared" si="17"/>
        <v>-1.4292320238095251</v>
      </c>
      <c r="BE246" s="3">
        <f t="shared" si="18"/>
        <v>-1.2792021428571441</v>
      </c>
      <c r="BF246" s="3">
        <f t="shared" si="19"/>
        <v>-1.4292320238095251</v>
      </c>
      <c r="BG246" s="3">
        <f t="shared" si="20"/>
        <v>-1.2792021428571441</v>
      </c>
    </row>
    <row r="247" spans="1:59" ht="15" x14ac:dyDescent="0.25">
      <c r="A247" s="38" t="s">
        <v>390</v>
      </c>
      <c r="B247" s="38" t="s">
        <v>32</v>
      </c>
      <c r="C247" s="38" t="str">
        <f>VLOOKUP(A247,CALC!$A$2:$C$494,3,FALSE)</f>
        <v>LW</v>
      </c>
      <c r="D247" s="38">
        <v>2</v>
      </c>
      <c r="E247" s="39">
        <v>84</v>
      </c>
      <c r="F247" s="40">
        <v>24.1</v>
      </c>
      <c r="G247" s="40">
        <v>20.100000000000001</v>
      </c>
      <c r="H247" s="40">
        <v>44.1</v>
      </c>
      <c r="I247" s="40">
        <v>10.1</v>
      </c>
      <c r="J247" s="40">
        <v>199.1</v>
      </c>
      <c r="K247" s="40">
        <v>103.3</v>
      </c>
      <c r="L247" s="40">
        <v>35.6</v>
      </c>
      <c r="M247" s="40">
        <v>42.4</v>
      </c>
      <c r="N247" s="52">
        <v>0.121</v>
      </c>
      <c r="O247" s="42">
        <v>15.9</v>
      </c>
      <c r="P247" s="54">
        <f t="shared" ref="P247:Y247" si="259">IF(F$4="Yes",F247*F$5,0)</f>
        <v>120.5</v>
      </c>
      <c r="Q247" s="55">
        <f t="shared" si="259"/>
        <v>75.375</v>
      </c>
      <c r="R247" s="55">
        <f t="shared" si="259"/>
        <v>0</v>
      </c>
      <c r="S247" s="55">
        <f t="shared" si="259"/>
        <v>5.05</v>
      </c>
      <c r="T247" s="55">
        <f t="shared" si="259"/>
        <v>99.55</v>
      </c>
      <c r="U247" s="55">
        <f t="shared" si="259"/>
        <v>30.99</v>
      </c>
      <c r="V247" s="55">
        <f t="shared" si="259"/>
        <v>21.36</v>
      </c>
      <c r="W247" s="55">
        <f t="shared" si="259"/>
        <v>0</v>
      </c>
      <c r="X247" s="55">
        <f t="shared" si="259"/>
        <v>0</v>
      </c>
      <c r="Y247" s="56">
        <f t="shared" si="259"/>
        <v>0</v>
      </c>
      <c r="Z247" s="57">
        <f t="shared" si="1"/>
        <v>352.82500000000005</v>
      </c>
      <c r="AA247" s="59">
        <f t="shared" si="2"/>
        <v>4.2002976190476193</v>
      </c>
      <c r="AB247" s="59">
        <f t="shared" si="3"/>
        <v>-1.699178738095237</v>
      </c>
      <c r="AC247" s="1"/>
      <c r="AD247" s="1"/>
      <c r="AE247" s="1"/>
      <c r="AF247" s="1"/>
      <c r="AG247" s="1"/>
      <c r="AH247" s="1"/>
      <c r="AI247" s="1"/>
      <c r="AJ247" s="1"/>
      <c r="AK247" s="1"/>
      <c r="AL247" s="1">
        <f>IFERROR(VLOOKUP(C247,CALC!$K$2:$M$8,2,FALSE),1)</f>
        <v>1.06</v>
      </c>
      <c r="AM247" s="1">
        <f>IFERROR(VLOOKUP(C247,CALC!$K$2:$M$8,3,FALSE),1)</f>
        <v>1.03</v>
      </c>
      <c r="AN247" s="1">
        <f>VLOOKUP(B247,CALC!$E$2:$H$33,3,FALSE)</f>
        <v>1.1200000000000001</v>
      </c>
      <c r="AO247" s="1">
        <f>VLOOKUP(B247,CALC!$E$2:$H$33,4,FALSE)</f>
        <v>1.06</v>
      </c>
      <c r="AP247" s="1"/>
      <c r="AQ247" s="3">
        <f t="shared" si="4"/>
        <v>4.3263065476190476</v>
      </c>
      <c r="AR247" s="3">
        <f t="shared" si="5"/>
        <v>4.4523154761904769</v>
      </c>
      <c r="AS247" s="3">
        <f t="shared" si="6"/>
        <v>4.4523154761904769</v>
      </c>
      <c r="AT247" s="3">
        <f t="shared" si="7"/>
        <v>4.7043333333333344</v>
      </c>
      <c r="AU247" s="3">
        <f t="shared" si="8"/>
        <v>4.5858849404761903</v>
      </c>
      <c r="AV247" s="3">
        <f t="shared" si="9"/>
        <v>4.8454633333333339</v>
      </c>
      <c r="AW247" s="3">
        <f t="shared" si="10"/>
        <v>4.7194544047619056</v>
      </c>
      <c r="AX247" s="3">
        <f t="shared" si="11"/>
        <v>4.9865933333333343</v>
      </c>
      <c r="AY247" s="3">
        <f t="shared" si="12"/>
        <v>-1.5563095238095226</v>
      </c>
      <c r="AZ247" s="3">
        <f t="shared" si="13"/>
        <v>-1.6029988095238084</v>
      </c>
      <c r="BA247" s="3">
        <f t="shared" si="14"/>
        <v>-1.6496880952380941</v>
      </c>
      <c r="BB247" s="3">
        <f t="shared" si="15"/>
        <v>-1.6496880952380941</v>
      </c>
      <c r="BC247" s="3">
        <f t="shared" si="16"/>
        <v>-1.7430666666666654</v>
      </c>
      <c r="BD247" s="3">
        <f t="shared" si="17"/>
        <v>-1.699178738095237</v>
      </c>
      <c r="BE247" s="3">
        <f t="shared" si="18"/>
        <v>-1.7953586666666654</v>
      </c>
      <c r="BF247" s="3">
        <f t="shared" si="19"/>
        <v>-1.7486693809523799</v>
      </c>
      <c r="BG247" s="3">
        <f t="shared" si="20"/>
        <v>-1.8476506666666657</v>
      </c>
    </row>
    <row r="248" spans="1:59" ht="15" x14ac:dyDescent="0.25">
      <c r="A248" s="38" t="s">
        <v>427</v>
      </c>
      <c r="B248" s="38" t="s">
        <v>39</v>
      </c>
      <c r="C248" s="38" t="str">
        <f>VLOOKUP(A248,CALC!$A$2:$C$494,3,FALSE)</f>
        <v>D</v>
      </c>
      <c r="D248" s="38"/>
      <c r="E248" s="39">
        <v>84</v>
      </c>
      <c r="F248" s="40">
        <v>11.2</v>
      </c>
      <c r="G248" s="40">
        <v>25.3</v>
      </c>
      <c r="H248" s="40">
        <v>36.5</v>
      </c>
      <c r="I248" s="40">
        <v>6.4</v>
      </c>
      <c r="J248" s="40">
        <v>105.3</v>
      </c>
      <c r="K248" s="40">
        <v>32.1</v>
      </c>
      <c r="L248" s="40">
        <v>107.1</v>
      </c>
      <c r="M248" s="40">
        <v>14.9</v>
      </c>
      <c r="N248" s="41">
        <v>0.106</v>
      </c>
      <c r="O248" s="42">
        <v>20.6</v>
      </c>
      <c r="P248" s="54">
        <f t="shared" ref="P248:Y248" si="260">IF(F$4="Yes",F248*F$5,0)</f>
        <v>56</v>
      </c>
      <c r="Q248" s="55">
        <f t="shared" si="260"/>
        <v>94.875</v>
      </c>
      <c r="R248" s="55">
        <f t="shared" si="260"/>
        <v>0</v>
      </c>
      <c r="S248" s="55">
        <f t="shared" si="260"/>
        <v>3.2</v>
      </c>
      <c r="T248" s="55">
        <f t="shared" si="260"/>
        <v>52.65</v>
      </c>
      <c r="U248" s="55">
        <f t="shared" si="260"/>
        <v>9.6300000000000008</v>
      </c>
      <c r="V248" s="55">
        <f t="shared" si="260"/>
        <v>64.259999999999991</v>
      </c>
      <c r="W248" s="55">
        <f t="shared" si="260"/>
        <v>0</v>
      </c>
      <c r="X248" s="55">
        <f t="shared" si="260"/>
        <v>0</v>
      </c>
      <c r="Y248" s="56">
        <f t="shared" si="260"/>
        <v>0</v>
      </c>
      <c r="Z248" s="57">
        <f t="shared" si="1"/>
        <v>280.61500000000001</v>
      </c>
      <c r="AA248" s="59">
        <f t="shared" si="2"/>
        <v>3.3406547619047622</v>
      </c>
      <c r="AB248" s="59">
        <f t="shared" si="3"/>
        <v>-1.4952660714285717</v>
      </c>
      <c r="AC248" s="1"/>
      <c r="AD248" s="1"/>
      <c r="AE248" s="1"/>
      <c r="AF248" s="1"/>
      <c r="AG248" s="1"/>
      <c r="AH248" s="1"/>
      <c r="AI248" s="1"/>
      <c r="AJ248" s="1"/>
      <c r="AK248" s="1"/>
      <c r="AL248" s="1">
        <f>IFERROR(VLOOKUP(C248,CALC!$K$2:$M$8,2,FALSE),1)</f>
        <v>1</v>
      </c>
      <c r="AM248" s="1">
        <f>IFERROR(VLOOKUP(C248,CALC!$K$2:$M$8,3,FALSE),1)</f>
        <v>1</v>
      </c>
      <c r="AN248" s="1">
        <f>VLOOKUP(B248,CALC!$E$2:$H$33,3,FALSE)</f>
        <v>0.9</v>
      </c>
      <c r="AO248" s="1">
        <f>VLOOKUP(B248,CALC!$E$2:$H$33,4,FALSE)</f>
        <v>0.95</v>
      </c>
      <c r="AP248" s="1"/>
      <c r="AQ248" s="3">
        <f t="shared" si="4"/>
        <v>3.3406547619047622</v>
      </c>
      <c r="AR248" s="3">
        <f t="shared" si="5"/>
        <v>3.3406547619047622</v>
      </c>
      <c r="AS248" s="3">
        <f t="shared" si="6"/>
        <v>3.1736220238095241</v>
      </c>
      <c r="AT248" s="3">
        <f t="shared" si="7"/>
        <v>3.006589285714286</v>
      </c>
      <c r="AU248" s="3">
        <f t="shared" si="8"/>
        <v>3.1736220238095241</v>
      </c>
      <c r="AV248" s="3">
        <f t="shared" si="9"/>
        <v>3.006589285714286</v>
      </c>
      <c r="AW248" s="3">
        <f t="shared" si="10"/>
        <v>3.1736220238095241</v>
      </c>
      <c r="AX248" s="3">
        <f t="shared" si="11"/>
        <v>3.006589285714286</v>
      </c>
      <c r="AY248" s="3">
        <f t="shared" si="12"/>
        <v>-1.5739642857142861</v>
      </c>
      <c r="AZ248" s="3">
        <f t="shared" si="13"/>
        <v>-1.5739642857142861</v>
      </c>
      <c r="BA248" s="3">
        <f t="shared" si="14"/>
        <v>-1.5739642857142861</v>
      </c>
      <c r="BB248" s="3">
        <f t="shared" si="15"/>
        <v>-1.4952660714285717</v>
      </c>
      <c r="BC248" s="3">
        <f t="shared" si="16"/>
        <v>-1.4165678571428575</v>
      </c>
      <c r="BD248" s="3">
        <f t="shared" si="17"/>
        <v>-1.4952660714285717</v>
      </c>
      <c r="BE248" s="3">
        <f t="shared" si="18"/>
        <v>-1.4165678571428575</v>
      </c>
      <c r="BF248" s="3">
        <f t="shared" si="19"/>
        <v>-1.4952660714285717</v>
      </c>
      <c r="BG248" s="3">
        <f t="shared" si="20"/>
        <v>-1.4165678571428575</v>
      </c>
    </row>
    <row r="249" spans="1:59" ht="15" x14ac:dyDescent="0.25">
      <c r="A249" s="38" t="s">
        <v>401</v>
      </c>
      <c r="B249" s="38" t="s">
        <v>47</v>
      </c>
      <c r="C249" s="38" t="str">
        <f>VLOOKUP(A249,CALC!$A$2:$C$494,3,FALSE)</f>
        <v>LW</v>
      </c>
      <c r="D249" s="38">
        <v>1</v>
      </c>
      <c r="E249" s="39">
        <v>84</v>
      </c>
      <c r="F249" s="40">
        <v>22.3</v>
      </c>
      <c r="G249" s="40">
        <v>30.4</v>
      </c>
      <c r="H249" s="40">
        <v>52.7</v>
      </c>
      <c r="I249" s="40">
        <v>17</v>
      </c>
      <c r="J249" s="40">
        <v>155.80000000000001</v>
      </c>
      <c r="K249" s="40">
        <v>82.6</v>
      </c>
      <c r="L249" s="40">
        <v>25.2</v>
      </c>
      <c r="M249" s="40">
        <v>30.3</v>
      </c>
      <c r="N249" s="52">
        <v>0.14299999999999999</v>
      </c>
      <c r="O249" s="42">
        <v>16.7</v>
      </c>
      <c r="P249" s="54">
        <f t="shared" ref="P249:Y249" si="261">IF(F$4="Yes",F249*F$5,0)</f>
        <v>111.5</v>
      </c>
      <c r="Q249" s="55">
        <f t="shared" si="261"/>
        <v>114</v>
      </c>
      <c r="R249" s="55">
        <f t="shared" si="261"/>
        <v>0</v>
      </c>
      <c r="S249" s="55">
        <f t="shared" si="261"/>
        <v>8.5</v>
      </c>
      <c r="T249" s="55">
        <f t="shared" si="261"/>
        <v>77.900000000000006</v>
      </c>
      <c r="U249" s="55">
        <f t="shared" si="261"/>
        <v>24.779999999999998</v>
      </c>
      <c r="V249" s="55">
        <f t="shared" si="261"/>
        <v>15.12</v>
      </c>
      <c r="W249" s="55">
        <f t="shared" si="261"/>
        <v>0</v>
      </c>
      <c r="X249" s="55">
        <f t="shared" si="261"/>
        <v>0</v>
      </c>
      <c r="Y249" s="56">
        <f t="shared" si="261"/>
        <v>0</v>
      </c>
      <c r="Z249" s="57">
        <f t="shared" si="1"/>
        <v>351.79999999999995</v>
      </c>
      <c r="AA249" s="59">
        <f t="shared" si="2"/>
        <v>4.1880952380952374</v>
      </c>
      <c r="AB249" s="59">
        <f t="shared" si="3"/>
        <v>-1.6882677886904758</v>
      </c>
      <c r="AC249" s="1"/>
      <c r="AD249" s="1"/>
      <c r="AE249" s="1"/>
      <c r="AF249" s="1"/>
      <c r="AG249" s="1"/>
      <c r="AH249" s="1"/>
      <c r="AI249" s="1"/>
      <c r="AJ249" s="1"/>
      <c r="AK249" s="1"/>
      <c r="AL249" s="1">
        <f>IFERROR(VLOOKUP(C249,CALC!$K$2:$M$8,2,FALSE),1)</f>
        <v>1.06</v>
      </c>
      <c r="AM249" s="1">
        <f>IFERROR(VLOOKUP(C249,CALC!$K$2:$M$8,3,FALSE),1)</f>
        <v>1.03</v>
      </c>
      <c r="AN249" s="1">
        <f>VLOOKUP(B249,CALC!$E$2:$H$33,3,FALSE)</f>
        <v>1.0900000000000001</v>
      </c>
      <c r="AO249" s="1">
        <f>VLOOKUP(B249,CALC!$E$2:$H$33,4,FALSE)</f>
        <v>1.0449999999999999</v>
      </c>
      <c r="AP249" s="1"/>
      <c r="AQ249" s="3">
        <f t="shared" si="4"/>
        <v>4.3137380952380946</v>
      </c>
      <c r="AR249" s="3">
        <f t="shared" si="5"/>
        <v>4.4393809523809518</v>
      </c>
      <c r="AS249" s="3">
        <f t="shared" si="6"/>
        <v>4.3765595238095232</v>
      </c>
      <c r="AT249" s="3">
        <f t="shared" si="7"/>
        <v>4.5650238095238089</v>
      </c>
      <c r="AU249" s="3">
        <f t="shared" si="8"/>
        <v>4.5078563095238087</v>
      </c>
      <c r="AV249" s="3">
        <f t="shared" si="9"/>
        <v>4.7019745238095236</v>
      </c>
      <c r="AW249" s="3">
        <f t="shared" si="10"/>
        <v>4.6391530952380942</v>
      </c>
      <c r="AX249" s="3">
        <f t="shared" si="11"/>
        <v>4.8389252380952374</v>
      </c>
      <c r="AY249" s="3">
        <f t="shared" si="12"/>
        <v>-1.5685119047619045</v>
      </c>
      <c r="AZ249" s="3">
        <f t="shared" si="13"/>
        <v>-1.6155672619047616</v>
      </c>
      <c r="BA249" s="3">
        <f t="shared" si="14"/>
        <v>-1.6626226190476188</v>
      </c>
      <c r="BB249" s="3">
        <f t="shared" si="15"/>
        <v>-1.6390949404761901</v>
      </c>
      <c r="BC249" s="3">
        <f t="shared" si="16"/>
        <v>-1.7096779761904761</v>
      </c>
      <c r="BD249" s="3">
        <f t="shared" si="17"/>
        <v>-1.6882677886904758</v>
      </c>
      <c r="BE249" s="3">
        <f t="shared" si="18"/>
        <v>-1.7609683154761904</v>
      </c>
      <c r="BF249" s="3">
        <f t="shared" si="19"/>
        <v>-1.7374406369047615</v>
      </c>
      <c r="BG249" s="3">
        <f t="shared" si="20"/>
        <v>-1.8122586547619046</v>
      </c>
    </row>
    <row r="250" spans="1:59" ht="15" x14ac:dyDescent="0.25">
      <c r="A250" s="1" t="s">
        <v>406</v>
      </c>
      <c r="B250" s="1" t="s">
        <v>68</v>
      </c>
      <c r="C250" s="38" t="str">
        <f>VLOOKUP(A250,CALC!$A$2:$C$494,3,FALSE)</f>
        <v>D</v>
      </c>
      <c r="D250" s="1"/>
      <c r="E250" s="79">
        <v>84</v>
      </c>
      <c r="F250" s="80">
        <v>5.2</v>
      </c>
      <c r="G250" s="80">
        <v>12.3</v>
      </c>
      <c r="H250" s="80">
        <v>17.600000000000001</v>
      </c>
      <c r="I250" s="80">
        <v>0</v>
      </c>
      <c r="J250" s="80">
        <v>101.7</v>
      </c>
      <c r="K250" s="80">
        <v>135.19999999999999</v>
      </c>
      <c r="L250" s="80">
        <v>197.1</v>
      </c>
      <c r="M250" s="80">
        <v>35.6</v>
      </c>
      <c r="N250" s="81">
        <v>5.1999999999999998E-2</v>
      </c>
      <c r="O250" s="3">
        <v>20.6</v>
      </c>
      <c r="P250" s="54">
        <f t="shared" ref="P250:Y250" si="262">IF(F$4="Yes",F250*F$5,0)</f>
        <v>26</v>
      </c>
      <c r="Q250" s="55">
        <f t="shared" si="262"/>
        <v>46.125</v>
      </c>
      <c r="R250" s="55">
        <f t="shared" si="262"/>
        <v>0</v>
      </c>
      <c r="S250" s="55">
        <f t="shared" si="262"/>
        <v>0</v>
      </c>
      <c r="T250" s="55">
        <f t="shared" si="262"/>
        <v>50.85</v>
      </c>
      <c r="U250" s="55">
        <f t="shared" si="262"/>
        <v>40.559999999999995</v>
      </c>
      <c r="V250" s="55">
        <f t="shared" si="262"/>
        <v>118.25999999999999</v>
      </c>
      <c r="W250" s="55">
        <f t="shared" si="262"/>
        <v>0</v>
      </c>
      <c r="X250" s="55">
        <f t="shared" si="262"/>
        <v>0</v>
      </c>
      <c r="Y250" s="56">
        <f t="shared" si="262"/>
        <v>0</v>
      </c>
      <c r="Z250" s="57">
        <f t="shared" si="1"/>
        <v>281.79499999999996</v>
      </c>
      <c r="AA250" s="59">
        <f t="shared" si="2"/>
        <v>3.3547023809523804</v>
      </c>
      <c r="AB250" s="59">
        <f t="shared" si="3"/>
        <v>-1.559916666666668</v>
      </c>
      <c r="AC250" s="1"/>
      <c r="AD250" s="1"/>
      <c r="AE250" s="1"/>
      <c r="AF250" s="1"/>
      <c r="AG250" s="1"/>
      <c r="AH250" s="1"/>
      <c r="AI250" s="1"/>
      <c r="AJ250" s="1"/>
      <c r="AK250" s="1"/>
      <c r="AL250" s="1">
        <f>IFERROR(VLOOKUP(C250,CALC!$K$2:$M$8,2,FALSE),1)</f>
        <v>1</v>
      </c>
      <c r="AM250" s="1">
        <f>IFERROR(VLOOKUP(C250,CALC!$K$2:$M$8,3,FALSE),1)</f>
        <v>1</v>
      </c>
      <c r="AN250" s="1">
        <f>VLOOKUP(B250,CALC!$E$2:$H$33,3,FALSE)</f>
        <v>1</v>
      </c>
      <c r="AO250" s="1">
        <f>VLOOKUP(B250,CALC!$E$2:$H$33,4,FALSE)</f>
        <v>1</v>
      </c>
      <c r="AP250" s="1"/>
      <c r="AQ250" s="3">
        <f t="shared" si="4"/>
        <v>3.3547023809523804</v>
      </c>
      <c r="AR250" s="3">
        <f t="shared" si="5"/>
        <v>3.3547023809523804</v>
      </c>
      <c r="AS250" s="3">
        <f t="shared" si="6"/>
        <v>3.3547023809523804</v>
      </c>
      <c r="AT250" s="3">
        <f t="shared" si="7"/>
        <v>3.3547023809523804</v>
      </c>
      <c r="AU250" s="3">
        <f t="shared" si="8"/>
        <v>3.3547023809523804</v>
      </c>
      <c r="AV250" s="3">
        <f t="shared" si="9"/>
        <v>3.3547023809523804</v>
      </c>
      <c r="AW250" s="3">
        <f t="shared" si="10"/>
        <v>3.3547023809523804</v>
      </c>
      <c r="AX250" s="3">
        <f t="shared" si="11"/>
        <v>3.3547023809523804</v>
      </c>
      <c r="AY250" s="3">
        <f t="shared" si="12"/>
        <v>-1.559916666666668</v>
      </c>
      <c r="AZ250" s="3">
        <f t="shared" si="13"/>
        <v>-1.559916666666668</v>
      </c>
      <c r="BA250" s="3">
        <f t="shared" si="14"/>
        <v>-1.559916666666668</v>
      </c>
      <c r="BB250" s="3">
        <f t="shared" si="15"/>
        <v>-1.559916666666668</v>
      </c>
      <c r="BC250" s="3">
        <f t="shared" si="16"/>
        <v>-1.559916666666668</v>
      </c>
      <c r="BD250" s="3">
        <f t="shared" si="17"/>
        <v>-1.559916666666668</v>
      </c>
      <c r="BE250" s="3">
        <f t="shared" si="18"/>
        <v>-1.559916666666668</v>
      </c>
      <c r="BF250" s="3">
        <f t="shared" si="19"/>
        <v>-1.559916666666668</v>
      </c>
      <c r="BG250" s="3">
        <f t="shared" si="20"/>
        <v>-1.559916666666668</v>
      </c>
    </row>
    <row r="251" spans="1:59" ht="15" x14ac:dyDescent="0.25">
      <c r="A251" s="38" t="s">
        <v>431</v>
      </c>
      <c r="B251" s="38" t="s">
        <v>30</v>
      </c>
      <c r="C251" s="38" t="str">
        <f>VLOOKUP(A251,CALC!$A$2:$C$494,3,FALSE)</f>
        <v>D</v>
      </c>
      <c r="D251" s="38"/>
      <c r="E251" s="39">
        <v>84</v>
      </c>
      <c r="F251" s="40">
        <v>4.5</v>
      </c>
      <c r="G251" s="40">
        <v>17.8</v>
      </c>
      <c r="H251" s="40">
        <v>22.2</v>
      </c>
      <c r="I251" s="40">
        <v>0</v>
      </c>
      <c r="J251" s="40">
        <v>113.7</v>
      </c>
      <c r="K251" s="40">
        <v>219.6</v>
      </c>
      <c r="L251" s="40">
        <v>109.2</v>
      </c>
      <c r="M251" s="40">
        <v>144.30000000000001</v>
      </c>
      <c r="N251" s="41">
        <v>3.9E-2</v>
      </c>
      <c r="O251" s="42">
        <v>20.95</v>
      </c>
      <c r="P251" s="54">
        <f t="shared" ref="P251:Y251" si="263">IF(F$4="Yes",F251*F$5,0)</f>
        <v>22.5</v>
      </c>
      <c r="Q251" s="55">
        <f t="shared" si="263"/>
        <v>66.75</v>
      </c>
      <c r="R251" s="55">
        <f t="shared" si="263"/>
        <v>0</v>
      </c>
      <c r="S251" s="55">
        <f t="shared" si="263"/>
        <v>0</v>
      </c>
      <c r="T251" s="55">
        <f t="shared" si="263"/>
        <v>56.85</v>
      </c>
      <c r="U251" s="55">
        <f t="shared" si="263"/>
        <v>65.88</v>
      </c>
      <c r="V251" s="55">
        <f t="shared" si="263"/>
        <v>65.52</v>
      </c>
      <c r="W251" s="55">
        <f t="shared" si="263"/>
        <v>0</v>
      </c>
      <c r="X251" s="55">
        <f t="shared" si="263"/>
        <v>0</v>
      </c>
      <c r="Y251" s="56">
        <f t="shared" si="263"/>
        <v>0</v>
      </c>
      <c r="Z251" s="57">
        <f t="shared" si="1"/>
        <v>277.5</v>
      </c>
      <c r="AA251" s="59">
        <f t="shared" si="2"/>
        <v>3.3035714285714284</v>
      </c>
      <c r="AB251" s="59">
        <f t="shared" si="3"/>
        <v>-1.5546609523809534</v>
      </c>
      <c r="AC251" s="1"/>
      <c r="AD251" s="1"/>
      <c r="AE251" s="1"/>
      <c r="AF251" s="1"/>
      <c r="AG251" s="1"/>
      <c r="AH251" s="1"/>
      <c r="AI251" s="1"/>
      <c r="AJ251" s="1"/>
      <c r="AK251" s="1"/>
      <c r="AL251" s="1">
        <f>IFERROR(VLOOKUP(C251,CALC!$K$2:$M$8,2,FALSE),1)</f>
        <v>1</v>
      </c>
      <c r="AM251" s="1">
        <f>IFERROR(VLOOKUP(C251,CALC!$K$2:$M$8,3,FALSE),1)</f>
        <v>1</v>
      </c>
      <c r="AN251" s="1">
        <f>VLOOKUP(B251,CALC!$E$2:$H$33,3,FALSE)</f>
        <v>0.93</v>
      </c>
      <c r="AO251" s="1">
        <f>VLOOKUP(B251,CALC!$E$2:$H$33,4,FALSE)</f>
        <v>0.96500000000000008</v>
      </c>
      <c r="AP251" s="1"/>
      <c r="AQ251" s="3">
        <f t="shared" si="4"/>
        <v>3.3035714285714284</v>
      </c>
      <c r="AR251" s="3">
        <f t="shared" si="5"/>
        <v>3.3035714285714284</v>
      </c>
      <c r="AS251" s="3">
        <f t="shared" si="6"/>
        <v>3.1879464285714287</v>
      </c>
      <c r="AT251" s="3">
        <f t="shared" si="7"/>
        <v>3.0723214285714286</v>
      </c>
      <c r="AU251" s="3">
        <f t="shared" si="8"/>
        <v>3.1879464285714287</v>
      </c>
      <c r="AV251" s="3">
        <f t="shared" si="9"/>
        <v>3.0723214285714286</v>
      </c>
      <c r="AW251" s="3">
        <f t="shared" si="10"/>
        <v>3.1879464285714287</v>
      </c>
      <c r="AX251" s="3">
        <f t="shared" si="11"/>
        <v>3.0723214285714286</v>
      </c>
      <c r="AY251" s="3">
        <f t="shared" si="12"/>
        <v>-1.6110476190476199</v>
      </c>
      <c r="AZ251" s="3">
        <f t="shared" si="13"/>
        <v>-1.6110476190476199</v>
      </c>
      <c r="BA251" s="3">
        <f t="shared" si="14"/>
        <v>-1.6110476190476199</v>
      </c>
      <c r="BB251" s="3">
        <f t="shared" si="15"/>
        <v>-1.5546609523809534</v>
      </c>
      <c r="BC251" s="3">
        <f t="shared" si="16"/>
        <v>-1.4982742857142866</v>
      </c>
      <c r="BD251" s="3">
        <f t="shared" si="17"/>
        <v>-1.5546609523809534</v>
      </c>
      <c r="BE251" s="3">
        <f t="shared" si="18"/>
        <v>-1.4982742857142866</v>
      </c>
      <c r="BF251" s="3">
        <f t="shared" si="19"/>
        <v>-1.5546609523809534</v>
      </c>
      <c r="BG251" s="3">
        <f t="shared" si="20"/>
        <v>-1.4982742857142866</v>
      </c>
    </row>
    <row r="252" spans="1:59" ht="15" x14ac:dyDescent="0.25">
      <c r="A252" s="38" t="s">
        <v>435</v>
      </c>
      <c r="B252" s="38" t="s">
        <v>30</v>
      </c>
      <c r="C252" s="38" t="str">
        <f>VLOOKUP(A252,CALC!$A$2:$C$494,3,FALSE)</f>
        <v>C/LW</v>
      </c>
      <c r="D252" s="38">
        <v>2</v>
      </c>
      <c r="E252" s="39">
        <v>84</v>
      </c>
      <c r="F252" s="40">
        <v>21.3</v>
      </c>
      <c r="G252" s="40">
        <v>32.799999999999997</v>
      </c>
      <c r="H252" s="40">
        <v>54.1</v>
      </c>
      <c r="I252" s="40">
        <v>16.899999999999999</v>
      </c>
      <c r="J252" s="40">
        <v>135</v>
      </c>
      <c r="K252" s="40">
        <v>78.099999999999994</v>
      </c>
      <c r="L252" s="40">
        <v>27.7</v>
      </c>
      <c r="M252" s="40">
        <v>18.899999999999999</v>
      </c>
      <c r="N252" s="41">
        <v>0.157</v>
      </c>
      <c r="O252" s="42">
        <v>16.899999999999999</v>
      </c>
      <c r="P252" s="54">
        <f t="shared" ref="P252:Y252" si="264">IF(F$4="Yes",F252*F$5,0)</f>
        <v>106.5</v>
      </c>
      <c r="Q252" s="55">
        <f t="shared" si="264"/>
        <v>122.99999999999999</v>
      </c>
      <c r="R252" s="55">
        <f t="shared" si="264"/>
        <v>0</v>
      </c>
      <c r="S252" s="55">
        <f t="shared" si="264"/>
        <v>8.4499999999999993</v>
      </c>
      <c r="T252" s="55">
        <f t="shared" si="264"/>
        <v>67.5</v>
      </c>
      <c r="U252" s="55">
        <f t="shared" si="264"/>
        <v>23.429999999999996</v>
      </c>
      <c r="V252" s="55">
        <f t="shared" si="264"/>
        <v>16.619999999999997</v>
      </c>
      <c r="W252" s="55">
        <f t="shared" si="264"/>
        <v>0</v>
      </c>
      <c r="X252" s="55">
        <f t="shared" si="264"/>
        <v>0</v>
      </c>
      <c r="Y252" s="56">
        <f t="shared" si="264"/>
        <v>0</v>
      </c>
      <c r="Z252" s="57">
        <f t="shared" si="1"/>
        <v>345.5</v>
      </c>
      <c r="AA252" s="59">
        <f t="shared" si="2"/>
        <v>4.1130952380952381</v>
      </c>
      <c r="AB252" s="59">
        <f t="shared" si="3"/>
        <v>-1.6573584925595228</v>
      </c>
      <c r="AC252" s="1"/>
      <c r="AD252" s="1"/>
      <c r="AE252" s="1"/>
      <c r="AF252" s="1"/>
      <c r="AG252" s="1"/>
      <c r="AH252" s="1"/>
      <c r="AI252" s="1"/>
      <c r="AJ252" s="1"/>
      <c r="AK252" s="1"/>
      <c r="AL252" s="1">
        <f>IFERROR(VLOOKUP(C252,CALC!$K$2:$M$8,2,FALSE),1)</f>
        <v>1.0900000000000001</v>
      </c>
      <c r="AM252" s="1">
        <f>IFERROR(VLOOKUP(C252,CALC!$K$2:$M$8,3,FALSE),1)</f>
        <v>1.0449999999999999</v>
      </c>
      <c r="AN252" s="1">
        <f>VLOOKUP(B252,CALC!$E$2:$H$33,3,FALSE)</f>
        <v>0.93</v>
      </c>
      <c r="AO252" s="1">
        <f>VLOOKUP(B252,CALC!$E$2:$H$33,4,FALSE)</f>
        <v>0.96500000000000008</v>
      </c>
      <c r="AP252" s="1"/>
      <c r="AQ252" s="3">
        <f t="shared" si="4"/>
        <v>4.2981845238095238</v>
      </c>
      <c r="AR252" s="3">
        <f t="shared" si="5"/>
        <v>4.4832738095238103</v>
      </c>
      <c r="AS252" s="3">
        <f t="shared" si="6"/>
        <v>3.9691369047619052</v>
      </c>
      <c r="AT252" s="3">
        <f t="shared" si="7"/>
        <v>3.8251785714285718</v>
      </c>
      <c r="AU252" s="3">
        <f t="shared" si="8"/>
        <v>4.1477480654761907</v>
      </c>
      <c r="AV252" s="3">
        <f t="shared" si="9"/>
        <v>3.9973116071428572</v>
      </c>
      <c r="AW252" s="3">
        <f t="shared" si="10"/>
        <v>4.3263592261904771</v>
      </c>
      <c r="AX252" s="3">
        <f t="shared" si="11"/>
        <v>4.1694446428571439</v>
      </c>
      <c r="AY252" s="3">
        <f t="shared" si="12"/>
        <v>-1.6435119047619038</v>
      </c>
      <c r="AZ252" s="3">
        <f t="shared" si="13"/>
        <v>-1.7174699404761893</v>
      </c>
      <c r="BA252" s="3">
        <f t="shared" si="14"/>
        <v>-1.7914279761904752</v>
      </c>
      <c r="BB252" s="3">
        <f t="shared" si="15"/>
        <v>-1.5859889880952374</v>
      </c>
      <c r="BC252" s="3">
        <f t="shared" si="16"/>
        <v>-1.5284660714285705</v>
      </c>
      <c r="BD252" s="3">
        <f t="shared" si="17"/>
        <v>-1.6573584925595228</v>
      </c>
      <c r="BE252" s="3">
        <f t="shared" si="18"/>
        <v>-1.5972470446428562</v>
      </c>
      <c r="BF252" s="3">
        <f t="shared" si="19"/>
        <v>-1.7287279970238087</v>
      </c>
      <c r="BG252" s="3">
        <f t="shared" si="20"/>
        <v>-1.6660280178571421</v>
      </c>
    </row>
    <row r="253" spans="1:59" ht="15" x14ac:dyDescent="0.25">
      <c r="A253" s="38" t="s">
        <v>337</v>
      </c>
      <c r="B253" s="38" t="s">
        <v>70</v>
      </c>
      <c r="C253" s="38" t="str">
        <f>VLOOKUP(A253,CALC!$A$2:$C$494,3,FALSE)</f>
        <v>LW</v>
      </c>
      <c r="D253" s="38">
        <v>2</v>
      </c>
      <c r="E253" s="39">
        <v>84</v>
      </c>
      <c r="F253" s="40">
        <v>20.7</v>
      </c>
      <c r="G253" s="40">
        <v>30.1</v>
      </c>
      <c r="H253" s="40">
        <v>50.8</v>
      </c>
      <c r="I253" s="40">
        <v>7.2</v>
      </c>
      <c r="J253" s="40">
        <v>152.9</v>
      </c>
      <c r="K253" s="40">
        <v>106.1</v>
      </c>
      <c r="L253" s="40">
        <v>33.1</v>
      </c>
      <c r="M253" s="40">
        <v>63.9</v>
      </c>
      <c r="N253" s="41">
        <v>0.13500000000000001</v>
      </c>
      <c r="O253" s="42">
        <v>16.5</v>
      </c>
      <c r="P253" s="54">
        <f t="shared" ref="P253:Y253" si="265">IF(F$4="Yes",F253*F$5,0)</f>
        <v>103.5</v>
      </c>
      <c r="Q253" s="55">
        <f t="shared" si="265"/>
        <v>112.875</v>
      </c>
      <c r="R253" s="55">
        <f t="shared" si="265"/>
        <v>0</v>
      </c>
      <c r="S253" s="55">
        <f t="shared" si="265"/>
        <v>3.6</v>
      </c>
      <c r="T253" s="55">
        <f t="shared" si="265"/>
        <v>76.45</v>
      </c>
      <c r="U253" s="55">
        <f t="shared" si="265"/>
        <v>31.83</v>
      </c>
      <c r="V253" s="55">
        <f t="shared" si="265"/>
        <v>19.86</v>
      </c>
      <c r="W253" s="55">
        <f t="shared" si="265"/>
        <v>0</v>
      </c>
      <c r="X253" s="55">
        <f t="shared" si="265"/>
        <v>0</v>
      </c>
      <c r="Y253" s="56">
        <f t="shared" si="265"/>
        <v>0</v>
      </c>
      <c r="Z253" s="57">
        <f t="shared" si="1"/>
        <v>348.11500000000001</v>
      </c>
      <c r="AA253" s="59">
        <f t="shared" si="2"/>
        <v>4.144226190476191</v>
      </c>
      <c r="AB253" s="59">
        <f t="shared" si="3"/>
        <v>-1.7354862380952363</v>
      </c>
      <c r="AC253" s="1"/>
      <c r="AD253" s="1"/>
      <c r="AE253" s="1"/>
      <c r="AF253" s="1"/>
      <c r="AG253" s="1"/>
      <c r="AH253" s="1"/>
      <c r="AI253" s="1"/>
      <c r="AJ253" s="1"/>
      <c r="AK253" s="1"/>
      <c r="AL253" s="1">
        <f>IFERROR(VLOOKUP(C253,CALC!$K$2:$M$8,2,FALSE),1)</f>
        <v>1.06</v>
      </c>
      <c r="AM253" s="1">
        <f>IFERROR(VLOOKUP(C253,CALC!$K$2:$M$8,3,FALSE),1)</f>
        <v>1.03</v>
      </c>
      <c r="AN253" s="1">
        <f>VLOOKUP(B253,CALC!$E$2:$H$33,3,FALSE)</f>
        <v>1.0900000000000001</v>
      </c>
      <c r="AO253" s="1">
        <f>VLOOKUP(B253,CALC!$E$2:$H$33,4,FALSE)</f>
        <v>1.0449999999999999</v>
      </c>
      <c r="AP253" s="1"/>
      <c r="AQ253" s="3">
        <f t="shared" si="4"/>
        <v>4.2685529761904766</v>
      </c>
      <c r="AR253" s="3">
        <f t="shared" si="5"/>
        <v>4.392879761904763</v>
      </c>
      <c r="AS253" s="3">
        <f t="shared" si="6"/>
        <v>4.3307163690476189</v>
      </c>
      <c r="AT253" s="3">
        <f t="shared" si="7"/>
        <v>4.5172065476190486</v>
      </c>
      <c r="AU253" s="3">
        <f t="shared" si="8"/>
        <v>4.4606378601190473</v>
      </c>
      <c r="AV253" s="3">
        <f t="shared" si="9"/>
        <v>4.6527227440476198</v>
      </c>
      <c r="AW253" s="3">
        <f t="shared" si="10"/>
        <v>4.5905593511904774</v>
      </c>
      <c r="AX253" s="3">
        <f t="shared" si="11"/>
        <v>4.7882389404761918</v>
      </c>
      <c r="AY253" s="3">
        <f t="shared" si="12"/>
        <v>-1.6123809523809509</v>
      </c>
      <c r="AZ253" s="3">
        <f t="shared" si="13"/>
        <v>-1.6607523809523794</v>
      </c>
      <c r="BA253" s="3">
        <f t="shared" si="14"/>
        <v>-1.7091238095238082</v>
      </c>
      <c r="BB253" s="3">
        <f t="shared" si="15"/>
        <v>-1.6849380952380937</v>
      </c>
      <c r="BC253" s="3">
        <f t="shared" si="16"/>
        <v>-1.7574952380952367</v>
      </c>
      <c r="BD253" s="3">
        <f t="shared" si="17"/>
        <v>-1.7354862380952363</v>
      </c>
      <c r="BE253" s="3">
        <f t="shared" si="18"/>
        <v>-1.8102200952380938</v>
      </c>
      <c r="BF253" s="3">
        <f t="shared" si="19"/>
        <v>-1.7860343809523793</v>
      </c>
      <c r="BG253" s="3">
        <f t="shared" si="20"/>
        <v>-1.8629449523809509</v>
      </c>
    </row>
    <row r="254" spans="1:59" ht="15" x14ac:dyDescent="0.25">
      <c r="A254" s="38" t="s">
        <v>403</v>
      </c>
      <c r="B254" s="38" t="s">
        <v>66</v>
      </c>
      <c r="C254" s="38" t="str">
        <f>VLOOKUP(A254,CALC!$A$2:$C$494,3,FALSE)</f>
        <v>LW</v>
      </c>
      <c r="D254" s="38">
        <v>2</v>
      </c>
      <c r="E254" s="39">
        <v>84</v>
      </c>
      <c r="F254" s="40">
        <v>22</v>
      </c>
      <c r="G254" s="40">
        <v>29.9</v>
      </c>
      <c r="H254" s="40">
        <v>52</v>
      </c>
      <c r="I254" s="40">
        <v>14.5</v>
      </c>
      <c r="J254" s="40">
        <v>150.1</v>
      </c>
      <c r="K254" s="40">
        <v>84.7</v>
      </c>
      <c r="L254" s="40">
        <v>25.4</v>
      </c>
      <c r="M254" s="40">
        <v>34.9</v>
      </c>
      <c r="N254" s="52">
        <v>0.14699999999999999</v>
      </c>
      <c r="O254" s="42">
        <v>14.55</v>
      </c>
      <c r="P254" s="54">
        <f t="shared" ref="P254:Y254" si="266">IF(F$4="Yes",F254*F$5,0)</f>
        <v>110</v>
      </c>
      <c r="Q254" s="55">
        <f t="shared" si="266"/>
        <v>112.125</v>
      </c>
      <c r="R254" s="55">
        <f t="shared" si="266"/>
        <v>0</v>
      </c>
      <c r="S254" s="55">
        <f t="shared" si="266"/>
        <v>7.25</v>
      </c>
      <c r="T254" s="55">
        <f t="shared" si="266"/>
        <v>75.05</v>
      </c>
      <c r="U254" s="55">
        <f t="shared" si="266"/>
        <v>25.41</v>
      </c>
      <c r="V254" s="55">
        <f t="shared" si="266"/>
        <v>15.239999999999998</v>
      </c>
      <c r="W254" s="55">
        <f t="shared" si="266"/>
        <v>0</v>
      </c>
      <c r="X254" s="55">
        <f t="shared" si="266"/>
        <v>0</v>
      </c>
      <c r="Y254" s="56">
        <f t="shared" si="266"/>
        <v>0</v>
      </c>
      <c r="Z254" s="57">
        <f t="shared" si="1"/>
        <v>345.07500000000005</v>
      </c>
      <c r="AA254" s="59">
        <f t="shared" si="2"/>
        <v>4.1080357142857151</v>
      </c>
      <c r="AB254" s="59">
        <f t="shared" si="3"/>
        <v>-1.6555778571428554</v>
      </c>
      <c r="AC254" s="1"/>
      <c r="AD254" s="1"/>
      <c r="AE254" s="1"/>
      <c r="AF254" s="1"/>
      <c r="AG254" s="1"/>
      <c r="AH254" s="1"/>
      <c r="AI254" s="1"/>
      <c r="AJ254" s="1"/>
      <c r="AK254" s="1"/>
      <c r="AL254" s="1">
        <f>IFERROR(VLOOKUP(C254,CALC!$K$2:$M$8,2,FALSE),1)</f>
        <v>1.06</v>
      </c>
      <c r="AM254" s="1">
        <f>IFERROR(VLOOKUP(C254,CALC!$K$2:$M$8,3,FALSE),1)</f>
        <v>1.03</v>
      </c>
      <c r="AN254" s="1">
        <f>VLOOKUP(B254,CALC!$E$2:$H$33,3,FALSE)</f>
        <v>0.95</v>
      </c>
      <c r="AO254" s="1">
        <f>VLOOKUP(B254,CALC!$E$2:$H$33,4,FALSE)</f>
        <v>0.97499999999999998</v>
      </c>
      <c r="AP254" s="1"/>
      <c r="AQ254" s="3">
        <f t="shared" si="4"/>
        <v>4.2312767857142868</v>
      </c>
      <c r="AR254" s="3">
        <f t="shared" si="5"/>
        <v>4.3545178571428584</v>
      </c>
      <c r="AS254" s="3">
        <f t="shared" si="6"/>
        <v>4.0053348214285718</v>
      </c>
      <c r="AT254" s="3">
        <f t="shared" si="7"/>
        <v>3.9026339285714293</v>
      </c>
      <c r="AU254" s="3">
        <f t="shared" si="8"/>
        <v>4.1254948660714295</v>
      </c>
      <c r="AV254" s="3">
        <f t="shared" si="9"/>
        <v>4.0197129464285721</v>
      </c>
      <c r="AW254" s="3">
        <f t="shared" si="10"/>
        <v>4.2456549107142871</v>
      </c>
      <c r="AX254" s="3">
        <f t="shared" si="11"/>
        <v>4.1367919642857149</v>
      </c>
      <c r="AY254" s="3">
        <f t="shared" si="12"/>
        <v>-1.6485714285714268</v>
      </c>
      <c r="AZ254" s="3">
        <f t="shared" si="13"/>
        <v>-1.6980285714285697</v>
      </c>
      <c r="BA254" s="3">
        <f t="shared" si="14"/>
        <v>-1.7474857142857125</v>
      </c>
      <c r="BB254" s="3">
        <f t="shared" si="15"/>
        <v>-1.6073571428571412</v>
      </c>
      <c r="BC254" s="3">
        <f t="shared" si="16"/>
        <v>-1.5661428571428553</v>
      </c>
      <c r="BD254" s="3">
        <f t="shared" si="17"/>
        <v>-1.6555778571428554</v>
      </c>
      <c r="BE254" s="3">
        <f t="shared" si="18"/>
        <v>-1.6131271428571412</v>
      </c>
      <c r="BF254" s="3">
        <f t="shared" si="19"/>
        <v>-1.7037985714285697</v>
      </c>
      <c r="BG254" s="3">
        <f t="shared" si="20"/>
        <v>-1.6601114285714269</v>
      </c>
    </row>
    <row r="255" spans="1:59" ht="15" x14ac:dyDescent="0.25">
      <c r="A255" s="38" t="s">
        <v>399</v>
      </c>
      <c r="B255" s="38" t="s">
        <v>53</v>
      </c>
      <c r="C255" s="38" t="str">
        <f>VLOOKUP(A255,CALC!$A$2:$C$494,3,FALSE)</f>
        <v>RW</v>
      </c>
      <c r="D255" s="38">
        <v>2</v>
      </c>
      <c r="E255" s="39">
        <v>84</v>
      </c>
      <c r="F255" s="40">
        <v>19.7</v>
      </c>
      <c r="G255" s="40">
        <v>33.4</v>
      </c>
      <c r="H255" s="40">
        <v>53</v>
      </c>
      <c r="I255" s="40">
        <v>16.100000000000001</v>
      </c>
      <c r="J255" s="40">
        <v>156.30000000000001</v>
      </c>
      <c r="K255" s="40">
        <v>29.7</v>
      </c>
      <c r="L255" s="40">
        <v>39.200000000000003</v>
      </c>
      <c r="M255" s="40">
        <v>29.6</v>
      </c>
      <c r="N255" s="52">
        <v>0.126</v>
      </c>
      <c r="O255" s="42">
        <v>17.25</v>
      </c>
      <c r="P255" s="54">
        <f t="shared" ref="P255:Y255" si="267">IF(F$4="Yes",F255*F$5,0)</f>
        <v>98.5</v>
      </c>
      <c r="Q255" s="55">
        <f t="shared" si="267"/>
        <v>125.25</v>
      </c>
      <c r="R255" s="55">
        <f t="shared" si="267"/>
        <v>0</v>
      </c>
      <c r="S255" s="55">
        <f t="shared" si="267"/>
        <v>8.0500000000000007</v>
      </c>
      <c r="T255" s="55">
        <f t="shared" si="267"/>
        <v>78.150000000000006</v>
      </c>
      <c r="U255" s="55">
        <f t="shared" si="267"/>
        <v>8.91</v>
      </c>
      <c r="V255" s="55">
        <f t="shared" si="267"/>
        <v>23.52</v>
      </c>
      <c r="W255" s="55">
        <f t="shared" si="267"/>
        <v>0</v>
      </c>
      <c r="X255" s="55">
        <f t="shared" si="267"/>
        <v>0</v>
      </c>
      <c r="Y255" s="56">
        <f t="shared" si="267"/>
        <v>0</v>
      </c>
      <c r="Z255" s="57">
        <f t="shared" si="1"/>
        <v>342.38000000000005</v>
      </c>
      <c r="AA255" s="59">
        <f t="shared" si="2"/>
        <v>4.0759523809523817</v>
      </c>
      <c r="AB255" s="59">
        <f t="shared" si="3"/>
        <v>-1.6140588169642842</v>
      </c>
      <c r="AC255" s="1"/>
      <c r="AD255" s="1"/>
      <c r="AE255" s="1"/>
      <c r="AF255" s="1"/>
      <c r="AG255" s="1"/>
      <c r="AH255" s="1"/>
      <c r="AI255" s="1"/>
      <c r="AJ255" s="1"/>
      <c r="AK255" s="1"/>
      <c r="AL255" s="1">
        <f>IFERROR(VLOOKUP(C255,CALC!$K$2:$M$8,2,FALSE),1)</f>
        <v>0.95</v>
      </c>
      <c r="AM255" s="1">
        <f>IFERROR(VLOOKUP(C255,CALC!$K$2:$M$8,3,FALSE),1)</f>
        <v>0.97499999999999998</v>
      </c>
      <c r="AN255" s="1">
        <f>VLOOKUP(B255,CALC!$E$2:$H$33,3,FALSE)</f>
        <v>0.97</v>
      </c>
      <c r="AO255" s="1">
        <f>VLOOKUP(B255,CALC!$E$2:$H$33,4,FALSE)</f>
        <v>0.98499999999999999</v>
      </c>
      <c r="AP255" s="1"/>
      <c r="AQ255" s="3">
        <f t="shared" si="4"/>
        <v>3.9740535714285721</v>
      </c>
      <c r="AR255" s="3">
        <f t="shared" si="5"/>
        <v>3.8721547619047625</v>
      </c>
      <c r="AS255" s="3">
        <f t="shared" si="6"/>
        <v>4.0148130952380958</v>
      </c>
      <c r="AT255" s="3">
        <f t="shared" si="7"/>
        <v>3.95367380952381</v>
      </c>
      <c r="AU255" s="3">
        <f t="shared" si="8"/>
        <v>3.9144427678571434</v>
      </c>
      <c r="AV255" s="3">
        <f t="shared" si="9"/>
        <v>3.8548319642857147</v>
      </c>
      <c r="AW255" s="3">
        <f t="shared" si="10"/>
        <v>3.814072440476191</v>
      </c>
      <c r="AX255" s="3">
        <f t="shared" si="11"/>
        <v>3.7559901190476195</v>
      </c>
      <c r="AY255" s="3">
        <f t="shared" si="12"/>
        <v>-1.6806547619047603</v>
      </c>
      <c r="AZ255" s="3">
        <f t="shared" si="13"/>
        <v>-1.6386383928571413</v>
      </c>
      <c r="BA255" s="3">
        <f t="shared" si="14"/>
        <v>-1.5966220238095221</v>
      </c>
      <c r="BB255" s="3">
        <f t="shared" si="15"/>
        <v>-1.6554449404761888</v>
      </c>
      <c r="BC255" s="3">
        <f t="shared" si="16"/>
        <v>-1.6302351190476174</v>
      </c>
      <c r="BD255" s="3">
        <f t="shared" si="17"/>
        <v>-1.6140588169642842</v>
      </c>
      <c r="BE255" s="3">
        <f t="shared" si="18"/>
        <v>-1.5894792410714271</v>
      </c>
      <c r="BF255" s="3">
        <f t="shared" si="19"/>
        <v>-1.5726726934523794</v>
      </c>
      <c r="BG255" s="3">
        <f t="shared" si="20"/>
        <v>-1.5487233630952364</v>
      </c>
    </row>
    <row r="256" spans="1:59" ht="15" x14ac:dyDescent="0.25">
      <c r="A256" s="38" t="s">
        <v>488</v>
      </c>
      <c r="B256" s="38" t="s">
        <v>70</v>
      </c>
      <c r="C256" s="38" t="str">
        <f>VLOOKUP(A256,CALC!$A$2:$C$494,3,FALSE)</f>
        <v>LW/RW</v>
      </c>
      <c r="D256" s="38">
        <v>1</v>
      </c>
      <c r="E256" s="39">
        <v>84</v>
      </c>
      <c r="F256" s="40">
        <v>22.6</v>
      </c>
      <c r="G256" s="40">
        <v>26.2</v>
      </c>
      <c r="H256" s="40">
        <v>48.8</v>
      </c>
      <c r="I256" s="40">
        <v>16</v>
      </c>
      <c r="J256" s="40">
        <v>189.7</v>
      </c>
      <c r="K256" s="40">
        <v>46.3</v>
      </c>
      <c r="L256" s="40">
        <v>30.9</v>
      </c>
      <c r="M256" s="40">
        <v>15.6</v>
      </c>
      <c r="N256" s="52">
        <v>0.11899999999999999</v>
      </c>
      <c r="O256" s="42">
        <v>14.95</v>
      </c>
      <c r="P256" s="54">
        <f t="shared" ref="P256:Y256" si="268">IF(F$4="Yes",F256*F$5,0)</f>
        <v>113</v>
      </c>
      <c r="Q256" s="55">
        <f t="shared" si="268"/>
        <v>98.25</v>
      </c>
      <c r="R256" s="55">
        <f t="shared" si="268"/>
        <v>0</v>
      </c>
      <c r="S256" s="55">
        <f t="shared" si="268"/>
        <v>8</v>
      </c>
      <c r="T256" s="55">
        <f t="shared" si="268"/>
        <v>94.85</v>
      </c>
      <c r="U256" s="55">
        <f t="shared" si="268"/>
        <v>13.889999999999999</v>
      </c>
      <c r="V256" s="55">
        <f t="shared" si="268"/>
        <v>18.54</v>
      </c>
      <c r="W256" s="55">
        <f t="shared" si="268"/>
        <v>0</v>
      </c>
      <c r="X256" s="55">
        <f t="shared" si="268"/>
        <v>0</v>
      </c>
      <c r="Y256" s="56">
        <f t="shared" si="268"/>
        <v>0</v>
      </c>
      <c r="Z256" s="57">
        <f t="shared" si="1"/>
        <v>346.53000000000003</v>
      </c>
      <c r="AA256" s="59">
        <f t="shared" si="2"/>
        <v>4.1253571428571432</v>
      </c>
      <c r="AB256" s="59">
        <f t="shared" si="3"/>
        <v>-1.7728424999999985</v>
      </c>
      <c r="AC256" s="1"/>
      <c r="AD256" s="1"/>
      <c r="AE256" s="1"/>
      <c r="AF256" s="1"/>
      <c r="AG256" s="1"/>
      <c r="AH256" s="1"/>
      <c r="AI256" s="1"/>
      <c r="AJ256" s="1"/>
      <c r="AK256" s="1"/>
      <c r="AL256" s="1">
        <f>IFERROR(VLOOKUP(C256,CALC!$K$2:$M$8,2,FALSE),1)</f>
        <v>1.08</v>
      </c>
      <c r="AM256" s="1">
        <f>IFERROR(VLOOKUP(C256,CALC!$K$2:$M$8,3,FALSE),1)</f>
        <v>1.04</v>
      </c>
      <c r="AN256" s="1">
        <f>VLOOKUP(B256,CALC!$E$2:$H$33,3,FALSE)</f>
        <v>1.0900000000000001</v>
      </c>
      <c r="AO256" s="1">
        <f>VLOOKUP(B256,CALC!$E$2:$H$33,4,FALSE)</f>
        <v>1.0449999999999999</v>
      </c>
      <c r="AP256" s="1"/>
      <c r="AQ256" s="3">
        <f t="shared" si="4"/>
        <v>4.2903714285714294</v>
      </c>
      <c r="AR256" s="3">
        <f t="shared" si="5"/>
        <v>4.4553857142857147</v>
      </c>
      <c r="AS256" s="3">
        <f t="shared" si="6"/>
        <v>4.3109982142857142</v>
      </c>
      <c r="AT256" s="3">
        <f t="shared" si="7"/>
        <v>4.4966392857142861</v>
      </c>
      <c r="AU256" s="3">
        <f t="shared" si="8"/>
        <v>4.4834381428571435</v>
      </c>
      <c r="AV256" s="3">
        <f t="shared" si="9"/>
        <v>4.6765048571428585</v>
      </c>
      <c r="AW256" s="3">
        <f t="shared" si="10"/>
        <v>4.6558780714285719</v>
      </c>
      <c r="AX256" s="3">
        <f t="shared" si="11"/>
        <v>4.8563704285714291</v>
      </c>
      <c r="AY256" s="3">
        <f t="shared" si="12"/>
        <v>-1.6312499999999988</v>
      </c>
      <c r="AZ256" s="3">
        <f t="shared" si="13"/>
        <v>-1.6964999999999988</v>
      </c>
      <c r="BA256" s="3">
        <f t="shared" si="14"/>
        <v>-1.7617499999999988</v>
      </c>
      <c r="BB256" s="3">
        <f t="shared" si="15"/>
        <v>-1.7046562499999987</v>
      </c>
      <c r="BC256" s="3">
        <f t="shared" si="16"/>
        <v>-1.7780624999999988</v>
      </c>
      <c r="BD256" s="3">
        <f t="shared" si="17"/>
        <v>-1.7728424999999985</v>
      </c>
      <c r="BE256" s="3">
        <f t="shared" si="18"/>
        <v>-1.8491849999999987</v>
      </c>
      <c r="BF256" s="3">
        <f t="shared" si="19"/>
        <v>-1.8410287499999987</v>
      </c>
      <c r="BG256" s="3">
        <f t="shared" si="20"/>
        <v>-1.9203074999999989</v>
      </c>
    </row>
    <row r="257" spans="1:59" ht="15" x14ac:dyDescent="0.25">
      <c r="A257" s="38" t="s">
        <v>387</v>
      </c>
      <c r="B257" s="38" t="s">
        <v>39</v>
      </c>
      <c r="C257" s="38" t="str">
        <f>VLOOKUP(A257,CALC!$A$2:$C$494,3,FALSE)</f>
        <v>D</v>
      </c>
      <c r="D257" s="38"/>
      <c r="E257" s="39">
        <v>84</v>
      </c>
      <c r="F257" s="40">
        <v>7.5</v>
      </c>
      <c r="G257" s="40">
        <v>26.9</v>
      </c>
      <c r="H257" s="40">
        <v>34.4</v>
      </c>
      <c r="I257" s="40">
        <v>4</v>
      </c>
      <c r="J257" s="40">
        <v>105.9</v>
      </c>
      <c r="K257" s="40">
        <v>52.2</v>
      </c>
      <c r="L257" s="40">
        <v>107.1</v>
      </c>
      <c r="M257" s="40">
        <v>53.9</v>
      </c>
      <c r="N257" s="41">
        <v>7.0999999999999994E-2</v>
      </c>
      <c r="O257" s="42">
        <v>21.25</v>
      </c>
      <c r="P257" s="54">
        <f t="shared" ref="P257:Y257" si="269">IF(F$4="Yes",F257*F$5,0)</f>
        <v>37.5</v>
      </c>
      <c r="Q257" s="55">
        <f t="shared" si="269"/>
        <v>100.875</v>
      </c>
      <c r="R257" s="55">
        <f t="shared" si="269"/>
        <v>0</v>
      </c>
      <c r="S257" s="55">
        <f t="shared" si="269"/>
        <v>2</v>
      </c>
      <c r="T257" s="55">
        <f t="shared" si="269"/>
        <v>52.95</v>
      </c>
      <c r="U257" s="55">
        <f t="shared" si="269"/>
        <v>15.66</v>
      </c>
      <c r="V257" s="55">
        <f t="shared" si="269"/>
        <v>64.259999999999991</v>
      </c>
      <c r="W257" s="55">
        <f t="shared" si="269"/>
        <v>0</v>
      </c>
      <c r="X257" s="55">
        <f t="shared" si="269"/>
        <v>0</v>
      </c>
      <c r="Y257" s="56">
        <f t="shared" si="269"/>
        <v>0</v>
      </c>
      <c r="Z257" s="57">
        <f t="shared" si="1"/>
        <v>273.245</v>
      </c>
      <c r="AA257" s="59">
        <f t="shared" si="2"/>
        <v>3.2529166666666667</v>
      </c>
      <c r="AB257" s="59">
        <f t="shared" si="3"/>
        <v>-1.5786172619047625</v>
      </c>
      <c r="AC257" s="1"/>
      <c r="AD257" s="1"/>
      <c r="AE257" s="1"/>
      <c r="AF257" s="1"/>
      <c r="AG257" s="1"/>
      <c r="AH257" s="1"/>
      <c r="AI257" s="1"/>
      <c r="AJ257" s="1"/>
      <c r="AK257" s="1"/>
      <c r="AL257" s="1">
        <f>IFERROR(VLOOKUP(C257,CALC!$K$2:$M$8,2,FALSE),1)</f>
        <v>1</v>
      </c>
      <c r="AM257" s="1">
        <f>IFERROR(VLOOKUP(C257,CALC!$K$2:$M$8,3,FALSE),1)</f>
        <v>1</v>
      </c>
      <c r="AN257" s="1">
        <f>VLOOKUP(B257,CALC!$E$2:$H$33,3,FALSE)</f>
        <v>0.9</v>
      </c>
      <c r="AO257" s="1">
        <f>VLOOKUP(B257,CALC!$E$2:$H$33,4,FALSE)</f>
        <v>0.95</v>
      </c>
      <c r="AP257" s="1"/>
      <c r="AQ257" s="3">
        <f t="shared" si="4"/>
        <v>3.2529166666666667</v>
      </c>
      <c r="AR257" s="3">
        <f t="shared" si="5"/>
        <v>3.2529166666666667</v>
      </c>
      <c r="AS257" s="3">
        <f t="shared" si="6"/>
        <v>3.0902708333333333</v>
      </c>
      <c r="AT257" s="3">
        <f t="shared" si="7"/>
        <v>2.9276249999999999</v>
      </c>
      <c r="AU257" s="3">
        <f t="shared" si="8"/>
        <v>3.0902708333333333</v>
      </c>
      <c r="AV257" s="3">
        <f t="shared" si="9"/>
        <v>2.9276249999999999</v>
      </c>
      <c r="AW257" s="3">
        <f t="shared" si="10"/>
        <v>3.0902708333333333</v>
      </c>
      <c r="AX257" s="3">
        <f t="shared" si="11"/>
        <v>2.9276249999999999</v>
      </c>
      <c r="AY257" s="3">
        <f t="shared" si="12"/>
        <v>-1.6617023809523817</v>
      </c>
      <c r="AZ257" s="3">
        <f t="shared" si="13"/>
        <v>-1.6617023809523817</v>
      </c>
      <c r="BA257" s="3">
        <f t="shared" si="14"/>
        <v>-1.6617023809523817</v>
      </c>
      <c r="BB257" s="3">
        <f t="shared" si="15"/>
        <v>-1.5786172619047625</v>
      </c>
      <c r="BC257" s="3">
        <f t="shared" si="16"/>
        <v>-1.4955321428571435</v>
      </c>
      <c r="BD257" s="3">
        <f t="shared" si="17"/>
        <v>-1.5786172619047625</v>
      </c>
      <c r="BE257" s="3">
        <f t="shared" si="18"/>
        <v>-1.4955321428571435</v>
      </c>
      <c r="BF257" s="3">
        <f t="shared" si="19"/>
        <v>-1.5786172619047625</v>
      </c>
      <c r="BG257" s="3">
        <f t="shared" si="20"/>
        <v>-1.4955321428571435</v>
      </c>
    </row>
    <row r="258" spans="1:59" ht="15" x14ac:dyDescent="0.25">
      <c r="A258" s="38" t="s">
        <v>436</v>
      </c>
      <c r="B258" s="38" t="s">
        <v>16</v>
      </c>
      <c r="C258" s="38" t="str">
        <f>VLOOKUP(A258,CALC!$A$2:$C$494,3,FALSE)</f>
        <v>D</v>
      </c>
      <c r="D258" s="38"/>
      <c r="E258" s="39">
        <v>84</v>
      </c>
      <c r="F258" s="40">
        <v>7.1</v>
      </c>
      <c r="G258" s="40">
        <v>23.9</v>
      </c>
      <c r="H258" s="40">
        <v>31</v>
      </c>
      <c r="I258" s="40">
        <v>0</v>
      </c>
      <c r="J258" s="40">
        <v>126.2</v>
      </c>
      <c r="K258" s="40">
        <v>70.099999999999994</v>
      </c>
      <c r="L258" s="40">
        <v>102</v>
      </c>
      <c r="M258" s="40">
        <v>58.4</v>
      </c>
      <c r="N258" s="52">
        <v>5.6000000000000001E-2</v>
      </c>
      <c r="O258" s="42">
        <v>21.85</v>
      </c>
      <c r="P258" s="54">
        <f t="shared" ref="P258:Y258" si="270">IF(F$4="Yes",F258*F$5,0)</f>
        <v>35.5</v>
      </c>
      <c r="Q258" s="55">
        <f t="shared" si="270"/>
        <v>89.625</v>
      </c>
      <c r="R258" s="55">
        <f t="shared" si="270"/>
        <v>0</v>
      </c>
      <c r="S258" s="55">
        <f t="shared" si="270"/>
        <v>0</v>
      </c>
      <c r="T258" s="55">
        <f t="shared" si="270"/>
        <v>63.1</v>
      </c>
      <c r="U258" s="55">
        <f t="shared" si="270"/>
        <v>21.029999999999998</v>
      </c>
      <c r="V258" s="55">
        <f t="shared" si="270"/>
        <v>61.199999999999996</v>
      </c>
      <c r="W258" s="55">
        <f t="shared" si="270"/>
        <v>0</v>
      </c>
      <c r="X258" s="55">
        <f t="shared" si="270"/>
        <v>0</v>
      </c>
      <c r="Y258" s="56">
        <f t="shared" si="270"/>
        <v>0</v>
      </c>
      <c r="Z258" s="57">
        <f t="shared" si="1"/>
        <v>270.45499999999998</v>
      </c>
      <c r="AA258" s="59">
        <f t="shared" si="2"/>
        <v>3.2197023809523806</v>
      </c>
      <c r="AB258" s="59">
        <f t="shared" si="3"/>
        <v>-1.550848750000001</v>
      </c>
      <c r="AC258" s="1"/>
      <c r="AD258" s="1"/>
      <c r="AE258" s="1"/>
      <c r="AF258" s="1"/>
      <c r="AG258" s="1"/>
      <c r="AH258" s="1"/>
      <c r="AI258" s="1"/>
      <c r="AJ258" s="1"/>
      <c r="AK258" s="1"/>
      <c r="AL258" s="1">
        <f>IFERROR(VLOOKUP(C258,CALC!$K$2:$M$8,2,FALSE),1)</f>
        <v>1</v>
      </c>
      <c r="AM258" s="1">
        <f>IFERROR(VLOOKUP(C258,CALC!$K$2:$M$8,3,FALSE),1)</f>
        <v>1</v>
      </c>
      <c r="AN258" s="1">
        <f>VLOOKUP(B258,CALC!$E$2:$H$33,3,FALSE)</f>
        <v>0.83</v>
      </c>
      <c r="AO258" s="1">
        <f>VLOOKUP(B258,CALC!$E$2:$H$33,4,FALSE)</f>
        <v>0.91500000000000004</v>
      </c>
      <c r="AP258" s="1"/>
      <c r="AQ258" s="3">
        <f t="shared" si="4"/>
        <v>3.2197023809523806</v>
      </c>
      <c r="AR258" s="3">
        <f t="shared" si="5"/>
        <v>3.2197023809523806</v>
      </c>
      <c r="AS258" s="3">
        <f t="shared" si="6"/>
        <v>2.9460276785714283</v>
      </c>
      <c r="AT258" s="3">
        <f t="shared" si="7"/>
        <v>2.6723529761904756</v>
      </c>
      <c r="AU258" s="3">
        <f t="shared" si="8"/>
        <v>2.9460276785714283</v>
      </c>
      <c r="AV258" s="3">
        <f t="shared" si="9"/>
        <v>2.6723529761904756</v>
      </c>
      <c r="AW258" s="3">
        <f t="shared" si="10"/>
        <v>2.9460276785714283</v>
      </c>
      <c r="AX258" s="3">
        <f t="shared" si="11"/>
        <v>2.6723529761904756</v>
      </c>
      <c r="AY258" s="3">
        <f t="shared" si="12"/>
        <v>-1.6949166666666677</v>
      </c>
      <c r="AZ258" s="3">
        <f t="shared" si="13"/>
        <v>-1.6949166666666677</v>
      </c>
      <c r="BA258" s="3">
        <f t="shared" si="14"/>
        <v>-1.6949166666666677</v>
      </c>
      <c r="BB258" s="3">
        <f t="shared" si="15"/>
        <v>-1.550848750000001</v>
      </c>
      <c r="BC258" s="3">
        <f t="shared" si="16"/>
        <v>-1.4067808333333343</v>
      </c>
      <c r="BD258" s="3">
        <f t="shared" si="17"/>
        <v>-1.550848750000001</v>
      </c>
      <c r="BE258" s="3">
        <f t="shared" si="18"/>
        <v>-1.4067808333333343</v>
      </c>
      <c r="BF258" s="3">
        <f t="shared" si="19"/>
        <v>-1.550848750000001</v>
      </c>
      <c r="BG258" s="3">
        <f t="shared" si="20"/>
        <v>-1.4067808333333343</v>
      </c>
    </row>
    <row r="259" spans="1:59" ht="15" x14ac:dyDescent="0.25">
      <c r="A259" s="38" t="s">
        <v>473</v>
      </c>
      <c r="B259" s="38" t="s">
        <v>70</v>
      </c>
      <c r="C259" s="38" t="str">
        <f>VLOOKUP(A259,CALC!$A$2:$C$494,3,FALSE)</f>
        <v>C</v>
      </c>
      <c r="D259" s="38">
        <v>2</v>
      </c>
      <c r="E259" s="39">
        <v>84</v>
      </c>
      <c r="F259" s="40">
        <v>23.7</v>
      </c>
      <c r="G259" s="40">
        <v>26.4</v>
      </c>
      <c r="H259" s="40">
        <v>50.1</v>
      </c>
      <c r="I259" s="40">
        <v>10.9</v>
      </c>
      <c r="J259" s="40">
        <v>152.5</v>
      </c>
      <c r="K259" s="40">
        <v>29.1</v>
      </c>
      <c r="L259" s="40">
        <v>55.5</v>
      </c>
      <c r="M259" s="40">
        <v>24.4</v>
      </c>
      <c r="N259" s="52">
        <v>0.155</v>
      </c>
      <c r="O259" s="42">
        <v>16.100000000000001</v>
      </c>
      <c r="P259" s="54">
        <f t="shared" ref="P259:Y259" si="271">IF(F$4="Yes",F259*F$5,0)</f>
        <v>118.5</v>
      </c>
      <c r="Q259" s="55">
        <f t="shared" si="271"/>
        <v>99</v>
      </c>
      <c r="R259" s="55">
        <f t="shared" si="271"/>
        <v>0</v>
      </c>
      <c r="S259" s="55">
        <f t="shared" si="271"/>
        <v>5.45</v>
      </c>
      <c r="T259" s="55">
        <f t="shared" si="271"/>
        <v>76.25</v>
      </c>
      <c r="U259" s="55">
        <f t="shared" si="271"/>
        <v>8.73</v>
      </c>
      <c r="V259" s="55">
        <f t="shared" si="271"/>
        <v>33.299999999999997</v>
      </c>
      <c r="W259" s="55">
        <f t="shared" si="271"/>
        <v>0</v>
      </c>
      <c r="X259" s="55">
        <f t="shared" si="271"/>
        <v>0</v>
      </c>
      <c r="Y259" s="56">
        <f t="shared" si="271"/>
        <v>0</v>
      </c>
      <c r="Z259" s="57">
        <f t="shared" si="1"/>
        <v>341.23</v>
      </c>
      <c r="AA259" s="59">
        <f t="shared" si="2"/>
        <v>4.0622619047619049</v>
      </c>
      <c r="AB259" s="59">
        <f t="shared" si="3"/>
        <v>-1.7351789583333321</v>
      </c>
      <c r="AC259" s="1"/>
      <c r="AD259" s="1"/>
      <c r="AE259" s="1"/>
      <c r="AF259" s="1"/>
      <c r="AG259" s="1"/>
      <c r="AH259" s="1"/>
      <c r="AI259" s="1"/>
      <c r="AJ259" s="1"/>
      <c r="AK259" s="1"/>
      <c r="AL259" s="1">
        <f>IFERROR(VLOOKUP(C259,CALC!$K$2:$M$8,2,FALSE),1)</f>
        <v>0.96</v>
      </c>
      <c r="AM259" s="1">
        <f>IFERROR(VLOOKUP(C259,CALC!$K$2:$M$8,3,FALSE),1)</f>
        <v>0.98</v>
      </c>
      <c r="AN259" s="1">
        <f>VLOOKUP(B259,CALC!$E$2:$H$33,3,FALSE)</f>
        <v>1.0900000000000001</v>
      </c>
      <c r="AO259" s="1">
        <f>VLOOKUP(B259,CALC!$E$2:$H$33,4,FALSE)</f>
        <v>1.0449999999999999</v>
      </c>
      <c r="AP259" s="1"/>
      <c r="AQ259" s="3">
        <f t="shared" si="4"/>
        <v>3.9810166666666666</v>
      </c>
      <c r="AR259" s="3">
        <f t="shared" si="5"/>
        <v>3.8997714285714284</v>
      </c>
      <c r="AS259" s="3">
        <f t="shared" si="6"/>
        <v>4.24506369047619</v>
      </c>
      <c r="AT259" s="3">
        <f t="shared" si="7"/>
        <v>4.427865476190477</v>
      </c>
      <c r="AU259" s="3">
        <f t="shared" si="8"/>
        <v>4.1601624166666662</v>
      </c>
      <c r="AV259" s="3">
        <f t="shared" si="9"/>
        <v>4.3393081666666671</v>
      </c>
      <c r="AW259" s="3">
        <f t="shared" si="10"/>
        <v>4.0752611428571424</v>
      </c>
      <c r="AX259" s="3">
        <f t="shared" si="11"/>
        <v>4.2507508571428572</v>
      </c>
      <c r="AY259" s="3">
        <f t="shared" si="12"/>
        <v>-1.6943452380952371</v>
      </c>
      <c r="AZ259" s="3">
        <f t="shared" si="13"/>
        <v>-1.6604583333333323</v>
      </c>
      <c r="BA259" s="3">
        <f t="shared" si="14"/>
        <v>-1.6265714285714274</v>
      </c>
      <c r="BB259" s="3">
        <f t="shared" si="15"/>
        <v>-1.7705907738095226</v>
      </c>
      <c r="BC259" s="3">
        <f t="shared" si="16"/>
        <v>-1.8468363095238085</v>
      </c>
      <c r="BD259" s="3">
        <f t="shared" si="17"/>
        <v>-1.7351789583333321</v>
      </c>
      <c r="BE259" s="3">
        <f t="shared" si="18"/>
        <v>-1.8098995833333322</v>
      </c>
      <c r="BF259" s="3">
        <f t="shared" si="19"/>
        <v>-1.6997671428571415</v>
      </c>
      <c r="BG259" s="3">
        <f t="shared" si="20"/>
        <v>-1.772962857142856</v>
      </c>
    </row>
    <row r="260" spans="1:59" ht="15" x14ac:dyDescent="0.25">
      <c r="A260" s="38" t="s">
        <v>440</v>
      </c>
      <c r="B260" s="38" t="s">
        <v>28</v>
      </c>
      <c r="C260" s="38" t="str">
        <f>VLOOKUP(A260,CALC!$A$2:$C$494,3,FALSE)</f>
        <v>C/RW</v>
      </c>
      <c r="D260" s="38">
        <v>2</v>
      </c>
      <c r="E260" s="39">
        <v>84</v>
      </c>
      <c r="F260" s="40">
        <v>24.8</v>
      </c>
      <c r="G260" s="40">
        <v>24.9</v>
      </c>
      <c r="H260" s="40">
        <v>49.7</v>
      </c>
      <c r="I260" s="40">
        <v>11.2</v>
      </c>
      <c r="J260" s="40">
        <v>183.1</v>
      </c>
      <c r="K260" s="40">
        <v>48.9</v>
      </c>
      <c r="L260" s="40">
        <v>20.100000000000001</v>
      </c>
      <c r="M260" s="40">
        <v>19.2</v>
      </c>
      <c r="N260" s="41">
        <v>0.13600000000000001</v>
      </c>
      <c r="O260" s="42">
        <v>16.100000000000001</v>
      </c>
      <c r="P260" s="54">
        <f t="shared" ref="P260:Y260" si="272">IF(F$4="Yes",F260*F$5,0)</f>
        <v>124</v>
      </c>
      <c r="Q260" s="55">
        <f t="shared" si="272"/>
        <v>93.375</v>
      </c>
      <c r="R260" s="55">
        <f t="shared" si="272"/>
        <v>0</v>
      </c>
      <c r="S260" s="55">
        <f t="shared" si="272"/>
        <v>5.6</v>
      </c>
      <c r="T260" s="55">
        <f t="shared" si="272"/>
        <v>91.55</v>
      </c>
      <c r="U260" s="55">
        <f t="shared" si="272"/>
        <v>14.669999999999998</v>
      </c>
      <c r="V260" s="55">
        <f t="shared" si="272"/>
        <v>12.06</v>
      </c>
      <c r="W260" s="55">
        <f t="shared" si="272"/>
        <v>0</v>
      </c>
      <c r="X260" s="55">
        <f t="shared" si="272"/>
        <v>0</v>
      </c>
      <c r="Y260" s="56">
        <f t="shared" si="272"/>
        <v>0</v>
      </c>
      <c r="Z260" s="57">
        <f t="shared" si="1"/>
        <v>341.255</v>
      </c>
      <c r="AA260" s="59">
        <f t="shared" si="2"/>
        <v>4.062559523809524</v>
      </c>
      <c r="AB260" s="59">
        <f t="shared" si="3"/>
        <v>-1.7365682142857131</v>
      </c>
      <c r="AC260" s="1"/>
      <c r="AD260" s="1"/>
      <c r="AE260" s="1"/>
      <c r="AF260" s="1"/>
      <c r="AG260" s="1"/>
      <c r="AH260" s="1"/>
      <c r="AI260" s="1"/>
      <c r="AJ260" s="1"/>
      <c r="AK260" s="1"/>
      <c r="AL260" s="1">
        <f>IFERROR(VLOOKUP(C260,CALC!$K$2:$M$8,2,FALSE),1)</f>
        <v>1.01</v>
      </c>
      <c r="AM260" s="1">
        <f>IFERROR(VLOOKUP(C260,CALC!$K$2:$M$8,3,FALSE),1)</f>
        <v>1.0049999999999999</v>
      </c>
      <c r="AN260" s="1">
        <f>VLOOKUP(B260,CALC!$E$2:$H$33,3,FALSE)</f>
        <v>1.04</v>
      </c>
      <c r="AO260" s="1">
        <f>VLOOKUP(B260,CALC!$E$2:$H$33,4,FALSE)</f>
        <v>1.02</v>
      </c>
      <c r="AP260" s="1"/>
      <c r="AQ260" s="3">
        <f t="shared" si="4"/>
        <v>4.0828723214285709</v>
      </c>
      <c r="AR260" s="3">
        <f t="shared" si="5"/>
        <v>4.1031851190476196</v>
      </c>
      <c r="AS260" s="3">
        <f t="shared" si="6"/>
        <v>4.1438107142857143</v>
      </c>
      <c r="AT260" s="3">
        <f t="shared" si="7"/>
        <v>4.2250619047619047</v>
      </c>
      <c r="AU260" s="3">
        <f t="shared" si="8"/>
        <v>4.1645297678571422</v>
      </c>
      <c r="AV260" s="3">
        <f t="shared" si="9"/>
        <v>4.2461872142857136</v>
      </c>
      <c r="AW260" s="3">
        <f t="shared" si="10"/>
        <v>4.1852488214285719</v>
      </c>
      <c r="AX260" s="3">
        <f t="shared" si="11"/>
        <v>4.2673125238095242</v>
      </c>
      <c r="AY260" s="3">
        <f t="shared" si="12"/>
        <v>-1.6940476190476179</v>
      </c>
      <c r="AZ260" s="3">
        <f t="shared" si="13"/>
        <v>-1.7025178571428559</v>
      </c>
      <c r="BA260" s="3">
        <f t="shared" si="14"/>
        <v>-1.710988095238094</v>
      </c>
      <c r="BB260" s="3">
        <f t="shared" si="15"/>
        <v>-1.7279285714285704</v>
      </c>
      <c r="BC260" s="3">
        <f t="shared" si="16"/>
        <v>-1.7618095238095226</v>
      </c>
      <c r="BD260" s="3">
        <f t="shared" si="17"/>
        <v>-1.7365682142857131</v>
      </c>
      <c r="BE260" s="3">
        <f t="shared" si="18"/>
        <v>-1.7706185714285703</v>
      </c>
      <c r="BF260" s="3">
        <f t="shared" si="19"/>
        <v>-1.745207857142856</v>
      </c>
      <c r="BG260" s="3">
        <f t="shared" si="20"/>
        <v>-1.7794276190476179</v>
      </c>
    </row>
    <row r="261" spans="1:59" ht="15" x14ac:dyDescent="0.25">
      <c r="A261" s="38" t="s">
        <v>450</v>
      </c>
      <c r="B261" s="38" t="s">
        <v>45</v>
      </c>
      <c r="C261" s="38" t="str">
        <f>VLOOKUP(A261,CALC!$A$2:$C$494,3,FALSE)</f>
        <v>C/LW</v>
      </c>
      <c r="D261" s="38">
        <v>2</v>
      </c>
      <c r="E261" s="39">
        <v>84</v>
      </c>
      <c r="F261" s="40">
        <v>19.399999999999999</v>
      </c>
      <c r="G261" s="40">
        <v>15.7</v>
      </c>
      <c r="H261" s="40">
        <v>35.1</v>
      </c>
      <c r="I261" s="40">
        <v>7.5</v>
      </c>
      <c r="J261" s="40">
        <v>190.6</v>
      </c>
      <c r="K261" s="40">
        <v>177.1</v>
      </c>
      <c r="L261" s="40">
        <v>44.3</v>
      </c>
      <c r="M261" s="40">
        <v>26.6</v>
      </c>
      <c r="N261" s="52">
        <v>0.10199999999999999</v>
      </c>
      <c r="O261" s="42">
        <v>14.05</v>
      </c>
      <c r="P261" s="54">
        <f t="shared" ref="P261:Y261" si="273">IF(F$4="Yes",F261*F$5,0)</f>
        <v>97</v>
      </c>
      <c r="Q261" s="55">
        <f t="shared" si="273"/>
        <v>58.875</v>
      </c>
      <c r="R261" s="55">
        <f t="shared" si="273"/>
        <v>0</v>
      </c>
      <c r="S261" s="55">
        <f t="shared" si="273"/>
        <v>3.75</v>
      </c>
      <c r="T261" s="55">
        <f t="shared" si="273"/>
        <v>95.3</v>
      </c>
      <c r="U261" s="55">
        <f t="shared" si="273"/>
        <v>53.129999999999995</v>
      </c>
      <c r="V261" s="55">
        <f t="shared" si="273"/>
        <v>26.58</v>
      </c>
      <c r="W261" s="55">
        <f t="shared" si="273"/>
        <v>0</v>
      </c>
      <c r="X261" s="55">
        <f t="shared" si="273"/>
        <v>0</v>
      </c>
      <c r="Y261" s="56">
        <f t="shared" si="273"/>
        <v>0</v>
      </c>
      <c r="Z261" s="57">
        <f t="shared" si="1"/>
        <v>334.63499999999999</v>
      </c>
      <c r="AA261" s="59">
        <f t="shared" si="2"/>
        <v>3.9837499999999997</v>
      </c>
      <c r="AB261" s="59">
        <f t="shared" si="3"/>
        <v>-1.630319428571428</v>
      </c>
      <c r="AC261" s="1"/>
      <c r="AD261" s="1"/>
      <c r="AE261" s="1"/>
      <c r="AF261" s="1"/>
      <c r="AG261" s="1"/>
      <c r="AH261" s="1"/>
      <c r="AI261" s="1"/>
      <c r="AJ261" s="1"/>
      <c r="AK261" s="1"/>
      <c r="AL261" s="1">
        <f>IFERROR(VLOOKUP(C261,CALC!$K$2:$M$8,2,FALSE),1)</f>
        <v>1.0900000000000001</v>
      </c>
      <c r="AM261" s="1">
        <f>IFERROR(VLOOKUP(C261,CALC!$K$2:$M$8,3,FALSE),1)</f>
        <v>1.0449999999999999</v>
      </c>
      <c r="AN261" s="1">
        <f>VLOOKUP(B261,CALC!$E$2:$H$33,3,FALSE)</f>
        <v>0.76</v>
      </c>
      <c r="AO261" s="1">
        <f>VLOOKUP(B261,CALC!$E$2:$H$33,4,FALSE)</f>
        <v>0.88</v>
      </c>
      <c r="AP261" s="1"/>
      <c r="AQ261" s="3">
        <f t="shared" si="4"/>
        <v>4.1630187499999991</v>
      </c>
      <c r="AR261" s="3">
        <f t="shared" si="5"/>
        <v>4.3422875000000003</v>
      </c>
      <c r="AS261" s="3">
        <f t="shared" si="6"/>
        <v>3.5056999999999996</v>
      </c>
      <c r="AT261" s="3">
        <f t="shared" si="7"/>
        <v>3.02765</v>
      </c>
      <c r="AU261" s="3">
        <f t="shared" si="8"/>
        <v>3.6634564999999992</v>
      </c>
      <c r="AV261" s="3">
        <f t="shared" si="9"/>
        <v>3.1638942499999994</v>
      </c>
      <c r="AW261" s="3">
        <f t="shared" si="10"/>
        <v>3.8212130000000002</v>
      </c>
      <c r="AX261" s="3">
        <f t="shared" si="11"/>
        <v>3.3001385000000001</v>
      </c>
      <c r="AY261" s="3">
        <f t="shared" si="12"/>
        <v>-1.7728571428571422</v>
      </c>
      <c r="AZ261" s="3">
        <f t="shared" si="13"/>
        <v>-1.8526357142857135</v>
      </c>
      <c r="BA261" s="3">
        <f t="shared" si="14"/>
        <v>-1.9324142857142852</v>
      </c>
      <c r="BB261" s="3">
        <f t="shared" si="15"/>
        <v>-1.5601142857142851</v>
      </c>
      <c r="BC261" s="3">
        <f t="shared" si="16"/>
        <v>-1.3473714285714282</v>
      </c>
      <c r="BD261" s="3">
        <f t="shared" si="17"/>
        <v>-1.630319428571428</v>
      </c>
      <c r="BE261" s="3">
        <f t="shared" si="18"/>
        <v>-1.4080031428571422</v>
      </c>
      <c r="BF261" s="3">
        <f t="shared" si="19"/>
        <v>-1.7005245714285711</v>
      </c>
      <c r="BG261" s="3">
        <f t="shared" si="20"/>
        <v>-1.4686348571428567</v>
      </c>
    </row>
    <row r="262" spans="1:59" ht="15" x14ac:dyDescent="0.25">
      <c r="A262" s="38" t="s">
        <v>362</v>
      </c>
      <c r="B262" s="38" t="s">
        <v>70</v>
      </c>
      <c r="C262" s="38" t="str">
        <f>VLOOKUP(A262,CALC!$A$2:$C$494,3,FALSE)</f>
        <v>LW</v>
      </c>
      <c r="D262" s="38">
        <v>2</v>
      </c>
      <c r="E262" s="39">
        <v>84</v>
      </c>
      <c r="F262" s="40">
        <v>19.3</v>
      </c>
      <c r="G262" s="40">
        <v>35.5</v>
      </c>
      <c r="H262" s="40">
        <v>54.8</v>
      </c>
      <c r="I262" s="40">
        <v>14.5</v>
      </c>
      <c r="J262" s="40">
        <v>152.1</v>
      </c>
      <c r="K262" s="40">
        <v>21.2</v>
      </c>
      <c r="L262" s="40">
        <v>37.799999999999997</v>
      </c>
      <c r="M262" s="40">
        <v>22.7</v>
      </c>
      <c r="N262" s="52">
        <v>0.127</v>
      </c>
      <c r="O262" s="42">
        <v>15.75</v>
      </c>
      <c r="P262" s="54">
        <f t="shared" ref="P262:Y262" si="274">IF(F$4="Yes",F262*F$5,0)</f>
        <v>96.5</v>
      </c>
      <c r="Q262" s="55">
        <f t="shared" si="274"/>
        <v>133.125</v>
      </c>
      <c r="R262" s="55">
        <f t="shared" si="274"/>
        <v>0</v>
      </c>
      <c r="S262" s="55">
        <f t="shared" si="274"/>
        <v>7.25</v>
      </c>
      <c r="T262" s="55">
        <f t="shared" si="274"/>
        <v>76.05</v>
      </c>
      <c r="U262" s="55">
        <f t="shared" si="274"/>
        <v>6.3599999999999994</v>
      </c>
      <c r="V262" s="55">
        <f t="shared" si="274"/>
        <v>22.679999999999996</v>
      </c>
      <c r="W262" s="55">
        <f t="shared" si="274"/>
        <v>0</v>
      </c>
      <c r="X262" s="55">
        <f t="shared" si="274"/>
        <v>0</v>
      </c>
      <c r="Y262" s="56">
        <f t="shared" si="274"/>
        <v>0</v>
      </c>
      <c r="Z262" s="57">
        <f t="shared" si="1"/>
        <v>341.96500000000003</v>
      </c>
      <c r="AA262" s="59">
        <f t="shared" si="2"/>
        <v>4.0710119047619049</v>
      </c>
      <c r="AB262" s="59">
        <f t="shared" si="3"/>
        <v>-1.8142904345238082</v>
      </c>
      <c r="AC262" s="1"/>
      <c r="AD262" s="1"/>
      <c r="AE262" s="1"/>
      <c r="AF262" s="1"/>
      <c r="AG262" s="1"/>
      <c r="AH262" s="1"/>
      <c r="AI262" s="1"/>
      <c r="AJ262" s="1"/>
      <c r="AK262" s="1"/>
      <c r="AL262" s="1">
        <f>IFERROR(VLOOKUP(C262,CALC!$K$2:$M$8,2,FALSE),1)</f>
        <v>1.06</v>
      </c>
      <c r="AM262" s="1">
        <f>IFERROR(VLOOKUP(C262,CALC!$K$2:$M$8,3,FALSE),1)</f>
        <v>1.03</v>
      </c>
      <c r="AN262" s="1">
        <f>VLOOKUP(B262,CALC!$E$2:$H$33,3,FALSE)</f>
        <v>1.0900000000000001</v>
      </c>
      <c r="AO262" s="1">
        <f>VLOOKUP(B262,CALC!$E$2:$H$33,4,FALSE)</f>
        <v>1.0449999999999999</v>
      </c>
      <c r="AP262" s="1"/>
      <c r="AQ262" s="3">
        <f t="shared" si="4"/>
        <v>4.1931422619047618</v>
      </c>
      <c r="AR262" s="3">
        <f t="shared" si="5"/>
        <v>4.3152726190476196</v>
      </c>
      <c r="AS262" s="3">
        <f t="shared" si="6"/>
        <v>4.2542074404761907</v>
      </c>
      <c r="AT262" s="3">
        <f t="shared" si="7"/>
        <v>4.4374029761904765</v>
      </c>
      <c r="AU262" s="3">
        <f t="shared" si="8"/>
        <v>4.3818336636904762</v>
      </c>
      <c r="AV262" s="3">
        <f t="shared" si="9"/>
        <v>4.5705250654761906</v>
      </c>
      <c r="AW262" s="3">
        <f t="shared" si="10"/>
        <v>4.5094598869047626</v>
      </c>
      <c r="AX262" s="3">
        <f t="shared" si="11"/>
        <v>4.7036471547619056</v>
      </c>
      <c r="AY262" s="3">
        <f t="shared" si="12"/>
        <v>-1.685595238095237</v>
      </c>
      <c r="AZ262" s="3">
        <f t="shared" si="13"/>
        <v>-1.7361630952380942</v>
      </c>
      <c r="BA262" s="3">
        <f t="shared" si="14"/>
        <v>-1.7867309523809514</v>
      </c>
      <c r="BB262" s="3">
        <f t="shared" si="15"/>
        <v>-1.7614470238095226</v>
      </c>
      <c r="BC262" s="3">
        <f t="shared" si="16"/>
        <v>-1.8372988095238085</v>
      </c>
      <c r="BD262" s="3">
        <f t="shared" si="17"/>
        <v>-1.8142904345238082</v>
      </c>
      <c r="BE262" s="3">
        <f t="shared" si="18"/>
        <v>-1.8924177738095229</v>
      </c>
      <c r="BF262" s="3">
        <f t="shared" si="19"/>
        <v>-1.8671338452380941</v>
      </c>
      <c r="BG262" s="3">
        <f t="shared" si="20"/>
        <v>-1.9475367380952371</v>
      </c>
    </row>
    <row r="263" spans="1:59" ht="15" x14ac:dyDescent="0.25">
      <c r="A263" s="38" t="s">
        <v>460</v>
      </c>
      <c r="B263" s="38" t="s">
        <v>21</v>
      </c>
      <c r="C263" s="38" t="str">
        <f>VLOOKUP(A263,CALC!$A$2:$C$494,3,FALSE)</f>
        <v>C/RW</v>
      </c>
      <c r="D263" s="38">
        <v>1</v>
      </c>
      <c r="E263" s="39">
        <v>84</v>
      </c>
      <c r="F263" s="40">
        <v>20.399999999999999</v>
      </c>
      <c r="G263" s="40">
        <v>29.6</v>
      </c>
      <c r="H263" s="40">
        <v>50</v>
      </c>
      <c r="I263" s="40">
        <v>16.5</v>
      </c>
      <c r="J263" s="40">
        <v>147.6</v>
      </c>
      <c r="K263" s="40">
        <v>35.700000000000003</v>
      </c>
      <c r="L263" s="40">
        <v>49.9</v>
      </c>
      <c r="M263" s="40">
        <v>28.3</v>
      </c>
      <c r="N263" s="41">
        <v>0.13800000000000001</v>
      </c>
      <c r="O263" s="42">
        <v>16.149999999999999</v>
      </c>
      <c r="P263" s="54">
        <f t="shared" ref="P263:Y263" si="275">IF(F$4="Yes",F263*F$5,0)</f>
        <v>102</v>
      </c>
      <c r="Q263" s="55">
        <f t="shared" si="275"/>
        <v>111</v>
      </c>
      <c r="R263" s="55">
        <f t="shared" si="275"/>
        <v>0</v>
      </c>
      <c r="S263" s="55">
        <f t="shared" si="275"/>
        <v>8.25</v>
      </c>
      <c r="T263" s="55">
        <f t="shared" si="275"/>
        <v>73.8</v>
      </c>
      <c r="U263" s="55">
        <f t="shared" si="275"/>
        <v>10.71</v>
      </c>
      <c r="V263" s="55">
        <f t="shared" si="275"/>
        <v>29.939999999999998</v>
      </c>
      <c r="W263" s="55">
        <f t="shared" si="275"/>
        <v>0</v>
      </c>
      <c r="X263" s="55">
        <f t="shared" si="275"/>
        <v>0</v>
      </c>
      <c r="Y263" s="56">
        <f t="shared" si="275"/>
        <v>0</v>
      </c>
      <c r="Z263" s="57">
        <f t="shared" ref="Z263:Z385" si="276">SUM(P263:Y263)</f>
        <v>335.7</v>
      </c>
      <c r="AA263" s="59">
        <f t="shared" ref="AA263:AA385" si="277">Z263/E263</f>
        <v>3.9964285714285714</v>
      </c>
      <c r="AB263" s="59">
        <f t="shared" ref="AB263:AB385" si="278">IF(AND($P$3="Yes",$R$3="Full Effect",$U$3="Full Effect"),$BG263,IF(AND($P$3="Yes",$R$3="Medium Effect",$U$3="Full Effect"),$BE263,IF(AND($P$3="Yes",$R$3="Full Effect",$U$3="Medium Effect"),$BF263,IF(AND($P$3="Yes",$R$3="Medium Effect",$U$3="Medium Effect"),$BD263,IF(AND($P$3="Yes",$R$3="No Effect",$U$3="Medium Effect"),$BB263,IF(AND($P$3="Yes",$R$3="No Effect",$U$3="Full Effect"),$BC263,IF(AND($P$3="Yes",$R$3="Medium Effect",$U$3="No Effect"),$AZ263,IF(AND($P$3="Yes",$R$3="Full Effect",$U$3="No Effect"),$BA263,IF(AND($P$3="No",$R$3="Full Effect",$U$3="Full Effect"),$AX263,IF(AND($P$3="No",$R$3="Medium Effect",$U$3="Full Effect"),$AV263,IF(AND($P$3="No",$R$3="Full Effect",$U$3="Medium Effect"),$AW263,IF(AND($P$3="No",$R$3="Medium Effect",$U$3="Medium Effect"),$AU263,IF(AND($P$3="No",$R$3="No Effect",$U$3="Medium Effect"),$AS263,IF(AND($P$3="No",$R$3="No Effect",$U$3="Full Effect"),$AT263,IF(AND($P$3="No",$R$3="Medium Effect",$U$3="No Effect"),$AQ263,IF(AND($P$3="No",$R$3="Full Effect",$U$3="No Effect"),$AR263,IF(AND($P258="Yes",$R$3="No Effect",$U$3="No Effect"),$AY263,"Use FPTS per GP")))))))))))))))))</f>
        <v>-1.6805304910714274</v>
      </c>
      <c r="AC263" s="1"/>
      <c r="AD263" s="1"/>
      <c r="AE263" s="1"/>
      <c r="AF263" s="1"/>
      <c r="AG263" s="1"/>
      <c r="AH263" s="1"/>
      <c r="AI263" s="1"/>
      <c r="AJ263" s="1"/>
      <c r="AK263" s="1"/>
      <c r="AL263" s="1">
        <f>IFERROR(VLOOKUP(C263,CALC!$K$2:$M$8,2,FALSE),1)</f>
        <v>1.01</v>
      </c>
      <c r="AM263" s="1">
        <f>IFERROR(VLOOKUP(C263,CALC!$K$2:$M$8,3,FALSE),1)</f>
        <v>1.0049999999999999</v>
      </c>
      <c r="AN263" s="1">
        <f>VLOOKUP(B263,CALC!$E$2:$H$33,3,FALSE)</f>
        <v>0.9</v>
      </c>
      <c r="AO263" s="1">
        <f>VLOOKUP(B263,CALC!$E$2:$H$33,4,FALSE)</f>
        <v>0.95</v>
      </c>
      <c r="AP263" s="1"/>
      <c r="AQ263" s="3">
        <f t="shared" ref="AQ263:AQ413" si="279">$AA263*AM263</f>
        <v>4.0164107142857137</v>
      </c>
      <c r="AR263" s="3">
        <f t="shared" ref="AR263:AR413" si="280">$AA263*AL263</f>
        <v>4.0363928571428573</v>
      </c>
      <c r="AS263" s="3">
        <f t="shared" ref="AS263:AS413" si="281">$AA263*AO263</f>
        <v>3.7966071428571428</v>
      </c>
      <c r="AT263" s="3">
        <f t="shared" ref="AT263:AT413" si="282">$AA263*AN263</f>
        <v>3.5967857142857143</v>
      </c>
      <c r="AU263" s="3">
        <f t="shared" ref="AU263:AU413" si="283">$AA263*AM263*AO263</f>
        <v>3.8155901785714277</v>
      </c>
      <c r="AV263" s="3">
        <f t="shared" ref="AV263:AV413" si="284">$AA263*AM263*AN263</f>
        <v>3.6147696428571425</v>
      </c>
      <c r="AW263" s="3">
        <f t="shared" ref="AW263:AW413" si="285">$AA263*AL263*AO263</f>
        <v>3.8345732142857143</v>
      </c>
      <c r="AX263" s="3">
        <f t="shared" ref="AX263:AX413" si="286">$AA263*AL263*AN263</f>
        <v>3.6327535714285717</v>
      </c>
      <c r="AY263" s="3">
        <f t="shared" ref="AY263:AY419" si="287">IF($C263="D",$AA263-$AE$3,$AA263-$AD$3)</f>
        <v>-1.7601785714285705</v>
      </c>
      <c r="AZ263" s="3">
        <f t="shared" ref="AZ263:AZ419" si="288">$AY263*AM263</f>
        <v>-1.7689794642857131</v>
      </c>
      <c r="BA263" s="3">
        <f t="shared" ref="BA263:BA419" si="289">$AY263*AL263</f>
        <v>-1.7777803571428561</v>
      </c>
      <c r="BB263" s="3">
        <f t="shared" ref="BB263:BB419" si="290">$AY263*AO263</f>
        <v>-1.672169642857142</v>
      </c>
      <c r="BC263" s="3">
        <f t="shared" ref="BC263:BC419" si="291">$AY263*AN263</f>
        <v>-1.5841607142857135</v>
      </c>
      <c r="BD263" s="3">
        <f t="shared" ref="BD263:BD419" si="292">$AY263*AM263*AO263</f>
        <v>-1.6805304910714274</v>
      </c>
      <c r="BE263" s="3">
        <f t="shared" ref="BE263:BE419" si="293">$AY263*AM263*AN263</f>
        <v>-1.5920815178571417</v>
      </c>
      <c r="BF263" s="3">
        <f t="shared" ref="BF263:BF419" si="294">$AY263*AL263*AO263</f>
        <v>-1.6888913392857132</v>
      </c>
      <c r="BG263" s="3">
        <f t="shared" ref="BG263:BG419" si="295">$AY263*AL263*AN263</f>
        <v>-1.6000023214285706</v>
      </c>
    </row>
    <row r="264" spans="1:59" ht="15" x14ac:dyDescent="0.25">
      <c r="A264" s="38" t="s">
        <v>379</v>
      </c>
      <c r="B264" s="38" t="s">
        <v>32</v>
      </c>
      <c r="C264" s="38" t="str">
        <f>VLOOKUP(A264,CALC!$A$2:$C$494,3,FALSE)</f>
        <v>LW/RW</v>
      </c>
      <c r="D264" s="38">
        <v>2</v>
      </c>
      <c r="E264" s="39">
        <v>84</v>
      </c>
      <c r="F264" s="40">
        <v>16.8</v>
      </c>
      <c r="G264" s="40">
        <v>21.2</v>
      </c>
      <c r="H264" s="40">
        <v>38</v>
      </c>
      <c r="I264" s="40">
        <v>2.2999999999999998</v>
      </c>
      <c r="J264" s="40">
        <v>161.30000000000001</v>
      </c>
      <c r="K264" s="40">
        <v>213.8</v>
      </c>
      <c r="L264" s="40">
        <v>53.8</v>
      </c>
      <c r="M264" s="40">
        <v>50.3</v>
      </c>
      <c r="N264" s="52">
        <v>0.104</v>
      </c>
      <c r="O264" s="42">
        <v>17</v>
      </c>
      <c r="P264" s="54">
        <f t="shared" ref="P264:Y264" si="296">IF(F$4="Yes",F264*F$5,0)</f>
        <v>84</v>
      </c>
      <c r="Q264" s="55">
        <f t="shared" si="296"/>
        <v>79.5</v>
      </c>
      <c r="R264" s="55">
        <f t="shared" si="296"/>
        <v>0</v>
      </c>
      <c r="S264" s="55">
        <f t="shared" si="296"/>
        <v>1.1499999999999999</v>
      </c>
      <c r="T264" s="55">
        <f t="shared" si="296"/>
        <v>80.650000000000006</v>
      </c>
      <c r="U264" s="55">
        <f t="shared" si="296"/>
        <v>64.14</v>
      </c>
      <c r="V264" s="55">
        <f t="shared" si="296"/>
        <v>32.279999999999994</v>
      </c>
      <c r="W264" s="55">
        <f t="shared" si="296"/>
        <v>0</v>
      </c>
      <c r="X264" s="55">
        <f t="shared" si="296"/>
        <v>0</v>
      </c>
      <c r="Y264" s="56">
        <f t="shared" si="296"/>
        <v>0</v>
      </c>
      <c r="Z264" s="57">
        <f t="shared" si="276"/>
        <v>341.71999999999997</v>
      </c>
      <c r="AA264" s="59">
        <f t="shared" si="277"/>
        <v>4.0680952380952373</v>
      </c>
      <c r="AB264" s="59">
        <f t="shared" si="278"/>
        <v>-1.8614155238095238</v>
      </c>
      <c r="AC264" s="1"/>
      <c r="AD264" s="1"/>
      <c r="AE264" s="1"/>
      <c r="AF264" s="1"/>
      <c r="AG264" s="1"/>
      <c r="AH264" s="1"/>
      <c r="AI264" s="1"/>
      <c r="AJ264" s="1"/>
      <c r="AK264" s="1"/>
      <c r="AL264" s="1">
        <f>IFERROR(VLOOKUP(C264,CALC!$K$2:$M$8,2,FALSE),1)</f>
        <v>1.08</v>
      </c>
      <c r="AM264" s="1">
        <f>IFERROR(VLOOKUP(C264,CALC!$K$2:$M$8,3,FALSE),1)</f>
        <v>1.04</v>
      </c>
      <c r="AN264" s="1">
        <f>VLOOKUP(B264,CALC!$E$2:$H$33,3,FALSE)</f>
        <v>1.1200000000000001</v>
      </c>
      <c r="AO264" s="1">
        <f>VLOOKUP(B264,CALC!$E$2:$H$33,4,FALSE)</f>
        <v>1.06</v>
      </c>
      <c r="AP264" s="1"/>
      <c r="AQ264" s="3">
        <f t="shared" si="279"/>
        <v>4.2308190476190468</v>
      </c>
      <c r="AR264" s="3">
        <f t="shared" si="280"/>
        <v>4.3935428571428563</v>
      </c>
      <c r="AS264" s="3">
        <f t="shared" si="281"/>
        <v>4.3121809523809516</v>
      </c>
      <c r="AT264" s="3">
        <f t="shared" si="282"/>
        <v>4.5562666666666658</v>
      </c>
      <c r="AU264" s="3">
        <f t="shared" si="283"/>
        <v>4.4846681904761896</v>
      </c>
      <c r="AV264" s="3">
        <f t="shared" si="284"/>
        <v>4.7385173333333332</v>
      </c>
      <c r="AW264" s="3">
        <f t="shared" si="285"/>
        <v>4.6571554285714276</v>
      </c>
      <c r="AX264" s="3">
        <f t="shared" si="286"/>
        <v>4.9207679999999998</v>
      </c>
      <c r="AY264" s="3">
        <f t="shared" si="287"/>
        <v>-1.6885119047619046</v>
      </c>
      <c r="AZ264" s="3">
        <f t="shared" si="288"/>
        <v>-1.7560523809523809</v>
      </c>
      <c r="BA264" s="3">
        <f t="shared" si="289"/>
        <v>-1.823592857142857</v>
      </c>
      <c r="BB264" s="3">
        <f t="shared" si="290"/>
        <v>-1.789822619047619</v>
      </c>
      <c r="BC264" s="3">
        <f t="shared" si="291"/>
        <v>-1.8911333333333333</v>
      </c>
      <c r="BD264" s="3">
        <f t="shared" si="292"/>
        <v>-1.8614155238095238</v>
      </c>
      <c r="BE264" s="3">
        <f t="shared" si="293"/>
        <v>-1.9667786666666669</v>
      </c>
      <c r="BF264" s="3">
        <f t="shared" si="294"/>
        <v>-1.9330084285714286</v>
      </c>
      <c r="BG264" s="3">
        <f t="shared" si="295"/>
        <v>-2.042424</v>
      </c>
    </row>
    <row r="265" spans="1:59" ht="15" x14ac:dyDescent="0.25">
      <c r="A265" s="38" t="s">
        <v>467</v>
      </c>
      <c r="B265" s="38" t="s">
        <v>79</v>
      </c>
      <c r="C265" s="38" t="str">
        <f>VLOOKUP(A265,CALC!$A$2:$C$494,3,FALSE)</f>
        <v>LW/RW</v>
      </c>
      <c r="D265" s="38">
        <v>1</v>
      </c>
      <c r="E265" s="39">
        <v>84</v>
      </c>
      <c r="F265" s="40">
        <v>17.899999999999999</v>
      </c>
      <c r="G265" s="40">
        <v>31.2</v>
      </c>
      <c r="H265" s="40">
        <v>49.1</v>
      </c>
      <c r="I265" s="40">
        <v>18.2</v>
      </c>
      <c r="J265" s="40">
        <v>179.1</v>
      </c>
      <c r="K265" s="40">
        <v>22.1</v>
      </c>
      <c r="L265" s="40">
        <v>40.4</v>
      </c>
      <c r="M265" s="40">
        <v>7.7</v>
      </c>
      <c r="N265" s="41">
        <v>0.1</v>
      </c>
      <c r="O265" s="42">
        <v>16.45</v>
      </c>
      <c r="P265" s="54">
        <f t="shared" ref="P265:Y265" si="297">IF(F$4="Yes",F265*F$5,0)</f>
        <v>89.5</v>
      </c>
      <c r="Q265" s="55">
        <f t="shared" si="297"/>
        <v>117</v>
      </c>
      <c r="R265" s="55">
        <f t="shared" si="297"/>
        <v>0</v>
      </c>
      <c r="S265" s="55">
        <f t="shared" si="297"/>
        <v>9.1</v>
      </c>
      <c r="T265" s="55">
        <f t="shared" si="297"/>
        <v>89.55</v>
      </c>
      <c r="U265" s="55">
        <f t="shared" si="297"/>
        <v>6.63</v>
      </c>
      <c r="V265" s="55">
        <f t="shared" si="297"/>
        <v>24.24</v>
      </c>
      <c r="W265" s="55">
        <f t="shared" si="297"/>
        <v>0</v>
      </c>
      <c r="X265" s="55">
        <f t="shared" si="297"/>
        <v>0</v>
      </c>
      <c r="Y265" s="56">
        <f t="shared" si="297"/>
        <v>0</v>
      </c>
      <c r="Z265" s="57">
        <f t="shared" si="276"/>
        <v>336.02</v>
      </c>
      <c r="AA265" s="59">
        <f t="shared" si="277"/>
        <v>4.0002380952380951</v>
      </c>
      <c r="AB265" s="59">
        <f t="shared" si="278"/>
        <v>-1.7809582142857134</v>
      </c>
      <c r="AC265" s="1"/>
      <c r="AD265" s="1"/>
      <c r="AE265" s="1"/>
      <c r="AF265" s="1"/>
      <c r="AG265" s="1"/>
      <c r="AH265" s="1"/>
      <c r="AI265" s="1"/>
      <c r="AJ265" s="1"/>
      <c r="AK265" s="1"/>
      <c r="AL265" s="1">
        <f>IFERROR(VLOOKUP(C265,CALC!$K$2:$M$8,2,FALSE),1)</f>
        <v>1.08</v>
      </c>
      <c r="AM265" s="1">
        <f>IFERROR(VLOOKUP(C265,CALC!$K$2:$M$8,3,FALSE),1)</f>
        <v>1.04</v>
      </c>
      <c r="AN265" s="1">
        <f>VLOOKUP(B265,CALC!$E$2:$H$33,3,FALSE)</f>
        <v>0.95</v>
      </c>
      <c r="AO265" s="1">
        <f>VLOOKUP(B265,CALC!$E$2:$H$33,4,FALSE)</f>
        <v>0.97499999999999998</v>
      </c>
      <c r="AP265" s="1"/>
      <c r="AQ265" s="3">
        <f t="shared" si="279"/>
        <v>4.1602476190476194</v>
      </c>
      <c r="AR265" s="3">
        <f t="shared" si="280"/>
        <v>4.3202571428571428</v>
      </c>
      <c r="AS265" s="3">
        <f t="shared" si="281"/>
        <v>3.9002321428571425</v>
      </c>
      <c r="AT265" s="3">
        <f t="shared" si="282"/>
        <v>3.8002261904761903</v>
      </c>
      <c r="AU265" s="3">
        <f t="shared" si="283"/>
        <v>4.056241428571429</v>
      </c>
      <c r="AV265" s="3">
        <f t="shared" si="284"/>
        <v>3.9522352380952381</v>
      </c>
      <c r="AW265" s="3">
        <f t="shared" si="285"/>
        <v>4.2122507142857142</v>
      </c>
      <c r="AX265" s="3">
        <f t="shared" si="286"/>
        <v>4.1042442857142856</v>
      </c>
      <c r="AY265" s="3">
        <f t="shared" si="287"/>
        <v>-1.7563690476190468</v>
      </c>
      <c r="AZ265" s="3">
        <f t="shared" si="288"/>
        <v>-1.8266238095238088</v>
      </c>
      <c r="BA265" s="3">
        <f t="shared" si="289"/>
        <v>-1.8968785714285707</v>
      </c>
      <c r="BB265" s="3">
        <f t="shared" si="290"/>
        <v>-1.7124598214285707</v>
      </c>
      <c r="BC265" s="3">
        <f t="shared" si="291"/>
        <v>-1.6685505952380943</v>
      </c>
      <c r="BD265" s="3">
        <f t="shared" si="292"/>
        <v>-1.7809582142857134</v>
      </c>
      <c r="BE265" s="3">
        <f t="shared" si="293"/>
        <v>-1.7352926190476183</v>
      </c>
      <c r="BF265" s="3">
        <f t="shared" si="294"/>
        <v>-1.8494566071428564</v>
      </c>
      <c r="BG265" s="3">
        <f t="shared" si="295"/>
        <v>-1.8020346428571421</v>
      </c>
    </row>
    <row r="266" spans="1:59" ht="15" x14ac:dyDescent="0.25">
      <c r="A266" s="38" t="s">
        <v>457</v>
      </c>
      <c r="B266" s="38" t="s">
        <v>49</v>
      </c>
      <c r="C266" s="38" t="str">
        <f>VLOOKUP(A266,CALC!$A$2:$C$494,3,FALSE)</f>
        <v>C/LW/RW</v>
      </c>
      <c r="D266" s="38">
        <v>2</v>
      </c>
      <c r="E266" s="39">
        <v>84</v>
      </c>
      <c r="F266" s="40">
        <v>20.7</v>
      </c>
      <c r="G266" s="40">
        <v>30.3</v>
      </c>
      <c r="H266" s="40">
        <v>51</v>
      </c>
      <c r="I266" s="40">
        <v>14.1</v>
      </c>
      <c r="J266" s="40">
        <v>152.6</v>
      </c>
      <c r="K266" s="40">
        <v>37</v>
      </c>
      <c r="L266" s="40">
        <v>33.9</v>
      </c>
      <c r="M266" s="40">
        <v>27.3</v>
      </c>
      <c r="N266" s="41">
        <v>0.13600000000000001</v>
      </c>
      <c r="O266" s="42">
        <v>17.75</v>
      </c>
      <c r="P266" s="54">
        <f t="shared" ref="P266:Y266" si="298">IF(F$4="Yes",F266*F$5,0)</f>
        <v>103.5</v>
      </c>
      <c r="Q266" s="55">
        <f t="shared" si="298"/>
        <v>113.625</v>
      </c>
      <c r="R266" s="55">
        <f t="shared" si="298"/>
        <v>0</v>
      </c>
      <c r="S266" s="55">
        <f t="shared" si="298"/>
        <v>7.05</v>
      </c>
      <c r="T266" s="55">
        <f t="shared" si="298"/>
        <v>76.3</v>
      </c>
      <c r="U266" s="55">
        <f t="shared" si="298"/>
        <v>11.1</v>
      </c>
      <c r="V266" s="55">
        <f t="shared" si="298"/>
        <v>20.34</v>
      </c>
      <c r="W266" s="55">
        <f t="shared" si="298"/>
        <v>0</v>
      </c>
      <c r="X266" s="55">
        <f t="shared" si="298"/>
        <v>0</v>
      </c>
      <c r="Y266" s="56">
        <f t="shared" si="298"/>
        <v>0</v>
      </c>
      <c r="Z266" s="57">
        <f t="shared" si="276"/>
        <v>331.91500000000002</v>
      </c>
      <c r="AA266" s="59">
        <f t="shared" si="277"/>
        <v>3.9513690476190479</v>
      </c>
      <c r="AB266" s="59">
        <f t="shared" si="278"/>
        <v>-1.7399336071428557</v>
      </c>
      <c r="AC266" s="1"/>
      <c r="AD266" s="1"/>
      <c r="AE266" s="1"/>
      <c r="AF266" s="1"/>
      <c r="AG266" s="1"/>
      <c r="AH266" s="1"/>
      <c r="AI266" s="1"/>
      <c r="AJ266" s="1"/>
      <c r="AK266" s="1"/>
      <c r="AL266" s="1">
        <f>IFERROR(VLOOKUP(C266,CALC!$K$2:$M$8,2,FALSE),1)</f>
        <v>1.1299999999999999</v>
      </c>
      <c r="AM266" s="1">
        <f>IFERROR(VLOOKUP(C266,CALC!$K$2:$M$8,3,FALSE),1)</f>
        <v>1.0649999999999999</v>
      </c>
      <c r="AN266" s="1">
        <f>VLOOKUP(B266,CALC!$E$2:$H$33,3,FALSE)</f>
        <v>0.81</v>
      </c>
      <c r="AO266" s="1">
        <f>VLOOKUP(B266,CALC!$E$2:$H$33,4,FALSE)</f>
        <v>0.90500000000000003</v>
      </c>
      <c r="AP266" s="1"/>
      <c r="AQ266" s="3">
        <f t="shared" si="279"/>
        <v>4.2082080357142857</v>
      </c>
      <c r="AR266" s="3">
        <f t="shared" si="280"/>
        <v>4.4650470238095235</v>
      </c>
      <c r="AS266" s="3">
        <f t="shared" si="281"/>
        <v>3.5759889880952387</v>
      </c>
      <c r="AT266" s="3">
        <f t="shared" si="282"/>
        <v>3.200608928571429</v>
      </c>
      <c r="AU266" s="3">
        <f t="shared" si="283"/>
        <v>3.8084282723214287</v>
      </c>
      <c r="AV266" s="3">
        <f t="shared" si="284"/>
        <v>3.4086485089285716</v>
      </c>
      <c r="AW266" s="3">
        <f t="shared" si="285"/>
        <v>4.0408675565476191</v>
      </c>
      <c r="AX266" s="3">
        <f t="shared" si="286"/>
        <v>3.6166880892857143</v>
      </c>
      <c r="AY266" s="3">
        <f t="shared" si="287"/>
        <v>-1.805238095238094</v>
      </c>
      <c r="AZ266" s="3">
        <f t="shared" si="288"/>
        <v>-1.9225785714285699</v>
      </c>
      <c r="BA266" s="3">
        <f t="shared" si="289"/>
        <v>-2.0399190476190459</v>
      </c>
      <c r="BB266" s="3">
        <f t="shared" si="290"/>
        <v>-1.633740476190475</v>
      </c>
      <c r="BC266" s="3">
        <f t="shared" si="291"/>
        <v>-1.4622428571428563</v>
      </c>
      <c r="BD266" s="3">
        <f t="shared" si="292"/>
        <v>-1.7399336071428557</v>
      </c>
      <c r="BE266" s="3">
        <f t="shared" si="293"/>
        <v>-1.5572886428571417</v>
      </c>
      <c r="BF266" s="3">
        <f t="shared" si="294"/>
        <v>-1.8461267380952366</v>
      </c>
      <c r="BG266" s="3">
        <f t="shared" si="295"/>
        <v>-1.6523344285714272</v>
      </c>
    </row>
    <row r="267" spans="1:59" ht="15" x14ac:dyDescent="0.25">
      <c r="A267" s="38" t="s">
        <v>476</v>
      </c>
      <c r="B267" s="38" t="s">
        <v>70</v>
      </c>
      <c r="C267" s="38" t="str">
        <f>VLOOKUP(A267,CALC!$A$2:$C$494,3,FALSE)</f>
        <v>C</v>
      </c>
      <c r="D267" s="38">
        <v>1</v>
      </c>
      <c r="E267" s="39">
        <v>84</v>
      </c>
      <c r="F267" s="40">
        <v>13.9</v>
      </c>
      <c r="G267" s="40">
        <v>38.6</v>
      </c>
      <c r="H267" s="40">
        <v>52.5</v>
      </c>
      <c r="I267" s="40">
        <v>13.3</v>
      </c>
      <c r="J267" s="40">
        <v>98.2</v>
      </c>
      <c r="K267" s="40">
        <v>31.5</v>
      </c>
      <c r="L267" s="40">
        <v>91</v>
      </c>
      <c r="M267" s="40">
        <v>19.2</v>
      </c>
      <c r="N267" s="41">
        <v>0.14099999999999999</v>
      </c>
      <c r="O267" s="42">
        <v>19.25</v>
      </c>
      <c r="P267" s="54">
        <f t="shared" ref="P267:Y267" si="299">IF(F$4="Yes",F267*F$5,0)</f>
        <v>69.5</v>
      </c>
      <c r="Q267" s="55">
        <f t="shared" si="299"/>
        <v>144.75</v>
      </c>
      <c r="R267" s="55">
        <f t="shared" si="299"/>
        <v>0</v>
      </c>
      <c r="S267" s="55">
        <f t="shared" si="299"/>
        <v>6.65</v>
      </c>
      <c r="T267" s="55">
        <f t="shared" si="299"/>
        <v>49.1</v>
      </c>
      <c r="U267" s="55">
        <f t="shared" si="299"/>
        <v>9.4499999999999993</v>
      </c>
      <c r="V267" s="55">
        <f t="shared" si="299"/>
        <v>54.6</v>
      </c>
      <c r="W267" s="55">
        <f t="shared" si="299"/>
        <v>0</v>
      </c>
      <c r="X267" s="55">
        <f t="shared" si="299"/>
        <v>0</v>
      </c>
      <c r="Y267" s="56">
        <f t="shared" si="299"/>
        <v>0</v>
      </c>
      <c r="Z267" s="57">
        <f t="shared" si="276"/>
        <v>334.05</v>
      </c>
      <c r="AA267" s="59">
        <f t="shared" si="277"/>
        <v>3.9767857142857146</v>
      </c>
      <c r="AB267" s="59">
        <f t="shared" si="278"/>
        <v>-1.8227151249999987</v>
      </c>
      <c r="AC267" s="1"/>
      <c r="AD267" s="1"/>
      <c r="AE267" s="1"/>
      <c r="AF267" s="1"/>
      <c r="AG267" s="1"/>
      <c r="AH267" s="1"/>
      <c r="AI267" s="1"/>
      <c r="AJ267" s="1"/>
      <c r="AK267" s="1"/>
      <c r="AL267" s="1">
        <f>IFERROR(VLOOKUP(C267,CALC!$K$2:$M$8,2,FALSE),1)</f>
        <v>0.96</v>
      </c>
      <c r="AM267" s="1">
        <f>IFERROR(VLOOKUP(C267,CALC!$K$2:$M$8,3,FALSE),1)</f>
        <v>0.98</v>
      </c>
      <c r="AN267" s="1">
        <f>VLOOKUP(B267,CALC!$E$2:$H$33,3,FALSE)</f>
        <v>1.0900000000000001</v>
      </c>
      <c r="AO267" s="1">
        <f>VLOOKUP(B267,CALC!$E$2:$H$33,4,FALSE)</f>
        <v>1.0449999999999999</v>
      </c>
      <c r="AP267" s="1"/>
      <c r="AQ267" s="3">
        <f t="shared" si="279"/>
        <v>3.8972500000000001</v>
      </c>
      <c r="AR267" s="3">
        <f t="shared" si="280"/>
        <v>3.8177142857142861</v>
      </c>
      <c r="AS267" s="3">
        <f t="shared" si="281"/>
        <v>4.1557410714285714</v>
      </c>
      <c r="AT267" s="3">
        <f t="shared" si="282"/>
        <v>4.3346964285714291</v>
      </c>
      <c r="AU267" s="3">
        <f t="shared" si="283"/>
        <v>4.0726262499999999</v>
      </c>
      <c r="AV267" s="3">
        <f t="shared" si="284"/>
        <v>4.2480025000000001</v>
      </c>
      <c r="AW267" s="3">
        <f t="shared" si="285"/>
        <v>3.9895114285714288</v>
      </c>
      <c r="AX267" s="3">
        <f t="shared" si="286"/>
        <v>4.161308571428572</v>
      </c>
      <c r="AY267" s="3">
        <f t="shared" si="287"/>
        <v>-1.7798214285714273</v>
      </c>
      <c r="AZ267" s="3">
        <f t="shared" si="288"/>
        <v>-1.7442249999999988</v>
      </c>
      <c r="BA267" s="3">
        <f t="shared" si="289"/>
        <v>-1.7086285714285703</v>
      </c>
      <c r="BB267" s="3">
        <f t="shared" si="290"/>
        <v>-1.8599133928571414</v>
      </c>
      <c r="BC267" s="3">
        <f t="shared" si="291"/>
        <v>-1.9400053571428559</v>
      </c>
      <c r="BD267" s="3">
        <f t="shared" si="292"/>
        <v>-1.8227151249999987</v>
      </c>
      <c r="BE267" s="3">
        <f t="shared" si="293"/>
        <v>-1.9012052499999987</v>
      </c>
      <c r="BF267" s="3">
        <f t="shared" si="294"/>
        <v>-1.7855168571428559</v>
      </c>
      <c r="BG267" s="3">
        <f t="shared" si="295"/>
        <v>-1.8624051428571418</v>
      </c>
    </row>
    <row r="268" spans="1:59" ht="15" x14ac:dyDescent="0.25">
      <c r="A268" s="38" t="s">
        <v>482</v>
      </c>
      <c r="B268" s="38" t="s">
        <v>61</v>
      </c>
      <c r="C268" s="38" t="str">
        <f>VLOOKUP(A268,CALC!$A$2:$C$494,3,FALSE)</f>
        <v>D</v>
      </c>
      <c r="D268" s="38">
        <v>2</v>
      </c>
      <c r="E268" s="39">
        <v>84</v>
      </c>
      <c r="F268" s="40">
        <v>6.4</v>
      </c>
      <c r="G268" s="40">
        <v>24.9</v>
      </c>
      <c r="H268" s="40">
        <v>31.3</v>
      </c>
      <c r="I268" s="40">
        <v>10.6</v>
      </c>
      <c r="J268" s="40">
        <v>106.4</v>
      </c>
      <c r="K268" s="40">
        <v>102.5</v>
      </c>
      <c r="L268" s="40">
        <v>90.5</v>
      </c>
      <c r="M268" s="40">
        <v>43.5</v>
      </c>
      <c r="N268" s="41">
        <v>0.06</v>
      </c>
      <c r="O268" s="42">
        <v>20.3</v>
      </c>
      <c r="P268" s="54">
        <f t="shared" ref="P268:Y268" si="300">IF(F$4="Yes",F268*F$5,0)</f>
        <v>32</v>
      </c>
      <c r="Q268" s="55">
        <f t="shared" si="300"/>
        <v>93.375</v>
      </c>
      <c r="R268" s="55">
        <f t="shared" si="300"/>
        <v>0</v>
      </c>
      <c r="S268" s="55">
        <f t="shared" si="300"/>
        <v>5.3</v>
      </c>
      <c r="T268" s="55">
        <f t="shared" si="300"/>
        <v>53.2</v>
      </c>
      <c r="U268" s="55">
        <f t="shared" si="300"/>
        <v>30.75</v>
      </c>
      <c r="V268" s="55">
        <f t="shared" si="300"/>
        <v>54.3</v>
      </c>
      <c r="W268" s="55">
        <f t="shared" si="300"/>
        <v>0</v>
      </c>
      <c r="X268" s="55">
        <f t="shared" si="300"/>
        <v>0</v>
      </c>
      <c r="Y268" s="56">
        <f t="shared" si="300"/>
        <v>0</v>
      </c>
      <c r="Z268" s="57">
        <f t="shared" si="276"/>
        <v>268.92500000000001</v>
      </c>
      <c r="AA268" s="59">
        <f t="shared" si="277"/>
        <v>3.2014880952380955</v>
      </c>
      <c r="AB268" s="59">
        <f t="shared" si="278"/>
        <v>-1.7902218452380956</v>
      </c>
      <c r="AC268" s="1"/>
      <c r="AD268" s="1"/>
      <c r="AE268" s="1"/>
      <c r="AF268" s="1"/>
      <c r="AG268" s="1"/>
      <c r="AH268" s="1"/>
      <c r="AI268" s="1"/>
      <c r="AJ268" s="1"/>
      <c r="AK268" s="1"/>
      <c r="AL268" s="1">
        <f>IFERROR(VLOOKUP(C268,CALC!$K$2:$M$8,2,FALSE),1)</f>
        <v>1</v>
      </c>
      <c r="AM268" s="1">
        <f>IFERROR(VLOOKUP(C268,CALC!$K$2:$M$8,3,FALSE),1)</f>
        <v>1</v>
      </c>
      <c r="AN268" s="1">
        <f>VLOOKUP(B268,CALC!$E$2:$H$33,3,FALSE)</f>
        <v>1.0900000000000001</v>
      </c>
      <c r="AO268" s="1">
        <f>VLOOKUP(B268,CALC!$E$2:$H$33,4,FALSE)</f>
        <v>1.0449999999999999</v>
      </c>
      <c r="AP268" s="1"/>
      <c r="AQ268" s="3">
        <f t="shared" si="279"/>
        <v>3.2014880952380955</v>
      </c>
      <c r="AR268" s="3">
        <f t="shared" si="280"/>
        <v>3.2014880952380955</v>
      </c>
      <c r="AS268" s="3">
        <f t="shared" si="281"/>
        <v>3.3455550595238095</v>
      </c>
      <c r="AT268" s="3">
        <f t="shared" si="282"/>
        <v>3.4896220238095244</v>
      </c>
      <c r="AU268" s="3">
        <f t="shared" si="283"/>
        <v>3.3455550595238095</v>
      </c>
      <c r="AV268" s="3">
        <f t="shared" si="284"/>
        <v>3.4896220238095244</v>
      </c>
      <c r="AW268" s="3">
        <f t="shared" si="285"/>
        <v>3.3455550595238095</v>
      </c>
      <c r="AX268" s="3">
        <f t="shared" si="286"/>
        <v>3.4896220238095244</v>
      </c>
      <c r="AY268" s="3">
        <f t="shared" si="287"/>
        <v>-1.7131309523809528</v>
      </c>
      <c r="AZ268" s="3">
        <f t="shared" si="288"/>
        <v>-1.7131309523809528</v>
      </c>
      <c r="BA268" s="3">
        <f t="shared" si="289"/>
        <v>-1.7131309523809528</v>
      </c>
      <c r="BB268" s="3">
        <f t="shared" si="290"/>
        <v>-1.7902218452380956</v>
      </c>
      <c r="BC268" s="3">
        <f t="shared" si="291"/>
        <v>-1.8673127380952388</v>
      </c>
      <c r="BD268" s="3">
        <f t="shared" si="292"/>
        <v>-1.7902218452380956</v>
      </c>
      <c r="BE268" s="3">
        <f t="shared" si="293"/>
        <v>-1.8673127380952388</v>
      </c>
      <c r="BF268" s="3">
        <f t="shared" si="294"/>
        <v>-1.7902218452380956</v>
      </c>
      <c r="BG268" s="3">
        <f t="shared" si="295"/>
        <v>-1.8673127380952388</v>
      </c>
    </row>
    <row r="269" spans="1:59" ht="15" x14ac:dyDescent="0.25">
      <c r="A269" s="38" t="s">
        <v>459</v>
      </c>
      <c r="B269" s="38" t="s">
        <v>34</v>
      </c>
      <c r="C269" s="38" t="str">
        <f>VLOOKUP(A269,CALC!$A$2:$C$494,3,FALSE)</f>
        <v>RW</v>
      </c>
      <c r="D269" s="38">
        <v>1</v>
      </c>
      <c r="E269" s="39">
        <v>84</v>
      </c>
      <c r="F269" s="40">
        <v>20</v>
      </c>
      <c r="G269" s="40">
        <v>27.5</v>
      </c>
      <c r="H269" s="40">
        <v>47.4</v>
      </c>
      <c r="I269" s="40">
        <v>13.9</v>
      </c>
      <c r="J269" s="40">
        <v>132.69999999999999</v>
      </c>
      <c r="K269" s="40">
        <v>82.8</v>
      </c>
      <c r="L269" s="40">
        <v>43.3</v>
      </c>
      <c r="M269" s="40">
        <v>28.7</v>
      </c>
      <c r="N269" s="52">
        <v>0.151</v>
      </c>
      <c r="O269" s="42">
        <v>16</v>
      </c>
      <c r="P269" s="54">
        <f t="shared" ref="P269:Y269" si="301">IF(F$4="Yes",F269*F$5,0)</f>
        <v>100</v>
      </c>
      <c r="Q269" s="55">
        <f t="shared" si="301"/>
        <v>103.125</v>
      </c>
      <c r="R269" s="55">
        <f t="shared" si="301"/>
        <v>0</v>
      </c>
      <c r="S269" s="55">
        <f t="shared" si="301"/>
        <v>6.95</v>
      </c>
      <c r="T269" s="55">
        <f t="shared" si="301"/>
        <v>66.349999999999994</v>
      </c>
      <c r="U269" s="55">
        <f t="shared" si="301"/>
        <v>24.84</v>
      </c>
      <c r="V269" s="55">
        <f t="shared" si="301"/>
        <v>25.979999999999997</v>
      </c>
      <c r="W269" s="55">
        <f t="shared" si="301"/>
        <v>0</v>
      </c>
      <c r="X269" s="55">
        <f t="shared" si="301"/>
        <v>0</v>
      </c>
      <c r="Y269" s="56">
        <f t="shared" si="301"/>
        <v>0</v>
      </c>
      <c r="Z269" s="57">
        <f t="shared" si="276"/>
        <v>327.24499999999995</v>
      </c>
      <c r="AA269" s="59">
        <f t="shared" si="277"/>
        <v>3.895773809523809</v>
      </c>
      <c r="AB269" s="59">
        <f t="shared" si="278"/>
        <v>-1.7235968749999995</v>
      </c>
      <c r="AC269" s="1"/>
      <c r="AD269" s="1"/>
      <c r="AE269" s="1"/>
      <c r="AF269" s="1"/>
      <c r="AG269" s="1"/>
      <c r="AH269" s="1"/>
      <c r="AI269" s="1"/>
      <c r="AJ269" s="1"/>
      <c r="AK269" s="1"/>
      <c r="AL269" s="1">
        <f>IFERROR(VLOOKUP(C269,CALC!$K$2:$M$8,2,FALSE),1)</f>
        <v>0.95</v>
      </c>
      <c r="AM269" s="1">
        <f>IFERROR(VLOOKUP(C269,CALC!$K$2:$M$8,3,FALSE),1)</f>
        <v>0.97499999999999998</v>
      </c>
      <c r="AN269" s="1">
        <f>VLOOKUP(B269,CALC!$E$2:$H$33,3,FALSE)</f>
        <v>0.9</v>
      </c>
      <c r="AO269" s="1">
        <f>VLOOKUP(B269,CALC!$E$2:$H$33,4,FALSE)</f>
        <v>0.95</v>
      </c>
      <c r="AP269" s="1"/>
      <c r="AQ269" s="3">
        <f t="shared" si="279"/>
        <v>3.7983794642857136</v>
      </c>
      <c r="AR269" s="3">
        <f t="shared" si="280"/>
        <v>3.7009851190476186</v>
      </c>
      <c r="AS269" s="3">
        <f t="shared" si="281"/>
        <v>3.7009851190476186</v>
      </c>
      <c r="AT269" s="3">
        <f t="shared" si="282"/>
        <v>3.5061964285714282</v>
      </c>
      <c r="AU269" s="3">
        <f t="shared" si="283"/>
        <v>3.608460491071428</v>
      </c>
      <c r="AV269" s="3">
        <f t="shared" si="284"/>
        <v>3.4185415178571423</v>
      </c>
      <c r="AW269" s="3">
        <f t="shared" si="285"/>
        <v>3.5159358630952373</v>
      </c>
      <c r="AX269" s="3">
        <f t="shared" si="286"/>
        <v>3.3308866071428569</v>
      </c>
      <c r="AY269" s="3">
        <f t="shared" si="287"/>
        <v>-1.8608333333333329</v>
      </c>
      <c r="AZ269" s="3">
        <f t="shared" si="288"/>
        <v>-1.8143124999999996</v>
      </c>
      <c r="BA269" s="3">
        <f t="shared" si="289"/>
        <v>-1.7677916666666662</v>
      </c>
      <c r="BB269" s="3">
        <f t="shared" si="290"/>
        <v>-1.7677916666666662</v>
      </c>
      <c r="BC269" s="3">
        <f t="shared" si="291"/>
        <v>-1.6747499999999997</v>
      </c>
      <c r="BD269" s="3">
        <f t="shared" si="292"/>
        <v>-1.7235968749999995</v>
      </c>
      <c r="BE269" s="3">
        <f t="shared" si="293"/>
        <v>-1.6328812499999996</v>
      </c>
      <c r="BF269" s="3">
        <f t="shared" si="294"/>
        <v>-1.6794020833333327</v>
      </c>
      <c r="BG269" s="3">
        <f t="shared" si="295"/>
        <v>-1.5910124999999997</v>
      </c>
    </row>
    <row r="270" spans="1:59" ht="15" x14ac:dyDescent="0.25">
      <c r="A270" s="38" t="s">
        <v>438</v>
      </c>
      <c r="B270" s="38" t="s">
        <v>51</v>
      </c>
      <c r="C270" s="38" t="str">
        <f>VLOOKUP(A270,CALC!$A$2:$C$494,3,FALSE)</f>
        <v>D</v>
      </c>
      <c r="D270" s="38">
        <v>2</v>
      </c>
      <c r="E270" s="39">
        <v>84</v>
      </c>
      <c r="F270" s="40">
        <v>7.3</v>
      </c>
      <c r="G270" s="40">
        <v>25.6</v>
      </c>
      <c r="H270" s="40">
        <v>32.9</v>
      </c>
      <c r="I270" s="40">
        <v>6.7</v>
      </c>
      <c r="J270" s="40">
        <v>115</v>
      </c>
      <c r="K270" s="40">
        <v>98</v>
      </c>
      <c r="L270" s="40">
        <v>68</v>
      </c>
      <c r="M270" s="40">
        <v>48.3</v>
      </c>
      <c r="N270" s="41">
        <v>6.4000000000000001E-2</v>
      </c>
      <c r="O270" s="42">
        <v>19.850000000000001</v>
      </c>
      <c r="P270" s="54">
        <f t="shared" ref="P270:Y270" si="302">IF(F$4="Yes",F270*F$5,0)</f>
        <v>36.5</v>
      </c>
      <c r="Q270" s="55">
        <f t="shared" si="302"/>
        <v>96</v>
      </c>
      <c r="R270" s="55">
        <f t="shared" si="302"/>
        <v>0</v>
      </c>
      <c r="S270" s="55">
        <f t="shared" si="302"/>
        <v>3.35</v>
      </c>
      <c r="T270" s="55">
        <f t="shared" si="302"/>
        <v>57.5</v>
      </c>
      <c r="U270" s="55">
        <f t="shared" si="302"/>
        <v>29.4</v>
      </c>
      <c r="V270" s="55">
        <f t="shared" si="302"/>
        <v>40.799999999999997</v>
      </c>
      <c r="W270" s="55">
        <f t="shared" si="302"/>
        <v>0</v>
      </c>
      <c r="X270" s="55">
        <f t="shared" si="302"/>
        <v>0</v>
      </c>
      <c r="Y270" s="56">
        <f t="shared" si="302"/>
        <v>0</v>
      </c>
      <c r="Z270" s="57">
        <f t="shared" si="276"/>
        <v>263.55</v>
      </c>
      <c r="AA270" s="59">
        <f t="shared" si="277"/>
        <v>3.1375000000000002</v>
      </c>
      <c r="AB270" s="59">
        <f t="shared" si="278"/>
        <v>-1.7504622619047625</v>
      </c>
      <c r="AC270" s="1"/>
      <c r="AD270" s="1"/>
      <c r="AE270" s="1"/>
      <c r="AF270" s="1"/>
      <c r="AG270" s="1"/>
      <c r="AH270" s="1"/>
      <c r="AI270" s="1"/>
      <c r="AJ270" s="1"/>
      <c r="AK270" s="1"/>
      <c r="AL270" s="1">
        <f>IFERROR(VLOOKUP(C270,CALC!$K$2:$M$8,2,FALSE),1)</f>
        <v>1</v>
      </c>
      <c r="AM270" s="1">
        <f>IFERROR(VLOOKUP(C270,CALC!$K$2:$M$8,3,FALSE),1)</f>
        <v>1</v>
      </c>
      <c r="AN270" s="1">
        <f>VLOOKUP(B270,CALC!$E$2:$H$33,3,FALSE)</f>
        <v>0.97</v>
      </c>
      <c r="AO270" s="1">
        <f>VLOOKUP(B270,CALC!$E$2:$H$33,4,FALSE)</f>
        <v>0.98499999999999999</v>
      </c>
      <c r="AP270" s="1"/>
      <c r="AQ270" s="3">
        <f t="shared" si="279"/>
        <v>3.1375000000000002</v>
      </c>
      <c r="AR270" s="3">
        <f t="shared" si="280"/>
        <v>3.1375000000000002</v>
      </c>
      <c r="AS270" s="3">
        <f t="shared" si="281"/>
        <v>3.0904375000000002</v>
      </c>
      <c r="AT270" s="3">
        <f t="shared" si="282"/>
        <v>3.0433750000000002</v>
      </c>
      <c r="AU270" s="3">
        <f t="shared" si="283"/>
        <v>3.0904375000000002</v>
      </c>
      <c r="AV270" s="3">
        <f t="shared" si="284"/>
        <v>3.0433750000000002</v>
      </c>
      <c r="AW270" s="3">
        <f t="shared" si="285"/>
        <v>3.0904375000000002</v>
      </c>
      <c r="AX270" s="3">
        <f t="shared" si="286"/>
        <v>3.0433750000000002</v>
      </c>
      <c r="AY270" s="3">
        <f t="shared" si="287"/>
        <v>-1.7771190476190482</v>
      </c>
      <c r="AZ270" s="3">
        <f t="shared" si="288"/>
        <v>-1.7771190476190482</v>
      </c>
      <c r="BA270" s="3">
        <f t="shared" si="289"/>
        <v>-1.7771190476190482</v>
      </c>
      <c r="BB270" s="3">
        <f t="shared" si="290"/>
        <v>-1.7504622619047625</v>
      </c>
      <c r="BC270" s="3">
        <f t="shared" si="291"/>
        <v>-1.7238054761904766</v>
      </c>
      <c r="BD270" s="3">
        <f t="shared" si="292"/>
        <v>-1.7504622619047625</v>
      </c>
      <c r="BE270" s="3">
        <f t="shared" si="293"/>
        <v>-1.7238054761904766</v>
      </c>
      <c r="BF270" s="3">
        <f t="shared" si="294"/>
        <v>-1.7504622619047625</v>
      </c>
      <c r="BG270" s="3">
        <f t="shared" si="295"/>
        <v>-1.7238054761904766</v>
      </c>
    </row>
    <row r="271" spans="1:59" ht="15" x14ac:dyDescent="0.25">
      <c r="A271" s="38" t="s">
        <v>437</v>
      </c>
      <c r="B271" s="38" t="s">
        <v>45</v>
      </c>
      <c r="C271" s="38" t="str">
        <f>VLOOKUP(A271,CALC!$A$2:$C$494,3,FALSE)</f>
        <v>LW/RW</v>
      </c>
      <c r="D271" s="38">
        <v>2</v>
      </c>
      <c r="E271" s="39">
        <v>84</v>
      </c>
      <c r="F271" s="40">
        <v>21.1</v>
      </c>
      <c r="G271" s="40">
        <v>22.1</v>
      </c>
      <c r="H271" s="40">
        <v>43.2</v>
      </c>
      <c r="I271" s="40">
        <v>11.3</v>
      </c>
      <c r="J271" s="40">
        <v>187.8</v>
      </c>
      <c r="K271" s="40">
        <v>84</v>
      </c>
      <c r="L271" s="40">
        <v>18.899999999999999</v>
      </c>
      <c r="M271" s="40">
        <v>33.6</v>
      </c>
      <c r="N271" s="52">
        <v>0.112</v>
      </c>
      <c r="O271" s="42">
        <v>16</v>
      </c>
      <c r="P271" s="54">
        <f t="shared" ref="P271:Y271" si="303">IF(F$4="Yes",F271*F$5,0)</f>
        <v>105.5</v>
      </c>
      <c r="Q271" s="55">
        <f t="shared" si="303"/>
        <v>82.875</v>
      </c>
      <c r="R271" s="55">
        <f t="shared" si="303"/>
        <v>0</v>
      </c>
      <c r="S271" s="55">
        <f t="shared" si="303"/>
        <v>5.65</v>
      </c>
      <c r="T271" s="55">
        <f t="shared" si="303"/>
        <v>93.9</v>
      </c>
      <c r="U271" s="55">
        <f t="shared" si="303"/>
        <v>25.2</v>
      </c>
      <c r="V271" s="55">
        <f t="shared" si="303"/>
        <v>11.339999999999998</v>
      </c>
      <c r="W271" s="55">
        <f t="shared" si="303"/>
        <v>0</v>
      </c>
      <c r="X271" s="55">
        <f t="shared" si="303"/>
        <v>0</v>
      </c>
      <c r="Y271" s="56">
        <f t="shared" si="303"/>
        <v>0</v>
      </c>
      <c r="Z271" s="57">
        <f t="shared" si="276"/>
        <v>324.46499999999997</v>
      </c>
      <c r="AA271" s="59">
        <f t="shared" si="277"/>
        <v>3.862678571428571</v>
      </c>
      <c r="AB271" s="59">
        <f t="shared" si="278"/>
        <v>-1.7333234285714281</v>
      </c>
      <c r="AC271" s="1"/>
      <c r="AD271" s="1"/>
      <c r="AE271" s="1"/>
      <c r="AF271" s="1"/>
      <c r="AG271" s="1"/>
      <c r="AH271" s="1"/>
      <c r="AI271" s="1"/>
      <c r="AJ271" s="1"/>
      <c r="AK271" s="1"/>
      <c r="AL271" s="1">
        <f>IFERROR(VLOOKUP(C271,CALC!$K$2:$M$8,2,FALSE),1)</f>
        <v>1.08</v>
      </c>
      <c r="AM271" s="1">
        <f>IFERROR(VLOOKUP(C271,CALC!$K$2:$M$8,3,FALSE),1)</f>
        <v>1.04</v>
      </c>
      <c r="AN271" s="1">
        <f>VLOOKUP(B271,CALC!$E$2:$H$33,3,FALSE)</f>
        <v>0.76</v>
      </c>
      <c r="AO271" s="1">
        <f>VLOOKUP(B271,CALC!$E$2:$H$33,4,FALSE)</f>
        <v>0.88</v>
      </c>
      <c r="AP271" s="1"/>
      <c r="AQ271" s="3">
        <f t="shared" si="279"/>
        <v>4.0171857142857137</v>
      </c>
      <c r="AR271" s="3">
        <f t="shared" si="280"/>
        <v>4.1716928571428573</v>
      </c>
      <c r="AS271" s="3">
        <f t="shared" si="281"/>
        <v>3.3991571428571423</v>
      </c>
      <c r="AT271" s="3">
        <f t="shared" si="282"/>
        <v>2.9356357142857141</v>
      </c>
      <c r="AU271" s="3">
        <f t="shared" si="283"/>
        <v>3.5351234285714281</v>
      </c>
      <c r="AV271" s="3">
        <f t="shared" si="284"/>
        <v>3.0530611428571426</v>
      </c>
      <c r="AW271" s="3">
        <f t="shared" si="285"/>
        <v>3.6710897142857144</v>
      </c>
      <c r="AX271" s="3">
        <f t="shared" si="286"/>
        <v>3.1704865714285715</v>
      </c>
      <c r="AY271" s="3">
        <f t="shared" si="287"/>
        <v>-1.893928571428571</v>
      </c>
      <c r="AZ271" s="3">
        <f t="shared" si="288"/>
        <v>-1.9696857142857138</v>
      </c>
      <c r="BA271" s="3">
        <f t="shared" si="289"/>
        <v>-2.0454428571428567</v>
      </c>
      <c r="BB271" s="3">
        <f t="shared" si="290"/>
        <v>-1.6666571428571424</v>
      </c>
      <c r="BC271" s="3">
        <f t="shared" si="291"/>
        <v>-1.439385714285714</v>
      </c>
      <c r="BD271" s="3">
        <f t="shared" si="292"/>
        <v>-1.7333234285714281</v>
      </c>
      <c r="BE271" s="3">
        <f t="shared" si="293"/>
        <v>-1.4969611428571425</v>
      </c>
      <c r="BF271" s="3">
        <f t="shared" si="294"/>
        <v>-1.799989714285714</v>
      </c>
      <c r="BG271" s="3">
        <f t="shared" si="295"/>
        <v>-1.554536571428571</v>
      </c>
    </row>
    <row r="272" spans="1:59" ht="15" x14ac:dyDescent="0.25">
      <c r="A272" s="1" t="s">
        <v>364</v>
      </c>
      <c r="B272" s="1" t="s">
        <v>19</v>
      </c>
      <c r="C272" s="38" t="str">
        <f>VLOOKUP(A272,CALC!$A$2:$C$494,3,FALSE)</f>
        <v>C/LW</v>
      </c>
      <c r="D272" s="1"/>
      <c r="E272" s="79">
        <v>84</v>
      </c>
      <c r="F272" s="80">
        <v>15.4</v>
      </c>
      <c r="G272" s="80">
        <v>20.6</v>
      </c>
      <c r="H272" s="80">
        <v>36.1</v>
      </c>
      <c r="I272" s="80">
        <v>3.5</v>
      </c>
      <c r="J272" s="80">
        <v>170.3</v>
      </c>
      <c r="K272" s="80">
        <v>159</v>
      </c>
      <c r="L272" s="80">
        <v>80.900000000000006</v>
      </c>
      <c r="M272" s="80">
        <v>44.5</v>
      </c>
      <c r="N272" s="81">
        <v>9.0999999999999998E-2</v>
      </c>
      <c r="O272" s="3">
        <v>15.95</v>
      </c>
      <c r="P272" s="54">
        <f t="shared" ref="P272:Y272" si="304">IF(F$4="Yes",F272*F$5,0)</f>
        <v>77</v>
      </c>
      <c r="Q272" s="55">
        <f t="shared" si="304"/>
        <v>77.25</v>
      </c>
      <c r="R272" s="55">
        <f t="shared" si="304"/>
        <v>0</v>
      </c>
      <c r="S272" s="55">
        <f t="shared" si="304"/>
        <v>1.75</v>
      </c>
      <c r="T272" s="55">
        <f t="shared" si="304"/>
        <v>85.15</v>
      </c>
      <c r="U272" s="55">
        <f t="shared" si="304"/>
        <v>47.699999999999996</v>
      </c>
      <c r="V272" s="55">
        <f t="shared" si="304"/>
        <v>48.54</v>
      </c>
      <c r="W272" s="55">
        <f t="shared" si="304"/>
        <v>0</v>
      </c>
      <c r="X272" s="55">
        <f t="shared" si="304"/>
        <v>0</v>
      </c>
      <c r="Y272" s="56">
        <f t="shared" si="304"/>
        <v>0</v>
      </c>
      <c r="Z272" s="57">
        <f t="shared" si="276"/>
        <v>337.39000000000004</v>
      </c>
      <c r="AA272" s="59">
        <f t="shared" si="277"/>
        <v>4.0165476190476195</v>
      </c>
      <c r="AB272" s="59">
        <f t="shared" si="278"/>
        <v>-1.9911066116071412</v>
      </c>
      <c r="AC272" s="1"/>
      <c r="AD272" s="1"/>
      <c r="AE272" s="1"/>
      <c r="AF272" s="1"/>
      <c r="AG272" s="1"/>
      <c r="AH272" s="1"/>
      <c r="AI272" s="1"/>
      <c r="AJ272" s="1"/>
      <c r="AK272" s="1"/>
      <c r="AL272" s="1">
        <f>IFERROR(VLOOKUP(C272,CALC!$K$2:$M$8,2,FALSE),1)</f>
        <v>1.0900000000000001</v>
      </c>
      <c r="AM272" s="1">
        <f>IFERROR(VLOOKUP(C272,CALC!$K$2:$M$8,3,FALSE),1)</f>
        <v>1.0449999999999999</v>
      </c>
      <c r="AN272" s="1">
        <f>VLOOKUP(B272,CALC!$E$2:$H$33,3,FALSE)</f>
        <v>1.19</v>
      </c>
      <c r="AO272" s="1">
        <f>VLOOKUP(B272,CALC!$E$2:$H$33,4,FALSE)</f>
        <v>1.095</v>
      </c>
      <c r="AP272" s="1"/>
      <c r="AQ272" s="3">
        <f t="shared" si="279"/>
        <v>4.1972922619047619</v>
      </c>
      <c r="AR272" s="3">
        <f t="shared" si="280"/>
        <v>4.3780369047619052</v>
      </c>
      <c r="AS272" s="3">
        <f t="shared" si="281"/>
        <v>4.398119642857143</v>
      </c>
      <c r="AT272" s="3">
        <f t="shared" si="282"/>
        <v>4.7796916666666673</v>
      </c>
      <c r="AU272" s="3">
        <f t="shared" si="283"/>
        <v>4.5960350267857137</v>
      </c>
      <c r="AV272" s="3">
        <f t="shared" si="284"/>
        <v>4.9947777916666665</v>
      </c>
      <c r="AW272" s="3">
        <f t="shared" si="285"/>
        <v>4.7939504107142863</v>
      </c>
      <c r="AX272" s="3">
        <f t="shared" si="286"/>
        <v>5.2098639166666674</v>
      </c>
      <c r="AY272" s="3">
        <f t="shared" si="287"/>
        <v>-1.7400595238095224</v>
      </c>
      <c r="AZ272" s="3">
        <f t="shared" si="288"/>
        <v>-1.8183622023809509</v>
      </c>
      <c r="BA272" s="3">
        <f t="shared" si="289"/>
        <v>-1.8966648809523796</v>
      </c>
      <c r="BB272" s="3">
        <f t="shared" si="290"/>
        <v>-1.905365178571427</v>
      </c>
      <c r="BC272" s="3">
        <f t="shared" si="291"/>
        <v>-2.0706708333333315</v>
      </c>
      <c r="BD272" s="3">
        <f t="shared" si="292"/>
        <v>-1.9911066116071412</v>
      </c>
      <c r="BE272" s="3">
        <f t="shared" si="293"/>
        <v>-2.1638510208333317</v>
      </c>
      <c r="BF272" s="3">
        <f t="shared" si="294"/>
        <v>-2.0768480446428557</v>
      </c>
      <c r="BG272" s="3">
        <f t="shared" si="295"/>
        <v>-2.2570312083333315</v>
      </c>
    </row>
    <row r="273" spans="1:59" ht="15" x14ac:dyDescent="0.25">
      <c r="A273" s="38" t="s">
        <v>443</v>
      </c>
      <c r="B273" s="38" t="s">
        <v>30</v>
      </c>
      <c r="C273" s="38" t="str">
        <f>VLOOKUP(A273,CALC!$A$2:$C$494,3,FALSE)</f>
        <v>D</v>
      </c>
      <c r="D273" s="38"/>
      <c r="E273" s="39">
        <v>84</v>
      </c>
      <c r="F273" s="40">
        <v>5.3</v>
      </c>
      <c r="G273" s="40">
        <v>24.9</v>
      </c>
      <c r="H273" s="40">
        <v>30.2</v>
      </c>
      <c r="I273" s="40">
        <v>3.7</v>
      </c>
      <c r="J273" s="40">
        <v>125.2</v>
      </c>
      <c r="K273" s="40">
        <v>24.4</v>
      </c>
      <c r="L273" s="40">
        <v>115.9</v>
      </c>
      <c r="M273" s="40">
        <v>53.7</v>
      </c>
      <c r="N273" s="52">
        <v>4.2000000000000003E-2</v>
      </c>
      <c r="O273" s="42">
        <v>21.9</v>
      </c>
      <c r="P273" s="54">
        <f t="shared" ref="P273:Y273" si="305">IF(F$4="Yes",F273*F$5,0)</f>
        <v>26.5</v>
      </c>
      <c r="Q273" s="55">
        <f t="shared" si="305"/>
        <v>93.375</v>
      </c>
      <c r="R273" s="55">
        <f t="shared" si="305"/>
        <v>0</v>
      </c>
      <c r="S273" s="55">
        <f t="shared" si="305"/>
        <v>1.85</v>
      </c>
      <c r="T273" s="55">
        <f t="shared" si="305"/>
        <v>62.6</v>
      </c>
      <c r="U273" s="55">
        <f t="shared" si="305"/>
        <v>7.3199999999999994</v>
      </c>
      <c r="V273" s="55">
        <f t="shared" si="305"/>
        <v>69.540000000000006</v>
      </c>
      <c r="W273" s="55">
        <f t="shared" si="305"/>
        <v>0</v>
      </c>
      <c r="X273" s="55">
        <f t="shared" si="305"/>
        <v>0</v>
      </c>
      <c r="Y273" s="56">
        <f t="shared" si="305"/>
        <v>0</v>
      </c>
      <c r="Z273" s="57">
        <f t="shared" si="276"/>
        <v>261.185</v>
      </c>
      <c r="AA273" s="59">
        <f t="shared" si="277"/>
        <v>3.109345238095238</v>
      </c>
      <c r="AB273" s="59">
        <f t="shared" si="278"/>
        <v>-1.742089226190477</v>
      </c>
      <c r="AC273" s="1"/>
      <c r="AD273" s="1"/>
      <c r="AE273" s="1"/>
      <c r="AF273" s="1"/>
      <c r="AG273" s="1"/>
      <c r="AH273" s="1"/>
      <c r="AI273" s="1"/>
      <c r="AJ273" s="1"/>
      <c r="AK273" s="1"/>
      <c r="AL273" s="1">
        <f>IFERROR(VLOOKUP(C273,CALC!$K$2:$M$8,2,FALSE),1)</f>
        <v>1</v>
      </c>
      <c r="AM273" s="1">
        <f>IFERROR(VLOOKUP(C273,CALC!$K$2:$M$8,3,FALSE),1)</f>
        <v>1</v>
      </c>
      <c r="AN273" s="1">
        <f>VLOOKUP(B273,CALC!$E$2:$H$33,3,FALSE)</f>
        <v>0.93</v>
      </c>
      <c r="AO273" s="1">
        <f>VLOOKUP(B273,CALC!$E$2:$H$33,4,FALSE)</f>
        <v>0.96500000000000008</v>
      </c>
      <c r="AP273" s="1"/>
      <c r="AQ273" s="3">
        <f t="shared" si="279"/>
        <v>3.109345238095238</v>
      </c>
      <c r="AR273" s="3">
        <f t="shared" si="280"/>
        <v>3.109345238095238</v>
      </c>
      <c r="AS273" s="3">
        <f t="shared" si="281"/>
        <v>3.0005181547619051</v>
      </c>
      <c r="AT273" s="3">
        <f t="shared" si="282"/>
        <v>2.8916910714285713</v>
      </c>
      <c r="AU273" s="3">
        <f t="shared" si="283"/>
        <v>3.0005181547619051</v>
      </c>
      <c r="AV273" s="3">
        <f t="shared" si="284"/>
        <v>2.8916910714285713</v>
      </c>
      <c r="AW273" s="3">
        <f t="shared" si="285"/>
        <v>3.0005181547619051</v>
      </c>
      <c r="AX273" s="3">
        <f t="shared" si="286"/>
        <v>2.8916910714285713</v>
      </c>
      <c r="AY273" s="3">
        <f t="shared" si="287"/>
        <v>-1.8052738095238103</v>
      </c>
      <c r="AZ273" s="3">
        <f t="shared" si="288"/>
        <v>-1.8052738095238103</v>
      </c>
      <c r="BA273" s="3">
        <f t="shared" si="289"/>
        <v>-1.8052738095238103</v>
      </c>
      <c r="BB273" s="3">
        <f t="shared" si="290"/>
        <v>-1.742089226190477</v>
      </c>
      <c r="BC273" s="3">
        <f t="shared" si="291"/>
        <v>-1.6789046428571437</v>
      </c>
      <c r="BD273" s="3">
        <f t="shared" si="292"/>
        <v>-1.742089226190477</v>
      </c>
      <c r="BE273" s="3">
        <f t="shared" si="293"/>
        <v>-1.6789046428571437</v>
      </c>
      <c r="BF273" s="3">
        <f t="shared" si="294"/>
        <v>-1.742089226190477</v>
      </c>
      <c r="BG273" s="3">
        <f t="shared" si="295"/>
        <v>-1.6789046428571437</v>
      </c>
    </row>
    <row r="274" spans="1:59" ht="15" x14ac:dyDescent="0.25">
      <c r="A274" s="38" t="s">
        <v>391</v>
      </c>
      <c r="B274" s="38" t="s">
        <v>43</v>
      </c>
      <c r="C274" s="38" t="str">
        <f>VLOOKUP(A274,CALC!$A$2:$C$494,3,FALSE)</f>
        <v>C</v>
      </c>
      <c r="D274" s="38">
        <v>2</v>
      </c>
      <c r="E274" s="39">
        <v>84</v>
      </c>
      <c r="F274" s="40">
        <v>19.399999999999999</v>
      </c>
      <c r="G274" s="40">
        <v>22</v>
      </c>
      <c r="H274" s="40">
        <v>41.4</v>
      </c>
      <c r="I274" s="40">
        <v>6</v>
      </c>
      <c r="J274" s="40">
        <v>168.6</v>
      </c>
      <c r="K274" s="40">
        <v>104.6</v>
      </c>
      <c r="L274" s="40">
        <v>49.9</v>
      </c>
      <c r="M274" s="40">
        <v>38.4</v>
      </c>
      <c r="N274" s="52">
        <v>0.115</v>
      </c>
      <c r="O274" s="42">
        <v>17.2</v>
      </c>
      <c r="P274" s="54">
        <f t="shared" ref="P274:Y274" si="306">IF(F$4="Yes",F274*F$5,0)</f>
        <v>97</v>
      </c>
      <c r="Q274" s="55">
        <f t="shared" si="306"/>
        <v>82.5</v>
      </c>
      <c r="R274" s="55">
        <f t="shared" si="306"/>
        <v>0</v>
      </c>
      <c r="S274" s="55">
        <f t="shared" si="306"/>
        <v>3</v>
      </c>
      <c r="T274" s="55">
        <f t="shared" si="306"/>
        <v>84.3</v>
      </c>
      <c r="U274" s="55">
        <f t="shared" si="306"/>
        <v>31.379999999999995</v>
      </c>
      <c r="V274" s="55">
        <f t="shared" si="306"/>
        <v>29.939999999999998</v>
      </c>
      <c r="W274" s="55">
        <f t="shared" si="306"/>
        <v>0</v>
      </c>
      <c r="X274" s="55">
        <f t="shared" si="306"/>
        <v>0</v>
      </c>
      <c r="Y274" s="56">
        <f t="shared" si="306"/>
        <v>0</v>
      </c>
      <c r="Z274" s="57">
        <f t="shared" si="276"/>
        <v>328.12</v>
      </c>
      <c r="AA274" s="59">
        <f t="shared" si="277"/>
        <v>3.9061904761904764</v>
      </c>
      <c r="AB274" s="59">
        <f t="shared" si="278"/>
        <v>-1.8134083333333322</v>
      </c>
      <c r="AC274" s="1"/>
      <c r="AD274" s="1"/>
      <c r="AE274" s="1"/>
      <c r="AF274" s="1"/>
      <c r="AG274" s="1"/>
      <c r="AH274" s="1"/>
      <c r="AI274" s="1"/>
      <c r="AJ274" s="1"/>
      <c r="AK274" s="1"/>
      <c r="AL274" s="1">
        <f>IFERROR(VLOOKUP(C274,CALC!$K$2:$M$8,2,FALSE),1)</f>
        <v>0.96</v>
      </c>
      <c r="AM274" s="1">
        <f>IFERROR(VLOOKUP(C274,CALC!$K$2:$M$8,3,FALSE),1)</f>
        <v>0.98</v>
      </c>
      <c r="AN274" s="1">
        <f>VLOOKUP(B274,CALC!$E$2:$H$33,3,FALSE)</f>
        <v>1</v>
      </c>
      <c r="AO274" s="1">
        <f>VLOOKUP(B274,CALC!$E$2:$H$33,4,FALSE)</f>
        <v>1</v>
      </c>
      <c r="AP274" s="1"/>
      <c r="AQ274" s="3">
        <f t="shared" si="279"/>
        <v>3.828066666666667</v>
      </c>
      <c r="AR274" s="3">
        <f t="shared" si="280"/>
        <v>3.749942857142857</v>
      </c>
      <c r="AS274" s="3">
        <f t="shared" si="281"/>
        <v>3.9061904761904764</v>
      </c>
      <c r="AT274" s="3">
        <f t="shared" si="282"/>
        <v>3.9061904761904764</v>
      </c>
      <c r="AU274" s="3">
        <f t="shared" si="283"/>
        <v>3.828066666666667</v>
      </c>
      <c r="AV274" s="3">
        <f t="shared" si="284"/>
        <v>3.828066666666667</v>
      </c>
      <c r="AW274" s="3">
        <f t="shared" si="285"/>
        <v>3.749942857142857</v>
      </c>
      <c r="AX274" s="3">
        <f t="shared" si="286"/>
        <v>3.749942857142857</v>
      </c>
      <c r="AY274" s="3">
        <f t="shared" si="287"/>
        <v>-1.8504166666666655</v>
      </c>
      <c r="AZ274" s="3">
        <f t="shared" si="288"/>
        <v>-1.8134083333333322</v>
      </c>
      <c r="BA274" s="3">
        <f t="shared" si="289"/>
        <v>-1.7763999999999989</v>
      </c>
      <c r="BB274" s="3">
        <f t="shared" si="290"/>
        <v>-1.8504166666666655</v>
      </c>
      <c r="BC274" s="3">
        <f t="shared" si="291"/>
        <v>-1.8504166666666655</v>
      </c>
      <c r="BD274" s="3">
        <f t="shared" si="292"/>
        <v>-1.8134083333333322</v>
      </c>
      <c r="BE274" s="3">
        <f t="shared" si="293"/>
        <v>-1.8134083333333322</v>
      </c>
      <c r="BF274" s="3">
        <f t="shared" si="294"/>
        <v>-1.7763999999999989</v>
      </c>
      <c r="BG274" s="3">
        <f t="shared" si="295"/>
        <v>-1.7763999999999989</v>
      </c>
    </row>
    <row r="275" spans="1:59" ht="15" x14ac:dyDescent="0.25">
      <c r="A275" s="38" t="s">
        <v>410</v>
      </c>
      <c r="B275" s="38" t="s">
        <v>53</v>
      </c>
      <c r="C275" s="38" t="str">
        <f>VLOOKUP(A275,CALC!$A$2:$C$494,3,FALSE)</f>
        <v>LW/RW</v>
      </c>
      <c r="D275" s="38">
        <v>2</v>
      </c>
      <c r="E275" s="39">
        <v>84</v>
      </c>
      <c r="F275" s="40">
        <v>20.7</v>
      </c>
      <c r="G275" s="40">
        <v>19.7</v>
      </c>
      <c r="H275" s="40">
        <v>40.4</v>
      </c>
      <c r="I275" s="40">
        <v>3.1</v>
      </c>
      <c r="J275" s="40">
        <v>199.7</v>
      </c>
      <c r="K275" s="40">
        <v>80</v>
      </c>
      <c r="L275" s="40">
        <v>43.3</v>
      </c>
      <c r="M275" s="40">
        <v>13.1</v>
      </c>
      <c r="N275" s="52">
        <v>0.104</v>
      </c>
      <c r="O275" s="42">
        <v>16.8</v>
      </c>
      <c r="P275" s="54">
        <f t="shared" ref="P275:Y275" si="307">IF(F$4="Yes",F275*F$5,0)</f>
        <v>103.5</v>
      </c>
      <c r="Q275" s="55">
        <f t="shared" si="307"/>
        <v>73.875</v>
      </c>
      <c r="R275" s="55">
        <f t="shared" si="307"/>
        <v>0</v>
      </c>
      <c r="S275" s="55">
        <f t="shared" si="307"/>
        <v>1.55</v>
      </c>
      <c r="T275" s="55">
        <f t="shared" si="307"/>
        <v>99.85</v>
      </c>
      <c r="U275" s="55">
        <f t="shared" si="307"/>
        <v>24</v>
      </c>
      <c r="V275" s="55">
        <f t="shared" si="307"/>
        <v>25.979999999999997</v>
      </c>
      <c r="W275" s="55">
        <f t="shared" si="307"/>
        <v>0</v>
      </c>
      <c r="X275" s="55">
        <f t="shared" si="307"/>
        <v>0</v>
      </c>
      <c r="Y275" s="56">
        <f t="shared" si="307"/>
        <v>0</v>
      </c>
      <c r="Z275" s="57">
        <f t="shared" si="276"/>
        <v>328.755</v>
      </c>
      <c r="AA275" s="59">
        <f t="shared" si="277"/>
        <v>3.9137499999999998</v>
      </c>
      <c r="AB275" s="59">
        <f t="shared" si="278"/>
        <v>-1.8878228571428566</v>
      </c>
      <c r="AC275" s="1"/>
      <c r="AD275" s="1"/>
      <c r="AE275" s="1"/>
      <c r="AF275" s="1"/>
      <c r="AG275" s="1"/>
      <c r="AH275" s="1"/>
      <c r="AI275" s="1"/>
      <c r="AJ275" s="1"/>
      <c r="AK275" s="1"/>
      <c r="AL275" s="1">
        <f>IFERROR(VLOOKUP(C275,CALC!$K$2:$M$8,2,FALSE),1)</f>
        <v>1.08</v>
      </c>
      <c r="AM275" s="1">
        <f>IFERROR(VLOOKUP(C275,CALC!$K$2:$M$8,3,FALSE),1)</f>
        <v>1.04</v>
      </c>
      <c r="AN275" s="1">
        <f>VLOOKUP(B275,CALC!$E$2:$H$33,3,FALSE)</f>
        <v>0.97</v>
      </c>
      <c r="AO275" s="1">
        <f>VLOOKUP(B275,CALC!$E$2:$H$33,4,FALSE)</f>
        <v>0.98499999999999999</v>
      </c>
      <c r="AP275" s="1"/>
      <c r="AQ275" s="3">
        <f t="shared" si="279"/>
        <v>4.0702999999999996</v>
      </c>
      <c r="AR275" s="3">
        <f t="shared" si="280"/>
        <v>4.2268499999999998</v>
      </c>
      <c r="AS275" s="3">
        <f t="shared" si="281"/>
        <v>3.8550437499999997</v>
      </c>
      <c r="AT275" s="3">
        <f t="shared" si="282"/>
        <v>3.7963374999999999</v>
      </c>
      <c r="AU275" s="3">
        <f t="shared" si="283"/>
        <v>4.0092454999999996</v>
      </c>
      <c r="AV275" s="3">
        <f t="shared" si="284"/>
        <v>3.9481909999999996</v>
      </c>
      <c r="AW275" s="3">
        <f t="shared" si="285"/>
        <v>4.1634472499999999</v>
      </c>
      <c r="AX275" s="3">
        <f t="shared" si="286"/>
        <v>4.1000445000000001</v>
      </c>
      <c r="AY275" s="3">
        <f t="shared" si="287"/>
        <v>-1.8428571428571421</v>
      </c>
      <c r="AZ275" s="3">
        <f t="shared" si="288"/>
        <v>-1.9165714285714279</v>
      </c>
      <c r="BA275" s="3">
        <f t="shared" si="289"/>
        <v>-1.9902857142857135</v>
      </c>
      <c r="BB275" s="3">
        <f t="shared" si="290"/>
        <v>-1.815214285714285</v>
      </c>
      <c r="BC275" s="3">
        <f t="shared" si="291"/>
        <v>-1.7875714285714277</v>
      </c>
      <c r="BD275" s="3">
        <f t="shared" si="292"/>
        <v>-1.8878228571428566</v>
      </c>
      <c r="BE275" s="3">
        <f t="shared" si="293"/>
        <v>-1.859074285714285</v>
      </c>
      <c r="BF275" s="3">
        <f t="shared" si="294"/>
        <v>-1.9604314285714277</v>
      </c>
      <c r="BG275" s="3">
        <f t="shared" si="295"/>
        <v>-1.9305771428571421</v>
      </c>
    </row>
    <row r="276" spans="1:59" ht="15" x14ac:dyDescent="0.25">
      <c r="A276" s="1" t="s">
        <v>423</v>
      </c>
      <c r="B276" s="1" t="s">
        <v>19</v>
      </c>
      <c r="C276" s="38" t="str">
        <f>VLOOKUP(A276,CALC!$A$2:$C$494,3,FALSE)</f>
        <v>D</v>
      </c>
      <c r="D276" s="1"/>
      <c r="E276" s="79">
        <v>84</v>
      </c>
      <c r="F276" s="80">
        <v>3.2</v>
      </c>
      <c r="G276" s="80">
        <v>20.3</v>
      </c>
      <c r="H276" s="80">
        <v>23.5</v>
      </c>
      <c r="I276" s="80">
        <v>0</v>
      </c>
      <c r="J276" s="80">
        <v>97.6</v>
      </c>
      <c r="K276" s="80">
        <v>127.7</v>
      </c>
      <c r="L276" s="80">
        <v>144.6</v>
      </c>
      <c r="M276" s="80">
        <v>27.6</v>
      </c>
      <c r="N276" s="81">
        <v>3.3000000000000002E-2</v>
      </c>
      <c r="O276" s="3">
        <v>20.5</v>
      </c>
      <c r="P276" s="54">
        <f t="shared" ref="P276:Y276" si="308">IF(F$4="Yes",F276*F$5,0)</f>
        <v>16</v>
      </c>
      <c r="Q276" s="55">
        <f t="shared" si="308"/>
        <v>76.125</v>
      </c>
      <c r="R276" s="55">
        <f t="shared" si="308"/>
        <v>0</v>
      </c>
      <c r="S276" s="55">
        <f t="shared" si="308"/>
        <v>0</v>
      </c>
      <c r="T276" s="55">
        <f t="shared" si="308"/>
        <v>48.8</v>
      </c>
      <c r="U276" s="55">
        <f t="shared" si="308"/>
        <v>38.31</v>
      </c>
      <c r="V276" s="55">
        <f t="shared" si="308"/>
        <v>86.759999999999991</v>
      </c>
      <c r="W276" s="55">
        <f t="shared" si="308"/>
        <v>0</v>
      </c>
      <c r="X276" s="55">
        <f t="shared" si="308"/>
        <v>0</v>
      </c>
      <c r="Y276" s="56">
        <f t="shared" si="308"/>
        <v>0</v>
      </c>
      <c r="Z276" s="57">
        <f t="shared" si="276"/>
        <v>265.995</v>
      </c>
      <c r="AA276" s="59">
        <f t="shared" si="277"/>
        <v>3.166607142857143</v>
      </c>
      <c r="AB276" s="59">
        <f t="shared" si="278"/>
        <v>-1.9140730357142863</v>
      </c>
      <c r="AC276" s="1"/>
      <c r="AD276" s="1"/>
      <c r="AE276" s="1"/>
      <c r="AF276" s="1"/>
      <c r="AG276" s="1"/>
      <c r="AH276" s="1"/>
      <c r="AI276" s="1"/>
      <c r="AJ276" s="1"/>
      <c r="AK276" s="1"/>
      <c r="AL276" s="1">
        <f>IFERROR(VLOOKUP(C276,CALC!$K$2:$M$8,2,FALSE),1)</f>
        <v>1</v>
      </c>
      <c r="AM276" s="1">
        <f>IFERROR(VLOOKUP(C276,CALC!$K$2:$M$8,3,FALSE),1)</f>
        <v>1</v>
      </c>
      <c r="AN276" s="1">
        <f>VLOOKUP(B276,CALC!$E$2:$H$33,3,FALSE)</f>
        <v>1.19</v>
      </c>
      <c r="AO276" s="1">
        <f>VLOOKUP(B276,CALC!$E$2:$H$33,4,FALSE)</f>
        <v>1.095</v>
      </c>
      <c r="AP276" s="1"/>
      <c r="AQ276" s="3">
        <f t="shared" si="279"/>
        <v>3.166607142857143</v>
      </c>
      <c r="AR276" s="3">
        <f t="shared" si="280"/>
        <v>3.166607142857143</v>
      </c>
      <c r="AS276" s="3">
        <f t="shared" si="281"/>
        <v>3.4674348214285713</v>
      </c>
      <c r="AT276" s="3">
        <f t="shared" si="282"/>
        <v>3.7682625000000001</v>
      </c>
      <c r="AU276" s="3">
        <f t="shared" si="283"/>
        <v>3.4674348214285713</v>
      </c>
      <c r="AV276" s="3">
        <f t="shared" si="284"/>
        <v>3.7682625000000001</v>
      </c>
      <c r="AW276" s="3">
        <f t="shared" si="285"/>
        <v>3.4674348214285713</v>
      </c>
      <c r="AX276" s="3">
        <f t="shared" si="286"/>
        <v>3.7682625000000001</v>
      </c>
      <c r="AY276" s="3">
        <f t="shared" si="287"/>
        <v>-1.7480119047619054</v>
      </c>
      <c r="AZ276" s="3">
        <f t="shared" si="288"/>
        <v>-1.7480119047619054</v>
      </c>
      <c r="BA276" s="3">
        <f t="shared" si="289"/>
        <v>-1.7480119047619054</v>
      </c>
      <c r="BB276" s="3">
        <f t="shared" si="290"/>
        <v>-1.9140730357142863</v>
      </c>
      <c r="BC276" s="3">
        <f t="shared" si="291"/>
        <v>-2.0801341666666673</v>
      </c>
      <c r="BD276" s="3">
        <f t="shared" si="292"/>
        <v>-1.9140730357142863</v>
      </c>
      <c r="BE276" s="3">
        <f t="shared" si="293"/>
        <v>-2.0801341666666673</v>
      </c>
      <c r="BF276" s="3">
        <f t="shared" si="294"/>
        <v>-1.9140730357142863</v>
      </c>
      <c r="BG276" s="3">
        <f t="shared" si="295"/>
        <v>-2.0801341666666673</v>
      </c>
    </row>
    <row r="277" spans="1:59" ht="15" x14ac:dyDescent="0.25">
      <c r="A277" s="1" t="s">
        <v>511</v>
      </c>
      <c r="B277" s="1" t="s">
        <v>68</v>
      </c>
      <c r="C277" s="38" t="str">
        <f>VLOOKUP(A277,CALC!$A$2:$C$494,3,FALSE)</f>
        <v>C/LW</v>
      </c>
      <c r="D277" s="1"/>
      <c r="E277" s="79">
        <v>84</v>
      </c>
      <c r="F277" s="80">
        <v>22.9</v>
      </c>
      <c r="G277" s="80">
        <v>20.5</v>
      </c>
      <c r="H277" s="80">
        <v>43.5</v>
      </c>
      <c r="I277" s="80">
        <v>4.9000000000000004</v>
      </c>
      <c r="J277" s="80">
        <v>150</v>
      </c>
      <c r="K277" s="80">
        <v>131.9</v>
      </c>
      <c r="L277" s="80">
        <v>34.9</v>
      </c>
      <c r="M277" s="80">
        <v>54.5</v>
      </c>
      <c r="N277" s="81">
        <v>0.153</v>
      </c>
      <c r="O277" s="3">
        <v>16.600000000000001</v>
      </c>
      <c r="P277" s="54">
        <f t="shared" ref="P277:Y277" si="309">IF(F$4="Yes",F277*F$5,0)</f>
        <v>114.5</v>
      </c>
      <c r="Q277" s="55">
        <f t="shared" si="309"/>
        <v>76.875</v>
      </c>
      <c r="R277" s="55">
        <f t="shared" si="309"/>
        <v>0</v>
      </c>
      <c r="S277" s="55">
        <f t="shared" si="309"/>
        <v>2.4500000000000002</v>
      </c>
      <c r="T277" s="55">
        <f t="shared" si="309"/>
        <v>75</v>
      </c>
      <c r="U277" s="55">
        <f t="shared" si="309"/>
        <v>39.57</v>
      </c>
      <c r="V277" s="55">
        <f t="shared" si="309"/>
        <v>20.939999999999998</v>
      </c>
      <c r="W277" s="55">
        <f t="shared" si="309"/>
        <v>0</v>
      </c>
      <c r="X277" s="55">
        <f t="shared" si="309"/>
        <v>0</v>
      </c>
      <c r="Y277" s="56">
        <f t="shared" si="309"/>
        <v>0</v>
      </c>
      <c r="Z277" s="57">
        <f t="shared" si="276"/>
        <v>329.33499999999998</v>
      </c>
      <c r="AA277" s="59">
        <f t="shared" si="277"/>
        <v>3.9206547619047618</v>
      </c>
      <c r="AB277" s="59">
        <f t="shared" si="278"/>
        <v>-1.9185702380952372</v>
      </c>
      <c r="AC277" s="1"/>
      <c r="AD277" s="1"/>
      <c r="AE277" s="1"/>
      <c r="AF277" s="1"/>
      <c r="AG277" s="1"/>
      <c r="AH277" s="1"/>
      <c r="AI277" s="1"/>
      <c r="AJ277" s="1"/>
      <c r="AK277" s="1"/>
      <c r="AL277" s="1">
        <f>IFERROR(VLOOKUP(C277,CALC!$K$2:$M$8,2,FALSE),1)</f>
        <v>1.0900000000000001</v>
      </c>
      <c r="AM277" s="1">
        <f>IFERROR(VLOOKUP(C277,CALC!$K$2:$M$8,3,FALSE),1)</f>
        <v>1.0449999999999999</v>
      </c>
      <c r="AN277" s="1">
        <f>VLOOKUP(B277,CALC!$E$2:$H$33,3,FALSE)</f>
        <v>1</v>
      </c>
      <c r="AO277" s="1">
        <f>VLOOKUP(B277,CALC!$E$2:$H$33,4,FALSE)</f>
        <v>1</v>
      </c>
      <c r="AP277" s="1"/>
      <c r="AQ277" s="3">
        <f t="shared" si="279"/>
        <v>4.0970842261904759</v>
      </c>
      <c r="AR277" s="3">
        <f t="shared" si="280"/>
        <v>4.2735136904761903</v>
      </c>
      <c r="AS277" s="3">
        <f t="shared" si="281"/>
        <v>3.9206547619047618</v>
      </c>
      <c r="AT277" s="3">
        <f t="shared" si="282"/>
        <v>3.9206547619047618</v>
      </c>
      <c r="AU277" s="3">
        <f t="shared" si="283"/>
        <v>4.0970842261904759</v>
      </c>
      <c r="AV277" s="3">
        <f t="shared" si="284"/>
        <v>4.0970842261904759</v>
      </c>
      <c r="AW277" s="3">
        <f t="shared" si="285"/>
        <v>4.2735136904761903</v>
      </c>
      <c r="AX277" s="3">
        <f t="shared" si="286"/>
        <v>4.2735136904761903</v>
      </c>
      <c r="AY277" s="3">
        <f t="shared" si="287"/>
        <v>-1.8359523809523801</v>
      </c>
      <c r="AZ277" s="3">
        <f t="shared" si="288"/>
        <v>-1.9185702380952372</v>
      </c>
      <c r="BA277" s="3">
        <f t="shared" si="289"/>
        <v>-2.0011880952380943</v>
      </c>
      <c r="BB277" s="3">
        <f t="shared" si="290"/>
        <v>-1.8359523809523801</v>
      </c>
      <c r="BC277" s="3">
        <f t="shared" si="291"/>
        <v>-1.8359523809523801</v>
      </c>
      <c r="BD277" s="3">
        <f t="shared" si="292"/>
        <v>-1.9185702380952372</v>
      </c>
      <c r="BE277" s="3">
        <f t="shared" si="293"/>
        <v>-1.9185702380952372</v>
      </c>
      <c r="BF277" s="3">
        <f t="shared" si="294"/>
        <v>-2.0011880952380943</v>
      </c>
      <c r="BG277" s="3">
        <f t="shared" si="295"/>
        <v>-2.0011880952380943</v>
      </c>
    </row>
    <row r="278" spans="1:59" ht="15" x14ac:dyDescent="0.25">
      <c r="A278" s="38" t="s">
        <v>571</v>
      </c>
      <c r="B278" s="38" t="s">
        <v>53</v>
      </c>
      <c r="C278" s="38" t="str">
        <f>VLOOKUP(A278,CALC!$A$2:$C$494,3,FALSE)</f>
        <v>D</v>
      </c>
      <c r="D278" s="38"/>
      <c r="E278" s="39">
        <v>84</v>
      </c>
      <c r="F278" s="40">
        <v>5.8</v>
      </c>
      <c r="G278" s="40">
        <v>16.600000000000001</v>
      </c>
      <c r="H278" s="40">
        <v>22.3</v>
      </c>
      <c r="I278" s="40">
        <v>0</v>
      </c>
      <c r="J278" s="40">
        <v>81.5</v>
      </c>
      <c r="K278" s="40">
        <v>128.69999999999999</v>
      </c>
      <c r="L278" s="40">
        <v>145</v>
      </c>
      <c r="M278" s="40">
        <v>31.4</v>
      </c>
      <c r="N278" s="52">
        <v>7.0999999999999994E-2</v>
      </c>
      <c r="O278" s="42">
        <v>21.6</v>
      </c>
      <c r="P278" s="54">
        <f t="shared" ref="P278:Y278" si="310">IF(F$4="Yes",F278*F$5,0)</f>
        <v>29</v>
      </c>
      <c r="Q278" s="55">
        <f t="shared" si="310"/>
        <v>62.250000000000007</v>
      </c>
      <c r="R278" s="55">
        <f t="shared" si="310"/>
        <v>0</v>
      </c>
      <c r="S278" s="55">
        <f t="shared" si="310"/>
        <v>0</v>
      </c>
      <c r="T278" s="55">
        <f t="shared" si="310"/>
        <v>40.75</v>
      </c>
      <c r="U278" s="55">
        <f t="shared" si="310"/>
        <v>38.609999999999992</v>
      </c>
      <c r="V278" s="55">
        <f t="shared" si="310"/>
        <v>87</v>
      </c>
      <c r="W278" s="55">
        <f t="shared" si="310"/>
        <v>0</v>
      </c>
      <c r="X278" s="55">
        <f t="shared" si="310"/>
        <v>0</v>
      </c>
      <c r="Y278" s="56">
        <f t="shared" si="310"/>
        <v>0</v>
      </c>
      <c r="Z278" s="57">
        <f t="shared" si="276"/>
        <v>257.61</v>
      </c>
      <c r="AA278" s="59">
        <f t="shared" si="277"/>
        <v>3.0667857142857144</v>
      </c>
      <c r="AB278" s="59">
        <f t="shared" si="278"/>
        <v>-1.8201158333333338</v>
      </c>
      <c r="AC278" s="1"/>
      <c r="AD278" s="1"/>
      <c r="AE278" s="1"/>
      <c r="AF278" s="1"/>
      <c r="AG278" s="1"/>
      <c r="AH278" s="1"/>
      <c r="AI278" s="1"/>
      <c r="AJ278" s="1"/>
      <c r="AK278" s="1"/>
      <c r="AL278" s="1">
        <f>IFERROR(VLOOKUP(C278,CALC!$K$2:$M$8,2,FALSE),1)</f>
        <v>1</v>
      </c>
      <c r="AM278" s="1">
        <f>IFERROR(VLOOKUP(C278,CALC!$K$2:$M$8,3,FALSE),1)</f>
        <v>1</v>
      </c>
      <c r="AN278" s="1">
        <f>VLOOKUP(B278,CALC!$E$2:$H$33,3,FALSE)</f>
        <v>0.97</v>
      </c>
      <c r="AO278" s="1">
        <f>VLOOKUP(B278,CALC!$E$2:$H$33,4,FALSE)</f>
        <v>0.98499999999999999</v>
      </c>
      <c r="AP278" s="1"/>
      <c r="AQ278" s="3">
        <f t="shared" si="279"/>
        <v>3.0667857142857144</v>
      </c>
      <c r="AR278" s="3">
        <f t="shared" si="280"/>
        <v>3.0667857142857144</v>
      </c>
      <c r="AS278" s="3">
        <f t="shared" si="281"/>
        <v>3.0207839285714289</v>
      </c>
      <c r="AT278" s="3">
        <f t="shared" si="282"/>
        <v>2.9747821428571428</v>
      </c>
      <c r="AU278" s="3">
        <f t="shared" si="283"/>
        <v>3.0207839285714289</v>
      </c>
      <c r="AV278" s="3">
        <f t="shared" si="284"/>
        <v>2.9747821428571428</v>
      </c>
      <c r="AW278" s="3">
        <f t="shared" si="285"/>
        <v>3.0207839285714289</v>
      </c>
      <c r="AX278" s="3">
        <f t="shared" si="286"/>
        <v>2.9747821428571428</v>
      </c>
      <c r="AY278" s="3">
        <f t="shared" si="287"/>
        <v>-1.8478333333333339</v>
      </c>
      <c r="AZ278" s="3">
        <f t="shared" si="288"/>
        <v>-1.8478333333333339</v>
      </c>
      <c r="BA278" s="3">
        <f t="shared" si="289"/>
        <v>-1.8478333333333339</v>
      </c>
      <c r="BB278" s="3">
        <f t="shared" si="290"/>
        <v>-1.8201158333333338</v>
      </c>
      <c r="BC278" s="3">
        <f t="shared" si="291"/>
        <v>-1.7923983333333338</v>
      </c>
      <c r="BD278" s="3">
        <f t="shared" si="292"/>
        <v>-1.8201158333333338</v>
      </c>
      <c r="BE278" s="3">
        <f t="shared" si="293"/>
        <v>-1.7923983333333338</v>
      </c>
      <c r="BF278" s="3">
        <f t="shared" si="294"/>
        <v>-1.8201158333333338</v>
      </c>
      <c r="BG278" s="3">
        <f t="shared" si="295"/>
        <v>-1.7923983333333338</v>
      </c>
    </row>
    <row r="279" spans="1:59" ht="15" x14ac:dyDescent="0.25">
      <c r="A279" s="38" t="s">
        <v>568</v>
      </c>
      <c r="B279" s="38" t="s">
        <v>79</v>
      </c>
      <c r="C279" s="38" t="str">
        <f>VLOOKUP(A279,CALC!$A$2:$C$494,3,FALSE)</f>
        <v>D</v>
      </c>
      <c r="D279" s="38"/>
      <c r="E279" s="39">
        <v>84</v>
      </c>
      <c r="F279" s="40">
        <v>3.8</v>
      </c>
      <c r="G279" s="40">
        <v>16.3</v>
      </c>
      <c r="H279" s="40">
        <v>20.2</v>
      </c>
      <c r="I279" s="40">
        <v>0</v>
      </c>
      <c r="J279" s="40">
        <v>84.2</v>
      </c>
      <c r="K279" s="40">
        <v>124.3</v>
      </c>
      <c r="L279" s="40">
        <v>162.19999999999999</v>
      </c>
      <c r="M279" s="40">
        <v>79</v>
      </c>
      <c r="N279" s="52">
        <v>4.5999999999999999E-2</v>
      </c>
      <c r="O279" s="42">
        <v>20.149999999999999</v>
      </c>
      <c r="P279" s="54">
        <f t="shared" ref="P279:Y279" si="311">IF(F$4="Yes",F279*F$5,0)</f>
        <v>19</v>
      </c>
      <c r="Q279" s="55">
        <f t="shared" si="311"/>
        <v>61.125</v>
      </c>
      <c r="R279" s="55">
        <f t="shared" si="311"/>
        <v>0</v>
      </c>
      <c r="S279" s="55">
        <f t="shared" si="311"/>
        <v>0</v>
      </c>
      <c r="T279" s="55">
        <f t="shared" si="311"/>
        <v>42.1</v>
      </c>
      <c r="U279" s="55">
        <f t="shared" si="311"/>
        <v>37.29</v>
      </c>
      <c r="V279" s="55">
        <f t="shared" si="311"/>
        <v>97.32</v>
      </c>
      <c r="W279" s="55">
        <f t="shared" si="311"/>
        <v>0</v>
      </c>
      <c r="X279" s="55">
        <f t="shared" si="311"/>
        <v>0</v>
      </c>
      <c r="Y279" s="56">
        <f t="shared" si="311"/>
        <v>0</v>
      </c>
      <c r="Z279" s="57">
        <f t="shared" si="276"/>
        <v>256.83499999999998</v>
      </c>
      <c r="AA279" s="59">
        <f t="shared" si="277"/>
        <v>3.0575595238095237</v>
      </c>
      <c r="AB279" s="59">
        <f t="shared" si="278"/>
        <v>-1.8106330357142866</v>
      </c>
      <c r="AC279" s="1"/>
      <c r="AD279" s="1"/>
      <c r="AE279" s="1"/>
      <c r="AF279" s="1"/>
      <c r="AG279" s="1"/>
      <c r="AH279" s="1"/>
      <c r="AI279" s="1"/>
      <c r="AJ279" s="1"/>
      <c r="AK279" s="1"/>
      <c r="AL279" s="1">
        <f>IFERROR(VLOOKUP(C279,CALC!$K$2:$M$8,2,FALSE),1)</f>
        <v>1</v>
      </c>
      <c r="AM279" s="1">
        <f>IFERROR(VLOOKUP(C279,CALC!$K$2:$M$8,3,FALSE),1)</f>
        <v>1</v>
      </c>
      <c r="AN279" s="1">
        <f>VLOOKUP(B279,CALC!$E$2:$H$33,3,FALSE)</f>
        <v>0.95</v>
      </c>
      <c r="AO279" s="1">
        <f>VLOOKUP(B279,CALC!$E$2:$H$33,4,FALSE)</f>
        <v>0.97499999999999998</v>
      </c>
      <c r="AP279" s="1"/>
      <c r="AQ279" s="3">
        <f t="shared" si="279"/>
        <v>3.0575595238095237</v>
      </c>
      <c r="AR279" s="3">
        <f t="shared" si="280"/>
        <v>3.0575595238095237</v>
      </c>
      <c r="AS279" s="3">
        <f t="shared" si="281"/>
        <v>2.9811205357142856</v>
      </c>
      <c r="AT279" s="3">
        <f t="shared" si="282"/>
        <v>2.9046815476190475</v>
      </c>
      <c r="AU279" s="3">
        <f t="shared" si="283"/>
        <v>2.9811205357142856</v>
      </c>
      <c r="AV279" s="3">
        <f t="shared" si="284"/>
        <v>2.9046815476190475</v>
      </c>
      <c r="AW279" s="3">
        <f t="shared" si="285"/>
        <v>2.9811205357142856</v>
      </c>
      <c r="AX279" s="3">
        <f t="shared" si="286"/>
        <v>2.9046815476190475</v>
      </c>
      <c r="AY279" s="3">
        <f t="shared" si="287"/>
        <v>-1.8570595238095247</v>
      </c>
      <c r="AZ279" s="3">
        <f t="shared" si="288"/>
        <v>-1.8570595238095247</v>
      </c>
      <c r="BA279" s="3">
        <f t="shared" si="289"/>
        <v>-1.8570595238095247</v>
      </c>
      <c r="BB279" s="3">
        <f t="shared" si="290"/>
        <v>-1.8106330357142866</v>
      </c>
      <c r="BC279" s="3">
        <f t="shared" si="291"/>
        <v>-1.7642065476190483</v>
      </c>
      <c r="BD279" s="3">
        <f t="shared" si="292"/>
        <v>-1.8106330357142866</v>
      </c>
      <c r="BE279" s="3">
        <f t="shared" si="293"/>
        <v>-1.7642065476190483</v>
      </c>
      <c r="BF279" s="3">
        <f t="shared" si="294"/>
        <v>-1.8106330357142866</v>
      </c>
      <c r="BG279" s="3">
        <f t="shared" si="295"/>
        <v>-1.7642065476190483</v>
      </c>
    </row>
    <row r="280" spans="1:59" ht="15" x14ac:dyDescent="0.25">
      <c r="A280" s="38" t="s">
        <v>420</v>
      </c>
      <c r="B280" s="38" t="s">
        <v>39</v>
      </c>
      <c r="C280" s="38" t="str">
        <f>VLOOKUP(A280,CALC!$A$2:$C$494,3,FALSE)</f>
        <v>RW</v>
      </c>
      <c r="D280" s="38"/>
      <c r="E280" s="39">
        <v>84</v>
      </c>
      <c r="F280" s="40">
        <v>15.1</v>
      </c>
      <c r="G280" s="40">
        <v>16.8</v>
      </c>
      <c r="H280" s="40">
        <v>31.9</v>
      </c>
      <c r="I280" s="40">
        <v>0</v>
      </c>
      <c r="J280" s="40">
        <v>111.5</v>
      </c>
      <c r="K280" s="40">
        <v>295.60000000000002</v>
      </c>
      <c r="L280" s="40">
        <v>60.5</v>
      </c>
      <c r="M280" s="40">
        <v>134.6</v>
      </c>
      <c r="N280" s="41">
        <v>0.13500000000000001</v>
      </c>
      <c r="O280" s="42">
        <v>14.25</v>
      </c>
      <c r="P280" s="54">
        <f t="shared" ref="P280:Y280" si="312">IF(F$4="Yes",F280*F$5,0)</f>
        <v>75.5</v>
      </c>
      <c r="Q280" s="55">
        <f t="shared" si="312"/>
        <v>63</v>
      </c>
      <c r="R280" s="55">
        <f t="shared" si="312"/>
        <v>0</v>
      </c>
      <c r="S280" s="55">
        <f t="shared" si="312"/>
        <v>0</v>
      </c>
      <c r="T280" s="55">
        <f t="shared" si="312"/>
        <v>55.75</v>
      </c>
      <c r="U280" s="55">
        <f t="shared" si="312"/>
        <v>88.68</v>
      </c>
      <c r="V280" s="55">
        <f t="shared" si="312"/>
        <v>36.299999999999997</v>
      </c>
      <c r="W280" s="55">
        <f t="shared" si="312"/>
        <v>0</v>
      </c>
      <c r="X280" s="55">
        <f t="shared" si="312"/>
        <v>0</v>
      </c>
      <c r="Y280" s="56">
        <f t="shared" si="312"/>
        <v>0</v>
      </c>
      <c r="Z280" s="57">
        <f t="shared" si="276"/>
        <v>319.23</v>
      </c>
      <c r="AA280" s="59">
        <f t="shared" si="277"/>
        <v>3.800357142857143</v>
      </c>
      <c r="AB280" s="59">
        <f t="shared" si="278"/>
        <v>-1.8119765624999991</v>
      </c>
      <c r="AC280" s="1"/>
      <c r="AD280" s="1"/>
      <c r="AE280" s="1"/>
      <c r="AF280" s="1"/>
      <c r="AG280" s="1"/>
      <c r="AH280" s="1"/>
      <c r="AI280" s="1"/>
      <c r="AJ280" s="1"/>
      <c r="AK280" s="1"/>
      <c r="AL280" s="1">
        <f>IFERROR(VLOOKUP(C280,CALC!$K$2:$M$8,2,FALSE),1)</f>
        <v>0.95</v>
      </c>
      <c r="AM280" s="1">
        <f>IFERROR(VLOOKUP(C280,CALC!$K$2:$M$8,3,FALSE),1)</f>
        <v>0.97499999999999998</v>
      </c>
      <c r="AN280" s="1">
        <f>VLOOKUP(B280,CALC!$E$2:$H$33,3,FALSE)</f>
        <v>0.9</v>
      </c>
      <c r="AO280" s="1">
        <f>VLOOKUP(B280,CALC!$E$2:$H$33,4,FALSE)</f>
        <v>0.95</v>
      </c>
      <c r="AP280" s="1"/>
      <c r="AQ280" s="3">
        <f t="shared" si="279"/>
        <v>3.7053482142857144</v>
      </c>
      <c r="AR280" s="3">
        <f t="shared" si="280"/>
        <v>3.6103392857142858</v>
      </c>
      <c r="AS280" s="3">
        <f t="shared" si="281"/>
        <v>3.6103392857142858</v>
      </c>
      <c r="AT280" s="3">
        <f t="shared" si="282"/>
        <v>3.420321428571429</v>
      </c>
      <c r="AU280" s="3">
        <f t="shared" si="283"/>
        <v>3.5200808035714286</v>
      </c>
      <c r="AV280" s="3">
        <f t="shared" si="284"/>
        <v>3.3348133928571428</v>
      </c>
      <c r="AW280" s="3">
        <f t="shared" si="285"/>
        <v>3.4298223214285715</v>
      </c>
      <c r="AX280" s="3">
        <f t="shared" si="286"/>
        <v>3.2493053571428572</v>
      </c>
      <c r="AY280" s="3">
        <f t="shared" si="287"/>
        <v>-1.9562499999999989</v>
      </c>
      <c r="AZ280" s="3">
        <f t="shared" si="288"/>
        <v>-1.907343749999999</v>
      </c>
      <c r="BA280" s="3">
        <f t="shared" si="289"/>
        <v>-1.8584374999999989</v>
      </c>
      <c r="BB280" s="3">
        <f t="shared" si="290"/>
        <v>-1.8584374999999989</v>
      </c>
      <c r="BC280" s="3">
        <f t="shared" si="291"/>
        <v>-1.760624999999999</v>
      </c>
      <c r="BD280" s="3">
        <f t="shared" si="292"/>
        <v>-1.8119765624999991</v>
      </c>
      <c r="BE280" s="3">
        <f t="shared" si="293"/>
        <v>-1.7166093749999991</v>
      </c>
      <c r="BF280" s="3">
        <f t="shared" si="294"/>
        <v>-1.7655156249999988</v>
      </c>
      <c r="BG280" s="3">
        <f t="shared" si="295"/>
        <v>-1.672593749999999</v>
      </c>
    </row>
    <row r="281" spans="1:59" ht="15" x14ac:dyDescent="0.25">
      <c r="A281" s="38" t="s">
        <v>559</v>
      </c>
      <c r="B281" s="38" t="s">
        <v>37</v>
      </c>
      <c r="C281" s="38" t="str">
        <f>VLOOKUP(A281,CALC!$A$2:$C$494,3,FALSE)</f>
        <v>LW/RW</v>
      </c>
      <c r="D281" s="38">
        <v>2</v>
      </c>
      <c r="E281" s="39">
        <v>84</v>
      </c>
      <c r="F281" s="40">
        <v>19.100000000000001</v>
      </c>
      <c r="G281" s="40">
        <v>18.8</v>
      </c>
      <c r="H281" s="40">
        <v>37.799999999999997</v>
      </c>
      <c r="I281" s="40">
        <v>8.1</v>
      </c>
      <c r="J281" s="40">
        <v>159.6</v>
      </c>
      <c r="K281" s="40">
        <v>164.5</v>
      </c>
      <c r="L281" s="40">
        <v>42.9</v>
      </c>
      <c r="M281" s="40">
        <v>24.1</v>
      </c>
      <c r="N281" s="41">
        <v>0.12</v>
      </c>
      <c r="O281" s="42">
        <v>14.25</v>
      </c>
      <c r="P281" s="54">
        <f t="shared" ref="P281:Y281" si="313">IF(F$4="Yes",F281*F$5,0)</f>
        <v>95.5</v>
      </c>
      <c r="Q281" s="55">
        <f t="shared" si="313"/>
        <v>70.5</v>
      </c>
      <c r="R281" s="55">
        <f t="shared" si="313"/>
        <v>0</v>
      </c>
      <c r="S281" s="55">
        <f t="shared" si="313"/>
        <v>4.05</v>
      </c>
      <c r="T281" s="55">
        <f t="shared" si="313"/>
        <v>79.8</v>
      </c>
      <c r="U281" s="55">
        <f t="shared" si="313"/>
        <v>49.35</v>
      </c>
      <c r="V281" s="55">
        <f t="shared" si="313"/>
        <v>25.74</v>
      </c>
      <c r="W281" s="55">
        <f t="shared" si="313"/>
        <v>0</v>
      </c>
      <c r="X281" s="55">
        <f t="shared" si="313"/>
        <v>0</v>
      </c>
      <c r="Y281" s="56">
        <f t="shared" si="313"/>
        <v>0</v>
      </c>
      <c r="Z281" s="57">
        <f t="shared" si="276"/>
        <v>324.94000000000005</v>
      </c>
      <c r="AA281" s="59">
        <f t="shared" si="277"/>
        <v>3.8683333333333341</v>
      </c>
      <c r="AB281" s="59">
        <f t="shared" si="278"/>
        <v>-1.9343476904761889</v>
      </c>
      <c r="AC281" s="1"/>
      <c r="AD281" s="1"/>
      <c r="AE281" s="1"/>
      <c r="AF281" s="1"/>
      <c r="AG281" s="1"/>
      <c r="AH281" s="1"/>
      <c r="AI281" s="1"/>
      <c r="AJ281" s="1"/>
      <c r="AK281" s="1"/>
      <c r="AL281" s="1">
        <f>IFERROR(VLOOKUP(C281,CALC!$K$2:$M$8,2,FALSE),1)</f>
        <v>1.08</v>
      </c>
      <c r="AM281" s="1">
        <f>IFERROR(VLOOKUP(C281,CALC!$K$2:$M$8,3,FALSE),1)</f>
        <v>1.04</v>
      </c>
      <c r="AN281" s="1">
        <f>VLOOKUP(B281,CALC!$E$2:$H$33,3,FALSE)</f>
        <v>0.97</v>
      </c>
      <c r="AO281" s="1">
        <f>VLOOKUP(B281,CALC!$E$2:$H$33,4,FALSE)</f>
        <v>0.98499999999999999</v>
      </c>
      <c r="AP281" s="1"/>
      <c r="AQ281" s="3">
        <f t="shared" si="279"/>
        <v>4.0230666666666677</v>
      </c>
      <c r="AR281" s="3">
        <f t="shared" si="280"/>
        <v>4.1778000000000013</v>
      </c>
      <c r="AS281" s="3">
        <f t="shared" si="281"/>
        <v>3.8103083333333339</v>
      </c>
      <c r="AT281" s="3">
        <f t="shared" si="282"/>
        <v>3.7522833333333341</v>
      </c>
      <c r="AU281" s="3">
        <f t="shared" si="283"/>
        <v>3.9627206666666677</v>
      </c>
      <c r="AV281" s="3">
        <f t="shared" si="284"/>
        <v>3.9023746666666677</v>
      </c>
      <c r="AW281" s="3">
        <f t="shared" si="285"/>
        <v>4.115133000000001</v>
      </c>
      <c r="AX281" s="3">
        <f t="shared" si="286"/>
        <v>4.0524660000000008</v>
      </c>
      <c r="AY281" s="3">
        <f t="shared" si="287"/>
        <v>-1.8882738095238079</v>
      </c>
      <c r="AZ281" s="3">
        <f t="shared" si="288"/>
        <v>-1.9638047619047603</v>
      </c>
      <c r="BA281" s="3">
        <f t="shared" si="289"/>
        <v>-2.0393357142857127</v>
      </c>
      <c r="BB281" s="3">
        <f t="shared" si="290"/>
        <v>-1.8599497023809508</v>
      </c>
      <c r="BC281" s="3">
        <f t="shared" si="291"/>
        <v>-1.8316255952380935</v>
      </c>
      <c r="BD281" s="3">
        <f t="shared" si="292"/>
        <v>-1.9343476904761889</v>
      </c>
      <c r="BE281" s="3">
        <f t="shared" si="293"/>
        <v>-1.9048906190476174</v>
      </c>
      <c r="BF281" s="3">
        <f t="shared" si="294"/>
        <v>-2.0087456785714268</v>
      </c>
      <c r="BG281" s="3">
        <f t="shared" si="295"/>
        <v>-1.9781556428571412</v>
      </c>
    </row>
    <row r="282" spans="1:59" ht="15" x14ac:dyDescent="0.25">
      <c r="A282" s="38" t="s">
        <v>492</v>
      </c>
      <c r="B282" s="38" t="s">
        <v>74</v>
      </c>
      <c r="C282" s="38" t="str">
        <f>VLOOKUP(A282,CALC!$A$2:$C$494,3,FALSE)</f>
        <v>C/LW</v>
      </c>
      <c r="D282" s="38">
        <v>2</v>
      </c>
      <c r="E282" s="39">
        <v>84</v>
      </c>
      <c r="F282" s="40">
        <v>17</v>
      </c>
      <c r="G282" s="40">
        <v>18.7</v>
      </c>
      <c r="H282" s="40">
        <v>35.700000000000003</v>
      </c>
      <c r="I282" s="40">
        <v>5.6</v>
      </c>
      <c r="J282" s="40">
        <v>162</v>
      </c>
      <c r="K282" s="40">
        <v>185.6</v>
      </c>
      <c r="L282" s="40">
        <v>54.6</v>
      </c>
      <c r="M282" s="40">
        <v>34.700000000000003</v>
      </c>
      <c r="N282" s="41">
        <v>0.105</v>
      </c>
      <c r="O282" s="42">
        <v>15.95</v>
      </c>
      <c r="P282" s="54">
        <f t="shared" ref="P282:Y282" si="314">IF(F$4="Yes",F282*F$5,0)</f>
        <v>85</v>
      </c>
      <c r="Q282" s="55">
        <f t="shared" si="314"/>
        <v>70.125</v>
      </c>
      <c r="R282" s="55">
        <f t="shared" si="314"/>
        <v>0</v>
      </c>
      <c r="S282" s="55">
        <f t="shared" si="314"/>
        <v>2.8</v>
      </c>
      <c r="T282" s="55">
        <f t="shared" si="314"/>
        <v>81</v>
      </c>
      <c r="U282" s="55">
        <f t="shared" si="314"/>
        <v>55.68</v>
      </c>
      <c r="V282" s="55">
        <f t="shared" si="314"/>
        <v>32.76</v>
      </c>
      <c r="W282" s="55">
        <f t="shared" si="314"/>
        <v>0</v>
      </c>
      <c r="X282" s="55">
        <f t="shared" si="314"/>
        <v>0</v>
      </c>
      <c r="Y282" s="56">
        <f t="shared" si="314"/>
        <v>0</v>
      </c>
      <c r="Z282" s="57">
        <f t="shared" si="276"/>
        <v>327.36500000000001</v>
      </c>
      <c r="AA282" s="59">
        <f t="shared" si="277"/>
        <v>3.8972023809523813</v>
      </c>
      <c r="AB282" s="59">
        <f t="shared" si="278"/>
        <v>-2.0110857053571416</v>
      </c>
      <c r="AC282" s="1"/>
      <c r="AD282" s="1"/>
      <c r="AE282" s="1"/>
      <c r="AF282" s="1"/>
      <c r="AG282" s="1"/>
      <c r="AH282" s="1"/>
      <c r="AI282" s="1"/>
      <c r="AJ282" s="1"/>
      <c r="AK282" s="1"/>
      <c r="AL282" s="1">
        <f>IFERROR(VLOOKUP(C282,CALC!$K$2:$M$8,2,FALSE),1)</f>
        <v>1.0900000000000001</v>
      </c>
      <c r="AM282" s="1">
        <f>IFERROR(VLOOKUP(C282,CALC!$K$2:$M$8,3,FALSE),1)</f>
        <v>1.0449999999999999</v>
      </c>
      <c r="AN282" s="1">
        <f>VLOOKUP(B282,CALC!$E$2:$H$33,3,FALSE)</f>
        <v>1.07</v>
      </c>
      <c r="AO282" s="1">
        <f>VLOOKUP(B282,CALC!$E$2:$H$33,4,FALSE)</f>
        <v>1.0350000000000001</v>
      </c>
      <c r="AP282" s="1"/>
      <c r="AQ282" s="3">
        <f t="shared" si="279"/>
        <v>4.0725764880952378</v>
      </c>
      <c r="AR282" s="3">
        <f t="shared" si="280"/>
        <v>4.2479505952380956</v>
      </c>
      <c r="AS282" s="3">
        <f t="shared" si="281"/>
        <v>4.0336044642857152</v>
      </c>
      <c r="AT282" s="3">
        <f t="shared" si="282"/>
        <v>4.1700065476190478</v>
      </c>
      <c r="AU282" s="3">
        <f t="shared" si="283"/>
        <v>4.2151166651785719</v>
      </c>
      <c r="AV282" s="3">
        <f t="shared" si="284"/>
        <v>4.3576568422619051</v>
      </c>
      <c r="AW282" s="3">
        <f t="shared" si="285"/>
        <v>4.3966288660714294</v>
      </c>
      <c r="AX282" s="3">
        <f t="shared" si="286"/>
        <v>4.5453071369047624</v>
      </c>
      <c r="AY282" s="3">
        <f t="shared" si="287"/>
        <v>-1.8594047619047607</v>
      </c>
      <c r="AZ282" s="3">
        <f t="shared" si="288"/>
        <v>-1.9430779761904748</v>
      </c>
      <c r="BA282" s="3">
        <f t="shared" si="289"/>
        <v>-2.0267511904761895</v>
      </c>
      <c r="BB282" s="3">
        <f t="shared" si="290"/>
        <v>-1.9244839285714275</v>
      </c>
      <c r="BC282" s="3">
        <f t="shared" si="291"/>
        <v>-1.989563095238094</v>
      </c>
      <c r="BD282" s="3">
        <f t="shared" si="292"/>
        <v>-2.0110857053571416</v>
      </c>
      <c r="BE282" s="3">
        <f t="shared" si="293"/>
        <v>-2.0790934345238083</v>
      </c>
      <c r="BF282" s="3">
        <f t="shared" si="294"/>
        <v>-2.0976874821428564</v>
      </c>
      <c r="BG282" s="3">
        <f t="shared" si="295"/>
        <v>-2.1686237738095229</v>
      </c>
    </row>
    <row r="283" spans="1:59" ht="15" x14ac:dyDescent="0.25">
      <c r="A283" s="38" t="s">
        <v>456</v>
      </c>
      <c r="B283" s="38" t="s">
        <v>47</v>
      </c>
      <c r="C283" s="38" t="str">
        <f>VLOOKUP(A283,CALC!$A$2:$C$494,3,FALSE)</f>
        <v>D</v>
      </c>
      <c r="D283" s="38"/>
      <c r="E283" s="39">
        <v>84</v>
      </c>
      <c r="F283" s="40">
        <v>6.5</v>
      </c>
      <c r="G283" s="40">
        <v>25.5</v>
      </c>
      <c r="H283" s="40">
        <v>32</v>
      </c>
      <c r="I283" s="40">
        <v>6.6</v>
      </c>
      <c r="J283" s="40">
        <v>99.9</v>
      </c>
      <c r="K283" s="40">
        <v>74.099999999999994</v>
      </c>
      <c r="L283" s="40">
        <v>90.4</v>
      </c>
      <c r="M283" s="40">
        <v>32.4</v>
      </c>
      <c r="N283" s="41">
        <v>6.5000000000000002E-2</v>
      </c>
      <c r="O283" s="42">
        <v>17.899999999999999</v>
      </c>
      <c r="P283" s="54">
        <f t="shared" ref="P283:Y283" si="315">IF(F$4="Yes",F283*F$5,0)</f>
        <v>32.5</v>
      </c>
      <c r="Q283" s="55">
        <f t="shared" si="315"/>
        <v>95.625</v>
      </c>
      <c r="R283" s="55">
        <f t="shared" si="315"/>
        <v>0</v>
      </c>
      <c r="S283" s="55">
        <f t="shared" si="315"/>
        <v>3.3</v>
      </c>
      <c r="T283" s="55">
        <f t="shared" si="315"/>
        <v>49.95</v>
      </c>
      <c r="U283" s="55">
        <f t="shared" si="315"/>
        <v>22.229999999999997</v>
      </c>
      <c r="V283" s="55">
        <f t="shared" si="315"/>
        <v>54.24</v>
      </c>
      <c r="W283" s="55">
        <f t="shared" si="315"/>
        <v>0</v>
      </c>
      <c r="X283" s="55">
        <f t="shared" si="315"/>
        <v>0</v>
      </c>
      <c r="Y283" s="56">
        <f t="shared" si="315"/>
        <v>0</v>
      </c>
      <c r="Z283" s="57">
        <f t="shared" si="276"/>
        <v>257.84499999999997</v>
      </c>
      <c r="AA283" s="59">
        <f t="shared" si="277"/>
        <v>3.0695833333333331</v>
      </c>
      <c r="AB283" s="59">
        <f t="shared" si="278"/>
        <v>-1.9280623214285724</v>
      </c>
      <c r="AC283" s="1"/>
      <c r="AD283" s="1"/>
      <c r="AE283" s="1"/>
      <c r="AF283" s="1"/>
      <c r="AG283" s="1"/>
      <c r="AH283" s="1"/>
      <c r="AI283" s="1"/>
      <c r="AJ283" s="1"/>
      <c r="AK283" s="1"/>
      <c r="AL283" s="1">
        <f>IFERROR(VLOOKUP(C283,CALC!$K$2:$M$8,2,FALSE),1)</f>
        <v>1</v>
      </c>
      <c r="AM283" s="1">
        <f>IFERROR(VLOOKUP(C283,CALC!$K$2:$M$8,3,FALSE),1)</f>
        <v>1</v>
      </c>
      <c r="AN283" s="1">
        <f>VLOOKUP(B283,CALC!$E$2:$H$33,3,FALSE)</f>
        <v>1.0900000000000001</v>
      </c>
      <c r="AO283" s="1">
        <f>VLOOKUP(B283,CALC!$E$2:$H$33,4,FALSE)</f>
        <v>1.0449999999999999</v>
      </c>
      <c r="AP283" s="1"/>
      <c r="AQ283" s="3">
        <f t="shared" si="279"/>
        <v>3.0695833333333331</v>
      </c>
      <c r="AR283" s="3">
        <f t="shared" si="280"/>
        <v>3.0695833333333331</v>
      </c>
      <c r="AS283" s="3">
        <f t="shared" si="281"/>
        <v>3.2077145833333329</v>
      </c>
      <c r="AT283" s="3">
        <f t="shared" si="282"/>
        <v>3.3458458333333332</v>
      </c>
      <c r="AU283" s="3">
        <f t="shared" si="283"/>
        <v>3.2077145833333329</v>
      </c>
      <c r="AV283" s="3">
        <f t="shared" si="284"/>
        <v>3.3458458333333332</v>
      </c>
      <c r="AW283" s="3">
        <f t="shared" si="285"/>
        <v>3.2077145833333329</v>
      </c>
      <c r="AX283" s="3">
        <f t="shared" si="286"/>
        <v>3.3458458333333332</v>
      </c>
      <c r="AY283" s="3">
        <f t="shared" si="287"/>
        <v>-1.8450357142857152</v>
      </c>
      <c r="AZ283" s="3">
        <f t="shared" si="288"/>
        <v>-1.8450357142857152</v>
      </c>
      <c r="BA283" s="3">
        <f t="shared" si="289"/>
        <v>-1.8450357142857152</v>
      </c>
      <c r="BB283" s="3">
        <f t="shared" si="290"/>
        <v>-1.9280623214285724</v>
      </c>
      <c r="BC283" s="3">
        <f t="shared" si="291"/>
        <v>-2.01108892857143</v>
      </c>
      <c r="BD283" s="3">
        <f t="shared" si="292"/>
        <v>-1.9280623214285724</v>
      </c>
      <c r="BE283" s="3">
        <f t="shared" si="293"/>
        <v>-2.01108892857143</v>
      </c>
      <c r="BF283" s="3">
        <f t="shared" si="294"/>
        <v>-1.9280623214285724</v>
      </c>
      <c r="BG283" s="3">
        <f t="shared" si="295"/>
        <v>-2.01108892857143</v>
      </c>
    </row>
    <row r="284" spans="1:59" ht="15" x14ac:dyDescent="0.25">
      <c r="A284" s="38" t="s">
        <v>455</v>
      </c>
      <c r="B284" s="38" t="s">
        <v>63</v>
      </c>
      <c r="C284" s="38" t="str">
        <f>VLOOKUP(A284,CALC!$A$2:$C$494,3,FALSE)</f>
        <v>C</v>
      </c>
      <c r="D284" s="38">
        <v>2</v>
      </c>
      <c r="E284" s="39">
        <v>84</v>
      </c>
      <c r="F284" s="40">
        <v>19.600000000000001</v>
      </c>
      <c r="G284" s="40">
        <v>23.9</v>
      </c>
      <c r="H284" s="40">
        <v>43.5</v>
      </c>
      <c r="I284" s="40">
        <v>7.7</v>
      </c>
      <c r="J284" s="40">
        <v>136.80000000000001</v>
      </c>
      <c r="K284" s="40">
        <v>94.9</v>
      </c>
      <c r="L284" s="40">
        <v>54.2</v>
      </c>
      <c r="M284" s="40">
        <v>26.1</v>
      </c>
      <c r="N284" s="52">
        <v>0.14299999999999999</v>
      </c>
      <c r="O284" s="42">
        <v>16.75</v>
      </c>
      <c r="P284" s="54">
        <f t="shared" ref="P284:Y284" si="316">IF(F$4="Yes",F284*F$5,0)</f>
        <v>98</v>
      </c>
      <c r="Q284" s="55">
        <f t="shared" si="316"/>
        <v>89.625</v>
      </c>
      <c r="R284" s="55">
        <f t="shared" si="316"/>
        <v>0</v>
      </c>
      <c r="S284" s="55">
        <f t="shared" si="316"/>
        <v>3.85</v>
      </c>
      <c r="T284" s="55">
        <f t="shared" si="316"/>
        <v>68.400000000000006</v>
      </c>
      <c r="U284" s="55">
        <f t="shared" si="316"/>
        <v>28.470000000000002</v>
      </c>
      <c r="V284" s="55">
        <f t="shared" si="316"/>
        <v>32.520000000000003</v>
      </c>
      <c r="W284" s="55">
        <f t="shared" si="316"/>
        <v>0</v>
      </c>
      <c r="X284" s="55">
        <f t="shared" si="316"/>
        <v>0</v>
      </c>
      <c r="Y284" s="56">
        <f t="shared" si="316"/>
        <v>0</v>
      </c>
      <c r="Z284" s="57">
        <f t="shared" si="276"/>
        <v>320.86500000000001</v>
      </c>
      <c r="AA284" s="59">
        <f t="shared" si="277"/>
        <v>3.8198214285714287</v>
      </c>
      <c r="AB284" s="59">
        <f t="shared" si="278"/>
        <v>-1.9360109999999988</v>
      </c>
      <c r="AC284" s="1"/>
      <c r="AD284" s="1"/>
      <c r="AE284" s="1"/>
      <c r="AF284" s="1"/>
      <c r="AG284" s="1"/>
      <c r="AH284" s="1"/>
      <c r="AI284" s="1"/>
      <c r="AJ284" s="1"/>
      <c r="AK284" s="1"/>
      <c r="AL284" s="1">
        <f>IFERROR(VLOOKUP(C284,CALC!$K$2:$M$8,2,FALSE),1)</f>
        <v>0.96</v>
      </c>
      <c r="AM284" s="1">
        <f>IFERROR(VLOOKUP(C284,CALC!$K$2:$M$8,3,FALSE),1)</f>
        <v>0.98</v>
      </c>
      <c r="AN284" s="1">
        <f>VLOOKUP(B284,CALC!$E$2:$H$33,3,FALSE)</f>
        <v>1.04</v>
      </c>
      <c r="AO284" s="1">
        <f>VLOOKUP(B284,CALC!$E$2:$H$33,4,FALSE)</f>
        <v>1.02</v>
      </c>
      <c r="AP284" s="1"/>
      <c r="AQ284" s="3">
        <f t="shared" si="279"/>
        <v>3.7434250000000002</v>
      </c>
      <c r="AR284" s="3">
        <f t="shared" si="280"/>
        <v>3.6670285714285713</v>
      </c>
      <c r="AS284" s="3">
        <f t="shared" si="281"/>
        <v>3.8962178571428572</v>
      </c>
      <c r="AT284" s="3">
        <f t="shared" si="282"/>
        <v>3.9726142857142861</v>
      </c>
      <c r="AU284" s="3">
        <f t="shared" si="283"/>
        <v>3.8182935000000002</v>
      </c>
      <c r="AV284" s="3">
        <f t="shared" si="284"/>
        <v>3.8931620000000002</v>
      </c>
      <c r="AW284" s="3">
        <f t="shared" si="285"/>
        <v>3.7403691428571428</v>
      </c>
      <c r="AX284" s="3">
        <f t="shared" si="286"/>
        <v>3.8137097142857144</v>
      </c>
      <c r="AY284" s="3">
        <f t="shared" si="287"/>
        <v>-1.9367857142857132</v>
      </c>
      <c r="AZ284" s="3">
        <f t="shared" si="288"/>
        <v>-1.8980499999999989</v>
      </c>
      <c r="BA284" s="3">
        <f t="shared" si="289"/>
        <v>-1.8593142857142846</v>
      </c>
      <c r="BB284" s="3">
        <f t="shared" si="290"/>
        <v>-1.9755214285714275</v>
      </c>
      <c r="BC284" s="3">
        <f t="shared" si="291"/>
        <v>-2.0142571428571419</v>
      </c>
      <c r="BD284" s="3">
        <f t="shared" si="292"/>
        <v>-1.9360109999999988</v>
      </c>
      <c r="BE284" s="3">
        <f t="shared" si="293"/>
        <v>-1.9739719999999989</v>
      </c>
      <c r="BF284" s="3">
        <f t="shared" si="294"/>
        <v>-1.8965005714285703</v>
      </c>
      <c r="BG284" s="3">
        <f t="shared" si="295"/>
        <v>-1.933686857142856</v>
      </c>
    </row>
    <row r="285" spans="1:59" ht="15" x14ac:dyDescent="0.25">
      <c r="A285" s="38" t="s">
        <v>471</v>
      </c>
      <c r="B285" s="38" t="s">
        <v>58</v>
      </c>
      <c r="C285" s="38" t="str">
        <f>VLOOKUP(A285,CALC!$A$2:$C$494,3,FALSE)</f>
        <v>LW/RW</v>
      </c>
      <c r="D285" s="38">
        <v>2</v>
      </c>
      <c r="E285" s="39">
        <v>84</v>
      </c>
      <c r="F285" s="40">
        <v>19.100000000000001</v>
      </c>
      <c r="G285" s="40">
        <v>25.3</v>
      </c>
      <c r="H285" s="40">
        <v>44.4</v>
      </c>
      <c r="I285" s="40">
        <v>7.1</v>
      </c>
      <c r="J285" s="40">
        <v>181.6</v>
      </c>
      <c r="K285" s="40">
        <v>70.3</v>
      </c>
      <c r="L285" s="40">
        <v>24.1</v>
      </c>
      <c r="M285" s="40">
        <v>33</v>
      </c>
      <c r="N285" s="52">
        <v>0.105</v>
      </c>
      <c r="O285" s="42">
        <v>15.6</v>
      </c>
      <c r="P285" s="54">
        <f t="shared" ref="P285:Y285" si="317">IF(F$4="Yes",F285*F$5,0)</f>
        <v>95.5</v>
      </c>
      <c r="Q285" s="55">
        <f t="shared" si="317"/>
        <v>94.875</v>
      </c>
      <c r="R285" s="55">
        <f t="shared" si="317"/>
        <v>0</v>
      </c>
      <c r="S285" s="55">
        <f t="shared" si="317"/>
        <v>3.55</v>
      </c>
      <c r="T285" s="55">
        <f t="shared" si="317"/>
        <v>90.8</v>
      </c>
      <c r="U285" s="55">
        <f t="shared" si="317"/>
        <v>21.09</v>
      </c>
      <c r="V285" s="55">
        <f t="shared" si="317"/>
        <v>14.46</v>
      </c>
      <c r="W285" s="55">
        <f t="shared" si="317"/>
        <v>0</v>
      </c>
      <c r="X285" s="55">
        <f t="shared" si="317"/>
        <v>0</v>
      </c>
      <c r="Y285" s="56">
        <f t="shared" si="317"/>
        <v>0</v>
      </c>
      <c r="Z285" s="57">
        <f t="shared" si="276"/>
        <v>320.27499999999998</v>
      </c>
      <c r="AA285" s="59">
        <f t="shared" si="277"/>
        <v>3.8127976190476187</v>
      </c>
      <c r="AB285" s="59">
        <f t="shared" si="278"/>
        <v>-1.9508072380952377</v>
      </c>
      <c r="AC285" s="1"/>
      <c r="AD285" s="1"/>
      <c r="AE285" s="1"/>
      <c r="AF285" s="1"/>
      <c r="AG285" s="1"/>
      <c r="AH285" s="1"/>
      <c r="AI285" s="1"/>
      <c r="AJ285" s="1"/>
      <c r="AK285" s="1"/>
      <c r="AL285" s="1">
        <f>IFERROR(VLOOKUP(C285,CALC!$K$2:$M$8,2,FALSE),1)</f>
        <v>1.08</v>
      </c>
      <c r="AM285" s="1">
        <f>IFERROR(VLOOKUP(C285,CALC!$K$2:$M$8,3,FALSE),1)</f>
        <v>1.04</v>
      </c>
      <c r="AN285" s="1">
        <f>VLOOKUP(B285,CALC!$E$2:$H$33,3,FALSE)</f>
        <v>0.93</v>
      </c>
      <c r="AO285" s="1">
        <f>VLOOKUP(B285,CALC!$E$2:$H$33,4,FALSE)</f>
        <v>0.96500000000000008</v>
      </c>
      <c r="AP285" s="1"/>
      <c r="AQ285" s="3">
        <f t="shared" si="279"/>
        <v>3.9653095238095237</v>
      </c>
      <c r="AR285" s="3">
        <f t="shared" si="280"/>
        <v>4.1178214285714283</v>
      </c>
      <c r="AS285" s="3">
        <f t="shared" si="281"/>
        <v>3.6793497023809523</v>
      </c>
      <c r="AT285" s="3">
        <f t="shared" si="282"/>
        <v>3.5459017857142854</v>
      </c>
      <c r="AU285" s="3">
        <f t="shared" si="283"/>
        <v>3.8265236904761908</v>
      </c>
      <c r="AV285" s="3">
        <f t="shared" si="284"/>
        <v>3.6877378571428574</v>
      </c>
      <c r="AW285" s="3">
        <f t="shared" si="285"/>
        <v>3.9736976785714289</v>
      </c>
      <c r="AX285" s="3">
        <f t="shared" si="286"/>
        <v>3.8295739285714285</v>
      </c>
      <c r="AY285" s="3">
        <f t="shared" si="287"/>
        <v>-1.9438095238095232</v>
      </c>
      <c r="AZ285" s="3">
        <f t="shared" si="288"/>
        <v>-2.0215619047619042</v>
      </c>
      <c r="BA285" s="3">
        <f t="shared" si="289"/>
        <v>-2.0993142857142852</v>
      </c>
      <c r="BB285" s="3">
        <f t="shared" si="290"/>
        <v>-1.87577619047619</v>
      </c>
      <c r="BC285" s="3">
        <f t="shared" si="291"/>
        <v>-1.8077428571428567</v>
      </c>
      <c r="BD285" s="3">
        <f t="shared" si="292"/>
        <v>-1.9508072380952377</v>
      </c>
      <c r="BE285" s="3">
        <f t="shared" si="293"/>
        <v>-1.880052571428571</v>
      </c>
      <c r="BF285" s="3">
        <f t="shared" si="294"/>
        <v>-2.0258382857142854</v>
      </c>
      <c r="BG285" s="3">
        <f t="shared" si="295"/>
        <v>-1.9523622857142853</v>
      </c>
    </row>
    <row r="286" spans="1:59" ht="15" x14ac:dyDescent="0.25">
      <c r="A286" s="38" t="s">
        <v>580</v>
      </c>
      <c r="B286" s="38" t="s">
        <v>72</v>
      </c>
      <c r="C286" s="38" t="str">
        <f>VLOOKUP(A286,CALC!$A$2:$C$494,3,FALSE)</f>
        <v>D</v>
      </c>
      <c r="D286" s="38"/>
      <c r="E286" s="39">
        <v>84</v>
      </c>
      <c r="F286" s="40">
        <v>3.9</v>
      </c>
      <c r="G286" s="40">
        <v>22.4</v>
      </c>
      <c r="H286" s="40">
        <v>26.3</v>
      </c>
      <c r="I286" s="40">
        <v>0</v>
      </c>
      <c r="J286" s="40">
        <v>122.1</v>
      </c>
      <c r="K286" s="40">
        <v>26.3</v>
      </c>
      <c r="L286" s="40">
        <v>134.6</v>
      </c>
      <c r="M286" s="40">
        <v>10.4</v>
      </c>
      <c r="N286" s="41">
        <v>3.2000000000000001E-2</v>
      </c>
      <c r="O286" s="42">
        <v>21.4</v>
      </c>
      <c r="P286" s="54">
        <f t="shared" ref="P286:Y286" si="318">IF(F$4="Yes",F286*F$5,0)</f>
        <v>19.5</v>
      </c>
      <c r="Q286" s="55">
        <f t="shared" si="318"/>
        <v>84</v>
      </c>
      <c r="R286" s="55">
        <f t="shared" si="318"/>
        <v>0</v>
      </c>
      <c r="S286" s="55">
        <f t="shared" si="318"/>
        <v>0</v>
      </c>
      <c r="T286" s="55">
        <f t="shared" si="318"/>
        <v>61.05</v>
      </c>
      <c r="U286" s="55">
        <f t="shared" si="318"/>
        <v>7.89</v>
      </c>
      <c r="V286" s="55">
        <f t="shared" si="318"/>
        <v>80.759999999999991</v>
      </c>
      <c r="W286" s="55">
        <f t="shared" si="318"/>
        <v>0</v>
      </c>
      <c r="X286" s="55">
        <f t="shared" si="318"/>
        <v>0</v>
      </c>
      <c r="Y286" s="56">
        <f t="shared" si="318"/>
        <v>0</v>
      </c>
      <c r="Z286" s="57">
        <f t="shared" si="276"/>
        <v>253.2</v>
      </c>
      <c r="AA286" s="59">
        <f t="shared" si="277"/>
        <v>3.0142857142857142</v>
      </c>
      <c r="AB286" s="59">
        <f t="shared" si="278"/>
        <v>-1.9003333333333341</v>
      </c>
      <c r="AC286" s="1"/>
      <c r="AD286" s="1"/>
      <c r="AE286" s="1"/>
      <c r="AF286" s="1"/>
      <c r="AG286" s="1"/>
      <c r="AH286" s="1"/>
      <c r="AI286" s="1"/>
      <c r="AJ286" s="1"/>
      <c r="AK286" s="1"/>
      <c r="AL286" s="1">
        <f>IFERROR(VLOOKUP(C286,CALC!$K$2:$M$8,2,FALSE),1)</f>
        <v>1</v>
      </c>
      <c r="AM286" s="1">
        <f>IFERROR(VLOOKUP(C286,CALC!$K$2:$M$8,3,FALSE),1)</f>
        <v>1</v>
      </c>
      <c r="AN286" s="1">
        <f>VLOOKUP(B286,CALC!$E$2:$H$33,3,FALSE)</f>
        <v>1</v>
      </c>
      <c r="AO286" s="1">
        <f>VLOOKUP(B286,CALC!$E$2:$H$33,4,FALSE)</f>
        <v>1</v>
      </c>
      <c r="AP286" s="1"/>
      <c r="AQ286" s="3">
        <f t="shared" si="279"/>
        <v>3.0142857142857142</v>
      </c>
      <c r="AR286" s="3">
        <f t="shared" si="280"/>
        <v>3.0142857142857142</v>
      </c>
      <c r="AS286" s="3">
        <f t="shared" si="281"/>
        <v>3.0142857142857142</v>
      </c>
      <c r="AT286" s="3">
        <f t="shared" si="282"/>
        <v>3.0142857142857142</v>
      </c>
      <c r="AU286" s="3">
        <f t="shared" si="283"/>
        <v>3.0142857142857142</v>
      </c>
      <c r="AV286" s="3">
        <f t="shared" si="284"/>
        <v>3.0142857142857142</v>
      </c>
      <c r="AW286" s="3">
        <f t="shared" si="285"/>
        <v>3.0142857142857142</v>
      </c>
      <c r="AX286" s="3">
        <f t="shared" si="286"/>
        <v>3.0142857142857142</v>
      </c>
      <c r="AY286" s="3">
        <f t="shared" si="287"/>
        <v>-1.9003333333333341</v>
      </c>
      <c r="AZ286" s="3">
        <f t="shared" si="288"/>
        <v>-1.9003333333333341</v>
      </c>
      <c r="BA286" s="3">
        <f t="shared" si="289"/>
        <v>-1.9003333333333341</v>
      </c>
      <c r="BB286" s="3">
        <f t="shared" si="290"/>
        <v>-1.9003333333333341</v>
      </c>
      <c r="BC286" s="3">
        <f t="shared" si="291"/>
        <v>-1.9003333333333341</v>
      </c>
      <c r="BD286" s="3">
        <f t="shared" si="292"/>
        <v>-1.9003333333333341</v>
      </c>
      <c r="BE286" s="3">
        <f t="shared" si="293"/>
        <v>-1.9003333333333341</v>
      </c>
      <c r="BF286" s="3">
        <f t="shared" si="294"/>
        <v>-1.9003333333333341</v>
      </c>
      <c r="BG286" s="3">
        <f t="shared" si="295"/>
        <v>-1.9003333333333341</v>
      </c>
    </row>
    <row r="287" spans="1:59" ht="15" x14ac:dyDescent="0.25">
      <c r="A287" s="38" t="s">
        <v>481</v>
      </c>
      <c r="B287" s="38" t="s">
        <v>21</v>
      </c>
      <c r="C287" s="38" t="str">
        <f>VLOOKUP(A287,CALC!$A$2:$C$494,3,FALSE)</f>
        <v>LW/RW</v>
      </c>
      <c r="D287" s="38">
        <v>2</v>
      </c>
      <c r="E287" s="39">
        <v>84</v>
      </c>
      <c r="F287" s="40">
        <v>20.7</v>
      </c>
      <c r="G287" s="40">
        <v>28.8</v>
      </c>
      <c r="H287" s="40">
        <v>49.5</v>
      </c>
      <c r="I287" s="40">
        <v>6.7</v>
      </c>
      <c r="J287" s="40">
        <v>123.8</v>
      </c>
      <c r="K287" s="40">
        <v>23.5</v>
      </c>
      <c r="L287" s="40">
        <v>56.3</v>
      </c>
      <c r="M287" s="40">
        <v>18.3</v>
      </c>
      <c r="N287" s="41">
        <v>0.16700000000000001</v>
      </c>
      <c r="O287" s="42">
        <v>17.350000000000001</v>
      </c>
      <c r="P287" s="54">
        <f t="shared" ref="P287:Y287" si="319">IF(F$4="Yes",F287*F$5,0)</f>
        <v>103.5</v>
      </c>
      <c r="Q287" s="55">
        <f t="shared" si="319"/>
        <v>108</v>
      </c>
      <c r="R287" s="55">
        <f t="shared" si="319"/>
        <v>0</v>
      </c>
      <c r="S287" s="55">
        <f t="shared" si="319"/>
        <v>3.35</v>
      </c>
      <c r="T287" s="55">
        <f t="shared" si="319"/>
        <v>61.9</v>
      </c>
      <c r="U287" s="55">
        <f t="shared" si="319"/>
        <v>7.05</v>
      </c>
      <c r="V287" s="55">
        <f t="shared" si="319"/>
        <v>33.779999999999994</v>
      </c>
      <c r="W287" s="55">
        <f t="shared" si="319"/>
        <v>0</v>
      </c>
      <c r="X287" s="55">
        <f t="shared" si="319"/>
        <v>0</v>
      </c>
      <c r="Y287" s="56">
        <f t="shared" si="319"/>
        <v>0</v>
      </c>
      <c r="Z287" s="57">
        <f t="shared" si="276"/>
        <v>317.58</v>
      </c>
      <c r="AA287" s="59">
        <f t="shared" si="277"/>
        <v>3.7807142857142857</v>
      </c>
      <c r="AB287" s="59">
        <f t="shared" si="278"/>
        <v>-1.952182142857142</v>
      </c>
      <c r="AC287" s="1"/>
      <c r="AD287" s="1"/>
      <c r="AE287" s="1"/>
      <c r="AF287" s="1"/>
      <c r="AG287" s="1"/>
      <c r="AH287" s="1"/>
      <c r="AI287" s="1"/>
      <c r="AJ287" s="1"/>
      <c r="AK287" s="1"/>
      <c r="AL287" s="1">
        <f>IFERROR(VLOOKUP(C287,CALC!$K$2:$M$8,2,FALSE),1)</f>
        <v>1.08</v>
      </c>
      <c r="AM287" s="1">
        <f>IFERROR(VLOOKUP(C287,CALC!$K$2:$M$8,3,FALSE),1)</f>
        <v>1.04</v>
      </c>
      <c r="AN287" s="1">
        <f>VLOOKUP(B287,CALC!$E$2:$H$33,3,FALSE)</f>
        <v>0.9</v>
      </c>
      <c r="AO287" s="1">
        <f>VLOOKUP(B287,CALC!$E$2:$H$33,4,FALSE)</f>
        <v>0.95</v>
      </c>
      <c r="AP287" s="1"/>
      <c r="AQ287" s="3">
        <f t="shared" si="279"/>
        <v>3.9319428571428574</v>
      </c>
      <c r="AR287" s="3">
        <f t="shared" si="280"/>
        <v>4.0831714285714291</v>
      </c>
      <c r="AS287" s="3">
        <f t="shared" si="281"/>
        <v>3.5916785714285711</v>
      </c>
      <c r="AT287" s="3">
        <f t="shared" si="282"/>
        <v>3.4026428571428573</v>
      </c>
      <c r="AU287" s="3">
        <f t="shared" si="283"/>
        <v>3.7353457142857143</v>
      </c>
      <c r="AV287" s="3">
        <f t="shared" si="284"/>
        <v>3.5387485714285716</v>
      </c>
      <c r="AW287" s="3">
        <f t="shared" si="285"/>
        <v>3.8790128571428575</v>
      </c>
      <c r="AX287" s="3">
        <f t="shared" si="286"/>
        <v>3.6748542857142863</v>
      </c>
      <c r="AY287" s="3">
        <f t="shared" si="287"/>
        <v>-1.9758928571428562</v>
      </c>
      <c r="AZ287" s="3">
        <f t="shared" si="288"/>
        <v>-2.0549285714285705</v>
      </c>
      <c r="BA287" s="3">
        <f t="shared" si="289"/>
        <v>-2.1339642857142849</v>
      </c>
      <c r="BB287" s="3">
        <f t="shared" si="290"/>
        <v>-1.8770982142857133</v>
      </c>
      <c r="BC287" s="3">
        <f t="shared" si="291"/>
        <v>-1.7783035714285707</v>
      </c>
      <c r="BD287" s="3">
        <f t="shared" si="292"/>
        <v>-1.952182142857142</v>
      </c>
      <c r="BE287" s="3">
        <f t="shared" si="293"/>
        <v>-1.8494357142857136</v>
      </c>
      <c r="BF287" s="3">
        <f t="shared" si="294"/>
        <v>-2.0272660714285706</v>
      </c>
      <c r="BG287" s="3">
        <f t="shared" si="295"/>
        <v>-1.9205678571428564</v>
      </c>
    </row>
    <row r="288" spans="1:59" ht="15" x14ac:dyDescent="0.25">
      <c r="A288" s="38" t="s">
        <v>528</v>
      </c>
      <c r="B288" s="38" t="s">
        <v>39</v>
      </c>
      <c r="C288" s="38" t="str">
        <f>VLOOKUP(A288,CALC!$A$2:$C$494,3,FALSE)</f>
        <v>LW/RW</v>
      </c>
      <c r="D288" s="38">
        <v>1</v>
      </c>
      <c r="E288" s="39">
        <v>84</v>
      </c>
      <c r="F288" s="40">
        <v>19</v>
      </c>
      <c r="G288" s="40">
        <v>29.8</v>
      </c>
      <c r="H288" s="40">
        <v>48.8</v>
      </c>
      <c r="I288" s="40">
        <v>13.8</v>
      </c>
      <c r="J288" s="40">
        <v>148.5</v>
      </c>
      <c r="K288" s="40">
        <v>19.100000000000001</v>
      </c>
      <c r="L288" s="40">
        <v>37.299999999999997</v>
      </c>
      <c r="M288" s="40">
        <v>14.7</v>
      </c>
      <c r="N288" s="52">
        <v>0.128</v>
      </c>
      <c r="O288" s="42">
        <v>15.95</v>
      </c>
      <c r="P288" s="54">
        <f t="shared" ref="P288:Y288" si="320">IF(F$4="Yes",F288*F$5,0)</f>
        <v>95</v>
      </c>
      <c r="Q288" s="55">
        <f t="shared" si="320"/>
        <v>111.75</v>
      </c>
      <c r="R288" s="55">
        <f t="shared" si="320"/>
        <v>0</v>
      </c>
      <c r="S288" s="55">
        <f t="shared" si="320"/>
        <v>6.9</v>
      </c>
      <c r="T288" s="55">
        <f t="shared" si="320"/>
        <v>74.25</v>
      </c>
      <c r="U288" s="55">
        <f t="shared" si="320"/>
        <v>5.73</v>
      </c>
      <c r="V288" s="55">
        <f t="shared" si="320"/>
        <v>22.38</v>
      </c>
      <c r="W288" s="55">
        <f t="shared" si="320"/>
        <v>0</v>
      </c>
      <c r="X288" s="55">
        <f t="shared" si="320"/>
        <v>0</v>
      </c>
      <c r="Y288" s="56">
        <f t="shared" si="320"/>
        <v>0</v>
      </c>
      <c r="Z288" s="57">
        <f t="shared" si="276"/>
        <v>316.01</v>
      </c>
      <c r="AA288" s="59">
        <f t="shared" si="277"/>
        <v>3.7620238095238094</v>
      </c>
      <c r="AB288" s="59">
        <f t="shared" si="278"/>
        <v>-1.9706483333333324</v>
      </c>
      <c r="AC288" s="1"/>
      <c r="AD288" s="1"/>
      <c r="AE288" s="1"/>
      <c r="AF288" s="1"/>
      <c r="AG288" s="1"/>
      <c r="AH288" s="1"/>
      <c r="AI288" s="1"/>
      <c r="AJ288" s="1"/>
      <c r="AK288" s="1"/>
      <c r="AL288" s="1">
        <f>IFERROR(VLOOKUP(C288,CALC!$K$2:$M$8,2,FALSE),1)</f>
        <v>1.08</v>
      </c>
      <c r="AM288" s="1">
        <f>IFERROR(VLOOKUP(C288,CALC!$K$2:$M$8,3,FALSE),1)</f>
        <v>1.04</v>
      </c>
      <c r="AN288" s="1">
        <f>VLOOKUP(B288,CALC!$E$2:$H$33,3,FALSE)</f>
        <v>0.9</v>
      </c>
      <c r="AO288" s="1">
        <f>VLOOKUP(B288,CALC!$E$2:$H$33,4,FALSE)</f>
        <v>0.95</v>
      </c>
      <c r="AP288" s="1"/>
      <c r="AQ288" s="3">
        <f t="shared" si="279"/>
        <v>3.9125047619047622</v>
      </c>
      <c r="AR288" s="3">
        <f t="shared" si="280"/>
        <v>4.0629857142857144</v>
      </c>
      <c r="AS288" s="3">
        <f t="shared" si="281"/>
        <v>3.573922619047619</v>
      </c>
      <c r="AT288" s="3">
        <f t="shared" si="282"/>
        <v>3.3858214285714285</v>
      </c>
      <c r="AU288" s="3">
        <f t="shared" si="283"/>
        <v>3.7168795238095238</v>
      </c>
      <c r="AV288" s="3">
        <f t="shared" si="284"/>
        <v>3.5212542857142859</v>
      </c>
      <c r="AW288" s="3">
        <f t="shared" si="285"/>
        <v>3.8598364285714286</v>
      </c>
      <c r="AX288" s="3">
        <f t="shared" si="286"/>
        <v>3.6566871428571432</v>
      </c>
      <c r="AY288" s="3">
        <f t="shared" si="287"/>
        <v>-1.9945833333333325</v>
      </c>
      <c r="AZ288" s="3">
        <f t="shared" si="288"/>
        <v>-2.0743666666666658</v>
      </c>
      <c r="BA288" s="3">
        <f t="shared" si="289"/>
        <v>-2.1541499999999991</v>
      </c>
      <c r="BB288" s="3">
        <f t="shared" si="290"/>
        <v>-1.8948541666666658</v>
      </c>
      <c r="BC288" s="3">
        <f t="shared" si="291"/>
        <v>-1.7951249999999992</v>
      </c>
      <c r="BD288" s="3">
        <f t="shared" si="292"/>
        <v>-1.9706483333333324</v>
      </c>
      <c r="BE288" s="3">
        <f t="shared" si="293"/>
        <v>-1.8669299999999993</v>
      </c>
      <c r="BF288" s="3">
        <f t="shared" si="294"/>
        <v>-2.0464424999999991</v>
      </c>
      <c r="BG288" s="3">
        <f t="shared" si="295"/>
        <v>-1.9387349999999992</v>
      </c>
    </row>
    <row r="289" spans="1:59" ht="15" x14ac:dyDescent="0.25">
      <c r="A289" s="38" t="s">
        <v>453</v>
      </c>
      <c r="B289" s="38" t="s">
        <v>49</v>
      </c>
      <c r="C289" s="38" t="str">
        <f>VLOOKUP(A289,CALC!$A$2:$C$494,3,FALSE)</f>
        <v>LW/RW</v>
      </c>
      <c r="D289" s="38">
        <v>2</v>
      </c>
      <c r="E289" s="39">
        <v>84</v>
      </c>
      <c r="F289" s="40">
        <v>17.100000000000001</v>
      </c>
      <c r="G289" s="40">
        <v>23</v>
      </c>
      <c r="H289" s="40">
        <v>40.1</v>
      </c>
      <c r="I289" s="40">
        <v>7.9</v>
      </c>
      <c r="J289" s="40">
        <v>116.9</v>
      </c>
      <c r="K289" s="40">
        <v>163.4</v>
      </c>
      <c r="L289" s="40">
        <v>47.1</v>
      </c>
      <c r="M289" s="40">
        <v>46.4</v>
      </c>
      <c r="N289" s="41">
        <v>0.14599999999999999</v>
      </c>
      <c r="O289" s="42">
        <v>15.2</v>
      </c>
      <c r="P289" s="54">
        <f t="shared" ref="P289:Y289" si="321">IF(F$4="Yes",F289*F$5,0)</f>
        <v>85.5</v>
      </c>
      <c r="Q289" s="55">
        <f t="shared" si="321"/>
        <v>86.25</v>
      </c>
      <c r="R289" s="55">
        <f t="shared" si="321"/>
        <v>0</v>
      </c>
      <c r="S289" s="55">
        <f t="shared" si="321"/>
        <v>3.95</v>
      </c>
      <c r="T289" s="55">
        <f t="shared" si="321"/>
        <v>58.45</v>
      </c>
      <c r="U289" s="55">
        <f t="shared" si="321"/>
        <v>49.02</v>
      </c>
      <c r="V289" s="55">
        <f t="shared" si="321"/>
        <v>28.26</v>
      </c>
      <c r="W289" s="55">
        <f t="shared" si="321"/>
        <v>0</v>
      </c>
      <c r="X289" s="55">
        <f t="shared" si="321"/>
        <v>0</v>
      </c>
      <c r="Y289" s="56">
        <f t="shared" si="321"/>
        <v>0</v>
      </c>
      <c r="Z289" s="57">
        <f t="shared" si="276"/>
        <v>311.42999999999995</v>
      </c>
      <c r="AA289" s="59">
        <f t="shared" si="277"/>
        <v>3.7074999999999996</v>
      </c>
      <c r="AB289" s="59">
        <f t="shared" si="278"/>
        <v>-1.9286196428571425</v>
      </c>
      <c r="AC289" s="1"/>
      <c r="AD289" s="1"/>
      <c r="AE289" s="1"/>
      <c r="AF289" s="1"/>
      <c r="AG289" s="1"/>
      <c r="AH289" s="1"/>
      <c r="AI289" s="1"/>
      <c r="AJ289" s="1"/>
      <c r="AK289" s="1"/>
      <c r="AL289" s="1">
        <f>IFERROR(VLOOKUP(C289,CALC!$K$2:$M$8,2,FALSE),1)</f>
        <v>1.08</v>
      </c>
      <c r="AM289" s="1">
        <f>IFERROR(VLOOKUP(C289,CALC!$K$2:$M$8,3,FALSE),1)</f>
        <v>1.04</v>
      </c>
      <c r="AN289" s="1">
        <f>VLOOKUP(B289,CALC!$E$2:$H$33,3,FALSE)</f>
        <v>0.81</v>
      </c>
      <c r="AO289" s="1">
        <f>VLOOKUP(B289,CALC!$E$2:$H$33,4,FALSE)</f>
        <v>0.90500000000000003</v>
      </c>
      <c r="AP289" s="1"/>
      <c r="AQ289" s="3">
        <f t="shared" si="279"/>
        <v>3.8557999999999999</v>
      </c>
      <c r="AR289" s="3">
        <f t="shared" si="280"/>
        <v>4.0041000000000002</v>
      </c>
      <c r="AS289" s="3">
        <f t="shared" si="281"/>
        <v>3.3552874999999998</v>
      </c>
      <c r="AT289" s="3">
        <f t="shared" si="282"/>
        <v>3.0030749999999999</v>
      </c>
      <c r="AU289" s="3">
        <f t="shared" si="283"/>
        <v>3.4894989999999999</v>
      </c>
      <c r="AV289" s="3">
        <f t="shared" si="284"/>
        <v>3.1231979999999999</v>
      </c>
      <c r="AW289" s="3">
        <f t="shared" si="285"/>
        <v>3.6237105000000005</v>
      </c>
      <c r="AX289" s="3">
        <f t="shared" si="286"/>
        <v>3.2433210000000003</v>
      </c>
      <c r="AY289" s="3">
        <f t="shared" si="287"/>
        <v>-2.0491071428571423</v>
      </c>
      <c r="AZ289" s="3">
        <f t="shared" si="288"/>
        <v>-2.1310714285714281</v>
      </c>
      <c r="BA289" s="3">
        <f t="shared" si="289"/>
        <v>-2.2130357142857138</v>
      </c>
      <c r="BB289" s="3">
        <f t="shared" si="290"/>
        <v>-1.854441964285714</v>
      </c>
      <c r="BC289" s="3">
        <f t="shared" si="291"/>
        <v>-1.6597767857142853</v>
      </c>
      <c r="BD289" s="3">
        <f t="shared" si="292"/>
        <v>-1.9286196428571425</v>
      </c>
      <c r="BE289" s="3">
        <f t="shared" si="293"/>
        <v>-1.7261678571428569</v>
      </c>
      <c r="BF289" s="3">
        <f t="shared" si="294"/>
        <v>-2.002797321428571</v>
      </c>
      <c r="BG289" s="3">
        <f t="shared" si="295"/>
        <v>-1.7925589285714283</v>
      </c>
    </row>
    <row r="290" spans="1:59" ht="15" x14ac:dyDescent="0.25">
      <c r="A290" s="38" t="s">
        <v>464</v>
      </c>
      <c r="B290" s="38" t="s">
        <v>81</v>
      </c>
      <c r="C290" s="38" t="str">
        <f>VLOOKUP(A290,CALC!$A$2:$C$494,3,FALSE)</f>
        <v>C</v>
      </c>
      <c r="D290" s="38">
        <v>2</v>
      </c>
      <c r="E290" s="39">
        <v>84</v>
      </c>
      <c r="F290" s="40">
        <v>17.8</v>
      </c>
      <c r="G290" s="40">
        <v>24.3</v>
      </c>
      <c r="H290" s="40">
        <v>42.1</v>
      </c>
      <c r="I290" s="40">
        <v>10.7</v>
      </c>
      <c r="J290" s="40">
        <v>162.1</v>
      </c>
      <c r="K290" s="40">
        <v>37.299999999999997</v>
      </c>
      <c r="L290" s="40">
        <v>63.1</v>
      </c>
      <c r="M290" s="40">
        <v>22.7</v>
      </c>
      <c r="N290" s="52">
        <v>0.11</v>
      </c>
      <c r="O290" s="42">
        <v>15.55</v>
      </c>
      <c r="P290" s="54">
        <f t="shared" ref="P290:Y290" si="322">IF(F$4="Yes",F290*F$5,0)</f>
        <v>89</v>
      </c>
      <c r="Q290" s="55">
        <f t="shared" si="322"/>
        <v>91.125</v>
      </c>
      <c r="R290" s="55">
        <f t="shared" si="322"/>
        <v>0</v>
      </c>
      <c r="S290" s="55">
        <f t="shared" si="322"/>
        <v>5.35</v>
      </c>
      <c r="T290" s="55">
        <f t="shared" si="322"/>
        <v>81.05</v>
      </c>
      <c r="U290" s="55">
        <f t="shared" si="322"/>
        <v>11.19</v>
      </c>
      <c r="V290" s="55">
        <f t="shared" si="322"/>
        <v>37.86</v>
      </c>
      <c r="W290" s="55">
        <f t="shared" si="322"/>
        <v>0</v>
      </c>
      <c r="X290" s="55">
        <f t="shared" si="322"/>
        <v>0</v>
      </c>
      <c r="Y290" s="56">
        <f t="shared" si="322"/>
        <v>0</v>
      </c>
      <c r="Z290" s="57">
        <f t="shared" si="276"/>
        <v>315.57499999999999</v>
      </c>
      <c r="AA290" s="59">
        <f t="shared" si="277"/>
        <v>3.756845238095238</v>
      </c>
      <c r="AB290" s="59">
        <f t="shared" si="278"/>
        <v>-1.998961999999999</v>
      </c>
      <c r="AC290" s="1"/>
      <c r="AD290" s="1"/>
      <c r="AE290" s="1"/>
      <c r="AF290" s="1"/>
      <c r="AG290" s="1"/>
      <c r="AH290" s="1"/>
      <c r="AI290" s="1"/>
      <c r="AJ290" s="1"/>
      <c r="AK290" s="1"/>
      <c r="AL290" s="1">
        <f>IFERROR(VLOOKUP(C290,CALC!$K$2:$M$8,2,FALSE),1)</f>
        <v>0.96</v>
      </c>
      <c r="AM290" s="1">
        <f>IFERROR(VLOOKUP(C290,CALC!$K$2:$M$8,3,FALSE),1)</f>
        <v>0.98</v>
      </c>
      <c r="AN290" s="1">
        <f>VLOOKUP(B290,CALC!$E$2:$H$33,3,FALSE)</f>
        <v>1.04</v>
      </c>
      <c r="AO290" s="1">
        <f>VLOOKUP(B290,CALC!$E$2:$H$33,4,FALSE)</f>
        <v>1.02</v>
      </c>
      <c r="AP290" s="1"/>
      <c r="AQ290" s="3">
        <f t="shared" si="279"/>
        <v>3.6817083333333329</v>
      </c>
      <c r="AR290" s="3">
        <f t="shared" si="280"/>
        <v>3.6065714285714283</v>
      </c>
      <c r="AS290" s="3">
        <f t="shared" si="281"/>
        <v>3.831982142857143</v>
      </c>
      <c r="AT290" s="3">
        <f t="shared" si="282"/>
        <v>3.9071190476190476</v>
      </c>
      <c r="AU290" s="3">
        <f t="shared" si="283"/>
        <v>3.7553424999999998</v>
      </c>
      <c r="AV290" s="3">
        <f t="shared" si="284"/>
        <v>3.8289766666666663</v>
      </c>
      <c r="AW290" s="3">
        <f t="shared" si="285"/>
        <v>3.6787028571428571</v>
      </c>
      <c r="AX290" s="3">
        <f t="shared" si="286"/>
        <v>3.7508342857142858</v>
      </c>
      <c r="AY290" s="3">
        <f t="shared" si="287"/>
        <v>-1.999761904761904</v>
      </c>
      <c r="AZ290" s="3">
        <f t="shared" si="288"/>
        <v>-1.9597666666666658</v>
      </c>
      <c r="BA290" s="3">
        <f t="shared" si="289"/>
        <v>-1.9197714285714278</v>
      </c>
      <c r="BB290" s="3">
        <f t="shared" si="290"/>
        <v>-2.0397571428571419</v>
      </c>
      <c r="BC290" s="3">
        <f t="shared" si="291"/>
        <v>-2.0797523809523804</v>
      </c>
      <c r="BD290" s="3">
        <f t="shared" si="292"/>
        <v>-1.998961999999999</v>
      </c>
      <c r="BE290" s="3">
        <f t="shared" si="293"/>
        <v>-2.0381573333333325</v>
      </c>
      <c r="BF290" s="3">
        <f t="shared" si="294"/>
        <v>-1.9581668571428563</v>
      </c>
      <c r="BG290" s="3">
        <f t="shared" si="295"/>
        <v>-1.9965622857142851</v>
      </c>
    </row>
    <row r="291" spans="1:59" ht="15" x14ac:dyDescent="0.25">
      <c r="A291" s="38" t="s">
        <v>465</v>
      </c>
      <c r="B291" s="38" t="s">
        <v>30</v>
      </c>
      <c r="C291" s="38" t="str">
        <f>VLOOKUP(A291,CALC!$A$2:$C$494,3,FALSE)</f>
        <v>D</v>
      </c>
      <c r="D291" s="38">
        <v>2</v>
      </c>
      <c r="E291" s="39">
        <v>84</v>
      </c>
      <c r="F291" s="40">
        <v>7.2</v>
      </c>
      <c r="G291" s="40">
        <v>22.8</v>
      </c>
      <c r="H291" s="40">
        <v>29.9</v>
      </c>
      <c r="I291" s="40">
        <v>8.1</v>
      </c>
      <c r="J291" s="40">
        <v>94.4</v>
      </c>
      <c r="K291" s="40">
        <v>30.7</v>
      </c>
      <c r="L291" s="40">
        <v>107.8</v>
      </c>
      <c r="M291" s="40">
        <v>31.6</v>
      </c>
      <c r="N291" s="41">
        <v>7.5999999999999998E-2</v>
      </c>
      <c r="O291" s="42">
        <v>17.399999999999999</v>
      </c>
      <c r="P291" s="54">
        <f t="shared" ref="P291:Y291" si="323">IF(F$4="Yes",F291*F$5,0)</f>
        <v>36</v>
      </c>
      <c r="Q291" s="55">
        <f t="shared" si="323"/>
        <v>85.5</v>
      </c>
      <c r="R291" s="55">
        <f t="shared" si="323"/>
        <v>0</v>
      </c>
      <c r="S291" s="55">
        <f t="shared" si="323"/>
        <v>4.05</v>
      </c>
      <c r="T291" s="55">
        <f t="shared" si="323"/>
        <v>47.2</v>
      </c>
      <c r="U291" s="55">
        <f t="shared" si="323"/>
        <v>9.2099999999999991</v>
      </c>
      <c r="V291" s="55">
        <f t="shared" si="323"/>
        <v>64.679999999999993</v>
      </c>
      <c r="W291" s="55">
        <f t="shared" si="323"/>
        <v>0</v>
      </c>
      <c r="X291" s="55">
        <f t="shared" si="323"/>
        <v>0</v>
      </c>
      <c r="Y291" s="56">
        <f t="shared" si="323"/>
        <v>0</v>
      </c>
      <c r="Z291" s="57">
        <f t="shared" si="276"/>
        <v>246.64</v>
      </c>
      <c r="AA291" s="59">
        <f t="shared" si="277"/>
        <v>2.9361904761904762</v>
      </c>
      <c r="AB291" s="59">
        <f t="shared" si="278"/>
        <v>-1.9091835714285723</v>
      </c>
      <c r="AC291" s="1"/>
      <c r="AD291" s="1"/>
      <c r="AE291" s="1"/>
      <c r="AF291" s="1"/>
      <c r="AG291" s="1"/>
      <c r="AH291" s="1"/>
      <c r="AI291" s="1"/>
      <c r="AJ291" s="1"/>
      <c r="AK291" s="1"/>
      <c r="AL291" s="1">
        <f>IFERROR(VLOOKUP(C291,CALC!$K$2:$M$8,2,FALSE),1)</f>
        <v>1</v>
      </c>
      <c r="AM291" s="1">
        <f>IFERROR(VLOOKUP(C291,CALC!$K$2:$M$8,3,FALSE),1)</f>
        <v>1</v>
      </c>
      <c r="AN291" s="1">
        <f>VLOOKUP(B291,CALC!$E$2:$H$33,3,FALSE)</f>
        <v>0.93</v>
      </c>
      <c r="AO291" s="1">
        <f>VLOOKUP(B291,CALC!$E$2:$H$33,4,FALSE)</f>
        <v>0.96500000000000008</v>
      </c>
      <c r="AP291" s="1"/>
      <c r="AQ291" s="3">
        <f t="shared" si="279"/>
        <v>2.9361904761904762</v>
      </c>
      <c r="AR291" s="3">
        <f t="shared" si="280"/>
        <v>2.9361904761904762</v>
      </c>
      <c r="AS291" s="3">
        <f t="shared" si="281"/>
        <v>2.83342380952381</v>
      </c>
      <c r="AT291" s="3">
        <f t="shared" si="282"/>
        <v>2.7306571428571429</v>
      </c>
      <c r="AU291" s="3">
        <f t="shared" si="283"/>
        <v>2.83342380952381</v>
      </c>
      <c r="AV291" s="3">
        <f t="shared" si="284"/>
        <v>2.7306571428571429</v>
      </c>
      <c r="AW291" s="3">
        <f t="shared" si="285"/>
        <v>2.83342380952381</v>
      </c>
      <c r="AX291" s="3">
        <f t="shared" si="286"/>
        <v>2.7306571428571429</v>
      </c>
      <c r="AY291" s="3">
        <f t="shared" si="287"/>
        <v>-1.9784285714285721</v>
      </c>
      <c r="AZ291" s="3">
        <f t="shared" si="288"/>
        <v>-1.9784285714285721</v>
      </c>
      <c r="BA291" s="3">
        <f t="shared" si="289"/>
        <v>-1.9784285714285721</v>
      </c>
      <c r="BB291" s="3">
        <f t="shared" si="290"/>
        <v>-1.9091835714285723</v>
      </c>
      <c r="BC291" s="3">
        <f t="shared" si="291"/>
        <v>-1.8399385714285721</v>
      </c>
      <c r="BD291" s="3">
        <f t="shared" si="292"/>
        <v>-1.9091835714285723</v>
      </c>
      <c r="BE291" s="3">
        <f t="shared" si="293"/>
        <v>-1.8399385714285721</v>
      </c>
      <c r="BF291" s="3">
        <f t="shared" si="294"/>
        <v>-1.9091835714285723</v>
      </c>
      <c r="BG291" s="3">
        <f t="shared" si="295"/>
        <v>-1.8399385714285721</v>
      </c>
    </row>
    <row r="292" spans="1:59" ht="15" x14ac:dyDescent="0.25">
      <c r="A292" s="38" t="s">
        <v>458</v>
      </c>
      <c r="B292" s="38" t="s">
        <v>72</v>
      </c>
      <c r="C292" s="38" t="str">
        <f>VLOOKUP(A292,CALC!$A$2:$C$494,3,FALSE)</f>
        <v>C</v>
      </c>
      <c r="D292" s="38">
        <v>2</v>
      </c>
      <c r="E292" s="39">
        <v>84</v>
      </c>
      <c r="F292" s="40">
        <v>18.899999999999999</v>
      </c>
      <c r="G292" s="40">
        <v>19.3</v>
      </c>
      <c r="H292" s="40">
        <v>38.200000000000003</v>
      </c>
      <c r="I292" s="40">
        <v>6</v>
      </c>
      <c r="J292" s="40">
        <v>129.80000000000001</v>
      </c>
      <c r="K292" s="40">
        <v>162.4</v>
      </c>
      <c r="L292" s="40">
        <v>50.3</v>
      </c>
      <c r="M292" s="40">
        <v>34.5</v>
      </c>
      <c r="N292" s="52">
        <v>0.14599999999999999</v>
      </c>
      <c r="O292" s="42">
        <v>16.55</v>
      </c>
      <c r="P292" s="54">
        <f t="shared" ref="P292:Y292" si="324">IF(F$4="Yes",F292*F$5,0)</f>
        <v>94.5</v>
      </c>
      <c r="Q292" s="55">
        <f t="shared" si="324"/>
        <v>72.375</v>
      </c>
      <c r="R292" s="55">
        <f t="shared" si="324"/>
        <v>0</v>
      </c>
      <c r="S292" s="55">
        <f t="shared" si="324"/>
        <v>3</v>
      </c>
      <c r="T292" s="55">
        <f t="shared" si="324"/>
        <v>64.900000000000006</v>
      </c>
      <c r="U292" s="55">
        <f t="shared" si="324"/>
        <v>48.72</v>
      </c>
      <c r="V292" s="55">
        <f t="shared" si="324"/>
        <v>30.179999999999996</v>
      </c>
      <c r="W292" s="55">
        <f t="shared" si="324"/>
        <v>0</v>
      </c>
      <c r="X292" s="55">
        <f t="shared" si="324"/>
        <v>0</v>
      </c>
      <c r="Y292" s="56">
        <f t="shared" si="324"/>
        <v>0</v>
      </c>
      <c r="Z292" s="57">
        <f t="shared" si="276"/>
        <v>313.67500000000001</v>
      </c>
      <c r="AA292" s="59">
        <f t="shared" si="277"/>
        <v>3.7342261904761904</v>
      </c>
      <c r="AB292" s="59">
        <f t="shared" si="278"/>
        <v>-1.9819333333333324</v>
      </c>
      <c r="AC292" s="1"/>
      <c r="AD292" s="1"/>
      <c r="AE292" s="1"/>
      <c r="AF292" s="1"/>
      <c r="AG292" s="1"/>
      <c r="AH292" s="1"/>
      <c r="AI292" s="1"/>
      <c r="AJ292" s="1"/>
      <c r="AK292" s="1"/>
      <c r="AL292" s="1">
        <f>IFERROR(VLOOKUP(C292,CALC!$K$2:$M$8,2,FALSE),1)</f>
        <v>0.96</v>
      </c>
      <c r="AM292" s="1">
        <f>IFERROR(VLOOKUP(C292,CALC!$K$2:$M$8,3,FALSE),1)</f>
        <v>0.98</v>
      </c>
      <c r="AN292" s="1">
        <f>VLOOKUP(B292,CALC!$E$2:$H$33,3,FALSE)</f>
        <v>1</v>
      </c>
      <c r="AO292" s="1">
        <f>VLOOKUP(B292,CALC!$E$2:$H$33,4,FALSE)</f>
        <v>1</v>
      </c>
      <c r="AP292" s="1"/>
      <c r="AQ292" s="3">
        <f t="shared" si="279"/>
        <v>3.6595416666666667</v>
      </c>
      <c r="AR292" s="3">
        <f t="shared" si="280"/>
        <v>3.5848571428571425</v>
      </c>
      <c r="AS292" s="3">
        <f t="shared" si="281"/>
        <v>3.7342261904761904</v>
      </c>
      <c r="AT292" s="3">
        <f t="shared" si="282"/>
        <v>3.7342261904761904</v>
      </c>
      <c r="AU292" s="3">
        <f t="shared" si="283"/>
        <v>3.6595416666666667</v>
      </c>
      <c r="AV292" s="3">
        <f t="shared" si="284"/>
        <v>3.6595416666666667</v>
      </c>
      <c r="AW292" s="3">
        <f t="shared" si="285"/>
        <v>3.5848571428571425</v>
      </c>
      <c r="AX292" s="3">
        <f t="shared" si="286"/>
        <v>3.5848571428571425</v>
      </c>
      <c r="AY292" s="3">
        <f t="shared" si="287"/>
        <v>-2.0223809523809515</v>
      </c>
      <c r="AZ292" s="3">
        <f t="shared" si="288"/>
        <v>-1.9819333333333324</v>
      </c>
      <c r="BA292" s="3">
        <f t="shared" si="289"/>
        <v>-1.9414857142857134</v>
      </c>
      <c r="BB292" s="3">
        <f t="shared" si="290"/>
        <v>-2.0223809523809515</v>
      </c>
      <c r="BC292" s="3">
        <f t="shared" si="291"/>
        <v>-2.0223809523809515</v>
      </c>
      <c r="BD292" s="3">
        <f t="shared" si="292"/>
        <v>-1.9819333333333324</v>
      </c>
      <c r="BE292" s="3">
        <f t="shared" si="293"/>
        <v>-1.9819333333333324</v>
      </c>
      <c r="BF292" s="3">
        <f t="shared" si="294"/>
        <v>-1.9414857142857134</v>
      </c>
      <c r="BG292" s="3">
        <f t="shared" si="295"/>
        <v>-1.9414857142857134</v>
      </c>
    </row>
    <row r="293" spans="1:59" ht="15" x14ac:dyDescent="0.25">
      <c r="A293" s="38" t="s">
        <v>449</v>
      </c>
      <c r="B293" s="38" t="s">
        <v>63</v>
      </c>
      <c r="C293" s="38" t="str">
        <f>VLOOKUP(A293,CALC!$A$2:$C$494,3,FALSE)</f>
        <v>C</v>
      </c>
      <c r="D293" s="38">
        <v>2</v>
      </c>
      <c r="E293" s="39">
        <v>84</v>
      </c>
      <c r="F293" s="40">
        <v>16.399999999999999</v>
      </c>
      <c r="G293" s="40">
        <v>28.6</v>
      </c>
      <c r="H293" s="40">
        <v>45</v>
      </c>
      <c r="I293" s="40">
        <v>6.3</v>
      </c>
      <c r="J293" s="40">
        <v>144.6</v>
      </c>
      <c r="K293" s="40">
        <v>43.5</v>
      </c>
      <c r="L293" s="40">
        <v>61.4</v>
      </c>
      <c r="M293" s="40">
        <v>21.4</v>
      </c>
      <c r="N293" s="41">
        <v>0.114</v>
      </c>
      <c r="O293" s="42">
        <v>17.75</v>
      </c>
      <c r="P293" s="54">
        <f t="shared" ref="P293:Y293" si="325">IF(F$4="Yes",F293*F$5,0)</f>
        <v>82</v>
      </c>
      <c r="Q293" s="55">
        <f t="shared" si="325"/>
        <v>107.25</v>
      </c>
      <c r="R293" s="55">
        <f t="shared" si="325"/>
        <v>0</v>
      </c>
      <c r="S293" s="55">
        <f t="shared" si="325"/>
        <v>3.15</v>
      </c>
      <c r="T293" s="55">
        <f t="shared" si="325"/>
        <v>72.3</v>
      </c>
      <c r="U293" s="55">
        <f t="shared" si="325"/>
        <v>13.049999999999999</v>
      </c>
      <c r="V293" s="55">
        <f t="shared" si="325"/>
        <v>36.839999999999996</v>
      </c>
      <c r="W293" s="55">
        <f t="shared" si="325"/>
        <v>0</v>
      </c>
      <c r="X293" s="55">
        <f t="shared" si="325"/>
        <v>0</v>
      </c>
      <c r="Y293" s="56">
        <f t="shared" si="325"/>
        <v>0</v>
      </c>
      <c r="Z293" s="57">
        <f t="shared" si="276"/>
        <v>314.58999999999997</v>
      </c>
      <c r="AA293" s="59">
        <f t="shared" si="277"/>
        <v>3.7451190476190472</v>
      </c>
      <c r="AB293" s="59">
        <f t="shared" si="278"/>
        <v>-2.0106834999999994</v>
      </c>
      <c r="AC293" s="1"/>
      <c r="AD293" s="1"/>
      <c r="AE293" s="1"/>
      <c r="AF293" s="1"/>
      <c r="AG293" s="1"/>
      <c r="AH293" s="1"/>
      <c r="AI293" s="1"/>
      <c r="AJ293" s="1"/>
      <c r="AK293" s="1"/>
      <c r="AL293" s="1">
        <f>IFERROR(VLOOKUP(C293,CALC!$K$2:$M$8,2,FALSE),1)</f>
        <v>0.96</v>
      </c>
      <c r="AM293" s="1">
        <f>IFERROR(VLOOKUP(C293,CALC!$K$2:$M$8,3,FALSE),1)</f>
        <v>0.98</v>
      </c>
      <c r="AN293" s="1">
        <f>VLOOKUP(B293,CALC!$E$2:$H$33,3,FALSE)</f>
        <v>1.04</v>
      </c>
      <c r="AO293" s="1">
        <f>VLOOKUP(B293,CALC!$E$2:$H$33,4,FALSE)</f>
        <v>1.02</v>
      </c>
      <c r="AP293" s="1"/>
      <c r="AQ293" s="3">
        <f t="shared" si="279"/>
        <v>3.6702166666666662</v>
      </c>
      <c r="AR293" s="3">
        <f t="shared" si="280"/>
        <v>3.5953142857142852</v>
      </c>
      <c r="AS293" s="3">
        <f t="shared" si="281"/>
        <v>3.8200214285714282</v>
      </c>
      <c r="AT293" s="3">
        <f t="shared" si="282"/>
        <v>3.8949238095238092</v>
      </c>
      <c r="AU293" s="3">
        <f t="shared" si="283"/>
        <v>3.7436209999999996</v>
      </c>
      <c r="AV293" s="3">
        <f t="shared" si="284"/>
        <v>3.817025333333333</v>
      </c>
      <c r="AW293" s="3">
        <f t="shared" si="285"/>
        <v>3.6672205714285711</v>
      </c>
      <c r="AX293" s="3">
        <f t="shared" si="286"/>
        <v>3.7391268571428569</v>
      </c>
      <c r="AY293" s="3">
        <f t="shared" si="287"/>
        <v>-2.0114880952380947</v>
      </c>
      <c r="AZ293" s="3">
        <f t="shared" si="288"/>
        <v>-1.9712583333333327</v>
      </c>
      <c r="BA293" s="3">
        <f t="shared" si="289"/>
        <v>-1.9310285714285709</v>
      </c>
      <c r="BB293" s="3">
        <f t="shared" si="290"/>
        <v>-2.0517178571428567</v>
      </c>
      <c r="BC293" s="3">
        <f t="shared" si="291"/>
        <v>-2.0919476190476187</v>
      </c>
      <c r="BD293" s="3">
        <f t="shared" si="292"/>
        <v>-2.0106834999999994</v>
      </c>
      <c r="BE293" s="3">
        <f t="shared" si="293"/>
        <v>-2.0501086666666661</v>
      </c>
      <c r="BF293" s="3">
        <f t="shared" si="294"/>
        <v>-1.9696491428571423</v>
      </c>
      <c r="BG293" s="3">
        <f t="shared" si="295"/>
        <v>-2.008269714285714</v>
      </c>
    </row>
    <row r="294" spans="1:59" ht="15" x14ac:dyDescent="0.25">
      <c r="A294" s="38" t="s">
        <v>439</v>
      </c>
      <c r="B294" s="38" t="s">
        <v>77</v>
      </c>
      <c r="C294" s="38" t="str">
        <f>VLOOKUP(A294,CALC!$A$2:$C$494,3,FALSE)</f>
        <v>C</v>
      </c>
      <c r="D294" s="38">
        <v>2</v>
      </c>
      <c r="E294" s="39">
        <v>84</v>
      </c>
      <c r="F294" s="40">
        <v>15.7</v>
      </c>
      <c r="G294" s="40">
        <v>35.6</v>
      </c>
      <c r="H294" s="40">
        <v>51.3</v>
      </c>
      <c r="I294" s="40">
        <v>12.1</v>
      </c>
      <c r="J294" s="40">
        <v>100.6</v>
      </c>
      <c r="K294" s="40">
        <v>32.1</v>
      </c>
      <c r="L294" s="40">
        <v>58.2</v>
      </c>
      <c r="M294" s="40">
        <v>23.6</v>
      </c>
      <c r="N294" s="41">
        <v>0.156</v>
      </c>
      <c r="O294" s="42">
        <v>19.5</v>
      </c>
      <c r="P294" s="54">
        <f t="shared" ref="P294:Y294" si="326">IF(F$4="Yes",F294*F$5,0)</f>
        <v>78.5</v>
      </c>
      <c r="Q294" s="55">
        <f t="shared" si="326"/>
        <v>133.5</v>
      </c>
      <c r="R294" s="55">
        <f t="shared" si="326"/>
        <v>0</v>
      </c>
      <c r="S294" s="55">
        <f t="shared" si="326"/>
        <v>6.05</v>
      </c>
      <c r="T294" s="55">
        <f t="shared" si="326"/>
        <v>50.3</v>
      </c>
      <c r="U294" s="55">
        <f t="shared" si="326"/>
        <v>9.6300000000000008</v>
      </c>
      <c r="V294" s="55">
        <f t="shared" si="326"/>
        <v>34.92</v>
      </c>
      <c r="W294" s="55">
        <f t="shared" si="326"/>
        <v>0</v>
      </c>
      <c r="X294" s="55">
        <f t="shared" si="326"/>
        <v>0</v>
      </c>
      <c r="Y294" s="56">
        <f t="shared" si="326"/>
        <v>0</v>
      </c>
      <c r="Z294" s="57">
        <f t="shared" si="276"/>
        <v>312.90000000000003</v>
      </c>
      <c r="AA294" s="59">
        <f t="shared" si="277"/>
        <v>3.7250000000000005</v>
      </c>
      <c r="AB294" s="59">
        <f t="shared" si="278"/>
        <v>-1.9909749999999986</v>
      </c>
      <c r="AC294" s="1"/>
      <c r="AD294" s="1"/>
      <c r="AE294" s="1"/>
      <c r="AF294" s="1"/>
      <c r="AG294" s="1"/>
      <c r="AH294" s="1"/>
      <c r="AI294" s="1"/>
      <c r="AJ294" s="1"/>
      <c r="AK294" s="1"/>
      <c r="AL294" s="1">
        <f>IFERROR(VLOOKUP(C294,CALC!$K$2:$M$8,2,FALSE),1)</f>
        <v>0.96</v>
      </c>
      <c r="AM294" s="1">
        <f>IFERROR(VLOOKUP(C294,CALC!$K$2:$M$8,3,FALSE),1)</f>
        <v>0.98</v>
      </c>
      <c r="AN294" s="1">
        <f>VLOOKUP(B294,CALC!$E$2:$H$33,3,FALSE)</f>
        <v>1</v>
      </c>
      <c r="AO294" s="1">
        <f>VLOOKUP(B294,CALC!$E$2:$H$33,4,FALSE)</f>
        <v>1</v>
      </c>
      <c r="AP294" s="1"/>
      <c r="AQ294" s="3">
        <f t="shared" si="279"/>
        <v>3.6505000000000005</v>
      </c>
      <c r="AR294" s="3">
        <f t="shared" si="280"/>
        <v>3.5760000000000005</v>
      </c>
      <c r="AS294" s="3">
        <f t="shared" si="281"/>
        <v>3.7250000000000005</v>
      </c>
      <c r="AT294" s="3">
        <f t="shared" si="282"/>
        <v>3.7250000000000005</v>
      </c>
      <c r="AU294" s="3">
        <f t="shared" si="283"/>
        <v>3.6505000000000005</v>
      </c>
      <c r="AV294" s="3">
        <f t="shared" si="284"/>
        <v>3.6505000000000005</v>
      </c>
      <c r="AW294" s="3">
        <f t="shared" si="285"/>
        <v>3.5760000000000005</v>
      </c>
      <c r="AX294" s="3">
        <f t="shared" si="286"/>
        <v>3.5760000000000005</v>
      </c>
      <c r="AY294" s="3">
        <f t="shared" si="287"/>
        <v>-2.0316071428571414</v>
      </c>
      <c r="AZ294" s="3">
        <f t="shared" si="288"/>
        <v>-1.9909749999999986</v>
      </c>
      <c r="BA294" s="3">
        <f t="shared" si="289"/>
        <v>-1.9503428571428556</v>
      </c>
      <c r="BB294" s="3">
        <f t="shared" si="290"/>
        <v>-2.0316071428571414</v>
      </c>
      <c r="BC294" s="3">
        <f t="shared" si="291"/>
        <v>-2.0316071428571414</v>
      </c>
      <c r="BD294" s="3">
        <f t="shared" si="292"/>
        <v>-1.9909749999999986</v>
      </c>
      <c r="BE294" s="3">
        <f t="shared" si="293"/>
        <v>-1.9909749999999986</v>
      </c>
      <c r="BF294" s="3">
        <f t="shared" si="294"/>
        <v>-1.9503428571428556</v>
      </c>
      <c r="BG294" s="3">
        <f t="shared" si="295"/>
        <v>-1.9503428571428556</v>
      </c>
    </row>
    <row r="295" spans="1:59" ht="15" x14ac:dyDescent="0.25">
      <c r="A295" s="38" t="s">
        <v>560</v>
      </c>
      <c r="B295" s="38" t="s">
        <v>39</v>
      </c>
      <c r="C295" s="38" t="str">
        <f>VLOOKUP(A295,CALC!$A$2:$C$494,3,FALSE)</f>
        <v>LW</v>
      </c>
      <c r="D295" s="38">
        <v>2</v>
      </c>
      <c r="E295" s="39">
        <v>84</v>
      </c>
      <c r="F295" s="40">
        <v>21.6</v>
      </c>
      <c r="G295" s="40">
        <v>17.7</v>
      </c>
      <c r="H295" s="40">
        <v>39.299999999999997</v>
      </c>
      <c r="I295" s="40">
        <v>8.6999999999999993</v>
      </c>
      <c r="J295" s="40">
        <v>149.19999999999999</v>
      </c>
      <c r="K295" s="40">
        <v>116.4</v>
      </c>
      <c r="L295" s="40">
        <v>40.299999999999997</v>
      </c>
      <c r="M295" s="40">
        <v>62.7</v>
      </c>
      <c r="N295" s="41">
        <v>0.14499999999999999</v>
      </c>
      <c r="O295" s="42">
        <v>14.1</v>
      </c>
      <c r="P295" s="54">
        <f t="shared" ref="P295:Y295" si="327">IF(F$4="Yes",F295*F$5,0)</f>
        <v>108</v>
      </c>
      <c r="Q295" s="55">
        <f t="shared" si="327"/>
        <v>66.375</v>
      </c>
      <c r="R295" s="55">
        <f t="shared" si="327"/>
        <v>0</v>
      </c>
      <c r="S295" s="55">
        <f t="shared" si="327"/>
        <v>4.3499999999999996</v>
      </c>
      <c r="T295" s="55">
        <f t="shared" si="327"/>
        <v>74.599999999999994</v>
      </c>
      <c r="U295" s="55">
        <f t="shared" si="327"/>
        <v>34.92</v>
      </c>
      <c r="V295" s="55">
        <f t="shared" si="327"/>
        <v>24.179999999999996</v>
      </c>
      <c r="W295" s="55">
        <f t="shared" si="327"/>
        <v>0</v>
      </c>
      <c r="X295" s="55">
        <f t="shared" si="327"/>
        <v>0</v>
      </c>
      <c r="Y295" s="56">
        <f t="shared" si="327"/>
        <v>0</v>
      </c>
      <c r="Z295" s="57">
        <f t="shared" si="276"/>
        <v>312.42500000000001</v>
      </c>
      <c r="AA295" s="59">
        <f t="shared" si="277"/>
        <v>3.7193452380952383</v>
      </c>
      <c r="AB295" s="59">
        <f t="shared" si="278"/>
        <v>-1.9934607738095225</v>
      </c>
      <c r="AC295" s="1"/>
      <c r="AD295" s="1"/>
      <c r="AE295" s="1"/>
      <c r="AF295" s="1"/>
      <c r="AG295" s="1"/>
      <c r="AH295" s="1"/>
      <c r="AI295" s="1"/>
      <c r="AJ295" s="1"/>
      <c r="AK295" s="1"/>
      <c r="AL295" s="1">
        <f>IFERROR(VLOOKUP(C295,CALC!$K$2:$M$8,2,FALSE),1)</f>
        <v>1.06</v>
      </c>
      <c r="AM295" s="1">
        <f>IFERROR(VLOOKUP(C295,CALC!$K$2:$M$8,3,FALSE),1)</f>
        <v>1.03</v>
      </c>
      <c r="AN295" s="1">
        <f>VLOOKUP(B295,CALC!$E$2:$H$33,3,FALSE)</f>
        <v>0.9</v>
      </c>
      <c r="AO295" s="1">
        <f>VLOOKUP(B295,CALC!$E$2:$H$33,4,FALSE)</f>
        <v>0.95</v>
      </c>
      <c r="AP295" s="1"/>
      <c r="AQ295" s="3">
        <f t="shared" si="279"/>
        <v>3.8309255952380954</v>
      </c>
      <c r="AR295" s="3">
        <f t="shared" si="280"/>
        <v>3.9425059523809529</v>
      </c>
      <c r="AS295" s="3">
        <f t="shared" si="281"/>
        <v>3.5333779761904762</v>
      </c>
      <c r="AT295" s="3">
        <f t="shared" si="282"/>
        <v>3.3474107142857146</v>
      </c>
      <c r="AU295" s="3">
        <f t="shared" si="283"/>
        <v>3.6393793154761904</v>
      </c>
      <c r="AV295" s="3">
        <f t="shared" si="284"/>
        <v>3.4478330357142859</v>
      </c>
      <c r="AW295" s="3">
        <f t="shared" si="285"/>
        <v>3.7453806547619051</v>
      </c>
      <c r="AX295" s="3">
        <f t="shared" si="286"/>
        <v>3.5482553571428577</v>
      </c>
      <c r="AY295" s="3">
        <f t="shared" si="287"/>
        <v>-2.0372619047619036</v>
      </c>
      <c r="AZ295" s="3">
        <f t="shared" si="288"/>
        <v>-2.0983797619047606</v>
      </c>
      <c r="BA295" s="3">
        <f t="shared" si="289"/>
        <v>-2.1594976190476181</v>
      </c>
      <c r="BB295" s="3">
        <f t="shared" si="290"/>
        <v>-1.9353988095238084</v>
      </c>
      <c r="BC295" s="3">
        <f t="shared" si="291"/>
        <v>-1.8335357142857134</v>
      </c>
      <c r="BD295" s="3">
        <f t="shared" si="292"/>
        <v>-1.9934607738095225</v>
      </c>
      <c r="BE295" s="3">
        <f t="shared" si="293"/>
        <v>-1.8885417857142845</v>
      </c>
      <c r="BF295" s="3">
        <f t="shared" si="294"/>
        <v>-2.0515227380952372</v>
      </c>
      <c r="BG295" s="3">
        <f t="shared" si="295"/>
        <v>-1.9435478571428564</v>
      </c>
    </row>
    <row r="296" spans="1:59" ht="15" x14ac:dyDescent="0.25">
      <c r="A296" s="38" t="s">
        <v>505</v>
      </c>
      <c r="B296" s="38" t="s">
        <v>58</v>
      </c>
      <c r="C296" s="38" t="str">
        <f>VLOOKUP(A296,CALC!$A$2:$C$494,3,FALSE)</f>
        <v>RW</v>
      </c>
      <c r="D296" s="38">
        <v>1</v>
      </c>
      <c r="E296" s="39">
        <v>84</v>
      </c>
      <c r="F296" s="40">
        <v>18.600000000000001</v>
      </c>
      <c r="G296" s="40">
        <v>25.9</v>
      </c>
      <c r="H296" s="40">
        <v>44.5</v>
      </c>
      <c r="I296" s="40">
        <v>14</v>
      </c>
      <c r="J296" s="40">
        <v>148.1</v>
      </c>
      <c r="K296" s="40">
        <v>32.799999999999997</v>
      </c>
      <c r="L296" s="40">
        <v>44.2</v>
      </c>
      <c r="M296" s="40">
        <v>20.7</v>
      </c>
      <c r="N296" s="41">
        <v>0.126</v>
      </c>
      <c r="O296" s="42">
        <v>17.149999999999999</v>
      </c>
      <c r="P296" s="54">
        <f t="shared" ref="P296:Y296" si="328">IF(F$4="Yes",F296*F$5,0)</f>
        <v>93</v>
      </c>
      <c r="Q296" s="55">
        <f t="shared" si="328"/>
        <v>97.125</v>
      </c>
      <c r="R296" s="55">
        <f t="shared" si="328"/>
        <v>0</v>
      </c>
      <c r="S296" s="55">
        <f t="shared" si="328"/>
        <v>7</v>
      </c>
      <c r="T296" s="55">
        <f t="shared" si="328"/>
        <v>74.05</v>
      </c>
      <c r="U296" s="55">
        <f t="shared" si="328"/>
        <v>9.8399999999999981</v>
      </c>
      <c r="V296" s="55">
        <f t="shared" si="328"/>
        <v>26.52</v>
      </c>
      <c r="W296" s="55">
        <f t="shared" si="328"/>
        <v>0</v>
      </c>
      <c r="X296" s="55">
        <f t="shared" si="328"/>
        <v>0</v>
      </c>
      <c r="Y296" s="56">
        <f t="shared" si="328"/>
        <v>0</v>
      </c>
      <c r="Z296" s="57">
        <f t="shared" si="276"/>
        <v>307.53499999999997</v>
      </c>
      <c r="AA296" s="59">
        <f t="shared" si="277"/>
        <v>3.6611309523809519</v>
      </c>
      <c r="AB296" s="59">
        <f t="shared" si="278"/>
        <v>-1.9715811607142855</v>
      </c>
      <c r="AC296" s="1"/>
      <c r="AD296" s="1"/>
      <c r="AE296" s="1"/>
      <c r="AF296" s="1"/>
      <c r="AG296" s="1"/>
      <c r="AH296" s="1"/>
      <c r="AI296" s="1"/>
      <c r="AJ296" s="1"/>
      <c r="AK296" s="1"/>
      <c r="AL296" s="1">
        <f>IFERROR(VLOOKUP(C296,CALC!$K$2:$M$8,2,FALSE),1)</f>
        <v>0.95</v>
      </c>
      <c r="AM296" s="1">
        <f>IFERROR(VLOOKUP(C296,CALC!$K$2:$M$8,3,FALSE),1)</f>
        <v>0.97499999999999998</v>
      </c>
      <c r="AN296" s="1">
        <f>VLOOKUP(B296,CALC!$E$2:$H$33,3,FALSE)</f>
        <v>0.93</v>
      </c>
      <c r="AO296" s="1">
        <f>VLOOKUP(B296,CALC!$E$2:$H$33,4,FALSE)</f>
        <v>0.96500000000000008</v>
      </c>
      <c r="AP296" s="1"/>
      <c r="AQ296" s="3">
        <f t="shared" si="279"/>
        <v>3.5696026785714281</v>
      </c>
      <c r="AR296" s="3">
        <f t="shared" si="280"/>
        <v>3.4780744047619043</v>
      </c>
      <c r="AS296" s="3">
        <f t="shared" si="281"/>
        <v>3.5329913690476187</v>
      </c>
      <c r="AT296" s="3">
        <f t="shared" si="282"/>
        <v>3.4048517857142855</v>
      </c>
      <c r="AU296" s="3">
        <f t="shared" si="283"/>
        <v>3.4446665848214284</v>
      </c>
      <c r="AV296" s="3">
        <f t="shared" si="284"/>
        <v>3.3197304910714283</v>
      </c>
      <c r="AW296" s="3">
        <f t="shared" si="285"/>
        <v>3.3563418005952381</v>
      </c>
      <c r="AX296" s="3">
        <f t="shared" si="286"/>
        <v>3.234609196428571</v>
      </c>
      <c r="AY296" s="3">
        <f t="shared" si="287"/>
        <v>-2.09547619047619</v>
      </c>
      <c r="AZ296" s="3">
        <f t="shared" si="288"/>
        <v>-2.0430892857142853</v>
      </c>
      <c r="BA296" s="3">
        <f t="shared" si="289"/>
        <v>-1.9907023809523805</v>
      </c>
      <c r="BB296" s="3">
        <f t="shared" si="290"/>
        <v>-2.0221345238095236</v>
      </c>
      <c r="BC296" s="3">
        <f t="shared" si="291"/>
        <v>-1.9487928571428568</v>
      </c>
      <c r="BD296" s="3">
        <f t="shared" si="292"/>
        <v>-1.9715811607142855</v>
      </c>
      <c r="BE296" s="3">
        <f t="shared" si="293"/>
        <v>-1.9000730357142854</v>
      </c>
      <c r="BF296" s="3">
        <f t="shared" si="294"/>
        <v>-1.9210277976190473</v>
      </c>
      <c r="BG296" s="3">
        <f t="shared" si="295"/>
        <v>-1.8513532142857139</v>
      </c>
    </row>
    <row r="297" spans="1:59" ht="15" x14ac:dyDescent="0.25">
      <c r="A297" s="38" t="s">
        <v>468</v>
      </c>
      <c r="B297" s="38" t="s">
        <v>70</v>
      </c>
      <c r="C297" s="38" t="str">
        <f>VLOOKUP(A297,CALC!$A$2:$C$494,3,FALSE)</f>
        <v>LW/RW</v>
      </c>
      <c r="D297" s="38">
        <v>2</v>
      </c>
      <c r="E297" s="39">
        <v>84</v>
      </c>
      <c r="F297" s="40">
        <v>23.6</v>
      </c>
      <c r="G297" s="40">
        <v>19.100000000000001</v>
      </c>
      <c r="H297" s="40">
        <v>42.7</v>
      </c>
      <c r="I297" s="40">
        <v>8.3000000000000007</v>
      </c>
      <c r="J297" s="40">
        <v>170.6</v>
      </c>
      <c r="K297" s="40">
        <v>56.9</v>
      </c>
      <c r="L297" s="40">
        <v>36.5</v>
      </c>
      <c r="M297" s="40">
        <v>25.8</v>
      </c>
      <c r="N297" s="52">
        <v>0.13800000000000001</v>
      </c>
      <c r="O297" s="42">
        <v>15.6</v>
      </c>
      <c r="P297" s="54">
        <f t="shared" ref="P297:Y297" si="329">IF(F$4="Yes",F297*F$5,0)</f>
        <v>118</v>
      </c>
      <c r="Q297" s="55">
        <f t="shared" si="329"/>
        <v>71.625</v>
      </c>
      <c r="R297" s="55">
        <f t="shared" si="329"/>
        <v>0</v>
      </c>
      <c r="S297" s="55">
        <f t="shared" si="329"/>
        <v>4.1500000000000004</v>
      </c>
      <c r="T297" s="55">
        <f t="shared" si="329"/>
        <v>85.3</v>
      </c>
      <c r="U297" s="55">
        <f t="shared" si="329"/>
        <v>17.07</v>
      </c>
      <c r="V297" s="55">
        <f t="shared" si="329"/>
        <v>21.9</v>
      </c>
      <c r="W297" s="55">
        <f t="shared" si="329"/>
        <v>0</v>
      </c>
      <c r="X297" s="55">
        <f t="shared" si="329"/>
        <v>0</v>
      </c>
      <c r="Y297" s="56">
        <f t="shared" si="329"/>
        <v>0</v>
      </c>
      <c r="Z297" s="57">
        <f t="shared" si="276"/>
        <v>318.04499999999996</v>
      </c>
      <c r="AA297" s="59">
        <f t="shared" si="277"/>
        <v>3.7862499999999994</v>
      </c>
      <c r="AB297" s="59">
        <f t="shared" si="278"/>
        <v>-2.1413841428571425</v>
      </c>
      <c r="AC297" s="1"/>
      <c r="AD297" s="1"/>
      <c r="AE297" s="1"/>
      <c r="AF297" s="1"/>
      <c r="AG297" s="1"/>
      <c r="AH297" s="1"/>
      <c r="AI297" s="1"/>
      <c r="AJ297" s="1"/>
      <c r="AK297" s="1"/>
      <c r="AL297" s="1">
        <f>IFERROR(VLOOKUP(C297,CALC!$K$2:$M$8,2,FALSE),1)</f>
        <v>1.08</v>
      </c>
      <c r="AM297" s="1">
        <f>IFERROR(VLOOKUP(C297,CALC!$K$2:$M$8,3,FALSE),1)</f>
        <v>1.04</v>
      </c>
      <c r="AN297" s="1">
        <f>VLOOKUP(B297,CALC!$E$2:$H$33,3,FALSE)</f>
        <v>1.0900000000000001</v>
      </c>
      <c r="AO297" s="1">
        <f>VLOOKUP(B297,CALC!$E$2:$H$33,4,FALSE)</f>
        <v>1.0449999999999999</v>
      </c>
      <c r="AP297" s="1"/>
      <c r="AQ297" s="3">
        <f t="shared" si="279"/>
        <v>3.9376999999999995</v>
      </c>
      <c r="AR297" s="3">
        <f t="shared" si="280"/>
        <v>4.0891500000000001</v>
      </c>
      <c r="AS297" s="3">
        <f t="shared" si="281"/>
        <v>3.9566312499999992</v>
      </c>
      <c r="AT297" s="3">
        <f t="shared" si="282"/>
        <v>4.1270124999999993</v>
      </c>
      <c r="AU297" s="3">
        <f t="shared" si="283"/>
        <v>4.1148964999999995</v>
      </c>
      <c r="AV297" s="3">
        <f t="shared" si="284"/>
        <v>4.2920929999999995</v>
      </c>
      <c r="AW297" s="3">
        <f t="shared" si="285"/>
        <v>4.2731617499999999</v>
      </c>
      <c r="AX297" s="3">
        <f t="shared" si="286"/>
        <v>4.4571735000000006</v>
      </c>
      <c r="AY297" s="3">
        <f t="shared" si="287"/>
        <v>-1.9703571428571425</v>
      </c>
      <c r="AZ297" s="3">
        <f t="shared" si="288"/>
        <v>-2.0491714285714284</v>
      </c>
      <c r="BA297" s="3">
        <f t="shared" si="289"/>
        <v>-2.1279857142857139</v>
      </c>
      <c r="BB297" s="3">
        <f t="shared" si="290"/>
        <v>-2.0590232142857139</v>
      </c>
      <c r="BC297" s="3">
        <f t="shared" si="291"/>
        <v>-2.1476892857142853</v>
      </c>
      <c r="BD297" s="3">
        <f t="shared" si="292"/>
        <v>-2.1413841428571425</v>
      </c>
      <c r="BE297" s="3">
        <f t="shared" si="293"/>
        <v>-2.2335968571428571</v>
      </c>
      <c r="BF297" s="3">
        <f t="shared" si="294"/>
        <v>-2.2237450714285707</v>
      </c>
      <c r="BG297" s="3">
        <f t="shared" si="295"/>
        <v>-2.3195044285714284</v>
      </c>
    </row>
    <row r="298" spans="1:59" ht="15" x14ac:dyDescent="0.25">
      <c r="A298" s="38" t="s">
        <v>563</v>
      </c>
      <c r="B298" s="38" t="s">
        <v>66</v>
      </c>
      <c r="C298" s="38" t="str">
        <f>VLOOKUP(A298,CALC!$A$2:$C$494,3,FALSE)</f>
        <v>C</v>
      </c>
      <c r="D298" s="38"/>
      <c r="E298" s="39">
        <v>84</v>
      </c>
      <c r="F298" s="40">
        <v>21.8</v>
      </c>
      <c r="G298" s="40">
        <v>17.100000000000001</v>
      </c>
      <c r="H298" s="40">
        <v>38.9</v>
      </c>
      <c r="I298" s="40">
        <v>7</v>
      </c>
      <c r="J298" s="40">
        <v>164.1</v>
      </c>
      <c r="K298" s="40">
        <v>57.8</v>
      </c>
      <c r="L298" s="40">
        <v>52.9</v>
      </c>
      <c r="M298" s="40">
        <v>25.4</v>
      </c>
      <c r="N298" s="52">
        <v>0.13300000000000001</v>
      </c>
      <c r="O298" s="42">
        <v>15.1</v>
      </c>
      <c r="P298" s="54">
        <f t="shared" ref="P298:Y298" si="330">IF(F$4="Yes",F298*F$5,0)</f>
        <v>109</v>
      </c>
      <c r="Q298" s="55">
        <f t="shared" si="330"/>
        <v>64.125</v>
      </c>
      <c r="R298" s="55">
        <f t="shared" si="330"/>
        <v>0</v>
      </c>
      <c r="S298" s="55">
        <f t="shared" si="330"/>
        <v>3.5</v>
      </c>
      <c r="T298" s="55">
        <f t="shared" si="330"/>
        <v>82.05</v>
      </c>
      <c r="U298" s="55">
        <f t="shared" si="330"/>
        <v>17.34</v>
      </c>
      <c r="V298" s="55">
        <f t="shared" si="330"/>
        <v>31.74</v>
      </c>
      <c r="W298" s="55">
        <f t="shared" si="330"/>
        <v>0</v>
      </c>
      <c r="X298" s="55">
        <f t="shared" si="330"/>
        <v>0</v>
      </c>
      <c r="Y298" s="56">
        <f t="shared" si="330"/>
        <v>0</v>
      </c>
      <c r="Z298" s="57">
        <f t="shared" si="276"/>
        <v>307.755</v>
      </c>
      <c r="AA298" s="59">
        <f t="shared" si="277"/>
        <v>3.6637499999999998</v>
      </c>
      <c r="AB298" s="59">
        <f t="shared" si="278"/>
        <v>-1.9997249999999993</v>
      </c>
      <c r="AC298" s="1"/>
      <c r="AD298" s="1"/>
      <c r="AE298" s="1"/>
      <c r="AF298" s="1"/>
      <c r="AG298" s="1"/>
      <c r="AH298" s="1"/>
      <c r="AI298" s="1"/>
      <c r="AJ298" s="1"/>
      <c r="AK298" s="1"/>
      <c r="AL298" s="1">
        <f>IFERROR(VLOOKUP(C298,CALC!$K$2:$M$8,2,FALSE),1)</f>
        <v>0.96</v>
      </c>
      <c r="AM298" s="1">
        <f>IFERROR(VLOOKUP(C298,CALC!$K$2:$M$8,3,FALSE),1)</f>
        <v>0.98</v>
      </c>
      <c r="AN298" s="1">
        <f>VLOOKUP(B298,CALC!$E$2:$H$33,3,FALSE)</f>
        <v>0.95</v>
      </c>
      <c r="AO298" s="1">
        <f>VLOOKUP(B298,CALC!$E$2:$H$33,4,FALSE)</f>
        <v>0.97499999999999998</v>
      </c>
      <c r="AP298" s="1"/>
      <c r="AQ298" s="3">
        <f t="shared" si="279"/>
        <v>3.5904749999999996</v>
      </c>
      <c r="AR298" s="3">
        <f t="shared" si="280"/>
        <v>3.5171999999999999</v>
      </c>
      <c r="AS298" s="3">
        <f t="shared" si="281"/>
        <v>3.5721562499999999</v>
      </c>
      <c r="AT298" s="3">
        <f t="shared" si="282"/>
        <v>3.4805624999999996</v>
      </c>
      <c r="AU298" s="3">
        <f t="shared" si="283"/>
        <v>3.5007131249999994</v>
      </c>
      <c r="AV298" s="3">
        <f t="shared" si="284"/>
        <v>3.4109512499999997</v>
      </c>
      <c r="AW298" s="3">
        <f t="shared" si="285"/>
        <v>3.4292699999999998</v>
      </c>
      <c r="AX298" s="3">
        <f t="shared" si="286"/>
        <v>3.3413399999999998</v>
      </c>
      <c r="AY298" s="3">
        <f t="shared" si="287"/>
        <v>-2.0928571428571421</v>
      </c>
      <c r="AZ298" s="3">
        <f t="shared" si="288"/>
        <v>-2.0509999999999993</v>
      </c>
      <c r="BA298" s="3">
        <f t="shared" si="289"/>
        <v>-2.0091428571428565</v>
      </c>
      <c r="BB298" s="3">
        <f t="shared" si="290"/>
        <v>-2.0405357142857135</v>
      </c>
      <c r="BC298" s="3">
        <f t="shared" si="291"/>
        <v>-1.9882142857142848</v>
      </c>
      <c r="BD298" s="3">
        <f t="shared" si="292"/>
        <v>-1.9997249999999993</v>
      </c>
      <c r="BE298" s="3">
        <f t="shared" si="293"/>
        <v>-1.9484499999999991</v>
      </c>
      <c r="BF298" s="3">
        <f t="shared" si="294"/>
        <v>-1.9589142857142849</v>
      </c>
      <c r="BG298" s="3">
        <f t="shared" si="295"/>
        <v>-1.9086857142857134</v>
      </c>
    </row>
    <row r="299" spans="1:59" ht="15" x14ac:dyDescent="0.25">
      <c r="A299" s="38" t="s">
        <v>579</v>
      </c>
      <c r="B299" s="38" t="s">
        <v>83</v>
      </c>
      <c r="C299" s="38" t="str">
        <f>VLOOKUP(A299,CALC!$A$2:$C$494,3,FALSE)</f>
        <v>D</v>
      </c>
      <c r="D299" s="38"/>
      <c r="E299" s="79">
        <v>84</v>
      </c>
      <c r="F299" s="80">
        <v>4.8</v>
      </c>
      <c r="G299" s="80">
        <v>26.4</v>
      </c>
      <c r="H299" s="80">
        <v>31.3</v>
      </c>
      <c r="I299" s="80">
        <v>5.6</v>
      </c>
      <c r="J299" s="80">
        <v>86.2</v>
      </c>
      <c r="K299" s="80">
        <v>52.1</v>
      </c>
      <c r="L299" s="80">
        <v>101.2</v>
      </c>
      <c r="M299" s="80">
        <v>29.5</v>
      </c>
      <c r="N299" s="81">
        <v>5.6000000000000001E-2</v>
      </c>
      <c r="O299" s="3">
        <v>19.25</v>
      </c>
      <c r="P299" s="54">
        <f t="shared" ref="P299:Y299" si="331">IF(F$4="Yes",F299*F$5,0)</f>
        <v>24</v>
      </c>
      <c r="Q299" s="55">
        <f t="shared" si="331"/>
        <v>99</v>
      </c>
      <c r="R299" s="55">
        <f t="shared" si="331"/>
        <v>0</v>
      </c>
      <c r="S299" s="55">
        <f t="shared" si="331"/>
        <v>2.8</v>
      </c>
      <c r="T299" s="55">
        <f t="shared" si="331"/>
        <v>43.1</v>
      </c>
      <c r="U299" s="55">
        <f t="shared" si="331"/>
        <v>15.629999999999999</v>
      </c>
      <c r="V299" s="55">
        <f t="shared" si="331"/>
        <v>60.72</v>
      </c>
      <c r="W299" s="55">
        <f t="shared" si="331"/>
        <v>0</v>
      </c>
      <c r="X299" s="55">
        <f t="shared" si="331"/>
        <v>0</v>
      </c>
      <c r="Y299" s="56">
        <f t="shared" si="331"/>
        <v>0</v>
      </c>
      <c r="Z299" s="57">
        <f t="shared" si="276"/>
        <v>245.25</v>
      </c>
      <c r="AA299" s="59">
        <f t="shared" si="277"/>
        <v>2.9196428571428572</v>
      </c>
      <c r="AB299" s="59">
        <f t="shared" si="278"/>
        <v>-2.0149259523809531</v>
      </c>
      <c r="AC299" s="1"/>
      <c r="AD299" s="1"/>
      <c r="AE299" s="1"/>
      <c r="AF299" s="1"/>
      <c r="AG299" s="1"/>
      <c r="AH299" s="1"/>
      <c r="AI299" s="1"/>
      <c r="AJ299" s="1"/>
      <c r="AK299" s="1"/>
      <c r="AL299" s="1">
        <f>IFERROR(VLOOKUP(C299,CALC!$K$2:$M$8,2,FALSE),1)</f>
        <v>1</v>
      </c>
      <c r="AM299" s="1">
        <f>IFERROR(VLOOKUP(C299,CALC!$K$2:$M$8,3,FALSE),1)</f>
        <v>1</v>
      </c>
      <c r="AN299" s="1">
        <f>VLOOKUP(B299,CALC!$E$2:$H$33,3,FALSE)</f>
        <v>1.02</v>
      </c>
      <c r="AO299" s="1">
        <f>VLOOKUP(B299,CALC!$E$2:$H$33,4,FALSE)</f>
        <v>1.01</v>
      </c>
      <c r="AP299" s="1"/>
      <c r="AQ299" s="3">
        <f t="shared" si="279"/>
        <v>2.9196428571428572</v>
      </c>
      <c r="AR299" s="3">
        <f t="shared" si="280"/>
        <v>2.9196428571428572</v>
      </c>
      <c r="AS299" s="3">
        <f t="shared" si="281"/>
        <v>2.948839285714286</v>
      </c>
      <c r="AT299" s="3">
        <f t="shared" si="282"/>
        <v>2.9780357142857143</v>
      </c>
      <c r="AU299" s="3">
        <f t="shared" si="283"/>
        <v>2.948839285714286</v>
      </c>
      <c r="AV299" s="3">
        <f t="shared" si="284"/>
        <v>2.9780357142857143</v>
      </c>
      <c r="AW299" s="3">
        <f t="shared" si="285"/>
        <v>2.948839285714286</v>
      </c>
      <c r="AX299" s="3">
        <f t="shared" si="286"/>
        <v>2.9780357142857143</v>
      </c>
      <c r="AY299" s="3">
        <f t="shared" si="287"/>
        <v>-1.9949761904761911</v>
      </c>
      <c r="AZ299" s="3">
        <f t="shared" si="288"/>
        <v>-1.9949761904761911</v>
      </c>
      <c r="BA299" s="3">
        <f t="shared" si="289"/>
        <v>-1.9949761904761911</v>
      </c>
      <c r="BB299" s="3">
        <f t="shared" si="290"/>
        <v>-2.0149259523809531</v>
      </c>
      <c r="BC299" s="3">
        <f t="shared" si="291"/>
        <v>-2.034875714285715</v>
      </c>
      <c r="BD299" s="3">
        <f t="shared" si="292"/>
        <v>-2.0149259523809531</v>
      </c>
      <c r="BE299" s="3">
        <f t="shared" si="293"/>
        <v>-2.034875714285715</v>
      </c>
      <c r="BF299" s="3">
        <f t="shared" si="294"/>
        <v>-2.0149259523809531</v>
      </c>
      <c r="BG299" s="3">
        <f t="shared" si="295"/>
        <v>-2.034875714285715</v>
      </c>
    </row>
    <row r="300" spans="1:59" ht="15" x14ac:dyDescent="0.25">
      <c r="A300" s="38" t="s">
        <v>496</v>
      </c>
      <c r="B300" s="38" t="s">
        <v>25</v>
      </c>
      <c r="C300" s="38" t="str">
        <f>VLOOKUP(A300,CALC!$A$2:$C$494,3,FALSE)</f>
        <v>RW</v>
      </c>
      <c r="D300" s="38">
        <v>2</v>
      </c>
      <c r="E300" s="39">
        <v>84</v>
      </c>
      <c r="F300" s="40">
        <v>18.399999999999999</v>
      </c>
      <c r="G300" s="40">
        <v>29.7</v>
      </c>
      <c r="H300" s="40">
        <v>48.1</v>
      </c>
      <c r="I300" s="40">
        <v>8.6999999999999993</v>
      </c>
      <c r="J300" s="40">
        <v>140.1</v>
      </c>
      <c r="K300" s="40">
        <v>48.5</v>
      </c>
      <c r="L300" s="40">
        <v>36.1</v>
      </c>
      <c r="M300" s="40">
        <v>22.7</v>
      </c>
      <c r="N300" s="52">
        <v>0.13100000000000001</v>
      </c>
      <c r="O300" s="42">
        <v>16.2</v>
      </c>
      <c r="P300" s="54">
        <f t="shared" ref="P300:Y300" si="332">IF(F$4="Yes",F300*F$5,0)</f>
        <v>92</v>
      </c>
      <c r="Q300" s="55">
        <f t="shared" si="332"/>
        <v>111.375</v>
      </c>
      <c r="R300" s="55">
        <f t="shared" si="332"/>
        <v>0</v>
      </c>
      <c r="S300" s="55">
        <f t="shared" si="332"/>
        <v>4.3499999999999996</v>
      </c>
      <c r="T300" s="55">
        <f t="shared" si="332"/>
        <v>70.05</v>
      </c>
      <c r="U300" s="55">
        <f t="shared" si="332"/>
        <v>14.549999999999999</v>
      </c>
      <c r="V300" s="55">
        <f t="shared" si="332"/>
        <v>21.66</v>
      </c>
      <c r="W300" s="55">
        <f t="shared" si="332"/>
        <v>0</v>
      </c>
      <c r="X300" s="55">
        <f t="shared" si="332"/>
        <v>0</v>
      </c>
      <c r="Y300" s="56">
        <f t="shared" si="332"/>
        <v>0</v>
      </c>
      <c r="Z300" s="57">
        <f t="shared" si="276"/>
        <v>313.98500000000001</v>
      </c>
      <c r="AA300" s="59">
        <f t="shared" si="277"/>
        <v>3.737916666666667</v>
      </c>
      <c r="AB300" s="59">
        <f t="shared" si="278"/>
        <v>-2.1256810714285703</v>
      </c>
      <c r="AC300" s="1"/>
      <c r="AD300" s="1"/>
      <c r="AE300" s="1"/>
      <c r="AF300" s="1"/>
      <c r="AG300" s="1"/>
      <c r="AH300" s="1"/>
      <c r="AI300" s="1"/>
      <c r="AJ300" s="1"/>
      <c r="AK300" s="1"/>
      <c r="AL300" s="1">
        <f>IFERROR(VLOOKUP(C300,CALC!$K$2:$M$8,2,FALSE),1)</f>
        <v>0.95</v>
      </c>
      <c r="AM300" s="1">
        <f>IFERROR(VLOOKUP(C300,CALC!$K$2:$M$8,3,FALSE),1)</f>
        <v>0.97499999999999998</v>
      </c>
      <c r="AN300" s="1">
        <f>VLOOKUP(B300,CALC!$E$2:$H$33,3,FALSE)</f>
        <v>1.1599999999999999</v>
      </c>
      <c r="AO300" s="1">
        <f>VLOOKUP(B300,CALC!$E$2:$H$33,4,FALSE)</f>
        <v>1.08</v>
      </c>
      <c r="AP300" s="1"/>
      <c r="AQ300" s="3">
        <f t="shared" si="279"/>
        <v>3.6444687500000001</v>
      </c>
      <c r="AR300" s="3">
        <f t="shared" si="280"/>
        <v>3.5510208333333333</v>
      </c>
      <c r="AS300" s="3">
        <f t="shared" si="281"/>
        <v>4.0369500000000009</v>
      </c>
      <c r="AT300" s="3">
        <f t="shared" si="282"/>
        <v>4.3359833333333331</v>
      </c>
      <c r="AU300" s="3">
        <f t="shared" si="283"/>
        <v>3.9360262500000003</v>
      </c>
      <c r="AV300" s="3">
        <f t="shared" si="284"/>
        <v>4.22758375</v>
      </c>
      <c r="AW300" s="3">
        <f t="shared" si="285"/>
        <v>3.8351025000000001</v>
      </c>
      <c r="AX300" s="3">
        <f t="shared" si="286"/>
        <v>4.119184166666666</v>
      </c>
      <c r="AY300" s="3">
        <f t="shared" si="287"/>
        <v>-2.0186904761904749</v>
      </c>
      <c r="AZ300" s="3">
        <f t="shared" si="288"/>
        <v>-1.968223214285713</v>
      </c>
      <c r="BA300" s="3">
        <f t="shared" si="289"/>
        <v>-1.9177559523809511</v>
      </c>
      <c r="BB300" s="3">
        <f t="shared" si="290"/>
        <v>-2.1801857142857131</v>
      </c>
      <c r="BC300" s="3">
        <f t="shared" si="291"/>
        <v>-2.3416809523809508</v>
      </c>
      <c r="BD300" s="3">
        <f t="shared" si="292"/>
        <v>-2.1256810714285703</v>
      </c>
      <c r="BE300" s="3">
        <f t="shared" si="293"/>
        <v>-2.283138928571427</v>
      </c>
      <c r="BF300" s="3">
        <f t="shared" si="294"/>
        <v>-2.0711764285714271</v>
      </c>
      <c r="BG300" s="3">
        <f t="shared" si="295"/>
        <v>-2.2245969047619032</v>
      </c>
    </row>
    <row r="301" spans="1:59" ht="15" x14ac:dyDescent="0.25">
      <c r="A301" s="38" t="s">
        <v>504</v>
      </c>
      <c r="B301" s="38" t="s">
        <v>81</v>
      </c>
      <c r="C301" s="38" t="str">
        <f>VLOOKUP(A301,CALC!$A$2:$C$494,3,FALSE)</f>
        <v>RW</v>
      </c>
      <c r="D301" s="38"/>
      <c r="E301" s="39">
        <v>84</v>
      </c>
      <c r="F301" s="40">
        <v>19.8</v>
      </c>
      <c r="G301" s="40">
        <v>19.899999999999999</v>
      </c>
      <c r="H301" s="40">
        <v>39.700000000000003</v>
      </c>
      <c r="I301" s="40">
        <v>5.0999999999999996</v>
      </c>
      <c r="J301" s="40">
        <v>157.30000000000001</v>
      </c>
      <c r="K301" s="40">
        <v>89.9</v>
      </c>
      <c r="L301" s="40">
        <v>41.5</v>
      </c>
      <c r="M301" s="40">
        <v>13.8</v>
      </c>
      <c r="N301" s="41">
        <v>0.126</v>
      </c>
      <c r="O301" s="42">
        <v>13.5</v>
      </c>
      <c r="P301" s="54">
        <f t="shared" ref="P301:Y301" si="333">IF(F$4="Yes",F301*F$5,0)</f>
        <v>99</v>
      </c>
      <c r="Q301" s="55">
        <f t="shared" si="333"/>
        <v>74.625</v>
      </c>
      <c r="R301" s="55">
        <f t="shared" si="333"/>
        <v>0</v>
      </c>
      <c r="S301" s="55">
        <f t="shared" si="333"/>
        <v>2.5499999999999998</v>
      </c>
      <c r="T301" s="55">
        <f t="shared" si="333"/>
        <v>78.650000000000006</v>
      </c>
      <c r="U301" s="55">
        <f t="shared" si="333"/>
        <v>26.970000000000002</v>
      </c>
      <c r="V301" s="55">
        <f t="shared" si="333"/>
        <v>24.9</v>
      </c>
      <c r="W301" s="55">
        <f t="shared" si="333"/>
        <v>0</v>
      </c>
      <c r="X301" s="55">
        <f t="shared" si="333"/>
        <v>0</v>
      </c>
      <c r="Y301" s="56">
        <f t="shared" si="333"/>
        <v>0</v>
      </c>
      <c r="Z301" s="57">
        <f t="shared" si="276"/>
        <v>306.69499999999999</v>
      </c>
      <c r="AA301" s="59">
        <f t="shared" si="277"/>
        <v>3.6511309523809521</v>
      </c>
      <c r="AB301" s="59">
        <f t="shared" si="278"/>
        <v>-2.093896071428571</v>
      </c>
      <c r="AC301" s="1"/>
      <c r="AD301" s="1"/>
      <c r="AE301" s="1"/>
      <c r="AF301" s="1"/>
      <c r="AG301" s="1"/>
      <c r="AH301" s="1"/>
      <c r="AI301" s="1"/>
      <c r="AJ301" s="1"/>
      <c r="AK301" s="1"/>
      <c r="AL301" s="1">
        <f>IFERROR(VLOOKUP(C301,CALC!$K$2:$M$8,2,FALSE),1)</f>
        <v>0.95</v>
      </c>
      <c r="AM301" s="1">
        <f>IFERROR(VLOOKUP(C301,CALC!$K$2:$M$8,3,FALSE),1)</f>
        <v>0.97499999999999998</v>
      </c>
      <c r="AN301" s="1">
        <f>VLOOKUP(B301,CALC!$E$2:$H$33,3,FALSE)</f>
        <v>1.04</v>
      </c>
      <c r="AO301" s="1">
        <f>VLOOKUP(B301,CALC!$E$2:$H$33,4,FALSE)</f>
        <v>1.02</v>
      </c>
      <c r="AP301" s="1"/>
      <c r="AQ301" s="3">
        <f t="shared" si="279"/>
        <v>3.5598526785714282</v>
      </c>
      <c r="AR301" s="3">
        <f t="shared" si="280"/>
        <v>3.4685744047619043</v>
      </c>
      <c r="AS301" s="3">
        <f t="shared" si="281"/>
        <v>3.7241535714285714</v>
      </c>
      <c r="AT301" s="3">
        <f t="shared" si="282"/>
        <v>3.7971761904761903</v>
      </c>
      <c r="AU301" s="3">
        <f t="shared" si="283"/>
        <v>3.631049732142857</v>
      </c>
      <c r="AV301" s="3">
        <f t="shared" si="284"/>
        <v>3.7022467857142853</v>
      </c>
      <c r="AW301" s="3">
        <f t="shared" si="285"/>
        <v>3.5379458928571426</v>
      </c>
      <c r="AX301" s="3">
        <f t="shared" si="286"/>
        <v>3.6073173809523804</v>
      </c>
      <c r="AY301" s="3">
        <f t="shared" si="287"/>
        <v>-2.1054761904761898</v>
      </c>
      <c r="AZ301" s="3">
        <f t="shared" si="288"/>
        <v>-2.0528392857142852</v>
      </c>
      <c r="BA301" s="3">
        <f t="shared" si="289"/>
        <v>-2.0002023809523801</v>
      </c>
      <c r="BB301" s="3">
        <f t="shared" si="290"/>
        <v>-2.1475857142857135</v>
      </c>
      <c r="BC301" s="3">
        <f t="shared" si="291"/>
        <v>-2.1896952380952377</v>
      </c>
      <c r="BD301" s="3">
        <f t="shared" si="292"/>
        <v>-2.093896071428571</v>
      </c>
      <c r="BE301" s="3">
        <f t="shared" si="293"/>
        <v>-2.1349528571428569</v>
      </c>
      <c r="BF301" s="3">
        <f t="shared" si="294"/>
        <v>-2.0402064285714276</v>
      </c>
      <c r="BG301" s="3">
        <f t="shared" si="295"/>
        <v>-2.0802104761904756</v>
      </c>
    </row>
    <row r="302" spans="1:59" ht="15" x14ac:dyDescent="0.25">
      <c r="A302" s="38" t="s">
        <v>499</v>
      </c>
      <c r="B302" s="38" t="s">
        <v>81</v>
      </c>
      <c r="C302" s="38" t="str">
        <f>VLOOKUP(A302,CALC!$A$2:$C$494,3,FALSE)</f>
        <v>C/LW</v>
      </c>
      <c r="D302" s="38">
        <v>2</v>
      </c>
      <c r="E302" s="39">
        <v>84</v>
      </c>
      <c r="F302" s="40">
        <v>18.600000000000001</v>
      </c>
      <c r="G302" s="40">
        <v>30.1</v>
      </c>
      <c r="H302" s="40">
        <v>48.7</v>
      </c>
      <c r="I302" s="40">
        <v>8.9</v>
      </c>
      <c r="J302" s="40">
        <v>150.1</v>
      </c>
      <c r="K302" s="40">
        <v>14</v>
      </c>
      <c r="L302" s="40">
        <v>37.799999999999997</v>
      </c>
      <c r="M302" s="40">
        <v>16.3</v>
      </c>
      <c r="N302" s="41">
        <v>0.124</v>
      </c>
      <c r="O302" s="42">
        <v>14.9</v>
      </c>
      <c r="P302" s="54">
        <f t="shared" ref="P302:Y302" si="334">IF(F$4="Yes",F302*F$5,0)</f>
        <v>93</v>
      </c>
      <c r="Q302" s="55">
        <f t="shared" si="334"/>
        <v>112.875</v>
      </c>
      <c r="R302" s="55">
        <f t="shared" si="334"/>
        <v>0</v>
      </c>
      <c r="S302" s="55">
        <f t="shared" si="334"/>
        <v>4.45</v>
      </c>
      <c r="T302" s="55">
        <f t="shared" si="334"/>
        <v>75.05</v>
      </c>
      <c r="U302" s="55">
        <f t="shared" si="334"/>
        <v>4.2</v>
      </c>
      <c r="V302" s="55">
        <f t="shared" si="334"/>
        <v>22.679999999999996</v>
      </c>
      <c r="W302" s="55">
        <f t="shared" si="334"/>
        <v>0</v>
      </c>
      <c r="X302" s="55">
        <f t="shared" si="334"/>
        <v>0</v>
      </c>
      <c r="Y302" s="56">
        <f t="shared" si="334"/>
        <v>0</v>
      </c>
      <c r="Z302" s="57">
        <f t="shared" si="276"/>
        <v>312.255</v>
      </c>
      <c r="AA302" s="59">
        <f t="shared" si="277"/>
        <v>3.7173214285714287</v>
      </c>
      <c r="AB302" s="59">
        <f t="shared" si="278"/>
        <v>-2.1736746428571418</v>
      </c>
      <c r="AC302" s="1"/>
      <c r="AD302" s="1"/>
      <c r="AE302" s="1"/>
      <c r="AF302" s="1"/>
      <c r="AG302" s="1"/>
      <c r="AH302" s="1"/>
      <c r="AI302" s="1"/>
      <c r="AJ302" s="1"/>
      <c r="AK302" s="1"/>
      <c r="AL302" s="1">
        <f>IFERROR(VLOOKUP(C302,CALC!$K$2:$M$8,2,FALSE),1)</f>
        <v>1.0900000000000001</v>
      </c>
      <c r="AM302" s="1">
        <f>IFERROR(VLOOKUP(C302,CALC!$K$2:$M$8,3,FALSE),1)</f>
        <v>1.0449999999999999</v>
      </c>
      <c r="AN302" s="1">
        <f>VLOOKUP(B302,CALC!$E$2:$H$33,3,FALSE)</f>
        <v>1.04</v>
      </c>
      <c r="AO302" s="1">
        <f>VLOOKUP(B302,CALC!$E$2:$H$33,4,FALSE)</f>
        <v>1.02</v>
      </c>
      <c r="AP302" s="1"/>
      <c r="AQ302" s="3">
        <f t="shared" si="279"/>
        <v>3.8846008928571427</v>
      </c>
      <c r="AR302" s="3">
        <f t="shared" si="280"/>
        <v>4.0518803571428572</v>
      </c>
      <c r="AS302" s="3">
        <f t="shared" si="281"/>
        <v>3.7916678571428575</v>
      </c>
      <c r="AT302" s="3">
        <f t="shared" si="282"/>
        <v>3.8660142857142858</v>
      </c>
      <c r="AU302" s="3">
        <f t="shared" si="283"/>
        <v>3.9622929107142855</v>
      </c>
      <c r="AV302" s="3">
        <f t="shared" si="284"/>
        <v>4.0399849285714282</v>
      </c>
      <c r="AW302" s="3">
        <f t="shared" si="285"/>
        <v>4.1329179642857143</v>
      </c>
      <c r="AX302" s="3">
        <f t="shared" si="286"/>
        <v>4.2139555714285715</v>
      </c>
      <c r="AY302" s="3">
        <f t="shared" si="287"/>
        <v>-2.0392857142857133</v>
      </c>
      <c r="AZ302" s="3">
        <f t="shared" si="288"/>
        <v>-2.1310535714285703</v>
      </c>
      <c r="BA302" s="3">
        <f t="shared" si="289"/>
        <v>-2.2228214285714274</v>
      </c>
      <c r="BB302" s="3">
        <f t="shared" si="290"/>
        <v>-2.0800714285714275</v>
      </c>
      <c r="BC302" s="3">
        <f t="shared" si="291"/>
        <v>-2.1208571428571417</v>
      </c>
      <c r="BD302" s="3">
        <f t="shared" si="292"/>
        <v>-2.1736746428571418</v>
      </c>
      <c r="BE302" s="3">
        <f t="shared" si="293"/>
        <v>-2.2162957142857134</v>
      </c>
      <c r="BF302" s="3">
        <f t="shared" si="294"/>
        <v>-2.2672778571428558</v>
      </c>
      <c r="BG302" s="3">
        <f t="shared" si="295"/>
        <v>-2.3117342857142846</v>
      </c>
    </row>
    <row r="303" spans="1:59" ht="15" x14ac:dyDescent="0.25">
      <c r="A303" s="38" t="s">
        <v>516</v>
      </c>
      <c r="B303" s="38" t="s">
        <v>41</v>
      </c>
      <c r="C303" s="38" t="str">
        <f>VLOOKUP(A303,CALC!$A$2:$C$494,3,FALSE)</f>
        <v>C/LW</v>
      </c>
      <c r="D303" s="38">
        <v>2</v>
      </c>
      <c r="E303" s="39">
        <v>84</v>
      </c>
      <c r="F303" s="40">
        <v>19.100000000000001</v>
      </c>
      <c r="G303" s="40">
        <v>25.9</v>
      </c>
      <c r="H303" s="40">
        <v>45</v>
      </c>
      <c r="I303" s="40">
        <v>5.5</v>
      </c>
      <c r="J303" s="40">
        <v>128.69999999999999</v>
      </c>
      <c r="K303" s="40">
        <v>91.1</v>
      </c>
      <c r="L303" s="40">
        <v>39.200000000000003</v>
      </c>
      <c r="M303" s="40">
        <v>21.6</v>
      </c>
      <c r="N303" s="52">
        <v>0.14799999999999999</v>
      </c>
      <c r="O303" s="42">
        <v>15.7</v>
      </c>
      <c r="P303" s="54">
        <f t="shared" ref="P303:Y303" si="335">IF(F$4="Yes",F303*F$5,0)</f>
        <v>95.5</v>
      </c>
      <c r="Q303" s="55">
        <f t="shared" si="335"/>
        <v>97.125</v>
      </c>
      <c r="R303" s="55">
        <f t="shared" si="335"/>
        <v>0</v>
      </c>
      <c r="S303" s="55">
        <f t="shared" si="335"/>
        <v>2.75</v>
      </c>
      <c r="T303" s="55">
        <f t="shared" si="335"/>
        <v>64.349999999999994</v>
      </c>
      <c r="U303" s="55">
        <f t="shared" si="335"/>
        <v>27.33</v>
      </c>
      <c r="V303" s="55">
        <f t="shared" si="335"/>
        <v>23.52</v>
      </c>
      <c r="W303" s="55">
        <f t="shared" si="335"/>
        <v>0</v>
      </c>
      <c r="X303" s="55">
        <f t="shared" si="335"/>
        <v>0</v>
      </c>
      <c r="Y303" s="56">
        <f t="shared" si="335"/>
        <v>0</v>
      </c>
      <c r="Z303" s="57">
        <f t="shared" si="276"/>
        <v>310.57499999999999</v>
      </c>
      <c r="AA303" s="59">
        <f t="shared" si="277"/>
        <v>3.6973214285714286</v>
      </c>
      <c r="AB303" s="59">
        <f t="shared" si="278"/>
        <v>-2.15195357142857</v>
      </c>
      <c r="AC303" s="1"/>
      <c r="AD303" s="1"/>
      <c r="AE303" s="1"/>
      <c r="AF303" s="1"/>
      <c r="AG303" s="1"/>
      <c r="AH303" s="1"/>
      <c r="AI303" s="1"/>
      <c r="AJ303" s="1"/>
      <c r="AK303" s="1"/>
      <c r="AL303" s="1">
        <f>IFERROR(VLOOKUP(C303,CALC!$K$2:$M$8,2,FALSE),1)</f>
        <v>1.0900000000000001</v>
      </c>
      <c r="AM303" s="1">
        <f>IFERROR(VLOOKUP(C303,CALC!$K$2:$M$8,3,FALSE),1)</f>
        <v>1.0449999999999999</v>
      </c>
      <c r="AN303" s="1">
        <f>VLOOKUP(B303,CALC!$E$2:$H$33,3,FALSE)</f>
        <v>1</v>
      </c>
      <c r="AO303" s="1">
        <f>VLOOKUP(B303,CALC!$E$2:$H$33,4,FALSE)</f>
        <v>1</v>
      </c>
      <c r="AP303" s="1"/>
      <c r="AQ303" s="3">
        <f t="shared" si="279"/>
        <v>3.8637008928571426</v>
      </c>
      <c r="AR303" s="3">
        <f t="shared" si="280"/>
        <v>4.0300803571428574</v>
      </c>
      <c r="AS303" s="3">
        <f t="shared" si="281"/>
        <v>3.6973214285714286</v>
      </c>
      <c r="AT303" s="3">
        <f t="shared" si="282"/>
        <v>3.6973214285714286</v>
      </c>
      <c r="AU303" s="3">
        <f t="shared" si="283"/>
        <v>3.8637008928571426</v>
      </c>
      <c r="AV303" s="3">
        <f t="shared" si="284"/>
        <v>3.8637008928571426</v>
      </c>
      <c r="AW303" s="3">
        <f t="shared" si="285"/>
        <v>4.0300803571428574</v>
      </c>
      <c r="AX303" s="3">
        <f t="shared" si="286"/>
        <v>4.0300803571428574</v>
      </c>
      <c r="AY303" s="3">
        <f t="shared" si="287"/>
        <v>-2.0592857142857133</v>
      </c>
      <c r="AZ303" s="3">
        <f t="shared" si="288"/>
        <v>-2.15195357142857</v>
      </c>
      <c r="BA303" s="3">
        <f t="shared" si="289"/>
        <v>-2.2446214285714277</v>
      </c>
      <c r="BB303" s="3">
        <f t="shared" si="290"/>
        <v>-2.0592857142857133</v>
      </c>
      <c r="BC303" s="3">
        <f t="shared" si="291"/>
        <v>-2.0592857142857133</v>
      </c>
      <c r="BD303" s="3">
        <f t="shared" si="292"/>
        <v>-2.15195357142857</v>
      </c>
      <c r="BE303" s="3">
        <f t="shared" si="293"/>
        <v>-2.15195357142857</v>
      </c>
      <c r="BF303" s="3">
        <f t="shared" si="294"/>
        <v>-2.2446214285714277</v>
      </c>
      <c r="BG303" s="3">
        <f t="shared" si="295"/>
        <v>-2.2446214285714277</v>
      </c>
    </row>
    <row r="304" spans="1:59" ht="15" x14ac:dyDescent="0.25">
      <c r="A304" s="38" t="s">
        <v>561</v>
      </c>
      <c r="B304" s="38" t="s">
        <v>68</v>
      </c>
      <c r="C304" s="38" t="str">
        <f>VLOOKUP(A304,CALC!$A$2:$C$494,3,FALSE)</f>
        <v>LW/RW</v>
      </c>
      <c r="D304" s="38">
        <v>1</v>
      </c>
      <c r="E304" s="79">
        <v>84</v>
      </c>
      <c r="F304" s="80">
        <v>21.3</v>
      </c>
      <c r="G304" s="80">
        <v>23</v>
      </c>
      <c r="H304" s="80">
        <v>44.3</v>
      </c>
      <c r="I304" s="80">
        <v>17.2</v>
      </c>
      <c r="J304" s="80">
        <v>167.1</v>
      </c>
      <c r="K304" s="80">
        <v>34.9</v>
      </c>
      <c r="L304" s="80">
        <v>24.1</v>
      </c>
      <c r="M304" s="80">
        <v>18.600000000000001</v>
      </c>
      <c r="N304" s="81">
        <v>0.127</v>
      </c>
      <c r="O304" s="3">
        <v>15.9</v>
      </c>
      <c r="P304" s="54">
        <f t="shared" ref="P304:Y304" si="336">IF(F$4="Yes",F304*F$5,0)</f>
        <v>106.5</v>
      </c>
      <c r="Q304" s="55">
        <f t="shared" si="336"/>
        <v>86.25</v>
      </c>
      <c r="R304" s="55">
        <f t="shared" si="336"/>
        <v>0</v>
      </c>
      <c r="S304" s="55">
        <f t="shared" si="336"/>
        <v>8.6</v>
      </c>
      <c r="T304" s="55">
        <f t="shared" si="336"/>
        <v>83.55</v>
      </c>
      <c r="U304" s="55">
        <f t="shared" si="336"/>
        <v>10.469999999999999</v>
      </c>
      <c r="V304" s="55">
        <f t="shared" si="336"/>
        <v>14.46</v>
      </c>
      <c r="W304" s="55">
        <f t="shared" si="336"/>
        <v>0</v>
      </c>
      <c r="X304" s="55">
        <f t="shared" si="336"/>
        <v>0</v>
      </c>
      <c r="Y304" s="56">
        <f t="shared" si="336"/>
        <v>0</v>
      </c>
      <c r="Z304" s="57">
        <f t="shared" si="276"/>
        <v>309.83</v>
      </c>
      <c r="AA304" s="59">
        <f t="shared" si="277"/>
        <v>3.6884523809523806</v>
      </c>
      <c r="AB304" s="59">
        <f t="shared" si="278"/>
        <v>-2.1508809523809518</v>
      </c>
      <c r="AC304" s="1"/>
      <c r="AD304" s="1"/>
      <c r="AE304" s="1"/>
      <c r="AF304" s="1"/>
      <c r="AG304" s="1"/>
      <c r="AH304" s="1"/>
      <c r="AI304" s="1"/>
      <c r="AJ304" s="1"/>
      <c r="AK304" s="1"/>
      <c r="AL304" s="1">
        <f>IFERROR(VLOOKUP(C304,CALC!$K$2:$M$8,2,FALSE),1)</f>
        <v>1.08</v>
      </c>
      <c r="AM304" s="1">
        <f>IFERROR(VLOOKUP(C304,CALC!$K$2:$M$8,3,FALSE),1)</f>
        <v>1.04</v>
      </c>
      <c r="AN304" s="1">
        <f>VLOOKUP(B304,CALC!$E$2:$H$33,3,FALSE)</f>
        <v>1</v>
      </c>
      <c r="AO304" s="1">
        <f>VLOOKUP(B304,CALC!$E$2:$H$33,4,FALSE)</f>
        <v>1</v>
      </c>
      <c r="AP304" s="1"/>
      <c r="AQ304" s="3">
        <f t="shared" si="279"/>
        <v>3.8359904761904757</v>
      </c>
      <c r="AR304" s="3">
        <f t="shared" si="280"/>
        <v>3.9835285714285713</v>
      </c>
      <c r="AS304" s="3">
        <f t="shared" si="281"/>
        <v>3.6884523809523806</v>
      </c>
      <c r="AT304" s="3">
        <f t="shared" si="282"/>
        <v>3.6884523809523806</v>
      </c>
      <c r="AU304" s="3">
        <f t="shared" si="283"/>
        <v>3.8359904761904757</v>
      </c>
      <c r="AV304" s="3">
        <f t="shared" si="284"/>
        <v>3.8359904761904757</v>
      </c>
      <c r="AW304" s="3">
        <f t="shared" si="285"/>
        <v>3.9835285714285713</v>
      </c>
      <c r="AX304" s="3">
        <f t="shared" si="286"/>
        <v>3.9835285714285713</v>
      </c>
      <c r="AY304" s="3">
        <f t="shared" si="287"/>
        <v>-2.0681547619047613</v>
      </c>
      <c r="AZ304" s="3">
        <f t="shared" si="288"/>
        <v>-2.1508809523809518</v>
      </c>
      <c r="BA304" s="3">
        <f t="shared" si="289"/>
        <v>-2.2336071428571422</v>
      </c>
      <c r="BB304" s="3">
        <f t="shared" si="290"/>
        <v>-2.0681547619047613</v>
      </c>
      <c r="BC304" s="3">
        <f t="shared" si="291"/>
        <v>-2.0681547619047613</v>
      </c>
      <c r="BD304" s="3">
        <f t="shared" si="292"/>
        <v>-2.1508809523809518</v>
      </c>
      <c r="BE304" s="3">
        <f t="shared" si="293"/>
        <v>-2.1508809523809518</v>
      </c>
      <c r="BF304" s="3">
        <f t="shared" si="294"/>
        <v>-2.2336071428571422</v>
      </c>
      <c r="BG304" s="3">
        <f t="shared" si="295"/>
        <v>-2.2336071428571422</v>
      </c>
    </row>
    <row r="305" spans="1:59" ht="15" x14ac:dyDescent="0.25">
      <c r="A305" s="38" t="s">
        <v>498</v>
      </c>
      <c r="B305" s="38" t="s">
        <v>51</v>
      </c>
      <c r="C305" s="38" t="str">
        <f>VLOOKUP(A305,CALC!$A$2:$C$494,3,FALSE)</f>
        <v>LW</v>
      </c>
      <c r="D305" s="38">
        <v>2</v>
      </c>
      <c r="E305" s="39">
        <v>84</v>
      </c>
      <c r="F305" s="40">
        <v>16.899999999999999</v>
      </c>
      <c r="G305" s="40">
        <v>25.8</v>
      </c>
      <c r="H305" s="40">
        <v>42.6</v>
      </c>
      <c r="I305" s="40">
        <v>7.7</v>
      </c>
      <c r="J305" s="40">
        <v>136</v>
      </c>
      <c r="K305" s="40">
        <v>90.3</v>
      </c>
      <c r="L305" s="40">
        <v>45.6</v>
      </c>
      <c r="M305" s="40">
        <v>48.6</v>
      </c>
      <c r="N305" s="52">
        <v>0.124</v>
      </c>
      <c r="O305" s="42">
        <v>15.7</v>
      </c>
      <c r="P305" s="54">
        <f t="shared" ref="P305:Y305" si="337">IF(F$4="Yes",F305*F$5,0)</f>
        <v>84.5</v>
      </c>
      <c r="Q305" s="55">
        <f t="shared" si="337"/>
        <v>96.75</v>
      </c>
      <c r="R305" s="55">
        <f t="shared" si="337"/>
        <v>0</v>
      </c>
      <c r="S305" s="55">
        <f t="shared" si="337"/>
        <v>3.85</v>
      </c>
      <c r="T305" s="55">
        <f t="shared" si="337"/>
        <v>68</v>
      </c>
      <c r="U305" s="55">
        <f t="shared" si="337"/>
        <v>27.09</v>
      </c>
      <c r="V305" s="55">
        <f t="shared" si="337"/>
        <v>27.36</v>
      </c>
      <c r="W305" s="55">
        <f t="shared" si="337"/>
        <v>0</v>
      </c>
      <c r="X305" s="55">
        <f t="shared" si="337"/>
        <v>0</v>
      </c>
      <c r="Y305" s="56">
        <f t="shared" si="337"/>
        <v>0</v>
      </c>
      <c r="Z305" s="57">
        <f t="shared" si="276"/>
        <v>307.55</v>
      </c>
      <c r="AA305" s="59">
        <f t="shared" si="277"/>
        <v>3.6613095238095239</v>
      </c>
      <c r="AB305" s="59">
        <f t="shared" si="278"/>
        <v>-2.1257841994047606</v>
      </c>
      <c r="AC305" s="1"/>
      <c r="AD305" s="1"/>
      <c r="AE305" s="1"/>
      <c r="AF305" s="1"/>
      <c r="AG305" s="1"/>
      <c r="AH305" s="1"/>
      <c r="AI305" s="1"/>
      <c r="AJ305" s="1"/>
      <c r="AK305" s="1"/>
      <c r="AL305" s="1">
        <f>IFERROR(VLOOKUP(C305,CALC!$K$2:$M$8,2,FALSE),1)</f>
        <v>1.06</v>
      </c>
      <c r="AM305" s="1">
        <f>IFERROR(VLOOKUP(C305,CALC!$K$2:$M$8,3,FALSE),1)</f>
        <v>1.03</v>
      </c>
      <c r="AN305" s="1">
        <f>VLOOKUP(B305,CALC!$E$2:$H$33,3,FALSE)</f>
        <v>0.97</v>
      </c>
      <c r="AO305" s="1">
        <f>VLOOKUP(B305,CALC!$E$2:$H$33,4,FALSE)</f>
        <v>0.98499999999999999</v>
      </c>
      <c r="AP305" s="1"/>
      <c r="AQ305" s="3">
        <f t="shared" si="279"/>
        <v>3.7711488095238099</v>
      </c>
      <c r="AR305" s="3">
        <f t="shared" si="280"/>
        <v>3.8809880952380955</v>
      </c>
      <c r="AS305" s="3">
        <f t="shared" si="281"/>
        <v>3.6063898809523809</v>
      </c>
      <c r="AT305" s="3">
        <f t="shared" si="282"/>
        <v>3.5514702380952379</v>
      </c>
      <c r="AU305" s="3">
        <f t="shared" si="283"/>
        <v>3.7145815773809527</v>
      </c>
      <c r="AV305" s="3">
        <f t="shared" si="284"/>
        <v>3.6580143452380955</v>
      </c>
      <c r="AW305" s="3">
        <f t="shared" si="285"/>
        <v>3.8227732738095241</v>
      </c>
      <c r="AX305" s="3">
        <f t="shared" si="286"/>
        <v>3.7645584523809523</v>
      </c>
      <c r="AY305" s="3">
        <f t="shared" si="287"/>
        <v>-2.095297619047618</v>
      </c>
      <c r="AZ305" s="3">
        <f t="shared" si="288"/>
        <v>-2.1581565476190465</v>
      </c>
      <c r="BA305" s="3">
        <f t="shared" si="289"/>
        <v>-2.221015476190475</v>
      </c>
      <c r="BB305" s="3">
        <f t="shared" si="290"/>
        <v>-2.0638681547619036</v>
      </c>
      <c r="BC305" s="3">
        <f t="shared" si="291"/>
        <v>-2.0324386904761895</v>
      </c>
      <c r="BD305" s="3">
        <f t="shared" si="292"/>
        <v>-2.1257841994047606</v>
      </c>
      <c r="BE305" s="3">
        <f t="shared" si="293"/>
        <v>-2.0934118511904751</v>
      </c>
      <c r="BF305" s="3">
        <f t="shared" si="294"/>
        <v>-2.1877002440476176</v>
      </c>
      <c r="BG305" s="3">
        <f t="shared" si="295"/>
        <v>-2.1543850119047607</v>
      </c>
    </row>
    <row r="306" spans="1:59" ht="15" x14ac:dyDescent="0.25">
      <c r="A306" s="38" t="s">
        <v>486</v>
      </c>
      <c r="B306" s="38" t="s">
        <v>21</v>
      </c>
      <c r="C306" s="38" t="str">
        <f>VLOOKUP(A306,CALC!$A$2:$C$494,3,FALSE)</f>
        <v>C</v>
      </c>
      <c r="D306" s="38"/>
      <c r="E306" s="39">
        <v>84</v>
      </c>
      <c r="F306" s="40">
        <v>13.3</v>
      </c>
      <c r="G306" s="40">
        <v>26.4</v>
      </c>
      <c r="H306" s="40">
        <v>39.700000000000003</v>
      </c>
      <c r="I306" s="40">
        <v>1.5</v>
      </c>
      <c r="J306" s="40">
        <v>108.3</v>
      </c>
      <c r="K306" s="40">
        <v>143.69999999999999</v>
      </c>
      <c r="L306" s="40">
        <v>61</v>
      </c>
      <c r="M306" s="40">
        <v>12</v>
      </c>
      <c r="N306" s="52">
        <v>0.123</v>
      </c>
      <c r="O306" s="42">
        <v>16</v>
      </c>
      <c r="P306" s="54">
        <f t="shared" ref="P306:Y306" si="338">IF(F$4="Yes",F306*F$5,0)</f>
        <v>66.5</v>
      </c>
      <c r="Q306" s="55">
        <f t="shared" si="338"/>
        <v>99</v>
      </c>
      <c r="R306" s="55">
        <f t="shared" si="338"/>
        <v>0</v>
      </c>
      <c r="S306" s="55">
        <f t="shared" si="338"/>
        <v>0.75</v>
      </c>
      <c r="T306" s="55">
        <f t="shared" si="338"/>
        <v>54.15</v>
      </c>
      <c r="U306" s="55">
        <f t="shared" si="338"/>
        <v>43.109999999999992</v>
      </c>
      <c r="V306" s="55">
        <f t="shared" si="338"/>
        <v>36.6</v>
      </c>
      <c r="W306" s="55">
        <f t="shared" si="338"/>
        <v>0</v>
      </c>
      <c r="X306" s="55">
        <f t="shared" si="338"/>
        <v>0</v>
      </c>
      <c r="Y306" s="56">
        <f t="shared" si="338"/>
        <v>0</v>
      </c>
      <c r="Z306" s="57">
        <f t="shared" si="276"/>
        <v>300.11</v>
      </c>
      <c r="AA306" s="59">
        <f t="shared" si="277"/>
        <v>3.5727380952380954</v>
      </c>
      <c r="AB306" s="59">
        <f t="shared" si="278"/>
        <v>-2.0331820833333323</v>
      </c>
      <c r="AC306" s="1"/>
      <c r="AD306" s="1"/>
      <c r="AE306" s="1"/>
      <c r="AF306" s="1"/>
      <c r="AG306" s="1"/>
      <c r="AH306" s="1"/>
      <c r="AI306" s="1"/>
      <c r="AJ306" s="1"/>
      <c r="AK306" s="1"/>
      <c r="AL306" s="1">
        <f>IFERROR(VLOOKUP(C306,CALC!$K$2:$M$8,2,FALSE),1)</f>
        <v>0.96</v>
      </c>
      <c r="AM306" s="1">
        <f>IFERROR(VLOOKUP(C306,CALC!$K$2:$M$8,3,FALSE),1)</f>
        <v>0.98</v>
      </c>
      <c r="AN306" s="1">
        <f>VLOOKUP(B306,CALC!$E$2:$H$33,3,FALSE)</f>
        <v>0.9</v>
      </c>
      <c r="AO306" s="1">
        <f>VLOOKUP(B306,CALC!$E$2:$H$33,4,FALSE)</f>
        <v>0.95</v>
      </c>
      <c r="AP306" s="1"/>
      <c r="AQ306" s="3">
        <f t="shared" si="279"/>
        <v>3.5012833333333333</v>
      </c>
      <c r="AR306" s="3">
        <f t="shared" si="280"/>
        <v>3.4298285714285712</v>
      </c>
      <c r="AS306" s="3">
        <f t="shared" si="281"/>
        <v>3.3941011904761904</v>
      </c>
      <c r="AT306" s="3">
        <f t="shared" si="282"/>
        <v>3.2154642857142859</v>
      </c>
      <c r="AU306" s="3">
        <f t="shared" si="283"/>
        <v>3.3262191666666663</v>
      </c>
      <c r="AV306" s="3">
        <f t="shared" si="284"/>
        <v>3.1511550000000002</v>
      </c>
      <c r="AW306" s="3">
        <f t="shared" si="285"/>
        <v>3.2583371428571426</v>
      </c>
      <c r="AX306" s="3">
        <f t="shared" si="286"/>
        <v>3.086845714285714</v>
      </c>
      <c r="AY306" s="3">
        <f t="shared" si="287"/>
        <v>-2.1838690476190465</v>
      </c>
      <c r="AZ306" s="3">
        <f t="shared" si="288"/>
        <v>-2.1401916666666656</v>
      </c>
      <c r="BA306" s="3">
        <f t="shared" si="289"/>
        <v>-2.0965142857142847</v>
      </c>
      <c r="BB306" s="3">
        <f t="shared" si="290"/>
        <v>-2.074675595238094</v>
      </c>
      <c r="BC306" s="3">
        <f t="shared" si="291"/>
        <v>-1.9654821428571418</v>
      </c>
      <c r="BD306" s="3">
        <f t="shared" si="292"/>
        <v>-2.0331820833333323</v>
      </c>
      <c r="BE306" s="3">
        <f t="shared" si="293"/>
        <v>-1.9261724999999992</v>
      </c>
      <c r="BF306" s="3">
        <f t="shared" si="294"/>
        <v>-1.9916885714285704</v>
      </c>
      <c r="BG306" s="3">
        <f t="shared" si="295"/>
        <v>-1.8868628571428563</v>
      </c>
    </row>
    <row r="307" spans="1:59" ht="15" x14ac:dyDescent="0.25">
      <c r="A307" s="38" t="s">
        <v>508</v>
      </c>
      <c r="B307" s="38" t="s">
        <v>41</v>
      </c>
      <c r="C307" s="38" t="str">
        <f>VLOOKUP(A307,CALC!$A$2:$C$494,3,FALSE)</f>
        <v>LW/RW</v>
      </c>
      <c r="D307" s="38">
        <v>2</v>
      </c>
      <c r="E307" s="39">
        <v>84</v>
      </c>
      <c r="F307" s="40">
        <v>17.899999999999999</v>
      </c>
      <c r="G307" s="40">
        <v>18.3</v>
      </c>
      <c r="H307" s="40">
        <v>36.200000000000003</v>
      </c>
      <c r="I307" s="40">
        <v>7.4</v>
      </c>
      <c r="J307" s="40">
        <v>135</v>
      </c>
      <c r="K307" s="40">
        <v>172</v>
      </c>
      <c r="L307" s="40">
        <v>46.7</v>
      </c>
      <c r="M307" s="40">
        <v>31.1</v>
      </c>
      <c r="N307" s="41">
        <v>0.13300000000000001</v>
      </c>
      <c r="O307" s="42">
        <v>14</v>
      </c>
      <c r="P307" s="54">
        <f t="shared" ref="P307:Y307" si="339">IF(F$4="Yes",F307*F$5,0)</f>
        <v>89.5</v>
      </c>
      <c r="Q307" s="55">
        <f t="shared" si="339"/>
        <v>68.625</v>
      </c>
      <c r="R307" s="55">
        <f t="shared" si="339"/>
        <v>0</v>
      </c>
      <c r="S307" s="55">
        <f t="shared" si="339"/>
        <v>3.7</v>
      </c>
      <c r="T307" s="55">
        <f t="shared" si="339"/>
        <v>67.5</v>
      </c>
      <c r="U307" s="55">
        <f t="shared" si="339"/>
        <v>51.6</v>
      </c>
      <c r="V307" s="55">
        <f t="shared" si="339"/>
        <v>28.02</v>
      </c>
      <c r="W307" s="55">
        <f t="shared" si="339"/>
        <v>0</v>
      </c>
      <c r="X307" s="55">
        <f t="shared" si="339"/>
        <v>0</v>
      </c>
      <c r="Y307" s="56">
        <f t="shared" si="339"/>
        <v>0</v>
      </c>
      <c r="Z307" s="57">
        <f t="shared" si="276"/>
        <v>308.94499999999999</v>
      </c>
      <c r="AA307" s="59">
        <f t="shared" si="277"/>
        <v>3.6779166666666665</v>
      </c>
      <c r="AB307" s="59">
        <f t="shared" si="278"/>
        <v>-2.1618380952380947</v>
      </c>
      <c r="AC307" s="1"/>
      <c r="AD307" s="1"/>
      <c r="AE307" s="1"/>
      <c r="AF307" s="1"/>
      <c r="AG307" s="1"/>
      <c r="AH307" s="1"/>
      <c r="AI307" s="1"/>
      <c r="AJ307" s="1"/>
      <c r="AK307" s="1"/>
      <c r="AL307" s="1">
        <f>IFERROR(VLOOKUP(C307,CALC!$K$2:$M$8,2,FALSE),1)</f>
        <v>1.08</v>
      </c>
      <c r="AM307" s="1">
        <f>IFERROR(VLOOKUP(C307,CALC!$K$2:$M$8,3,FALSE),1)</f>
        <v>1.04</v>
      </c>
      <c r="AN307" s="1">
        <f>VLOOKUP(B307,CALC!$E$2:$H$33,3,FALSE)</f>
        <v>1</v>
      </c>
      <c r="AO307" s="1">
        <f>VLOOKUP(B307,CALC!$E$2:$H$33,4,FALSE)</f>
        <v>1</v>
      </c>
      <c r="AP307" s="1"/>
      <c r="AQ307" s="3">
        <f t="shared" si="279"/>
        <v>3.8250333333333333</v>
      </c>
      <c r="AR307" s="3">
        <f t="shared" si="280"/>
        <v>3.9721500000000001</v>
      </c>
      <c r="AS307" s="3">
        <f t="shared" si="281"/>
        <v>3.6779166666666665</v>
      </c>
      <c r="AT307" s="3">
        <f t="shared" si="282"/>
        <v>3.6779166666666665</v>
      </c>
      <c r="AU307" s="3">
        <f t="shared" si="283"/>
        <v>3.8250333333333333</v>
      </c>
      <c r="AV307" s="3">
        <f t="shared" si="284"/>
        <v>3.8250333333333333</v>
      </c>
      <c r="AW307" s="3">
        <f t="shared" si="285"/>
        <v>3.9721500000000001</v>
      </c>
      <c r="AX307" s="3">
        <f t="shared" si="286"/>
        <v>3.9721500000000001</v>
      </c>
      <c r="AY307" s="3">
        <f t="shared" si="287"/>
        <v>-2.0786904761904754</v>
      </c>
      <c r="AZ307" s="3">
        <f t="shared" si="288"/>
        <v>-2.1618380952380947</v>
      </c>
      <c r="BA307" s="3">
        <f t="shared" si="289"/>
        <v>-2.2449857142857135</v>
      </c>
      <c r="BB307" s="3">
        <f t="shared" si="290"/>
        <v>-2.0786904761904754</v>
      </c>
      <c r="BC307" s="3">
        <f t="shared" si="291"/>
        <v>-2.0786904761904754</v>
      </c>
      <c r="BD307" s="3">
        <f t="shared" si="292"/>
        <v>-2.1618380952380947</v>
      </c>
      <c r="BE307" s="3">
        <f t="shared" si="293"/>
        <v>-2.1618380952380947</v>
      </c>
      <c r="BF307" s="3">
        <f t="shared" si="294"/>
        <v>-2.2449857142857135</v>
      </c>
      <c r="BG307" s="3">
        <f t="shared" si="295"/>
        <v>-2.2449857142857135</v>
      </c>
    </row>
    <row r="308" spans="1:59" ht="15" x14ac:dyDescent="0.25">
      <c r="A308" s="38" t="s">
        <v>491</v>
      </c>
      <c r="B308" s="38" t="s">
        <v>41</v>
      </c>
      <c r="C308" s="38" t="str">
        <f>VLOOKUP(A308,CALC!$A$2:$C$494,3,FALSE)</f>
        <v>C</v>
      </c>
      <c r="D308" s="38">
        <v>2</v>
      </c>
      <c r="E308" s="39">
        <v>84</v>
      </c>
      <c r="F308" s="40">
        <v>20.5</v>
      </c>
      <c r="G308" s="40">
        <v>21.4</v>
      </c>
      <c r="H308" s="40">
        <v>42</v>
      </c>
      <c r="I308" s="40">
        <v>3</v>
      </c>
      <c r="J308" s="40">
        <v>137.5</v>
      </c>
      <c r="K308" s="40">
        <v>33.1</v>
      </c>
      <c r="L308" s="40">
        <v>68.2</v>
      </c>
      <c r="M308" s="40">
        <v>26.3</v>
      </c>
      <c r="N308" s="52">
        <v>0.14899999999999999</v>
      </c>
      <c r="O308" s="42">
        <v>15.3</v>
      </c>
      <c r="P308" s="54">
        <f t="shared" ref="P308:Y308" si="340">IF(F$4="Yes",F308*F$5,0)</f>
        <v>102.5</v>
      </c>
      <c r="Q308" s="55">
        <f t="shared" si="340"/>
        <v>80.25</v>
      </c>
      <c r="R308" s="55">
        <f t="shared" si="340"/>
        <v>0</v>
      </c>
      <c r="S308" s="55">
        <f t="shared" si="340"/>
        <v>1.5</v>
      </c>
      <c r="T308" s="55">
        <f t="shared" si="340"/>
        <v>68.75</v>
      </c>
      <c r="U308" s="55">
        <f t="shared" si="340"/>
        <v>9.93</v>
      </c>
      <c r="V308" s="55">
        <f t="shared" si="340"/>
        <v>40.92</v>
      </c>
      <c r="W308" s="55">
        <f t="shared" si="340"/>
        <v>0</v>
      </c>
      <c r="X308" s="55">
        <f t="shared" si="340"/>
        <v>0</v>
      </c>
      <c r="Y308" s="56">
        <f t="shared" si="340"/>
        <v>0</v>
      </c>
      <c r="Z308" s="57">
        <f t="shared" si="276"/>
        <v>303.85000000000002</v>
      </c>
      <c r="AA308" s="59">
        <f t="shared" si="277"/>
        <v>3.617261904761905</v>
      </c>
      <c r="AB308" s="59">
        <f t="shared" si="278"/>
        <v>-2.096558333333332</v>
      </c>
      <c r="AC308" s="1"/>
      <c r="AD308" s="1"/>
      <c r="AE308" s="1"/>
      <c r="AF308" s="1"/>
      <c r="AG308" s="1"/>
      <c r="AH308" s="1"/>
      <c r="AI308" s="1"/>
      <c r="AJ308" s="1"/>
      <c r="AK308" s="1"/>
      <c r="AL308" s="1">
        <f>IFERROR(VLOOKUP(C308,CALC!$K$2:$M$8,2,FALSE),1)</f>
        <v>0.96</v>
      </c>
      <c r="AM308" s="1">
        <f>IFERROR(VLOOKUP(C308,CALC!$K$2:$M$8,3,FALSE),1)</f>
        <v>0.98</v>
      </c>
      <c r="AN308" s="1">
        <f>VLOOKUP(B308,CALC!$E$2:$H$33,3,FALSE)</f>
        <v>1</v>
      </c>
      <c r="AO308" s="1">
        <f>VLOOKUP(B308,CALC!$E$2:$H$33,4,FALSE)</f>
        <v>1</v>
      </c>
      <c r="AP308" s="1"/>
      <c r="AQ308" s="3">
        <f t="shared" si="279"/>
        <v>3.5449166666666669</v>
      </c>
      <c r="AR308" s="3">
        <f t="shared" si="280"/>
        <v>3.4725714285714289</v>
      </c>
      <c r="AS308" s="3">
        <f t="shared" si="281"/>
        <v>3.617261904761905</v>
      </c>
      <c r="AT308" s="3">
        <f t="shared" si="282"/>
        <v>3.617261904761905</v>
      </c>
      <c r="AU308" s="3">
        <f t="shared" si="283"/>
        <v>3.5449166666666669</v>
      </c>
      <c r="AV308" s="3">
        <f t="shared" si="284"/>
        <v>3.5449166666666669</v>
      </c>
      <c r="AW308" s="3">
        <f t="shared" si="285"/>
        <v>3.4725714285714289</v>
      </c>
      <c r="AX308" s="3">
        <f t="shared" si="286"/>
        <v>3.4725714285714289</v>
      </c>
      <c r="AY308" s="3">
        <f t="shared" si="287"/>
        <v>-2.1393452380952369</v>
      </c>
      <c r="AZ308" s="3">
        <f t="shared" si="288"/>
        <v>-2.096558333333332</v>
      </c>
      <c r="BA308" s="3">
        <f t="shared" si="289"/>
        <v>-2.0537714285714275</v>
      </c>
      <c r="BB308" s="3">
        <f t="shared" si="290"/>
        <v>-2.1393452380952369</v>
      </c>
      <c r="BC308" s="3">
        <f t="shared" si="291"/>
        <v>-2.1393452380952369</v>
      </c>
      <c r="BD308" s="3">
        <f t="shared" si="292"/>
        <v>-2.096558333333332</v>
      </c>
      <c r="BE308" s="3">
        <f t="shared" si="293"/>
        <v>-2.096558333333332</v>
      </c>
      <c r="BF308" s="3">
        <f t="shared" si="294"/>
        <v>-2.0537714285714275</v>
      </c>
      <c r="BG308" s="3">
        <f t="shared" si="295"/>
        <v>-2.0537714285714275</v>
      </c>
    </row>
    <row r="309" spans="1:59" ht="15" x14ac:dyDescent="0.25">
      <c r="A309" s="38" t="s">
        <v>523</v>
      </c>
      <c r="B309" s="38" t="s">
        <v>93</v>
      </c>
      <c r="C309" s="38" t="str">
        <f>VLOOKUP(A309,CALC!$A$2:$C$494,3,FALSE)</f>
        <v>C/RW</v>
      </c>
      <c r="D309" s="38">
        <v>2</v>
      </c>
      <c r="E309" s="39">
        <v>84</v>
      </c>
      <c r="F309" s="40">
        <v>19.8</v>
      </c>
      <c r="G309" s="40">
        <v>22.9</v>
      </c>
      <c r="H309" s="40">
        <v>42.6</v>
      </c>
      <c r="I309" s="40">
        <v>8.6999999999999993</v>
      </c>
      <c r="J309" s="40">
        <v>166.5</v>
      </c>
      <c r="K309" s="40">
        <v>22.4</v>
      </c>
      <c r="L309" s="40">
        <v>45.3</v>
      </c>
      <c r="M309" s="40">
        <v>24.9</v>
      </c>
      <c r="N309" s="52">
        <v>0.11899999999999999</v>
      </c>
      <c r="O309" s="42">
        <v>16.100000000000001</v>
      </c>
      <c r="P309" s="54">
        <f t="shared" ref="P309:Y309" si="341">IF(F$4="Yes",F309*F$5,0)</f>
        <v>99</v>
      </c>
      <c r="Q309" s="55">
        <f t="shared" si="341"/>
        <v>85.875</v>
      </c>
      <c r="R309" s="55">
        <f t="shared" si="341"/>
        <v>0</v>
      </c>
      <c r="S309" s="55">
        <f t="shared" si="341"/>
        <v>4.3499999999999996</v>
      </c>
      <c r="T309" s="55">
        <f t="shared" si="341"/>
        <v>83.25</v>
      </c>
      <c r="U309" s="55">
        <f t="shared" si="341"/>
        <v>6.72</v>
      </c>
      <c r="V309" s="55">
        <f t="shared" si="341"/>
        <v>27.179999999999996</v>
      </c>
      <c r="W309" s="55">
        <f t="shared" si="341"/>
        <v>0</v>
      </c>
      <c r="X309" s="55">
        <f t="shared" si="341"/>
        <v>0</v>
      </c>
      <c r="Y309" s="56">
        <f t="shared" si="341"/>
        <v>0</v>
      </c>
      <c r="Z309" s="57">
        <f t="shared" si="276"/>
        <v>306.37500000000006</v>
      </c>
      <c r="AA309" s="59">
        <f t="shared" si="277"/>
        <v>3.6473214285714293</v>
      </c>
      <c r="AB309" s="59">
        <f t="shared" si="278"/>
        <v>-2.2152245892857123</v>
      </c>
      <c r="AC309" s="1"/>
      <c r="AD309" s="1"/>
      <c r="AE309" s="1"/>
      <c r="AF309" s="1"/>
      <c r="AG309" s="1"/>
      <c r="AH309" s="1"/>
      <c r="AI309" s="1"/>
      <c r="AJ309" s="1"/>
      <c r="AK309" s="1"/>
      <c r="AL309" s="1">
        <f>IFERROR(VLOOKUP(C309,CALC!$K$2:$M$8,2,FALSE),1)</f>
        <v>1.01</v>
      </c>
      <c r="AM309" s="1">
        <f>IFERROR(VLOOKUP(C309,CALC!$K$2:$M$8,3,FALSE),1)</f>
        <v>1.0049999999999999</v>
      </c>
      <c r="AN309" s="1">
        <f>VLOOKUP(B309,CALC!$E$2:$H$33,3,FALSE)</f>
        <v>1.0900000000000001</v>
      </c>
      <c r="AO309" s="1">
        <f>VLOOKUP(B309,CALC!$E$2:$H$33,4,FALSE)</f>
        <v>1.0449999999999999</v>
      </c>
      <c r="AP309" s="1"/>
      <c r="AQ309" s="3">
        <f t="shared" si="279"/>
        <v>3.6655580357142861</v>
      </c>
      <c r="AR309" s="3">
        <f t="shared" si="280"/>
        <v>3.6837946428571438</v>
      </c>
      <c r="AS309" s="3">
        <f t="shared" si="281"/>
        <v>3.8114508928571431</v>
      </c>
      <c r="AT309" s="3">
        <f t="shared" si="282"/>
        <v>3.9755803571428583</v>
      </c>
      <c r="AU309" s="3">
        <f t="shared" si="283"/>
        <v>3.8305081473214289</v>
      </c>
      <c r="AV309" s="3">
        <f t="shared" si="284"/>
        <v>3.9954582589285721</v>
      </c>
      <c r="AW309" s="3">
        <f t="shared" si="285"/>
        <v>3.849565401785715</v>
      </c>
      <c r="AX309" s="3">
        <f t="shared" si="286"/>
        <v>4.0153361607142868</v>
      </c>
      <c r="AY309" s="3">
        <f t="shared" si="287"/>
        <v>-2.1092857142857127</v>
      </c>
      <c r="AZ309" s="3">
        <f t="shared" si="288"/>
        <v>-2.1198321428571409</v>
      </c>
      <c r="BA309" s="3">
        <f t="shared" si="289"/>
        <v>-2.1303785714285697</v>
      </c>
      <c r="BB309" s="3">
        <f t="shared" si="290"/>
        <v>-2.2042035714285695</v>
      </c>
      <c r="BC309" s="3">
        <f t="shared" si="291"/>
        <v>-2.2991214285714268</v>
      </c>
      <c r="BD309" s="3">
        <f t="shared" si="292"/>
        <v>-2.2152245892857123</v>
      </c>
      <c r="BE309" s="3">
        <f t="shared" si="293"/>
        <v>-2.3106170357142837</v>
      </c>
      <c r="BF309" s="3">
        <f t="shared" si="294"/>
        <v>-2.2262456071428551</v>
      </c>
      <c r="BG309" s="3">
        <f t="shared" si="295"/>
        <v>-2.322112642857141</v>
      </c>
    </row>
    <row r="310" spans="1:59" ht="15" x14ac:dyDescent="0.25">
      <c r="A310" s="38" t="s">
        <v>577</v>
      </c>
      <c r="B310" s="38" t="s">
        <v>79</v>
      </c>
      <c r="C310" s="38" t="str">
        <f>VLOOKUP(A310,CALC!$A$2:$C$494,3,FALSE)</f>
        <v>D</v>
      </c>
      <c r="D310" s="38"/>
      <c r="E310" s="39">
        <v>84</v>
      </c>
      <c r="F310" s="40">
        <v>4</v>
      </c>
      <c r="G310" s="40">
        <v>17</v>
      </c>
      <c r="H310" s="40">
        <v>21</v>
      </c>
      <c r="I310" s="40">
        <v>0</v>
      </c>
      <c r="J310" s="40">
        <v>75.099999999999994</v>
      </c>
      <c r="K310" s="40">
        <v>132.30000000000001</v>
      </c>
      <c r="L310" s="40">
        <v>121</v>
      </c>
      <c r="M310" s="40">
        <v>61.1</v>
      </c>
      <c r="N310" s="41">
        <v>5.2999999999999999E-2</v>
      </c>
      <c r="O310" s="42">
        <v>21.95</v>
      </c>
      <c r="P310" s="54">
        <f t="shared" ref="P310:Y310" si="342">IF(F$4="Yes",F310*F$5,0)</f>
        <v>20</v>
      </c>
      <c r="Q310" s="55">
        <f t="shared" si="342"/>
        <v>63.75</v>
      </c>
      <c r="R310" s="55">
        <f t="shared" si="342"/>
        <v>0</v>
      </c>
      <c r="S310" s="55">
        <f t="shared" si="342"/>
        <v>0</v>
      </c>
      <c r="T310" s="55">
        <f t="shared" si="342"/>
        <v>37.549999999999997</v>
      </c>
      <c r="U310" s="55">
        <f t="shared" si="342"/>
        <v>39.690000000000005</v>
      </c>
      <c r="V310" s="55">
        <f t="shared" si="342"/>
        <v>72.599999999999994</v>
      </c>
      <c r="W310" s="55">
        <f t="shared" si="342"/>
        <v>0</v>
      </c>
      <c r="X310" s="55">
        <f t="shared" si="342"/>
        <v>0</v>
      </c>
      <c r="Y310" s="56">
        <f t="shared" si="342"/>
        <v>0</v>
      </c>
      <c r="Z310" s="57">
        <f t="shared" si="276"/>
        <v>233.59</v>
      </c>
      <c r="AA310" s="59">
        <f t="shared" si="277"/>
        <v>2.7808333333333333</v>
      </c>
      <c r="AB310" s="59">
        <f t="shared" si="278"/>
        <v>-2.0804410714285719</v>
      </c>
      <c r="AC310" s="1"/>
      <c r="AD310" s="1"/>
      <c r="AE310" s="1"/>
      <c r="AF310" s="1"/>
      <c r="AG310" s="1"/>
      <c r="AH310" s="1"/>
      <c r="AI310" s="1"/>
      <c r="AJ310" s="1"/>
      <c r="AK310" s="1"/>
      <c r="AL310" s="1">
        <f>IFERROR(VLOOKUP(C310,CALC!$K$2:$M$8,2,FALSE),1)</f>
        <v>1</v>
      </c>
      <c r="AM310" s="1">
        <f>IFERROR(VLOOKUP(C310,CALC!$K$2:$M$8,3,FALSE),1)</f>
        <v>1</v>
      </c>
      <c r="AN310" s="1">
        <f>VLOOKUP(B310,CALC!$E$2:$H$33,3,FALSE)</f>
        <v>0.95</v>
      </c>
      <c r="AO310" s="1">
        <f>VLOOKUP(B310,CALC!$E$2:$H$33,4,FALSE)</f>
        <v>0.97499999999999998</v>
      </c>
      <c r="AP310" s="1"/>
      <c r="AQ310" s="3">
        <f t="shared" si="279"/>
        <v>2.7808333333333333</v>
      </c>
      <c r="AR310" s="3">
        <f t="shared" si="280"/>
        <v>2.7808333333333333</v>
      </c>
      <c r="AS310" s="3">
        <f t="shared" si="281"/>
        <v>2.7113125</v>
      </c>
      <c r="AT310" s="3">
        <f t="shared" si="282"/>
        <v>2.6417916666666663</v>
      </c>
      <c r="AU310" s="3">
        <f t="shared" si="283"/>
        <v>2.7113125</v>
      </c>
      <c r="AV310" s="3">
        <f t="shared" si="284"/>
        <v>2.6417916666666663</v>
      </c>
      <c r="AW310" s="3">
        <f t="shared" si="285"/>
        <v>2.7113125</v>
      </c>
      <c r="AX310" s="3">
        <f t="shared" si="286"/>
        <v>2.6417916666666663</v>
      </c>
      <c r="AY310" s="3">
        <f t="shared" si="287"/>
        <v>-2.1337857142857151</v>
      </c>
      <c r="AZ310" s="3">
        <f t="shared" si="288"/>
        <v>-2.1337857142857151</v>
      </c>
      <c r="BA310" s="3">
        <f t="shared" si="289"/>
        <v>-2.1337857142857151</v>
      </c>
      <c r="BB310" s="3">
        <f t="shared" si="290"/>
        <v>-2.0804410714285719</v>
      </c>
      <c r="BC310" s="3">
        <f t="shared" si="291"/>
        <v>-2.0270964285714292</v>
      </c>
      <c r="BD310" s="3">
        <f t="shared" si="292"/>
        <v>-2.0804410714285719</v>
      </c>
      <c r="BE310" s="3">
        <f t="shared" si="293"/>
        <v>-2.0270964285714292</v>
      </c>
      <c r="BF310" s="3">
        <f t="shared" si="294"/>
        <v>-2.0804410714285719</v>
      </c>
      <c r="BG310" s="3">
        <f t="shared" si="295"/>
        <v>-2.0270964285714292</v>
      </c>
    </row>
    <row r="311" spans="1:59" ht="15" x14ac:dyDescent="0.25">
      <c r="A311" s="1" t="s">
        <v>444</v>
      </c>
      <c r="B311" s="1" t="s">
        <v>68</v>
      </c>
      <c r="C311" s="38" t="str">
        <f>VLOOKUP(A311,CALC!$A$2:$C$494,3,FALSE)</f>
        <v>C</v>
      </c>
      <c r="D311" s="1">
        <v>2</v>
      </c>
      <c r="E311" s="79">
        <v>84</v>
      </c>
      <c r="F311" s="80">
        <v>17.899999999999999</v>
      </c>
      <c r="G311" s="80">
        <v>22.4</v>
      </c>
      <c r="H311" s="80">
        <v>40.200000000000003</v>
      </c>
      <c r="I311" s="80">
        <v>5.3</v>
      </c>
      <c r="J311" s="80">
        <v>128.19999999999999</v>
      </c>
      <c r="K311" s="80">
        <v>33.1</v>
      </c>
      <c r="L311" s="80">
        <v>81.099999999999994</v>
      </c>
      <c r="M311" s="80">
        <v>24.6</v>
      </c>
      <c r="N311" s="81">
        <v>0.13900000000000001</v>
      </c>
      <c r="O311" s="3">
        <v>17.2</v>
      </c>
      <c r="P311" s="54">
        <f t="shared" ref="P311:Y311" si="343">IF(F$4="Yes",F311*F$5,0)</f>
        <v>89.5</v>
      </c>
      <c r="Q311" s="55">
        <f t="shared" si="343"/>
        <v>84</v>
      </c>
      <c r="R311" s="55">
        <f t="shared" si="343"/>
        <v>0</v>
      </c>
      <c r="S311" s="55">
        <f t="shared" si="343"/>
        <v>2.65</v>
      </c>
      <c r="T311" s="55">
        <f t="shared" si="343"/>
        <v>64.099999999999994</v>
      </c>
      <c r="U311" s="55">
        <f t="shared" si="343"/>
        <v>9.93</v>
      </c>
      <c r="V311" s="55">
        <f t="shared" si="343"/>
        <v>48.66</v>
      </c>
      <c r="W311" s="55">
        <f t="shared" si="343"/>
        <v>0</v>
      </c>
      <c r="X311" s="55">
        <f t="shared" si="343"/>
        <v>0</v>
      </c>
      <c r="Y311" s="56">
        <f t="shared" si="343"/>
        <v>0</v>
      </c>
      <c r="Z311" s="57">
        <f t="shared" si="276"/>
        <v>298.84000000000003</v>
      </c>
      <c r="AA311" s="59">
        <f t="shared" si="277"/>
        <v>3.5576190476190481</v>
      </c>
      <c r="AB311" s="59">
        <f t="shared" si="278"/>
        <v>-2.1550083333333321</v>
      </c>
      <c r="AC311" s="1"/>
      <c r="AD311" s="1"/>
      <c r="AE311" s="1"/>
      <c r="AF311" s="1"/>
      <c r="AG311" s="1"/>
      <c r="AH311" s="1"/>
      <c r="AI311" s="1"/>
      <c r="AJ311" s="1"/>
      <c r="AK311" s="1"/>
      <c r="AL311" s="1">
        <f>IFERROR(VLOOKUP(C311,CALC!$K$2:$M$8,2,FALSE),1)</f>
        <v>0.96</v>
      </c>
      <c r="AM311" s="1">
        <f>IFERROR(VLOOKUP(C311,CALC!$K$2:$M$8,3,FALSE),1)</f>
        <v>0.98</v>
      </c>
      <c r="AN311" s="1">
        <f>VLOOKUP(B311,CALC!$E$2:$H$33,3,FALSE)</f>
        <v>1</v>
      </c>
      <c r="AO311" s="1">
        <f>VLOOKUP(B311,CALC!$E$2:$H$33,4,FALSE)</f>
        <v>1</v>
      </c>
      <c r="AP311" s="1"/>
      <c r="AQ311" s="3">
        <f t="shared" si="279"/>
        <v>3.4864666666666673</v>
      </c>
      <c r="AR311" s="3">
        <f t="shared" si="280"/>
        <v>3.415314285714286</v>
      </c>
      <c r="AS311" s="3">
        <f t="shared" si="281"/>
        <v>3.5576190476190481</v>
      </c>
      <c r="AT311" s="3">
        <f t="shared" si="282"/>
        <v>3.5576190476190481</v>
      </c>
      <c r="AU311" s="3">
        <f t="shared" si="283"/>
        <v>3.4864666666666673</v>
      </c>
      <c r="AV311" s="3">
        <f t="shared" si="284"/>
        <v>3.4864666666666673</v>
      </c>
      <c r="AW311" s="3">
        <f t="shared" si="285"/>
        <v>3.415314285714286</v>
      </c>
      <c r="AX311" s="3">
        <f t="shared" si="286"/>
        <v>3.415314285714286</v>
      </c>
      <c r="AY311" s="3">
        <f t="shared" si="287"/>
        <v>-2.1989880952380938</v>
      </c>
      <c r="AZ311" s="3">
        <f t="shared" si="288"/>
        <v>-2.1550083333333321</v>
      </c>
      <c r="BA311" s="3">
        <f t="shared" si="289"/>
        <v>-2.1110285714285699</v>
      </c>
      <c r="BB311" s="3">
        <f t="shared" si="290"/>
        <v>-2.1989880952380938</v>
      </c>
      <c r="BC311" s="3">
        <f t="shared" si="291"/>
        <v>-2.1989880952380938</v>
      </c>
      <c r="BD311" s="3">
        <f t="shared" si="292"/>
        <v>-2.1550083333333321</v>
      </c>
      <c r="BE311" s="3">
        <f t="shared" si="293"/>
        <v>-2.1550083333333321</v>
      </c>
      <c r="BF311" s="3">
        <f t="shared" si="294"/>
        <v>-2.1110285714285699</v>
      </c>
      <c r="BG311" s="3">
        <f t="shared" si="295"/>
        <v>-2.1110285714285699</v>
      </c>
    </row>
    <row r="312" spans="1:59" ht="15" x14ac:dyDescent="0.25">
      <c r="A312" s="38" t="s">
        <v>493</v>
      </c>
      <c r="B312" s="38" t="s">
        <v>61</v>
      </c>
      <c r="C312" s="38" t="str">
        <f>VLOOKUP(A312,CALC!$A$2:$C$494,3,FALSE)</f>
        <v>RW</v>
      </c>
      <c r="D312" s="38">
        <v>2</v>
      </c>
      <c r="E312" s="39">
        <v>84</v>
      </c>
      <c r="F312" s="40">
        <v>19.399999999999999</v>
      </c>
      <c r="G312" s="40">
        <v>23.9</v>
      </c>
      <c r="H312" s="40">
        <v>43.3</v>
      </c>
      <c r="I312" s="40">
        <v>11.2</v>
      </c>
      <c r="J312" s="40">
        <v>163.5</v>
      </c>
      <c r="K312" s="40">
        <v>39.1</v>
      </c>
      <c r="L312" s="40">
        <v>27.5</v>
      </c>
      <c r="M312" s="40">
        <v>53.4</v>
      </c>
      <c r="N312" s="41">
        <v>0.11799999999999999</v>
      </c>
      <c r="O312" s="42">
        <v>15.75</v>
      </c>
      <c r="P312" s="54">
        <f t="shared" ref="P312:Y312" si="344">IF(F$4="Yes",F312*F$5,0)</f>
        <v>97</v>
      </c>
      <c r="Q312" s="55">
        <f t="shared" si="344"/>
        <v>89.625</v>
      </c>
      <c r="R312" s="55">
        <f t="shared" si="344"/>
        <v>0</v>
      </c>
      <c r="S312" s="55">
        <f t="shared" si="344"/>
        <v>5.6</v>
      </c>
      <c r="T312" s="55">
        <f t="shared" si="344"/>
        <v>81.75</v>
      </c>
      <c r="U312" s="55">
        <f t="shared" si="344"/>
        <v>11.73</v>
      </c>
      <c r="V312" s="55">
        <f t="shared" si="344"/>
        <v>16.5</v>
      </c>
      <c r="W312" s="55">
        <f t="shared" si="344"/>
        <v>0</v>
      </c>
      <c r="X312" s="55">
        <f t="shared" si="344"/>
        <v>0</v>
      </c>
      <c r="Y312" s="56">
        <f t="shared" si="344"/>
        <v>0</v>
      </c>
      <c r="Z312" s="57">
        <f t="shared" si="276"/>
        <v>302.20500000000004</v>
      </c>
      <c r="AA312" s="59">
        <f t="shared" si="277"/>
        <v>3.5976785714285717</v>
      </c>
      <c r="AB312" s="59">
        <f t="shared" si="278"/>
        <v>-2.1996783482142845</v>
      </c>
      <c r="AC312" s="1"/>
      <c r="AD312" s="1"/>
      <c r="AE312" s="1"/>
      <c r="AF312" s="1"/>
      <c r="AG312" s="1"/>
      <c r="AH312" s="1"/>
      <c r="AI312" s="1"/>
      <c r="AJ312" s="1"/>
      <c r="AK312" s="1"/>
      <c r="AL312" s="1">
        <f>IFERROR(VLOOKUP(C312,CALC!$K$2:$M$8,2,FALSE),1)</f>
        <v>0.95</v>
      </c>
      <c r="AM312" s="1">
        <f>IFERROR(VLOOKUP(C312,CALC!$K$2:$M$8,3,FALSE),1)</f>
        <v>0.97499999999999998</v>
      </c>
      <c r="AN312" s="1">
        <f>VLOOKUP(B312,CALC!$E$2:$H$33,3,FALSE)</f>
        <v>1.0900000000000001</v>
      </c>
      <c r="AO312" s="1">
        <f>VLOOKUP(B312,CALC!$E$2:$H$33,4,FALSE)</f>
        <v>1.0449999999999999</v>
      </c>
      <c r="AP312" s="1"/>
      <c r="AQ312" s="3">
        <f t="shared" si="279"/>
        <v>3.5077366071428573</v>
      </c>
      <c r="AR312" s="3">
        <f t="shared" si="280"/>
        <v>3.4177946428571429</v>
      </c>
      <c r="AS312" s="3">
        <f t="shared" si="281"/>
        <v>3.759574107142857</v>
      </c>
      <c r="AT312" s="3">
        <f t="shared" si="282"/>
        <v>3.9214696428571436</v>
      </c>
      <c r="AU312" s="3">
        <f t="shared" si="283"/>
        <v>3.6655847544642857</v>
      </c>
      <c r="AV312" s="3">
        <f t="shared" si="284"/>
        <v>3.8234329017857149</v>
      </c>
      <c r="AW312" s="3">
        <f t="shared" si="285"/>
        <v>3.5715954017857139</v>
      </c>
      <c r="AX312" s="3">
        <f t="shared" si="286"/>
        <v>3.7253961607142858</v>
      </c>
      <c r="AY312" s="3">
        <f t="shared" si="287"/>
        <v>-2.1589285714285702</v>
      </c>
      <c r="AZ312" s="3">
        <f t="shared" si="288"/>
        <v>-2.1049553571428561</v>
      </c>
      <c r="BA312" s="3">
        <f t="shared" si="289"/>
        <v>-2.0509821428571415</v>
      </c>
      <c r="BB312" s="3">
        <f t="shared" si="290"/>
        <v>-2.2560803571428556</v>
      </c>
      <c r="BC312" s="3">
        <f t="shared" si="291"/>
        <v>-2.3532321428571419</v>
      </c>
      <c r="BD312" s="3">
        <f t="shared" si="292"/>
        <v>-2.1996783482142845</v>
      </c>
      <c r="BE312" s="3">
        <f t="shared" si="293"/>
        <v>-2.2944013392857134</v>
      </c>
      <c r="BF312" s="3">
        <f t="shared" si="294"/>
        <v>-2.1432763392857126</v>
      </c>
      <c r="BG312" s="3">
        <f t="shared" si="295"/>
        <v>-2.2355705357142845</v>
      </c>
    </row>
    <row r="313" spans="1:59" ht="15" x14ac:dyDescent="0.25">
      <c r="A313" s="38" t="s">
        <v>479</v>
      </c>
      <c r="B313" s="38" t="s">
        <v>58</v>
      </c>
      <c r="C313" s="38" t="str">
        <f>VLOOKUP(A313,CALC!$A$2:$C$494,3,FALSE)</f>
        <v>C/RW</v>
      </c>
      <c r="D313" s="38">
        <v>2</v>
      </c>
      <c r="E313" s="39">
        <v>84</v>
      </c>
      <c r="F313" s="40">
        <v>18.8</v>
      </c>
      <c r="G313" s="40">
        <v>22.9</v>
      </c>
      <c r="H313" s="40">
        <v>41.7</v>
      </c>
      <c r="I313" s="40">
        <v>7</v>
      </c>
      <c r="J313" s="40">
        <v>144.80000000000001</v>
      </c>
      <c r="K313" s="40">
        <v>34.299999999999997</v>
      </c>
      <c r="L313" s="40">
        <v>51.9</v>
      </c>
      <c r="M313" s="40">
        <v>26.5</v>
      </c>
      <c r="N313" s="41">
        <v>0.13</v>
      </c>
      <c r="O313" s="42">
        <v>17.100000000000001</v>
      </c>
      <c r="P313" s="54">
        <f t="shared" ref="P313:Y313" si="345">IF(F$4="Yes",F313*F$5,0)</f>
        <v>94</v>
      </c>
      <c r="Q313" s="55">
        <f t="shared" si="345"/>
        <v>85.875</v>
      </c>
      <c r="R313" s="55">
        <f t="shared" si="345"/>
        <v>0</v>
      </c>
      <c r="S313" s="55">
        <f t="shared" si="345"/>
        <v>3.5</v>
      </c>
      <c r="T313" s="55">
        <f t="shared" si="345"/>
        <v>72.400000000000006</v>
      </c>
      <c r="U313" s="55">
        <f t="shared" si="345"/>
        <v>10.29</v>
      </c>
      <c r="V313" s="55">
        <f t="shared" si="345"/>
        <v>31.139999999999997</v>
      </c>
      <c r="W313" s="55">
        <f t="shared" si="345"/>
        <v>0</v>
      </c>
      <c r="X313" s="55">
        <f t="shared" si="345"/>
        <v>0</v>
      </c>
      <c r="Y313" s="56">
        <f t="shared" si="345"/>
        <v>0</v>
      </c>
      <c r="Z313" s="57">
        <f t="shared" si="276"/>
        <v>297.20499999999998</v>
      </c>
      <c r="AA313" s="59">
        <f t="shared" si="277"/>
        <v>3.5381547619047615</v>
      </c>
      <c r="AB313" s="59">
        <f t="shared" si="278"/>
        <v>-2.1515105803571419</v>
      </c>
      <c r="AC313" s="1"/>
      <c r="AD313" s="1"/>
      <c r="AE313" s="1"/>
      <c r="AF313" s="1"/>
      <c r="AG313" s="1"/>
      <c r="AH313" s="1"/>
      <c r="AI313" s="1"/>
      <c r="AJ313" s="1"/>
      <c r="AK313" s="1"/>
      <c r="AL313" s="1">
        <f>IFERROR(VLOOKUP(C313,CALC!$K$2:$M$8,2,FALSE),1)</f>
        <v>1.01</v>
      </c>
      <c r="AM313" s="1">
        <f>IFERROR(VLOOKUP(C313,CALC!$K$2:$M$8,3,FALSE),1)</f>
        <v>1.0049999999999999</v>
      </c>
      <c r="AN313" s="1">
        <f>VLOOKUP(B313,CALC!$E$2:$H$33,3,FALSE)</f>
        <v>0.93</v>
      </c>
      <c r="AO313" s="1">
        <f>VLOOKUP(B313,CALC!$E$2:$H$33,4,FALSE)</f>
        <v>0.96500000000000008</v>
      </c>
      <c r="AP313" s="1"/>
      <c r="AQ313" s="3">
        <f t="shared" si="279"/>
        <v>3.5558455357142851</v>
      </c>
      <c r="AR313" s="3">
        <f t="shared" si="280"/>
        <v>3.5735363095238091</v>
      </c>
      <c r="AS313" s="3">
        <f t="shared" si="281"/>
        <v>3.4143193452380953</v>
      </c>
      <c r="AT313" s="3">
        <f t="shared" si="282"/>
        <v>3.2904839285714282</v>
      </c>
      <c r="AU313" s="3">
        <f t="shared" si="283"/>
        <v>3.4313909419642852</v>
      </c>
      <c r="AV313" s="3">
        <f t="shared" si="284"/>
        <v>3.3069363482142853</v>
      </c>
      <c r="AW313" s="3">
        <f t="shared" si="285"/>
        <v>3.4484625386904759</v>
      </c>
      <c r="AX313" s="3">
        <f t="shared" si="286"/>
        <v>3.3233887678571428</v>
      </c>
      <c r="AY313" s="3">
        <f t="shared" si="287"/>
        <v>-2.2184523809523804</v>
      </c>
      <c r="AZ313" s="3">
        <f t="shared" si="288"/>
        <v>-2.2295446428571419</v>
      </c>
      <c r="BA313" s="3">
        <f t="shared" si="289"/>
        <v>-2.2406369047619044</v>
      </c>
      <c r="BB313" s="3">
        <f t="shared" si="290"/>
        <v>-2.1408065476190474</v>
      </c>
      <c r="BC313" s="3">
        <f t="shared" si="291"/>
        <v>-2.063160714285714</v>
      </c>
      <c r="BD313" s="3">
        <f t="shared" si="292"/>
        <v>-2.1515105803571419</v>
      </c>
      <c r="BE313" s="3">
        <f t="shared" si="293"/>
        <v>-2.0734765178571419</v>
      </c>
      <c r="BF313" s="3">
        <f t="shared" si="294"/>
        <v>-2.1622146130952378</v>
      </c>
      <c r="BG313" s="3">
        <f t="shared" si="295"/>
        <v>-2.0837923214285712</v>
      </c>
    </row>
    <row r="314" spans="1:59" ht="15" x14ac:dyDescent="0.25">
      <c r="A314" s="38" t="s">
        <v>477</v>
      </c>
      <c r="B314" s="38" t="s">
        <v>70</v>
      </c>
      <c r="C314" s="38" t="str">
        <f>VLOOKUP(A314,CALC!$A$2:$C$494,3,FALSE)</f>
        <v>D</v>
      </c>
      <c r="D314" s="38"/>
      <c r="E314" s="39">
        <v>84</v>
      </c>
      <c r="F314" s="40">
        <v>3.4</v>
      </c>
      <c r="G314" s="40">
        <v>21.9</v>
      </c>
      <c r="H314" s="40">
        <v>25.2</v>
      </c>
      <c r="I314" s="40">
        <v>4.4000000000000004</v>
      </c>
      <c r="J314" s="40">
        <v>104.4</v>
      </c>
      <c r="K314" s="40">
        <v>86.1</v>
      </c>
      <c r="L314" s="40">
        <v>96.2</v>
      </c>
      <c r="M314" s="40">
        <v>34.6</v>
      </c>
      <c r="N314" s="52">
        <v>3.2000000000000001E-2</v>
      </c>
      <c r="O314" s="42">
        <v>19.55</v>
      </c>
      <c r="P314" s="54">
        <f t="shared" ref="P314:Y314" si="346">IF(F$4="Yes",F314*F$5,0)</f>
        <v>17</v>
      </c>
      <c r="Q314" s="55">
        <f t="shared" si="346"/>
        <v>82.125</v>
      </c>
      <c r="R314" s="55">
        <f t="shared" si="346"/>
        <v>0</v>
      </c>
      <c r="S314" s="55">
        <f t="shared" si="346"/>
        <v>2.2000000000000002</v>
      </c>
      <c r="T314" s="55">
        <f t="shared" si="346"/>
        <v>52.2</v>
      </c>
      <c r="U314" s="55">
        <f t="shared" si="346"/>
        <v>25.83</v>
      </c>
      <c r="V314" s="55">
        <f t="shared" si="346"/>
        <v>57.72</v>
      </c>
      <c r="W314" s="55">
        <f t="shared" si="346"/>
        <v>0</v>
      </c>
      <c r="X314" s="55">
        <f t="shared" si="346"/>
        <v>0</v>
      </c>
      <c r="Y314" s="56">
        <f t="shared" si="346"/>
        <v>0</v>
      </c>
      <c r="Z314" s="57">
        <f t="shared" si="276"/>
        <v>237.07500000000002</v>
      </c>
      <c r="AA314" s="59">
        <f t="shared" si="277"/>
        <v>2.8223214285714286</v>
      </c>
      <c r="AB314" s="59">
        <f t="shared" si="278"/>
        <v>-2.1864510119047624</v>
      </c>
      <c r="AC314" s="1"/>
      <c r="AD314" s="1"/>
      <c r="AE314" s="1"/>
      <c r="AF314" s="1"/>
      <c r="AG314" s="1"/>
      <c r="AH314" s="1"/>
      <c r="AI314" s="1"/>
      <c r="AJ314" s="1"/>
      <c r="AK314" s="1"/>
      <c r="AL314" s="1">
        <f>IFERROR(VLOOKUP(C314,CALC!$K$2:$M$8,2,FALSE),1)</f>
        <v>1</v>
      </c>
      <c r="AM314" s="1">
        <f>IFERROR(VLOOKUP(C314,CALC!$K$2:$M$8,3,FALSE),1)</f>
        <v>1</v>
      </c>
      <c r="AN314" s="1">
        <f>VLOOKUP(B314,CALC!$E$2:$H$33,3,FALSE)</f>
        <v>1.0900000000000001</v>
      </c>
      <c r="AO314" s="1">
        <f>VLOOKUP(B314,CALC!$E$2:$H$33,4,FALSE)</f>
        <v>1.0449999999999999</v>
      </c>
      <c r="AP314" s="1"/>
      <c r="AQ314" s="3">
        <f t="shared" si="279"/>
        <v>2.8223214285714286</v>
      </c>
      <c r="AR314" s="3">
        <f t="shared" si="280"/>
        <v>2.8223214285714286</v>
      </c>
      <c r="AS314" s="3">
        <f t="shared" si="281"/>
        <v>2.9493258928571429</v>
      </c>
      <c r="AT314" s="3">
        <f t="shared" si="282"/>
        <v>3.0763303571428575</v>
      </c>
      <c r="AU314" s="3">
        <f t="shared" si="283"/>
        <v>2.9493258928571429</v>
      </c>
      <c r="AV314" s="3">
        <f t="shared" si="284"/>
        <v>3.0763303571428575</v>
      </c>
      <c r="AW314" s="3">
        <f t="shared" si="285"/>
        <v>2.9493258928571429</v>
      </c>
      <c r="AX314" s="3">
        <f t="shared" si="286"/>
        <v>3.0763303571428575</v>
      </c>
      <c r="AY314" s="3">
        <f t="shared" si="287"/>
        <v>-2.0922976190476197</v>
      </c>
      <c r="AZ314" s="3">
        <f t="shared" si="288"/>
        <v>-2.0922976190476197</v>
      </c>
      <c r="BA314" s="3">
        <f t="shared" si="289"/>
        <v>-2.0922976190476197</v>
      </c>
      <c r="BB314" s="3">
        <f t="shared" si="290"/>
        <v>-2.1864510119047624</v>
      </c>
      <c r="BC314" s="3">
        <f t="shared" si="291"/>
        <v>-2.2806044047619056</v>
      </c>
      <c r="BD314" s="3">
        <f t="shared" si="292"/>
        <v>-2.1864510119047624</v>
      </c>
      <c r="BE314" s="3">
        <f t="shared" si="293"/>
        <v>-2.2806044047619056</v>
      </c>
      <c r="BF314" s="3">
        <f t="shared" si="294"/>
        <v>-2.1864510119047624</v>
      </c>
      <c r="BG314" s="3">
        <f t="shared" si="295"/>
        <v>-2.2806044047619056</v>
      </c>
    </row>
    <row r="315" spans="1:59" ht="15" x14ac:dyDescent="0.25">
      <c r="A315" s="38" t="s">
        <v>520</v>
      </c>
      <c r="B315" s="38" t="s">
        <v>51</v>
      </c>
      <c r="C315" s="38" t="str">
        <f>VLOOKUP(A315,CALC!$A$2:$C$494,3,FALSE)</f>
        <v>C/RW</v>
      </c>
      <c r="D315" s="38">
        <v>2</v>
      </c>
      <c r="E315" s="39">
        <v>84</v>
      </c>
      <c r="F315" s="40">
        <v>20.399999999999999</v>
      </c>
      <c r="G315" s="40">
        <v>24.8</v>
      </c>
      <c r="H315" s="40">
        <v>45.2</v>
      </c>
      <c r="I315" s="40">
        <v>5.7</v>
      </c>
      <c r="J315" s="40">
        <v>149.30000000000001</v>
      </c>
      <c r="K315" s="40">
        <v>29.7</v>
      </c>
      <c r="L315" s="40">
        <v>27.7</v>
      </c>
      <c r="M315" s="40">
        <v>14.4</v>
      </c>
      <c r="N315" s="41">
        <v>0.13600000000000001</v>
      </c>
      <c r="O315" s="42">
        <v>15.4</v>
      </c>
      <c r="P315" s="54">
        <f t="shared" ref="P315:Y315" si="347">IF(F$4="Yes",F315*F$5,0)</f>
        <v>102</v>
      </c>
      <c r="Q315" s="55">
        <f t="shared" si="347"/>
        <v>93</v>
      </c>
      <c r="R315" s="55">
        <f t="shared" si="347"/>
        <v>0</v>
      </c>
      <c r="S315" s="55">
        <f t="shared" si="347"/>
        <v>2.85</v>
      </c>
      <c r="T315" s="55">
        <f t="shared" si="347"/>
        <v>74.650000000000006</v>
      </c>
      <c r="U315" s="55">
        <f t="shared" si="347"/>
        <v>8.91</v>
      </c>
      <c r="V315" s="55">
        <f t="shared" si="347"/>
        <v>16.619999999999997</v>
      </c>
      <c r="W315" s="55">
        <f t="shared" si="347"/>
        <v>0</v>
      </c>
      <c r="X315" s="55">
        <f t="shared" si="347"/>
        <v>0</v>
      </c>
      <c r="Y315" s="56">
        <f t="shared" si="347"/>
        <v>0</v>
      </c>
      <c r="Z315" s="57">
        <f t="shared" si="276"/>
        <v>298.03000000000003</v>
      </c>
      <c r="AA315" s="59">
        <f t="shared" si="277"/>
        <v>3.5479761904761906</v>
      </c>
      <c r="AB315" s="59">
        <f t="shared" si="278"/>
        <v>-2.1863789955357129</v>
      </c>
      <c r="AC315" s="1"/>
      <c r="AD315" s="1"/>
      <c r="AE315" s="1"/>
      <c r="AF315" s="1"/>
      <c r="AG315" s="1"/>
      <c r="AH315" s="1"/>
      <c r="AI315" s="1"/>
      <c r="AJ315" s="1"/>
      <c r="AK315" s="1"/>
      <c r="AL315" s="1">
        <f>IFERROR(VLOOKUP(C315,CALC!$K$2:$M$8,2,FALSE),1)</f>
        <v>1.01</v>
      </c>
      <c r="AM315" s="1">
        <f>IFERROR(VLOOKUP(C315,CALC!$K$2:$M$8,3,FALSE),1)</f>
        <v>1.0049999999999999</v>
      </c>
      <c r="AN315" s="1">
        <f>VLOOKUP(B315,CALC!$E$2:$H$33,3,FALSE)</f>
        <v>0.97</v>
      </c>
      <c r="AO315" s="1">
        <f>VLOOKUP(B315,CALC!$E$2:$H$33,4,FALSE)</f>
        <v>0.98499999999999999</v>
      </c>
      <c r="AP315" s="1"/>
      <c r="AQ315" s="3">
        <f t="shared" si="279"/>
        <v>3.5657160714285712</v>
      </c>
      <c r="AR315" s="3">
        <f t="shared" si="280"/>
        <v>3.5834559523809526</v>
      </c>
      <c r="AS315" s="3">
        <f t="shared" si="281"/>
        <v>3.4947565476190476</v>
      </c>
      <c r="AT315" s="3">
        <f t="shared" si="282"/>
        <v>3.4415369047619047</v>
      </c>
      <c r="AU315" s="3">
        <f t="shared" si="283"/>
        <v>3.5122303303571427</v>
      </c>
      <c r="AV315" s="3">
        <f t="shared" si="284"/>
        <v>3.4587445892857138</v>
      </c>
      <c r="AW315" s="3">
        <f t="shared" si="285"/>
        <v>3.5297041130952382</v>
      </c>
      <c r="AX315" s="3">
        <f t="shared" si="286"/>
        <v>3.4759522738095239</v>
      </c>
      <c r="AY315" s="3">
        <f t="shared" si="287"/>
        <v>-2.2086309523809513</v>
      </c>
      <c r="AZ315" s="3">
        <f t="shared" si="288"/>
        <v>-2.2196741071428558</v>
      </c>
      <c r="BA315" s="3">
        <f t="shared" si="289"/>
        <v>-2.2307172619047608</v>
      </c>
      <c r="BB315" s="3">
        <f t="shared" si="290"/>
        <v>-2.1755014880952368</v>
      </c>
      <c r="BC315" s="3">
        <f t="shared" si="291"/>
        <v>-2.1423720238095227</v>
      </c>
      <c r="BD315" s="3">
        <f t="shared" si="292"/>
        <v>-2.1863789955357129</v>
      </c>
      <c r="BE315" s="3">
        <f t="shared" si="293"/>
        <v>-2.15308388392857</v>
      </c>
      <c r="BF315" s="3">
        <f t="shared" si="294"/>
        <v>-2.1972565029761895</v>
      </c>
      <c r="BG315" s="3">
        <f t="shared" si="295"/>
        <v>-2.1637957440476181</v>
      </c>
    </row>
    <row r="316" spans="1:59" ht="15" x14ac:dyDescent="0.25">
      <c r="A316" s="38" t="s">
        <v>495</v>
      </c>
      <c r="B316" s="38" t="s">
        <v>79</v>
      </c>
      <c r="C316" s="38" t="str">
        <f>VLOOKUP(A316,CALC!$A$2:$C$494,3,FALSE)</f>
        <v>LW/RW</v>
      </c>
      <c r="D316" s="38">
        <v>2</v>
      </c>
      <c r="E316" s="39">
        <v>84</v>
      </c>
      <c r="F316" s="40">
        <v>17.899999999999999</v>
      </c>
      <c r="G316" s="40">
        <v>21.7</v>
      </c>
      <c r="H316" s="40">
        <v>39.6</v>
      </c>
      <c r="I316" s="40">
        <v>5.0999999999999996</v>
      </c>
      <c r="J316" s="40">
        <v>155.69999999999999</v>
      </c>
      <c r="K316" s="40">
        <v>56.4</v>
      </c>
      <c r="L316" s="40">
        <v>53.2</v>
      </c>
      <c r="M316" s="40">
        <v>27.3</v>
      </c>
      <c r="N316" s="41">
        <v>0.115</v>
      </c>
      <c r="O316" s="42">
        <v>16.8</v>
      </c>
      <c r="P316" s="54">
        <f t="shared" ref="P316:Y316" si="348">IF(F$4="Yes",F316*F$5,0)</f>
        <v>89.5</v>
      </c>
      <c r="Q316" s="55">
        <f t="shared" si="348"/>
        <v>81.375</v>
      </c>
      <c r="R316" s="55">
        <f t="shared" si="348"/>
        <v>0</v>
      </c>
      <c r="S316" s="55">
        <f t="shared" si="348"/>
        <v>2.5499999999999998</v>
      </c>
      <c r="T316" s="55">
        <f t="shared" si="348"/>
        <v>77.849999999999994</v>
      </c>
      <c r="U316" s="55">
        <f t="shared" si="348"/>
        <v>16.919999999999998</v>
      </c>
      <c r="V316" s="55">
        <f t="shared" si="348"/>
        <v>31.92</v>
      </c>
      <c r="W316" s="55">
        <f t="shared" si="348"/>
        <v>0</v>
      </c>
      <c r="X316" s="55">
        <f t="shared" si="348"/>
        <v>0</v>
      </c>
      <c r="Y316" s="56">
        <f t="shared" si="348"/>
        <v>0</v>
      </c>
      <c r="Z316" s="57">
        <f t="shared" si="276"/>
        <v>300.11500000000001</v>
      </c>
      <c r="AA316" s="59">
        <f t="shared" si="277"/>
        <v>3.5727976190476189</v>
      </c>
      <c r="AB316" s="59">
        <f t="shared" si="278"/>
        <v>-2.2143828571428563</v>
      </c>
      <c r="AC316" s="1"/>
      <c r="AD316" s="1"/>
      <c r="AE316" s="1"/>
      <c r="AF316" s="1"/>
      <c r="AG316" s="1"/>
      <c r="AH316" s="1"/>
      <c r="AI316" s="1"/>
      <c r="AJ316" s="1"/>
      <c r="AK316" s="1"/>
      <c r="AL316" s="1">
        <f>IFERROR(VLOOKUP(C316,CALC!$K$2:$M$8,2,FALSE),1)</f>
        <v>1.08</v>
      </c>
      <c r="AM316" s="1">
        <f>IFERROR(VLOOKUP(C316,CALC!$K$2:$M$8,3,FALSE),1)</f>
        <v>1.04</v>
      </c>
      <c r="AN316" s="1">
        <f>VLOOKUP(B316,CALC!$E$2:$H$33,3,FALSE)</f>
        <v>0.95</v>
      </c>
      <c r="AO316" s="1">
        <f>VLOOKUP(B316,CALC!$E$2:$H$33,4,FALSE)</f>
        <v>0.97499999999999998</v>
      </c>
      <c r="AP316" s="1"/>
      <c r="AQ316" s="3">
        <f t="shared" si="279"/>
        <v>3.7157095238095237</v>
      </c>
      <c r="AR316" s="3">
        <f t="shared" si="280"/>
        <v>3.8586214285714289</v>
      </c>
      <c r="AS316" s="3">
        <f t="shared" si="281"/>
        <v>3.4834776785714285</v>
      </c>
      <c r="AT316" s="3">
        <f t="shared" si="282"/>
        <v>3.3941577380952377</v>
      </c>
      <c r="AU316" s="3">
        <f t="shared" si="283"/>
        <v>3.6228167857142854</v>
      </c>
      <c r="AV316" s="3">
        <f t="shared" si="284"/>
        <v>3.5299240476190472</v>
      </c>
      <c r="AW316" s="3">
        <f t="shared" si="285"/>
        <v>3.7621558928571432</v>
      </c>
      <c r="AX316" s="3">
        <f t="shared" si="286"/>
        <v>3.6656903571428572</v>
      </c>
      <c r="AY316" s="3">
        <f t="shared" si="287"/>
        <v>-2.183809523809523</v>
      </c>
      <c r="AZ316" s="3">
        <f t="shared" si="288"/>
        <v>-2.2711619047619038</v>
      </c>
      <c r="BA316" s="3">
        <f t="shared" si="289"/>
        <v>-2.3585142857142851</v>
      </c>
      <c r="BB316" s="3">
        <f t="shared" si="290"/>
        <v>-2.1292142857142848</v>
      </c>
      <c r="BC316" s="3">
        <f t="shared" si="291"/>
        <v>-2.0746190476190467</v>
      </c>
      <c r="BD316" s="3">
        <f t="shared" si="292"/>
        <v>-2.2143828571428563</v>
      </c>
      <c r="BE316" s="3">
        <f t="shared" si="293"/>
        <v>-2.1576038095238084</v>
      </c>
      <c r="BF316" s="3">
        <f t="shared" si="294"/>
        <v>-2.2995514285714278</v>
      </c>
      <c r="BG316" s="3">
        <f t="shared" si="295"/>
        <v>-2.2405885714285709</v>
      </c>
    </row>
    <row r="317" spans="1:59" ht="15" x14ac:dyDescent="0.25">
      <c r="A317" s="38" t="s">
        <v>490</v>
      </c>
      <c r="B317" s="38" t="s">
        <v>83</v>
      </c>
      <c r="C317" s="38" t="str">
        <f>VLOOKUP(A317,CALC!$A$2:$C$494,3,FALSE)</f>
        <v>RW</v>
      </c>
      <c r="D317" s="38">
        <v>2</v>
      </c>
      <c r="E317" s="39">
        <v>84</v>
      </c>
      <c r="F317" s="40">
        <v>18.600000000000001</v>
      </c>
      <c r="G317" s="40">
        <v>22.3</v>
      </c>
      <c r="H317" s="40">
        <v>40.9</v>
      </c>
      <c r="I317" s="40">
        <v>7.3</v>
      </c>
      <c r="J317" s="40">
        <v>144.19999999999999</v>
      </c>
      <c r="K317" s="40">
        <v>94.8</v>
      </c>
      <c r="L317" s="40">
        <v>27.6</v>
      </c>
      <c r="M317" s="40">
        <v>39</v>
      </c>
      <c r="N317" s="52">
        <v>0.129</v>
      </c>
      <c r="O317" s="42">
        <v>17.55</v>
      </c>
      <c r="P317" s="54">
        <f t="shared" ref="P317:Y317" si="349">IF(F$4="Yes",F317*F$5,0)</f>
        <v>93</v>
      </c>
      <c r="Q317" s="55">
        <f t="shared" si="349"/>
        <v>83.625</v>
      </c>
      <c r="R317" s="55">
        <f t="shared" si="349"/>
        <v>0</v>
      </c>
      <c r="S317" s="55">
        <f t="shared" si="349"/>
        <v>3.65</v>
      </c>
      <c r="T317" s="55">
        <f t="shared" si="349"/>
        <v>72.099999999999994</v>
      </c>
      <c r="U317" s="55">
        <f t="shared" si="349"/>
        <v>28.439999999999998</v>
      </c>
      <c r="V317" s="55">
        <f t="shared" si="349"/>
        <v>16.559999999999999</v>
      </c>
      <c r="W317" s="55">
        <f t="shared" si="349"/>
        <v>0</v>
      </c>
      <c r="X317" s="55">
        <f t="shared" si="349"/>
        <v>0</v>
      </c>
      <c r="Y317" s="56">
        <f t="shared" si="349"/>
        <v>0</v>
      </c>
      <c r="Z317" s="57">
        <f t="shared" si="276"/>
        <v>297.375</v>
      </c>
      <c r="AA317" s="59">
        <f t="shared" si="277"/>
        <v>3.5401785714285716</v>
      </c>
      <c r="AB317" s="59">
        <f t="shared" si="278"/>
        <v>-2.1826280357142847</v>
      </c>
      <c r="AC317" s="1"/>
      <c r="AD317" s="1"/>
      <c r="AE317" s="1"/>
      <c r="AF317" s="1"/>
      <c r="AG317" s="1"/>
      <c r="AH317" s="1"/>
      <c r="AI317" s="1"/>
      <c r="AJ317" s="1"/>
      <c r="AK317" s="1"/>
      <c r="AL317" s="1">
        <f>IFERROR(VLOOKUP(C317,CALC!$K$2:$M$8,2,FALSE),1)</f>
        <v>0.95</v>
      </c>
      <c r="AM317" s="1">
        <f>IFERROR(VLOOKUP(C317,CALC!$K$2:$M$8,3,FALSE),1)</f>
        <v>0.97499999999999998</v>
      </c>
      <c r="AN317" s="1">
        <f>VLOOKUP(B317,CALC!$E$2:$H$33,3,FALSE)</f>
        <v>1.02</v>
      </c>
      <c r="AO317" s="1">
        <f>VLOOKUP(B317,CALC!$E$2:$H$33,4,FALSE)</f>
        <v>1.01</v>
      </c>
      <c r="AP317" s="1"/>
      <c r="AQ317" s="3">
        <f t="shared" si="279"/>
        <v>3.4516741071428574</v>
      </c>
      <c r="AR317" s="3">
        <f t="shared" si="280"/>
        <v>3.3631696428571427</v>
      </c>
      <c r="AS317" s="3">
        <f t="shared" si="281"/>
        <v>3.5755803571428575</v>
      </c>
      <c r="AT317" s="3">
        <f t="shared" si="282"/>
        <v>3.6109821428571429</v>
      </c>
      <c r="AU317" s="3">
        <f t="shared" si="283"/>
        <v>3.486190848214286</v>
      </c>
      <c r="AV317" s="3">
        <f t="shared" si="284"/>
        <v>3.5207075892857147</v>
      </c>
      <c r="AW317" s="3">
        <f t="shared" si="285"/>
        <v>3.3968013392857141</v>
      </c>
      <c r="AX317" s="3">
        <f t="shared" si="286"/>
        <v>3.4304330357142856</v>
      </c>
      <c r="AY317" s="3">
        <f t="shared" si="287"/>
        <v>-2.2164285714285703</v>
      </c>
      <c r="AZ317" s="3">
        <f t="shared" si="288"/>
        <v>-2.161017857142856</v>
      </c>
      <c r="BA317" s="3">
        <f t="shared" si="289"/>
        <v>-2.1056071428571417</v>
      </c>
      <c r="BB317" s="3">
        <f t="shared" si="290"/>
        <v>-2.2385928571428559</v>
      </c>
      <c r="BC317" s="3">
        <f t="shared" si="291"/>
        <v>-2.2607571428571416</v>
      </c>
      <c r="BD317" s="3">
        <f t="shared" si="292"/>
        <v>-2.1826280357142847</v>
      </c>
      <c r="BE317" s="3">
        <f t="shared" si="293"/>
        <v>-2.2042382142857133</v>
      </c>
      <c r="BF317" s="3">
        <f t="shared" si="294"/>
        <v>-2.1266632142857129</v>
      </c>
      <c r="BG317" s="3">
        <f t="shared" si="295"/>
        <v>-2.1477192857142846</v>
      </c>
    </row>
    <row r="318" spans="1:59" ht="15" x14ac:dyDescent="0.25">
      <c r="A318" s="38" t="s">
        <v>500</v>
      </c>
      <c r="B318" s="38" t="s">
        <v>45</v>
      </c>
      <c r="C318" s="38" t="str">
        <f>VLOOKUP(A318,CALC!$A$2:$C$494,3,FALSE)</f>
        <v>C/RW</v>
      </c>
      <c r="D318" s="38">
        <v>2</v>
      </c>
      <c r="E318" s="39">
        <v>84</v>
      </c>
      <c r="F318" s="40">
        <v>20.7</v>
      </c>
      <c r="G318" s="40">
        <v>17</v>
      </c>
      <c r="H318" s="40">
        <v>37.700000000000003</v>
      </c>
      <c r="I318" s="40">
        <v>9</v>
      </c>
      <c r="J318" s="40">
        <v>150.9</v>
      </c>
      <c r="K318" s="40">
        <v>68.7</v>
      </c>
      <c r="L318" s="40">
        <v>31.6</v>
      </c>
      <c r="M318" s="40">
        <v>23.2</v>
      </c>
      <c r="N318" s="52">
        <v>0.13700000000000001</v>
      </c>
      <c r="O318" s="42">
        <v>14.25</v>
      </c>
      <c r="P318" s="54">
        <f t="shared" ref="P318:Y318" si="350">IF(F$4="Yes",F318*F$5,0)</f>
        <v>103.5</v>
      </c>
      <c r="Q318" s="55">
        <f t="shared" si="350"/>
        <v>63.75</v>
      </c>
      <c r="R318" s="55">
        <f t="shared" si="350"/>
        <v>0</v>
      </c>
      <c r="S318" s="55">
        <f t="shared" si="350"/>
        <v>4.5</v>
      </c>
      <c r="T318" s="55">
        <f t="shared" si="350"/>
        <v>75.45</v>
      </c>
      <c r="U318" s="55">
        <f t="shared" si="350"/>
        <v>20.61</v>
      </c>
      <c r="V318" s="55">
        <f t="shared" si="350"/>
        <v>18.96</v>
      </c>
      <c r="W318" s="55">
        <f t="shared" si="350"/>
        <v>0</v>
      </c>
      <c r="X318" s="55">
        <f t="shared" si="350"/>
        <v>0</v>
      </c>
      <c r="Y318" s="56">
        <f t="shared" si="350"/>
        <v>0</v>
      </c>
      <c r="Z318" s="57">
        <f t="shared" si="276"/>
        <v>286.77</v>
      </c>
      <c r="AA318" s="59">
        <f t="shared" si="277"/>
        <v>3.4139285714285714</v>
      </c>
      <c r="AB318" s="59">
        <f t="shared" si="278"/>
        <v>-2.0718649285714275</v>
      </c>
      <c r="AC318" s="1"/>
      <c r="AD318" s="1"/>
      <c r="AE318" s="1"/>
      <c r="AF318" s="1"/>
      <c r="AG318" s="1"/>
      <c r="AH318" s="1"/>
      <c r="AI318" s="1"/>
      <c r="AJ318" s="1"/>
      <c r="AK318" s="1"/>
      <c r="AL318" s="1">
        <f>IFERROR(VLOOKUP(C318,CALC!$K$2:$M$8,2,FALSE),1)</f>
        <v>1.01</v>
      </c>
      <c r="AM318" s="1">
        <f>IFERROR(VLOOKUP(C318,CALC!$K$2:$M$8,3,FALSE),1)</f>
        <v>1.0049999999999999</v>
      </c>
      <c r="AN318" s="1">
        <f>VLOOKUP(B318,CALC!$E$2:$H$33,3,FALSE)</f>
        <v>0.76</v>
      </c>
      <c r="AO318" s="1">
        <f>VLOOKUP(B318,CALC!$E$2:$H$33,4,FALSE)</f>
        <v>0.88</v>
      </c>
      <c r="AP318" s="1"/>
      <c r="AQ318" s="3">
        <f t="shared" si="279"/>
        <v>3.4309982142857138</v>
      </c>
      <c r="AR318" s="3">
        <f t="shared" si="280"/>
        <v>3.4480678571428571</v>
      </c>
      <c r="AS318" s="3">
        <f t="shared" si="281"/>
        <v>3.004257142857143</v>
      </c>
      <c r="AT318" s="3">
        <f t="shared" si="282"/>
        <v>2.5945857142857145</v>
      </c>
      <c r="AU318" s="3">
        <f t="shared" si="283"/>
        <v>3.019278428571428</v>
      </c>
      <c r="AV318" s="3">
        <f t="shared" si="284"/>
        <v>2.6075586428571427</v>
      </c>
      <c r="AW318" s="3">
        <f t="shared" si="285"/>
        <v>3.0342997142857144</v>
      </c>
      <c r="AX318" s="3">
        <f t="shared" si="286"/>
        <v>2.6205315714285713</v>
      </c>
      <c r="AY318" s="3">
        <f t="shared" si="287"/>
        <v>-2.3426785714285705</v>
      </c>
      <c r="AZ318" s="3">
        <f t="shared" si="288"/>
        <v>-2.3543919642857132</v>
      </c>
      <c r="BA318" s="3">
        <f t="shared" si="289"/>
        <v>-2.3661053571428563</v>
      </c>
      <c r="BB318" s="3">
        <f t="shared" si="290"/>
        <v>-2.0615571428571422</v>
      </c>
      <c r="BC318" s="3">
        <f t="shared" si="291"/>
        <v>-1.7804357142857137</v>
      </c>
      <c r="BD318" s="3">
        <f t="shared" si="292"/>
        <v>-2.0718649285714275</v>
      </c>
      <c r="BE318" s="3">
        <f t="shared" si="293"/>
        <v>-1.789337892857142</v>
      </c>
      <c r="BF318" s="3">
        <f t="shared" si="294"/>
        <v>-2.0821727142857136</v>
      </c>
      <c r="BG318" s="3">
        <f t="shared" si="295"/>
        <v>-1.7982400714285709</v>
      </c>
    </row>
    <row r="319" spans="1:59" ht="15" x14ac:dyDescent="0.25">
      <c r="A319" s="38" t="s">
        <v>501</v>
      </c>
      <c r="B319" s="38" t="s">
        <v>51</v>
      </c>
      <c r="C319" s="38" t="str">
        <f>VLOOKUP(A319,CALC!$A$2:$C$494,3,FALSE)</f>
        <v>D</v>
      </c>
      <c r="D319" s="38"/>
      <c r="E319" s="39">
        <v>84</v>
      </c>
      <c r="F319" s="40">
        <v>2.8</v>
      </c>
      <c r="G319" s="40">
        <v>17.399999999999999</v>
      </c>
      <c r="H319" s="40">
        <v>20.2</v>
      </c>
      <c r="I319" s="40">
        <v>0</v>
      </c>
      <c r="J319" s="40">
        <v>59.4</v>
      </c>
      <c r="K319" s="40">
        <v>31.2</v>
      </c>
      <c r="L319" s="40">
        <v>187.4</v>
      </c>
      <c r="M319" s="40">
        <v>30</v>
      </c>
      <c r="N319" s="52">
        <v>4.7E-2</v>
      </c>
      <c r="O319" s="42">
        <v>19.649999999999999</v>
      </c>
      <c r="P319" s="54">
        <f t="shared" ref="P319:Y319" si="351">IF(F$4="Yes",F319*F$5,0)</f>
        <v>14</v>
      </c>
      <c r="Q319" s="55">
        <f t="shared" si="351"/>
        <v>65.25</v>
      </c>
      <c r="R319" s="55">
        <f t="shared" si="351"/>
        <v>0</v>
      </c>
      <c r="S319" s="55">
        <f t="shared" si="351"/>
        <v>0</v>
      </c>
      <c r="T319" s="55">
        <f t="shared" si="351"/>
        <v>29.7</v>
      </c>
      <c r="U319" s="55">
        <f t="shared" si="351"/>
        <v>9.36</v>
      </c>
      <c r="V319" s="55">
        <f t="shared" si="351"/>
        <v>112.44</v>
      </c>
      <c r="W319" s="55">
        <f t="shared" si="351"/>
        <v>0</v>
      </c>
      <c r="X319" s="55">
        <f t="shared" si="351"/>
        <v>0</v>
      </c>
      <c r="Y319" s="56">
        <f t="shared" si="351"/>
        <v>0</v>
      </c>
      <c r="Z319" s="57">
        <f t="shared" si="276"/>
        <v>230.75</v>
      </c>
      <c r="AA319" s="59">
        <f t="shared" si="277"/>
        <v>2.7470238095238093</v>
      </c>
      <c r="AB319" s="59">
        <f t="shared" si="278"/>
        <v>-2.1350813095238106</v>
      </c>
      <c r="AC319" s="1"/>
      <c r="AD319" s="1"/>
      <c r="AE319" s="1"/>
      <c r="AF319" s="1"/>
      <c r="AG319" s="1"/>
      <c r="AH319" s="1"/>
      <c r="AI319" s="1"/>
      <c r="AJ319" s="1"/>
      <c r="AK319" s="1"/>
      <c r="AL319" s="1">
        <f>IFERROR(VLOOKUP(C319,CALC!$K$2:$M$8,2,FALSE),1)</f>
        <v>1</v>
      </c>
      <c r="AM319" s="1">
        <f>IFERROR(VLOOKUP(C319,CALC!$K$2:$M$8,3,FALSE),1)</f>
        <v>1</v>
      </c>
      <c r="AN319" s="1">
        <f>VLOOKUP(B319,CALC!$E$2:$H$33,3,FALSE)</f>
        <v>0.97</v>
      </c>
      <c r="AO319" s="1">
        <f>VLOOKUP(B319,CALC!$E$2:$H$33,4,FALSE)</f>
        <v>0.98499999999999999</v>
      </c>
      <c r="AP319" s="1"/>
      <c r="AQ319" s="3">
        <f t="shared" si="279"/>
        <v>2.7470238095238093</v>
      </c>
      <c r="AR319" s="3">
        <f t="shared" si="280"/>
        <v>2.7470238095238093</v>
      </c>
      <c r="AS319" s="3">
        <f t="shared" si="281"/>
        <v>2.7058184523809521</v>
      </c>
      <c r="AT319" s="3">
        <f t="shared" si="282"/>
        <v>2.6646130952380949</v>
      </c>
      <c r="AU319" s="3">
        <f t="shared" si="283"/>
        <v>2.7058184523809521</v>
      </c>
      <c r="AV319" s="3">
        <f t="shared" si="284"/>
        <v>2.6646130952380949</v>
      </c>
      <c r="AW319" s="3">
        <f t="shared" si="285"/>
        <v>2.7058184523809521</v>
      </c>
      <c r="AX319" s="3">
        <f t="shared" si="286"/>
        <v>2.6646130952380949</v>
      </c>
      <c r="AY319" s="3">
        <f t="shared" si="287"/>
        <v>-2.167595238095239</v>
      </c>
      <c r="AZ319" s="3">
        <f t="shared" si="288"/>
        <v>-2.167595238095239</v>
      </c>
      <c r="BA319" s="3">
        <f t="shared" si="289"/>
        <v>-2.167595238095239</v>
      </c>
      <c r="BB319" s="3">
        <f t="shared" si="290"/>
        <v>-2.1350813095238106</v>
      </c>
      <c r="BC319" s="3">
        <f t="shared" si="291"/>
        <v>-2.1025673809523817</v>
      </c>
      <c r="BD319" s="3">
        <f t="shared" si="292"/>
        <v>-2.1350813095238106</v>
      </c>
      <c r="BE319" s="3">
        <f t="shared" si="293"/>
        <v>-2.1025673809523817</v>
      </c>
      <c r="BF319" s="3">
        <f t="shared" si="294"/>
        <v>-2.1350813095238106</v>
      </c>
      <c r="BG319" s="3">
        <f t="shared" si="295"/>
        <v>-2.1025673809523817</v>
      </c>
    </row>
    <row r="320" spans="1:59" ht="15" x14ac:dyDescent="0.25">
      <c r="A320" s="38" t="s">
        <v>475</v>
      </c>
      <c r="B320" s="38" t="s">
        <v>53</v>
      </c>
      <c r="C320" s="38" t="str">
        <f>VLOOKUP(A320,CALC!$A$2:$C$494,3,FALSE)</f>
        <v>C/LW</v>
      </c>
      <c r="D320" s="38">
        <v>2</v>
      </c>
      <c r="E320" s="39">
        <v>84</v>
      </c>
      <c r="F320" s="40">
        <v>15.3</v>
      </c>
      <c r="G320" s="40">
        <v>21.5</v>
      </c>
      <c r="H320" s="40">
        <v>36.799999999999997</v>
      </c>
      <c r="I320" s="40">
        <v>8.1999999999999993</v>
      </c>
      <c r="J320" s="40">
        <v>156.69999999999999</v>
      </c>
      <c r="K320" s="40">
        <v>103.7</v>
      </c>
      <c r="L320" s="40">
        <v>49.7</v>
      </c>
      <c r="M320" s="40">
        <v>51.1</v>
      </c>
      <c r="N320" s="41">
        <v>9.8000000000000004E-2</v>
      </c>
      <c r="O320" s="42">
        <v>17.25</v>
      </c>
      <c r="P320" s="54">
        <f t="shared" ref="P320:Y320" si="352">IF(F$4="Yes",F320*F$5,0)</f>
        <v>76.5</v>
      </c>
      <c r="Q320" s="55">
        <f t="shared" si="352"/>
        <v>80.625</v>
      </c>
      <c r="R320" s="55">
        <f t="shared" si="352"/>
        <v>0</v>
      </c>
      <c r="S320" s="55">
        <f t="shared" si="352"/>
        <v>4.0999999999999996</v>
      </c>
      <c r="T320" s="55">
        <f t="shared" si="352"/>
        <v>78.349999999999994</v>
      </c>
      <c r="U320" s="55">
        <f t="shared" si="352"/>
        <v>31.11</v>
      </c>
      <c r="V320" s="55">
        <f t="shared" si="352"/>
        <v>29.82</v>
      </c>
      <c r="W320" s="55">
        <f t="shared" si="352"/>
        <v>0</v>
      </c>
      <c r="X320" s="55">
        <f t="shared" si="352"/>
        <v>0</v>
      </c>
      <c r="Y320" s="56">
        <f t="shared" si="352"/>
        <v>0</v>
      </c>
      <c r="Z320" s="57">
        <f t="shared" si="276"/>
        <v>300.505</v>
      </c>
      <c r="AA320" s="59">
        <f t="shared" si="277"/>
        <v>3.5774404761904761</v>
      </c>
      <c r="AB320" s="59">
        <f t="shared" si="278"/>
        <v>-2.2430707291666656</v>
      </c>
      <c r="AC320" s="1"/>
      <c r="AD320" s="1"/>
      <c r="AE320" s="1"/>
      <c r="AF320" s="1"/>
      <c r="AG320" s="1"/>
      <c r="AH320" s="1"/>
      <c r="AI320" s="1"/>
      <c r="AJ320" s="1"/>
      <c r="AK320" s="1"/>
      <c r="AL320" s="1">
        <f>IFERROR(VLOOKUP(C320,CALC!$K$2:$M$8,2,FALSE),1)</f>
        <v>1.0900000000000001</v>
      </c>
      <c r="AM320" s="1">
        <f>IFERROR(VLOOKUP(C320,CALC!$K$2:$M$8,3,FALSE),1)</f>
        <v>1.0449999999999999</v>
      </c>
      <c r="AN320" s="1">
        <f>VLOOKUP(B320,CALC!$E$2:$H$33,3,FALSE)</f>
        <v>0.97</v>
      </c>
      <c r="AO320" s="1">
        <f>VLOOKUP(B320,CALC!$E$2:$H$33,4,FALSE)</f>
        <v>0.98499999999999999</v>
      </c>
      <c r="AP320" s="1"/>
      <c r="AQ320" s="3">
        <f t="shared" si="279"/>
        <v>3.7384252976190471</v>
      </c>
      <c r="AR320" s="3">
        <f t="shared" si="280"/>
        <v>3.8994101190476194</v>
      </c>
      <c r="AS320" s="3">
        <f t="shared" si="281"/>
        <v>3.5237788690476188</v>
      </c>
      <c r="AT320" s="3">
        <f t="shared" si="282"/>
        <v>3.4701172619047616</v>
      </c>
      <c r="AU320" s="3">
        <f t="shared" si="283"/>
        <v>3.6823489181547613</v>
      </c>
      <c r="AV320" s="3">
        <f t="shared" si="284"/>
        <v>3.6262725386904755</v>
      </c>
      <c r="AW320" s="3">
        <f t="shared" si="285"/>
        <v>3.8409189672619051</v>
      </c>
      <c r="AX320" s="3">
        <f t="shared" si="286"/>
        <v>3.7824278154761908</v>
      </c>
      <c r="AY320" s="3">
        <f t="shared" si="287"/>
        <v>-2.1791666666666658</v>
      </c>
      <c r="AZ320" s="3">
        <f t="shared" si="288"/>
        <v>-2.2772291666666655</v>
      </c>
      <c r="BA320" s="3">
        <f t="shared" si="289"/>
        <v>-2.3752916666666657</v>
      </c>
      <c r="BB320" s="3">
        <f t="shared" si="290"/>
        <v>-2.1464791666666656</v>
      </c>
      <c r="BC320" s="3">
        <f t="shared" si="291"/>
        <v>-2.1137916666666658</v>
      </c>
      <c r="BD320" s="3">
        <f t="shared" si="292"/>
        <v>-2.2430707291666656</v>
      </c>
      <c r="BE320" s="3">
        <f t="shared" si="293"/>
        <v>-2.2089122916666657</v>
      </c>
      <c r="BF320" s="3">
        <f t="shared" si="294"/>
        <v>-2.3396622916666656</v>
      </c>
      <c r="BG320" s="3">
        <f t="shared" si="295"/>
        <v>-2.3040329166666655</v>
      </c>
    </row>
    <row r="321" spans="1:59" ht="15" x14ac:dyDescent="0.25">
      <c r="A321" s="38" t="s">
        <v>562</v>
      </c>
      <c r="B321" s="38" t="s">
        <v>58</v>
      </c>
      <c r="C321" s="38" t="str">
        <f>VLOOKUP(A321,CALC!$A$2:$C$494,3,FALSE)</f>
        <v>C/LW/RW</v>
      </c>
      <c r="D321" s="38"/>
      <c r="E321" s="39">
        <v>84</v>
      </c>
      <c r="F321" s="40">
        <v>14.9</v>
      </c>
      <c r="G321" s="40">
        <v>19.100000000000001</v>
      </c>
      <c r="H321" s="40">
        <v>34</v>
      </c>
      <c r="I321" s="40">
        <v>3.9</v>
      </c>
      <c r="J321" s="40">
        <v>196.1</v>
      </c>
      <c r="K321" s="40">
        <v>114.4</v>
      </c>
      <c r="L321" s="40">
        <v>33.200000000000003</v>
      </c>
      <c r="M321" s="40">
        <v>36.9</v>
      </c>
      <c r="N321" s="41">
        <v>7.5999999999999998E-2</v>
      </c>
      <c r="O321" s="42">
        <v>16.25</v>
      </c>
      <c r="P321" s="54">
        <f t="shared" ref="P321:Y321" si="353">IF(F$4="Yes",F321*F$5,0)</f>
        <v>74.5</v>
      </c>
      <c r="Q321" s="55">
        <f t="shared" si="353"/>
        <v>71.625</v>
      </c>
      <c r="R321" s="55">
        <f t="shared" si="353"/>
        <v>0</v>
      </c>
      <c r="S321" s="55">
        <f t="shared" si="353"/>
        <v>1.95</v>
      </c>
      <c r="T321" s="55">
        <f t="shared" si="353"/>
        <v>98.05</v>
      </c>
      <c r="U321" s="55">
        <f t="shared" si="353"/>
        <v>34.32</v>
      </c>
      <c r="V321" s="55">
        <f t="shared" si="353"/>
        <v>19.920000000000002</v>
      </c>
      <c r="W321" s="55">
        <f t="shared" si="353"/>
        <v>0</v>
      </c>
      <c r="X321" s="55">
        <f t="shared" si="353"/>
        <v>0</v>
      </c>
      <c r="Y321" s="56">
        <f t="shared" si="353"/>
        <v>0</v>
      </c>
      <c r="Z321" s="57">
        <f t="shared" si="276"/>
        <v>300.36500000000001</v>
      </c>
      <c r="AA321" s="59">
        <f t="shared" si="277"/>
        <v>3.5757738095238096</v>
      </c>
      <c r="AB321" s="59">
        <f t="shared" si="278"/>
        <v>-2.2412969374999991</v>
      </c>
      <c r="AC321" s="1"/>
      <c r="AD321" s="1"/>
      <c r="AE321" s="1"/>
      <c r="AF321" s="1"/>
      <c r="AG321" s="1"/>
      <c r="AH321" s="1"/>
      <c r="AI321" s="1"/>
      <c r="AJ321" s="1"/>
      <c r="AK321" s="1"/>
      <c r="AL321" s="1">
        <f>IFERROR(VLOOKUP(C321,CALC!$K$2:$M$8,2,FALSE),1)</f>
        <v>1.1299999999999999</v>
      </c>
      <c r="AM321" s="1">
        <f>IFERROR(VLOOKUP(C321,CALC!$K$2:$M$8,3,FALSE),1)</f>
        <v>1.0649999999999999</v>
      </c>
      <c r="AN321" s="1">
        <f>VLOOKUP(B321,CALC!$E$2:$H$33,3,FALSE)</f>
        <v>0.93</v>
      </c>
      <c r="AO321" s="1">
        <f>VLOOKUP(B321,CALC!$E$2:$H$33,4,FALSE)</f>
        <v>0.96500000000000008</v>
      </c>
      <c r="AP321" s="1"/>
      <c r="AQ321" s="3">
        <f t="shared" si="279"/>
        <v>3.8081991071428569</v>
      </c>
      <c r="AR321" s="3">
        <f t="shared" si="280"/>
        <v>4.0406244047619042</v>
      </c>
      <c r="AS321" s="3">
        <f t="shared" si="281"/>
        <v>3.4506217261904766</v>
      </c>
      <c r="AT321" s="3">
        <f t="shared" si="282"/>
        <v>3.3254696428571431</v>
      </c>
      <c r="AU321" s="3">
        <f t="shared" si="283"/>
        <v>3.6749121383928571</v>
      </c>
      <c r="AV321" s="3">
        <f t="shared" si="284"/>
        <v>3.5416251696428573</v>
      </c>
      <c r="AW321" s="3">
        <f t="shared" si="285"/>
        <v>3.8992025505952377</v>
      </c>
      <c r="AX321" s="3">
        <f t="shared" si="286"/>
        <v>3.7577806964285712</v>
      </c>
      <c r="AY321" s="3">
        <f t="shared" si="287"/>
        <v>-2.1808333333333323</v>
      </c>
      <c r="AZ321" s="3">
        <f t="shared" si="288"/>
        <v>-2.3225874999999987</v>
      </c>
      <c r="BA321" s="3">
        <f t="shared" si="289"/>
        <v>-2.4643416666666651</v>
      </c>
      <c r="BB321" s="3">
        <f t="shared" si="290"/>
        <v>-2.1045041666666657</v>
      </c>
      <c r="BC321" s="3">
        <f t="shared" si="291"/>
        <v>-2.0281749999999992</v>
      </c>
      <c r="BD321" s="3">
        <f t="shared" si="292"/>
        <v>-2.2412969374999991</v>
      </c>
      <c r="BE321" s="3">
        <f t="shared" si="293"/>
        <v>-2.1600063749999987</v>
      </c>
      <c r="BF321" s="3">
        <f t="shared" si="294"/>
        <v>-2.3780897083333321</v>
      </c>
      <c r="BG321" s="3">
        <f t="shared" si="295"/>
        <v>-2.2918377499999987</v>
      </c>
    </row>
    <row r="322" spans="1:59" ht="15" x14ac:dyDescent="0.25">
      <c r="A322" s="38" t="s">
        <v>566</v>
      </c>
      <c r="B322" s="38" t="s">
        <v>16</v>
      </c>
      <c r="C322" s="38" t="str">
        <f>VLOOKUP(A322,CALC!$A$2:$C$494,3,FALSE)</f>
        <v>C</v>
      </c>
      <c r="D322" s="38">
        <v>2</v>
      </c>
      <c r="E322" s="39">
        <v>84</v>
      </c>
      <c r="F322" s="40">
        <v>13.9</v>
      </c>
      <c r="G322" s="40">
        <v>26.3</v>
      </c>
      <c r="H322" s="40">
        <v>40.200000000000003</v>
      </c>
      <c r="I322" s="40">
        <v>4.2</v>
      </c>
      <c r="J322" s="40">
        <v>122</v>
      </c>
      <c r="K322" s="40">
        <v>132.6</v>
      </c>
      <c r="L322" s="40">
        <v>26.1</v>
      </c>
      <c r="M322" s="40">
        <v>20.3</v>
      </c>
      <c r="N322" s="41">
        <v>0.114</v>
      </c>
      <c r="O322" s="42">
        <v>14.3</v>
      </c>
      <c r="P322" s="54">
        <f t="shared" ref="P322:Y322" si="354">IF(F$4="Yes",F322*F$5,0)</f>
        <v>69.5</v>
      </c>
      <c r="Q322" s="55">
        <f t="shared" si="354"/>
        <v>98.625</v>
      </c>
      <c r="R322" s="55">
        <f t="shared" si="354"/>
        <v>0</v>
      </c>
      <c r="S322" s="55">
        <f t="shared" si="354"/>
        <v>2.1</v>
      </c>
      <c r="T322" s="55">
        <f t="shared" si="354"/>
        <v>61</v>
      </c>
      <c r="U322" s="55">
        <f t="shared" si="354"/>
        <v>39.779999999999994</v>
      </c>
      <c r="V322" s="55">
        <f t="shared" si="354"/>
        <v>15.66</v>
      </c>
      <c r="W322" s="55">
        <f t="shared" si="354"/>
        <v>0</v>
      </c>
      <c r="X322" s="55">
        <f t="shared" si="354"/>
        <v>0</v>
      </c>
      <c r="Y322" s="56">
        <f t="shared" si="354"/>
        <v>0</v>
      </c>
      <c r="Z322" s="57">
        <f t="shared" si="276"/>
        <v>286.66500000000002</v>
      </c>
      <c r="AA322" s="59">
        <f t="shared" si="277"/>
        <v>3.4126785714285717</v>
      </c>
      <c r="AB322" s="59">
        <f t="shared" si="278"/>
        <v>-2.1018007499999989</v>
      </c>
      <c r="AC322" s="1"/>
      <c r="AD322" s="1"/>
      <c r="AE322" s="1"/>
      <c r="AF322" s="1"/>
      <c r="AG322" s="1"/>
      <c r="AH322" s="1"/>
      <c r="AI322" s="1"/>
      <c r="AJ322" s="1"/>
      <c r="AK322" s="1"/>
      <c r="AL322" s="1">
        <f>IFERROR(VLOOKUP(C322,CALC!$K$2:$M$8,2,FALSE),1)</f>
        <v>0.96</v>
      </c>
      <c r="AM322" s="1">
        <f>IFERROR(VLOOKUP(C322,CALC!$K$2:$M$8,3,FALSE),1)</f>
        <v>0.98</v>
      </c>
      <c r="AN322" s="1">
        <f>VLOOKUP(B322,CALC!$E$2:$H$33,3,FALSE)</f>
        <v>0.83</v>
      </c>
      <c r="AO322" s="1">
        <f>VLOOKUP(B322,CALC!$E$2:$H$33,4,FALSE)</f>
        <v>0.91500000000000004</v>
      </c>
      <c r="AP322" s="1"/>
      <c r="AQ322" s="3">
        <f t="shared" si="279"/>
        <v>3.3444250000000002</v>
      </c>
      <c r="AR322" s="3">
        <f t="shared" si="280"/>
        <v>3.2761714285714287</v>
      </c>
      <c r="AS322" s="3">
        <f t="shared" si="281"/>
        <v>3.1226008928571432</v>
      </c>
      <c r="AT322" s="3">
        <f t="shared" si="282"/>
        <v>2.8325232142857142</v>
      </c>
      <c r="AU322" s="3">
        <f t="shared" si="283"/>
        <v>3.0601488750000003</v>
      </c>
      <c r="AV322" s="3">
        <f t="shared" si="284"/>
        <v>2.77587275</v>
      </c>
      <c r="AW322" s="3">
        <f t="shared" si="285"/>
        <v>2.9976968571428575</v>
      </c>
      <c r="AX322" s="3">
        <f t="shared" si="286"/>
        <v>2.7192222857142858</v>
      </c>
      <c r="AY322" s="3">
        <f t="shared" si="287"/>
        <v>-2.3439285714285703</v>
      </c>
      <c r="AZ322" s="3">
        <f t="shared" si="288"/>
        <v>-2.2970499999999987</v>
      </c>
      <c r="BA322" s="3">
        <f t="shared" si="289"/>
        <v>-2.2501714285714272</v>
      </c>
      <c r="BB322" s="3">
        <f t="shared" si="290"/>
        <v>-2.1446946428571421</v>
      </c>
      <c r="BC322" s="3">
        <f t="shared" si="291"/>
        <v>-1.9454607142857132</v>
      </c>
      <c r="BD322" s="3">
        <f t="shared" si="292"/>
        <v>-2.1018007499999989</v>
      </c>
      <c r="BE322" s="3">
        <f t="shared" si="293"/>
        <v>-1.9065514999999988</v>
      </c>
      <c r="BF322" s="3">
        <f t="shared" si="294"/>
        <v>-2.0589068571428557</v>
      </c>
      <c r="BG322" s="3">
        <f t="shared" si="295"/>
        <v>-1.8676422857142845</v>
      </c>
    </row>
    <row r="323" spans="1:59" ht="15" x14ac:dyDescent="0.25">
      <c r="A323" s="38" t="s">
        <v>485</v>
      </c>
      <c r="B323" s="38" t="s">
        <v>49</v>
      </c>
      <c r="C323" s="38" t="str">
        <f>VLOOKUP(A323,CALC!$A$2:$C$494,3,FALSE)</f>
        <v>D</v>
      </c>
      <c r="D323" s="38"/>
      <c r="E323" s="39">
        <v>84</v>
      </c>
      <c r="F323" s="40">
        <v>4.4000000000000004</v>
      </c>
      <c r="G323" s="40">
        <v>25.3</v>
      </c>
      <c r="H323" s="40">
        <v>29.7</v>
      </c>
      <c r="I323" s="40">
        <v>7.6</v>
      </c>
      <c r="J323" s="40">
        <v>97.6</v>
      </c>
      <c r="K323" s="40">
        <v>10.6</v>
      </c>
      <c r="L323" s="40">
        <v>80.599999999999994</v>
      </c>
      <c r="M323" s="40">
        <v>18.100000000000001</v>
      </c>
      <c r="N323" s="52">
        <v>4.4999999999999998E-2</v>
      </c>
      <c r="O323" s="42">
        <v>21.2</v>
      </c>
      <c r="P323" s="54">
        <f t="shared" ref="P323:Y323" si="355">IF(F$4="Yes",F323*F$5,0)</f>
        <v>22</v>
      </c>
      <c r="Q323" s="55">
        <f t="shared" si="355"/>
        <v>94.875</v>
      </c>
      <c r="R323" s="55">
        <f t="shared" si="355"/>
        <v>0</v>
      </c>
      <c r="S323" s="55">
        <f t="shared" si="355"/>
        <v>3.8</v>
      </c>
      <c r="T323" s="55">
        <f t="shared" si="355"/>
        <v>48.8</v>
      </c>
      <c r="U323" s="55">
        <f t="shared" si="355"/>
        <v>3.1799999999999997</v>
      </c>
      <c r="V323" s="55">
        <f t="shared" si="355"/>
        <v>48.359999999999992</v>
      </c>
      <c r="W323" s="55">
        <f t="shared" si="355"/>
        <v>0</v>
      </c>
      <c r="X323" s="55">
        <f t="shared" si="355"/>
        <v>0</v>
      </c>
      <c r="Y323" s="56">
        <f t="shared" si="355"/>
        <v>0</v>
      </c>
      <c r="Z323" s="57">
        <f t="shared" si="276"/>
        <v>221.01499999999999</v>
      </c>
      <c r="AA323" s="59">
        <f t="shared" si="277"/>
        <v>2.6311309523809521</v>
      </c>
      <c r="AB323" s="59">
        <f t="shared" si="278"/>
        <v>-2.0665567261904774</v>
      </c>
      <c r="AC323" s="1"/>
      <c r="AD323" s="1"/>
      <c r="AE323" s="1"/>
      <c r="AF323" s="1"/>
      <c r="AG323" s="1"/>
      <c r="AH323" s="1"/>
      <c r="AI323" s="1"/>
      <c r="AJ323" s="1"/>
      <c r="AK323" s="1"/>
      <c r="AL323" s="1">
        <f>IFERROR(VLOOKUP(C323,CALC!$K$2:$M$8,2,FALSE),1)</f>
        <v>1</v>
      </c>
      <c r="AM323" s="1">
        <f>IFERROR(VLOOKUP(C323,CALC!$K$2:$M$8,3,FALSE),1)</f>
        <v>1</v>
      </c>
      <c r="AN323" s="1">
        <f>VLOOKUP(B323,CALC!$E$2:$H$33,3,FALSE)</f>
        <v>0.81</v>
      </c>
      <c r="AO323" s="1">
        <f>VLOOKUP(B323,CALC!$E$2:$H$33,4,FALSE)</f>
        <v>0.90500000000000003</v>
      </c>
      <c r="AP323" s="1"/>
      <c r="AQ323" s="3">
        <f t="shared" si="279"/>
        <v>2.6311309523809521</v>
      </c>
      <c r="AR323" s="3">
        <f t="shared" si="280"/>
        <v>2.6311309523809521</v>
      </c>
      <c r="AS323" s="3">
        <f t="shared" si="281"/>
        <v>2.3811735119047617</v>
      </c>
      <c r="AT323" s="3">
        <f t="shared" si="282"/>
        <v>2.1312160714285713</v>
      </c>
      <c r="AU323" s="3">
        <f t="shared" si="283"/>
        <v>2.3811735119047617</v>
      </c>
      <c r="AV323" s="3">
        <f t="shared" si="284"/>
        <v>2.1312160714285713</v>
      </c>
      <c r="AW323" s="3">
        <f t="shared" si="285"/>
        <v>2.3811735119047617</v>
      </c>
      <c r="AX323" s="3">
        <f t="shared" si="286"/>
        <v>2.1312160714285713</v>
      </c>
      <c r="AY323" s="3">
        <f t="shared" si="287"/>
        <v>-2.2834880952380963</v>
      </c>
      <c r="AZ323" s="3">
        <f t="shared" si="288"/>
        <v>-2.2834880952380963</v>
      </c>
      <c r="BA323" s="3">
        <f t="shared" si="289"/>
        <v>-2.2834880952380963</v>
      </c>
      <c r="BB323" s="3">
        <f t="shared" si="290"/>
        <v>-2.0665567261904774</v>
      </c>
      <c r="BC323" s="3">
        <f t="shared" si="291"/>
        <v>-1.849625357142858</v>
      </c>
      <c r="BD323" s="3">
        <f t="shared" si="292"/>
        <v>-2.0665567261904774</v>
      </c>
      <c r="BE323" s="3">
        <f t="shared" si="293"/>
        <v>-1.849625357142858</v>
      </c>
      <c r="BF323" s="3">
        <f t="shared" si="294"/>
        <v>-2.0665567261904774</v>
      </c>
      <c r="BG323" s="3">
        <f t="shared" si="295"/>
        <v>-1.849625357142858</v>
      </c>
    </row>
    <row r="324" spans="1:59" ht="15" x14ac:dyDescent="0.25">
      <c r="A324" s="38" t="s">
        <v>483</v>
      </c>
      <c r="B324" s="38" t="s">
        <v>16</v>
      </c>
      <c r="C324" s="38" t="str">
        <f>VLOOKUP(A324,CALC!$A$2:$C$494,3,FALSE)</f>
        <v>C/LW</v>
      </c>
      <c r="D324" s="38">
        <v>2</v>
      </c>
      <c r="E324" s="39">
        <v>84</v>
      </c>
      <c r="F324" s="40">
        <v>15.7</v>
      </c>
      <c r="G324" s="40">
        <v>25.7</v>
      </c>
      <c r="H324" s="40">
        <v>41.4</v>
      </c>
      <c r="I324" s="40">
        <v>4.9000000000000004</v>
      </c>
      <c r="J324" s="40">
        <v>117.4</v>
      </c>
      <c r="K324" s="40">
        <v>115.7</v>
      </c>
      <c r="L324" s="40">
        <v>35.9</v>
      </c>
      <c r="M324" s="40">
        <v>41.9</v>
      </c>
      <c r="N324" s="52">
        <v>0.13300000000000001</v>
      </c>
      <c r="O324" s="42">
        <v>15.65</v>
      </c>
      <c r="P324" s="54">
        <f t="shared" ref="P324:Y324" si="356">IF(F$4="Yes",F324*F$5,0)</f>
        <v>78.5</v>
      </c>
      <c r="Q324" s="55">
        <f t="shared" si="356"/>
        <v>96.375</v>
      </c>
      <c r="R324" s="55">
        <f t="shared" si="356"/>
        <v>0</v>
      </c>
      <c r="S324" s="55">
        <f t="shared" si="356"/>
        <v>2.4500000000000002</v>
      </c>
      <c r="T324" s="55">
        <f t="shared" si="356"/>
        <v>58.7</v>
      </c>
      <c r="U324" s="55">
        <f t="shared" si="356"/>
        <v>34.71</v>
      </c>
      <c r="V324" s="55">
        <f t="shared" si="356"/>
        <v>21.54</v>
      </c>
      <c r="W324" s="55">
        <f t="shared" si="356"/>
        <v>0</v>
      </c>
      <c r="X324" s="55">
        <f t="shared" si="356"/>
        <v>0</v>
      </c>
      <c r="Y324" s="56">
        <f t="shared" si="356"/>
        <v>0</v>
      </c>
      <c r="Z324" s="57">
        <f t="shared" si="276"/>
        <v>292.27499999999998</v>
      </c>
      <c r="AA324" s="59">
        <f t="shared" si="277"/>
        <v>3.4794642857142852</v>
      </c>
      <c r="AB324" s="59">
        <f t="shared" si="278"/>
        <v>-2.1773470714285712</v>
      </c>
      <c r="AC324" s="1"/>
      <c r="AD324" s="1"/>
      <c r="AE324" s="1"/>
      <c r="AF324" s="1"/>
      <c r="AG324" s="1"/>
      <c r="AH324" s="1"/>
      <c r="AI324" s="1"/>
      <c r="AJ324" s="1"/>
      <c r="AK324" s="1"/>
      <c r="AL324" s="1">
        <f>IFERROR(VLOOKUP(C324,CALC!$K$2:$M$8,2,FALSE),1)</f>
        <v>1.0900000000000001</v>
      </c>
      <c r="AM324" s="1">
        <f>IFERROR(VLOOKUP(C324,CALC!$K$2:$M$8,3,FALSE),1)</f>
        <v>1.0449999999999999</v>
      </c>
      <c r="AN324" s="1">
        <f>VLOOKUP(B324,CALC!$E$2:$H$33,3,FALSE)</f>
        <v>0.83</v>
      </c>
      <c r="AO324" s="1">
        <f>VLOOKUP(B324,CALC!$E$2:$H$33,4,FALSE)</f>
        <v>0.91500000000000004</v>
      </c>
      <c r="AP324" s="1"/>
      <c r="AQ324" s="3">
        <f t="shared" si="279"/>
        <v>3.6360401785714278</v>
      </c>
      <c r="AR324" s="3">
        <f t="shared" si="280"/>
        <v>3.7926160714285713</v>
      </c>
      <c r="AS324" s="3">
        <f t="shared" si="281"/>
        <v>3.1837098214285713</v>
      </c>
      <c r="AT324" s="3">
        <f t="shared" si="282"/>
        <v>2.8879553571428564</v>
      </c>
      <c r="AU324" s="3">
        <f t="shared" si="283"/>
        <v>3.3269767633928566</v>
      </c>
      <c r="AV324" s="3">
        <f t="shared" si="284"/>
        <v>3.017913348214285</v>
      </c>
      <c r="AW324" s="3">
        <f t="shared" si="285"/>
        <v>3.4702437053571429</v>
      </c>
      <c r="AX324" s="3">
        <f t="shared" si="286"/>
        <v>3.1478713392857141</v>
      </c>
      <c r="AY324" s="3">
        <f t="shared" si="287"/>
        <v>-2.2771428571428567</v>
      </c>
      <c r="AZ324" s="3">
        <f t="shared" si="288"/>
        <v>-2.3796142857142852</v>
      </c>
      <c r="BA324" s="3">
        <f t="shared" si="289"/>
        <v>-2.4820857142857138</v>
      </c>
      <c r="BB324" s="3">
        <f t="shared" si="290"/>
        <v>-2.0835857142857139</v>
      </c>
      <c r="BC324" s="3">
        <f t="shared" si="291"/>
        <v>-1.8900285714285709</v>
      </c>
      <c r="BD324" s="3">
        <f t="shared" si="292"/>
        <v>-2.1773470714285712</v>
      </c>
      <c r="BE324" s="3">
        <f t="shared" si="293"/>
        <v>-1.9750798571428567</v>
      </c>
      <c r="BF324" s="3">
        <f t="shared" si="294"/>
        <v>-2.271108428571428</v>
      </c>
      <c r="BG324" s="3">
        <f t="shared" si="295"/>
        <v>-2.0601311428571423</v>
      </c>
    </row>
    <row r="325" spans="1:59" ht="15" x14ac:dyDescent="0.25">
      <c r="A325" s="38" t="s">
        <v>497</v>
      </c>
      <c r="B325" s="38" t="s">
        <v>21</v>
      </c>
      <c r="C325" s="38" t="str">
        <f>VLOOKUP(A325,CALC!$A$2:$C$494,3,FALSE)</f>
        <v>LW/RW</v>
      </c>
      <c r="D325" s="38">
        <v>1</v>
      </c>
      <c r="E325" s="39">
        <v>84</v>
      </c>
      <c r="F325" s="40">
        <v>14</v>
      </c>
      <c r="G325" s="40">
        <v>35.9</v>
      </c>
      <c r="H325" s="40">
        <v>49.9</v>
      </c>
      <c r="I325" s="40">
        <v>14.5</v>
      </c>
      <c r="J325" s="40">
        <v>124</v>
      </c>
      <c r="K325" s="40">
        <v>25.8</v>
      </c>
      <c r="L325" s="40">
        <v>21.8</v>
      </c>
      <c r="M325" s="40">
        <v>16.7</v>
      </c>
      <c r="N325" s="52">
        <v>0.113</v>
      </c>
      <c r="O325" s="42">
        <v>15.55</v>
      </c>
      <c r="P325" s="54">
        <f t="shared" ref="P325:Y325" si="357">IF(F$4="Yes",F325*F$5,0)</f>
        <v>70</v>
      </c>
      <c r="Q325" s="55">
        <f t="shared" si="357"/>
        <v>134.625</v>
      </c>
      <c r="R325" s="55">
        <f t="shared" si="357"/>
        <v>0</v>
      </c>
      <c r="S325" s="55">
        <f t="shared" si="357"/>
        <v>7.25</v>
      </c>
      <c r="T325" s="55">
        <f t="shared" si="357"/>
        <v>62</v>
      </c>
      <c r="U325" s="55">
        <f t="shared" si="357"/>
        <v>7.74</v>
      </c>
      <c r="V325" s="55">
        <f t="shared" si="357"/>
        <v>13.08</v>
      </c>
      <c r="W325" s="55">
        <f t="shared" si="357"/>
        <v>0</v>
      </c>
      <c r="X325" s="55">
        <f t="shared" si="357"/>
        <v>0</v>
      </c>
      <c r="Y325" s="56">
        <f t="shared" si="357"/>
        <v>0</v>
      </c>
      <c r="Z325" s="57">
        <f t="shared" si="276"/>
        <v>294.69499999999999</v>
      </c>
      <c r="AA325" s="59">
        <f t="shared" si="277"/>
        <v>3.5082738095238093</v>
      </c>
      <c r="AB325" s="59">
        <f t="shared" si="278"/>
        <v>-2.2213533333333326</v>
      </c>
      <c r="AC325" s="1"/>
      <c r="AD325" s="1"/>
      <c r="AE325" s="1"/>
      <c r="AF325" s="1"/>
      <c r="AG325" s="1"/>
      <c r="AH325" s="1"/>
      <c r="AI325" s="1"/>
      <c r="AJ325" s="1"/>
      <c r="AK325" s="1"/>
      <c r="AL325" s="1">
        <f>IFERROR(VLOOKUP(C325,CALC!$K$2:$M$8,2,FALSE),1)</f>
        <v>1.08</v>
      </c>
      <c r="AM325" s="1">
        <f>IFERROR(VLOOKUP(C325,CALC!$K$2:$M$8,3,FALSE),1)</f>
        <v>1.04</v>
      </c>
      <c r="AN325" s="1">
        <f>VLOOKUP(B325,CALC!$E$2:$H$33,3,FALSE)</f>
        <v>0.9</v>
      </c>
      <c r="AO325" s="1">
        <f>VLOOKUP(B325,CALC!$E$2:$H$33,4,FALSE)</f>
        <v>0.95</v>
      </c>
      <c r="AP325" s="1"/>
      <c r="AQ325" s="3">
        <f t="shared" si="279"/>
        <v>3.6486047619047617</v>
      </c>
      <c r="AR325" s="3">
        <f t="shared" si="280"/>
        <v>3.7889357142857141</v>
      </c>
      <c r="AS325" s="3">
        <f t="shared" si="281"/>
        <v>3.3328601190476186</v>
      </c>
      <c r="AT325" s="3">
        <f t="shared" si="282"/>
        <v>3.1574464285714283</v>
      </c>
      <c r="AU325" s="3">
        <f t="shared" si="283"/>
        <v>3.4661745238095234</v>
      </c>
      <c r="AV325" s="3">
        <f t="shared" si="284"/>
        <v>3.2837442857142856</v>
      </c>
      <c r="AW325" s="3">
        <f t="shared" si="285"/>
        <v>3.5994889285714282</v>
      </c>
      <c r="AX325" s="3">
        <f t="shared" si="286"/>
        <v>3.4100421428571428</v>
      </c>
      <c r="AY325" s="3">
        <f t="shared" si="287"/>
        <v>-2.2483333333333326</v>
      </c>
      <c r="AZ325" s="3">
        <f t="shared" si="288"/>
        <v>-2.3382666666666658</v>
      </c>
      <c r="BA325" s="3">
        <f t="shared" si="289"/>
        <v>-2.4281999999999995</v>
      </c>
      <c r="BB325" s="3">
        <f t="shared" si="290"/>
        <v>-2.1359166666666658</v>
      </c>
      <c r="BC325" s="3">
        <f t="shared" si="291"/>
        <v>-2.0234999999999994</v>
      </c>
      <c r="BD325" s="3">
        <f t="shared" si="292"/>
        <v>-2.2213533333333326</v>
      </c>
      <c r="BE325" s="3">
        <f t="shared" si="293"/>
        <v>-2.1044399999999994</v>
      </c>
      <c r="BF325" s="3">
        <f t="shared" si="294"/>
        <v>-2.3067899999999995</v>
      </c>
      <c r="BG325" s="3">
        <f t="shared" si="295"/>
        <v>-2.1853799999999994</v>
      </c>
    </row>
    <row r="326" spans="1:59" ht="15" x14ac:dyDescent="0.25">
      <c r="A326" s="38" t="s">
        <v>503</v>
      </c>
      <c r="B326" s="38" t="s">
        <v>79</v>
      </c>
      <c r="C326" s="38" t="str">
        <f>VLOOKUP(A326,CALC!$A$2:$C$494,3,FALSE)</f>
        <v>C</v>
      </c>
      <c r="D326" s="38">
        <v>2</v>
      </c>
      <c r="E326" s="39">
        <v>84</v>
      </c>
      <c r="F326" s="40">
        <v>14.3</v>
      </c>
      <c r="G326" s="40">
        <v>25.2</v>
      </c>
      <c r="H326" s="40">
        <v>39.5</v>
      </c>
      <c r="I326" s="40">
        <v>4.5999999999999996</v>
      </c>
      <c r="J326" s="40">
        <v>179.6</v>
      </c>
      <c r="K326" s="40">
        <v>46</v>
      </c>
      <c r="L326" s="40">
        <v>29.9</v>
      </c>
      <c r="M326" s="40">
        <v>27</v>
      </c>
      <c r="N326" s="52">
        <v>0.08</v>
      </c>
      <c r="O326" s="42">
        <v>18.05</v>
      </c>
      <c r="P326" s="54">
        <f t="shared" ref="P326:Y326" si="358">IF(F$4="Yes",F326*F$5,0)</f>
        <v>71.5</v>
      </c>
      <c r="Q326" s="55">
        <f t="shared" si="358"/>
        <v>94.5</v>
      </c>
      <c r="R326" s="55">
        <f t="shared" si="358"/>
        <v>0</v>
      </c>
      <c r="S326" s="55">
        <f t="shared" si="358"/>
        <v>2.2999999999999998</v>
      </c>
      <c r="T326" s="55">
        <f t="shared" si="358"/>
        <v>89.8</v>
      </c>
      <c r="U326" s="55">
        <f t="shared" si="358"/>
        <v>13.799999999999999</v>
      </c>
      <c r="V326" s="55">
        <f t="shared" si="358"/>
        <v>17.939999999999998</v>
      </c>
      <c r="W326" s="55">
        <f t="shared" si="358"/>
        <v>0</v>
      </c>
      <c r="X326" s="55">
        <f t="shared" si="358"/>
        <v>0</v>
      </c>
      <c r="Y326" s="56">
        <f t="shared" si="358"/>
        <v>0</v>
      </c>
      <c r="Z326" s="57">
        <f t="shared" si="276"/>
        <v>289.84000000000003</v>
      </c>
      <c r="AA326" s="59">
        <f t="shared" si="277"/>
        <v>3.4504761904761909</v>
      </c>
      <c r="AB326" s="59">
        <f t="shared" si="278"/>
        <v>-2.2035081249999986</v>
      </c>
      <c r="AC326" s="1"/>
      <c r="AD326" s="1"/>
      <c r="AE326" s="1"/>
      <c r="AF326" s="1"/>
      <c r="AG326" s="1"/>
      <c r="AH326" s="1"/>
      <c r="AI326" s="1"/>
      <c r="AJ326" s="1"/>
      <c r="AK326" s="1"/>
      <c r="AL326" s="1">
        <f>IFERROR(VLOOKUP(C326,CALC!$K$2:$M$8,2,FALSE),1)</f>
        <v>0.96</v>
      </c>
      <c r="AM326" s="1">
        <f>IFERROR(VLOOKUP(C326,CALC!$K$2:$M$8,3,FALSE),1)</f>
        <v>0.98</v>
      </c>
      <c r="AN326" s="1">
        <f>VLOOKUP(B326,CALC!$E$2:$H$33,3,FALSE)</f>
        <v>0.95</v>
      </c>
      <c r="AO326" s="1">
        <f>VLOOKUP(B326,CALC!$E$2:$H$33,4,FALSE)</f>
        <v>0.97499999999999998</v>
      </c>
      <c r="AP326" s="1"/>
      <c r="AQ326" s="3">
        <f t="shared" si="279"/>
        <v>3.3814666666666668</v>
      </c>
      <c r="AR326" s="3">
        <f t="shared" si="280"/>
        <v>3.3124571428571432</v>
      </c>
      <c r="AS326" s="3">
        <f t="shared" si="281"/>
        <v>3.364214285714286</v>
      </c>
      <c r="AT326" s="3">
        <f t="shared" si="282"/>
        <v>3.2779523809523812</v>
      </c>
      <c r="AU326" s="3">
        <f t="shared" si="283"/>
        <v>3.2969300000000001</v>
      </c>
      <c r="AV326" s="3">
        <f t="shared" si="284"/>
        <v>3.2123933333333334</v>
      </c>
      <c r="AW326" s="3">
        <f t="shared" si="285"/>
        <v>3.2296457142857147</v>
      </c>
      <c r="AX326" s="3">
        <f t="shared" si="286"/>
        <v>3.1468342857142857</v>
      </c>
      <c r="AY326" s="3">
        <f t="shared" si="287"/>
        <v>-2.306130952380951</v>
      </c>
      <c r="AZ326" s="3">
        <f t="shared" si="288"/>
        <v>-2.2600083333333321</v>
      </c>
      <c r="BA326" s="3">
        <f t="shared" si="289"/>
        <v>-2.2138857142857127</v>
      </c>
      <c r="BB326" s="3">
        <f t="shared" si="290"/>
        <v>-2.2484776785714273</v>
      </c>
      <c r="BC326" s="3">
        <f t="shared" si="291"/>
        <v>-2.1908244047619032</v>
      </c>
      <c r="BD326" s="3">
        <f t="shared" si="292"/>
        <v>-2.2035081249999986</v>
      </c>
      <c r="BE326" s="3">
        <f t="shared" si="293"/>
        <v>-2.1470079166666656</v>
      </c>
      <c r="BF326" s="3">
        <f t="shared" si="294"/>
        <v>-2.1585385714285699</v>
      </c>
      <c r="BG326" s="3">
        <f t="shared" si="295"/>
        <v>-2.103191428571427</v>
      </c>
    </row>
    <row r="327" spans="1:59" ht="15" x14ac:dyDescent="0.25">
      <c r="A327" s="38" t="s">
        <v>531</v>
      </c>
      <c r="B327" s="38" t="s">
        <v>77</v>
      </c>
      <c r="C327" s="38" t="str">
        <f>VLOOKUP(A327,CALC!$A$2:$C$494,3,FALSE)</f>
        <v>C/RW</v>
      </c>
      <c r="D327" s="38">
        <v>2</v>
      </c>
      <c r="E327" s="39">
        <v>84</v>
      </c>
      <c r="F327" s="40">
        <v>19</v>
      </c>
      <c r="G327" s="40">
        <v>19.600000000000001</v>
      </c>
      <c r="H327" s="40">
        <v>38.5</v>
      </c>
      <c r="I327" s="40">
        <v>8.9</v>
      </c>
      <c r="J327" s="40">
        <v>126.3</v>
      </c>
      <c r="K327" s="40">
        <v>56.3</v>
      </c>
      <c r="L327" s="40">
        <v>69</v>
      </c>
      <c r="M327" s="40">
        <v>15.2</v>
      </c>
      <c r="N327" s="41">
        <v>0.15</v>
      </c>
      <c r="O327" s="42">
        <v>14.45</v>
      </c>
      <c r="P327" s="54">
        <f t="shared" ref="P327:Y327" si="359">IF(F$4="Yes",F327*F$5,0)</f>
        <v>95</v>
      </c>
      <c r="Q327" s="55">
        <f t="shared" si="359"/>
        <v>73.5</v>
      </c>
      <c r="R327" s="55">
        <f t="shared" si="359"/>
        <v>0</v>
      </c>
      <c r="S327" s="55">
        <f t="shared" si="359"/>
        <v>4.45</v>
      </c>
      <c r="T327" s="55">
        <f t="shared" si="359"/>
        <v>63.15</v>
      </c>
      <c r="U327" s="55">
        <f t="shared" si="359"/>
        <v>16.889999999999997</v>
      </c>
      <c r="V327" s="55">
        <f t="shared" si="359"/>
        <v>41.4</v>
      </c>
      <c r="W327" s="55">
        <f t="shared" si="359"/>
        <v>0</v>
      </c>
      <c r="X327" s="55">
        <f t="shared" si="359"/>
        <v>0</v>
      </c>
      <c r="Y327" s="56">
        <f t="shared" si="359"/>
        <v>0</v>
      </c>
      <c r="Z327" s="57">
        <f t="shared" si="276"/>
        <v>294.39</v>
      </c>
      <c r="AA327" s="59">
        <f t="shared" si="277"/>
        <v>3.5046428571428572</v>
      </c>
      <c r="AB327" s="59">
        <f t="shared" si="278"/>
        <v>-2.263224107142856</v>
      </c>
      <c r="AC327" s="1"/>
      <c r="AD327" s="1"/>
      <c r="AE327" s="1"/>
      <c r="AF327" s="1"/>
      <c r="AG327" s="1"/>
      <c r="AH327" s="1"/>
      <c r="AI327" s="1"/>
      <c r="AJ327" s="1"/>
      <c r="AK327" s="1"/>
      <c r="AL327" s="1">
        <f>IFERROR(VLOOKUP(C327,CALC!$K$2:$M$8,2,FALSE),1)</f>
        <v>1.01</v>
      </c>
      <c r="AM327" s="1">
        <f>IFERROR(VLOOKUP(C327,CALC!$K$2:$M$8,3,FALSE),1)</f>
        <v>1.0049999999999999</v>
      </c>
      <c r="AN327" s="1">
        <f>VLOOKUP(B327,CALC!$E$2:$H$33,3,FALSE)</f>
        <v>1</v>
      </c>
      <c r="AO327" s="1">
        <f>VLOOKUP(B327,CALC!$E$2:$H$33,4,FALSE)</f>
        <v>1</v>
      </c>
      <c r="AP327" s="1"/>
      <c r="AQ327" s="3">
        <f t="shared" si="279"/>
        <v>3.522166071428571</v>
      </c>
      <c r="AR327" s="3">
        <f t="shared" si="280"/>
        <v>3.5396892857142856</v>
      </c>
      <c r="AS327" s="3">
        <f t="shared" si="281"/>
        <v>3.5046428571428572</v>
      </c>
      <c r="AT327" s="3">
        <f t="shared" si="282"/>
        <v>3.5046428571428572</v>
      </c>
      <c r="AU327" s="3">
        <f t="shared" si="283"/>
        <v>3.522166071428571</v>
      </c>
      <c r="AV327" s="3">
        <f t="shared" si="284"/>
        <v>3.522166071428571</v>
      </c>
      <c r="AW327" s="3">
        <f t="shared" si="285"/>
        <v>3.5396892857142856</v>
      </c>
      <c r="AX327" s="3">
        <f t="shared" si="286"/>
        <v>3.5396892857142856</v>
      </c>
      <c r="AY327" s="3">
        <f t="shared" si="287"/>
        <v>-2.2519642857142848</v>
      </c>
      <c r="AZ327" s="3">
        <f t="shared" si="288"/>
        <v>-2.263224107142856</v>
      </c>
      <c r="BA327" s="3">
        <f t="shared" si="289"/>
        <v>-2.2744839285714278</v>
      </c>
      <c r="BB327" s="3">
        <f t="shared" si="290"/>
        <v>-2.2519642857142848</v>
      </c>
      <c r="BC327" s="3">
        <f t="shared" si="291"/>
        <v>-2.2519642857142848</v>
      </c>
      <c r="BD327" s="3">
        <f t="shared" si="292"/>
        <v>-2.263224107142856</v>
      </c>
      <c r="BE327" s="3">
        <f t="shared" si="293"/>
        <v>-2.263224107142856</v>
      </c>
      <c r="BF327" s="3">
        <f t="shared" si="294"/>
        <v>-2.2744839285714278</v>
      </c>
      <c r="BG327" s="3">
        <f t="shared" si="295"/>
        <v>-2.2744839285714278</v>
      </c>
    </row>
    <row r="328" spans="1:59" ht="15" x14ac:dyDescent="0.25">
      <c r="A328" s="38" t="s">
        <v>462</v>
      </c>
      <c r="B328" s="38" t="s">
        <v>37</v>
      </c>
      <c r="C328" s="38" t="str">
        <f>VLOOKUP(A328,CALC!$A$2:$C$494,3,FALSE)</f>
        <v>C/LW/RW</v>
      </c>
      <c r="D328" s="38">
        <v>2</v>
      </c>
      <c r="E328" s="39">
        <v>84</v>
      </c>
      <c r="F328" s="40">
        <v>13.9</v>
      </c>
      <c r="G328" s="40">
        <v>32.299999999999997</v>
      </c>
      <c r="H328" s="40">
        <v>46.1</v>
      </c>
      <c r="I328" s="40">
        <v>12.1</v>
      </c>
      <c r="J328" s="40">
        <v>130.19999999999999</v>
      </c>
      <c r="K328" s="40">
        <v>61.9</v>
      </c>
      <c r="L328" s="40">
        <v>26.6</v>
      </c>
      <c r="M328" s="40">
        <v>25.4</v>
      </c>
      <c r="N328" s="41">
        <v>0.106</v>
      </c>
      <c r="O328" s="42">
        <v>16.149999999999999</v>
      </c>
      <c r="P328" s="54">
        <f t="shared" ref="P328:Y328" si="360">IF(F$4="Yes",F328*F$5,0)</f>
        <v>69.5</v>
      </c>
      <c r="Q328" s="55">
        <f t="shared" si="360"/>
        <v>121.12499999999999</v>
      </c>
      <c r="R328" s="55">
        <f t="shared" si="360"/>
        <v>0</v>
      </c>
      <c r="S328" s="55">
        <f t="shared" si="360"/>
        <v>6.05</v>
      </c>
      <c r="T328" s="55">
        <f t="shared" si="360"/>
        <v>65.099999999999994</v>
      </c>
      <c r="U328" s="55">
        <f t="shared" si="360"/>
        <v>18.57</v>
      </c>
      <c r="V328" s="55">
        <f t="shared" si="360"/>
        <v>15.96</v>
      </c>
      <c r="W328" s="55">
        <f t="shared" si="360"/>
        <v>0</v>
      </c>
      <c r="X328" s="55">
        <f t="shared" si="360"/>
        <v>0</v>
      </c>
      <c r="Y328" s="56">
        <f t="shared" si="360"/>
        <v>0</v>
      </c>
      <c r="Z328" s="57">
        <f t="shared" si="276"/>
        <v>296.30499999999995</v>
      </c>
      <c r="AA328" s="59">
        <f t="shared" si="277"/>
        <v>3.5274404761904754</v>
      </c>
      <c r="AB328" s="59">
        <f t="shared" si="278"/>
        <v>-2.3384515624999995</v>
      </c>
      <c r="AC328" s="1"/>
      <c r="AD328" s="1"/>
      <c r="AE328" s="1"/>
      <c r="AF328" s="1"/>
      <c r="AG328" s="1"/>
      <c r="AH328" s="1"/>
      <c r="AI328" s="1"/>
      <c r="AJ328" s="1"/>
      <c r="AK328" s="1"/>
      <c r="AL328" s="1">
        <f>IFERROR(VLOOKUP(C328,CALC!$K$2:$M$8,2,FALSE),1)</f>
        <v>1.1299999999999999</v>
      </c>
      <c r="AM328" s="1">
        <f>IFERROR(VLOOKUP(C328,CALC!$K$2:$M$8,3,FALSE),1)</f>
        <v>1.0649999999999999</v>
      </c>
      <c r="AN328" s="1">
        <f>VLOOKUP(B328,CALC!$E$2:$H$33,3,FALSE)</f>
        <v>0.97</v>
      </c>
      <c r="AO328" s="1">
        <f>VLOOKUP(B328,CALC!$E$2:$H$33,4,FALSE)</f>
        <v>0.98499999999999999</v>
      </c>
      <c r="AP328" s="1"/>
      <c r="AQ328" s="3">
        <f t="shared" si="279"/>
        <v>3.7567241071428561</v>
      </c>
      <c r="AR328" s="3">
        <f t="shared" si="280"/>
        <v>3.9860077380952368</v>
      </c>
      <c r="AS328" s="3">
        <f t="shared" si="281"/>
        <v>3.4745288690476182</v>
      </c>
      <c r="AT328" s="3">
        <f t="shared" si="282"/>
        <v>3.4216172619047609</v>
      </c>
      <c r="AU328" s="3">
        <f t="shared" si="283"/>
        <v>3.700373245535713</v>
      </c>
      <c r="AV328" s="3">
        <f t="shared" si="284"/>
        <v>3.6440223839285704</v>
      </c>
      <c r="AW328" s="3">
        <f t="shared" si="285"/>
        <v>3.9262176220238083</v>
      </c>
      <c r="AX328" s="3">
        <f t="shared" si="286"/>
        <v>3.8664275059523794</v>
      </c>
      <c r="AY328" s="3">
        <f t="shared" si="287"/>
        <v>-2.2291666666666665</v>
      </c>
      <c r="AZ328" s="3">
        <f t="shared" si="288"/>
        <v>-2.3740624999999995</v>
      </c>
      <c r="BA328" s="3">
        <f t="shared" si="289"/>
        <v>-2.518958333333333</v>
      </c>
      <c r="BB328" s="3">
        <f t="shared" si="290"/>
        <v>-2.1957291666666663</v>
      </c>
      <c r="BC328" s="3">
        <f t="shared" si="291"/>
        <v>-2.1622916666666665</v>
      </c>
      <c r="BD328" s="3">
        <f t="shared" si="292"/>
        <v>-2.3384515624999995</v>
      </c>
      <c r="BE328" s="3">
        <f t="shared" si="293"/>
        <v>-2.3028406249999995</v>
      </c>
      <c r="BF328" s="3">
        <f t="shared" si="294"/>
        <v>-2.4811739583333328</v>
      </c>
      <c r="BG328" s="3">
        <f t="shared" si="295"/>
        <v>-2.443389583333333</v>
      </c>
    </row>
    <row r="329" spans="1:59" ht="15" x14ac:dyDescent="0.25">
      <c r="A329" s="38" t="s">
        <v>474</v>
      </c>
      <c r="B329" s="38" t="s">
        <v>66</v>
      </c>
      <c r="C329" s="38" t="str">
        <f>VLOOKUP(A329,CALC!$A$2:$C$494,3,FALSE)</f>
        <v>C</v>
      </c>
      <c r="D329" s="38">
        <v>2</v>
      </c>
      <c r="E329" s="39">
        <v>84</v>
      </c>
      <c r="F329" s="40">
        <v>14.7</v>
      </c>
      <c r="G329" s="40">
        <v>35.200000000000003</v>
      </c>
      <c r="H329" s="40">
        <v>49.8</v>
      </c>
      <c r="I329" s="40">
        <v>7.3</v>
      </c>
      <c r="J329" s="40">
        <v>98.5</v>
      </c>
      <c r="K329" s="40">
        <v>21</v>
      </c>
      <c r="L329" s="40">
        <v>36</v>
      </c>
      <c r="M329" s="40">
        <v>14.7</v>
      </c>
      <c r="N329" s="41">
        <v>0.14899999999999999</v>
      </c>
      <c r="O329" s="42">
        <v>17.95</v>
      </c>
      <c r="P329" s="54">
        <f t="shared" ref="P329:Y329" si="361">IF(F$4="Yes",F329*F$5,0)</f>
        <v>73.5</v>
      </c>
      <c r="Q329" s="55">
        <f t="shared" si="361"/>
        <v>132</v>
      </c>
      <c r="R329" s="55">
        <f t="shared" si="361"/>
        <v>0</v>
      </c>
      <c r="S329" s="55">
        <f t="shared" si="361"/>
        <v>3.65</v>
      </c>
      <c r="T329" s="55">
        <f t="shared" si="361"/>
        <v>49.25</v>
      </c>
      <c r="U329" s="55">
        <f t="shared" si="361"/>
        <v>6.3</v>
      </c>
      <c r="V329" s="55">
        <f t="shared" si="361"/>
        <v>21.599999999999998</v>
      </c>
      <c r="W329" s="55">
        <f t="shared" si="361"/>
        <v>0</v>
      </c>
      <c r="X329" s="55">
        <f t="shared" si="361"/>
        <v>0</v>
      </c>
      <c r="Y329" s="56">
        <f t="shared" si="361"/>
        <v>0</v>
      </c>
      <c r="Z329" s="57">
        <f t="shared" si="276"/>
        <v>286.3</v>
      </c>
      <c r="AA329" s="59">
        <f t="shared" si="277"/>
        <v>3.4083333333333337</v>
      </c>
      <c r="AB329" s="59">
        <f t="shared" si="278"/>
        <v>-2.2437756249999987</v>
      </c>
      <c r="AC329" s="1"/>
      <c r="AD329" s="1"/>
      <c r="AE329" s="1"/>
      <c r="AF329" s="1"/>
      <c r="AG329" s="1"/>
      <c r="AH329" s="1"/>
      <c r="AI329" s="1"/>
      <c r="AJ329" s="1"/>
      <c r="AK329" s="1"/>
      <c r="AL329" s="1">
        <f>IFERROR(VLOOKUP(C329,CALC!$K$2:$M$8,2,FALSE),1)</f>
        <v>0.96</v>
      </c>
      <c r="AM329" s="1">
        <f>IFERROR(VLOOKUP(C329,CALC!$K$2:$M$8,3,FALSE),1)</f>
        <v>0.98</v>
      </c>
      <c r="AN329" s="1">
        <f>VLOOKUP(B329,CALC!$E$2:$H$33,3,FALSE)</f>
        <v>0.95</v>
      </c>
      <c r="AO329" s="1">
        <f>VLOOKUP(B329,CALC!$E$2:$H$33,4,FALSE)</f>
        <v>0.97499999999999998</v>
      </c>
      <c r="AP329" s="1"/>
      <c r="AQ329" s="3">
        <f t="shared" si="279"/>
        <v>3.3401666666666667</v>
      </c>
      <c r="AR329" s="3">
        <f t="shared" si="280"/>
        <v>3.2720000000000002</v>
      </c>
      <c r="AS329" s="3">
        <f t="shared" si="281"/>
        <v>3.3231250000000001</v>
      </c>
      <c r="AT329" s="3">
        <f t="shared" si="282"/>
        <v>3.237916666666667</v>
      </c>
      <c r="AU329" s="3">
        <f t="shared" si="283"/>
        <v>3.2566625</v>
      </c>
      <c r="AV329" s="3">
        <f t="shared" si="284"/>
        <v>3.1731583333333333</v>
      </c>
      <c r="AW329" s="3">
        <f t="shared" si="285"/>
        <v>3.1902000000000004</v>
      </c>
      <c r="AX329" s="3">
        <f t="shared" si="286"/>
        <v>3.1084000000000001</v>
      </c>
      <c r="AY329" s="3">
        <f t="shared" si="287"/>
        <v>-2.3482738095238083</v>
      </c>
      <c r="AZ329" s="3">
        <f t="shared" si="288"/>
        <v>-2.3013083333333322</v>
      </c>
      <c r="BA329" s="3">
        <f t="shared" si="289"/>
        <v>-2.2543428571428556</v>
      </c>
      <c r="BB329" s="3">
        <f t="shared" si="290"/>
        <v>-2.2895669642857128</v>
      </c>
      <c r="BC329" s="3">
        <f t="shared" si="291"/>
        <v>-2.2308601190476178</v>
      </c>
      <c r="BD329" s="3">
        <f t="shared" si="292"/>
        <v>-2.2437756249999987</v>
      </c>
      <c r="BE329" s="3">
        <f t="shared" si="293"/>
        <v>-2.1862429166666653</v>
      </c>
      <c r="BF329" s="3">
        <f t="shared" si="294"/>
        <v>-2.1979842857142842</v>
      </c>
      <c r="BG329" s="3">
        <f t="shared" si="295"/>
        <v>-2.1416257142857127</v>
      </c>
    </row>
    <row r="330" spans="1:59" ht="15" x14ac:dyDescent="0.25">
      <c r="A330" s="38" t="s">
        <v>463</v>
      </c>
      <c r="B330" s="38" t="s">
        <v>39</v>
      </c>
      <c r="C330" s="38" t="str">
        <f>VLOOKUP(A330,CALC!$A$2:$C$494,3,FALSE)</f>
        <v>C</v>
      </c>
      <c r="D330" s="38">
        <v>2</v>
      </c>
      <c r="E330" s="39">
        <v>84</v>
      </c>
      <c r="F330" s="40">
        <v>13.1</v>
      </c>
      <c r="G330" s="40">
        <v>27.5</v>
      </c>
      <c r="H330" s="40">
        <v>40.6</v>
      </c>
      <c r="I330" s="40">
        <v>9.5</v>
      </c>
      <c r="J330" s="40">
        <v>135.6</v>
      </c>
      <c r="K330" s="40">
        <v>43</v>
      </c>
      <c r="L330" s="40">
        <v>46.3</v>
      </c>
      <c r="M330" s="40">
        <v>14.3</v>
      </c>
      <c r="N330" s="52">
        <v>9.7000000000000003E-2</v>
      </c>
      <c r="O330" s="42">
        <v>16.95</v>
      </c>
      <c r="P330" s="54">
        <f t="shared" ref="P330:Y330" si="362">IF(F$4="Yes",F330*F$5,0)</f>
        <v>65.5</v>
      </c>
      <c r="Q330" s="55">
        <f t="shared" si="362"/>
        <v>103.125</v>
      </c>
      <c r="R330" s="55">
        <f t="shared" si="362"/>
        <v>0</v>
      </c>
      <c r="S330" s="55">
        <f t="shared" si="362"/>
        <v>4.75</v>
      </c>
      <c r="T330" s="55">
        <f t="shared" si="362"/>
        <v>67.8</v>
      </c>
      <c r="U330" s="55">
        <f t="shared" si="362"/>
        <v>12.9</v>
      </c>
      <c r="V330" s="55">
        <f t="shared" si="362"/>
        <v>27.779999999999998</v>
      </c>
      <c r="W330" s="55">
        <f t="shared" si="362"/>
        <v>0</v>
      </c>
      <c r="X330" s="55">
        <f t="shared" si="362"/>
        <v>0</v>
      </c>
      <c r="Y330" s="56">
        <f t="shared" si="362"/>
        <v>0</v>
      </c>
      <c r="Z330" s="57">
        <f t="shared" si="276"/>
        <v>281.85500000000002</v>
      </c>
      <c r="AA330" s="59">
        <f t="shared" si="277"/>
        <v>3.3554166666666667</v>
      </c>
      <c r="AB330" s="59">
        <f t="shared" si="278"/>
        <v>-2.2355083333333323</v>
      </c>
      <c r="AC330" s="1"/>
      <c r="AD330" s="1"/>
      <c r="AE330" s="1"/>
      <c r="AF330" s="1"/>
      <c r="AG330" s="1"/>
      <c r="AH330" s="1"/>
      <c r="AI330" s="1"/>
      <c r="AJ330" s="1"/>
      <c r="AK330" s="1"/>
      <c r="AL330" s="1">
        <f>IFERROR(VLOOKUP(C330,CALC!$K$2:$M$8,2,FALSE),1)</f>
        <v>0.96</v>
      </c>
      <c r="AM330" s="1">
        <f>IFERROR(VLOOKUP(C330,CALC!$K$2:$M$8,3,FALSE),1)</f>
        <v>0.98</v>
      </c>
      <c r="AN330" s="1">
        <f>VLOOKUP(B330,CALC!$E$2:$H$33,3,FALSE)</f>
        <v>0.9</v>
      </c>
      <c r="AO330" s="1">
        <f>VLOOKUP(B330,CALC!$E$2:$H$33,4,FALSE)</f>
        <v>0.95</v>
      </c>
      <c r="AP330" s="1"/>
      <c r="AQ330" s="3">
        <f t="shared" si="279"/>
        <v>3.2883083333333332</v>
      </c>
      <c r="AR330" s="3">
        <f t="shared" si="280"/>
        <v>3.2212000000000001</v>
      </c>
      <c r="AS330" s="3">
        <f t="shared" si="281"/>
        <v>3.1876458333333333</v>
      </c>
      <c r="AT330" s="3">
        <f t="shared" si="282"/>
        <v>3.0198750000000003</v>
      </c>
      <c r="AU330" s="3">
        <f t="shared" si="283"/>
        <v>3.1238929166666662</v>
      </c>
      <c r="AV330" s="3">
        <f t="shared" si="284"/>
        <v>2.9594774999999998</v>
      </c>
      <c r="AW330" s="3">
        <f t="shared" si="285"/>
        <v>3.0601400000000001</v>
      </c>
      <c r="AX330" s="3">
        <f t="shared" si="286"/>
        <v>2.8990800000000001</v>
      </c>
      <c r="AY330" s="3">
        <f t="shared" si="287"/>
        <v>-2.4011904761904752</v>
      </c>
      <c r="AZ330" s="3">
        <f t="shared" si="288"/>
        <v>-2.3531666666666657</v>
      </c>
      <c r="BA330" s="3">
        <f t="shared" si="289"/>
        <v>-2.3051428571428563</v>
      </c>
      <c r="BB330" s="3">
        <f t="shared" si="290"/>
        <v>-2.2811309523809515</v>
      </c>
      <c r="BC330" s="3">
        <f t="shared" si="291"/>
        <v>-2.1610714285714279</v>
      </c>
      <c r="BD330" s="3">
        <f t="shared" si="292"/>
        <v>-2.2355083333333323</v>
      </c>
      <c r="BE330" s="3">
        <f t="shared" si="293"/>
        <v>-2.1178499999999993</v>
      </c>
      <c r="BF330" s="3">
        <f t="shared" si="294"/>
        <v>-2.1898857142857135</v>
      </c>
      <c r="BG330" s="3">
        <f t="shared" si="295"/>
        <v>-2.0746285714285708</v>
      </c>
    </row>
    <row r="331" spans="1:59" ht="15" x14ac:dyDescent="0.25">
      <c r="A331" s="38" t="s">
        <v>585</v>
      </c>
      <c r="B331" s="38" t="s">
        <v>61</v>
      </c>
      <c r="C331" s="38" t="str">
        <f>VLOOKUP(A331,CALC!$A$2:$C$494,3,FALSE)</f>
        <v>D</v>
      </c>
      <c r="D331" s="38"/>
      <c r="E331" s="39">
        <v>84</v>
      </c>
      <c r="F331" s="40">
        <v>3.4</v>
      </c>
      <c r="G331" s="40">
        <v>19</v>
      </c>
      <c r="H331" s="40">
        <v>22.4</v>
      </c>
      <c r="I331" s="40">
        <v>0</v>
      </c>
      <c r="J331" s="40">
        <v>94.8</v>
      </c>
      <c r="K331" s="40">
        <v>40.9</v>
      </c>
      <c r="L331" s="40">
        <v>130.5</v>
      </c>
      <c r="M331" s="40">
        <v>19.8</v>
      </c>
      <c r="N331" s="41">
        <v>3.5999999999999997E-2</v>
      </c>
      <c r="O331" s="42">
        <v>21.65</v>
      </c>
      <c r="P331" s="54">
        <f t="shared" ref="P331:Y331" si="363">IF(F$4="Yes",F331*F$5,0)</f>
        <v>17</v>
      </c>
      <c r="Q331" s="55">
        <f t="shared" si="363"/>
        <v>71.25</v>
      </c>
      <c r="R331" s="55">
        <f t="shared" si="363"/>
        <v>0</v>
      </c>
      <c r="S331" s="55">
        <f t="shared" si="363"/>
        <v>0</v>
      </c>
      <c r="T331" s="55">
        <f t="shared" si="363"/>
        <v>47.4</v>
      </c>
      <c r="U331" s="55">
        <f t="shared" si="363"/>
        <v>12.27</v>
      </c>
      <c r="V331" s="55">
        <f t="shared" si="363"/>
        <v>78.3</v>
      </c>
      <c r="W331" s="55">
        <f t="shared" si="363"/>
        <v>0</v>
      </c>
      <c r="X331" s="55">
        <f t="shared" si="363"/>
        <v>0</v>
      </c>
      <c r="Y331" s="56">
        <f t="shared" si="363"/>
        <v>0</v>
      </c>
      <c r="Z331" s="57">
        <f t="shared" si="276"/>
        <v>226.22000000000003</v>
      </c>
      <c r="AA331" s="59">
        <f t="shared" si="277"/>
        <v>2.6930952380952382</v>
      </c>
      <c r="AB331" s="59">
        <f t="shared" si="278"/>
        <v>-2.3214923809523813</v>
      </c>
      <c r="AC331" s="1"/>
      <c r="AD331" s="1"/>
      <c r="AE331" s="1"/>
      <c r="AF331" s="1"/>
      <c r="AG331" s="1"/>
      <c r="AH331" s="1"/>
      <c r="AI331" s="1"/>
      <c r="AJ331" s="1"/>
      <c r="AK331" s="1"/>
      <c r="AL331" s="1">
        <f>IFERROR(VLOOKUP(C331,CALC!$K$2:$M$8,2,FALSE),1)</f>
        <v>1</v>
      </c>
      <c r="AM331" s="1">
        <f>IFERROR(VLOOKUP(C331,CALC!$K$2:$M$8,3,FALSE),1)</f>
        <v>1</v>
      </c>
      <c r="AN331" s="1">
        <f>VLOOKUP(B331,CALC!$E$2:$H$33,3,FALSE)</f>
        <v>1.0900000000000001</v>
      </c>
      <c r="AO331" s="1">
        <f>VLOOKUP(B331,CALC!$E$2:$H$33,4,FALSE)</f>
        <v>1.0449999999999999</v>
      </c>
      <c r="AP331" s="1"/>
      <c r="AQ331" s="3">
        <f t="shared" si="279"/>
        <v>2.6930952380952382</v>
      </c>
      <c r="AR331" s="3">
        <f t="shared" si="280"/>
        <v>2.6930952380952382</v>
      </c>
      <c r="AS331" s="3">
        <f t="shared" si="281"/>
        <v>2.8142845238095235</v>
      </c>
      <c r="AT331" s="3">
        <f t="shared" si="282"/>
        <v>2.9354738095238098</v>
      </c>
      <c r="AU331" s="3">
        <f t="shared" si="283"/>
        <v>2.8142845238095235</v>
      </c>
      <c r="AV331" s="3">
        <f t="shared" si="284"/>
        <v>2.9354738095238098</v>
      </c>
      <c r="AW331" s="3">
        <f t="shared" si="285"/>
        <v>2.8142845238095235</v>
      </c>
      <c r="AX331" s="3">
        <f t="shared" si="286"/>
        <v>2.9354738095238098</v>
      </c>
      <c r="AY331" s="3">
        <f t="shared" si="287"/>
        <v>-2.2215238095238101</v>
      </c>
      <c r="AZ331" s="3">
        <f t="shared" si="288"/>
        <v>-2.2215238095238101</v>
      </c>
      <c r="BA331" s="3">
        <f t="shared" si="289"/>
        <v>-2.2215238095238101</v>
      </c>
      <c r="BB331" s="3">
        <f t="shared" si="290"/>
        <v>-2.3214923809523813</v>
      </c>
      <c r="BC331" s="3">
        <f t="shared" si="291"/>
        <v>-2.4214609523809534</v>
      </c>
      <c r="BD331" s="3">
        <f t="shared" si="292"/>
        <v>-2.3214923809523813</v>
      </c>
      <c r="BE331" s="3">
        <f t="shared" si="293"/>
        <v>-2.4214609523809534</v>
      </c>
      <c r="BF331" s="3">
        <f t="shared" si="294"/>
        <v>-2.3214923809523813</v>
      </c>
      <c r="BG331" s="3">
        <f t="shared" si="295"/>
        <v>-2.4214609523809534</v>
      </c>
    </row>
    <row r="332" spans="1:59" ht="15" x14ac:dyDescent="0.25">
      <c r="A332" s="38" t="s">
        <v>507</v>
      </c>
      <c r="B332" s="38" t="s">
        <v>37</v>
      </c>
      <c r="C332" s="38" t="str">
        <f>VLOOKUP(A332,CALC!$A$2:$C$494,3,FALSE)</f>
        <v>C/LW/RW</v>
      </c>
      <c r="D332" s="38"/>
      <c r="E332" s="39">
        <v>84</v>
      </c>
      <c r="F332" s="40">
        <v>14.1</v>
      </c>
      <c r="G332" s="40">
        <v>23.6</v>
      </c>
      <c r="H332" s="40">
        <v>37.700000000000003</v>
      </c>
      <c r="I332" s="40">
        <v>5.5</v>
      </c>
      <c r="J332" s="40">
        <v>134.6</v>
      </c>
      <c r="K332" s="40">
        <v>107.8</v>
      </c>
      <c r="L332" s="40">
        <v>52</v>
      </c>
      <c r="M332" s="40">
        <v>72.8</v>
      </c>
      <c r="N332" s="41">
        <v>0.105</v>
      </c>
      <c r="O332" s="42">
        <v>16.8</v>
      </c>
      <c r="P332" s="54">
        <f t="shared" ref="P332:Y332" si="364">IF(F$4="Yes",F332*F$5,0)</f>
        <v>70.5</v>
      </c>
      <c r="Q332" s="55">
        <f t="shared" si="364"/>
        <v>88.5</v>
      </c>
      <c r="R332" s="55">
        <f t="shared" si="364"/>
        <v>0</v>
      </c>
      <c r="S332" s="55">
        <f t="shared" si="364"/>
        <v>2.75</v>
      </c>
      <c r="T332" s="55">
        <f t="shared" si="364"/>
        <v>67.3</v>
      </c>
      <c r="U332" s="55">
        <f t="shared" si="364"/>
        <v>32.339999999999996</v>
      </c>
      <c r="V332" s="55">
        <f t="shared" si="364"/>
        <v>31.2</v>
      </c>
      <c r="W332" s="55">
        <f t="shared" si="364"/>
        <v>0</v>
      </c>
      <c r="X332" s="55">
        <f t="shared" si="364"/>
        <v>0</v>
      </c>
      <c r="Y332" s="56">
        <f t="shared" si="364"/>
        <v>0</v>
      </c>
      <c r="Z332" s="57">
        <f t="shared" si="276"/>
        <v>292.58999999999997</v>
      </c>
      <c r="AA332" s="59">
        <f t="shared" si="277"/>
        <v>3.4832142857142854</v>
      </c>
      <c r="AB332" s="59">
        <f t="shared" si="278"/>
        <v>-2.3848459419642847</v>
      </c>
      <c r="AC332" s="1"/>
      <c r="AD332" s="1"/>
      <c r="AE332" s="1"/>
      <c r="AF332" s="1"/>
      <c r="AG332" s="1"/>
      <c r="AH332" s="1"/>
      <c r="AI332" s="1"/>
      <c r="AJ332" s="1"/>
      <c r="AK332" s="1"/>
      <c r="AL332" s="1">
        <f>IFERROR(VLOOKUP(C332,CALC!$K$2:$M$8,2,FALSE),1)</f>
        <v>1.1299999999999999</v>
      </c>
      <c r="AM332" s="1">
        <f>IFERROR(VLOOKUP(C332,CALC!$K$2:$M$8,3,FALSE),1)</f>
        <v>1.0649999999999999</v>
      </c>
      <c r="AN332" s="1">
        <f>VLOOKUP(B332,CALC!$E$2:$H$33,3,FALSE)</f>
        <v>0.97</v>
      </c>
      <c r="AO332" s="1">
        <f>VLOOKUP(B332,CALC!$E$2:$H$33,4,FALSE)</f>
        <v>0.98499999999999999</v>
      </c>
      <c r="AP332" s="1"/>
      <c r="AQ332" s="3">
        <f t="shared" si="279"/>
        <v>3.7096232142857137</v>
      </c>
      <c r="AR332" s="3">
        <f t="shared" si="280"/>
        <v>3.9360321428571421</v>
      </c>
      <c r="AS332" s="3">
        <f t="shared" si="281"/>
        <v>3.4309660714285712</v>
      </c>
      <c r="AT332" s="3">
        <f t="shared" si="282"/>
        <v>3.3787178571428567</v>
      </c>
      <c r="AU332" s="3">
        <f t="shared" si="283"/>
        <v>3.6539788660714279</v>
      </c>
      <c r="AV332" s="3">
        <f t="shared" si="284"/>
        <v>3.5983345178571424</v>
      </c>
      <c r="AW332" s="3">
        <f t="shared" si="285"/>
        <v>3.8769916607142849</v>
      </c>
      <c r="AX332" s="3">
        <f t="shared" si="286"/>
        <v>3.8179511785714277</v>
      </c>
      <c r="AY332" s="3">
        <f t="shared" si="287"/>
        <v>-2.2733928571428565</v>
      </c>
      <c r="AZ332" s="3">
        <f t="shared" si="288"/>
        <v>-2.4211633928571419</v>
      </c>
      <c r="BA332" s="3">
        <f t="shared" si="289"/>
        <v>-2.5689339285714277</v>
      </c>
      <c r="BB332" s="3">
        <f t="shared" si="290"/>
        <v>-2.2392919642857136</v>
      </c>
      <c r="BC332" s="3">
        <f t="shared" si="291"/>
        <v>-2.2051910714285707</v>
      </c>
      <c r="BD332" s="3">
        <f t="shared" si="292"/>
        <v>-2.3848459419642847</v>
      </c>
      <c r="BE332" s="3">
        <f t="shared" si="293"/>
        <v>-2.3485284910714275</v>
      </c>
      <c r="BF332" s="3">
        <f t="shared" si="294"/>
        <v>-2.5303999196428562</v>
      </c>
      <c r="BG332" s="3">
        <f t="shared" si="295"/>
        <v>-2.4918659107142846</v>
      </c>
    </row>
    <row r="333" spans="1:59" ht="15" x14ac:dyDescent="0.25">
      <c r="A333" s="38" t="s">
        <v>494</v>
      </c>
      <c r="B333" s="38" t="s">
        <v>83</v>
      </c>
      <c r="C333" s="38" t="str">
        <f>VLOOKUP(A333,CALC!$A$2:$C$494,3,FALSE)</f>
        <v>C</v>
      </c>
      <c r="D333" s="38">
        <v>2</v>
      </c>
      <c r="E333" s="39">
        <v>84</v>
      </c>
      <c r="F333" s="40">
        <v>22.8</v>
      </c>
      <c r="G333" s="40">
        <v>13.9</v>
      </c>
      <c r="H333" s="40">
        <v>36.799999999999997</v>
      </c>
      <c r="I333" s="40">
        <v>8.1</v>
      </c>
      <c r="J333" s="40">
        <v>187.5</v>
      </c>
      <c r="K333" s="40">
        <v>21.7</v>
      </c>
      <c r="L333" s="40">
        <v>26.6</v>
      </c>
      <c r="M333" s="40">
        <v>27.6</v>
      </c>
      <c r="N333" s="52">
        <v>0.122</v>
      </c>
      <c r="O333" s="42">
        <v>15.95</v>
      </c>
      <c r="P333" s="54">
        <f t="shared" ref="P333:Y333" si="365">IF(F$4="Yes",F333*F$5,0)</f>
        <v>114</v>
      </c>
      <c r="Q333" s="55">
        <f t="shared" si="365"/>
        <v>52.125</v>
      </c>
      <c r="R333" s="55">
        <f t="shared" si="365"/>
        <v>0</v>
      </c>
      <c r="S333" s="55">
        <f t="shared" si="365"/>
        <v>4.05</v>
      </c>
      <c r="T333" s="55">
        <f t="shared" si="365"/>
        <v>93.75</v>
      </c>
      <c r="U333" s="55">
        <f t="shared" si="365"/>
        <v>6.51</v>
      </c>
      <c r="V333" s="55">
        <f t="shared" si="365"/>
        <v>15.96</v>
      </c>
      <c r="W333" s="55">
        <f t="shared" si="365"/>
        <v>0</v>
      </c>
      <c r="X333" s="55">
        <f t="shared" si="365"/>
        <v>0</v>
      </c>
      <c r="Y333" s="56">
        <f t="shared" si="365"/>
        <v>0</v>
      </c>
      <c r="Z333" s="57">
        <f t="shared" si="276"/>
        <v>286.39499999999998</v>
      </c>
      <c r="AA333" s="59">
        <f t="shared" si="277"/>
        <v>3.4094642857142854</v>
      </c>
      <c r="AB333" s="59">
        <f t="shared" si="278"/>
        <v>-2.3232019999999993</v>
      </c>
      <c r="AC333" s="1"/>
      <c r="AD333" s="1"/>
      <c r="AE333" s="1"/>
      <c r="AF333" s="1"/>
      <c r="AG333" s="1"/>
      <c r="AH333" s="1"/>
      <c r="AI333" s="1"/>
      <c r="AJ333" s="1"/>
      <c r="AK333" s="1"/>
      <c r="AL333" s="1">
        <f>IFERROR(VLOOKUP(C333,CALC!$K$2:$M$8,2,FALSE),1)</f>
        <v>0.96</v>
      </c>
      <c r="AM333" s="1">
        <f>IFERROR(VLOOKUP(C333,CALC!$K$2:$M$8,3,FALSE),1)</f>
        <v>0.98</v>
      </c>
      <c r="AN333" s="1">
        <f>VLOOKUP(B333,CALC!$E$2:$H$33,3,FALSE)</f>
        <v>1.02</v>
      </c>
      <c r="AO333" s="1">
        <f>VLOOKUP(B333,CALC!$E$2:$H$33,4,FALSE)</f>
        <v>1.01</v>
      </c>
      <c r="AP333" s="1"/>
      <c r="AQ333" s="3">
        <f t="shared" si="279"/>
        <v>3.3412749999999996</v>
      </c>
      <c r="AR333" s="3">
        <f t="shared" si="280"/>
        <v>3.2730857142857137</v>
      </c>
      <c r="AS333" s="3">
        <f t="shared" si="281"/>
        <v>3.4435589285714281</v>
      </c>
      <c r="AT333" s="3">
        <f t="shared" si="282"/>
        <v>3.4776535714285712</v>
      </c>
      <c r="AU333" s="3">
        <f t="shared" si="283"/>
        <v>3.3746877499999997</v>
      </c>
      <c r="AV333" s="3">
        <f t="shared" si="284"/>
        <v>3.4081004999999998</v>
      </c>
      <c r="AW333" s="3">
        <f t="shared" si="285"/>
        <v>3.3058165714285708</v>
      </c>
      <c r="AX333" s="3">
        <f t="shared" si="286"/>
        <v>3.3385474285714278</v>
      </c>
      <c r="AY333" s="3">
        <f t="shared" si="287"/>
        <v>-2.3471428571428565</v>
      </c>
      <c r="AZ333" s="3">
        <f t="shared" si="288"/>
        <v>-2.3001999999999994</v>
      </c>
      <c r="BA333" s="3">
        <f t="shared" si="289"/>
        <v>-2.2532571428571422</v>
      </c>
      <c r="BB333" s="3">
        <f t="shared" si="290"/>
        <v>-2.3706142857142849</v>
      </c>
      <c r="BC333" s="3">
        <f t="shared" si="291"/>
        <v>-2.3940857142857137</v>
      </c>
      <c r="BD333" s="3">
        <f t="shared" si="292"/>
        <v>-2.3232019999999993</v>
      </c>
      <c r="BE333" s="3">
        <f t="shared" si="293"/>
        <v>-2.3462039999999993</v>
      </c>
      <c r="BF333" s="3">
        <f t="shared" si="294"/>
        <v>-2.2757897142857137</v>
      </c>
      <c r="BG333" s="3">
        <f t="shared" si="295"/>
        <v>-2.2983222857142849</v>
      </c>
    </row>
    <row r="334" spans="1:59" ht="15" x14ac:dyDescent="0.25">
      <c r="A334" s="38" t="s">
        <v>533</v>
      </c>
      <c r="B334" s="38" t="s">
        <v>49</v>
      </c>
      <c r="C334" s="38" t="str">
        <f>VLOOKUP(A334,CALC!$A$2:$C$494,3,FALSE)</f>
        <v>C</v>
      </c>
      <c r="D334" s="38">
        <v>2</v>
      </c>
      <c r="E334" s="39">
        <v>84</v>
      </c>
      <c r="F334" s="40">
        <v>14.1</v>
      </c>
      <c r="G334" s="40">
        <v>16.899999999999999</v>
      </c>
      <c r="H334" s="40">
        <v>31</v>
      </c>
      <c r="I334" s="40">
        <v>7.8</v>
      </c>
      <c r="J334" s="40">
        <v>115.9</v>
      </c>
      <c r="K334" s="40">
        <v>87.9</v>
      </c>
      <c r="L334" s="40">
        <v>85.1</v>
      </c>
      <c r="M334" s="40">
        <v>29.9</v>
      </c>
      <c r="N334" s="41">
        <v>0.121</v>
      </c>
      <c r="O334" s="42">
        <v>14.8</v>
      </c>
      <c r="P334" s="54">
        <f t="shared" ref="P334:Y334" si="366">IF(F$4="Yes",F334*F$5,0)</f>
        <v>70.5</v>
      </c>
      <c r="Q334" s="55">
        <f t="shared" si="366"/>
        <v>63.374999999999993</v>
      </c>
      <c r="R334" s="55">
        <f t="shared" si="366"/>
        <v>0</v>
      </c>
      <c r="S334" s="55">
        <f t="shared" si="366"/>
        <v>3.9</v>
      </c>
      <c r="T334" s="55">
        <f t="shared" si="366"/>
        <v>57.95</v>
      </c>
      <c r="U334" s="55">
        <f t="shared" si="366"/>
        <v>26.37</v>
      </c>
      <c r="V334" s="55">
        <f t="shared" si="366"/>
        <v>51.059999999999995</v>
      </c>
      <c r="W334" s="55">
        <f t="shared" si="366"/>
        <v>0</v>
      </c>
      <c r="X334" s="55">
        <f t="shared" si="366"/>
        <v>0</v>
      </c>
      <c r="Y334" s="56">
        <f t="shared" si="366"/>
        <v>0</v>
      </c>
      <c r="Z334" s="57">
        <f t="shared" si="276"/>
        <v>273.15500000000003</v>
      </c>
      <c r="AA334" s="59">
        <f t="shared" si="277"/>
        <v>3.2518452380952385</v>
      </c>
      <c r="AB334" s="59">
        <f t="shared" si="278"/>
        <v>-2.2214733333333321</v>
      </c>
      <c r="AC334" s="1"/>
      <c r="AD334" s="1"/>
      <c r="AE334" s="1"/>
      <c r="AF334" s="1"/>
      <c r="AG334" s="1"/>
      <c r="AH334" s="1"/>
      <c r="AI334" s="1"/>
      <c r="AJ334" s="1"/>
      <c r="AK334" s="1"/>
      <c r="AL334" s="1">
        <f>IFERROR(VLOOKUP(C334,CALC!$K$2:$M$8,2,FALSE),1)</f>
        <v>0.96</v>
      </c>
      <c r="AM334" s="1">
        <f>IFERROR(VLOOKUP(C334,CALC!$K$2:$M$8,3,FALSE),1)</f>
        <v>0.98</v>
      </c>
      <c r="AN334" s="1">
        <f>VLOOKUP(B334,CALC!$E$2:$H$33,3,FALSE)</f>
        <v>0.81</v>
      </c>
      <c r="AO334" s="1">
        <f>VLOOKUP(B334,CALC!$E$2:$H$33,4,FALSE)</f>
        <v>0.90500000000000003</v>
      </c>
      <c r="AP334" s="1"/>
      <c r="AQ334" s="3">
        <f t="shared" si="279"/>
        <v>3.1868083333333335</v>
      </c>
      <c r="AR334" s="3">
        <f t="shared" si="280"/>
        <v>3.1217714285714289</v>
      </c>
      <c r="AS334" s="3">
        <f t="shared" si="281"/>
        <v>2.942919940476191</v>
      </c>
      <c r="AT334" s="3">
        <f t="shared" si="282"/>
        <v>2.6339946428571435</v>
      </c>
      <c r="AU334" s="3">
        <f t="shared" si="283"/>
        <v>2.8840615416666671</v>
      </c>
      <c r="AV334" s="3">
        <f t="shared" si="284"/>
        <v>2.5813147500000002</v>
      </c>
      <c r="AW334" s="3">
        <f t="shared" si="285"/>
        <v>2.8252031428571431</v>
      </c>
      <c r="AX334" s="3">
        <f t="shared" si="286"/>
        <v>2.5286348571428574</v>
      </c>
      <c r="AY334" s="3">
        <f t="shared" si="287"/>
        <v>-2.5047619047619034</v>
      </c>
      <c r="AZ334" s="3">
        <f t="shared" si="288"/>
        <v>-2.4546666666666654</v>
      </c>
      <c r="BA334" s="3">
        <f t="shared" si="289"/>
        <v>-2.404571428571427</v>
      </c>
      <c r="BB334" s="3">
        <f t="shared" si="290"/>
        <v>-2.2668095238095227</v>
      </c>
      <c r="BC334" s="3">
        <f t="shared" si="291"/>
        <v>-2.028857142857142</v>
      </c>
      <c r="BD334" s="3">
        <f t="shared" si="292"/>
        <v>-2.2214733333333321</v>
      </c>
      <c r="BE334" s="3">
        <f t="shared" si="293"/>
        <v>-1.9882799999999992</v>
      </c>
      <c r="BF334" s="3">
        <f t="shared" si="294"/>
        <v>-2.1761371428571414</v>
      </c>
      <c r="BG334" s="3">
        <f t="shared" si="295"/>
        <v>-1.9477028571428561</v>
      </c>
    </row>
    <row r="335" spans="1:59" ht="15" x14ac:dyDescent="0.25">
      <c r="A335" s="38" t="s">
        <v>543</v>
      </c>
      <c r="B335" s="38" t="s">
        <v>83</v>
      </c>
      <c r="C335" s="38" t="str">
        <f>VLOOKUP(A335,CALC!$A$2:$C$494,3,FALSE)</f>
        <v>RW</v>
      </c>
      <c r="D335" s="38">
        <v>2</v>
      </c>
      <c r="E335" s="39">
        <v>84</v>
      </c>
      <c r="F335" s="40">
        <v>22</v>
      </c>
      <c r="G335" s="40">
        <v>16.3</v>
      </c>
      <c r="H335" s="40">
        <v>38.299999999999997</v>
      </c>
      <c r="I335" s="40">
        <v>11.1</v>
      </c>
      <c r="J335" s="40">
        <v>146</v>
      </c>
      <c r="K335" s="40">
        <v>52.9</v>
      </c>
      <c r="L335" s="40">
        <v>31</v>
      </c>
      <c r="M335" s="40">
        <v>13.9</v>
      </c>
      <c r="N335" s="41">
        <v>0.151</v>
      </c>
      <c r="O335" s="42">
        <v>15.45</v>
      </c>
      <c r="P335" s="54">
        <f t="shared" ref="P335:Y335" si="367">IF(F$4="Yes",F335*F$5,0)</f>
        <v>110</v>
      </c>
      <c r="Q335" s="55">
        <f t="shared" si="367"/>
        <v>61.125</v>
      </c>
      <c r="R335" s="55">
        <f t="shared" si="367"/>
        <v>0</v>
      </c>
      <c r="S335" s="55">
        <f t="shared" si="367"/>
        <v>5.55</v>
      </c>
      <c r="T335" s="55">
        <f t="shared" si="367"/>
        <v>73</v>
      </c>
      <c r="U335" s="55">
        <f t="shared" si="367"/>
        <v>15.87</v>
      </c>
      <c r="V335" s="55">
        <f t="shared" si="367"/>
        <v>18.599999999999998</v>
      </c>
      <c r="W335" s="55">
        <f t="shared" si="367"/>
        <v>0</v>
      </c>
      <c r="X335" s="55">
        <f t="shared" si="367"/>
        <v>0</v>
      </c>
      <c r="Y335" s="56">
        <f t="shared" si="367"/>
        <v>0</v>
      </c>
      <c r="Z335" s="57">
        <f t="shared" si="276"/>
        <v>284.14500000000004</v>
      </c>
      <c r="AA335" s="59">
        <f t="shared" si="277"/>
        <v>3.3826785714285719</v>
      </c>
      <c r="AB335" s="59">
        <f t="shared" si="278"/>
        <v>-2.3377261607142841</v>
      </c>
      <c r="AC335" s="1"/>
      <c r="AD335" s="1"/>
      <c r="AE335" s="1"/>
      <c r="AF335" s="1"/>
      <c r="AG335" s="1"/>
      <c r="AH335" s="1"/>
      <c r="AI335" s="1"/>
      <c r="AJ335" s="1"/>
      <c r="AK335" s="1"/>
      <c r="AL335" s="1">
        <f>IFERROR(VLOOKUP(C335,CALC!$K$2:$M$8,2,FALSE),1)</f>
        <v>0.95</v>
      </c>
      <c r="AM335" s="1">
        <f>IFERROR(VLOOKUP(C335,CALC!$K$2:$M$8,3,FALSE),1)</f>
        <v>0.97499999999999998</v>
      </c>
      <c r="AN335" s="1">
        <f>VLOOKUP(B335,CALC!$E$2:$H$33,3,FALSE)</f>
        <v>1.02</v>
      </c>
      <c r="AO335" s="1">
        <f>VLOOKUP(B335,CALC!$E$2:$H$33,4,FALSE)</f>
        <v>1.01</v>
      </c>
      <c r="AP335" s="1"/>
      <c r="AQ335" s="3">
        <f t="shared" si="279"/>
        <v>3.2981116071428573</v>
      </c>
      <c r="AR335" s="3">
        <f t="shared" si="280"/>
        <v>3.2135446428571433</v>
      </c>
      <c r="AS335" s="3">
        <f t="shared" si="281"/>
        <v>3.4165053571428574</v>
      </c>
      <c r="AT335" s="3">
        <f t="shared" si="282"/>
        <v>3.4503321428571434</v>
      </c>
      <c r="AU335" s="3">
        <f t="shared" si="283"/>
        <v>3.3310927232142857</v>
      </c>
      <c r="AV335" s="3">
        <f t="shared" si="284"/>
        <v>3.3640738392857146</v>
      </c>
      <c r="AW335" s="3">
        <f t="shared" si="285"/>
        <v>3.2456800892857145</v>
      </c>
      <c r="AX335" s="3">
        <f t="shared" si="286"/>
        <v>3.2778155357142862</v>
      </c>
      <c r="AY335" s="3">
        <f t="shared" si="287"/>
        <v>-2.3739285714285701</v>
      </c>
      <c r="AZ335" s="3">
        <f t="shared" si="288"/>
        <v>-2.3145803571428556</v>
      </c>
      <c r="BA335" s="3">
        <f t="shared" si="289"/>
        <v>-2.2552321428571416</v>
      </c>
      <c r="BB335" s="3">
        <f t="shared" si="290"/>
        <v>-2.3976678571428556</v>
      </c>
      <c r="BC335" s="3">
        <f t="shared" si="291"/>
        <v>-2.4214071428571415</v>
      </c>
      <c r="BD335" s="3">
        <f t="shared" si="292"/>
        <v>-2.3377261607142841</v>
      </c>
      <c r="BE335" s="3">
        <f t="shared" si="293"/>
        <v>-2.3608719642857126</v>
      </c>
      <c r="BF335" s="3">
        <f t="shared" si="294"/>
        <v>-2.277784464285713</v>
      </c>
      <c r="BG335" s="3">
        <f t="shared" si="295"/>
        <v>-2.3003367857142845</v>
      </c>
    </row>
    <row r="336" spans="1:59" ht="15" x14ac:dyDescent="0.25">
      <c r="A336" s="38" t="s">
        <v>537</v>
      </c>
      <c r="B336" s="38" t="s">
        <v>25</v>
      </c>
      <c r="C336" s="38" t="str">
        <f>VLOOKUP(A336,CALC!$A$2:$C$494,3,FALSE)</f>
        <v>RW</v>
      </c>
      <c r="D336" s="38">
        <v>2</v>
      </c>
      <c r="E336" s="39">
        <v>84</v>
      </c>
      <c r="F336" s="40">
        <v>16.7</v>
      </c>
      <c r="G336" s="40">
        <v>19.8</v>
      </c>
      <c r="H336" s="40">
        <v>36.5</v>
      </c>
      <c r="I336" s="40">
        <v>10</v>
      </c>
      <c r="J336" s="40">
        <v>142.6</v>
      </c>
      <c r="K336" s="40">
        <v>88.8</v>
      </c>
      <c r="L336" s="40">
        <v>49.5</v>
      </c>
      <c r="M336" s="40">
        <v>18.8</v>
      </c>
      <c r="N336" s="41">
        <v>0.11700000000000001</v>
      </c>
      <c r="O336" s="42">
        <v>14.4</v>
      </c>
      <c r="P336" s="54">
        <f t="shared" ref="P336:Y336" si="368">IF(F$4="Yes",F336*F$5,0)</f>
        <v>83.5</v>
      </c>
      <c r="Q336" s="55">
        <f t="shared" si="368"/>
        <v>74.25</v>
      </c>
      <c r="R336" s="55">
        <f t="shared" si="368"/>
        <v>0</v>
      </c>
      <c r="S336" s="55">
        <f t="shared" si="368"/>
        <v>5</v>
      </c>
      <c r="T336" s="55">
        <f t="shared" si="368"/>
        <v>71.3</v>
      </c>
      <c r="U336" s="55">
        <f t="shared" si="368"/>
        <v>26.639999999999997</v>
      </c>
      <c r="V336" s="55">
        <f t="shared" si="368"/>
        <v>29.7</v>
      </c>
      <c r="W336" s="55">
        <f t="shared" si="368"/>
        <v>0</v>
      </c>
      <c r="X336" s="55">
        <f t="shared" si="368"/>
        <v>0</v>
      </c>
      <c r="Y336" s="56">
        <f t="shared" si="368"/>
        <v>0</v>
      </c>
      <c r="Z336" s="57">
        <f t="shared" si="276"/>
        <v>290.39</v>
      </c>
      <c r="AA336" s="59">
        <f t="shared" si="277"/>
        <v>3.4570238095238093</v>
      </c>
      <c r="AB336" s="59">
        <f t="shared" si="278"/>
        <v>-2.4214612499999992</v>
      </c>
      <c r="AC336" s="1"/>
      <c r="AD336" s="1"/>
      <c r="AE336" s="1"/>
      <c r="AF336" s="1"/>
      <c r="AG336" s="1"/>
      <c r="AH336" s="1"/>
      <c r="AI336" s="1"/>
      <c r="AJ336" s="1"/>
      <c r="AK336" s="1"/>
      <c r="AL336" s="1">
        <f>IFERROR(VLOOKUP(C336,CALC!$K$2:$M$8,2,FALSE),1)</f>
        <v>0.95</v>
      </c>
      <c r="AM336" s="1">
        <f>IFERROR(VLOOKUP(C336,CALC!$K$2:$M$8,3,FALSE),1)</f>
        <v>0.97499999999999998</v>
      </c>
      <c r="AN336" s="1">
        <f>VLOOKUP(B336,CALC!$E$2:$H$33,3,FALSE)</f>
        <v>1.1599999999999999</v>
      </c>
      <c r="AO336" s="1">
        <f>VLOOKUP(B336,CALC!$E$2:$H$33,4,FALSE)</f>
        <v>1.08</v>
      </c>
      <c r="AP336" s="1"/>
      <c r="AQ336" s="3">
        <f t="shared" si="279"/>
        <v>3.3705982142857138</v>
      </c>
      <c r="AR336" s="3">
        <f t="shared" si="280"/>
        <v>3.2841726190476188</v>
      </c>
      <c r="AS336" s="3">
        <f t="shared" si="281"/>
        <v>3.7335857142857143</v>
      </c>
      <c r="AT336" s="3">
        <f t="shared" si="282"/>
        <v>4.0101476190476184</v>
      </c>
      <c r="AU336" s="3">
        <f t="shared" si="283"/>
        <v>3.6402460714285714</v>
      </c>
      <c r="AV336" s="3">
        <f t="shared" si="284"/>
        <v>3.9098939285714276</v>
      </c>
      <c r="AW336" s="3">
        <f t="shared" si="285"/>
        <v>3.5469064285714285</v>
      </c>
      <c r="AX336" s="3">
        <f t="shared" si="286"/>
        <v>3.8096402380952377</v>
      </c>
      <c r="AY336" s="3">
        <f t="shared" si="287"/>
        <v>-2.2995833333333326</v>
      </c>
      <c r="AZ336" s="3">
        <f t="shared" si="288"/>
        <v>-2.2420937499999991</v>
      </c>
      <c r="BA336" s="3">
        <f t="shared" si="289"/>
        <v>-2.184604166666666</v>
      </c>
      <c r="BB336" s="3">
        <f t="shared" si="290"/>
        <v>-2.4835499999999993</v>
      </c>
      <c r="BC336" s="3">
        <f t="shared" si="291"/>
        <v>-2.6675166666666659</v>
      </c>
      <c r="BD336" s="3">
        <f t="shared" si="292"/>
        <v>-2.4214612499999992</v>
      </c>
      <c r="BE336" s="3">
        <f t="shared" si="293"/>
        <v>-2.6008287499999989</v>
      </c>
      <c r="BF336" s="3">
        <f t="shared" si="294"/>
        <v>-2.3593724999999997</v>
      </c>
      <c r="BG336" s="3">
        <f t="shared" si="295"/>
        <v>-2.5341408333333324</v>
      </c>
    </row>
    <row r="337" spans="1:59" ht="15" x14ac:dyDescent="0.25">
      <c r="A337" s="38" t="s">
        <v>524</v>
      </c>
      <c r="B337" s="38" t="s">
        <v>74</v>
      </c>
      <c r="C337" s="38" t="str">
        <f>VLOOKUP(A337,CALC!$A$2:$C$494,3,FALSE)</f>
        <v>D</v>
      </c>
      <c r="D337" s="38">
        <v>2</v>
      </c>
      <c r="E337" s="39">
        <v>84</v>
      </c>
      <c r="F337" s="40">
        <v>7.6</v>
      </c>
      <c r="G337" s="40">
        <v>22.2</v>
      </c>
      <c r="H337" s="40">
        <v>29.8</v>
      </c>
      <c r="I337" s="40">
        <v>9.5</v>
      </c>
      <c r="J337" s="40">
        <v>90.7</v>
      </c>
      <c r="K337" s="40">
        <v>27.2</v>
      </c>
      <c r="L337" s="40">
        <v>70.900000000000006</v>
      </c>
      <c r="M337" s="40">
        <v>24.9</v>
      </c>
      <c r="N337" s="52">
        <v>8.4000000000000005E-2</v>
      </c>
      <c r="O337" s="42">
        <v>16.649999999999999</v>
      </c>
      <c r="P337" s="54">
        <f t="shared" ref="P337:Y337" si="369">IF(F$4="Yes",F337*F$5,0)</f>
        <v>38</v>
      </c>
      <c r="Q337" s="55">
        <f t="shared" si="369"/>
        <v>83.25</v>
      </c>
      <c r="R337" s="55">
        <f t="shared" si="369"/>
        <v>0</v>
      </c>
      <c r="S337" s="55">
        <f t="shared" si="369"/>
        <v>4.75</v>
      </c>
      <c r="T337" s="55">
        <f t="shared" si="369"/>
        <v>45.35</v>
      </c>
      <c r="U337" s="55">
        <f t="shared" si="369"/>
        <v>8.16</v>
      </c>
      <c r="V337" s="55">
        <f t="shared" si="369"/>
        <v>42.54</v>
      </c>
      <c r="W337" s="55">
        <f t="shared" si="369"/>
        <v>0</v>
      </c>
      <c r="X337" s="55">
        <f t="shared" si="369"/>
        <v>0</v>
      </c>
      <c r="Y337" s="56">
        <f t="shared" si="369"/>
        <v>0</v>
      </c>
      <c r="Z337" s="57">
        <f t="shared" si="276"/>
        <v>222.04999999999998</v>
      </c>
      <c r="AA337" s="59">
        <f t="shared" si="277"/>
        <v>2.6434523809523807</v>
      </c>
      <c r="AB337" s="59">
        <f t="shared" si="278"/>
        <v>-2.3506575000000014</v>
      </c>
      <c r="AC337" s="1"/>
      <c r="AD337" s="1"/>
      <c r="AE337" s="1"/>
      <c r="AF337" s="1"/>
      <c r="AG337" s="1"/>
      <c r="AH337" s="1"/>
      <c r="AI337" s="1"/>
      <c r="AJ337" s="1"/>
      <c r="AK337" s="1"/>
      <c r="AL337" s="1">
        <f>IFERROR(VLOOKUP(C337,CALC!$K$2:$M$8,2,FALSE),1)</f>
        <v>1</v>
      </c>
      <c r="AM337" s="1">
        <f>IFERROR(VLOOKUP(C337,CALC!$K$2:$M$8,3,FALSE),1)</f>
        <v>1</v>
      </c>
      <c r="AN337" s="1">
        <f>VLOOKUP(B337,CALC!$E$2:$H$33,3,FALSE)</f>
        <v>1.07</v>
      </c>
      <c r="AO337" s="1">
        <f>VLOOKUP(B337,CALC!$E$2:$H$33,4,FALSE)</f>
        <v>1.0350000000000001</v>
      </c>
      <c r="AP337" s="1"/>
      <c r="AQ337" s="3">
        <f t="shared" si="279"/>
        <v>2.6434523809523807</v>
      </c>
      <c r="AR337" s="3">
        <f t="shared" si="280"/>
        <v>2.6434523809523807</v>
      </c>
      <c r="AS337" s="3">
        <f t="shared" si="281"/>
        <v>2.7359732142857145</v>
      </c>
      <c r="AT337" s="3">
        <f t="shared" si="282"/>
        <v>2.8284940476190474</v>
      </c>
      <c r="AU337" s="3">
        <f t="shared" si="283"/>
        <v>2.7359732142857145</v>
      </c>
      <c r="AV337" s="3">
        <f t="shared" si="284"/>
        <v>2.8284940476190474</v>
      </c>
      <c r="AW337" s="3">
        <f t="shared" si="285"/>
        <v>2.7359732142857145</v>
      </c>
      <c r="AX337" s="3">
        <f t="shared" si="286"/>
        <v>2.8284940476190474</v>
      </c>
      <c r="AY337" s="3">
        <f t="shared" si="287"/>
        <v>-2.2711666666666677</v>
      </c>
      <c r="AZ337" s="3">
        <f t="shared" si="288"/>
        <v>-2.2711666666666677</v>
      </c>
      <c r="BA337" s="3">
        <f t="shared" si="289"/>
        <v>-2.2711666666666677</v>
      </c>
      <c r="BB337" s="3">
        <f t="shared" si="290"/>
        <v>-2.3506575000000014</v>
      </c>
      <c r="BC337" s="3">
        <f t="shared" si="291"/>
        <v>-2.4301483333333347</v>
      </c>
      <c r="BD337" s="3">
        <f t="shared" si="292"/>
        <v>-2.3506575000000014</v>
      </c>
      <c r="BE337" s="3">
        <f t="shared" si="293"/>
        <v>-2.4301483333333347</v>
      </c>
      <c r="BF337" s="3">
        <f t="shared" si="294"/>
        <v>-2.3506575000000014</v>
      </c>
      <c r="BG337" s="3">
        <f t="shared" si="295"/>
        <v>-2.4301483333333347</v>
      </c>
    </row>
    <row r="338" spans="1:59" ht="15" x14ac:dyDescent="0.25">
      <c r="A338" s="1" t="s">
        <v>530</v>
      </c>
      <c r="B338" s="1" t="s">
        <v>23</v>
      </c>
      <c r="C338" s="38" t="str">
        <f>VLOOKUP(A338,CALC!$A$2:$C$494,3,FALSE)</f>
        <v>C</v>
      </c>
      <c r="D338" s="1">
        <v>2</v>
      </c>
      <c r="E338" s="79">
        <v>84</v>
      </c>
      <c r="F338" s="80">
        <v>15.4</v>
      </c>
      <c r="G338" s="80">
        <v>27.3</v>
      </c>
      <c r="H338" s="80">
        <v>42.8</v>
      </c>
      <c r="I338" s="80">
        <v>11</v>
      </c>
      <c r="J338" s="80">
        <v>139.1</v>
      </c>
      <c r="K338" s="80">
        <v>29.2</v>
      </c>
      <c r="L338" s="80">
        <v>33.799999999999997</v>
      </c>
      <c r="M338" s="80">
        <v>28.9</v>
      </c>
      <c r="N338" s="81">
        <v>0.111</v>
      </c>
      <c r="O338" s="3">
        <v>16.7</v>
      </c>
      <c r="P338" s="54">
        <f t="shared" ref="P338:Y338" si="370">IF(F$4="Yes",F338*F$5,0)</f>
        <v>77</v>
      </c>
      <c r="Q338" s="55">
        <f t="shared" si="370"/>
        <v>102.375</v>
      </c>
      <c r="R338" s="55">
        <f t="shared" si="370"/>
        <v>0</v>
      </c>
      <c r="S338" s="55">
        <f t="shared" si="370"/>
        <v>5.5</v>
      </c>
      <c r="T338" s="55">
        <f t="shared" si="370"/>
        <v>69.55</v>
      </c>
      <c r="U338" s="55">
        <f t="shared" si="370"/>
        <v>8.76</v>
      </c>
      <c r="V338" s="55">
        <f t="shared" si="370"/>
        <v>20.279999999999998</v>
      </c>
      <c r="W338" s="55">
        <f t="shared" si="370"/>
        <v>0</v>
      </c>
      <c r="X338" s="55">
        <f t="shared" si="370"/>
        <v>0</v>
      </c>
      <c r="Y338" s="56">
        <f t="shared" si="370"/>
        <v>0</v>
      </c>
      <c r="Z338" s="57">
        <f t="shared" si="276"/>
        <v>283.46499999999997</v>
      </c>
      <c r="AA338" s="59">
        <f t="shared" si="277"/>
        <v>3.3745833333333328</v>
      </c>
      <c r="AB338" s="59">
        <f t="shared" si="278"/>
        <v>-2.3810709999999995</v>
      </c>
      <c r="AC338" s="1"/>
      <c r="AD338" s="1"/>
      <c r="AE338" s="1"/>
      <c r="AF338" s="1"/>
      <c r="AG338" s="1"/>
      <c r="AH338" s="1"/>
      <c r="AI338" s="1"/>
      <c r="AJ338" s="1"/>
      <c r="AK338" s="1"/>
      <c r="AL338" s="1">
        <f>IFERROR(VLOOKUP(C338,CALC!$K$2:$M$8,2,FALSE),1)</f>
        <v>0.96</v>
      </c>
      <c r="AM338" s="1">
        <f>IFERROR(VLOOKUP(C338,CALC!$K$2:$M$8,3,FALSE),1)</f>
        <v>0.98</v>
      </c>
      <c r="AN338" s="1">
        <f>VLOOKUP(B338,CALC!$E$2:$H$33,3,FALSE)</f>
        <v>1.04</v>
      </c>
      <c r="AO338" s="1">
        <f>VLOOKUP(B338,CALC!$E$2:$H$33,4,FALSE)</f>
        <v>1.02</v>
      </c>
      <c r="AP338" s="1"/>
      <c r="AQ338" s="3">
        <f t="shared" si="279"/>
        <v>3.3070916666666661</v>
      </c>
      <c r="AR338" s="3">
        <f t="shared" si="280"/>
        <v>3.2395999999999994</v>
      </c>
      <c r="AS338" s="3">
        <f t="shared" si="281"/>
        <v>3.4420749999999996</v>
      </c>
      <c r="AT338" s="3">
        <f t="shared" si="282"/>
        <v>3.5095666666666663</v>
      </c>
      <c r="AU338" s="3">
        <f t="shared" si="283"/>
        <v>3.3732334999999996</v>
      </c>
      <c r="AV338" s="3">
        <f t="shared" si="284"/>
        <v>3.439375333333333</v>
      </c>
      <c r="AW338" s="3">
        <f t="shared" si="285"/>
        <v>3.3043919999999996</v>
      </c>
      <c r="AX338" s="3">
        <f t="shared" si="286"/>
        <v>3.3691839999999993</v>
      </c>
      <c r="AY338" s="3">
        <f t="shared" si="287"/>
        <v>-2.3820238095238091</v>
      </c>
      <c r="AZ338" s="3">
        <f t="shared" si="288"/>
        <v>-2.3343833333333328</v>
      </c>
      <c r="BA338" s="3">
        <f t="shared" si="289"/>
        <v>-2.2867428571428565</v>
      </c>
      <c r="BB338" s="3">
        <f t="shared" si="290"/>
        <v>-2.4296642857142854</v>
      </c>
      <c r="BC338" s="3">
        <f t="shared" si="291"/>
        <v>-2.4773047619047617</v>
      </c>
      <c r="BD338" s="3">
        <f t="shared" si="292"/>
        <v>-2.3810709999999995</v>
      </c>
      <c r="BE338" s="3">
        <f t="shared" si="293"/>
        <v>-2.4277586666666662</v>
      </c>
      <c r="BF338" s="3">
        <f t="shared" si="294"/>
        <v>-2.3324777142857136</v>
      </c>
      <c r="BG338" s="3">
        <f t="shared" si="295"/>
        <v>-2.3782125714285707</v>
      </c>
    </row>
    <row r="339" spans="1:59" ht="15" x14ac:dyDescent="0.25">
      <c r="A339" s="38" t="s">
        <v>564</v>
      </c>
      <c r="B339" s="38" t="s">
        <v>32</v>
      </c>
      <c r="C339" s="38" t="str">
        <f>VLOOKUP(A339,CALC!$A$2:$C$494,3,FALSE)</f>
        <v>LW</v>
      </c>
      <c r="D339" s="38"/>
      <c r="E339" s="39">
        <v>84</v>
      </c>
      <c r="F339" s="40">
        <v>17.7</v>
      </c>
      <c r="G339" s="40">
        <v>18.100000000000001</v>
      </c>
      <c r="H339" s="40">
        <v>35.9</v>
      </c>
      <c r="I339" s="40">
        <v>2.7</v>
      </c>
      <c r="J339" s="40">
        <v>157.30000000000001</v>
      </c>
      <c r="K339" s="40">
        <v>143.9</v>
      </c>
      <c r="L339" s="40">
        <v>20.100000000000001</v>
      </c>
      <c r="M339" s="40">
        <v>32.4</v>
      </c>
      <c r="N339" s="41">
        <v>0.113</v>
      </c>
      <c r="O339" s="42">
        <v>13.25</v>
      </c>
      <c r="P339" s="54">
        <f t="shared" ref="P339:Y339" si="371">IF(F$4="Yes",F339*F$5,0)</f>
        <v>88.5</v>
      </c>
      <c r="Q339" s="55">
        <f t="shared" si="371"/>
        <v>67.875</v>
      </c>
      <c r="R339" s="55">
        <f t="shared" si="371"/>
        <v>0</v>
      </c>
      <c r="S339" s="55">
        <f t="shared" si="371"/>
        <v>1.35</v>
      </c>
      <c r="T339" s="55">
        <f t="shared" si="371"/>
        <v>78.650000000000006</v>
      </c>
      <c r="U339" s="55">
        <f t="shared" si="371"/>
        <v>43.17</v>
      </c>
      <c r="V339" s="55">
        <f t="shared" si="371"/>
        <v>12.06</v>
      </c>
      <c r="W339" s="55">
        <f t="shared" si="371"/>
        <v>0</v>
      </c>
      <c r="X339" s="55">
        <f t="shared" si="371"/>
        <v>0</v>
      </c>
      <c r="Y339" s="56">
        <f t="shared" si="371"/>
        <v>0</v>
      </c>
      <c r="Z339" s="57">
        <f t="shared" si="276"/>
        <v>291.60500000000002</v>
      </c>
      <c r="AA339" s="59">
        <f t="shared" si="277"/>
        <v>3.4714880952380955</v>
      </c>
      <c r="AB339" s="59">
        <f t="shared" si="278"/>
        <v>-2.4948929761904752</v>
      </c>
      <c r="AC339" s="1"/>
      <c r="AD339" s="1"/>
      <c r="AE339" s="1"/>
      <c r="AF339" s="1"/>
      <c r="AG339" s="1"/>
      <c r="AH339" s="1"/>
      <c r="AI339" s="1"/>
      <c r="AJ339" s="1"/>
      <c r="AK339" s="1"/>
      <c r="AL339" s="1">
        <f>IFERROR(VLOOKUP(C339,CALC!$K$2:$M$8,2,FALSE),1)</f>
        <v>1.06</v>
      </c>
      <c r="AM339" s="1">
        <f>IFERROR(VLOOKUP(C339,CALC!$K$2:$M$8,3,FALSE),1)</f>
        <v>1.03</v>
      </c>
      <c r="AN339" s="1">
        <f>VLOOKUP(B339,CALC!$E$2:$H$33,3,FALSE)</f>
        <v>1.1200000000000001</v>
      </c>
      <c r="AO339" s="1">
        <f>VLOOKUP(B339,CALC!$E$2:$H$33,4,FALSE)</f>
        <v>1.06</v>
      </c>
      <c r="AP339" s="1"/>
      <c r="AQ339" s="3">
        <f t="shared" si="279"/>
        <v>3.5756327380952384</v>
      </c>
      <c r="AR339" s="3">
        <f t="shared" si="280"/>
        <v>3.6797773809523813</v>
      </c>
      <c r="AS339" s="3">
        <f t="shared" si="281"/>
        <v>3.6797773809523813</v>
      </c>
      <c r="AT339" s="3">
        <f t="shared" si="282"/>
        <v>3.8880666666666674</v>
      </c>
      <c r="AU339" s="3">
        <f t="shared" si="283"/>
        <v>3.7901707023809528</v>
      </c>
      <c r="AV339" s="3">
        <f t="shared" si="284"/>
        <v>4.0047086666666676</v>
      </c>
      <c r="AW339" s="3">
        <f t="shared" si="285"/>
        <v>3.9005640238095243</v>
      </c>
      <c r="AX339" s="3">
        <f t="shared" si="286"/>
        <v>4.1213506666666673</v>
      </c>
      <c r="AY339" s="3">
        <f t="shared" si="287"/>
        <v>-2.2851190476190464</v>
      </c>
      <c r="AZ339" s="3">
        <f t="shared" si="288"/>
        <v>-2.353672619047618</v>
      </c>
      <c r="BA339" s="3">
        <f t="shared" si="289"/>
        <v>-2.4222261904761893</v>
      </c>
      <c r="BB339" s="3">
        <f t="shared" si="290"/>
        <v>-2.4222261904761893</v>
      </c>
      <c r="BC339" s="3">
        <f t="shared" si="291"/>
        <v>-2.5593333333333321</v>
      </c>
      <c r="BD339" s="3">
        <f t="shared" si="292"/>
        <v>-2.4948929761904752</v>
      </c>
      <c r="BE339" s="3">
        <f t="shared" si="293"/>
        <v>-2.6361133333333324</v>
      </c>
      <c r="BF339" s="3">
        <f t="shared" si="294"/>
        <v>-2.5675597619047608</v>
      </c>
      <c r="BG339" s="3">
        <f t="shared" si="295"/>
        <v>-2.7128933333333323</v>
      </c>
    </row>
    <row r="340" spans="1:59" ht="15" x14ac:dyDescent="0.25">
      <c r="A340" s="38" t="s">
        <v>452</v>
      </c>
      <c r="B340" s="38" t="s">
        <v>30</v>
      </c>
      <c r="C340" s="38" t="str">
        <f>VLOOKUP(A340,CALC!$A$2:$C$494,3,FALSE)</f>
        <v>C</v>
      </c>
      <c r="D340" s="38">
        <v>2</v>
      </c>
      <c r="E340" s="39">
        <v>84</v>
      </c>
      <c r="F340" s="40">
        <v>16.2</v>
      </c>
      <c r="G340" s="40">
        <v>23.8</v>
      </c>
      <c r="H340" s="40">
        <v>40</v>
      </c>
      <c r="I340" s="40">
        <v>8.6</v>
      </c>
      <c r="J340" s="40">
        <v>141.30000000000001</v>
      </c>
      <c r="K340" s="40">
        <v>43.1</v>
      </c>
      <c r="L340" s="40">
        <v>30.2</v>
      </c>
      <c r="M340" s="40">
        <v>23.1</v>
      </c>
      <c r="N340" s="52">
        <v>0.115</v>
      </c>
      <c r="O340" s="42">
        <v>15</v>
      </c>
      <c r="P340" s="54">
        <f t="shared" ref="P340:Y340" si="372">IF(F$4="Yes",F340*F$5,0)</f>
        <v>81</v>
      </c>
      <c r="Q340" s="55">
        <f t="shared" si="372"/>
        <v>89.25</v>
      </c>
      <c r="R340" s="55">
        <f t="shared" si="372"/>
        <v>0</v>
      </c>
      <c r="S340" s="55">
        <f t="shared" si="372"/>
        <v>4.3</v>
      </c>
      <c r="T340" s="55">
        <f t="shared" si="372"/>
        <v>70.650000000000006</v>
      </c>
      <c r="U340" s="55">
        <f t="shared" si="372"/>
        <v>12.93</v>
      </c>
      <c r="V340" s="55">
        <f t="shared" si="372"/>
        <v>18.119999999999997</v>
      </c>
      <c r="W340" s="55">
        <f t="shared" si="372"/>
        <v>0</v>
      </c>
      <c r="X340" s="55">
        <f t="shared" si="372"/>
        <v>0</v>
      </c>
      <c r="Y340" s="56">
        <f t="shared" si="372"/>
        <v>0</v>
      </c>
      <c r="Z340" s="57">
        <f t="shared" si="276"/>
        <v>276.25</v>
      </c>
      <c r="AA340" s="59">
        <f t="shared" si="277"/>
        <v>3.2886904761904763</v>
      </c>
      <c r="AB340" s="59">
        <f t="shared" si="278"/>
        <v>-2.3339087916666661</v>
      </c>
      <c r="AC340" s="1"/>
      <c r="AD340" s="1"/>
      <c r="AE340" s="1"/>
      <c r="AF340" s="1"/>
      <c r="AG340" s="1"/>
      <c r="AH340" s="1"/>
      <c r="AI340" s="1"/>
      <c r="AJ340" s="1"/>
      <c r="AK340" s="1"/>
      <c r="AL340" s="1">
        <f>IFERROR(VLOOKUP(C340,CALC!$K$2:$M$8,2,FALSE),1)</f>
        <v>0.96</v>
      </c>
      <c r="AM340" s="1">
        <f>IFERROR(VLOOKUP(C340,CALC!$K$2:$M$8,3,FALSE),1)</f>
        <v>0.98</v>
      </c>
      <c r="AN340" s="1">
        <f>VLOOKUP(B340,CALC!$E$2:$H$33,3,FALSE)</f>
        <v>0.93</v>
      </c>
      <c r="AO340" s="1">
        <f>VLOOKUP(B340,CALC!$E$2:$H$33,4,FALSE)</f>
        <v>0.96500000000000008</v>
      </c>
      <c r="AP340" s="1"/>
      <c r="AQ340" s="3">
        <f t="shared" si="279"/>
        <v>3.2229166666666669</v>
      </c>
      <c r="AR340" s="3">
        <f t="shared" si="280"/>
        <v>3.157142857142857</v>
      </c>
      <c r="AS340" s="3">
        <f t="shared" si="281"/>
        <v>3.1735863095238099</v>
      </c>
      <c r="AT340" s="3">
        <f t="shared" si="282"/>
        <v>3.0584821428571431</v>
      </c>
      <c r="AU340" s="3">
        <f t="shared" si="283"/>
        <v>3.1101145833333339</v>
      </c>
      <c r="AV340" s="3">
        <f t="shared" si="284"/>
        <v>2.9973125000000005</v>
      </c>
      <c r="AW340" s="3">
        <f t="shared" si="285"/>
        <v>3.0466428571428574</v>
      </c>
      <c r="AX340" s="3">
        <f t="shared" si="286"/>
        <v>2.9361428571428574</v>
      </c>
      <c r="AY340" s="3">
        <f t="shared" si="287"/>
        <v>-2.4679166666666656</v>
      </c>
      <c r="AZ340" s="3">
        <f t="shared" si="288"/>
        <v>-2.4185583333333325</v>
      </c>
      <c r="BA340" s="3">
        <f t="shared" si="289"/>
        <v>-2.3691999999999989</v>
      </c>
      <c r="BB340" s="3">
        <f t="shared" si="290"/>
        <v>-2.3815395833333324</v>
      </c>
      <c r="BC340" s="3">
        <f t="shared" si="291"/>
        <v>-2.2951624999999991</v>
      </c>
      <c r="BD340" s="3">
        <f t="shared" si="292"/>
        <v>-2.3339087916666661</v>
      </c>
      <c r="BE340" s="3">
        <f t="shared" si="293"/>
        <v>-2.2492592499999993</v>
      </c>
      <c r="BF340" s="3">
        <f t="shared" si="294"/>
        <v>-2.2862779999999989</v>
      </c>
      <c r="BG340" s="3">
        <f t="shared" si="295"/>
        <v>-2.203355999999999</v>
      </c>
    </row>
    <row r="341" spans="1:59" ht="15" x14ac:dyDescent="0.25">
      <c r="A341" s="38" t="s">
        <v>532</v>
      </c>
      <c r="B341" s="38" t="s">
        <v>79</v>
      </c>
      <c r="C341" s="38" t="str">
        <f>VLOOKUP(A341,CALC!$A$2:$C$494,3,FALSE)</f>
        <v>C/LW/RW</v>
      </c>
      <c r="D341" s="38">
        <v>2</v>
      </c>
      <c r="E341" s="39">
        <v>84</v>
      </c>
      <c r="F341" s="40">
        <v>21.2</v>
      </c>
      <c r="G341" s="40">
        <v>16.600000000000001</v>
      </c>
      <c r="H341" s="40">
        <v>37.9</v>
      </c>
      <c r="I341" s="40">
        <v>8.6</v>
      </c>
      <c r="J341" s="40">
        <v>168.6</v>
      </c>
      <c r="K341" s="40">
        <v>21.9</v>
      </c>
      <c r="L341" s="40">
        <v>37</v>
      </c>
      <c r="M341" s="40">
        <v>12.5</v>
      </c>
      <c r="N341" s="52">
        <v>0.126</v>
      </c>
      <c r="O341" s="42">
        <v>16.399999999999999</v>
      </c>
      <c r="P341" s="54">
        <f t="shared" ref="P341:Y341" si="373">IF(F$4="Yes",F341*F$5,0)</f>
        <v>106</v>
      </c>
      <c r="Q341" s="55">
        <f t="shared" si="373"/>
        <v>62.250000000000007</v>
      </c>
      <c r="R341" s="55">
        <f t="shared" si="373"/>
        <v>0</v>
      </c>
      <c r="S341" s="55">
        <f t="shared" si="373"/>
        <v>4.3</v>
      </c>
      <c r="T341" s="55">
        <f t="shared" si="373"/>
        <v>84.3</v>
      </c>
      <c r="U341" s="55">
        <f t="shared" si="373"/>
        <v>6.5699999999999994</v>
      </c>
      <c r="V341" s="55">
        <f t="shared" si="373"/>
        <v>22.2</v>
      </c>
      <c r="W341" s="55">
        <f t="shared" si="373"/>
        <v>0</v>
      </c>
      <c r="X341" s="55">
        <f t="shared" si="373"/>
        <v>0</v>
      </c>
      <c r="Y341" s="56">
        <f t="shared" si="373"/>
        <v>0</v>
      </c>
      <c r="Z341" s="57">
        <f t="shared" si="276"/>
        <v>285.62</v>
      </c>
      <c r="AA341" s="59">
        <f t="shared" si="277"/>
        <v>3.4002380952380955</v>
      </c>
      <c r="AB341" s="59">
        <f t="shared" si="278"/>
        <v>-2.4467947098214271</v>
      </c>
      <c r="AC341" s="1"/>
      <c r="AD341" s="1"/>
      <c r="AE341" s="1"/>
      <c r="AF341" s="1"/>
      <c r="AG341" s="1"/>
      <c r="AH341" s="1"/>
      <c r="AI341" s="1"/>
      <c r="AJ341" s="1"/>
      <c r="AK341" s="1"/>
      <c r="AL341" s="1">
        <f>IFERROR(VLOOKUP(C341,CALC!$K$2:$M$8,2,FALSE),1)</f>
        <v>1.1299999999999999</v>
      </c>
      <c r="AM341" s="1">
        <f>IFERROR(VLOOKUP(C341,CALC!$K$2:$M$8,3,FALSE),1)</f>
        <v>1.0649999999999999</v>
      </c>
      <c r="AN341" s="1">
        <f>VLOOKUP(B341,CALC!$E$2:$H$33,3,FALSE)</f>
        <v>0.95</v>
      </c>
      <c r="AO341" s="1">
        <f>VLOOKUP(B341,CALC!$E$2:$H$33,4,FALSE)</f>
        <v>0.97499999999999998</v>
      </c>
      <c r="AP341" s="1"/>
      <c r="AQ341" s="3">
        <f t="shared" si="279"/>
        <v>3.6212535714285714</v>
      </c>
      <c r="AR341" s="3">
        <f t="shared" si="280"/>
        <v>3.8422690476190478</v>
      </c>
      <c r="AS341" s="3">
        <f t="shared" si="281"/>
        <v>3.315232142857143</v>
      </c>
      <c r="AT341" s="3">
        <f t="shared" si="282"/>
        <v>3.2302261904761904</v>
      </c>
      <c r="AU341" s="3">
        <f t="shared" si="283"/>
        <v>3.5307222321428569</v>
      </c>
      <c r="AV341" s="3">
        <f t="shared" si="284"/>
        <v>3.4401908928571427</v>
      </c>
      <c r="AW341" s="3">
        <f t="shared" si="285"/>
        <v>3.7462123214285716</v>
      </c>
      <c r="AX341" s="3">
        <f t="shared" si="286"/>
        <v>3.6501555952380951</v>
      </c>
      <c r="AY341" s="3">
        <f t="shared" si="287"/>
        <v>-2.3563690476190464</v>
      </c>
      <c r="AZ341" s="3">
        <f t="shared" si="288"/>
        <v>-2.5095330357142842</v>
      </c>
      <c r="BA341" s="3">
        <f t="shared" si="289"/>
        <v>-2.662697023809522</v>
      </c>
      <c r="BB341" s="3">
        <f t="shared" si="290"/>
        <v>-2.2974598214285704</v>
      </c>
      <c r="BC341" s="3">
        <f t="shared" si="291"/>
        <v>-2.238550595238094</v>
      </c>
      <c r="BD341" s="3">
        <f t="shared" si="292"/>
        <v>-2.4467947098214271</v>
      </c>
      <c r="BE341" s="3">
        <f t="shared" si="293"/>
        <v>-2.38405638392857</v>
      </c>
      <c r="BF341" s="3">
        <f t="shared" si="294"/>
        <v>-2.5961295982142838</v>
      </c>
      <c r="BG341" s="3">
        <f t="shared" si="295"/>
        <v>-2.5295621726190456</v>
      </c>
    </row>
    <row r="342" spans="1:59" ht="15" x14ac:dyDescent="0.25">
      <c r="A342" s="38" t="s">
        <v>502</v>
      </c>
      <c r="B342" s="38" t="s">
        <v>28</v>
      </c>
      <c r="C342" s="38" t="str">
        <f>VLOOKUP(A342,CALC!$A$2:$C$494,3,FALSE)</f>
        <v>C/LW/RW</v>
      </c>
      <c r="D342" s="38">
        <v>2</v>
      </c>
      <c r="E342" s="39">
        <v>84</v>
      </c>
      <c r="F342" s="40">
        <v>15.8</v>
      </c>
      <c r="G342" s="40">
        <v>26.8</v>
      </c>
      <c r="H342" s="40">
        <v>42.6</v>
      </c>
      <c r="I342" s="40">
        <v>7</v>
      </c>
      <c r="J342" s="40">
        <v>107.9</v>
      </c>
      <c r="K342" s="40">
        <v>106.3</v>
      </c>
      <c r="L342" s="40">
        <v>34.9</v>
      </c>
      <c r="M342" s="40">
        <v>63.4</v>
      </c>
      <c r="N342" s="41">
        <v>0.14599999999999999</v>
      </c>
      <c r="O342" s="42">
        <v>13.05</v>
      </c>
      <c r="P342" s="54">
        <f t="shared" ref="P342:Y342" si="374">IF(F$4="Yes",F342*F$5,0)</f>
        <v>79</v>
      </c>
      <c r="Q342" s="55">
        <f t="shared" si="374"/>
        <v>100.5</v>
      </c>
      <c r="R342" s="55">
        <f t="shared" si="374"/>
        <v>0</v>
      </c>
      <c r="S342" s="55">
        <f t="shared" si="374"/>
        <v>3.5</v>
      </c>
      <c r="T342" s="55">
        <f t="shared" si="374"/>
        <v>53.95</v>
      </c>
      <c r="U342" s="55">
        <f t="shared" si="374"/>
        <v>31.889999999999997</v>
      </c>
      <c r="V342" s="55">
        <f t="shared" si="374"/>
        <v>20.939999999999998</v>
      </c>
      <c r="W342" s="55">
        <f t="shared" si="374"/>
        <v>0</v>
      </c>
      <c r="X342" s="55">
        <f t="shared" si="374"/>
        <v>0</v>
      </c>
      <c r="Y342" s="56">
        <f t="shared" si="374"/>
        <v>0</v>
      </c>
      <c r="Z342" s="57">
        <f t="shared" si="276"/>
        <v>289.77999999999997</v>
      </c>
      <c r="AA342" s="59">
        <f t="shared" si="277"/>
        <v>3.4497619047619046</v>
      </c>
      <c r="AB342" s="59">
        <f t="shared" si="278"/>
        <v>-2.5059259821428563</v>
      </c>
      <c r="AC342" s="1"/>
      <c r="AD342" s="1"/>
      <c r="AE342" s="1"/>
      <c r="AF342" s="1"/>
      <c r="AG342" s="1"/>
      <c r="AH342" s="1"/>
      <c r="AI342" s="1"/>
      <c r="AJ342" s="1"/>
      <c r="AK342" s="1"/>
      <c r="AL342" s="1">
        <f>IFERROR(VLOOKUP(C342,CALC!$K$2:$M$8,2,FALSE),1)</f>
        <v>1.1299999999999999</v>
      </c>
      <c r="AM342" s="1">
        <f>IFERROR(VLOOKUP(C342,CALC!$K$2:$M$8,3,FALSE),1)</f>
        <v>1.0649999999999999</v>
      </c>
      <c r="AN342" s="1">
        <f>VLOOKUP(B342,CALC!$E$2:$H$33,3,FALSE)</f>
        <v>1.04</v>
      </c>
      <c r="AO342" s="1">
        <f>VLOOKUP(B342,CALC!$E$2:$H$33,4,FALSE)</f>
        <v>1.02</v>
      </c>
      <c r="AP342" s="1"/>
      <c r="AQ342" s="3">
        <f t="shared" si="279"/>
        <v>3.6739964285714284</v>
      </c>
      <c r="AR342" s="3">
        <f t="shared" si="280"/>
        <v>3.8982309523809517</v>
      </c>
      <c r="AS342" s="3">
        <f t="shared" si="281"/>
        <v>3.5187571428571429</v>
      </c>
      <c r="AT342" s="3">
        <f t="shared" si="282"/>
        <v>3.5877523809523808</v>
      </c>
      <c r="AU342" s="3">
        <f t="shared" si="283"/>
        <v>3.7474763571428569</v>
      </c>
      <c r="AV342" s="3">
        <f t="shared" si="284"/>
        <v>3.8209562857142858</v>
      </c>
      <c r="AW342" s="3">
        <f t="shared" si="285"/>
        <v>3.9761955714285708</v>
      </c>
      <c r="AX342" s="3">
        <f t="shared" si="286"/>
        <v>4.0541601904761899</v>
      </c>
      <c r="AY342" s="3">
        <f t="shared" si="287"/>
        <v>-2.3068452380952373</v>
      </c>
      <c r="AZ342" s="3">
        <f t="shared" si="288"/>
        <v>-2.4567901785714277</v>
      </c>
      <c r="BA342" s="3">
        <f t="shared" si="289"/>
        <v>-2.606735119047618</v>
      </c>
      <c r="BB342" s="3">
        <f t="shared" si="290"/>
        <v>-2.352982142857142</v>
      </c>
      <c r="BC342" s="3">
        <f t="shared" si="291"/>
        <v>-2.3991190476190467</v>
      </c>
      <c r="BD342" s="3">
        <f t="shared" si="292"/>
        <v>-2.5059259821428563</v>
      </c>
      <c r="BE342" s="3">
        <f t="shared" si="293"/>
        <v>-2.555061785714285</v>
      </c>
      <c r="BF342" s="3">
        <f t="shared" si="294"/>
        <v>-2.6588698214285702</v>
      </c>
      <c r="BG342" s="3">
        <f t="shared" si="295"/>
        <v>-2.7110045238095228</v>
      </c>
    </row>
    <row r="343" spans="1:59" ht="15" x14ac:dyDescent="0.25">
      <c r="A343" s="38" t="s">
        <v>536</v>
      </c>
      <c r="B343" s="38" t="s">
        <v>25</v>
      </c>
      <c r="C343" s="38" t="str">
        <f>VLOOKUP(A343,CALC!$A$2:$C$494,3,FALSE)</f>
        <v>LW</v>
      </c>
      <c r="D343" s="38"/>
      <c r="E343" s="39">
        <v>84</v>
      </c>
      <c r="F343" s="40">
        <v>13.8</v>
      </c>
      <c r="G343" s="40">
        <v>12.7</v>
      </c>
      <c r="H343" s="40">
        <v>26.6</v>
      </c>
      <c r="I343" s="40">
        <v>0</v>
      </c>
      <c r="J343" s="40">
        <v>106</v>
      </c>
      <c r="K343" s="40">
        <v>272.2</v>
      </c>
      <c r="L343" s="40">
        <v>66.3</v>
      </c>
      <c r="M343" s="40">
        <v>60.2</v>
      </c>
      <c r="N343" s="52">
        <v>0.13</v>
      </c>
      <c r="O343" s="42">
        <v>14.2</v>
      </c>
      <c r="P343" s="54">
        <f t="shared" ref="P343:Y343" si="375">IF(F$4="Yes",F343*F$5,0)</f>
        <v>69</v>
      </c>
      <c r="Q343" s="55">
        <f t="shared" si="375"/>
        <v>47.625</v>
      </c>
      <c r="R343" s="55">
        <f t="shared" si="375"/>
        <v>0</v>
      </c>
      <c r="S343" s="55">
        <f t="shared" si="375"/>
        <v>0</v>
      </c>
      <c r="T343" s="55">
        <f t="shared" si="375"/>
        <v>53</v>
      </c>
      <c r="U343" s="55">
        <f t="shared" si="375"/>
        <v>81.66</v>
      </c>
      <c r="V343" s="55">
        <f t="shared" si="375"/>
        <v>39.779999999999994</v>
      </c>
      <c r="W343" s="55">
        <f t="shared" si="375"/>
        <v>0</v>
      </c>
      <c r="X343" s="55">
        <f t="shared" si="375"/>
        <v>0</v>
      </c>
      <c r="Y343" s="56">
        <f t="shared" si="375"/>
        <v>0</v>
      </c>
      <c r="Z343" s="57">
        <f t="shared" si="276"/>
        <v>291.065</v>
      </c>
      <c r="AA343" s="59">
        <f t="shared" si="277"/>
        <v>3.4650595238095239</v>
      </c>
      <c r="AB343" s="59">
        <f t="shared" si="278"/>
        <v>-2.5491175714285705</v>
      </c>
      <c r="AC343" s="1"/>
      <c r="AD343" s="1"/>
      <c r="AE343" s="1"/>
      <c r="AF343" s="1"/>
      <c r="AG343" s="1"/>
      <c r="AH343" s="1"/>
      <c r="AI343" s="1"/>
      <c r="AJ343" s="1"/>
      <c r="AK343" s="1"/>
      <c r="AL343" s="1">
        <f>IFERROR(VLOOKUP(C343,CALC!$K$2:$M$8,2,FALSE),1)</f>
        <v>1.06</v>
      </c>
      <c r="AM343" s="1">
        <f>IFERROR(VLOOKUP(C343,CALC!$K$2:$M$8,3,FALSE),1)</f>
        <v>1.03</v>
      </c>
      <c r="AN343" s="1">
        <f>VLOOKUP(B343,CALC!$E$2:$H$33,3,FALSE)</f>
        <v>1.1599999999999999</v>
      </c>
      <c r="AO343" s="1">
        <f>VLOOKUP(B343,CALC!$E$2:$H$33,4,FALSE)</f>
        <v>1.08</v>
      </c>
      <c r="AP343" s="1"/>
      <c r="AQ343" s="3">
        <f t="shared" si="279"/>
        <v>3.5690113095238098</v>
      </c>
      <c r="AR343" s="3">
        <f t="shared" si="280"/>
        <v>3.6729630952380954</v>
      </c>
      <c r="AS343" s="3">
        <f t="shared" si="281"/>
        <v>3.742264285714286</v>
      </c>
      <c r="AT343" s="3">
        <f t="shared" si="282"/>
        <v>4.0194690476190473</v>
      </c>
      <c r="AU343" s="3">
        <f t="shared" si="283"/>
        <v>3.8545322142857148</v>
      </c>
      <c r="AV343" s="3">
        <f t="shared" si="284"/>
        <v>4.1400531190476189</v>
      </c>
      <c r="AW343" s="3">
        <f t="shared" si="285"/>
        <v>3.9668001428571431</v>
      </c>
      <c r="AX343" s="3">
        <f t="shared" si="286"/>
        <v>4.2606371904761904</v>
      </c>
      <c r="AY343" s="3">
        <f t="shared" si="287"/>
        <v>-2.2915476190476181</v>
      </c>
      <c r="AZ343" s="3">
        <f t="shared" si="288"/>
        <v>-2.3602940476190466</v>
      </c>
      <c r="BA343" s="3">
        <f t="shared" si="289"/>
        <v>-2.4290404761904751</v>
      </c>
      <c r="BB343" s="3">
        <f t="shared" si="290"/>
        <v>-2.4748714285714275</v>
      </c>
      <c r="BC343" s="3">
        <f t="shared" si="291"/>
        <v>-2.6581952380952369</v>
      </c>
      <c r="BD343" s="3">
        <f t="shared" si="292"/>
        <v>-2.5491175714285705</v>
      </c>
      <c r="BE343" s="3">
        <f t="shared" si="293"/>
        <v>-2.737941095238094</v>
      </c>
      <c r="BF343" s="3">
        <f t="shared" si="294"/>
        <v>-2.6233637142857131</v>
      </c>
      <c r="BG343" s="3">
        <f t="shared" si="295"/>
        <v>-2.8176869523809511</v>
      </c>
    </row>
    <row r="344" spans="1:59" ht="15" x14ac:dyDescent="0.25">
      <c r="A344" s="38" t="s">
        <v>509</v>
      </c>
      <c r="B344" s="38" t="s">
        <v>77</v>
      </c>
      <c r="C344" s="38" t="str">
        <f>VLOOKUP(A344,CALC!$A$2:$C$494,3,FALSE)</f>
        <v>RW</v>
      </c>
      <c r="D344" s="38"/>
      <c r="E344" s="39">
        <v>84</v>
      </c>
      <c r="F344" s="40">
        <v>15.6</v>
      </c>
      <c r="G344" s="40">
        <v>29.8</v>
      </c>
      <c r="H344" s="40">
        <v>45.3</v>
      </c>
      <c r="I344" s="40">
        <v>8.9</v>
      </c>
      <c r="J344" s="40">
        <v>111.7</v>
      </c>
      <c r="K344" s="40">
        <v>46.4</v>
      </c>
      <c r="L344" s="40">
        <v>18.399999999999999</v>
      </c>
      <c r="M344" s="40">
        <v>25.8</v>
      </c>
      <c r="N344" s="41">
        <v>0.13900000000000001</v>
      </c>
      <c r="O344" s="42">
        <v>14.5</v>
      </c>
      <c r="P344" s="54">
        <f t="shared" ref="P344:Y344" si="376">IF(F$4="Yes",F344*F$5,0)</f>
        <v>78</v>
      </c>
      <c r="Q344" s="55">
        <f t="shared" si="376"/>
        <v>111.75</v>
      </c>
      <c r="R344" s="55">
        <f t="shared" si="376"/>
        <v>0</v>
      </c>
      <c r="S344" s="55">
        <f t="shared" si="376"/>
        <v>4.45</v>
      </c>
      <c r="T344" s="55">
        <f t="shared" si="376"/>
        <v>55.85</v>
      </c>
      <c r="U344" s="55">
        <f t="shared" si="376"/>
        <v>13.92</v>
      </c>
      <c r="V344" s="55">
        <f t="shared" si="376"/>
        <v>11.04</v>
      </c>
      <c r="W344" s="55">
        <f t="shared" si="376"/>
        <v>0</v>
      </c>
      <c r="X344" s="55">
        <f t="shared" si="376"/>
        <v>0</v>
      </c>
      <c r="Y344" s="56">
        <f t="shared" si="376"/>
        <v>0</v>
      </c>
      <c r="Z344" s="57">
        <f t="shared" si="276"/>
        <v>275.01</v>
      </c>
      <c r="AA344" s="59">
        <f t="shared" si="277"/>
        <v>3.2739285714285713</v>
      </c>
      <c r="AB344" s="59">
        <f t="shared" si="278"/>
        <v>-2.4206116071428565</v>
      </c>
      <c r="AC344" s="1"/>
      <c r="AD344" s="1"/>
      <c r="AE344" s="1"/>
      <c r="AF344" s="1"/>
      <c r="AG344" s="1"/>
      <c r="AH344" s="1"/>
      <c r="AI344" s="1"/>
      <c r="AJ344" s="1"/>
      <c r="AK344" s="1"/>
      <c r="AL344" s="1">
        <f>IFERROR(VLOOKUP(C344,CALC!$K$2:$M$8,2,FALSE),1)</f>
        <v>0.95</v>
      </c>
      <c r="AM344" s="1">
        <f>IFERROR(VLOOKUP(C344,CALC!$K$2:$M$8,3,FALSE),1)</f>
        <v>0.97499999999999998</v>
      </c>
      <c r="AN344" s="1">
        <f>VLOOKUP(B344,CALC!$E$2:$H$33,3,FALSE)</f>
        <v>1</v>
      </c>
      <c r="AO344" s="1">
        <f>VLOOKUP(B344,CALC!$E$2:$H$33,4,FALSE)</f>
        <v>1</v>
      </c>
      <c r="AP344" s="1"/>
      <c r="AQ344" s="3">
        <f t="shared" si="279"/>
        <v>3.1920803571428569</v>
      </c>
      <c r="AR344" s="3">
        <f t="shared" si="280"/>
        <v>3.1102321428571424</v>
      </c>
      <c r="AS344" s="3">
        <f t="shared" si="281"/>
        <v>3.2739285714285713</v>
      </c>
      <c r="AT344" s="3">
        <f t="shared" si="282"/>
        <v>3.2739285714285713</v>
      </c>
      <c r="AU344" s="3">
        <f t="shared" si="283"/>
        <v>3.1920803571428569</v>
      </c>
      <c r="AV344" s="3">
        <f t="shared" si="284"/>
        <v>3.1920803571428569</v>
      </c>
      <c r="AW344" s="3">
        <f t="shared" si="285"/>
        <v>3.1102321428571424</v>
      </c>
      <c r="AX344" s="3">
        <f t="shared" si="286"/>
        <v>3.1102321428571424</v>
      </c>
      <c r="AY344" s="3">
        <f t="shared" si="287"/>
        <v>-2.4826785714285706</v>
      </c>
      <c r="AZ344" s="3">
        <f t="shared" si="288"/>
        <v>-2.4206116071428565</v>
      </c>
      <c r="BA344" s="3">
        <f t="shared" si="289"/>
        <v>-2.3585446428571419</v>
      </c>
      <c r="BB344" s="3">
        <f t="shared" si="290"/>
        <v>-2.4826785714285706</v>
      </c>
      <c r="BC344" s="3">
        <f t="shared" si="291"/>
        <v>-2.4826785714285706</v>
      </c>
      <c r="BD344" s="3">
        <f t="shared" si="292"/>
        <v>-2.4206116071428565</v>
      </c>
      <c r="BE344" s="3">
        <f t="shared" si="293"/>
        <v>-2.4206116071428565</v>
      </c>
      <c r="BF344" s="3">
        <f t="shared" si="294"/>
        <v>-2.3585446428571419</v>
      </c>
      <c r="BG344" s="3">
        <f t="shared" si="295"/>
        <v>-2.3585446428571419</v>
      </c>
    </row>
    <row r="345" spans="1:59" ht="15" x14ac:dyDescent="0.25">
      <c r="A345" s="38" t="s">
        <v>527</v>
      </c>
      <c r="B345" s="38" t="s">
        <v>34</v>
      </c>
      <c r="C345" s="38" t="str">
        <f>VLOOKUP(A345,CALC!$A$2:$C$494,3,FALSE)</f>
        <v>C/LW/RW</v>
      </c>
      <c r="D345" s="38"/>
      <c r="E345" s="39">
        <v>84</v>
      </c>
      <c r="F345" s="40">
        <v>6.7</v>
      </c>
      <c r="G345" s="40">
        <v>17.7</v>
      </c>
      <c r="H345" s="40">
        <v>24.4</v>
      </c>
      <c r="I345" s="40">
        <v>0</v>
      </c>
      <c r="J345" s="40">
        <v>98.1</v>
      </c>
      <c r="K345" s="40">
        <v>345.5</v>
      </c>
      <c r="L345" s="40">
        <v>44.3</v>
      </c>
      <c r="M345" s="40">
        <v>42.9</v>
      </c>
      <c r="N345" s="52">
        <v>6.8000000000000005E-2</v>
      </c>
      <c r="O345" s="42">
        <v>13.35</v>
      </c>
      <c r="P345" s="54">
        <f t="shared" ref="P345:Y345" si="377">IF(F$4="Yes",F345*F$5,0)</f>
        <v>33.5</v>
      </c>
      <c r="Q345" s="55">
        <f t="shared" si="377"/>
        <v>66.375</v>
      </c>
      <c r="R345" s="55">
        <f t="shared" si="377"/>
        <v>0</v>
      </c>
      <c r="S345" s="55">
        <f t="shared" si="377"/>
        <v>0</v>
      </c>
      <c r="T345" s="55">
        <f t="shared" si="377"/>
        <v>49.05</v>
      </c>
      <c r="U345" s="55">
        <f t="shared" si="377"/>
        <v>103.64999999999999</v>
      </c>
      <c r="V345" s="55">
        <f t="shared" si="377"/>
        <v>26.58</v>
      </c>
      <c r="W345" s="55">
        <f t="shared" si="377"/>
        <v>0</v>
      </c>
      <c r="X345" s="55">
        <f t="shared" si="377"/>
        <v>0</v>
      </c>
      <c r="Y345" s="56">
        <f t="shared" si="377"/>
        <v>0</v>
      </c>
      <c r="Z345" s="57">
        <f t="shared" si="276"/>
        <v>279.15499999999997</v>
      </c>
      <c r="AA345" s="59">
        <f t="shared" si="277"/>
        <v>3.3232738095238092</v>
      </c>
      <c r="AB345" s="59">
        <f t="shared" si="278"/>
        <v>-2.461924999999999</v>
      </c>
      <c r="AC345" s="1"/>
      <c r="AD345" s="1"/>
      <c r="AE345" s="1"/>
      <c r="AF345" s="1"/>
      <c r="AG345" s="1"/>
      <c r="AH345" s="1"/>
      <c r="AI345" s="1"/>
      <c r="AJ345" s="1"/>
      <c r="AK345" s="1"/>
      <c r="AL345" s="1">
        <f>IFERROR(VLOOKUP(C345,CALC!$K$2:$M$8,2,FALSE),1)</f>
        <v>1.1299999999999999</v>
      </c>
      <c r="AM345" s="1">
        <f>IFERROR(VLOOKUP(C345,CALC!$K$2:$M$8,3,FALSE),1)</f>
        <v>1.0649999999999999</v>
      </c>
      <c r="AN345" s="1">
        <f>VLOOKUP(B345,CALC!$E$2:$H$33,3,FALSE)</f>
        <v>0.9</v>
      </c>
      <c r="AO345" s="1">
        <f>VLOOKUP(B345,CALC!$E$2:$H$33,4,FALSE)</f>
        <v>0.95</v>
      </c>
      <c r="AP345" s="1"/>
      <c r="AQ345" s="3">
        <f t="shared" si="279"/>
        <v>3.5392866071428566</v>
      </c>
      <c r="AR345" s="3">
        <f t="shared" si="280"/>
        <v>3.7552994047619039</v>
      </c>
      <c r="AS345" s="3">
        <f t="shared" si="281"/>
        <v>3.1571101190476187</v>
      </c>
      <c r="AT345" s="3">
        <f t="shared" si="282"/>
        <v>2.9909464285714282</v>
      </c>
      <c r="AU345" s="3">
        <f t="shared" si="283"/>
        <v>3.3623222767857137</v>
      </c>
      <c r="AV345" s="3">
        <f t="shared" si="284"/>
        <v>3.1853579464285708</v>
      </c>
      <c r="AW345" s="3">
        <f t="shared" si="285"/>
        <v>3.5675344345238087</v>
      </c>
      <c r="AX345" s="3">
        <f t="shared" si="286"/>
        <v>3.3797694642857135</v>
      </c>
      <c r="AY345" s="3">
        <f t="shared" si="287"/>
        <v>-2.4333333333333327</v>
      </c>
      <c r="AZ345" s="3">
        <f t="shared" si="288"/>
        <v>-2.591499999999999</v>
      </c>
      <c r="BA345" s="3">
        <f t="shared" si="289"/>
        <v>-2.7496666666666658</v>
      </c>
      <c r="BB345" s="3">
        <f t="shared" si="290"/>
        <v>-2.3116666666666661</v>
      </c>
      <c r="BC345" s="3">
        <f t="shared" si="291"/>
        <v>-2.1899999999999995</v>
      </c>
      <c r="BD345" s="3">
        <f t="shared" si="292"/>
        <v>-2.461924999999999</v>
      </c>
      <c r="BE345" s="3">
        <f t="shared" si="293"/>
        <v>-2.332349999999999</v>
      </c>
      <c r="BF345" s="3">
        <f t="shared" si="294"/>
        <v>-2.6121833333333324</v>
      </c>
      <c r="BG345" s="3">
        <f t="shared" si="295"/>
        <v>-2.4746999999999995</v>
      </c>
    </row>
    <row r="346" spans="1:59" ht="15" x14ac:dyDescent="0.25">
      <c r="A346" s="38" t="s">
        <v>506</v>
      </c>
      <c r="B346" s="38" t="s">
        <v>32</v>
      </c>
      <c r="C346" s="38" t="str">
        <f>VLOOKUP(A346,CALC!$A$2:$C$494,3,FALSE)</f>
        <v>D</v>
      </c>
      <c r="D346" s="38"/>
      <c r="E346" s="39">
        <v>84</v>
      </c>
      <c r="F346" s="40">
        <v>4</v>
      </c>
      <c r="G346" s="40">
        <v>27.3</v>
      </c>
      <c r="H346" s="40">
        <v>31.3</v>
      </c>
      <c r="I346" s="40">
        <v>0</v>
      </c>
      <c r="J346" s="40">
        <v>66.099999999999994</v>
      </c>
      <c r="K346" s="40">
        <v>37.9</v>
      </c>
      <c r="L346" s="40">
        <v>85.2</v>
      </c>
      <c r="M346" s="40">
        <v>20</v>
      </c>
      <c r="N346" s="41">
        <v>0.06</v>
      </c>
      <c r="O346" s="42">
        <v>20.45</v>
      </c>
      <c r="P346" s="54">
        <f t="shared" ref="P346:Y346" si="378">IF(F$4="Yes",F346*F$5,0)</f>
        <v>20</v>
      </c>
      <c r="Q346" s="55">
        <f t="shared" si="378"/>
        <v>102.375</v>
      </c>
      <c r="R346" s="55">
        <f t="shared" si="378"/>
        <v>0</v>
      </c>
      <c r="S346" s="55">
        <f t="shared" si="378"/>
        <v>0</v>
      </c>
      <c r="T346" s="55">
        <f t="shared" si="378"/>
        <v>33.049999999999997</v>
      </c>
      <c r="U346" s="55">
        <f t="shared" si="378"/>
        <v>11.37</v>
      </c>
      <c r="V346" s="55">
        <f t="shared" si="378"/>
        <v>51.12</v>
      </c>
      <c r="W346" s="55">
        <f t="shared" si="378"/>
        <v>0</v>
      </c>
      <c r="X346" s="55">
        <f t="shared" si="378"/>
        <v>0</v>
      </c>
      <c r="Y346" s="56">
        <f t="shared" si="378"/>
        <v>0</v>
      </c>
      <c r="Z346" s="57">
        <f t="shared" si="276"/>
        <v>217.91500000000002</v>
      </c>
      <c r="AA346" s="59">
        <f t="shared" si="277"/>
        <v>2.5942261904761907</v>
      </c>
      <c r="AB346" s="59">
        <f t="shared" si="278"/>
        <v>-2.459616428571429</v>
      </c>
      <c r="AC346" s="1"/>
      <c r="AD346" s="1"/>
      <c r="AE346" s="1"/>
      <c r="AF346" s="1"/>
      <c r="AG346" s="1"/>
      <c r="AH346" s="1"/>
      <c r="AI346" s="1"/>
      <c r="AJ346" s="1"/>
      <c r="AK346" s="1"/>
      <c r="AL346" s="1">
        <f>IFERROR(VLOOKUP(C346,CALC!$K$2:$M$8,2,FALSE),1)</f>
        <v>1</v>
      </c>
      <c r="AM346" s="1">
        <f>IFERROR(VLOOKUP(C346,CALC!$K$2:$M$8,3,FALSE),1)</f>
        <v>1</v>
      </c>
      <c r="AN346" s="1">
        <f>VLOOKUP(B346,CALC!$E$2:$H$33,3,FALSE)</f>
        <v>1.1200000000000001</v>
      </c>
      <c r="AO346" s="1">
        <f>VLOOKUP(B346,CALC!$E$2:$H$33,4,FALSE)</f>
        <v>1.06</v>
      </c>
      <c r="AP346" s="1"/>
      <c r="AQ346" s="3">
        <f t="shared" si="279"/>
        <v>2.5942261904761907</v>
      </c>
      <c r="AR346" s="3">
        <f t="shared" si="280"/>
        <v>2.5942261904761907</v>
      </c>
      <c r="AS346" s="3">
        <f t="shared" si="281"/>
        <v>2.7498797619047624</v>
      </c>
      <c r="AT346" s="3">
        <f t="shared" si="282"/>
        <v>2.905533333333334</v>
      </c>
      <c r="AU346" s="3">
        <f t="shared" si="283"/>
        <v>2.7498797619047624</v>
      </c>
      <c r="AV346" s="3">
        <f t="shared" si="284"/>
        <v>2.905533333333334</v>
      </c>
      <c r="AW346" s="3">
        <f t="shared" si="285"/>
        <v>2.7498797619047624</v>
      </c>
      <c r="AX346" s="3">
        <f t="shared" si="286"/>
        <v>2.905533333333334</v>
      </c>
      <c r="AY346" s="3">
        <f t="shared" si="287"/>
        <v>-2.3203928571428576</v>
      </c>
      <c r="AZ346" s="3">
        <f t="shared" si="288"/>
        <v>-2.3203928571428576</v>
      </c>
      <c r="BA346" s="3">
        <f t="shared" si="289"/>
        <v>-2.3203928571428576</v>
      </c>
      <c r="BB346" s="3">
        <f t="shared" si="290"/>
        <v>-2.459616428571429</v>
      </c>
      <c r="BC346" s="3">
        <f t="shared" si="291"/>
        <v>-2.5988400000000009</v>
      </c>
      <c r="BD346" s="3">
        <f t="shared" si="292"/>
        <v>-2.459616428571429</v>
      </c>
      <c r="BE346" s="3">
        <f t="shared" si="293"/>
        <v>-2.5988400000000009</v>
      </c>
      <c r="BF346" s="3">
        <f t="shared" si="294"/>
        <v>-2.459616428571429</v>
      </c>
      <c r="BG346" s="3">
        <f t="shared" si="295"/>
        <v>-2.5988400000000009</v>
      </c>
    </row>
    <row r="347" spans="1:59" ht="15" x14ac:dyDescent="0.25">
      <c r="A347" s="38" t="s">
        <v>519</v>
      </c>
      <c r="B347" s="38" t="s">
        <v>66</v>
      </c>
      <c r="C347" s="38" t="str">
        <f>VLOOKUP(A347,CALC!$A$2:$C$494,3,FALSE)</f>
        <v>C</v>
      </c>
      <c r="D347" s="38"/>
      <c r="E347" s="39">
        <v>84</v>
      </c>
      <c r="F347" s="40">
        <v>13.3</v>
      </c>
      <c r="G347" s="40">
        <v>24.4</v>
      </c>
      <c r="H347" s="40">
        <v>37.700000000000003</v>
      </c>
      <c r="I347" s="40">
        <v>4.5999999999999996</v>
      </c>
      <c r="J347" s="40">
        <v>152.30000000000001</v>
      </c>
      <c r="K347" s="40">
        <v>72.2</v>
      </c>
      <c r="L347" s="40">
        <v>23.7</v>
      </c>
      <c r="M347" s="40">
        <v>17.600000000000001</v>
      </c>
      <c r="N347" s="52">
        <v>8.6999999999999994E-2</v>
      </c>
      <c r="O347" s="42">
        <v>13.55</v>
      </c>
      <c r="P347" s="54">
        <f t="shared" ref="P347:Y347" si="379">IF(F$4="Yes",F347*F$5,0)</f>
        <v>66.5</v>
      </c>
      <c r="Q347" s="55">
        <f t="shared" si="379"/>
        <v>91.5</v>
      </c>
      <c r="R347" s="55">
        <f t="shared" si="379"/>
        <v>0</v>
      </c>
      <c r="S347" s="55">
        <f t="shared" si="379"/>
        <v>2.2999999999999998</v>
      </c>
      <c r="T347" s="55">
        <f t="shared" si="379"/>
        <v>76.150000000000006</v>
      </c>
      <c r="U347" s="55">
        <f t="shared" si="379"/>
        <v>21.66</v>
      </c>
      <c r="V347" s="55">
        <f t="shared" si="379"/>
        <v>14.219999999999999</v>
      </c>
      <c r="W347" s="55">
        <f t="shared" si="379"/>
        <v>0</v>
      </c>
      <c r="X347" s="55">
        <f t="shared" si="379"/>
        <v>0</v>
      </c>
      <c r="Y347" s="56">
        <f t="shared" si="379"/>
        <v>0</v>
      </c>
      <c r="Z347" s="57">
        <f t="shared" si="276"/>
        <v>272.33000000000004</v>
      </c>
      <c r="AA347" s="59">
        <f t="shared" si="277"/>
        <v>3.2420238095238099</v>
      </c>
      <c r="AB347" s="59">
        <f t="shared" si="278"/>
        <v>-2.4026843749999984</v>
      </c>
      <c r="AC347" s="1"/>
      <c r="AD347" s="1"/>
      <c r="AE347" s="1"/>
      <c r="AF347" s="1"/>
      <c r="AG347" s="1"/>
      <c r="AH347" s="1"/>
      <c r="AI347" s="1"/>
      <c r="AJ347" s="1"/>
      <c r="AK347" s="1"/>
      <c r="AL347" s="1">
        <f>IFERROR(VLOOKUP(C347,CALC!$K$2:$M$8,2,FALSE),1)</f>
        <v>0.96</v>
      </c>
      <c r="AM347" s="1">
        <f>IFERROR(VLOOKUP(C347,CALC!$K$2:$M$8,3,FALSE),1)</f>
        <v>0.98</v>
      </c>
      <c r="AN347" s="1">
        <f>VLOOKUP(B347,CALC!$E$2:$H$33,3,FALSE)</f>
        <v>0.95</v>
      </c>
      <c r="AO347" s="1">
        <f>VLOOKUP(B347,CALC!$E$2:$H$33,4,FALSE)</f>
        <v>0.97499999999999998</v>
      </c>
      <c r="AP347" s="1"/>
      <c r="AQ347" s="3">
        <f t="shared" si="279"/>
        <v>3.1771833333333337</v>
      </c>
      <c r="AR347" s="3">
        <f t="shared" si="280"/>
        <v>3.1123428571428575</v>
      </c>
      <c r="AS347" s="3">
        <f t="shared" si="281"/>
        <v>3.1609732142857148</v>
      </c>
      <c r="AT347" s="3">
        <f t="shared" si="282"/>
        <v>3.0799226190476192</v>
      </c>
      <c r="AU347" s="3">
        <f t="shared" si="283"/>
        <v>3.0977537500000003</v>
      </c>
      <c r="AV347" s="3">
        <f t="shared" si="284"/>
        <v>3.0183241666666669</v>
      </c>
      <c r="AW347" s="3">
        <f t="shared" si="285"/>
        <v>3.0345342857142859</v>
      </c>
      <c r="AX347" s="3">
        <f t="shared" si="286"/>
        <v>2.9567257142857146</v>
      </c>
      <c r="AY347" s="3">
        <f t="shared" si="287"/>
        <v>-2.5145833333333321</v>
      </c>
      <c r="AZ347" s="3">
        <f t="shared" si="288"/>
        <v>-2.4642916666666652</v>
      </c>
      <c r="BA347" s="3">
        <f t="shared" si="289"/>
        <v>-2.4139999999999988</v>
      </c>
      <c r="BB347" s="3">
        <f t="shared" si="290"/>
        <v>-2.4517187499999986</v>
      </c>
      <c r="BC347" s="3">
        <f t="shared" si="291"/>
        <v>-2.3888541666666652</v>
      </c>
      <c r="BD347" s="3">
        <f t="shared" si="292"/>
        <v>-2.4026843749999984</v>
      </c>
      <c r="BE347" s="3">
        <f t="shared" si="293"/>
        <v>-2.3410770833333316</v>
      </c>
      <c r="BF347" s="3">
        <f t="shared" si="294"/>
        <v>-2.3536499999999987</v>
      </c>
      <c r="BG347" s="3">
        <f t="shared" si="295"/>
        <v>-2.2932999999999986</v>
      </c>
    </row>
    <row r="348" spans="1:59" ht="15" x14ac:dyDescent="0.25">
      <c r="A348" s="38" t="s">
        <v>489</v>
      </c>
      <c r="B348" s="38" t="s">
        <v>39</v>
      </c>
      <c r="C348" s="38" t="str">
        <f>VLOOKUP(A348,CALC!$A$2:$C$494,3,FALSE)</f>
        <v>C/RW</v>
      </c>
      <c r="D348" s="38"/>
      <c r="E348" s="39">
        <v>84</v>
      </c>
      <c r="F348" s="40">
        <v>12.5</v>
      </c>
      <c r="G348" s="40">
        <v>21.4</v>
      </c>
      <c r="H348" s="40">
        <v>34</v>
      </c>
      <c r="I348" s="40">
        <v>0</v>
      </c>
      <c r="J348" s="40">
        <v>135.30000000000001</v>
      </c>
      <c r="K348" s="40">
        <v>107.8</v>
      </c>
      <c r="L348" s="40">
        <v>48.9</v>
      </c>
      <c r="M348" s="40">
        <v>35.700000000000003</v>
      </c>
      <c r="N348" s="41">
        <v>9.2999999999999999E-2</v>
      </c>
      <c r="O348" s="42">
        <v>15.55</v>
      </c>
      <c r="P348" s="54">
        <f t="shared" ref="P348:Y348" si="380">IF(F$4="Yes",F348*F$5,0)</f>
        <v>62.5</v>
      </c>
      <c r="Q348" s="55">
        <f t="shared" si="380"/>
        <v>80.25</v>
      </c>
      <c r="R348" s="55">
        <f t="shared" si="380"/>
        <v>0</v>
      </c>
      <c r="S348" s="55">
        <f t="shared" si="380"/>
        <v>0</v>
      </c>
      <c r="T348" s="55">
        <f t="shared" si="380"/>
        <v>67.650000000000006</v>
      </c>
      <c r="U348" s="55">
        <f t="shared" si="380"/>
        <v>32.339999999999996</v>
      </c>
      <c r="V348" s="55">
        <f t="shared" si="380"/>
        <v>29.339999999999996</v>
      </c>
      <c r="W348" s="55">
        <f t="shared" si="380"/>
        <v>0</v>
      </c>
      <c r="X348" s="55">
        <f t="shared" si="380"/>
        <v>0</v>
      </c>
      <c r="Y348" s="56">
        <f t="shared" si="380"/>
        <v>0</v>
      </c>
      <c r="Z348" s="57">
        <f t="shared" si="276"/>
        <v>272.08</v>
      </c>
      <c r="AA348" s="59">
        <f t="shared" si="277"/>
        <v>3.2390476190476187</v>
      </c>
      <c r="AB348" s="59">
        <f t="shared" si="278"/>
        <v>-2.4036399553571419</v>
      </c>
      <c r="AC348" s="1"/>
      <c r="AD348" s="1"/>
      <c r="AE348" s="1"/>
      <c r="AF348" s="1"/>
      <c r="AG348" s="1"/>
      <c r="AH348" s="1"/>
      <c r="AI348" s="1"/>
      <c r="AJ348" s="1"/>
      <c r="AK348" s="1"/>
      <c r="AL348" s="1">
        <f>IFERROR(VLOOKUP(C348,CALC!$K$2:$M$8,2,FALSE),1)</f>
        <v>1.01</v>
      </c>
      <c r="AM348" s="1">
        <f>IFERROR(VLOOKUP(C348,CALC!$K$2:$M$8,3,FALSE),1)</f>
        <v>1.0049999999999999</v>
      </c>
      <c r="AN348" s="1">
        <f>VLOOKUP(B348,CALC!$E$2:$H$33,3,FALSE)</f>
        <v>0.9</v>
      </c>
      <c r="AO348" s="1">
        <f>VLOOKUP(B348,CALC!$E$2:$H$33,4,FALSE)</f>
        <v>0.95</v>
      </c>
      <c r="AP348" s="1"/>
      <c r="AQ348" s="3">
        <f t="shared" si="279"/>
        <v>3.2552428571428567</v>
      </c>
      <c r="AR348" s="3">
        <f t="shared" si="280"/>
        <v>3.271438095238095</v>
      </c>
      <c r="AS348" s="3">
        <f t="shared" si="281"/>
        <v>3.0770952380952377</v>
      </c>
      <c r="AT348" s="3">
        <f t="shared" si="282"/>
        <v>2.915142857142857</v>
      </c>
      <c r="AU348" s="3">
        <f t="shared" si="283"/>
        <v>3.0924807142857138</v>
      </c>
      <c r="AV348" s="3">
        <f t="shared" si="284"/>
        <v>2.929718571428571</v>
      </c>
      <c r="AW348" s="3">
        <f t="shared" si="285"/>
        <v>3.1078661904761899</v>
      </c>
      <c r="AX348" s="3">
        <f t="shared" si="286"/>
        <v>2.9442942857142858</v>
      </c>
      <c r="AY348" s="3">
        <f t="shared" si="287"/>
        <v>-2.5175595238095232</v>
      </c>
      <c r="AZ348" s="3">
        <f t="shared" si="288"/>
        <v>-2.5301473214285704</v>
      </c>
      <c r="BA348" s="3">
        <f t="shared" si="289"/>
        <v>-2.5427351190476184</v>
      </c>
      <c r="BB348" s="3">
        <f t="shared" si="290"/>
        <v>-2.3916815476190467</v>
      </c>
      <c r="BC348" s="3">
        <f t="shared" si="291"/>
        <v>-2.2658035714285711</v>
      </c>
      <c r="BD348" s="3">
        <f t="shared" si="292"/>
        <v>-2.4036399553571419</v>
      </c>
      <c r="BE348" s="3">
        <f t="shared" si="293"/>
        <v>-2.2771325892857135</v>
      </c>
      <c r="BF348" s="3">
        <f t="shared" si="294"/>
        <v>-2.4155983630952376</v>
      </c>
      <c r="BG348" s="3">
        <f t="shared" si="295"/>
        <v>-2.2884616071428567</v>
      </c>
    </row>
    <row r="349" spans="1:59" ht="15" x14ac:dyDescent="0.25">
      <c r="A349" s="38" t="s">
        <v>551</v>
      </c>
      <c r="B349" s="38" t="s">
        <v>32</v>
      </c>
      <c r="C349" s="38" t="str">
        <f>VLOOKUP(A349,CALC!$A$2:$C$494,3,FALSE)</f>
        <v>C</v>
      </c>
      <c r="D349" s="38">
        <v>2</v>
      </c>
      <c r="E349" s="39">
        <v>84</v>
      </c>
      <c r="F349" s="40">
        <v>16.3</v>
      </c>
      <c r="G349" s="40">
        <v>21.9</v>
      </c>
      <c r="H349" s="40">
        <v>38.200000000000003</v>
      </c>
      <c r="I349" s="40">
        <v>6</v>
      </c>
      <c r="J349" s="40">
        <v>153.4</v>
      </c>
      <c r="K349" s="40">
        <v>46.2</v>
      </c>
      <c r="L349" s="40">
        <v>40.700000000000003</v>
      </c>
      <c r="M349" s="40">
        <v>58.5</v>
      </c>
      <c r="N349" s="41">
        <v>0.106</v>
      </c>
      <c r="O349" s="42">
        <v>15.6</v>
      </c>
      <c r="P349" s="54">
        <f t="shared" ref="P349:Y349" si="381">IF(F$4="Yes",F349*F$5,0)</f>
        <v>81.5</v>
      </c>
      <c r="Q349" s="55">
        <f t="shared" si="381"/>
        <v>82.125</v>
      </c>
      <c r="R349" s="55">
        <f t="shared" si="381"/>
        <v>0</v>
      </c>
      <c r="S349" s="55">
        <f t="shared" si="381"/>
        <v>3</v>
      </c>
      <c r="T349" s="55">
        <f t="shared" si="381"/>
        <v>76.7</v>
      </c>
      <c r="U349" s="55">
        <f t="shared" si="381"/>
        <v>13.860000000000001</v>
      </c>
      <c r="V349" s="55">
        <f t="shared" si="381"/>
        <v>24.42</v>
      </c>
      <c r="W349" s="55">
        <f t="shared" si="381"/>
        <v>0</v>
      </c>
      <c r="X349" s="55">
        <f t="shared" si="381"/>
        <v>0</v>
      </c>
      <c r="Y349" s="56">
        <f t="shared" si="381"/>
        <v>0</v>
      </c>
      <c r="Z349" s="57">
        <f t="shared" si="276"/>
        <v>281.60500000000002</v>
      </c>
      <c r="AA349" s="59">
        <f t="shared" si="277"/>
        <v>3.3524404761904765</v>
      </c>
      <c r="AB349" s="59">
        <f t="shared" si="278"/>
        <v>-2.4974483333333319</v>
      </c>
      <c r="AC349" s="1"/>
      <c r="AD349" s="1"/>
      <c r="AE349" s="1"/>
      <c r="AF349" s="1"/>
      <c r="AG349" s="1"/>
      <c r="AH349" s="1"/>
      <c r="AI349" s="1"/>
      <c r="AJ349" s="1"/>
      <c r="AK349" s="1"/>
      <c r="AL349" s="1">
        <f>IFERROR(VLOOKUP(C349,CALC!$K$2:$M$8,2,FALSE),1)</f>
        <v>0.96</v>
      </c>
      <c r="AM349" s="1">
        <f>IFERROR(VLOOKUP(C349,CALC!$K$2:$M$8,3,FALSE),1)</f>
        <v>0.98</v>
      </c>
      <c r="AN349" s="1">
        <f>VLOOKUP(B349,CALC!$E$2:$H$33,3,FALSE)</f>
        <v>1.1200000000000001</v>
      </c>
      <c r="AO349" s="1">
        <f>VLOOKUP(B349,CALC!$E$2:$H$33,4,FALSE)</f>
        <v>1.06</v>
      </c>
      <c r="AP349" s="1"/>
      <c r="AQ349" s="3">
        <f t="shared" si="279"/>
        <v>3.2853916666666669</v>
      </c>
      <c r="AR349" s="3">
        <f t="shared" si="280"/>
        <v>3.2183428571428574</v>
      </c>
      <c r="AS349" s="3">
        <f t="shared" si="281"/>
        <v>3.5535869047619051</v>
      </c>
      <c r="AT349" s="3">
        <f t="shared" si="282"/>
        <v>3.7547333333333341</v>
      </c>
      <c r="AU349" s="3">
        <f t="shared" si="283"/>
        <v>3.4825151666666669</v>
      </c>
      <c r="AV349" s="3">
        <f t="shared" si="284"/>
        <v>3.6796386666666674</v>
      </c>
      <c r="AW349" s="3">
        <f t="shared" si="285"/>
        <v>3.4114434285714288</v>
      </c>
      <c r="AX349" s="3">
        <f t="shared" si="286"/>
        <v>3.6045440000000006</v>
      </c>
      <c r="AY349" s="3">
        <f t="shared" si="287"/>
        <v>-2.4041666666666655</v>
      </c>
      <c r="AZ349" s="3">
        <f t="shared" si="288"/>
        <v>-2.356083333333332</v>
      </c>
      <c r="BA349" s="3">
        <f t="shared" si="289"/>
        <v>-2.3079999999999989</v>
      </c>
      <c r="BB349" s="3">
        <f t="shared" si="290"/>
        <v>-2.5484166666666654</v>
      </c>
      <c r="BC349" s="3">
        <f t="shared" si="291"/>
        <v>-2.6926666666666654</v>
      </c>
      <c r="BD349" s="3">
        <f t="shared" si="292"/>
        <v>-2.4974483333333319</v>
      </c>
      <c r="BE349" s="3">
        <f t="shared" si="293"/>
        <v>-2.6388133333333319</v>
      </c>
      <c r="BF349" s="3">
        <f t="shared" si="294"/>
        <v>-2.4464799999999989</v>
      </c>
      <c r="BG349" s="3">
        <f t="shared" si="295"/>
        <v>-2.5849599999999993</v>
      </c>
    </row>
    <row r="350" spans="1:59" ht="15" x14ac:dyDescent="0.25">
      <c r="A350" s="38" t="s">
        <v>510</v>
      </c>
      <c r="B350" s="38" t="s">
        <v>74</v>
      </c>
      <c r="C350" s="38" t="str">
        <f>VLOOKUP(A350,CALC!$A$2:$C$494,3,FALSE)</f>
        <v>C/LW</v>
      </c>
      <c r="D350" s="38">
        <v>2</v>
      </c>
      <c r="E350" s="39">
        <v>84</v>
      </c>
      <c r="F350" s="40">
        <v>10.8</v>
      </c>
      <c r="G350" s="40">
        <v>32.1</v>
      </c>
      <c r="H350" s="40">
        <v>42.9</v>
      </c>
      <c r="I350" s="40">
        <v>7.1</v>
      </c>
      <c r="J350" s="40">
        <v>122.9</v>
      </c>
      <c r="K350" s="40">
        <v>40</v>
      </c>
      <c r="L350" s="40">
        <v>55.9</v>
      </c>
      <c r="M350" s="40">
        <v>25.5</v>
      </c>
      <c r="N350" s="41">
        <v>8.7999999999999995E-2</v>
      </c>
      <c r="O350" s="42">
        <v>16.8</v>
      </c>
      <c r="P350" s="54">
        <f t="shared" ref="P350:Y350" si="382">IF(F$4="Yes",F350*F$5,0)</f>
        <v>54</v>
      </c>
      <c r="Q350" s="55">
        <f t="shared" si="382"/>
        <v>120.375</v>
      </c>
      <c r="R350" s="55">
        <f t="shared" si="382"/>
        <v>0</v>
      </c>
      <c r="S350" s="55">
        <f t="shared" si="382"/>
        <v>3.55</v>
      </c>
      <c r="T350" s="55">
        <f t="shared" si="382"/>
        <v>61.45</v>
      </c>
      <c r="U350" s="55">
        <f t="shared" si="382"/>
        <v>12</v>
      </c>
      <c r="V350" s="55">
        <f t="shared" si="382"/>
        <v>33.54</v>
      </c>
      <c r="W350" s="55">
        <f t="shared" si="382"/>
        <v>0</v>
      </c>
      <c r="X350" s="55">
        <f t="shared" si="382"/>
        <v>0</v>
      </c>
      <c r="Y350" s="56">
        <f t="shared" si="382"/>
        <v>0</v>
      </c>
      <c r="Z350" s="57">
        <f t="shared" si="276"/>
        <v>284.91500000000002</v>
      </c>
      <c r="AA350" s="59">
        <f t="shared" si="277"/>
        <v>3.3918452380952382</v>
      </c>
      <c r="AB350" s="59">
        <f t="shared" si="278"/>
        <v>-2.5576673571428561</v>
      </c>
      <c r="AC350" s="1"/>
      <c r="AD350" s="1"/>
      <c r="AE350" s="1"/>
      <c r="AF350" s="1"/>
      <c r="AG350" s="1"/>
      <c r="AH350" s="1"/>
      <c r="AI350" s="1"/>
      <c r="AJ350" s="1"/>
      <c r="AK350" s="1"/>
      <c r="AL350" s="1">
        <f>IFERROR(VLOOKUP(C350,CALC!$K$2:$M$8,2,FALSE),1)</f>
        <v>1.0900000000000001</v>
      </c>
      <c r="AM350" s="1">
        <f>IFERROR(VLOOKUP(C350,CALC!$K$2:$M$8,3,FALSE),1)</f>
        <v>1.0449999999999999</v>
      </c>
      <c r="AN350" s="1">
        <f>VLOOKUP(B350,CALC!$E$2:$H$33,3,FALSE)</f>
        <v>1.07</v>
      </c>
      <c r="AO350" s="1">
        <f>VLOOKUP(B350,CALC!$E$2:$H$33,4,FALSE)</f>
        <v>1.0350000000000001</v>
      </c>
      <c r="AP350" s="1"/>
      <c r="AQ350" s="3">
        <f t="shared" si="279"/>
        <v>3.5444782738095237</v>
      </c>
      <c r="AR350" s="3">
        <f t="shared" si="280"/>
        <v>3.6971113095238097</v>
      </c>
      <c r="AS350" s="3">
        <f t="shared" si="281"/>
        <v>3.510559821428572</v>
      </c>
      <c r="AT350" s="3">
        <f t="shared" si="282"/>
        <v>3.629274404761905</v>
      </c>
      <c r="AU350" s="3">
        <f t="shared" si="283"/>
        <v>3.6685350133928574</v>
      </c>
      <c r="AV350" s="3">
        <f t="shared" si="284"/>
        <v>3.7925917529761906</v>
      </c>
      <c r="AW350" s="3">
        <f t="shared" si="285"/>
        <v>3.8265102053571436</v>
      </c>
      <c r="AX350" s="3">
        <f t="shared" si="286"/>
        <v>3.9559091011904766</v>
      </c>
      <c r="AY350" s="3">
        <f t="shared" si="287"/>
        <v>-2.3647619047619037</v>
      </c>
      <c r="AZ350" s="3">
        <f t="shared" si="288"/>
        <v>-2.4711761904761893</v>
      </c>
      <c r="BA350" s="3">
        <f t="shared" si="289"/>
        <v>-2.5775904761904753</v>
      </c>
      <c r="BB350" s="3">
        <f t="shared" si="290"/>
        <v>-2.4475285714285708</v>
      </c>
      <c r="BC350" s="3">
        <f t="shared" si="291"/>
        <v>-2.530295238095237</v>
      </c>
      <c r="BD350" s="3">
        <f t="shared" si="292"/>
        <v>-2.5576673571428561</v>
      </c>
      <c r="BE350" s="3">
        <f t="shared" si="293"/>
        <v>-2.6441585238095229</v>
      </c>
      <c r="BF350" s="3">
        <f t="shared" si="294"/>
        <v>-2.6678061428571422</v>
      </c>
      <c r="BG350" s="3">
        <f t="shared" si="295"/>
        <v>-2.7580218095238087</v>
      </c>
    </row>
    <row r="351" spans="1:59" ht="15" x14ac:dyDescent="0.25">
      <c r="A351" s="38" t="s">
        <v>569</v>
      </c>
      <c r="B351" s="38" t="s">
        <v>66</v>
      </c>
      <c r="C351" s="38" t="str">
        <f>VLOOKUP(A351,CALC!$A$2:$C$494,3,FALSE)</f>
        <v>C/LW</v>
      </c>
      <c r="D351" s="38"/>
      <c r="E351" s="39">
        <v>84</v>
      </c>
      <c r="F351" s="40">
        <v>12.5</v>
      </c>
      <c r="G351" s="40">
        <v>24.9</v>
      </c>
      <c r="H351" s="40">
        <v>37.4</v>
      </c>
      <c r="I351" s="40">
        <v>3.1</v>
      </c>
      <c r="J351" s="40">
        <v>91.7</v>
      </c>
      <c r="K351" s="40">
        <v>166</v>
      </c>
      <c r="L351" s="40">
        <v>37.700000000000003</v>
      </c>
      <c r="M351" s="40">
        <v>70.599999999999994</v>
      </c>
      <c r="N351" s="41">
        <v>0.13600000000000001</v>
      </c>
      <c r="O351" s="42">
        <v>14.05</v>
      </c>
      <c r="P351" s="54">
        <f t="shared" ref="P351:Y351" si="383">IF(F$4="Yes",F351*F$5,0)</f>
        <v>62.5</v>
      </c>
      <c r="Q351" s="55">
        <f t="shared" si="383"/>
        <v>93.375</v>
      </c>
      <c r="R351" s="55">
        <f t="shared" si="383"/>
        <v>0</v>
      </c>
      <c r="S351" s="55">
        <f t="shared" si="383"/>
        <v>1.55</v>
      </c>
      <c r="T351" s="55">
        <f t="shared" si="383"/>
        <v>45.85</v>
      </c>
      <c r="U351" s="55">
        <f t="shared" si="383"/>
        <v>49.8</v>
      </c>
      <c r="V351" s="55">
        <f t="shared" si="383"/>
        <v>22.62</v>
      </c>
      <c r="W351" s="55">
        <f t="shared" si="383"/>
        <v>0</v>
      </c>
      <c r="X351" s="55">
        <f t="shared" si="383"/>
        <v>0</v>
      </c>
      <c r="Y351" s="56">
        <f t="shared" si="383"/>
        <v>0</v>
      </c>
      <c r="Z351" s="57">
        <f t="shared" si="276"/>
        <v>275.69499999999999</v>
      </c>
      <c r="AA351" s="59">
        <f t="shared" si="277"/>
        <v>3.2820833333333335</v>
      </c>
      <c r="AB351" s="59">
        <f t="shared" si="278"/>
        <v>-2.5212304464285702</v>
      </c>
      <c r="AC351" s="1"/>
      <c r="AD351" s="1"/>
      <c r="AE351" s="1"/>
      <c r="AF351" s="1"/>
      <c r="AG351" s="1"/>
      <c r="AH351" s="1"/>
      <c r="AI351" s="1"/>
      <c r="AJ351" s="1"/>
      <c r="AK351" s="1"/>
      <c r="AL351" s="1">
        <f>IFERROR(VLOOKUP(C351,CALC!$K$2:$M$8,2,FALSE),1)</f>
        <v>1.0900000000000001</v>
      </c>
      <c r="AM351" s="1">
        <f>IFERROR(VLOOKUP(C351,CALC!$K$2:$M$8,3,FALSE),1)</f>
        <v>1.0449999999999999</v>
      </c>
      <c r="AN351" s="1">
        <f>VLOOKUP(B351,CALC!$E$2:$H$33,3,FALSE)</f>
        <v>0.95</v>
      </c>
      <c r="AO351" s="1">
        <f>VLOOKUP(B351,CALC!$E$2:$H$33,4,FALSE)</f>
        <v>0.97499999999999998</v>
      </c>
      <c r="AP351" s="1"/>
      <c r="AQ351" s="3">
        <f t="shared" si="279"/>
        <v>3.4297770833333332</v>
      </c>
      <c r="AR351" s="3">
        <f t="shared" si="280"/>
        <v>3.5774708333333338</v>
      </c>
      <c r="AS351" s="3">
        <f t="shared" si="281"/>
        <v>3.2000312499999999</v>
      </c>
      <c r="AT351" s="3">
        <f t="shared" si="282"/>
        <v>3.1179791666666667</v>
      </c>
      <c r="AU351" s="3">
        <f t="shared" si="283"/>
        <v>3.34403265625</v>
      </c>
      <c r="AV351" s="3">
        <f t="shared" si="284"/>
        <v>3.2582882291666664</v>
      </c>
      <c r="AW351" s="3">
        <f t="shared" si="285"/>
        <v>3.4880340625000006</v>
      </c>
      <c r="AX351" s="3">
        <f t="shared" si="286"/>
        <v>3.3985972916666669</v>
      </c>
      <c r="AY351" s="3">
        <f t="shared" si="287"/>
        <v>-2.4745238095238085</v>
      </c>
      <c r="AZ351" s="3">
        <f t="shared" si="288"/>
        <v>-2.5858773809523798</v>
      </c>
      <c r="BA351" s="3">
        <f t="shared" si="289"/>
        <v>-2.6972309523809512</v>
      </c>
      <c r="BB351" s="3">
        <f t="shared" si="290"/>
        <v>-2.412660714285713</v>
      </c>
      <c r="BC351" s="3">
        <f t="shared" si="291"/>
        <v>-2.3507976190476181</v>
      </c>
      <c r="BD351" s="3">
        <f t="shared" si="292"/>
        <v>-2.5212304464285702</v>
      </c>
      <c r="BE351" s="3">
        <f t="shared" si="293"/>
        <v>-2.4565835119047605</v>
      </c>
      <c r="BF351" s="3">
        <f t="shared" si="294"/>
        <v>-2.6298001785714273</v>
      </c>
      <c r="BG351" s="3">
        <f t="shared" si="295"/>
        <v>-2.5623694047619034</v>
      </c>
    </row>
    <row r="352" spans="1:59" ht="15" x14ac:dyDescent="0.25">
      <c r="A352" s="38" t="s">
        <v>514</v>
      </c>
      <c r="B352" s="38" t="s">
        <v>39</v>
      </c>
      <c r="C352" s="38" t="str">
        <f>VLOOKUP(A352,CALC!$A$2:$C$494,3,FALSE)</f>
        <v>RW</v>
      </c>
      <c r="D352" s="38">
        <v>2</v>
      </c>
      <c r="E352" s="39">
        <v>84</v>
      </c>
      <c r="F352" s="40">
        <v>16.399999999999999</v>
      </c>
      <c r="G352" s="40">
        <v>20.100000000000001</v>
      </c>
      <c r="H352" s="40">
        <v>36.6</v>
      </c>
      <c r="I352" s="40">
        <v>5.7</v>
      </c>
      <c r="J352" s="40">
        <v>150.4</v>
      </c>
      <c r="K352" s="40">
        <v>41.1</v>
      </c>
      <c r="L352" s="40">
        <v>26.8</v>
      </c>
      <c r="M352" s="40">
        <v>32.1</v>
      </c>
      <c r="N352" s="52">
        <v>0.109</v>
      </c>
      <c r="O352" s="42">
        <v>14</v>
      </c>
      <c r="P352" s="54">
        <f t="shared" ref="P352:Y352" si="384">IF(F$4="Yes",F352*F$5,0)</f>
        <v>82</v>
      </c>
      <c r="Q352" s="55">
        <f t="shared" si="384"/>
        <v>75.375</v>
      </c>
      <c r="R352" s="55">
        <f t="shared" si="384"/>
        <v>0</v>
      </c>
      <c r="S352" s="55">
        <f t="shared" si="384"/>
        <v>2.85</v>
      </c>
      <c r="T352" s="55">
        <f t="shared" si="384"/>
        <v>75.2</v>
      </c>
      <c r="U352" s="55">
        <f t="shared" si="384"/>
        <v>12.33</v>
      </c>
      <c r="V352" s="55">
        <f t="shared" si="384"/>
        <v>16.079999999999998</v>
      </c>
      <c r="W352" s="55">
        <f t="shared" si="384"/>
        <v>0</v>
      </c>
      <c r="X352" s="55">
        <f t="shared" si="384"/>
        <v>0</v>
      </c>
      <c r="Y352" s="56">
        <f t="shared" si="384"/>
        <v>0</v>
      </c>
      <c r="Z352" s="57">
        <f t="shared" si="276"/>
        <v>263.83500000000004</v>
      </c>
      <c r="AA352" s="59">
        <f t="shared" si="277"/>
        <v>3.1408928571428576</v>
      </c>
      <c r="AB352" s="59">
        <f t="shared" si="278"/>
        <v>-2.4228053571428556</v>
      </c>
      <c r="AC352" s="1"/>
      <c r="AD352" s="1"/>
      <c r="AE352" s="1"/>
      <c r="AF352" s="1"/>
      <c r="AG352" s="1"/>
      <c r="AH352" s="1"/>
      <c r="AI352" s="1"/>
      <c r="AJ352" s="1"/>
      <c r="AK352" s="1"/>
      <c r="AL352" s="1">
        <f>IFERROR(VLOOKUP(C352,CALC!$K$2:$M$8,2,FALSE),1)</f>
        <v>0.95</v>
      </c>
      <c r="AM352" s="1">
        <f>IFERROR(VLOOKUP(C352,CALC!$K$2:$M$8,3,FALSE),1)</f>
        <v>0.97499999999999998</v>
      </c>
      <c r="AN352" s="1">
        <f>VLOOKUP(B352,CALC!$E$2:$H$33,3,FALSE)</f>
        <v>0.9</v>
      </c>
      <c r="AO352" s="1">
        <f>VLOOKUP(B352,CALC!$E$2:$H$33,4,FALSE)</f>
        <v>0.95</v>
      </c>
      <c r="AP352" s="1"/>
      <c r="AQ352" s="3">
        <f t="shared" si="279"/>
        <v>3.0623705357142863</v>
      </c>
      <c r="AR352" s="3">
        <f t="shared" si="280"/>
        <v>2.9838482142857146</v>
      </c>
      <c r="AS352" s="3">
        <f t="shared" si="281"/>
        <v>2.9838482142857146</v>
      </c>
      <c r="AT352" s="3">
        <f t="shared" si="282"/>
        <v>2.826803571428572</v>
      </c>
      <c r="AU352" s="3">
        <f t="shared" si="283"/>
        <v>2.9092520089285721</v>
      </c>
      <c r="AV352" s="3">
        <f t="shared" si="284"/>
        <v>2.7561334821428578</v>
      </c>
      <c r="AW352" s="3">
        <f t="shared" si="285"/>
        <v>2.8346558035714287</v>
      </c>
      <c r="AX352" s="3">
        <f t="shared" si="286"/>
        <v>2.6854633928571432</v>
      </c>
      <c r="AY352" s="3">
        <f t="shared" si="287"/>
        <v>-2.6157142857142843</v>
      </c>
      <c r="AZ352" s="3">
        <f t="shared" si="288"/>
        <v>-2.5503214285714271</v>
      </c>
      <c r="BA352" s="3">
        <f t="shared" si="289"/>
        <v>-2.4849285714285698</v>
      </c>
      <c r="BB352" s="3">
        <f t="shared" si="290"/>
        <v>-2.4849285714285698</v>
      </c>
      <c r="BC352" s="3">
        <f t="shared" si="291"/>
        <v>-2.3541428571428558</v>
      </c>
      <c r="BD352" s="3">
        <f t="shared" si="292"/>
        <v>-2.4228053571428556</v>
      </c>
      <c r="BE352" s="3">
        <f t="shared" si="293"/>
        <v>-2.2952892857142846</v>
      </c>
      <c r="BF352" s="3">
        <f t="shared" si="294"/>
        <v>-2.3606821428571414</v>
      </c>
      <c r="BG352" s="3">
        <f t="shared" si="295"/>
        <v>-2.236435714285713</v>
      </c>
    </row>
    <row r="353" spans="1:59" ht="15" x14ac:dyDescent="0.25">
      <c r="A353" s="38" t="s">
        <v>540</v>
      </c>
      <c r="B353" s="38" t="s">
        <v>34</v>
      </c>
      <c r="C353" s="38" t="str">
        <f>VLOOKUP(A353,CALC!$A$2:$C$494,3,FALSE)</f>
        <v>RW</v>
      </c>
      <c r="D353" s="38">
        <v>2</v>
      </c>
      <c r="E353" s="39">
        <v>84</v>
      </c>
      <c r="F353" s="40">
        <v>13.9</v>
      </c>
      <c r="G353" s="40">
        <v>24.8</v>
      </c>
      <c r="H353" s="40">
        <v>38.799999999999997</v>
      </c>
      <c r="I353" s="40">
        <v>9.3000000000000007</v>
      </c>
      <c r="J353" s="40">
        <v>121.5</v>
      </c>
      <c r="K353" s="40">
        <v>50.4</v>
      </c>
      <c r="L353" s="40">
        <v>34.200000000000003</v>
      </c>
      <c r="M353" s="40">
        <v>15.4</v>
      </c>
      <c r="N353" s="41">
        <v>0.115</v>
      </c>
      <c r="O353" s="42">
        <v>14.35</v>
      </c>
      <c r="P353" s="54">
        <f t="shared" ref="P353:Y353" si="385">IF(F$4="Yes",F353*F$5,0)</f>
        <v>69.5</v>
      </c>
      <c r="Q353" s="55">
        <f t="shared" si="385"/>
        <v>93</v>
      </c>
      <c r="R353" s="55">
        <f t="shared" si="385"/>
        <v>0</v>
      </c>
      <c r="S353" s="55">
        <f t="shared" si="385"/>
        <v>4.6500000000000004</v>
      </c>
      <c r="T353" s="55">
        <f t="shared" si="385"/>
        <v>60.75</v>
      </c>
      <c r="U353" s="55">
        <f t="shared" si="385"/>
        <v>15.12</v>
      </c>
      <c r="V353" s="55">
        <f t="shared" si="385"/>
        <v>20.52</v>
      </c>
      <c r="W353" s="55">
        <f t="shared" si="385"/>
        <v>0</v>
      </c>
      <c r="X353" s="55">
        <f t="shared" si="385"/>
        <v>0</v>
      </c>
      <c r="Y353" s="56">
        <f t="shared" si="385"/>
        <v>0</v>
      </c>
      <c r="Z353" s="57">
        <f t="shared" si="276"/>
        <v>263.54000000000002</v>
      </c>
      <c r="AA353" s="59">
        <f t="shared" si="277"/>
        <v>3.1373809523809526</v>
      </c>
      <c r="AB353" s="59">
        <f t="shared" si="278"/>
        <v>-2.4260582589285704</v>
      </c>
      <c r="AC353" s="1"/>
      <c r="AD353" s="1"/>
      <c r="AE353" s="1"/>
      <c r="AF353" s="1"/>
      <c r="AG353" s="1"/>
      <c r="AH353" s="1"/>
      <c r="AI353" s="1"/>
      <c r="AJ353" s="1"/>
      <c r="AK353" s="1"/>
      <c r="AL353" s="1">
        <f>IFERROR(VLOOKUP(C353,CALC!$K$2:$M$8,2,FALSE),1)</f>
        <v>0.95</v>
      </c>
      <c r="AM353" s="1">
        <f>IFERROR(VLOOKUP(C353,CALC!$K$2:$M$8,3,FALSE),1)</f>
        <v>0.97499999999999998</v>
      </c>
      <c r="AN353" s="1">
        <f>VLOOKUP(B353,CALC!$E$2:$H$33,3,FALSE)</f>
        <v>0.9</v>
      </c>
      <c r="AO353" s="1">
        <f>VLOOKUP(B353,CALC!$E$2:$H$33,4,FALSE)</f>
        <v>0.95</v>
      </c>
      <c r="AP353" s="1"/>
      <c r="AQ353" s="3">
        <f t="shared" si="279"/>
        <v>3.0589464285714287</v>
      </c>
      <c r="AR353" s="3">
        <f t="shared" si="280"/>
        <v>2.9805119047619049</v>
      </c>
      <c r="AS353" s="3">
        <f t="shared" si="281"/>
        <v>2.9805119047619049</v>
      </c>
      <c r="AT353" s="3">
        <f t="shared" si="282"/>
        <v>2.8236428571428576</v>
      </c>
      <c r="AU353" s="3">
        <f t="shared" si="283"/>
        <v>2.9059991071428573</v>
      </c>
      <c r="AV353" s="3">
        <f t="shared" si="284"/>
        <v>2.7530517857142858</v>
      </c>
      <c r="AW353" s="3">
        <f t="shared" si="285"/>
        <v>2.8314863095238096</v>
      </c>
      <c r="AX353" s="3">
        <f t="shared" si="286"/>
        <v>2.6824607142857144</v>
      </c>
      <c r="AY353" s="3">
        <f t="shared" si="287"/>
        <v>-2.6192261904761893</v>
      </c>
      <c r="AZ353" s="3">
        <f t="shared" si="288"/>
        <v>-2.5537455357142846</v>
      </c>
      <c r="BA353" s="3">
        <f t="shared" si="289"/>
        <v>-2.4882648809523795</v>
      </c>
      <c r="BB353" s="3">
        <f t="shared" si="290"/>
        <v>-2.4882648809523795</v>
      </c>
      <c r="BC353" s="3">
        <f t="shared" si="291"/>
        <v>-2.3573035714285706</v>
      </c>
      <c r="BD353" s="3">
        <f t="shared" si="292"/>
        <v>-2.4260582589285704</v>
      </c>
      <c r="BE353" s="3">
        <f t="shared" si="293"/>
        <v>-2.2983709821428562</v>
      </c>
      <c r="BF353" s="3">
        <f t="shared" si="294"/>
        <v>-2.3638516369047604</v>
      </c>
      <c r="BG353" s="3">
        <f t="shared" si="295"/>
        <v>-2.2394383928571417</v>
      </c>
    </row>
    <row r="354" spans="1:59" ht="15" x14ac:dyDescent="0.25">
      <c r="A354" s="38" t="s">
        <v>552</v>
      </c>
      <c r="B354" s="38" t="s">
        <v>79</v>
      </c>
      <c r="C354" s="38" t="str">
        <f>VLOOKUP(A354,CALC!$A$2:$C$494,3,FALSE)</f>
        <v>C/LW/RW</v>
      </c>
      <c r="D354" s="38">
        <v>2</v>
      </c>
      <c r="E354" s="39">
        <v>84</v>
      </c>
      <c r="F354" s="40">
        <v>17.3</v>
      </c>
      <c r="G354" s="40">
        <v>21.1</v>
      </c>
      <c r="H354" s="40">
        <v>38.4</v>
      </c>
      <c r="I354" s="40">
        <v>10.8</v>
      </c>
      <c r="J354" s="40">
        <v>144</v>
      </c>
      <c r="K354" s="40">
        <v>45.5</v>
      </c>
      <c r="L354" s="40">
        <v>32.799999999999997</v>
      </c>
      <c r="M354" s="40">
        <v>22.8</v>
      </c>
      <c r="N354" s="52">
        <v>0.12</v>
      </c>
      <c r="O354" s="42">
        <v>15</v>
      </c>
      <c r="P354" s="54">
        <f t="shared" ref="P354:Y354" si="386">IF(F$4="Yes",F354*F$5,0)</f>
        <v>86.5</v>
      </c>
      <c r="Q354" s="55">
        <f t="shared" si="386"/>
        <v>79.125</v>
      </c>
      <c r="R354" s="55">
        <f t="shared" si="386"/>
        <v>0</v>
      </c>
      <c r="S354" s="55">
        <f t="shared" si="386"/>
        <v>5.4</v>
      </c>
      <c r="T354" s="55">
        <f t="shared" si="386"/>
        <v>72</v>
      </c>
      <c r="U354" s="55">
        <f t="shared" si="386"/>
        <v>13.65</v>
      </c>
      <c r="V354" s="55">
        <f t="shared" si="386"/>
        <v>19.679999999999996</v>
      </c>
      <c r="W354" s="55">
        <f t="shared" si="386"/>
        <v>0</v>
      </c>
      <c r="X354" s="55">
        <f t="shared" si="386"/>
        <v>0</v>
      </c>
      <c r="Y354" s="56">
        <f t="shared" si="386"/>
        <v>0</v>
      </c>
      <c r="Z354" s="57">
        <f t="shared" si="276"/>
        <v>276.35500000000002</v>
      </c>
      <c r="AA354" s="59">
        <f t="shared" si="277"/>
        <v>3.2899404761904765</v>
      </c>
      <c r="AB354" s="59">
        <f t="shared" si="278"/>
        <v>-2.5613249999999983</v>
      </c>
      <c r="AC354" s="1"/>
      <c r="AD354" s="1"/>
      <c r="AE354" s="1"/>
      <c r="AF354" s="1"/>
      <c r="AG354" s="1"/>
      <c r="AH354" s="1"/>
      <c r="AI354" s="1"/>
      <c r="AJ354" s="1"/>
      <c r="AK354" s="1"/>
      <c r="AL354" s="1">
        <f>IFERROR(VLOOKUP(C354,CALC!$K$2:$M$8,2,FALSE),1)</f>
        <v>1.1299999999999999</v>
      </c>
      <c r="AM354" s="1">
        <f>IFERROR(VLOOKUP(C354,CALC!$K$2:$M$8,3,FALSE),1)</f>
        <v>1.0649999999999999</v>
      </c>
      <c r="AN354" s="1">
        <f>VLOOKUP(B354,CALC!$E$2:$H$33,3,FALSE)</f>
        <v>0.95</v>
      </c>
      <c r="AO354" s="1">
        <f>VLOOKUP(B354,CALC!$E$2:$H$33,4,FALSE)</f>
        <v>0.97499999999999998</v>
      </c>
      <c r="AP354" s="1"/>
      <c r="AQ354" s="3">
        <f t="shared" si="279"/>
        <v>3.5037866071428572</v>
      </c>
      <c r="AR354" s="3">
        <f t="shared" si="280"/>
        <v>3.7176327380952379</v>
      </c>
      <c r="AS354" s="3">
        <f t="shared" si="281"/>
        <v>3.2076919642857145</v>
      </c>
      <c r="AT354" s="3">
        <f t="shared" si="282"/>
        <v>3.1254434523809524</v>
      </c>
      <c r="AU354" s="3">
        <f t="shared" si="283"/>
        <v>3.4161919419642857</v>
      </c>
      <c r="AV354" s="3">
        <f t="shared" si="284"/>
        <v>3.3285972767857142</v>
      </c>
      <c r="AW354" s="3">
        <f t="shared" si="285"/>
        <v>3.6246919196428569</v>
      </c>
      <c r="AX354" s="3">
        <f t="shared" si="286"/>
        <v>3.5317511011904759</v>
      </c>
      <c r="AY354" s="3">
        <f t="shared" si="287"/>
        <v>-2.4666666666666655</v>
      </c>
      <c r="AZ354" s="3">
        <f t="shared" si="288"/>
        <v>-2.6269999999999984</v>
      </c>
      <c r="BA354" s="3">
        <f t="shared" si="289"/>
        <v>-2.7873333333333319</v>
      </c>
      <c r="BB354" s="3">
        <f t="shared" si="290"/>
        <v>-2.4049999999999989</v>
      </c>
      <c r="BC354" s="3">
        <f t="shared" si="291"/>
        <v>-2.3433333333333319</v>
      </c>
      <c r="BD354" s="3">
        <f t="shared" si="292"/>
        <v>-2.5613249999999983</v>
      </c>
      <c r="BE354" s="3">
        <f t="shared" si="293"/>
        <v>-2.4956499999999986</v>
      </c>
      <c r="BF354" s="3">
        <f t="shared" si="294"/>
        <v>-2.7176499999999986</v>
      </c>
      <c r="BG354" s="3">
        <f t="shared" si="295"/>
        <v>-2.6479666666666652</v>
      </c>
    </row>
    <row r="355" spans="1:59" ht="15" x14ac:dyDescent="0.25">
      <c r="A355" s="38" t="s">
        <v>541</v>
      </c>
      <c r="B355" s="38" t="s">
        <v>56</v>
      </c>
      <c r="C355" s="38" t="str">
        <f>VLOOKUP(A355,CALC!$A$2:$C$494,3,FALSE)</f>
        <v>C/LW</v>
      </c>
      <c r="D355" s="38">
        <v>2</v>
      </c>
      <c r="E355" s="39">
        <v>84</v>
      </c>
      <c r="F355" s="40">
        <v>15.2</v>
      </c>
      <c r="G355" s="40">
        <v>24.5</v>
      </c>
      <c r="H355" s="40">
        <v>39.700000000000003</v>
      </c>
      <c r="I355" s="40">
        <v>5</v>
      </c>
      <c r="J355" s="40">
        <v>121.7</v>
      </c>
      <c r="K355" s="40">
        <v>53.8</v>
      </c>
      <c r="L355" s="40">
        <v>59.8</v>
      </c>
      <c r="M355" s="40">
        <v>21.8</v>
      </c>
      <c r="N355" s="52">
        <v>0.125</v>
      </c>
      <c r="O355" s="42">
        <v>15.35</v>
      </c>
      <c r="P355" s="54">
        <f t="shared" ref="P355:Y355" si="387">IF(F$4="Yes",F355*F$5,0)</f>
        <v>76</v>
      </c>
      <c r="Q355" s="55">
        <f t="shared" si="387"/>
        <v>91.875</v>
      </c>
      <c r="R355" s="55">
        <f t="shared" si="387"/>
        <v>0</v>
      </c>
      <c r="S355" s="55">
        <f t="shared" si="387"/>
        <v>2.5</v>
      </c>
      <c r="T355" s="55">
        <f t="shared" si="387"/>
        <v>60.85</v>
      </c>
      <c r="U355" s="55">
        <f t="shared" si="387"/>
        <v>16.139999999999997</v>
      </c>
      <c r="V355" s="55">
        <f t="shared" si="387"/>
        <v>35.879999999999995</v>
      </c>
      <c r="W355" s="55">
        <f t="shared" si="387"/>
        <v>0</v>
      </c>
      <c r="X355" s="55">
        <f t="shared" si="387"/>
        <v>0</v>
      </c>
      <c r="Y355" s="56">
        <f t="shared" si="387"/>
        <v>0</v>
      </c>
      <c r="Z355" s="57">
        <f t="shared" si="276"/>
        <v>283.245</v>
      </c>
      <c r="AA355" s="59">
        <f t="shared" si="277"/>
        <v>3.3719642857142857</v>
      </c>
      <c r="AB355" s="59">
        <f t="shared" si="278"/>
        <v>-2.6663884107142839</v>
      </c>
      <c r="AC355" s="1"/>
      <c r="AD355" s="1"/>
      <c r="AE355" s="1"/>
      <c r="AF355" s="1"/>
      <c r="AG355" s="1"/>
      <c r="AH355" s="1"/>
      <c r="AI355" s="1"/>
      <c r="AJ355" s="1"/>
      <c r="AK355" s="1"/>
      <c r="AL355" s="1">
        <f>IFERROR(VLOOKUP(C355,CALC!$K$2:$M$8,2,FALSE),1)</f>
        <v>1.0900000000000001</v>
      </c>
      <c r="AM355" s="1">
        <f>IFERROR(VLOOKUP(C355,CALC!$K$2:$M$8,3,FALSE),1)</f>
        <v>1.0449999999999999</v>
      </c>
      <c r="AN355" s="1">
        <f>VLOOKUP(B355,CALC!$E$2:$H$33,3,FALSE)</f>
        <v>1.1399999999999999</v>
      </c>
      <c r="AO355" s="1">
        <f>VLOOKUP(B355,CALC!$E$2:$H$33,4,FALSE)</f>
        <v>1.0699999999999998</v>
      </c>
      <c r="AP355" s="1"/>
      <c r="AQ355" s="3">
        <f t="shared" si="279"/>
        <v>3.5237026785714285</v>
      </c>
      <c r="AR355" s="3">
        <f t="shared" si="280"/>
        <v>3.6754410714285717</v>
      </c>
      <c r="AS355" s="3">
        <f t="shared" si="281"/>
        <v>3.6080017857142854</v>
      </c>
      <c r="AT355" s="3">
        <f t="shared" si="282"/>
        <v>3.8440392857142855</v>
      </c>
      <c r="AU355" s="3">
        <f t="shared" si="283"/>
        <v>3.7703618660714278</v>
      </c>
      <c r="AV355" s="3">
        <f t="shared" si="284"/>
        <v>4.0170210535714279</v>
      </c>
      <c r="AW355" s="3">
        <f t="shared" si="285"/>
        <v>3.932721946428571</v>
      </c>
      <c r="AX355" s="3">
        <f t="shared" si="286"/>
        <v>4.1900028214285712</v>
      </c>
      <c r="AY355" s="3">
        <f t="shared" si="287"/>
        <v>-2.3846428571428562</v>
      </c>
      <c r="AZ355" s="3">
        <f t="shared" si="288"/>
        <v>-2.4919517857142846</v>
      </c>
      <c r="BA355" s="3">
        <f t="shared" si="289"/>
        <v>-2.5992607142857134</v>
      </c>
      <c r="BB355" s="3">
        <f t="shared" si="290"/>
        <v>-2.5515678571428557</v>
      </c>
      <c r="BC355" s="3">
        <f t="shared" si="291"/>
        <v>-2.7184928571428557</v>
      </c>
      <c r="BD355" s="3">
        <f t="shared" si="292"/>
        <v>-2.6663884107142839</v>
      </c>
      <c r="BE355" s="3">
        <f t="shared" si="293"/>
        <v>-2.8408250357142841</v>
      </c>
      <c r="BF355" s="3">
        <f t="shared" si="294"/>
        <v>-2.781208964285713</v>
      </c>
      <c r="BG355" s="3">
        <f t="shared" si="295"/>
        <v>-2.963157214285713</v>
      </c>
    </row>
    <row r="356" spans="1:59" ht="15" x14ac:dyDescent="0.25">
      <c r="A356" s="38" t="s">
        <v>461</v>
      </c>
      <c r="B356" s="38" t="s">
        <v>70</v>
      </c>
      <c r="C356" s="38" t="str">
        <f>VLOOKUP(A356,CALC!$A$2:$C$494,3,FALSE)</f>
        <v>LW/RW</v>
      </c>
      <c r="D356" s="38"/>
      <c r="E356" s="39">
        <v>84</v>
      </c>
      <c r="F356" s="40">
        <v>14.5</v>
      </c>
      <c r="G356" s="40">
        <v>25.6</v>
      </c>
      <c r="H356" s="40">
        <v>40.1</v>
      </c>
      <c r="I356" s="40">
        <v>2.2000000000000002</v>
      </c>
      <c r="J356" s="40">
        <v>111.8</v>
      </c>
      <c r="K356" s="40">
        <v>79.2</v>
      </c>
      <c r="L356" s="40">
        <v>51</v>
      </c>
      <c r="M356" s="40">
        <v>13.4</v>
      </c>
      <c r="N356" s="52">
        <v>0.13</v>
      </c>
      <c r="O356" s="42">
        <v>17</v>
      </c>
      <c r="P356" s="54">
        <f t="shared" ref="P356:Y356" si="388">IF(F$4="Yes",F356*F$5,0)</f>
        <v>72.5</v>
      </c>
      <c r="Q356" s="55">
        <f t="shared" si="388"/>
        <v>96</v>
      </c>
      <c r="R356" s="55">
        <f t="shared" si="388"/>
        <v>0</v>
      </c>
      <c r="S356" s="55">
        <f t="shared" si="388"/>
        <v>1.1000000000000001</v>
      </c>
      <c r="T356" s="55">
        <f t="shared" si="388"/>
        <v>55.9</v>
      </c>
      <c r="U356" s="55">
        <f t="shared" si="388"/>
        <v>23.76</v>
      </c>
      <c r="V356" s="55">
        <f t="shared" si="388"/>
        <v>30.599999999999998</v>
      </c>
      <c r="W356" s="55">
        <f t="shared" si="388"/>
        <v>0</v>
      </c>
      <c r="X356" s="55">
        <f t="shared" si="388"/>
        <v>0</v>
      </c>
      <c r="Y356" s="56">
        <f t="shared" si="388"/>
        <v>0</v>
      </c>
      <c r="Z356" s="57">
        <f t="shared" si="276"/>
        <v>279.86</v>
      </c>
      <c r="AA356" s="59">
        <f t="shared" si="277"/>
        <v>3.331666666666667</v>
      </c>
      <c r="AB356" s="59">
        <f t="shared" si="278"/>
        <v>-2.635425309523808</v>
      </c>
      <c r="AC356" s="1"/>
      <c r="AD356" s="1"/>
      <c r="AE356" s="1"/>
      <c r="AF356" s="1"/>
      <c r="AG356" s="1"/>
      <c r="AH356" s="1"/>
      <c r="AI356" s="1"/>
      <c r="AJ356" s="1"/>
      <c r="AK356" s="1"/>
      <c r="AL356" s="1">
        <f>IFERROR(VLOOKUP(C356,CALC!$K$2:$M$8,2,FALSE),1)</f>
        <v>1.08</v>
      </c>
      <c r="AM356" s="1">
        <f>IFERROR(VLOOKUP(C356,CALC!$K$2:$M$8,3,FALSE),1)</f>
        <v>1.04</v>
      </c>
      <c r="AN356" s="1">
        <f>VLOOKUP(B356,CALC!$E$2:$H$33,3,FALSE)</f>
        <v>1.0900000000000001</v>
      </c>
      <c r="AO356" s="1">
        <f>VLOOKUP(B356,CALC!$E$2:$H$33,4,FALSE)</f>
        <v>1.0449999999999999</v>
      </c>
      <c r="AP356" s="1"/>
      <c r="AQ356" s="3">
        <f t="shared" si="279"/>
        <v>3.4649333333333336</v>
      </c>
      <c r="AR356" s="3">
        <f t="shared" si="280"/>
        <v>3.5982000000000007</v>
      </c>
      <c r="AS356" s="3">
        <f t="shared" si="281"/>
        <v>3.4815916666666666</v>
      </c>
      <c r="AT356" s="3">
        <f t="shared" si="282"/>
        <v>3.6315166666666672</v>
      </c>
      <c r="AU356" s="3">
        <f t="shared" si="283"/>
        <v>3.6208553333333335</v>
      </c>
      <c r="AV356" s="3">
        <f t="shared" si="284"/>
        <v>3.7767773333333339</v>
      </c>
      <c r="AW356" s="3">
        <f t="shared" si="285"/>
        <v>3.7601190000000004</v>
      </c>
      <c r="AX356" s="3">
        <f t="shared" si="286"/>
        <v>3.922038000000001</v>
      </c>
      <c r="AY356" s="3">
        <f t="shared" si="287"/>
        <v>-2.4249404761904749</v>
      </c>
      <c r="AZ356" s="3">
        <f t="shared" si="288"/>
        <v>-2.5219380952380939</v>
      </c>
      <c r="BA356" s="3">
        <f t="shared" si="289"/>
        <v>-2.6189357142857133</v>
      </c>
      <c r="BB356" s="3">
        <f t="shared" si="290"/>
        <v>-2.534062797619046</v>
      </c>
      <c r="BC356" s="3">
        <f t="shared" si="291"/>
        <v>-2.6431851190476179</v>
      </c>
      <c r="BD356" s="3">
        <f t="shared" si="292"/>
        <v>-2.635425309523808</v>
      </c>
      <c r="BE356" s="3">
        <f t="shared" si="293"/>
        <v>-2.7489125238095227</v>
      </c>
      <c r="BF356" s="3">
        <f t="shared" si="294"/>
        <v>-2.7367878214285701</v>
      </c>
      <c r="BG356" s="3">
        <f t="shared" si="295"/>
        <v>-2.8546399285714275</v>
      </c>
    </row>
    <row r="357" spans="1:59" ht="15" x14ac:dyDescent="0.25">
      <c r="A357" s="38" t="s">
        <v>542</v>
      </c>
      <c r="B357" s="38" t="s">
        <v>34</v>
      </c>
      <c r="C357" s="38" t="str">
        <f>VLOOKUP(A357,CALC!$A$2:$C$494,3,FALSE)</f>
        <v>C/RW</v>
      </c>
      <c r="D357" s="38">
        <v>2</v>
      </c>
      <c r="E357" s="39">
        <v>84</v>
      </c>
      <c r="F357" s="40">
        <v>14.5</v>
      </c>
      <c r="G357" s="40">
        <v>21.8</v>
      </c>
      <c r="H357" s="40">
        <v>36.299999999999997</v>
      </c>
      <c r="I357" s="40">
        <v>5.2</v>
      </c>
      <c r="J357" s="40">
        <v>108.1</v>
      </c>
      <c r="K357" s="40">
        <v>69.5</v>
      </c>
      <c r="L357" s="40">
        <v>53.4</v>
      </c>
      <c r="M357" s="40">
        <v>29.5</v>
      </c>
      <c r="N357" s="52">
        <v>0.13400000000000001</v>
      </c>
      <c r="O357" s="42">
        <v>14.15</v>
      </c>
      <c r="P357" s="54">
        <f t="shared" ref="P357:Y357" si="389">IF(F$4="Yes",F357*F$5,0)</f>
        <v>72.5</v>
      </c>
      <c r="Q357" s="55">
        <f t="shared" si="389"/>
        <v>81.75</v>
      </c>
      <c r="R357" s="55">
        <f t="shared" si="389"/>
        <v>0</v>
      </c>
      <c r="S357" s="55">
        <f t="shared" si="389"/>
        <v>2.6</v>
      </c>
      <c r="T357" s="55">
        <f t="shared" si="389"/>
        <v>54.05</v>
      </c>
      <c r="U357" s="55">
        <f t="shared" si="389"/>
        <v>20.849999999999998</v>
      </c>
      <c r="V357" s="55">
        <f t="shared" si="389"/>
        <v>32.04</v>
      </c>
      <c r="W357" s="55">
        <f t="shared" si="389"/>
        <v>0</v>
      </c>
      <c r="X357" s="55">
        <f t="shared" si="389"/>
        <v>0</v>
      </c>
      <c r="Y357" s="56">
        <f t="shared" si="389"/>
        <v>0</v>
      </c>
      <c r="Z357" s="57">
        <f t="shared" si="276"/>
        <v>263.78999999999996</v>
      </c>
      <c r="AA357" s="59">
        <f t="shared" si="277"/>
        <v>3.1403571428571424</v>
      </c>
      <c r="AB357" s="59">
        <f t="shared" si="278"/>
        <v>-2.4978646874999995</v>
      </c>
      <c r="AC357" s="1"/>
      <c r="AD357" s="1"/>
      <c r="AE357" s="1"/>
      <c r="AF357" s="1"/>
      <c r="AG357" s="1"/>
      <c r="AH357" s="1"/>
      <c r="AI357" s="1"/>
      <c r="AJ357" s="1"/>
      <c r="AK357" s="1"/>
      <c r="AL357" s="1">
        <f>IFERROR(VLOOKUP(C357,CALC!$K$2:$M$8,2,FALSE),1)</f>
        <v>1.01</v>
      </c>
      <c r="AM357" s="1">
        <f>IFERROR(VLOOKUP(C357,CALC!$K$2:$M$8,3,FALSE),1)</f>
        <v>1.0049999999999999</v>
      </c>
      <c r="AN357" s="1">
        <f>VLOOKUP(B357,CALC!$E$2:$H$33,3,FALSE)</f>
        <v>0.9</v>
      </c>
      <c r="AO357" s="1">
        <f>VLOOKUP(B357,CALC!$E$2:$H$33,4,FALSE)</f>
        <v>0.95</v>
      </c>
      <c r="AP357" s="1"/>
      <c r="AQ357" s="3">
        <f t="shared" si="279"/>
        <v>3.156058928571428</v>
      </c>
      <c r="AR357" s="3">
        <f t="shared" si="280"/>
        <v>3.171760714285714</v>
      </c>
      <c r="AS357" s="3">
        <f t="shared" si="281"/>
        <v>2.9833392857142851</v>
      </c>
      <c r="AT357" s="3">
        <f t="shared" si="282"/>
        <v>2.8263214285714282</v>
      </c>
      <c r="AU357" s="3">
        <f t="shared" si="283"/>
        <v>2.9982559821428563</v>
      </c>
      <c r="AV357" s="3">
        <f t="shared" si="284"/>
        <v>2.8404530357142854</v>
      </c>
      <c r="AW357" s="3">
        <f t="shared" si="285"/>
        <v>3.0131726785714283</v>
      </c>
      <c r="AX357" s="3">
        <f t="shared" si="286"/>
        <v>2.8545846428571426</v>
      </c>
      <c r="AY357" s="3">
        <f t="shared" si="287"/>
        <v>-2.6162499999999995</v>
      </c>
      <c r="AZ357" s="3">
        <f t="shared" si="288"/>
        <v>-2.6293312499999995</v>
      </c>
      <c r="BA357" s="3">
        <f t="shared" si="289"/>
        <v>-2.6424124999999994</v>
      </c>
      <c r="BB357" s="3">
        <f t="shared" si="290"/>
        <v>-2.4854374999999993</v>
      </c>
      <c r="BC357" s="3">
        <f t="shared" si="291"/>
        <v>-2.3546249999999995</v>
      </c>
      <c r="BD357" s="3">
        <f t="shared" si="292"/>
        <v>-2.4978646874999995</v>
      </c>
      <c r="BE357" s="3">
        <f t="shared" si="293"/>
        <v>-2.3663981249999995</v>
      </c>
      <c r="BF357" s="3">
        <f t="shared" si="294"/>
        <v>-2.5102918749999992</v>
      </c>
      <c r="BG357" s="3">
        <f t="shared" si="295"/>
        <v>-2.3781712499999994</v>
      </c>
    </row>
    <row r="358" spans="1:59" ht="15" x14ac:dyDescent="0.25">
      <c r="A358" s="1" t="s">
        <v>534</v>
      </c>
      <c r="B358" s="1" t="s">
        <v>23</v>
      </c>
      <c r="C358" s="38" t="str">
        <f>VLOOKUP(A358,CALC!$A$2:$C$494,3,FALSE)</f>
        <v>RW</v>
      </c>
      <c r="D358" s="1">
        <v>2</v>
      </c>
      <c r="E358" s="79">
        <v>84</v>
      </c>
      <c r="F358" s="80">
        <v>18.3</v>
      </c>
      <c r="G358" s="80">
        <v>14.7</v>
      </c>
      <c r="H358" s="80">
        <v>32.9</v>
      </c>
      <c r="I358" s="80">
        <v>9.4</v>
      </c>
      <c r="J358" s="80">
        <v>140.80000000000001</v>
      </c>
      <c r="K358" s="80">
        <v>48.9</v>
      </c>
      <c r="L358" s="80">
        <v>53.2</v>
      </c>
      <c r="M358" s="80">
        <v>13.7</v>
      </c>
      <c r="N358" s="81">
        <v>0.13</v>
      </c>
      <c r="O358" s="3">
        <v>14.35</v>
      </c>
      <c r="P358" s="54">
        <f t="shared" ref="P358:Y358" si="390">IF(F$4="Yes",F358*F$5,0)</f>
        <v>91.5</v>
      </c>
      <c r="Q358" s="55">
        <f t="shared" si="390"/>
        <v>55.125</v>
      </c>
      <c r="R358" s="55">
        <f t="shared" si="390"/>
        <v>0</v>
      </c>
      <c r="S358" s="55">
        <f t="shared" si="390"/>
        <v>4.7</v>
      </c>
      <c r="T358" s="55">
        <f t="shared" si="390"/>
        <v>70.400000000000006</v>
      </c>
      <c r="U358" s="55">
        <f t="shared" si="390"/>
        <v>14.669999999999998</v>
      </c>
      <c r="V358" s="55">
        <f t="shared" si="390"/>
        <v>31.92</v>
      </c>
      <c r="W358" s="55">
        <f t="shared" si="390"/>
        <v>0</v>
      </c>
      <c r="X358" s="55">
        <f t="shared" si="390"/>
        <v>0</v>
      </c>
      <c r="Y358" s="56">
        <f t="shared" si="390"/>
        <v>0</v>
      </c>
      <c r="Z358" s="57">
        <f t="shared" si="276"/>
        <v>268.315</v>
      </c>
      <c r="AA358" s="59">
        <f t="shared" si="277"/>
        <v>3.1942261904761904</v>
      </c>
      <c r="AB358" s="59">
        <f t="shared" si="278"/>
        <v>-2.548287857142856</v>
      </c>
      <c r="AC358" s="1"/>
      <c r="AD358" s="1"/>
      <c r="AE358" s="1"/>
      <c r="AF358" s="1"/>
      <c r="AG358" s="1"/>
      <c r="AH358" s="1"/>
      <c r="AI358" s="1"/>
      <c r="AJ358" s="1"/>
      <c r="AK358" s="1"/>
      <c r="AL358" s="1">
        <f>IFERROR(VLOOKUP(C358,CALC!$K$2:$M$8,2,FALSE),1)</f>
        <v>0.95</v>
      </c>
      <c r="AM358" s="1">
        <f>IFERROR(VLOOKUP(C358,CALC!$K$2:$M$8,3,FALSE),1)</f>
        <v>0.97499999999999998</v>
      </c>
      <c r="AN358" s="1">
        <f>VLOOKUP(B358,CALC!$E$2:$H$33,3,FALSE)</f>
        <v>1.04</v>
      </c>
      <c r="AO358" s="1">
        <f>VLOOKUP(B358,CALC!$E$2:$H$33,4,FALSE)</f>
        <v>1.02</v>
      </c>
      <c r="AP358" s="1"/>
      <c r="AQ358" s="3">
        <f t="shared" si="279"/>
        <v>3.1143705357142855</v>
      </c>
      <c r="AR358" s="3">
        <f t="shared" si="280"/>
        <v>3.0345148809523805</v>
      </c>
      <c r="AS358" s="3">
        <f t="shared" si="281"/>
        <v>3.2581107142857144</v>
      </c>
      <c r="AT358" s="3">
        <f t="shared" si="282"/>
        <v>3.321995238095238</v>
      </c>
      <c r="AU358" s="3">
        <f t="shared" si="283"/>
        <v>3.1766579464285711</v>
      </c>
      <c r="AV358" s="3">
        <f t="shared" si="284"/>
        <v>3.2389453571428568</v>
      </c>
      <c r="AW358" s="3">
        <f t="shared" si="285"/>
        <v>3.0952051785714283</v>
      </c>
      <c r="AX358" s="3">
        <f t="shared" si="286"/>
        <v>3.1558954761904761</v>
      </c>
      <c r="AY358" s="3">
        <f t="shared" si="287"/>
        <v>-2.5623809523809515</v>
      </c>
      <c r="AZ358" s="3">
        <f t="shared" si="288"/>
        <v>-2.4983214285714275</v>
      </c>
      <c r="BA358" s="3">
        <f t="shared" si="289"/>
        <v>-2.4342619047619038</v>
      </c>
      <c r="BB358" s="3">
        <f t="shared" si="290"/>
        <v>-2.6136285714285705</v>
      </c>
      <c r="BC358" s="3">
        <f t="shared" si="291"/>
        <v>-2.6648761904761895</v>
      </c>
      <c r="BD358" s="3">
        <f t="shared" si="292"/>
        <v>-2.548287857142856</v>
      </c>
      <c r="BE358" s="3">
        <f t="shared" si="293"/>
        <v>-2.5982542857142845</v>
      </c>
      <c r="BF358" s="3">
        <f t="shared" si="294"/>
        <v>-2.4829471428571419</v>
      </c>
      <c r="BG358" s="3">
        <f t="shared" si="295"/>
        <v>-2.53163238095238</v>
      </c>
    </row>
    <row r="359" spans="1:59" ht="15" x14ac:dyDescent="0.25">
      <c r="A359" s="38" t="s">
        <v>547</v>
      </c>
      <c r="B359" s="38" t="s">
        <v>28</v>
      </c>
      <c r="C359" s="38" t="str">
        <f>VLOOKUP(A359,CALC!$A$2:$C$494,3,FALSE)</f>
        <v>C/LW</v>
      </c>
      <c r="D359" s="38">
        <v>2</v>
      </c>
      <c r="E359" s="39">
        <v>84</v>
      </c>
      <c r="F359" s="40">
        <v>16.399999999999999</v>
      </c>
      <c r="G359" s="40">
        <v>19</v>
      </c>
      <c r="H359" s="40">
        <v>35.4</v>
      </c>
      <c r="I359" s="40">
        <v>5.5</v>
      </c>
      <c r="J359" s="40">
        <v>113.7</v>
      </c>
      <c r="K359" s="40">
        <v>131.19999999999999</v>
      </c>
      <c r="L359" s="40">
        <v>40.1</v>
      </c>
      <c r="M359" s="40">
        <v>43.1</v>
      </c>
      <c r="N359" s="41">
        <v>0.14399999999999999</v>
      </c>
      <c r="O359" s="42">
        <v>15.65</v>
      </c>
      <c r="P359" s="54">
        <f t="shared" ref="P359:Y359" si="391">IF(F$4="Yes",F359*F$5,0)</f>
        <v>82</v>
      </c>
      <c r="Q359" s="55">
        <f t="shared" si="391"/>
        <v>71.25</v>
      </c>
      <c r="R359" s="55">
        <f t="shared" si="391"/>
        <v>0</v>
      </c>
      <c r="S359" s="55">
        <f t="shared" si="391"/>
        <v>2.75</v>
      </c>
      <c r="T359" s="55">
        <f t="shared" si="391"/>
        <v>56.85</v>
      </c>
      <c r="U359" s="55">
        <f t="shared" si="391"/>
        <v>39.359999999999992</v>
      </c>
      <c r="V359" s="55">
        <f t="shared" si="391"/>
        <v>24.06</v>
      </c>
      <c r="W359" s="55">
        <f t="shared" si="391"/>
        <v>0</v>
      </c>
      <c r="X359" s="55">
        <f t="shared" si="391"/>
        <v>0</v>
      </c>
      <c r="Y359" s="56">
        <f t="shared" si="391"/>
        <v>0</v>
      </c>
      <c r="Z359" s="57">
        <f t="shared" si="276"/>
        <v>276.27</v>
      </c>
      <c r="AA359" s="59">
        <f t="shared" si="277"/>
        <v>3.2889285714285714</v>
      </c>
      <c r="AB359" s="59">
        <f t="shared" si="278"/>
        <v>-2.6302985892857134</v>
      </c>
      <c r="AC359" s="1"/>
      <c r="AD359" s="1"/>
      <c r="AE359" s="1"/>
      <c r="AF359" s="1"/>
      <c r="AG359" s="1"/>
      <c r="AH359" s="1"/>
      <c r="AI359" s="1"/>
      <c r="AJ359" s="1"/>
      <c r="AK359" s="1"/>
      <c r="AL359" s="1">
        <f>IFERROR(VLOOKUP(C359,CALC!$K$2:$M$8,2,FALSE),1)</f>
        <v>1.0900000000000001</v>
      </c>
      <c r="AM359" s="1">
        <f>IFERROR(VLOOKUP(C359,CALC!$K$2:$M$8,3,FALSE),1)</f>
        <v>1.0449999999999999</v>
      </c>
      <c r="AN359" s="1">
        <f>VLOOKUP(B359,CALC!$E$2:$H$33,3,FALSE)</f>
        <v>1.04</v>
      </c>
      <c r="AO359" s="1">
        <f>VLOOKUP(B359,CALC!$E$2:$H$33,4,FALSE)</f>
        <v>1.02</v>
      </c>
      <c r="AP359" s="1"/>
      <c r="AQ359" s="3">
        <f t="shared" si="279"/>
        <v>3.4369303571428569</v>
      </c>
      <c r="AR359" s="3">
        <f t="shared" si="280"/>
        <v>3.5849321428571432</v>
      </c>
      <c r="AS359" s="3">
        <f t="shared" si="281"/>
        <v>3.3547071428571429</v>
      </c>
      <c r="AT359" s="3">
        <f t="shared" si="282"/>
        <v>3.4204857142857144</v>
      </c>
      <c r="AU359" s="3">
        <f t="shared" si="283"/>
        <v>3.505668964285714</v>
      </c>
      <c r="AV359" s="3">
        <f t="shared" si="284"/>
        <v>3.5744075714285715</v>
      </c>
      <c r="AW359" s="3">
        <f t="shared" si="285"/>
        <v>3.6566307857142863</v>
      </c>
      <c r="AX359" s="3">
        <f t="shared" si="286"/>
        <v>3.728329428571429</v>
      </c>
      <c r="AY359" s="3">
        <f t="shared" si="287"/>
        <v>-2.4676785714285705</v>
      </c>
      <c r="AZ359" s="3">
        <f t="shared" si="288"/>
        <v>-2.5787241071428562</v>
      </c>
      <c r="BA359" s="3">
        <f t="shared" si="289"/>
        <v>-2.6897696428571423</v>
      </c>
      <c r="BB359" s="3">
        <f t="shared" si="290"/>
        <v>-2.5170321428571421</v>
      </c>
      <c r="BC359" s="3">
        <f t="shared" si="291"/>
        <v>-2.5663857142857136</v>
      </c>
      <c r="BD359" s="3">
        <f t="shared" si="292"/>
        <v>-2.6302985892857134</v>
      </c>
      <c r="BE359" s="3">
        <f t="shared" si="293"/>
        <v>-2.6818730714285706</v>
      </c>
      <c r="BF359" s="3">
        <f t="shared" si="294"/>
        <v>-2.7435650357142851</v>
      </c>
      <c r="BG359" s="3">
        <f t="shared" si="295"/>
        <v>-2.797360428571428</v>
      </c>
    </row>
    <row r="360" spans="1:59" ht="15" x14ac:dyDescent="0.25">
      <c r="A360" s="1" t="s">
        <v>538</v>
      </c>
      <c r="B360" s="1" t="s">
        <v>19</v>
      </c>
      <c r="C360" s="38" t="str">
        <f>VLOOKUP(A360,CALC!$A$2:$C$494,3,FALSE)</f>
        <v>LW</v>
      </c>
      <c r="D360" s="1"/>
      <c r="E360" s="79">
        <v>84</v>
      </c>
      <c r="F360" s="80">
        <v>16.7</v>
      </c>
      <c r="G360" s="80">
        <v>25.3</v>
      </c>
      <c r="H360" s="80">
        <v>41.9</v>
      </c>
      <c r="I360" s="80">
        <v>6.7</v>
      </c>
      <c r="J360" s="80">
        <v>139.19999999999999</v>
      </c>
      <c r="K360" s="80">
        <v>41.2</v>
      </c>
      <c r="L360" s="80">
        <v>27.6</v>
      </c>
      <c r="M360" s="80">
        <v>14.5</v>
      </c>
      <c r="N360" s="81">
        <v>0.12</v>
      </c>
      <c r="O360" s="3">
        <v>15.55</v>
      </c>
      <c r="P360" s="54">
        <f t="shared" ref="P360:Y360" si="392">IF(F$4="Yes",F360*F$5,0)</f>
        <v>83.5</v>
      </c>
      <c r="Q360" s="55">
        <f t="shared" si="392"/>
        <v>94.875</v>
      </c>
      <c r="R360" s="55">
        <f t="shared" si="392"/>
        <v>0</v>
      </c>
      <c r="S360" s="55">
        <f t="shared" si="392"/>
        <v>3.35</v>
      </c>
      <c r="T360" s="55">
        <f t="shared" si="392"/>
        <v>69.599999999999994</v>
      </c>
      <c r="U360" s="55">
        <f t="shared" si="392"/>
        <v>12.360000000000001</v>
      </c>
      <c r="V360" s="55">
        <f t="shared" si="392"/>
        <v>16.559999999999999</v>
      </c>
      <c r="W360" s="55">
        <f t="shared" si="392"/>
        <v>0</v>
      </c>
      <c r="X360" s="55">
        <f t="shared" si="392"/>
        <v>0</v>
      </c>
      <c r="Y360" s="56">
        <f t="shared" si="392"/>
        <v>0</v>
      </c>
      <c r="Z360" s="57">
        <f t="shared" si="276"/>
        <v>280.245</v>
      </c>
      <c r="AA360" s="59">
        <f t="shared" si="277"/>
        <v>3.3362500000000002</v>
      </c>
      <c r="AB360" s="59">
        <f t="shared" si="278"/>
        <v>-2.729799803571427</v>
      </c>
      <c r="AC360" s="1"/>
      <c r="AD360" s="1"/>
      <c r="AE360" s="1"/>
      <c r="AF360" s="1"/>
      <c r="AG360" s="1"/>
      <c r="AH360" s="1"/>
      <c r="AI360" s="1"/>
      <c r="AJ360" s="1"/>
      <c r="AK360" s="1"/>
      <c r="AL360" s="1">
        <f>IFERROR(VLOOKUP(C360,CALC!$K$2:$M$8,2,FALSE),1)</f>
        <v>1.06</v>
      </c>
      <c r="AM360" s="1">
        <f>IFERROR(VLOOKUP(C360,CALC!$K$2:$M$8,3,FALSE),1)</f>
        <v>1.03</v>
      </c>
      <c r="AN360" s="1">
        <f>VLOOKUP(B360,CALC!$E$2:$H$33,3,FALSE)</f>
        <v>1.19</v>
      </c>
      <c r="AO360" s="1">
        <f>VLOOKUP(B360,CALC!$E$2:$H$33,4,FALSE)</f>
        <v>1.095</v>
      </c>
      <c r="AP360" s="1"/>
      <c r="AQ360" s="3">
        <f t="shared" si="279"/>
        <v>3.4363375</v>
      </c>
      <c r="AR360" s="3">
        <f t="shared" si="280"/>
        <v>3.5364250000000004</v>
      </c>
      <c r="AS360" s="3">
        <f t="shared" si="281"/>
        <v>3.6531937500000002</v>
      </c>
      <c r="AT360" s="3">
        <f t="shared" si="282"/>
        <v>3.9701374999999999</v>
      </c>
      <c r="AU360" s="3">
        <f t="shared" si="283"/>
        <v>3.7627895625000001</v>
      </c>
      <c r="AV360" s="3">
        <f t="shared" si="284"/>
        <v>4.0892416249999997</v>
      </c>
      <c r="AW360" s="3">
        <f t="shared" si="285"/>
        <v>3.8723853750000004</v>
      </c>
      <c r="AX360" s="3">
        <f t="shared" si="286"/>
        <v>4.2083457500000003</v>
      </c>
      <c r="AY360" s="3">
        <f t="shared" si="287"/>
        <v>-2.4203571428571418</v>
      </c>
      <c r="AZ360" s="3">
        <f t="shared" si="288"/>
        <v>-2.492967857142856</v>
      </c>
      <c r="BA360" s="3">
        <f t="shared" si="289"/>
        <v>-2.5655785714285706</v>
      </c>
      <c r="BB360" s="3">
        <f t="shared" si="290"/>
        <v>-2.6502910714285703</v>
      </c>
      <c r="BC360" s="3">
        <f t="shared" si="291"/>
        <v>-2.8802249999999985</v>
      </c>
      <c r="BD360" s="3">
        <f t="shared" si="292"/>
        <v>-2.729799803571427</v>
      </c>
      <c r="BE360" s="3">
        <f t="shared" si="293"/>
        <v>-2.9666317499999986</v>
      </c>
      <c r="BF360" s="3">
        <f t="shared" si="294"/>
        <v>-2.8093085357142846</v>
      </c>
      <c r="BG360" s="3">
        <f t="shared" si="295"/>
        <v>-3.0530384999999987</v>
      </c>
    </row>
    <row r="361" spans="1:59" ht="15" x14ac:dyDescent="0.25">
      <c r="A361" s="38" t="s">
        <v>521</v>
      </c>
      <c r="B361" s="38" t="s">
        <v>74</v>
      </c>
      <c r="C361" s="38" t="str">
        <f>VLOOKUP(A361,CALC!$A$2:$C$494,3,FALSE)</f>
        <v>C/LW</v>
      </c>
      <c r="D361" s="38">
        <v>2</v>
      </c>
      <c r="E361" s="39">
        <v>84</v>
      </c>
      <c r="F361" s="40">
        <v>14</v>
      </c>
      <c r="G361" s="40">
        <v>19.8</v>
      </c>
      <c r="H361" s="40">
        <v>33.799999999999997</v>
      </c>
      <c r="I361" s="40">
        <v>9.5</v>
      </c>
      <c r="J361" s="40">
        <v>123.2</v>
      </c>
      <c r="K361" s="40">
        <v>134.1</v>
      </c>
      <c r="L361" s="40">
        <v>40.6</v>
      </c>
      <c r="M361" s="40">
        <v>19.2</v>
      </c>
      <c r="N361" s="52">
        <v>0.113</v>
      </c>
      <c r="O361" s="42">
        <v>16.149999999999999</v>
      </c>
      <c r="P361" s="54">
        <f t="shared" ref="P361:Y361" si="393">IF(F$4="Yes",F361*F$5,0)</f>
        <v>70</v>
      </c>
      <c r="Q361" s="55">
        <f t="shared" si="393"/>
        <v>74.25</v>
      </c>
      <c r="R361" s="55">
        <f t="shared" si="393"/>
        <v>0</v>
      </c>
      <c r="S361" s="55">
        <f t="shared" si="393"/>
        <v>4.75</v>
      </c>
      <c r="T361" s="55">
        <f t="shared" si="393"/>
        <v>61.6</v>
      </c>
      <c r="U361" s="55">
        <f t="shared" si="393"/>
        <v>40.229999999999997</v>
      </c>
      <c r="V361" s="55">
        <f t="shared" si="393"/>
        <v>24.36</v>
      </c>
      <c r="W361" s="55">
        <f t="shared" si="393"/>
        <v>0</v>
      </c>
      <c r="X361" s="55">
        <f t="shared" si="393"/>
        <v>0</v>
      </c>
      <c r="Y361" s="56">
        <f t="shared" si="393"/>
        <v>0</v>
      </c>
      <c r="Z361" s="57">
        <f t="shared" si="276"/>
        <v>275.19</v>
      </c>
      <c r="AA361" s="59">
        <f t="shared" si="277"/>
        <v>3.2760714285714285</v>
      </c>
      <c r="AB361" s="59">
        <f t="shared" si="278"/>
        <v>-2.6828854151785704</v>
      </c>
      <c r="AC361" s="1"/>
      <c r="AD361" s="1"/>
      <c r="AE361" s="1"/>
      <c r="AF361" s="1"/>
      <c r="AG361" s="1"/>
      <c r="AH361" s="1"/>
      <c r="AI361" s="1"/>
      <c r="AJ361" s="1"/>
      <c r="AK361" s="1"/>
      <c r="AL361" s="1">
        <f>IFERROR(VLOOKUP(C361,CALC!$K$2:$M$8,2,FALSE),1)</f>
        <v>1.0900000000000001</v>
      </c>
      <c r="AM361" s="1">
        <f>IFERROR(VLOOKUP(C361,CALC!$K$2:$M$8,3,FALSE),1)</f>
        <v>1.0449999999999999</v>
      </c>
      <c r="AN361" s="1">
        <f>VLOOKUP(B361,CALC!$E$2:$H$33,3,FALSE)</f>
        <v>1.07</v>
      </c>
      <c r="AO361" s="1">
        <f>VLOOKUP(B361,CALC!$E$2:$H$33,4,FALSE)</f>
        <v>1.0350000000000001</v>
      </c>
      <c r="AP361" s="1"/>
      <c r="AQ361" s="3">
        <f t="shared" si="279"/>
        <v>3.4234946428571424</v>
      </c>
      <c r="AR361" s="3">
        <f t="shared" si="280"/>
        <v>3.5709178571428573</v>
      </c>
      <c r="AS361" s="3">
        <f t="shared" si="281"/>
        <v>3.3907339285714291</v>
      </c>
      <c r="AT361" s="3">
        <f t="shared" si="282"/>
        <v>3.5053964285714287</v>
      </c>
      <c r="AU361" s="3">
        <f t="shared" si="283"/>
        <v>3.5433169553571431</v>
      </c>
      <c r="AV361" s="3">
        <f t="shared" si="284"/>
        <v>3.6631392678571428</v>
      </c>
      <c r="AW361" s="3">
        <f t="shared" si="285"/>
        <v>3.695899982142858</v>
      </c>
      <c r="AX361" s="3">
        <f t="shared" si="286"/>
        <v>3.8208821071428574</v>
      </c>
      <c r="AY361" s="3">
        <f t="shared" si="287"/>
        <v>-2.4805357142857134</v>
      </c>
      <c r="AZ361" s="3">
        <f t="shared" si="288"/>
        <v>-2.5921598214285702</v>
      </c>
      <c r="BA361" s="3">
        <f t="shared" si="289"/>
        <v>-2.7037839285714278</v>
      </c>
      <c r="BB361" s="3">
        <f t="shared" si="290"/>
        <v>-2.5673544642857138</v>
      </c>
      <c r="BC361" s="3">
        <f t="shared" si="291"/>
        <v>-2.6541732142857133</v>
      </c>
      <c r="BD361" s="3">
        <f t="shared" si="292"/>
        <v>-2.6828854151785704</v>
      </c>
      <c r="BE361" s="3">
        <f t="shared" si="293"/>
        <v>-2.7736110089285702</v>
      </c>
      <c r="BF361" s="3">
        <f t="shared" si="294"/>
        <v>-2.7984163660714283</v>
      </c>
      <c r="BG361" s="3">
        <f t="shared" si="295"/>
        <v>-2.8930488035714279</v>
      </c>
    </row>
    <row r="362" spans="1:59" ht="15" x14ac:dyDescent="0.25">
      <c r="A362" s="38" t="s">
        <v>565</v>
      </c>
      <c r="B362" s="38" t="s">
        <v>47</v>
      </c>
      <c r="C362" s="38" t="str">
        <f>VLOOKUP(A362,CALC!$A$2:$C$494,3,FALSE)</f>
        <v>LW/RW</v>
      </c>
      <c r="D362" s="38">
        <v>2</v>
      </c>
      <c r="E362" s="39">
        <v>84</v>
      </c>
      <c r="F362" s="40">
        <v>13.3</v>
      </c>
      <c r="G362" s="40">
        <v>14.2</v>
      </c>
      <c r="H362" s="40">
        <v>27.6</v>
      </c>
      <c r="I362" s="40">
        <v>3.7</v>
      </c>
      <c r="J362" s="40">
        <v>164.4</v>
      </c>
      <c r="K362" s="40">
        <v>134.1</v>
      </c>
      <c r="L362" s="40">
        <v>49.2</v>
      </c>
      <c r="M362" s="40">
        <v>49.5</v>
      </c>
      <c r="N362" s="41">
        <v>8.1000000000000003E-2</v>
      </c>
      <c r="O362" s="42">
        <v>13.5</v>
      </c>
      <c r="P362" s="54">
        <f t="shared" ref="P362:Y362" si="394">IF(F$4="Yes",F362*F$5,0)</f>
        <v>66.5</v>
      </c>
      <c r="Q362" s="55">
        <f t="shared" si="394"/>
        <v>53.25</v>
      </c>
      <c r="R362" s="55">
        <f t="shared" si="394"/>
        <v>0</v>
      </c>
      <c r="S362" s="55">
        <f t="shared" si="394"/>
        <v>1.85</v>
      </c>
      <c r="T362" s="55">
        <f t="shared" si="394"/>
        <v>82.2</v>
      </c>
      <c r="U362" s="55">
        <f t="shared" si="394"/>
        <v>40.229999999999997</v>
      </c>
      <c r="V362" s="55">
        <f t="shared" si="394"/>
        <v>29.52</v>
      </c>
      <c r="W362" s="55">
        <f t="shared" si="394"/>
        <v>0</v>
      </c>
      <c r="X362" s="55">
        <f t="shared" si="394"/>
        <v>0</v>
      </c>
      <c r="Y362" s="56">
        <f t="shared" si="394"/>
        <v>0</v>
      </c>
      <c r="Z362" s="57">
        <f t="shared" si="276"/>
        <v>273.55</v>
      </c>
      <c r="AA362" s="59">
        <f t="shared" si="277"/>
        <v>3.2565476190476192</v>
      </c>
      <c r="AB362" s="59">
        <f t="shared" si="278"/>
        <v>-2.7170646904761893</v>
      </c>
      <c r="AC362" s="1"/>
      <c r="AD362" s="1"/>
      <c r="AE362" s="1"/>
      <c r="AF362" s="1"/>
      <c r="AG362" s="1"/>
      <c r="AH362" s="1"/>
      <c r="AI362" s="1"/>
      <c r="AJ362" s="1"/>
      <c r="AK362" s="1"/>
      <c r="AL362" s="1">
        <f>IFERROR(VLOOKUP(C362,CALC!$K$2:$M$8,2,FALSE),1)</f>
        <v>1.08</v>
      </c>
      <c r="AM362" s="1">
        <f>IFERROR(VLOOKUP(C362,CALC!$K$2:$M$8,3,FALSE),1)</f>
        <v>1.04</v>
      </c>
      <c r="AN362" s="1">
        <f>VLOOKUP(B362,CALC!$E$2:$H$33,3,FALSE)</f>
        <v>1.0900000000000001</v>
      </c>
      <c r="AO362" s="1">
        <f>VLOOKUP(B362,CALC!$E$2:$H$33,4,FALSE)</f>
        <v>1.0449999999999999</v>
      </c>
      <c r="AP362" s="1"/>
      <c r="AQ362" s="3">
        <f t="shared" si="279"/>
        <v>3.3868095238095242</v>
      </c>
      <c r="AR362" s="3">
        <f t="shared" si="280"/>
        <v>3.5170714285714291</v>
      </c>
      <c r="AS362" s="3">
        <f t="shared" si="281"/>
        <v>3.4030922619047619</v>
      </c>
      <c r="AT362" s="3">
        <f t="shared" si="282"/>
        <v>3.5496369047619054</v>
      </c>
      <c r="AU362" s="3">
        <f t="shared" si="283"/>
        <v>3.5392159523809523</v>
      </c>
      <c r="AV362" s="3">
        <f t="shared" si="284"/>
        <v>3.6916223809523818</v>
      </c>
      <c r="AW362" s="3">
        <f t="shared" si="285"/>
        <v>3.6753396428571432</v>
      </c>
      <c r="AX362" s="3">
        <f t="shared" si="286"/>
        <v>3.8336078571428578</v>
      </c>
      <c r="AY362" s="3">
        <f t="shared" si="287"/>
        <v>-2.5000595238095227</v>
      </c>
      <c r="AZ362" s="3">
        <f t="shared" si="288"/>
        <v>-2.6000619047619038</v>
      </c>
      <c r="BA362" s="3">
        <f t="shared" si="289"/>
        <v>-2.7000642857142845</v>
      </c>
      <c r="BB362" s="3">
        <f t="shared" si="290"/>
        <v>-2.6125622023809512</v>
      </c>
      <c r="BC362" s="3">
        <f t="shared" si="291"/>
        <v>-2.7250648809523801</v>
      </c>
      <c r="BD362" s="3">
        <f t="shared" si="292"/>
        <v>-2.7170646904761893</v>
      </c>
      <c r="BE362" s="3">
        <f t="shared" si="293"/>
        <v>-2.8340674761904752</v>
      </c>
      <c r="BF362" s="3">
        <f t="shared" si="294"/>
        <v>-2.8215671785714269</v>
      </c>
      <c r="BG362" s="3">
        <f t="shared" si="295"/>
        <v>-2.9430700714285702</v>
      </c>
    </row>
    <row r="363" spans="1:59" ht="15" x14ac:dyDescent="0.25">
      <c r="A363" s="38" t="s">
        <v>574</v>
      </c>
      <c r="B363" s="38" t="s">
        <v>81</v>
      </c>
      <c r="C363" s="38" t="str">
        <f>VLOOKUP(A363,CALC!$A$2:$C$494,3,FALSE)</f>
        <v>LW/RW</v>
      </c>
      <c r="D363" s="38">
        <v>2</v>
      </c>
      <c r="E363" s="39">
        <v>84</v>
      </c>
      <c r="F363" s="40">
        <v>20</v>
      </c>
      <c r="G363" s="40">
        <v>21.8</v>
      </c>
      <c r="H363" s="40">
        <v>41.8</v>
      </c>
      <c r="I363" s="40">
        <v>12.6</v>
      </c>
      <c r="J363" s="40">
        <v>119</v>
      </c>
      <c r="K363" s="40">
        <v>27.2</v>
      </c>
      <c r="L363" s="40">
        <v>24.5</v>
      </c>
      <c r="M363" s="40">
        <v>22.6</v>
      </c>
      <c r="N363" s="41">
        <v>0.16800000000000001</v>
      </c>
      <c r="O363" s="42">
        <v>14.35</v>
      </c>
      <c r="P363" s="54">
        <f t="shared" ref="P363:Y363" si="395">IF(F$4="Yes",F363*F$5,0)</f>
        <v>100</v>
      </c>
      <c r="Q363" s="55">
        <f t="shared" si="395"/>
        <v>81.75</v>
      </c>
      <c r="R363" s="55">
        <f t="shared" si="395"/>
        <v>0</v>
      </c>
      <c r="S363" s="55">
        <f t="shared" si="395"/>
        <v>6.3</v>
      </c>
      <c r="T363" s="55">
        <f t="shared" si="395"/>
        <v>59.5</v>
      </c>
      <c r="U363" s="55">
        <f t="shared" si="395"/>
        <v>8.16</v>
      </c>
      <c r="V363" s="55">
        <f t="shared" si="395"/>
        <v>14.7</v>
      </c>
      <c r="W363" s="55">
        <f t="shared" si="395"/>
        <v>0</v>
      </c>
      <c r="X363" s="55">
        <f t="shared" si="395"/>
        <v>0</v>
      </c>
      <c r="Y363" s="56">
        <f t="shared" si="395"/>
        <v>0</v>
      </c>
      <c r="Z363" s="57">
        <f t="shared" si="276"/>
        <v>270.41000000000003</v>
      </c>
      <c r="AA363" s="59">
        <f t="shared" si="277"/>
        <v>3.2191666666666672</v>
      </c>
      <c r="AB363" s="59">
        <f t="shared" si="278"/>
        <v>-2.6917168571428558</v>
      </c>
      <c r="AC363" s="1"/>
      <c r="AD363" s="1"/>
      <c r="AE363" s="1"/>
      <c r="AF363" s="1"/>
      <c r="AG363" s="1"/>
      <c r="AH363" s="1"/>
      <c r="AI363" s="1"/>
      <c r="AJ363" s="1"/>
      <c r="AK363" s="1"/>
      <c r="AL363" s="1">
        <f>IFERROR(VLOOKUP(C363,CALC!$K$2:$M$8,2,FALSE),1)</f>
        <v>1.08</v>
      </c>
      <c r="AM363" s="1">
        <f>IFERROR(VLOOKUP(C363,CALC!$K$2:$M$8,3,FALSE),1)</f>
        <v>1.04</v>
      </c>
      <c r="AN363" s="1">
        <f>VLOOKUP(B363,CALC!$E$2:$H$33,3,FALSE)</f>
        <v>1.04</v>
      </c>
      <c r="AO363" s="1">
        <f>VLOOKUP(B363,CALC!$E$2:$H$33,4,FALSE)</f>
        <v>1.02</v>
      </c>
      <c r="AP363" s="1"/>
      <c r="AQ363" s="3">
        <f t="shared" si="279"/>
        <v>3.3479333333333341</v>
      </c>
      <c r="AR363" s="3">
        <f t="shared" si="280"/>
        <v>3.4767000000000006</v>
      </c>
      <c r="AS363" s="3">
        <f t="shared" si="281"/>
        <v>3.2835500000000004</v>
      </c>
      <c r="AT363" s="3">
        <f t="shared" si="282"/>
        <v>3.3479333333333341</v>
      </c>
      <c r="AU363" s="3">
        <f t="shared" si="283"/>
        <v>3.4148920000000009</v>
      </c>
      <c r="AV363" s="3">
        <f t="shared" si="284"/>
        <v>3.4818506666666678</v>
      </c>
      <c r="AW363" s="3">
        <f t="shared" si="285"/>
        <v>3.5462340000000006</v>
      </c>
      <c r="AX363" s="3">
        <f t="shared" si="286"/>
        <v>3.6157680000000005</v>
      </c>
      <c r="AY363" s="3">
        <f t="shared" si="287"/>
        <v>-2.5374404761904747</v>
      </c>
      <c r="AZ363" s="3">
        <f t="shared" si="288"/>
        <v>-2.6389380952380939</v>
      </c>
      <c r="BA363" s="3">
        <f t="shared" si="289"/>
        <v>-2.740435714285713</v>
      </c>
      <c r="BB363" s="3">
        <f t="shared" si="290"/>
        <v>-2.5881892857142841</v>
      </c>
      <c r="BC363" s="3">
        <f t="shared" si="291"/>
        <v>-2.6389380952380939</v>
      </c>
      <c r="BD363" s="3">
        <f t="shared" si="292"/>
        <v>-2.6917168571428558</v>
      </c>
      <c r="BE363" s="3">
        <f t="shared" si="293"/>
        <v>-2.7444956190476177</v>
      </c>
      <c r="BF363" s="3">
        <f t="shared" si="294"/>
        <v>-2.7952444285714271</v>
      </c>
      <c r="BG363" s="3">
        <f t="shared" si="295"/>
        <v>-2.8500531428571416</v>
      </c>
    </row>
    <row r="364" spans="1:59" ht="15" x14ac:dyDescent="0.25">
      <c r="A364" s="38" t="s">
        <v>573</v>
      </c>
      <c r="B364" s="38" t="s">
        <v>61</v>
      </c>
      <c r="C364" s="38" t="str">
        <f>VLOOKUP(A364,CALC!$A$2:$C$494,3,FALSE)</f>
        <v>C/LW/RW</v>
      </c>
      <c r="D364" s="38">
        <v>2</v>
      </c>
      <c r="E364" s="39">
        <v>84</v>
      </c>
      <c r="F364" s="40">
        <v>19.100000000000001</v>
      </c>
      <c r="G364" s="40">
        <v>16.600000000000001</v>
      </c>
      <c r="H364" s="40">
        <v>35.6</v>
      </c>
      <c r="I364" s="40">
        <v>3.7</v>
      </c>
      <c r="J364" s="40">
        <v>153.30000000000001</v>
      </c>
      <c r="K364" s="40">
        <v>83.9</v>
      </c>
      <c r="L364" s="40">
        <v>22.8</v>
      </c>
      <c r="M364" s="40">
        <v>36.4</v>
      </c>
      <c r="N364" s="52">
        <v>0.124</v>
      </c>
      <c r="O364" s="42">
        <v>14.4</v>
      </c>
      <c r="P364" s="54">
        <f t="shared" ref="P364:Y364" si="396">IF(F$4="Yes",F364*F$5,0)</f>
        <v>95.5</v>
      </c>
      <c r="Q364" s="55">
        <f t="shared" si="396"/>
        <v>62.250000000000007</v>
      </c>
      <c r="R364" s="55">
        <f t="shared" si="396"/>
        <v>0</v>
      </c>
      <c r="S364" s="55">
        <f t="shared" si="396"/>
        <v>1.85</v>
      </c>
      <c r="T364" s="55">
        <f t="shared" si="396"/>
        <v>76.650000000000006</v>
      </c>
      <c r="U364" s="55">
        <f t="shared" si="396"/>
        <v>25.17</v>
      </c>
      <c r="V364" s="55">
        <f t="shared" si="396"/>
        <v>13.68</v>
      </c>
      <c r="W364" s="55">
        <f t="shared" si="396"/>
        <v>0</v>
      </c>
      <c r="X364" s="55">
        <f t="shared" si="396"/>
        <v>0</v>
      </c>
      <c r="Y364" s="56">
        <f t="shared" si="396"/>
        <v>0</v>
      </c>
      <c r="Z364" s="57">
        <f t="shared" si="276"/>
        <v>275.10000000000002</v>
      </c>
      <c r="AA364" s="59">
        <f t="shared" si="277"/>
        <v>3.2750000000000004</v>
      </c>
      <c r="AB364" s="59">
        <f t="shared" si="278"/>
        <v>-2.7618426294642839</v>
      </c>
      <c r="AC364" s="1"/>
      <c r="AD364" s="1"/>
      <c r="AE364" s="1"/>
      <c r="AF364" s="1"/>
      <c r="AG364" s="1"/>
      <c r="AH364" s="1"/>
      <c r="AI364" s="1"/>
      <c r="AJ364" s="1"/>
      <c r="AK364" s="1"/>
      <c r="AL364" s="1">
        <f>IFERROR(VLOOKUP(C364,CALC!$K$2:$M$8,2,FALSE),1)</f>
        <v>1.1299999999999999</v>
      </c>
      <c r="AM364" s="1">
        <f>IFERROR(VLOOKUP(C364,CALC!$K$2:$M$8,3,FALSE),1)</f>
        <v>1.0649999999999999</v>
      </c>
      <c r="AN364" s="1">
        <f>VLOOKUP(B364,CALC!$E$2:$H$33,3,FALSE)</f>
        <v>1.0900000000000001</v>
      </c>
      <c r="AO364" s="1">
        <f>VLOOKUP(B364,CALC!$E$2:$H$33,4,FALSE)</f>
        <v>1.0449999999999999</v>
      </c>
      <c r="AP364" s="1"/>
      <c r="AQ364" s="3">
        <f t="shared" si="279"/>
        <v>3.4878750000000003</v>
      </c>
      <c r="AR364" s="3">
        <f t="shared" si="280"/>
        <v>3.7007500000000002</v>
      </c>
      <c r="AS364" s="3">
        <f t="shared" si="281"/>
        <v>3.4223750000000002</v>
      </c>
      <c r="AT364" s="3">
        <f t="shared" si="282"/>
        <v>3.5697500000000009</v>
      </c>
      <c r="AU364" s="3">
        <f t="shared" si="283"/>
        <v>3.644829375</v>
      </c>
      <c r="AV364" s="3">
        <f t="shared" si="284"/>
        <v>3.8017837500000007</v>
      </c>
      <c r="AW364" s="3">
        <f t="shared" si="285"/>
        <v>3.8672837499999999</v>
      </c>
      <c r="AX364" s="3">
        <f t="shared" si="286"/>
        <v>4.0338175000000005</v>
      </c>
      <c r="AY364" s="3">
        <f t="shared" si="287"/>
        <v>-2.4816071428571416</v>
      </c>
      <c r="AZ364" s="3">
        <f t="shared" si="288"/>
        <v>-2.6429116071428558</v>
      </c>
      <c r="BA364" s="3">
        <f t="shared" si="289"/>
        <v>-2.8042160714285695</v>
      </c>
      <c r="BB364" s="3">
        <f t="shared" si="290"/>
        <v>-2.5932794642857129</v>
      </c>
      <c r="BC364" s="3">
        <f t="shared" si="291"/>
        <v>-2.7049517857142846</v>
      </c>
      <c r="BD364" s="3">
        <f t="shared" si="292"/>
        <v>-2.7618426294642839</v>
      </c>
      <c r="BE364" s="3">
        <f t="shared" si="293"/>
        <v>-2.880773651785713</v>
      </c>
      <c r="BF364" s="3">
        <f t="shared" si="294"/>
        <v>-2.930405794642855</v>
      </c>
      <c r="BG364" s="3">
        <f t="shared" si="295"/>
        <v>-3.0565955178571409</v>
      </c>
    </row>
    <row r="365" spans="1:59" ht="15" x14ac:dyDescent="0.25">
      <c r="A365" s="38" t="s">
        <v>572</v>
      </c>
      <c r="B365" s="38" t="s">
        <v>23</v>
      </c>
      <c r="C365" s="38" t="str">
        <f>VLOOKUP(A365,CALC!$A$2:$C$494,3,FALSE)</f>
        <v>C</v>
      </c>
      <c r="D365" s="38"/>
      <c r="E365" s="79">
        <v>84</v>
      </c>
      <c r="F365" s="80">
        <v>8.8000000000000007</v>
      </c>
      <c r="G365" s="80">
        <v>21.6</v>
      </c>
      <c r="H365" s="80">
        <v>30.4</v>
      </c>
      <c r="I365" s="80">
        <v>0</v>
      </c>
      <c r="J365" s="80">
        <v>101.2</v>
      </c>
      <c r="K365" s="80">
        <v>168.3</v>
      </c>
      <c r="L365" s="80">
        <v>59.8</v>
      </c>
      <c r="M365" s="80">
        <v>43.9</v>
      </c>
      <c r="N365" s="81">
        <v>8.6999999999999994E-2</v>
      </c>
      <c r="O365" s="3">
        <v>15.3</v>
      </c>
      <c r="P365" s="54">
        <f t="shared" ref="P365:Y365" si="397">IF(F$4="Yes",F365*F$5,0)</f>
        <v>44</v>
      </c>
      <c r="Q365" s="55">
        <f t="shared" si="397"/>
        <v>81</v>
      </c>
      <c r="R365" s="55">
        <f t="shared" si="397"/>
        <v>0</v>
      </c>
      <c r="S365" s="55">
        <f t="shared" si="397"/>
        <v>0</v>
      </c>
      <c r="T365" s="55">
        <f t="shared" si="397"/>
        <v>50.6</v>
      </c>
      <c r="U365" s="55">
        <f t="shared" si="397"/>
        <v>50.49</v>
      </c>
      <c r="V365" s="55">
        <f t="shared" si="397"/>
        <v>35.879999999999995</v>
      </c>
      <c r="W365" s="55">
        <f t="shared" si="397"/>
        <v>0</v>
      </c>
      <c r="X365" s="55">
        <f t="shared" si="397"/>
        <v>0</v>
      </c>
      <c r="Y365" s="56">
        <f t="shared" si="397"/>
        <v>0</v>
      </c>
      <c r="Z365" s="57">
        <f t="shared" si="276"/>
        <v>261.97000000000003</v>
      </c>
      <c r="AA365" s="59">
        <f t="shared" si="277"/>
        <v>3.1186904761904763</v>
      </c>
      <c r="AB365" s="59">
        <f t="shared" si="278"/>
        <v>-2.6368614999999989</v>
      </c>
      <c r="AC365" s="1"/>
      <c r="AD365" s="1"/>
      <c r="AE365" s="1"/>
      <c r="AF365" s="1"/>
      <c r="AG365" s="1"/>
      <c r="AH365" s="1"/>
      <c r="AI365" s="1"/>
      <c r="AJ365" s="1"/>
      <c r="AK365" s="1"/>
      <c r="AL365" s="1">
        <f>IFERROR(VLOOKUP(C365,CALC!$K$2:$M$8,2,FALSE),1)</f>
        <v>0.96</v>
      </c>
      <c r="AM365" s="1">
        <f>IFERROR(VLOOKUP(C365,CALC!$K$2:$M$8,3,FALSE),1)</f>
        <v>0.98</v>
      </c>
      <c r="AN365" s="1">
        <f>VLOOKUP(B365,CALC!$E$2:$H$33,3,FALSE)</f>
        <v>1.04</v>
      </c>
      <c r="AO365" s="1">
        <f>VLOOKUP(B365,CALC!$E$2:$H$33,4,FALSE)</f>
        <v>1.02</v>
      </c>
      <c r="AP365" s="1"/>
      <c r="AQ365" s="3">
        <f t="shared" si="279"/>
        <v>3.0563166666666666</v>
      </c>
      <c r="AR365" s="3">
        <f t="shared" si="280"/>
        <v>2.9939428571428572</v>
      </c>
      <c r="AS365" s="3">
        <f t="shared" si="281"/>
        <v>3.1810642857142861</v>
      </c>
      <c r="AT365" s="3">
        <f t="shared" si="282"/>
        <v>3.2434380952380955</v>
      </c>
      <c r="AU365" s="3">
        <f t="shared" si="283"/>
        <v>3.1174429999999997</v>
      </c>
      <c r="AV365" s="3">
        <f t="shared" si="284"/>
        <v>3.1785693333333334</v>
      </c>
      <c r="AW365" s="3">
        <f t="shared" si="285"/>
        <v>3.0538217142857143</v>
      </c>
      <c r="AX365" s="3">
        <f t="shared" si="286"/>
        <v>3.1137005714285717</v>
      </c>
      <c r="AY365" s="3">
        <f t="shared" si="287"/>
        <v>-2.6379166666666656</v>
      </c>
      <c r="AZ365" s="3">
        <f t="shared" si="288"/>
        <v>-2.5851583333333323</v>
      </c>
      <c r="BA365" s="3">
        <f t="shared" si="289"/>
        <v>-2.5323999999999987</v>
      </c>
      <c r="BB365" s="3">
        <f t="shared" si="290"/>
        <v>-2.6906749999999988</v>
      </c>
      <c r="BC365" s="3">
        <f t="shared" si="291"/>
        <v>-2.7434333333333325</v>
      </c>
      <c r="BD365" s="3">
        <f t="shared" si="292"/>
        <v>-2.6368614999999989</v>
      </c>
      <c r="BE365" s="3">
        <f t="shared" si="293"/>
        <v>-2.6885646666666658</v>
      </c>
      <c r="BF365" s="3">
        <f t="shared" si="294"/>
        <v>-2.5830479999999985</v>
      </c>
      <c r="BG365" s="3">
        <f t="shared" si="295"/>
        <v>-2.6336959999999987</v>
      </c>
    </row>
    <row r="366" spans="1:59" ht="15" x14ac:dyDescent="0.25">
      <c r="A366" s="38" t="s">
        <v>570</v>
      </c>
      <c r="B366" s="38" t="s">
        <v>23</v>
      </c>
      <c r="C366" s="38" t="str">
        <f>VLOOKUP(A366,CALC!$A$2:$C$494,3,FALSE)</f>
        <v>LW/RW</v>
      </c>
      <c r="D366" s="38"/>
      <c r="E366" s="79">
        <v>84</v>
      </c>
      <c r="F366" s="80">
        <v>13.3</v>
      </c>
      <c r="G366" s="80">
        <v>19.2</v>
      </c>
      <c r="H366" s="80">
        <v>32.5</v>
      </c>
      <c r="I366" s="80">
        <v>6.5</v>
      </c>
      <c r="J366" s="80">
        <v>130.9</v>
      </c>
      <c r="K366" s="80">
        <v>79.400000000000006</v>
      </c>
      <c r="L366" s="80">
        <v>63.3</v>
      </c>
      <c r="M366" s="80">
        <v>15.3</v>
      </c>
      <c r="N366" s="81">
        <v>0.10199999999999999</v>
      </c>
      <c r="O366" s="3">
        <v>16.2</v>
      </c>
      <c r="P366" s="54">
        <f t="shared" ref="P366:Y366" si="398">IF(F$4="Yes",F366*F$5,0)</f>
        <v>66.5</v>
      </c>
      <c r="Q366" s="55">
        <f t="shared" si="398"/>
        <v>72</v>
      </c>
      <c r="R366" s="55">
        <f t="shared" si="398"/>
        <v>0</v>
      </c>
      <c r="S366" s="55">
        <f t="shared" si="398"/>
        <v>3.25</v>
      </c>
      <c r="T366" s="55">
        <f t="shared" si="398"/>
        <v>65.45</v>
      </c>
      <c r="U366" s="55">
        <f t="shared" si="398"/>
        <v>23.82</v>
      </c>
      <c r="V366" s="55">
        <f t="shared" si="398"/>
        <v>37.979999999999997</v>
      </c>
      <c r="W366" s="55">
        <f t="shared" si="398"/>
        <v>0</v>
      </c>
      <c r="X366" s="55">
        <f t="shared" si="398"/>
        <v>0</v>
      </c>
      <c r="Y366" s="56">
        <f t="shared" si="398"/>
        <v>0</v>
      </c>
      <c r="Z366" s="57">
        <f t="shared" si="276"/>
        <v>269</v>
      </c>
      <c r="AA366" s="59">
        <f t="shared" si="277"/>
        <v>3.2023809523809526</v>
      </c>
      <c r="AB366" s="59">
        <f t="shared" si="278"/>
        <v>-2.709523142857142</v>
      </c>
      <c r="AC366" s="1"/>
      <c r="AD366" s="1"/>
      <c r="AE366" s="1"/>
      <c r="AF366" s="1"/>
      <c r="AG366" s="1"/>
      <c r="AH366" s="1"/>
      <c r="AI366" s="1"/>
      <c r="AJ366" s="1"/>
      <c r="AK366" s="1"/>
      <c r="AL366" s="1">
        <f>IFERROR(VLOOKUP(C366,CALC!$K$2:$M$8,2,FALSE),1)</f>
        <v>1.08</v>
      </c>
      <c r="AM366" s="1">
        <f>IFERROR(VLOOKUP(C366,CALC!$K$2:$M$8,3,FALSE),1)</f>
        <v>1.04</v>
      </c>
      <c r="AN366" s="1">
        <f>VLOOKUP(B366,CALC!$E$2:$H$33,3,FALSE)</f>
        <v>1.04</v>
      </c>
      <c r="AO366" s="1">
        <f>VLOOKUP(B366,CALC!$E$2:$H$33,4,FALSE)</f>
        <v>1.02</v>
      </c>
      <c r="AP366" s="1"/>
      <c r="AQ366" s="3">
        <f t="shared" si="279"/>
        <v>3.3304761904761908</v>
      </c>
      <c r="AR366" s="3">
        <f t="shared" si="280"/>
        <v>3.4585714285714291</v>
      </c>
      <c r="AS366" s="3">
        <f t="shared" si="281"/>
        <v>3.2664285714285715</v>
      </c>
      <c r="AT366" s="3">
        <f t="shared" si="282"/>
        <v>3.3304761904761908</v>
      </c>
      <c r="AU366" s="3">
        <f t="shared" si="283"/>
        <v>3.3970857142857147</v>
      </c>
      <c r="AV366" s="3">
        <f t="shared" si="284"/>
        <v>3.4636952380952386</v>
      </c>
      <c r="AW366" s="3">
        <f t="shared" si="285"/>
        <v>3.5277428571428575</v>
      </c>
      <c r="AX366" s="3">
        <f t="shared" si="286"/>
        <v>3.5969142857142864</v>
      </c>
      <c r="AY366" s="3">
        <f t="shared" si="287"/>
        <v>-2.5542261904761894</v>
      </c>
      <c r="AZ366" s="3">
        <f t="shared" si="288"/>
        <v>-2.6563952380952371</v>
      </c>
      <c r="BA366" s="3">
        <f t="shared" si="289"/>
        <v>-2.7585642857142849</v>
      </c>
      <c r="BB366" s="3">
        <f t="shared" si="290"/>
        <v>-2.605310714285713</v>
      </c>
      <c r="BC366" s="3">
        <f t="shared" si="291"/>
        <v>-2.6563952380952371</v>
      </c>
      <c r="BD366" s="3">
        <f t="shared" si="292"/>
        <v>-2.709523142857142</v>
      </c>
      <c r="BE366" s="3">
        <f t="shared" si="293"/>
        <v>-2.7626510476190469</v>
      </c>
      <c r="BF366" s="3">
        <f t="shared" si="294"/>
        <v>-2.8137355714285706</v>
      </c>
      <c r="BG366" s="3">
        <f t="shared" si="295"/>
        <v>-2.8689068571428562</v>
      </c>
    </row>
    <row r="367" spans="1:59" ht="15" x14ac:dyDescent="0.25">
      <c r="A367" s="38" t="s">
        <v>575</v>
      </c>
      <c r="B367" s="38" t="s">
        <v>68</v>
      </c>
      <c r="C367" s="38" t="str">
        <f>VLOOKUP(A367,CALC!$A$2:$C$494,3,FALSE)</f>
        <v>LW/RW</v>
      </c>
      <c r="D367" s="38">
        <v>2</v>
      </c>
      <c r="E367" s="79">
        <v>84</v>
      </c>
      <c r="F367" s="80">
        <v>15.3</v>
      </c>
      <c r="G367" s="80">
        <v>22.8</v>
      </c>
      <c r="H367" s="80">
        <v>38</v>
      </c>
      <c r="I367" s="80">
        <v>6.6</v>
      </c>
      <c r="J367" s="80">
        <v>131.5</v>
      </c>
      <c r="K367" s="80">
        <v>33.799999999999997</v>
      </c>
      <c r="L367" s="80">
        <v>39.6</v>
      </c>
      <c r="M367" s="80">
        <v>21.7</v>
      </c>
      <c r="N367" s="81">
        <v>0.11600000000000001</v>
      </c>
      <c r="O367" s="3">
        <v>14.2</v>
      </c>
      <c r="P367" s="54">
        <f t="shared" ref="P367:Y367" si="399">IF(F$4="Yes",F367*F$5,0)</f>
        <v>76.5</v>
      </c>
      <c r="Q367" s="55">
        <f t="shared" si="399"/>
        <v>85.5</v>
      </c>
      <c r="R367" s="55">
        <f t="shared" si="399"/>
        <v>0</v>
      </c>
      <c r="S367" s="55">
        <f t="shared" si="399"/>
        <v>3.3</v>
      </c>
      <c r="T367" s="55">
        <f t="shared" si="399"/>
        <v>65.75</v>
      </c>
      <c r="U367" s="55">
        <f t="shared" si="399"/>
        <v>10.139999999999999</v>
      </c>
      <c r="V367" s="55">
        <f t="shared" si="399"/>
        <v>23.76</v>
      </c>
      <c r="W367" s="55">
        <f t="shared" si="399"/>
        <v>0</v>
      </c>
      <c r="X367" s="55">
        <f t="shared" si="399"/>
        <v>0</v>
      </c>
      <c r="Y367" s="56">
        <f t="shared" si="399"/>
        <v>0</v>
      </c>
      <c r="Z367" s="57">
        <f t="shared" si="276"/>
        <v>264.95</v>
      </c>
      <c r="AA367" s="59">
        <f t="shared" si="277"/>
        <v>3.1541666666666663</v>
      </c>
      <c r="AB367" s="59">
        <f t="shared" si="278"/>
        <v>-2.7065380952380949</v>
      </c>
      <c r="AC367" s="1"/>
      <c r="AD367" s="1"/>
      <c r="AE367" s="1"/>
      <c r="AF367" s="1"/>
      <c r="AG367" s="1"/>
      <c r="AH367" s="1"/>
      <c r="AI367" s="1"/>
      <c r="AJ367" s="1"/>
      <c r="AK367" s="1"/>
      <c r="AL367" s="1">
        <f>IFERROR(VLOOKUP(C367,CALC!$K$2:$M$8,2,FALSE),1)</f>
        <v>1.08</v>
      </c>
      <c r="AM367" s="1">
        <f>IFERROR(VLOOKUP(C367,CALC!$K$2:$M$8,3,FALSE),1)</f>
        <v>1.04</v>
      </c>
      <c r="AN367" s="1">
        <f>VLOOKUP(B367,CALC!$E$2:$H$33,3,FALSE)</f>
        <v>1</v>
      </c>
      <c r="AO367" s="1">
        <f>VLOOKUP(B367,CALC!$E$2:$H$33,4,FALSE)</f>
        <v>1</v>
      </c>
      <c r="AP367" s="1"/>
      <c r="AQ367" s="3">
        <f t="shared" si="279"/>
        <v>3.2803333333333331</v>
      </c>
      <c r="AR367" s="3">
        <f t="shared" si="280"/>
        <v>3.4064999999999999</v>
      </c>
      <c r="AS367" s="3">
        <f t="shared" si="281"/>
        <v>3.1541666666666663</v>
      </c>
      <c r="AT367" s="3">
        <f t="shared" si="282"/>
        <v>3.1541666666666663</v>
      </c>
      <c r="AU367" s="3">
        <f t="shared" si="283"/>
        <v>3.2803333333333331</v>
      </c>
      <c r="AV367" s="3">
        <f t="shared" si="284"/>
        <v>3.2803333333333331</v>
      </c>
      <c r="AW367" s="3">
        <f t="shared" si="285"/>
        <v>3.4064999999999999</v>
      </c>
      <c r="AX367" s="3">
        <f t="shared" si="286"/>
        <v>3.4064999999999999</v>
      </c>
      <c r="AY367" s="3">
        <f t="shared" si="287"/>
        <v>-2.6024404761904756</v>
      </c>
      <c r="AZ367" s="3">
        <f t="shared" si="288"/>
        <v>-2.7065380952380949</v>
      </c>
      <c r="BA367" s="3">
        <f t="shared" si="289"/>
        <v>-2.8106357142857137</v>
      </c>
      <c r="BB367" s="3">
        <f t="shared" si="290"/>
        <v>-2.6024404761904756</v>
      </c>
      <c r="BC367" s="3">
        <f t="shared" si="291"/>
        <v>-2.6024404761904756</v>
      </c>
      <c r="BD367" s="3">
        <f t="shared" si="292"/>
        <v>-2.7065380952380949</v>
      </c>
      <c r="BE367" s="3">
        <f t="shared" si="293"/>
        <v>-2.7065380952380949</v>
      </c>
      <c r="BF367" s="3">
        <f t="shared" si="294"/>
        <v>-2.8106357142857137</v>
      </c>
      <c r="BG367" s="3">
        <f t="shared" si="295"/>
        <v>-2.8106357142857137</v>
      </c>
    </row>
    <row r="368" spans="1:59" ht="15" x14ac:dyDescent="0.25">
      <c r="A368" s="38" t="s">
        <v>539</v>
      </c>
      <c r="B368" s="38" t="s">
        <v>61</v>
      </c>
      <c r="C368" s="38" t="str">
        <f>VLOOKUP(A368,CALC!$A$2:$C$494,3,FALSE)</f>
        <v>LW</v>
      </c>
      <c r="D368" s="38">
        <v>2</v>
      </c>
      <c r="E368" s="39">
        <v>84</v>
      </c>
      <c r="F368" s="40">
        <v>19.3</v>
      </c>
      <c r="G368" s="40">
        <v>15.7</v>
      </c>
      <c r="H368" s="40">
        <v>35</v>
      </c>
      <c r="I368" s="40">
        <v>7.1</v>
      </c>
      <c r="J368" s="40">
        <v>131.5</v>
      </c>
      <c r="K368" s="40">
        <v>95.1</v>
      </c>
      <c r="L368" s="40">
        <v>24.4</v>
      </c>
      <c r="M368" s="40">
        <v>19.2</v>
      </c>
      <c r="N368" s="41">
        <v>0.14699999999999999</v>
      </c>
      <c r="O368" s="42">
        <v>13.9</v>
      </c>
      <c r="P368" s="54">
        <f t="shared" ref="P368:Y368" si="400">IF(F$4="Yes",F368*F$5,0)</f>
        <v>96.5</v>
      </c>
      <c r="Q368" s="55">
        <f t="shared" si="400"/>
        <v>58.875</v>
      </c>
      <c r="R368" s="55">
        <f t="shared" si="400"/>
        <v>0</v>
      </c>
      <c r="S368" s="55">
        <f t="shared" si="400"/>
        <v>3.55</v>
      </c>
      <c r="T368" s="55">
        <f t="shared" si="400"/>
        <v>65.75</v>
      </c>
      <c r="U368" s="55">
        <f t="shared" si="400"/>
        <v>28.529999999999998</v>
      </c>
      <c r="V368" s="55">
        <f t="shared" si="400"/>
        <v>14.639999999999999</v>
      </c>
      <c r="W368" s="55">
        <f t="shared" si="400"/>
        <v>0</v>
      </c>
      <c r="X368" s="55">
        <f t="shared" si="400"/>
        <v>0</v>
      </c>
      <c r="Y368" s="56">
        <f t="shared" si="400"/>
        <v>0</v>
      </c>
      <c r="Z368" s="57">
        <f t="shared" si="276"/>
        <v>267.84500000000003</v>
      </c>
      <c r="AA368" s="59">
        <f t="shared" si="277"/>
        <v>3.1886309523809526</v>
      </c>
      <c r="AB368" s="59">
        <f t="shared" si="278"/>
        <v>-2.7640411726190459</v>
      </c>
      <c r="AC368" s="1"/>
      <c r="AD368" s="1"/>
      <c r="AE368" s="1"/>
      <c r="AF368" s="1"/>
      <c r="AG368" s="1"/>
      <c r="AH368" s="1"/>
      <c r="AI368" s="1"/>
      <c r="AJ368" s="1"/>
      <c r="AK368" s="1"/>
      <c r="AL368" s="1">
        <f>IFERROR(VLOOKUP(C368,CALC!$K$2:$M$8,2,FALSE),1)</f>
        <v>1.06</v>
      </c>
      <c r="AM368" s="1">
        <f>IFERROR(VLOOKUP(C368,CALC!$K$2:$M$8,3,FALSE),1)</f>
        <v>1.03</v>
      </c>
      <c r="AN368" s="1">
        <f>VLOOKUP(B368,CALC!$E$2:$H$33,3,FALSE)</f>
        <v>1.0900000000000001</v>
      </c>
      <c r="AO368" s="1">
        <f>VLOOKUP(B368,CALC!$E$2:$H$33,4,FALSE)</f>
        <v>1.0449999999999999</v>
      </c>
      <c r="AP368" s="1"/>
      <c r="AQ368" s="3">
        <f t="shared" si="279"/>
        <v>3.2842898809523815</v>
      </c>
      <c r="AR368" s="3">
        <f t="shared" si="280"/>
        <v>3.3799488095238099</v>
      </c>
      <c r="AS368" s="3">
        <f t="shared" si="281"/>
        <v>3.3321193452380951</v>
      </c>
      <c r="AT368" s="3">
        <f t="shared" si="282"/>
        <v>3.4756077380952388</v>
      </c>
      <c r="AU368" s="3">
        <f t="shared" si="283"/>
        <v>3.4320829255952385</v>
      </c>
      <c r="AV368" s="3">
        <f t="shared" si="284"/>
        <v>3.579875970238096</v>
      </c>
      <c r="AW368" s="3">
        <f t="shared" si="285"/>
        <v>3.5320465059523811</v>
      </c>
      <c r="AX368" s="3">
        <f t="shared" si="286"/>
        <v>3.6841442023809532</v>
      </c>
      <c r="AY368" s="3">
        <f t="shared" si="287"/>
        <v>-2.5679761904761893</v>
      </c>
      <c r="AZ368" s="3">
        <f t="shared" si="288"/>
        <v>-2.6450154761904749</v>
      </c>
      <c r="BA368" s="3">
        <f t="shared" si="289"/>
        <v>-2.7220547619047606</v>
      </c>
      <c r="BB368" s="3">
        <f t="shared" si="290"/>
        <v>-2.6835351190476175</v>
      </c>
      <c r="BC368" s="3">
        <f t="shared" si="291"/>
        <v>-2.7990940476190467</v>
      </c>
      <c r="BD368" s="3">
        <f t="shared" si="292"/>
        <v>-2.7640411726190459</v>
      </c>
      <c r="BE368" s="3">
        <f t="shared" si="293"/>
        <v>-2.8830668690476178</v>
      </c>
      <c r="BF368" s="3">
        <f t="shared" si="294"/>
        <v>-2.8445472261904747</v>
      </c>
      <c r="BG368" s="3">
        <f t="shared" si="295"/>
        <v>-2.9670396904761893</v>
      </c>
    </row>
    <row r="369" spans="1:59" ht="15" x14ac:dyDescent="0.25">
      <c r="A369" s="38" t="s">
        <v>567</v>
      </c>
      <c r="B369" s="38" t="s">
        <v>25</v>
      </c>
      <c r="C369" s="38" t="str">
        <f>VLOOKUP(A369,CALC!$A$2:$C$494,3,FALSE)</f>
        <v>C</v>
      </c>
      <c r="D369" s="38">
        <v>2</v>
      </c>
      <c r="E369" s="39">
        <v>84</v>
      </c>
      <c r="F369" s="40">
        <v>10.8</v>
      </c>
      <c r="G369" s="40">
        <v>22.8</v>
      </c>
      <c r="H369" s="40">
        <v>33.6</v>
      </c>
      <c r="I369" s="40">
        <v>7.7</v>
      </c>
      <c r="J369" s="40">
        <v>96.1</v>
      </c>
      <c r="K369" s="40">
        <v>134.6</v>
      </c>
      <c r="L369" s="40">
        <v>55.7</v>
      </c>
      <c r="M369" s="40">
        <v>40.4</v>
      </c>
      <c r="N369" s="41">
        <v>0.112</v>
      </c>
      <c r="O369" s="42">
        <v>14.9</v>
      </c>
      <c r="P369" s="54">
        <f t="shared" ref="P369:Y369" si="401">IF(F$4="Yes",F369*F$5,0)</f>
        <v>54</v>
      </c>
      <c r="Q369" s="55">
        <f t="shared" si="401"/>
        <v>85.5</v>
      </c>
      <c r="R369" s="55">
        <f t="shared" si="401"/>
        <v>0</v>
      </c>
      <c r="S369" s="55">
        <f t="shared" si="401"/>
        <v>3.85</v>
      </c>
      <c r="T369" s="55">
        <f t="shared" si="401"/>
        <v>48.05</v>
      </c>
      <c r="U369" s="55">
        <f t="shared" si="401"/>
        <v>40.379999999999995</v>
      </c>
      <c r="V369" s="55">
        <f t="shared" si="401"/>
        <v>33.42</v>
      </c>
      <c r="W369" s="55">
        <f t="shared" si="401"/>
        <v>0</v>
      </c>
      <c r="X369" s="55">
        <f t="shared" si="401"/>
        <v>0</v>
      </c>
      <c r="Y369" s="56">
        <f t="shared" si="401"/>
        <v>0</v>
      </c>
      <c r="Z369" s="57">
        <f t="shared" si="276"/>
        <v>265.2</v>
      </c>
      <c r="AA369" s="59">
        <f t="shared" si="277"/>
        <v>3.157142857142857</v>
      </c>
      <c r="AB369" s="59">
        <f t="shared" si="278"/>
        <v>-2.751272999999999</v>
      </c>
      <c r="AC369" s="1"/>
      <c r="AD369" s="1"/>
      <c r="AE369" s="1"/>
      <c r="AF369" s="1"/>
      <c r="AG369" s="1"/>
      <c r="AH369" s="1"/>
      <c r="AI369" s="1"/>
      <c r="AJ369" s="1"/>
      <c r="AK369" s="1"/>
      <c r="AL369" s="1">
        <f>IFERROR(VLOOKUP(C369,CALC!$K$2:$M$8,2,FALSE),1)</f>
        <v>0.96</v>
      </c>
      <c r="AM369" s="1">
        <f>IFERROR(VLOOKUP(C369,CALC!$K$2:$M$8,3,FALSE),1)</f>
        <v>0.98</v>
      </c>
      <c r="AN369" s="1">
        <f>VLOOKUP(B369,CALC!$E$2:$H$33,3,FALSE)</f>
        <v>1.1599999999999999</v>
      </c>
      <c r="AO369" s="1">
        <f>VLOOKUP(B369,CALC!$E$2:$H$33,4,FALSE)</f>
        <v>1.08</v>
      </c>
      <c r="AP369" s="1"/>
      <c r="AQ369" s="3">
        <f t="shared" si="279"/>
        <v>3.0939999999999999</v>
      </c>
      <c r="AR369" s="3">
        <f t="shared" si="280"/>
        <v>3.0308571428571427</v>
      </c>
      <c r="AS369" s="3">
        <f t="shared" si="281"/>
        <v>3.4097142857142857</v>
      </c>
      <c r="AT369" s="3">
        <f t="shared" si="282"/>
        <v>3.6622857142857139</v>
      </c>
      <c r="AU369" s="3">
        <f t="shared" si="283"/>
        <v>3.34152</v>
      </c>
      <c r="AV369" s="3">
        <f t="shared" si="284"/>
        <v>3.5890399999999998</v>
      </c>
      <c r="AW369" s="3">
        <f t="shared" si="285"/>
        <v>3.2733257142857144</v>
      </c>
      <c r="AX369" s="3">
        <f t="shared" si="286"/>
        <v>3.5157942857142852</v>
      </c>
      <c r="AY369" s="3">
        <f t="shared" si="287"/>
        <v>-2.5994642857142849</v>
      </c>
      <c r="AZ369" s="3">
        <f t="shared" si="288"/>
        <v>-2.547474999999999</v>
      </c>
      <c r="BA369" s="3">
        <f t="shared" si="289"/>
        <v>-2.4954857142857132</v>
      </c>
      <c r="BB369" s="3">
        <f t="shared" si="290"/>
        <v>-2.8074214285714278</v>
      </c>
      <c r="BC369" s="3">
        <f t="shared" si="291"/>
        <v>-3.0153785714285704</v>
      </c>
      <c r="BD369" s="3">
        <f t="shared" si="292"/>
        <v>-2.751272999999999</v>
      </c>
      <c r="BE369" s="3">
        <f t="shared" si="293"/>
        <v>-2.9550709999999989</v>
      </c>
      <c r="BF369" s="3">
        <f t="shared" si="294"/>
        <v>-2.6951245714285705</v>
      </c>
      <c r="BG369" s="3">
        <f t="shared" si="295"/>
        <v>-2.894763428571427</v>
      </c>
    </row>
    <row r="370" spans="1:59" ht="15" x14ac:dyDescent="0.25">
      <c r="A370" s="38" t="s">
        <v>546</v>
      </c>
      <c r="B370" s="38" t="s">
        <v>83</v>
      </c>
      <c r="C370" s="38" t="str">
        <f>VLOOKUP(A370,CALC!$A$2:$C$494,3,FALSE)</f>
        <v>LW</v>
      </c>
      <c r="D370" s="38">
        <v>2</v>
      </c>
      <c r="E370" s="39">
        <v>84</v>
      </c>
      <c r="F370" s="40">
        <v>12.6</v>
      </c>
      <c r="G370" s="40">
        <v>17.899999999999999</v>
      </c>
      <c r="H370" s="40">
        <v>30.5</v>
      </c>
      <c r="I370" s="40">
        <v>3</v>
      </c>
      <c r="J370" s="40">
        <v>136.19999999999999</v>
      </c>
      <c r="K370" s="40">
        <v>85.4</v>
      </c>
      <c r="L370" s="40">
        <v>60.6</v>
      </c>
      <c r="M370" s="40">
        <v>10.6</v>
      </c>
      <c r="N370" s="41">
        <v>9.1999999999999998E-2</v>
      </c>
      <c r="O370" s="42">
        <v>16.95</v>
      </c>
      <c r="P370" s="54">
        <f t="shared" ref="P370:Y370" si="402">IF(F$4="Yes",F370*F$5,0)</f>
        <v>63</v>
      </c>
      <c r="Q370" s="55">
        <f t="shared" si="402"/>
        <v>67.125</v>
      </c>
      <c r="R370" s="55">
        <f t="shared" si="402"/>
        <v>0</v>
      </c>
      <c r="S370" s="55">
        <f t="shared" si="402"/>
        <v>1.5</v>
      </c>
      <c r="T370" s="55">
        <f t="shared" si="402"/>
        <v>68.099999999999994</v>
      </c>
      <c r="U370" s="55">
        <f t="shared" si="402"/>
        <v>25.62</v>
      </c>
      <c r="V370" s="55">
        <f t="shared" si="402"/>
        <v>36.36</v>
      </c>
      <c r="W370" s="55">
        <f t="shared" si="402"/>
        <v>0</v>
      </c>
      <c r="X370" s="55">
        <f t="shared" si="402"/>
        <v>0</v>
      </c>
      <c r="Y370" s="56">
        <f t="shared" si="402"/>
        <v>0</v>
      </c>
      <c r="Z370" s="57">
        <f t="shared" si="276"/>
        <v>261.70499999999998</v>
      </c>
      <c r="AA370" s="59">
        <f t="shared" si="277"/>
        <v>3.1155357142857141</v>
      </c>
      <c r="AB370" s="59">
        <f t="shared" si="278"/>
        <v>-2.7475066071428564</v>
      </c>
      <c r="AC370" s="1"/>
      <c r="AD370" s="1"/>
      <c r="AE370" s="1"/>
      <c r="AF370" s="1"/>
      <c r="AG370" s="1"/>
      <c r="AH370" s="1"/>
      <c r="AI370" s="1"/>
      <c r="AJ370" s="1"/>
      <c r="AK370" s="1"/>
      <c r="AL370" s="1">
        <f>IFERROR(VLOOKUP(C370,CALC!$K$2:$M$8,2,FALSE),1)</f>
        <v>1.06</v>
      </c>
      <c r="AM370" s="1">
        <f>IFERROR(VLOOKUP(C370,CALC!$K$2:$M$8,3,FALSE),1)</f>
        <v>1.03</v>
      </c>
      <c r="AN370" s="1">
        <f>VLOOKUP(B370,CALC!$E$2:$H$33,3,FALSE)</f>
        <v>1.02</v>
      </c>
      <c r="AO370" s="1">
        <f>VLOOKUP(B370,CALC!$E$2:$H$33,4,FALSE)</f>
        <v>1.01</v>
      </c>
      <c r="AP370" s="1"/>
      <c r="AQ370" s="3">
        <f t="shared" si="279"/>
        <v>3.2090017857142854</v>
      </c>
      <c r="AR370" s="3">
        <f t="shared" si="280"/>
        <v>3.3024678571428572</v>
      </c>
      <c r="AS370" s="3">
        <f t="shared" si="281"/>
        <v>3.1466910714285712</v>
      </c>
      <c r="AT370" s="3">
        <f t="shared" si="282"/>
        <v>3.1778464285714283</v>
      </c>
      <c r="AU370" s="3">
        <f t="shared" si="283"/>
        <v>3.2410918035714285</v>
      </c>
      <c r="AV370" s="3">
        <f t="shared" si="284"/>
        <v>3.2731818214285711</v>
      </c>
      <c r="AW370" s="3">
        <f t="shared" si="285"/>
        <v>3.3354925357142857</v>
      </c>
      <c r="AX370" s="3">
        <f t="shared" si="286"/>
        <v>3.3685172142857143</v>
      </c>
      <c r="AY370" s="3">
        <f t="shared" si="287"/>
        <v>-2.6410714285714278</v>
      </c>
      <c r="AZ370" s="3">
        <f t="shared" si="288"/>
        <v>-2.7203035714285706</v>
      </c>
      <c r="BA370" s="3">
        <f t="shared" si="289"/>
        <v>-2.7995357142857138</v>
      </c>
      <c r="BB370" s="3">
        <f t="shared" si="290"/>
        <v>-2.6674821428571422</v>
      </c>
      <c r="BC370" s="3">
        <f t="shared" si="291"/>
        <v>-2.6938928571428566</v>
      </c>
      <c r="BD370" s="3">
        <f t="shared" si="292"/>
        <v>-2.7475066071428564</v>
      </c>
      <c r="BE370" s="3">
        <f t="shared" si="293"/>
        <v>-2.7747096428571423</v>
      </c>
      <c r="BF370" s="3">
        <f t="shared" si="294"/>
        <v>-2.8275310714285711</v>
      </c>
      <c r="BG370" s="3">
        <f t="shared" si="295"/>
        <v>-2.8555264285714279</v>
      </c>
    </row>
    <row r="371" spans="1:59" ht="15" x14ac:dyDescent="0.25">
      <c r="A371" s="38" t="s">
        <v>522</v>
      </c>
      <c r="B371" s="38" t="s">
        <v>30</v>
      </c>
      <c r="C371" s="38" t="str">
        <f>VLOOKUP(A371,CALC!$A$2:$C$494,3,FALSE)</f>
        <v>C/LW</v>
      </c>
      <c r="D371" s="38">
        <v>2</v>
      </c>
      <c r="E371" s="39">
        <v>84</v>
      </c>
      <c r="F371" s="40">
        <v>17.5</v>
      </c>
      <c r="G371" s="40">
        <v>24.2</v>
      </c>
      <c r="H371" s="40">
        <v>41.7</v>
      </c>
      <c r="I371" s="40">
        <v>7.8</v>
      </c>
      <c r="J371" s="40">
        <v>99.2</v>
      </c>
      <c r="K371" s="40">
        <v>25.5</v>
      </c>
      <c r="L371" s="40">
        <v>29.7</v>
      </c>
      <c r="M371" s="40">
        <v>14.3</v>
      </c>
      <c r="N371" s="52">
        <v>0.17699999999999999</v>
      </c>
      <c r="O371" s="42">
        <v>15.9</v>
      </c>
      <c r="P371" s="54">
        <f t="shared" ref="P371:Y371" si="403">IF(F$4="Yes",F371*F$5,0)</f>
        <v>87.5</v>
      </c>
      <c r="Q371" s="55">
        <f t="shared" si="403"/>
        <v>90.75</v>
      </c>
      <c r="R371" s="55">
        <f t="shared" si="403"/>
        <v>0</v>
      </c>
      <c r="S371" s="55">
        <f t="shared" si="403"/>
        <v>3.9</v>
      </c>
      <c r="T371" s="55">
        <f t="shared" si="403"/>
        <v>49.6</v>
      </c>
      <c r="U371" s="55">
        <f t="shared" si="403"/>
        <v>7.6499999999999995</v>
      </c>
      <c r="V371" s="55">
        <f t="shared" si="403"/>
        <v>17.82</v>
      </c>
      <c r="W371" s="55">
        <f t="shared" si="403"/>
        <v>0</v>
      </c>
      <c r="X371" s="55">
        <f t="shared" si="403"/>
        <v>0</v>
      </c>
      <c r="Y371" s="56">
        <f t="shared" si="403"/>
        <v>0</v>
      </c>
      <c r="Z371" s="57">
        <f t="shared" si="276"/>
        <v>257.22000000000003</v>
      </c>
      <c r="AA371" s="59">
        <f t="shared" si="277"/>
        <v>3.0621428571428573</v>
      </c>
      <c r="AB371" s="59">
        <f t="shared" si="278"/>
        <v>-2.7171651473214276</v>
      </c>
      <c r="AC371" s="1"/>
      <c r="AD371" s="1"/>
      <c r="AE371" s="1"/>
      <c r="AF371" s="1"/>
      <c r="AG371" s="1"/>
      <c r="AH371" s="1"/>
      <c r="AI371" s="1"/>
      <c r="AJ371" s="1"/>
      <c r="AK371" s="1"/>
      <c r="AL371" s="1">
        <f>IFERROR(VLOOKUP(C371,CALC!$K$2:$M$8,2,FALSE),1)</f>
        <v>1.0900000000000001</v>
      </c>
      <c r="AM371" s="1">
        <f>IFERROR(VLOOKUP(C371,CALC!$K$2:$M$8,3,FALSE),1)</f>
        <v>1.0449999999999999</v>
      </c>
      <c r="AN371" s="1">
        <f>VLOOKUP(B371,CALC!$E$2:$H$33,3,FALSE)</f>
        <v>0.93</v>
      </c>
      <c r="AO371" s="1">
        <f>VLOOKUP(B371,CALC!$E$2:$H$33,4,FALSE)</f>
        <v>0.96500000000000008</v>
      </c>
      <c r="AP371" s="1"/>
      <c r="AQ371" s="3">
        <f t="shared" si="279"/>
        <v>3.1999392857142857</v>
      </c>
      <c r="AR371" s="3">
        <f t="shared" si="280"/>
        <v>3.3377357142857145</v>
      </c>
      <c r="AS371" s="3">
        <f t="shared" si="281"/>
        <v>2.9549678571428575</v>
      </c>
      <c r="AT371" s="3">
        <f t="shared" si="282"/>
        <v>2.8477928571428572</v>
      </c>
      <c r="AU371" s="3">
        <f t="shared" si="283"/>
        <v>3.087941410714286</v>
      </c>
      <c r="AV371" s="3">
        <f t="shared" si="284"/>
        <v>2.9759435357142858</v>
      </c>
      <c r="AW371" s="3">
        <f t="shared" si="285"/>
        <v>3.2209149642857149</v>
      </c>
      <c r="AX371" s="3">
        <f t="shared" si="286"/>
        <v>3.1040942142857144</v>
      </c>
      <c r="AY371" s="3">
        <f t="shared" si="287"/>
        <v>-2.6944642857142846</v>
      </c>
      <c r="AZ371" s="3">
        <f t="shared" si="288"/>
        <v>-2.8157151785714274</v>
      </c>
      <c r="BA371" s="3">
        <f t="shared" si="289"/>
        <v>-2.9369660714285706</v>
      </c>
      <c r="BB371" s="3">
        <f t="shared" si="290"/>
        <v>-2.6001580357142848</v>
      </c>
      <c r="BC371" s="3">
        <f t="shared" si="291"/>
        <v>-2.505851785714285</v>
      </c>
      <c r="BD371" s="3">
        <f t="shared" si="292"/>
        <v>-2.7171651473214276</v>
      </c>
      <c r="BE371" s="3">
        <f t="shared" si="293"/>
        <v>-2.6186151160714277</v>
      </c>
      <c r="BF371" s="3">
        <f t="shared" si="294"/>
        <v>-2.8341722589285707</v>
      </c>
      <c r="BG371" s="3">
        <f t="shared" si="295"/>
        <v>-2.7313784464285709</v>
      </c>
    </row>
    <row r="372" spans="1:59" ht="15" x14ac:dyDescent="0.25">
      <c r="A372" s="38" t="s">
        <v>582</v>
      </c>
      <c r="B372" s="38" t="s">
        <v>49</v>
      </c>
      <c r="C372" s="38" t="str">
        <f>VLOOKUP(A372,CALC!$A$2:$C$494,3,FALSE)</f>
        <v>RW</v>
      </c>
      <c r="D372" s="38"/>
      <c r="E372" s="39">
        <v>84</v>
      </c>
      <c r="F372" s="40">
        <v>13.6</v>
      </c>
      <c r="G372" s="40">
        <v>21.2</v>
      </c>
      <c r="H372" s="40">
        <v>34.799999999999997</v>
      </c>
      <c r="I372" s="40">
        <v>6.3</v>
      </c>
      <c r="J372" s="40">
        <v>106.9</v>
      </c>
      <c r="K372" s="40">
        <v>68.599999999999994</v>
      </c>
      <c r="L372" s="40">
        <v>22.6</v>
      </c>
      <c r="M372" s="40">
        <v>17.5</v>
      </c>
      <c r="N372" s="52">
        <v>0.127</v>
      </c>
      <c r="O372" s="42">
        <v>14.65</v>
      </c>
      <c r="P372" s="54">
        <f t="shared" ref="P372:Y372" si="404">IF(F$4="Yes",F372*F$5,0)</f>
        <v>68</v>
      </c>
      <c r="Q372" s="55">
        <f t="shared" si="404"/>
        <v>79.5</v>
      </c>
      <c r="R372" s="55">
        <f t="shared" si="404"/>
        <v>0</v>
      </c>
      <c r="S372" s="55">
        <f t="shared" si="404"/>
        <v>3.15</v>
      </c>
      <c r="T372" s="55">
        <f t="shared" si="404"/>
        <v>53.45</v>
      </c>
      <c r="U372" s="55">
        <f t="shared" si="404"/>
        <v>20.58</v>
      </c>
      <c r="V372" s="55">
        <f t="shared" si="404"/>
        <v>13.56</v>
      </c>
      <c r="W372" s="55">
        <f t="shared" si="404"/>
        <v>0</v>
      </c>
      <c r="X372" s="55">
        <f t="shared" si="404"/>
        <v>0</v>
      </c>
      <c r="Y372" s="56">
        <f t="shared" si="404"/>
        <v>0</v>
      </c>
      <c r="Z372" s="57">
        <f t="shared" si="276"/>
        <v>238.24</v>
      </c>
      <c r="AA372" s="59">
        <f t="shared" si="277"/>
        <v>2.8361904761904762</v>
      </c>
      <c r="AB372" s="59">
        <f t="shared" si="278"/>
        <v>-2.5769026562499993</v>
      </c>
      <c r="AC372" s="1"/>
      <c r="AD372" s="1"/>
      <c r="AE372" s="1"/>
      <c r="AF372" s="1"/>
      <c r="AG372" s="1"/>
      <c r="AH372" s="1"/>
      <c r="AI372" s="1"/>
      <c r="AJ372" s="1"/>
      <c r="AK372" s="1"/>
      <c r="AL372" s="1">
        <f>IFERROR(VLOOKUP(C372,CALC!$K$2:$M$8,2,FALSE),1)</f>
        <v>0.95</v>
      </c>
      <c r="AM372" s="1">
        <f>IFERROR(VLOOKUP(C372,CALC!$K$2:$M$8,3,FALSE),1)</f>
        <v>0.97499999999999998</v>
      </c>
      <c r="AN372" s="1">
        <f>VLOOKUP(B372,CALC!$E$2:$H$33,3,FALSE)</f>
        <v>0.81</v>
      </c>
      <c r="AO372" s="1">
        <f>VLOOKUP(B372,CALC!$E$2:$H$33,4,FALSE)</f>
        <v>0.90500000000000003</v>
      </c>
      <c r="AP372" s="1"/>
      <c r="AQ372" s="3">
        <f t="shared" si="279"/>
        <v>2.7652857142857141</v>
      </c>
      <c r="AR372" s="3">
        <f t="shared" si="280"/>
        <v>2.6943809523809521</v>
      </c>
      <c r="AS372" s="3">
        <f t="shared" si="281"/>
        <v>2.5667523809523809</v>
      </c>
      <c r="AT372" s="3">
        <f t="shared" si="282"/>
        <v>2.2973142857142856</v>
      </c>
      <c r="AU372" s="3">
        <f t="shared" si="283"/>
        <v>2.5025835714285716</v>
      </c>
      <c r="AV372" s="3">
        <f t="shared" si="284"/>
        <v>2.2398814285714286</v>
      </c>
      <c r="AW372" s="3">
        <f t="shared" si="285"/>
        <v>2.4384147619047618</v>
      </c>
      <c r="AX372" s="3">
        <f t="shared" si="286"/>
        <v>2.1824485714285715</v>
      </c>
      <c r="AY372" s="3">
        <f t="shared" si="287"/>
        <v>-2.9204166666666658</v>
      </c>
      <c r="AZ372" s="3">
        <f t="shared" si="288"/>
        <v>-2.8474062499999993</v>
      </c>
      <c r="BA372" s="3">
        <f t="shared" si="289"/>
        <v>-2.7743958333333323</v>
      </c>
      <c r="BB372" s="3">
        <f t="shared" si="290"/>
        <v>-2.6429770833333328</v>
      </c>
      <c r="BC372" s="3">
        <f t="shared" si="291"/>
        <v>-2.3655374999999994</v>
      </c>
      <c r="BD372" s="3">
        <f t="shared" si="292"/>
        <v>-2.5769026562499993</v>
      </c>
      <c r="BE372" s="3">
        <f t="shared" si="293"/>
        <v>-2.3063990624999997</v>
      </c>
      <c r="BF372" s="3">
        <f t="shared" si="294"/>
        <v>-2.5108282291666657</v>
      </c>
      <c r="BG372" s="3">
        <f t="shared" si="295"/>
        <v>-2.2472606249999991</v>
      </c>
    </row>
    <row r="373" spans="1:59" ht="15" x14ac:dyDescent="0.25">
      <c r="A373" s="38" t="s">
        <v>576</v>
      </c>
      <c r="B373" s="38" t="s">
        <v>63</v>
      </c>
      <c r="C373" s="38" t="str">
        <f>VLOOKUP(A373,CALC!$A$2:$C$494,3,FALSE)</f>
        <v>LW</v>
      </c>
      <c r="D373" s="38"/>
      <c r="E373" s="39">
        <v>84</v>
      </c>
      <c r="F373" s="40">
        <v>16.7</v>
      </c>
      <c r="G373" s="40">
        <v>19.5</v>
      </c>
      <c r="H373" s="40">
        <v>36.200000000000003</v>
      </c>
      <c r="I373" s="40">
        <v>4.4000000000000004</v>
      </c>
      <c r="J373" s="40">
        <v>125.7</v>
      </c>
      <c r="K373" s="40">
        <v>69</v>
      </c>
      <c r="L373" s="40">
        <v>33.5</v>
      </c>
      <c r="M373" s="40">
        <v>22.9</v>
      </c>
      <c r="N373" s="52">
        <v>0.13300000000000001</v>
      </c>
      <c r="O373" s="42">
        <v>13.85</v>
      </c>
      <c r="P373" s="54">
        <f t="shared" ref="P373:Y373" si="405">IF(F$4="Yes",F373*F$5,0)</f>
        <v>83.5</v>
      </c>
      <c r="Q373" s="55">
        <f t="shared" si="405"/>
        <v>73.125</v>
      </c>
      <c r="R373" s="55">
        <f t="shared" si="405"/>
        <v>0</v>
      </c>
      <c r="S373" s="55">
        <f t="shared" si="405"/>
        <v>2.2000000000000002</v>
      </c>
      <c r="T373" s="55">
        <f t="shared" si="405"/>
        <v>62.85</v>
      </c>
      <c r="U373" s="55">
        <f t="shared" si="405"/>
        <v>20.7</v>
      </c>
      <c r="V373" s="55">
        <f t="shared" si="405"/>
        <v>20.099999999999998</v>
      </c>
      <c r="W373" s="55">
        <f t="shared" si="405"/>
        <v>0</v>
      </c>
      <c r="X373" s="55">
        <f t="shared" si="405"/>
        <v>0</v>
      </c>
      <c r="Y373" s="56">
        <f t="shared" si="405"/>
        <v>0</v>
      </c>
      <c r="Z373" s="57">
        <f t="shared" si="276"/>
        <v>262.47499999999997</v>
      </c>
      <c r="AA373" s="59">
        <f t="shared" si="277"/>
        <v>3.1247023809523804</v>
      </c>
      <c r="AB373" s="59">
        <f t="shared" si="278"/>
        <v>-2.7650791428571426</v>
      </c>
      <c r="AC373" s="1"/>
      <c r="AD373" s="1"/>
      <c r="AE373" s="1"/>
      <c r="AF373" s="1"/>
      <c r="AG373" s="1"/>
      <c r="AH373" s="1"/>
      <c r="AI373" s="1"/>
      <c r="AJ373" s="1"/>
      <c r="AK373" s="1"/>
      <c r="AL373" s="1">
        <f>IFERROR(VLOOKUP(C373,CALC!$K$2:$M$8,2,FALSE),1)</f>
        <v>1.06</v>
      </c>
      <c r="AM373" s="1">
        <f>IFERROR(VLOOKUP(C373,CALC!$K$2:$M$8,3,FALSE),1)</f>
        <v>1.03</v>
      </c>
      <c r="AN373" s="1">
        <f>VLOOKUP(B373,CALC!$E$2:$H$33,3,FALSE)</f>
        <v>1.04</v>
      </c>
      <c r="AO373" s="1">
        <f>VLOOKUP(B373,CALC!$E$2:$H$33,4,FALSE)</f>
        <v>1.02</v>
      </c>
      <c r="AP373" s="1"/>
      <c r="AQ373" s="3">
        <f t="shared" si="279"/>
        <v>3.218443452380952</v>
      </c>
      <c r="AR373" s="3">
        <f t="shared" si="280"/>
        <v>3.3121845238095236</v>
      </c>
      <c r="AS373" s="3">
        <f t="shared" si="281"/>
        <v>3.1871964285714283</v>
      </c>
      <c r="AT373" s="3">
        <f t="shared" si="282"/>
        <v>3.2496904761904757</v>
      </c>
      <c r="AU373" s="3">
        <f t="shared" si="283"/>
        <v>3.2828123214285712</v>
      </c>
      <c r="AV373" s="3">
        <f t="shared" si="284"/>
        <v>3.3471811904761903</v>
      </c>
      <c r="AW373" s="3">
        <f t="shared" si="285"/>
        <v>3.378428214285714</v>
      </c>
      <c r="AX373" s="3">
        <f t="shared" si="286"/>
        <v>3.4446719047619045</v>
      </c>
      <c r="AY373" s="3">
        <f t="shared" si="287"/>
        <v>-2.6319047619047615</v>
      </c>
      <c r="AZ373" s="3">
        <f t="shared" si="288"/>
        <v>-2.7108619047619045</v>
      </c>
      <c r="BA373" s="3">
        <f t="shared" si="289"/>
        <v>-2.7898190476190474</v>
      </c>
      <c r="BB373" s="3">
        <f t="shared" si="290"/>
        <v>-2.6845428571428567</v>
      </c>
      <c r="BC373" s="3">
        <f t="shared" si="291"/>
        <v>-2.7371809523809523</v>
      </c>
      <c r="BD373" s="3">
        <f t="shared" si="292"/>
        <v>-2.7650791428571426</v>
      </c>
      <c r="BE373" s="3">
        <f t="shared" si="293"/>
        <v>-2.8192963809523808</v>
      </c>
      <c r="BF373" s="3">
        <f t="shared" si="294"/>
        <v>-2.8456154285714286</v>
      </c>
      <c r="BG373" s="3">
        <f t="shared" si="295"/>
        <v>-2.9014118095238093</v>
      </c>
    </row>
    <row r="374" spans="1:59" ht="15" x14ac:dyDescent="0.25">
      <c r="A374" s="38" t="s">
        <v>517</v>
      </c>
      <c r="B374" s="38" t="s">
        <v>41</v>
      </c>
      <c r="C374" s="38" t="str">
        <f>VLOOKUP(A374,CALC!$A$2:$C$494,3,FALSE)</f>
        <v>LW/RW</v>
      </c>
      <c r="D374" s="38">
        <v>2</v>
      </c>
      <c r="E374" s="39">
        <v>84</v>
      </c>
      <c r="F374" s="40">
        <v>12.9</v>
      </c>
      <c r="G374" s="40">
        <v>23</v>
      </c>
      <c r="H374" s="40">
        <v>35.9</v>
      </c>
      <c r="I374" s="40">
        <v>4.0999999999999996</v>
      </c>
      <c r="J374" s="40">
        <v>123.1</v>
      </c>
      <c r="K374" s="40">
        <v>85.3</v>
      </c>
      <c r="L374" s="40">
        <v>32</v>
      </c>
      <c r="M374" s="40">
        <v>36.4</v>
      </c>
      <c r="N374" s="41">
        <v>0.105</v>
      </c>
      <c r="O374" s="42">
        <v>13.85</v>
      </c>
      <c r="P374" s="54">
        <f t="shared" ref="P374:Y374" si="406">IF(F$4="Yes",F374*F$5,0)</f>
        <v>64.5</v>
      </c>
      <c r="Q374" s="55">
        <f t="shared" si="406"/>
        <v>86.25</v>
      </c>
      <c r="R374" s="55">
        <f t="shared" si="406"/>
        <v>0</v>
      </c>
      <c r="S374" s="55">
        <f t="shared" si="406"/>
        <v>2.0499999999999998</v>
      </c>
      <c r="T374" s="55">
        <f t="shared" si="406"/>
        <v>61.55</v>
      </c>
      <c r="U374" s="55">
        <f t="shared" si="406"/>
        <v>25.59</v>
      </c>
      <c r="V374" s="55">
        <f t="shared" si="406"/>
        <v>19.2</v>
      </c>
      <c r="W374" s="55">
        <f t="shared" si="406"/>
        <v>0</v>
      </c>
      <c r="X374" s="55">
        <f t="shared" si="406"/>
        <v>0</v>
      </c>
      <c r="Y374" s="56">
        <f t="shared" si="406"/>
        <v>0</v>
      </c>
      <c r="Z374" s="57">
        <f t="shared" si="276"/>
        <v>259.14000000000004</v>
      </c>
      <c r="AA374" s="59">
        <f t="shared" si="277"/>
        <v>3.0850000000000004</v>
      </c>
      <c r="AB374" s="59">
        <f t="shared" si="278"/>
        <v>-2.7784714285714274</v>
      </c>
      <c r="AC374" s="1"/>
      <c r="AD374" s="1"/>
      <c r="AE374" s="1"/>
      <c r="AF374" s="1"/>
      <c r="AG374" s="1"/>
      <c r="AH374" s="1"/>
      <c r="AI374" s="1"/>
      <c r="AJ374" s="1"/>
      <c r="AK374" s="1"/>
      <c r="AL374" s="1">
        <f>IFERROR(VLOOKUP(C374,CALC!$K$2:$M$8,2,FALSE),1)</f>
        <v>1.08</v>
      </c>
      <c r="AM374" s="1">
        <f>IFERROR(VLOOKUP(C374,CALC!$K$2:$M$8,3,FALSE),1)</f>
        <v>1.04</v>
      </c>
      <c r="AN374" s="1">
        <f>VLOOKUP(B374,CALC!$E$2:$H$33,3,FALSE)</f>
        <v>1</v>
      </c>
      <c r="AO374" s="1">
        <f>VLOOKUP(B374,CALC!$E$2:$H$33,4,FALSE)</f>
        <v>1</v>
      </c>
      <c r="AP374" s="1"/>
      <c r="AQ374" s="3">
        <f t="shared" si="279"/>
        <v>3.2084000000000006</v>
      </c>
      <c r="AR374" s="3">
        <f t="shared" si="280"/>
        <v>3.3318000000000008</v>
      </c>
      <c r="AS374" s="3">
        <f t="shared" si="281"/>
        <v>3.0850000000000004</v>
      </c>
      <c r="AT374" s="3">
        <f t="shared" si="282"/>
        <v>3.0850000000000004</v>
      </c>
      <c r="AU374" s="3">
        <f t="shared" si="283"/>
        <v>3.2084000000000006</v>
      </c>
      <c r="AV374" s="3">
        <f t="shared" si="284"/>
        <v>3.2084000000000006</v>
      </c>
      <c r="AW374" s="3">
        <f t="shared" si="285"/>
        <v>3.3318000000000008</v>
      </c>
      <c r="AX374" s="3">
        <f t="shared" si="286"/>
        <v>3.3318000000000008</v>
      </c>
      <c r="AY374" s="3">
        <f t="shared" si="287"/>
        <v>-2.6716071428571415</v>
      </c>
      <c r="AZ374" s="3">
        <f t="shared" si="288"/>
        <v>-2.7784714285714274</v>
      </c>
      <c r="BA374" s="3">
        <f t="shared" si="289"/>
        <v>-2.8853357142857132</v>
      </c>
      <c r="BB374" s="3">
        <f t="shared" si="290"/>
        <v>-2.6716071428571415</v>
      </c>
      <c r="BC374" s="3">
        <f t="shared" si="291"/>
        <v>-2.6716071428571415</v>
      </c>
      <c r="BD374" s="3">
        <f t="shared" si="292"/>
        <v>-2.7784714285714274</v>
      </c>
      <c r="BE374" s="3">
        <f t="shared" si="293"/>
        <v>-2.7784714285714274</v>
      </c>
      <c r="BF374" s="3">
        <f t="shared" si="294"/>
        <v>-2.8853357142857132</v>
      </c>
      <c r="BG374" s="3">
        <f t="shared" si="295"/>
        <v>-2.8853357142857132</v>
      </c>
    </row>
    <row r="375" spans="1:59" ht="15" x14ac:dyDescent="0.25">
      <c r="A375" s="38" t="s">
        <v>545</v>
      </c>
      <c r="B375" s="38" t="s">
        <v>66</v>
      </c>
      <c r="C375" s="38" t="str">
        <f>VLOOKUP(A375,CALC!$A$2:$C$494,3,FALSE)</f>
        <v>C</v>
      </c>
      <c r="D375" s="38">
        <v>2</v>
      </c>
      <c r="E375" s="39">
        <v>84</v>
      </c>
      <c r="F375" s="40">
        <v>14</v>
      </c>
      <c r="G375" s="40">
        <v>26</v>
      </c>
      <c r="H375" s="40">
        <v>40</v>
      </c>
      <c r="I375" s="40">
        <v>7.5</v>
      </c>
      <c r="J375" s="40">
        <v>94.9</v>
      </c>
      <c r="K375" s="40">
        <v>14.3</v>
      </c>
      <c r="L375" s="40">
        <v>39.299999999999997</v>
      </c>
      <c r="M375" s="40">
        <v>23.2</v>
      </c>
      <c r="N375" s="41">
        <v>0.14699999999999999</v>
      </c>
      <c r="O375" s="42">
        <v>14.25</v>
      </c>
      <c r="P375" s="54">
        <f t="shared" ref="P375:Y375" si="407">IF(F$4="Yes",F375*F$5,0)</f>
        <v>70</v>
      </c>
      <c r="Q375" s="55">
        <f t="shared" si="407"/>
        <v>97.5</v>
      </c>
      <c r="R375" s="55">
        <f t="shared" si="407"/>
        <v>0</v>
      </c>
      <c r="S375" s="55">
        <f t="shared" si="407"/>
        <v>3.75</v>
      </c>
      <c r="T375" s="55">
        <f t="shared" si="407"/>
        <v>47.45</v>
      </c>
      <c r="U375" s="55">
        <f t="shared" si="407"/>
        <v>4.29</v>
      </c>
      <c r="V375" s="55">
        <f t="shared" si="407"/>
        <v>23.58</v>
      </c>
      <c r="W375" s="55">
        <f t="shared" si="407"/>
        <v>0</v>
      </c>
      <c r="X375" s="55">
        <f t="shared" si="407"/>
        <v>0</v>
      </c>
      <c r="Y375" s="56">
        <f t="shared" si="407"/>
        <v>0</v>
      </c>
      <c r="Z375" s="57">
        <f t="shared" si="276"/>
        <v>246.57</v>
      </c>
      <c r="AA375" s="59">
        <f t="shared" si="277"/>
        <v>2.9353571428571428</v>
      </c>
      <c r="AB375" s="59">
        <f t="shared" si="278"/>
        <v>-2.6957043749999992</v>
      </c>
      <c r="AC375" s="1"/>
      <c r="AD375" s="1"/>
      <c r="AE375" s="1"/>
      <c r="AF375" s="1"/>
      <c r="AG375" s="1"/>
      <c r="AH375" s="1"/>
      <c r="AI375" s="1"/>
      <c r="AJ375" s="1"/>
      <c r="AK375" s="1"/>
      <c r="AL375" s="1">
        <f>IFERROR(VLOOKUP(C375,CALC!$K$2:$M$8,2,FALSE),1)</f>
        <v>0.96</v>
      </c>
      <c r="AM375" s="1">
        <f>IFERROR(VLOOKUP(C375,CALC!$K$2:$M$8,3,FALSE),1)</f>
        <v>0.98</v>
      </c>
      <c r="AN375" s="1">
        <f>VLOOKUP(B375,CALC!$E$2:$H$33,3,FALSE)</f>
        <v>0.95</v>
      </c>
      <c r="AO375" s="1">
        <f>VLOOKUP(B375,CALC!$E$2:$H$33,4,FALSE)</f>
        <v>0.97499999999999998</v>
      </c>
      <c r="AP375" s="1"/>
      <c r="AQ375" s="3">
        <f t="shared" si="279"/>
        <v>2.8766499999999997</v>
      </c>
      <c r="AR375" s="3">
        <f t="shared" si="280"/>
        <v>2.8179428571428571</v>
      </c>
      <c r="AS375" s="3">
        <f t="shared" si="281"/>
        <v>2.8619732142857139</v>
      </c>
      <c r="AT375" s="3">
        <f t="shared" si="282"/>
        <v>2.7885892857142855</v>
      </c>
      <c r="AU375" s="3">
        <f t="shared" si="283"/>
        <v>2.8047337499999996</v>
      </c>
      <c r="AV375" s="3">
        <f t="shared" si="284"/>
        <v>2.7328174999999995</v>
      </c>
      <c r="AW375" s="3">
        <f t="shared" si="285"/>
        <v>2.7474942857142857</v>
      </c>
      <c r="AX375" s="3">
        <f t="shared" si="286"/>
        <v>2.6770457142857143</v>
      </c>
      <c r="AY375" s="3">
        <f t="shared" si="287"/>
        <v>-2.8212499999999991</v>
      </c>
      <c r="AZ375" s="3">
        <f t="shared" si="288"/>
        <v>-2.7648249999999992</v>
      </c>
      <c r="BA375" s="3">
        <f t="shared" si="289"/>
        <v>-2.7083999999999993</v>
      </c>
      <c r="BB375" s="3">
        <f t="shared" si="290"/>
        <v>-2.750718749999999</v>
      </c>
      <c r="BC375" s="3">
        <f t="shared" si="291"/>
        <v>-2.6801874999999993</v>
      </c>
      <c r="BD375" s="3">
        <f t="shared" si="292"/>
        <v>-2.6957043749999992</v>
      </c>
      <c r="BE375" s="3">
        <f t="shared" si="293"/>
        <v>-2.6265837499999991</v>
      </c>
      <c r="BF375" s="3">
        <f t="shared" si="294"/>
        <v>-2.6406899999999993</v>
      </c>
      <c r="BG375" s="3">
        <f t="shared" si="295"/>
        <v>-2.5729799999999994</v>
      </c>
    </row>
    <row r="376" spans="1:59" ht="15" x14ac:dyDescent="0.25">
      <c r="A376" s="38" t="s">
        <v>584</v>
      </c>
      <c r="B376" s="38" t="s">
        <v>45</v>
      </c>
      <c r="C376" s="38" t="str">
        <f>VLOOKUP(A376,CALC!$A$2:$C$494,3,FALSE)</f>
        <v>C</v>
      </c>
      <c r="D376" s="38"/>
      <c r="E376" s="39">
        <v>84</v>
      </c>
      <c r="F376" s="40">
        <v>10.8</v>
      </c>
      <c r="G376" s="40">
        <v>16</v>
      </c>
      <c r="H376" s="40">
        <v>26.8</v>
      </c>
      <c r="I376" s="40">
        <v>1.9</v>
      </c>
      <c r="J376" s="40">
        <v>110.2</v>
      </c>
      <c r="K376" s="40">
        <v>58.8</v>
      </c>
      <c r="L376" s="40">
        <v>68.8</v>
      </c>
      <c r="M376" s="40">
        <v>32.6</v>
      </c>
      <c r="N376" s="41">
        <v>9.8000000000000004E-2</v>
      </c>
      <c r="O376" s="42">
        <v>14.95</v>
      </c>
      <c r="P376" s="54">
        <f t="shared" ref="P376:Y376" si="408">IF(F$4="Yes",F376*F$5,0)</f>
        <v>54</v>
      </c>
      <c r="Q376" s="55">
        <f t="shared" si="408"/>
        <v>60</v>
      </c>
      <c r="R376" s="55">
        <f t="shared" si="408"/>
        <v>0</v>
      </c>
      <c r="S376" s="55">
        <f t="shared" si="408"/>
        <v>0.95</v>
      </c>
      <c r="T376" s="55">
        <f t="shared" si="408"/>
        <v>55.1</v>
      </c>
      <c r="U376" s="55">
        <f t="shared" si="408"/>
        <v>17.639999999999997</v>
      </c>
      <c r="V376" s="55">
        <f t="shared" si="408"/>
        <v>41.279999999999994</v>
      </c>
      <c r="W376" s="55">
        <f t="shared" si="408"/>
        <v>0</v>
      </c>
      <c r="X376" s="55">
        <f t="shared" si="408"/>
        <v>0</v>
      </c>
      <c r="Y376" s="56">
        <f t="shared" si="408"/>
        <v>0</v>
      </c>
      <c r="Z376" s="57">
        <f t="shared" si="276"/>
        <v>228.97</v>
      </c>
      <c r="AA376" s="59">
        <f t="shared" si="277"/>
        <v>2.7258333333333331</v>
      </c>
      <c r="AB376" s="59">
        <f t="shared" si="278"/>
        <v>-2.6137393333333327</v>
      </c>
      <c r="AC376" s="1"/>
      <c r="AD376" s="1"/>
      <c r="AE376" s="1"/>
      <c r="AF376" s="1"/>
      <c r="AG376" s="1"/>
      <c r="AH376" s="1"/>
      <c r="AI376" s="1"/>
      <c r="AJ376" s="1"/>
      <c r="AK376" s="1"/>
      <c r="AL376" s="1">
        <f>IFERROR(VLOOKUP(C376,CALC!$K$2:$M$8,2,FALSE),1)</f>
        <v>0.96</v>
      </c>
      <c r="AM376" s="1">
        <f>IFERROR(VLOOKUP(C376,CALC!$K$2:$M$8,3,FALSE),1)</f>
        <v>0.98</v>
      </c>
      <c r="AN376" s="1">
        <f>VLOOKUP(B376,CALC!$E$2:$H$33,3,FALSE)</f>
        <v>0.76</v>
      </c>
      <c r="AO376" s="1">
        <f>VLOOKUP(B376,CALC!$E$2:$H$33,4,FALSE)</f>
        <v>0.88</v>
      </c>
      <c r="AP376" s="1"/>
      <c r="AQ376" s="3">
        <f t="shared" si="279"/>
        <v>2.6713166666666663</v>
      </c>
      <c r="AR376" s="3">
        <f t="shared" si="280"/>
        <v>2.6167999999999996</v>
      </c>
      <c r="AS376" s="3">
        <f t="shared" si="281"/>
        <v>2.3987333333333329</v>
      </c>
      <c r="AT376" s="3">
        <f t="shared" si="282"/>
        <v>2.0716333333333332</v>
      </c>
      <c r="AU376" s="3">
        <f t="shared" si="283"/>
        <v>2.3507586666666662</v>
      </c>
      <c r="AV376" s="3">
        <f t="shared" si="284"/>
        <v>2.0302006666666665</v>
      </c>
      <c r="AW376" s="3">
        <f t="shared" si="285"/>
        <v>2.3027839999999995</v>
      </c>
      <c r="AX376" s="3">
        <f t="shared" si="286"/>
        <v>1.9887679999999996</v>
      </c>
      <c r="AY376" s="3">
        <f t="shared" si="287"/>
        <v>-3.0307738095238088</v>
      </c>
      <c r="AZ376" s="3">
        <f t="shared" si="288"/>
        <v>-2.9701583333333326</v>
      </c>
      <c r="BA376" s="3">
        <f t="shared" si="289"/>
        <v>-2.9095428571428563</v>
      </c>
      <c r="BB376" s="3">
        <f t="shared" si="290"/>
        <v>-2.6670809523809518</v>
      </c>
      <c r="BC376" s="3">
        <f t="shared" si="291"/>
        <v>-2.3033880952380947</v>
      </c>
      <c r="BD376" s="3">
        <f t="shared" si="292"/>
        <v>-2.6137393333333327</v>
      </c>
      <c r="BE376" s="3">
        <f t="shared" si="293"/>
        <v>-2.2573203333333329</v>
      </c>
      <c r="BF376" s="3">
        <f t="shared" si="294"/>
        <v>-2.5603977142857137</v>
      </c>
      <c r="BG376" s="3">
        <f t="shared" si="295"/>
        <v>-2.2112525714285707</v>
      </c>
    </row>
    <row r="377" spans="1:59" ht="15" x14ac:dyDescent="0.25">
      <c r="A377" s="1" t="s">
        <v>554</v>
      </c>
      <c r="B377" s="1" t="s">
        <v>23</v>
      </c>
      <c r="C377" s="38" t="str">
        <f>VLOOKUP(A377,CALC!$A$2:$C$494,3,FALSE)</f>
        <v>LW/RW</v>
      </c>
      <c r="D377" s="1">
        <v>2</v>
      </c>
      <c r="E377" s="79">
        <v>84</v>
      </c>
      <c r="F377" s="80">
        <v>12.5</v>
      </c>
      <c r="G377" s="80">
        <v>18.8</v>
      </c>
      <c r="H377" s="80">
        <v>31.3</v>
      </c>
      <c r="I377" s="80">
        <v>6.4</v>
      </c>
      <c r="J377" s="80">
        <v>130.80000000000001</v>
      </c>
      <c r="K377" s="80">
        <v>109.7</v>
      </c>
      <c r="L377" s="80">
        <v>35.799999999999997</v>
      </c>
      <c r="M377" s="80">
        <v>27.2</v>
      </c>
      <c r="N377" s="81">
        <v>9.6000000000000002E-2</v>
      </c>
      <c r="O377" s="3">
        <v>14.3</v>
      </c>
      <c r="P377" s="54">
        <f t="shared" ref="P377:Y377" si="409">IF(F$4="Yes",F377*F$5,0)</f>
        <v>62.5</v>
      </c>
      <c r="Q377" s="55">
        <f t="shared" si="409"/>
        <v>70.5</v>
      </c>
      <c r="R377" s="55">
        <f t="shared" si="409"/>
        <v>0</v>
      </c>
      <c r="S377" s="55">
        <f t="shared" si="409"/>
        <v>3.2</v>
      </c>
      <c r="T377" s="55">
        <f t="shared" si="409"/>
        <v>65.400000000000006</v>
      </c>
      <c r="U377" s="55">
        <f t="shared" si="409"/>
        <v>32.909999999999997</v>
      </c>
      <c r="V377" s="55">
        <f t="shared" si="409"/>
        <v>21.479999999999997</v>
      </c>
      <c r="W377" s="55">
        <f t="shared" si="409"/>
        <v>0</v>
      </c>
      <c r="X377" s="55">
        <f t="shared" si="409"/>
        <v>0</v>
      </c>
      <c r="Y377" s="56">
        <f t="shared" si="409"/>
        <v>0</v>
      </c>
      <c r="Z377" s="57">
        <f t="shared" si="276"/>
        <v>255.98999999999998</v>
      </c>
      <c r="AA377" s="59">
        <f t="shared" si="277"/>
        <v>3.0474999999999999</v>
      </c>
      <c r="AB377" s="59">
        <f t="shared" si="278"/>
        <v>-2.8738208571428565</v>
      </c>
      <c r="AC377" s="1"/>
      <c r="AD377" s="1"/>
      <c r="AE377" s="1"/>
      <c r="AF377" s="1"/>
      <c r="AG377" s="1"/>
      <c r="AH377" s="1"/>
      <c r="AI377" s="1"/>
      <c r="AJ377" s="1"/>
      <c r="AK377" s="1"/>
      <c r="AL377" s="1">
        <f>IFERROR(VLOOKUP(C377,CALC!$K$2:$M$8,2,FALSE),1)</f>
        <v>1.08</v>
      </c>
      <c r="AM377" s="1">
        <f>IFERROR(VLOOKUP(C377,CALC!$K$2:$M$8,3,FALSE),1)</f>
        <v>1.04</v>
      </c>
      <c r="AN377" s="1">
        <f>VLOOKUP(B377,CALC!$E$2:$H$33,3,FALSE)</f>
        <v>1.04</v>
      </c>
      <c r="AO377" s="1">
        <f>VLOOKUP(B377,CALC!$E$2:$H$33,4,FALSE)</f>
        <v>1.02</v>
      </c>
      <c r="AP377" s="1"/>
      <c r="AQ377" s="3">
        <f t="shared" si="279"/>
        <v>3.1694</v>
      </c>
      <c r="AR377" s="3">
        <f t="shared" si="280"/>
        <v>3.2913000000000001</v>
      </c>
      <c r="AS377" s="3">
        <f t="shared" si="281"/>
        <v>3.1084499999999999</v>
      </c>
      <c r="AT377" s="3">
        <f t="shared" si="282"/>
        <v>3.1694</v>
      </c>
      <c r="AU377" s="3">
        <f t="shared" si="283"/>
        <v>3.2327880000000002</v>
      </c>
      <c r="AV377" s="3">
        <f t="shared" si="284"/>
        <v>3.296176</v>
      </c>
      <c r="AW377" s="3">
        <f t="shared" si="285"/>
        <v>3.3571260000000001</v>
      </c>
      <c r="AX377" s="3">
        <f t="shared" si="286"/>
        <v>3.4229520000000004</v>
      </c>
      <c r="AY377" s="3">
        <f t="shared" si="287"/>
        <v>-2.709107142857142</v>
      </c>
      <c r="AZ377" s="3">
        <f t="shared" si="288"/>
        <v>-2.817471428571428</v>
      </c>
      <c r="BA377" s="3">
        <f t="shared" si="289"/>
        <v>-2.9258357142857134</v>
      </c>
      <c r="BB377" s="3">
        <f t="shared" si="290"/>
        <v>-2.763289285714285</v>
      </c>
      <c r="BC377" s="3">
        <f t="shared" si="291"/>
        <v>-2.817471428571428</v>
      </c>
      <c r="BD377" s="3">
        <f t="shared" si="292"/>
        <v>-2.8738208571428565</v>
      </c>
      <c r="BE377" s="3">
        <f t="shared" si="293"/>
        <v>-2.9301702857142851</v>
      </c>
      <c r="BF377" s="3">
        <f t="shared" si="294"/>
        <v>-2.9843524285714276</v>
      </c>
      <c r="BG377" s="3">
        <f t="shared" si="295"/>
        <v>-3.0428691428571422</v>
      </c>
    </row>
    <row r="378" spans="1:59" ht="15" x14ac:dyDescent="0.25">
      <c r="A378" s="38" t="s">
        <v>512</v>
      </c>
      <c r="B378" s="38" t="s">
        <v>43</v>
      </c>
      <c r="C378" s="38" t="str">
        <f>VLOOKUP(A378,CALC!$A$2:$C$494,3,FALSE)</f>
        <v>LW</v>
      </c>
      <c r="D378" s="38"/>
      <c r="E378" s="39">
        <v>84</v>
      </c>
      <c r="F378" s="40">
        <v>10</v>
      </c>
      <c r="G378" s="40">
        <v>20.5</v>
      </c>
      <c r="H378" s="40">
        <v>30.6</v>
      </c>
      <c r="I378" s="40">
        <v>1.1000000000000001</v>
      </c>
      <c r="J378" s="40">
        <v>94.4</v>
      </c>
      <c r="K378" s="40">
        <v>139.1</v>
      </c>
      <c r="L378" s="40">
        <v>58.6</v>
      </c>
      <c r="M378" s="40">
        <v>32.6</v>
      </c>
      <c r="N378" s="52">
        <v>0.106</v>
      </c>
      <c r="O378" s="42">
        <v>15.5</v>
      </c>
      <c r="P378" s="54">
        <f t="shared" ref="P378:Y378" si="410">IF(F$4="Yes",F378*F$5,0)</f>
        <v>50</v>
      </c>
      <c r="Q378" s="55">
        <f t="shared" si="410"/>
        <v>76.875</v>
      </c>
      <c r="R378" s="55">
        <f t="shared" si="410"/>
        <v>0</v>
      </c>
      <c r="S378" s="55">
        <f t="shared" si="410"/>
        <v>0.55000000000000004</v>
      </c>
      <c r="T378" s="55">
        <f t="shared" si="410"/>
        <v>47.2</v>
      </c>
      <c r="U378" s="55">
        <f t="shared" si="410"/>
        <v>41.73</v>
      </c>
      <c r="V378" s="55">
        <f t="shared" si="410"/>
        <v>35.159999999999997</v>
      </c>
      <c r="W378" s="55">
        <f t="shared" si="410"/>
        <v>0</v>
      </c>
      <c r="X378" s="55">
        <f t="shared" si="410"/>
        <v>0</v>
      </c>
      <c r="Y378" s="56">
        <f t="shared" si="410"/>
        <v>0</v>
      </c>
      <c r="Z378" s="57">
        <f t="shared" si="276"/>
        <v>251.51499999999999</v>
      </c>
      <c r="AA378" s="59">
        <f t="shared" si="277"/>
        <v>2.9942261904761902</v>
      </c>
      <c r="AB378" s="59">
        <f t="shared" si="278"/>
        <v>-2.8452523809523802</v>
      </c>
      <c r="AC378" s="1"/>
      <c r="AD378" s="1"/>
      <c r="AE378" s="1"/>
      <c r="AF378" s="1"/>
      <c r="AG378" s="1"/>
      <c r="AH378" s="1"/>
      <c r="AI378" s="1"/>
      <c r="AJ378" s="1"/>
      <c r="AK378" s="1"/>
      <c r="AL378" s="1">
        <f>IFERROR(VLOOKUP(C378,CALC!$K$2:$M$8,2,FALSE),1)</f>
        <v>1.06</v>
      </c>
      <c r="AM378" s="1">
        <f>IFERROR(VLOOKUP(C378,CALC!$K$2:$M$8,3,FALSE),1)</f>
        <v>1.03</v>
      </c>
      <c r="AN378" s="1">
        <f>VLOOKUP(B378,CALC!$E$2:$H$33,3,FALSE)</f>
        <v>1</v>
      </c>
      <c r="AO378" s="1">
        <f>VLOOKUP(B378,CALC!$E$2:$H$33,4,FALSE)</f>
        <v>1</v>
      </c>
      <c r="AP378" s="1"/>
      <c r="AQ378" s="3">
        <f t="shared" si="279"/>
        <v>3.0840529761904758</v>
      </c>
      <c r="AR378" s="3">
        <f t="shared" si="280"/>
        <v>3.1738797619047618</v>
      </c>
      <c r="AS378" s="3">
        <f t="shared" si="281"/>
        <v>2.9942261904761902</v>
      </c>
      <c r="AT378" s="3">
        <f t="shared" si="282"/>
        <v>2.9942261904761902</v>
      </c>
      <c r="AU378" s="3">
        <f t="shared" si="283"/>
        <v>3.0840529761904758</v>
      </c>
      <c r="AV378" s="3">
        <f t="shared" si="284"/>
        <v>3.0840529761904758</v>
      </c>
      <c r="AW378" s="3">
        <f t="shared" si="285"/>
        <v>3.1738797619047618</v>
      </c>
      <c r="AX378" s="3">
        <f t="shared" si="286"/>
        <v>3.1738797619047618</v>
      </c>
      <c r="AY378" s="3">
        <f t="shared" si="287"/>
        <v>-2.7623809523809517</v>
      </c>
      <c r="AZ378" s="3">
        <f t="shared" si="288"/>
        <v>-2.8452523809523802</v>
      </c>
      <c r="BA378" s="3">
        <f t="shared" si="289"/>
        <v>-2.9281238095238091</v>
      </c>
      <c r="BB378" s="3">
        <f t="shared" si="290"/>
        <v>-2.7623809523809517</v>
      </c>
      <c r="BC378" s="3">
        <f t="shared" si="291"/>
        <v>-2.7623809523809517</v>
      </c>
      <c r="BD378" s="3">
        <f t="shared" si="292"/>
        <v>-2.8452523809523802</v>
      </c>
      <c r="BE378" s="3">
        <f t="shared" si="293"/>
        <v>-2.8452523809523802</v>
      </c>
      <c r="BF378" s="3">
        <f t="shared" si="294"/>
        <v>-2.9281238095238091</v>
      </c>
      <c r="BG378" s="3">
        <f t="shared" si="295"/>
        <v>-2.9281238095238091</v>
      </c>
    </row>
    <row r="379" spans="1:59" ht="15" x14ac:dyDescent="0.25">
      <c r="A379" s="38" t="s">
        <v>553</v>
      </c>
      <c r="B379" s="38" t="s">
        <v>61</v>
      </c>
      <c r="C379" s="38" t="str">
        <f>VLOOKUP(A379,CALC!$A$2:$C$494,3,FALSE)</f>
        <v>LW/RW</v>
      </c>
      <c r="D379" s="38">
        <v>2</v>
      </c>
      <c r="E379" s="39">
        <v>84</v>
      </c>
      <c r="F379" s="40">
        <v>13.4</v>
      </c>
      <c r="G379" s="40">
        <v>26.6</v>
      </c>
      <c r="H379" s="40">
        <v>40</v>
      </c>
      <c r="I379" s="40">
        <v>15.6</v>
      </c>
      <c r="J379" s="40">
        <v>98.7</v>
      </c>
      <c r="K379" s="40">
        <v>20</v>
      </c>
      <c r="L379" s="40">
        <v>44</v>
      </c>
      <c r="M379" s="40">
        <v>11.3</v>
      </c>
      <c r="N379" s="41">
        <v>0.13500000000000001</v>
      </c>
      <c r="O379" s="42">
        <v>17.350000000000001</v>
      </c>
      <c r="P379" s="54">
        <f t="shared" ref="P379:Y379" si="411">IF(F$4="Yes",F379*F$5,0)</f>
        <v>67</v>
      </c>
      <c r="Q379" s="55">
        <f t="shared" si="411"/>
        <v>99.75</v>
      </c>
      <c r="R379" s="55">
        <f t="shared" si="411"/>
        <v>0</v>
      </c>
      <c r="S379" s="55">
        <f t="shared" si="411"/>
        <v>7.8</v>
      </c>
      <c r="T379" s="55">
        <f t="shared" si="411"/>
        <v>49.35</v>
      </c>
      <c r="U379" s="55">
        <f t="shared" si="411"/>
        <v>6</v>
      </c>
      <c r="V379" s="55">
        <f t="shared" si="411"/>
        <v>26.4</v>
      </c>
      <c r="W379" s="55">
        <f t="shared" si="411"/>
        <v>0</v>
      </c>
      <c r="X379" s="55">
        <f t="shared" si="411"/>
        <v>0</v>
      </c>
      <c r="Y379" s="56">
        <f t="shared" si="411"/>
        <v>0</v>
      </c>
      <c r="Z379" s="57">
        <f t="shared" si="276"/>
        <v>256.3</v>
      </c>
      <c r="AA379" s="59">
        <f t="shared" si="277"/>
        <v>3.0511904761904765</v>
      </c>
      <c r="AB379" s="59">
        <f t="shared" si="278"/>
        <v>-2.9402468333333323</v>
      </c>
      <c r="AC379" s="1"/>
      <c r="AD379" s="1"/>
      <c r="AE379" s="1"/>
      <c r="AF379" s="1"/>
      <c r="AG379" s="1"/>
      <c r="AH379" s="1"/>
      <c r="AI379" s="1"/>
      <c r="AJ379" s="1"/>
      <c r="AK379" s="1"/>
      <c r="AL379" s="1">
        <f>IFERROR(VLOOKUP(C379,CALC!$K$2:$M$8,2,FALSE),1)</f>
        <v>1.08</v>
      </c>
      <c r="AM379" s="1">
        <f>IFERROR(VLOOKUP(C379,CALC!$K$2:$M$8,3,FALSE),1)</f>
        <v>1.04</v>
      </c>
      <c r="AN379" s="1">
        <f>VLOOKUP(B379,CALC!$E$2:$H$33,3,FALSE)</f>
        <v>1.0900000000000001</v>
      </c>
      <c r="AO379" s="1">
        <f>VLOOKUP(B379,CALC!$E$2:$H$33,4,FALSE)</f>
        <v>1.0449999999999999</v>
      </c>
      <c r="AP379" s="1"/>
      <c r="AQ379" s="3">
        <f t="shared" si="279"/>
        <v>3.1732380952380956</v>
      </c>
      <c r="AR379" s="3">
        <f t="shared" si="280"/>
        <v>3.2952857142857148</v>
      </c>
      <c r="AS379" s="3">
        <f t="shared" si="281"/>
        <v>3.1884940476190478</v>
      </c>
      <c r="AT379" s="3">
        <f t="shared" si="282"/>
        <v>3.3257976190476195</v>
      </c>
      <c r="AU379" s="3">
        <f t="shared" si="283"/>
        <v>3.3160338095238098</v>
      </c>
      <c r="AV379" s="3">
        <f t="shared" si="284"/>
        <v>3.4588295238095244</v>
      </c>
      <c r="AW379" s="3">
        <f t="shared" si="285"/>
        <v>3.4435735714285718</v>
      </c>
      <c r="AX379" s="3">
        <f t="shared" si="286"/>
        <v>3.5918614285714292</v>
      </c>
      <c r="AY379" s="3">
        <f t="shared" si="287"/>
        <v>-2.7054166666666655</v>
      </c>
      <c r="AZ379" s="3">
        <f t="shared" si="288"/>
        <v>-2.8136333333333323</v>
      </c>
      <c r="BA379" s="3">
        <f t="shared" si="289"/>
        <v>-2.9218499999999987</v>
      </c>
      <c r="BB379" s="3">
        <f t="shared" si="290"/>
        <v>-2.8271604166666653</v>
      </c>
      <c r="BC379" s="3">
        <f t="shared" si="291"/>
        <v>-2.9489041666666655</v>
      </c>
      <c r="BD379" s="3">
        <f t="shared" si="292"/>
        <v>-2.9402468333333323</v>
      </c>
      <c r="BE379" s="3">
        <f t="shared" si="293"/>
        <v>-3.0668603333333326</v>
      </c>
      <c r="BF379" s="3">
        <f t="shared" si="294"/>
        <v>-3.0533332499999983</v>
      </c>
      <c r="BG379" s="3">
        <f t="shared" si="295"/>
        <v>-3.1848164999999988</v>
      </c>
    </row>
    <row r="380" spans="1:59" ht="15" x14ac:dyDescent="0.25">
      <c r="A380" s="38" t="s">
        <v>578</v>
      </c>
      <c r="B380" s="38" t="s">
        <v>19</v>
      </c>
      <c r="C380" s="38" t="str">
        <f>VLOOKUP(A380,CALC!$A$2:$C$494,3,FALSE)</f>
        <v>C/RW</v>
      </c>
      <c r="D380" s="38"/>
      <c r="E380" s="79">
        <v>84</v>
      </c>
      <c r="F380" s="80">
        <v>12.6</v>
      </c>
      <c r="G380" s="80">
        <v>20</v>
      </c>
      <c r="H380" s="80">
        <v>32.6</v>
      </c>
      <c r="I380" s="80">
        <v>3</v>
      </c>
      <c r="J380" s="80">
        <v>114.2</v>
      </c>
      <c r="K380" s="80">
        <v>99.8</v>
      </c>
      <c r="L380" s="80">
        <v>39.4</v>
      </c>
      <c r="M380" s="80">
        <v>29.3</v>
      </c>
      <c r="N380" s="81">
        <v>0.111</v>
      </c>
      <c r="O380" s="3">
        <v>13.15</v>
      </c>
      <c r="P380" s="54">
        <f t="shared" ref="P380:Y380" si="412">IF(F$4="Yes",F380*F$5,0)</f>
        <v>63</v>
      </c>
      <c r="Q380" s="55">
        <f t="shared" si="412"/>
        <v>75</v>
      </c>
      <c r="R380" s="55">
        <f t="shared" si="412"/>
        <v>0</v>
      </c>
      <c r="S380" s="55">
        <f t="shared" si="412"/>
        <v>1.5</v>
      </c>
      <c r="T380" s="55">
        <f t="shared" si="412"/>
        <v>57.1</v>
      </c>
      <c r="U380" s="55">
        <f t="shared" si="412"/>
        <v>29.939999999999998</v>
      </c>
      <c r="V380" s="55">
        <f t="shared" si="412"/>
        <v>23.639999999999997</v>
      </c>
      <c r="W380" s="55">
        <f t="shared" si="412"/>
        <v>0</v>
      </c>
      <c r="X380" s="55">
        <f t="shared" si="412"/>
        <v>0</v>
      </c>
      <c r="Y380" s="56">
        <f t="shared" si="412"/>
        <v>0</v>
      </c>
      <c r="Z380" s="57">
        <f t="shared" si="276"/>
        <v>250.17999999999998</v>
      </c>
      <c r="AA380" s="59">
        <f t="shared" si="277"/>
        <v>2.9783333333333331</v>
      </c>
      <c r="AB380" s="59">
        <f t="shared" si="278"/>
        <v>-3.0574208705357133</v>
      </c>
      <c r="AC380" s="1"/>
      <c r="AD380" s="1"/>
      <c r="AE380" s="1"/>
      <c r="AF380" s="1"/>
      <c r="AG380" s="1"/>
      <c r="AH380" s="1"/>
      <c r="AI380" s="1"/>
      <c r="AJ380" s="1"/>
      <c r="AK380" s="1"/>
      <c r="AL380" s="1">
        <f>IFERROR(VLOOKUP(C380,CALC!$K$2:$M$8,2,FALSE),1)</f>
        <v>1.01</v>
      </c>
      <c r="AM380" s="1">
        <f>IFERROR(VLOOKUP(C380,CALC!$K$2:$M$8,3,FALSE),1)</f>
        <v>1.0049999999999999</v>
      </c>
      <c r="AN380" s="1">
        <f>VLOOKUP(B380,CALC!$E$2:$H$33,3,FALSE)</f>
        <v>1.19</v>
      </c>
      <c r="AO380" s="1">
        <f>VLOOKUP(B380,CALC!$E$2:$H$33,4,FALSE)</f>
        <v>1.095</v>
      </c>
      <c r="AP380" s="1"/>
      <c r="AQ380" s="3">
        <f t="shared" si="279"/>
        <v>2.9932249999999994</v>
      </c>
      <c r="AR380" s="3">
        <f t="shared" si="280"/>
        <v>3.0081166666666665</v>
      </c>
      <c r="AS380" s="3">
        <f t="shared" si="281"/>
        <v>3.2612749999999995</v>
      </c>
      <c r="AT380" s="3">
        <f t="shared" si="282"/>
        <v>3.5442166666666663</v>
      </c>
      <c r="AU380" s="3">
        <f t="shared" si="283"/>
        <v>3.2775813749999991</v>
      </c>
      <c r="AV380" s="3">
        <f t="shared" si="284"/>
        <v>3.5619377499999989</v>
      </c>
      <c r="AW380" s="3">
        <f t="shared" si="285"/>
        <v>3.2938877499999997</v>
      </c>
      <c r="AX380" s="3">
        <f t="shared" si="286"/>
        <v>3.5796588333333332</v>
      </c>
      <c r="AY380" s="3">
        <f t="shared" si="287"/>
        <v>-2.7782738095238089</v>
      </c>
      <c r="AZ380" s="3">
        <f t="shared" si="288"/>
        <v>-2.7921651785714277</v>
      </c>
      <c r="BA380" s="3">
        <f t="shared" si="289"/>
        <v>-2.8060565476190469</v>
      </c>
      <c r="BB380" s="3">
        <f t="shared" si="290"/>
        <v>-3.0422098214285707</v>
      </c>
      <c r="BC380" s="3">
        <f t="shared" si="291"/>
        <v>-3.3061458333333325</v>
      </c>
      <c r="BD380" s="3">
        <f t="shared" si="292"/>
        <v>-3.0574208705357133</v>
      </c>
      <c r="BE380" s="3">
        <f t="shared" si="293"/>
        <v>-3.3226765624999985</v>
      </c>
      <c r="BF380" s="3">
        <f t="shared" si="294"/>
        <v>-3.0726319196428564</v>
      </c>
      <c r="BG380" s="3">
        <f t="shared" si="295"/>
        <v>-3.3392072916666655</v>
      </c>
    </row>
    <row r="381" spans="1:59" ht="15" x14ac:dyDescent="0.25">
      <c r="A381" s="38" t="s">
        <v>555</v>
      </c>
      <c r="B381" s="38" t="s">
        <v>93</v>
      </c>
      <c r="C381" s="38" t="str">
        <f>VLOOKUP(A381,CALC!$A$2:$C$494,3,FALSE)</f>
        <v>LW</v>
      </c>
      <c r="D381" s="38">
        <v>2</v>
      </c>
      <c r="E381" s="39">
        <v>84</v>
      </c>
      <c r="F381" s="40">
        <v>13.7</v>
      </c>
      <c r="G381" s="40">
        <v>21.1</v>
      </c>
      <c r="H381" s="40">
        <v>34.9</v>
      </c>
      <c r="I381" s="40">
        <v>6</v>
      </c>
      <c r="J381" s="40">
        <v>150.9</v>
      </c>
      <c r="K381" s="40">
        <v>25.7</v>
      </c>
      <c r="L381" s="40">
        <v>21.4</v>
      </c>
      <c r="M381" s="40">
        <v>37.5</v>
      </c>
      <c r="N381" s="52">
        <v>9.0999999999999998E-2</v>
      </c>
      <c r="O381" s="42">
        <v>14.05</v>
      </c>
      <c r="P381" s="54">
        <f t="shared" ref="P381:Y381" si="413">IF(F$4="Yes",F381*F$5,0)</f>
        <v>68.5</v>
      </c>
      <c r="Q381" s="55">
        <f t="shared" si="413"/>
        <v>79.125</v>
      </c>
      <c r="R381" s="55">
        <f t="shared" si="413"/>
        <v>0</v>
      </c>
      <c r="S381" s="55">
        <f t="shared" si="413"/>
        <v>3</v>
      </c>
      <c r="T381" s="55">
        <f t="shared" si="413"/>
        <v>75.45</v>
      </c>
      <c r="U381" s="55">
        <f t="shared" si="413"/>
        <v>7.7099999999999991</v>
      </c>
      <c r="V381" s="55">
        <f t="shared" si="413"/>
        <v>12.839999999999998</v>
      </c>
      <c r="W381" s="55">
        <f t="shared" si="413"/>
        <v>0</v>
      </c>
      <c r="X381" s="55">
        <f t="shared" si="413"/>
        <v>0</v>
      </c>
      <c r="Y381" s="56">
        <f t="shared" si="413"/>
        <v>0</v>
      </c>
      <c r="Z381" s="57">
        <f t="shared" si="276"/>
        <v>246.625</v>
      </c>
      <c r="AA381" s="59">
        <f t="shared" si="277"/>
        <v>2.9360119047619047</v>
      </c>
      <c r="AB381" s="59">
        <f t="shared" si="278"/>
        <v>-3.0359476845238085</v>
      </c>
      <c r="AC381" s="1"/>
      <c r="AD381" s="1"/>
      <c r="AE381" s="1"/>
      <c r="AF381" s="1"/>
      <c r="AG381" s="1"/>
      <c r="AH381" s="1"/>
      <c r="AI381" s="1"/>
      <c r="AJ381" s="1"/>
      <c r="AK381" s="1"/>
      <c r="AL381" s="1">
        <f>IFERROR(VLOOKUP(C381,CALC!$K$2:$M$8,2,FALSE),1)</f>
        <v>1.06</v>
      </c>
      <c r="AM381" s="1">
        <f>IFERROR(VLOOKUP(C381,CALC!$K$2:$M$8,3,FALSE),1)</f>
        <v>1.03</v>
      </c>
      <c r="AN381" s="1">
        <f>VLOOKUP(B381,CALC!$E$2:$H$33,3,FALSE)</f>
        <v>1.0900000000000001</v>
      </c>
      <c r="AO381" s="1">
        <f>VLOOKUP(B381,CALC!$E$2:$H$33,4,FALSE)</f>
        <v>1.0449999999999999</v>
      </c>
      <c r="AP381" s="1"/>
      <c r="AQ381" s="3">
        <f t="shared" si="279"/>
        <v>3.0240922619047619</v>
      </c>
      <c r="AR381" s="3">
        <f t="shared" si="280"/>
        <v>3.1121726190476191</v>
      </c>
      <c r="AS381" s="3">
        <f t="shared" si="281"/>
        <v>3.06813244047619</v>
      </c>
      <c r="AT381" s="3">
        <f t="shared" si="282"/>
        <v>3.2002529761904763</v>
      </c>
      <c r="AU381" s="3">
        <f t="shared" si="283"/>
        <v>3.160176413690476</v>
      </c>
      <c r="AV381" s="3">
        <f t="shared" si="284"/>
        <v>3.2962605654761905</v>
      </c>
      <c r="AW381" s="3">
        <f t="shared" si="285"/>
        <v>3.2522203869047619</v>
      </c>
      <c r="AX381" s="3">
        <f t="shared" si="286"/>
        <v>3.3922681547619051</v>
      </c>
      <c r="AY381" s="3">
        <f t="shared" si="287"/>
        <v>-2.8205952380952373</v>
      </c>
      <c r="AZ381" s="3">
        <f t="shared" si="288"/>
        <v>-2.9052130952380946</v>
      </c>
      <c r="BA381" s="3">
        <f t="shared" si="289"/>
        <v>-2.9898309523809519</v>
      </c>
      <c r="BB381" s="3">
        <f t="shared" si="290"/>
        <v>-2.9475220238095226</v>
      </c>
      <c r="BC381" s="3">
        <f t="shared" si="291"/>
        <v>-3.0744488095238087</v>
      </c>
      <c r="BD381" s="3">
        <f t="shared" si="292"/>
        <v>-3.0359476845238085</v>
      </c>
      <c r="BE381" s="3">
        <f t="shared" si="293"/>
        <v>-3.1666822738095233</v>
      </c>
      <c r="BF381" s="3">
        <f t="shared" si="294"/>
        <v>-3.1243733452380944</v>
      </c>
      <c r="BG381" s="3">
        <f t="shared" si="295"/>
        <v>-3.2589157380952378</v>
      </c>
    </row>
    <row r="382" spans="1:59" ht="15" x14ac:dyDescent="0.25">
      <c r="A382" s="38" t="s">
        <v>583</v>
      </c>
      <c r="B382" s="38" t="s">
        <v>28</v>
      </c>
      <c r="C382" s="38" t="str">
        <f>VLOOKUP(A382,CALC!$A$2:$C$494,3,FALSE)</f>
        <v>C/LW</v>
      </c>
      <c r="D382" s="38"/>
      <c r="E382" s="39">
        <v>84</v>
      </c>
      <c r="F382" s="40">
        <v>11.7</v>
      </c>
      <c r="G382" s="40">
        <v>22.9</v>
      </c>
      <c r="H382" s="40">
        <v>34.6</v>
      </c>
      <c r="I382" s="40">
        <v>2.7</v>
      </c>
      <c r="J382" s="40">
        <v>107</v>
      </c>
      <c r="K382" s="40">
        <v>77.099999999999994</v>
      </c>
      <c r="L382" s="40">
        <v>35.799999999999997</v>
      </c>
      <c r="M382" s="40">
        <v>25.1</v>
      </c>
      <c r="N382" s="52">
        <v>0.109</v>
      </c>
      <c r="O382" s="42">
        <v>16.2</v>
      </c>
      <c r="P382" s="54">
        <f t="shared" ref="P382:Y382" si="414">IF(F$4="Yes",F382*F$5,0)</f>
        <v>58.5</v>
      </c>
      <c r="Q382" s="55">
        <f t="shared" si="414"/>
        <v>85.875</v>
      </c>
      <c r="R382" s="55">
        <f t="shared" si="414"/>
        <v>0</v>
      </c>
      <c r="S382" s="55">
        <f t="shared" si="414"/>
        <v>1.35</v>
      </c>
      <c r="T382" s="55">
        <f t="shared" si="414"/>
        <v>53.5</v>
      </c>
      <c r="U382" s="55">
        <f t="shared" si="414"/>
        <v>23.13</v>
      </c>
      <c r="V382" s="55">
        <f t="shared" si="414"/>
        <v>21.479999999999997</v>
      </c>
      <c r="W382" s="55">
        <f t="shared" si="414"/>
        <v>0</v>
      </c>
      <c r="X382" s="55">
        <f t="shared" si="414"/>
        <v>0</v>
      </c>
      <c r="Y382" s="56">
        <f t="shared" si="414"/>
        <v>0</v>
      </c>
      <c r="Z382" s="57">
        <f t="shared" si="276"/>
        <v>243.83499999999998</v>
      </c>
      <c r="AA382" s="59">
        <f t="shared" si="277"/>
        <v>2.902797619047619</v>
      </c>
      <c r="AB382" s="59">
        <f t="shared" si="278"/>
        <v>-3.0418755714285703</v>
      </c>
      <c r="AC382" s="1"/>
      <c r="AD382" s="1"/>
      <c r="AE382" s="1"/>
      <c r="AF382" s="1"/>
      <c r="AG382" s="1"/>
      <c r="AH382" s="1"/>
      <c r="AI382" s="1"/>
      <c r="AJ382" s="1"/>
      <c r="AK382" s="1"/>
      <c r="AL382" s="1">
        <f>IFERROR(VLOOKUP(C382,CALC!$K$2:$M$8,2,FALSE),1)</f>
        <v>1.0900000000000001</v>
      </c>
      <c r="AM382" s="1">
        <f>IFERROR(VLOOKUP(C382,CALC!$K$2:$M$8,3,FALSE),1)</f>
        <v>1.0449999999999999</v>
      </c>
      <c r="AN382" s="1">
        <f>VLOOKUP(B382,CALC!$E$2:$H$33,3,FALSE)</f>
        <v>1.04</v>
      </c>
      <c r="AO382" s="1">
        <f>VLOOKUP(B382,CALC!$E$2:$H$33,4,FALSE)</f>
        <v>1.02</v>
      </c>
      <c r="AP382" s="1"/>
      <c r="AQ382" s="3">
        <f t="shared" si="279"/>
        <v>3.0334235119047617</v>
      </c>
      <c r="AR382" s="3">
        <f t="shared" si="280"/>
        <v>3.1640494047619048</v>
      </c>
      <c r="AS382" s="3">
        <f t="shared" si="281"/>
        <v>2.9608535714285713</v>
      </c>
      <c r="AT382" s="3">
        <f t="shared" si="282"/>
        <v>3.018909523809524</v>
      </c>
      <c r="AU382" s="3">
        <f t="shared" si="283"/>
        <v>3.094091982142857</v>
      </c>
      <c r="AV382" s="3">
        <f t="shared" si="284"/>
        <v>3.1547604523809523</v>
      </c>
      <c r="AW382" s="3">
        <f t="shared" si="285"/>
        <v>3.2273303928571431</v>
      </c>
      <c r="AX382" s="3">
        <f t="shared" si="286"/>
        <v>3.2906113809523809</v>
      </c>
      <c r="AY382" s="3">
        <f t="shared" si="287"/>
        <v>-2.8538095238095229</v>
      </c>
      <c r="AZ382" s="3">
        <f t="shared" si="288"/>
        <v>-2.9822309523809514</v>
      </c>
      <c r="BA382" s="3">
        <f t="shared" si="289"/>
        <v>-3.1106523809523803</v>
      </c>
      <c r="BB382" s="3">
        <f t="shared" si="290"/>
        <v>-2.9108857142857136</v>
      </c>
      <c r="BC382" s="3">
        <f t="shared" si="291"/>
        <v>-2.9679619047619039</v>
      </c>
      <c r="BD382" s="3">
        <f t="shared" si="292"/>
        <v>-3.0418755714285703</v>
      </c>
      <c r="BE382" s="3">
        <f t="shared" si="293"/>
        <v>-3.1015201904761893</v>
      </c>
      <c r="BF382" s="3">
        <f t="shared" si="294"/>
        <v>-3.1728654285714279</v>
      </c>
      <c r="BG382" s="3">
        <f t="shared" si="295"/>
        <v>-3.2350784761904756</v>
      </c>
    </row>
    <row r="383" spans="1:59" ht="15" x14ac:dyDescent="0.25">
      <c r="A383" s="38" t="s">
        <v>581</v>
      </c>
      <c r="B383" s="38" t="s">
        <v>93</v>
      </c>
      <c r="C383" s="38" t="str">
        <f>VLOOKUP(A383,CALC!$A$2:$C$494,3,FALSE)</f>
        <v>C</v>
      </c>
      <c r="D383" s="38"/>
      <c r="E383" s="39">
        <v>84</v>
      </c>
      <c r="F383" s="40">
        <v>7.4</v>
      </c>
      <c r="G383" s="40">
        <v>17.2</v>
      </c>
      <c r="H383" s="40">
        <v>24.6</v>
      </c>
      <c r="I383" s="40">
        <v>0</v>
      </c>
      <c r="J383" s="40">
        <v>86.4</v>
      </c>
      <c r="K383" s="40">
        <v>134.69999999999999</v>
      </c>
      <c r="L383" s="40">
        <v>73.8</v>
      </c>
      <c r="M383" s="40">
        <v>42.6</v>
      </c>
      <c r="N383" s="41">
        <v>8.5999999999999993E-2</v>
      </c>
      <c r="O383" s="42">
        <v>14.8</v>
      </c>
      <c r="P383" s="54">
        <f t="shared" ref="P383:Y383" si="415">IF(F$4="Yes",F383*F$5,0)</f>
        <v>37</v>
      </c>
      <c r="Q383" s="55">
        <f t="shared" si="415"/>
        <v>64.5</v>
      </c>
      <c r="R383" s="55">
        <f t="shared" si="415"/>
        <v>0</v>
      </c>
      <c r="S383" s="55">
        <f t="shared" si="415"/>
        <v>0</v>
      </c>
      <c r="T383" s="55">
        <f t="shared" si="415"/>
        <v>43.2</v>
      </c>
      <c r="U383" s="55">
        <f t="shared" si="415"/>
        <v>40.409999999999997</v>
      </c>
      <c r="V383" s="55">
        <f t="shared" si="415"/>
        <v>44.279999999999994</v>
      </c>
      <c r="W383" s="55">
        <f t="shared" si="415"/>
        <v>0</v>
      </c>
      <c r="X383" s="55">
        <f t="shared" si="415"/>
        <v>0</v>
      </c>
      <c r="Y383" s="56">
        <f t="shared" si="415"/>
        <v>0</v>
      </c>
      <c r="Z383" s="57">
        <f t="shared" si="276"/>
        <v>229.39</v>
      </c>
      <c r="AA383" s="59">
        <f t="shared" si="277"/>
        <v>2.730833333333333</v>
      </c>
      <c r="AB383" s="59">
        <f t="shared" si="278"/>
        <v>-3.0986949583333327</v>
      </c>
      <c r="AC383" s="1"/>
      <c r="AD383" s="1"/>
      <c r="AE383" s="1"/>
      <c r="AF383" s="1"/>
      <c r="AG383" s="1"/>
      <c r="AH383" s="1"/>
      <c r="AI383" s="1"/>
      <c r="AJ383" s="1"/>
      <c r="AK383" s="1"/>
      <c r="AL383" s="1">
        <f>IFERROR(VLOOKUP(C383,CALC!$K$2:$M$8,2,FALSE),1)</f>
        <v>0.96</v>
      </c>
      <c r="AM383" s="1">
        <f>IFERROR(VLOOKUP(C383,CALC!$K$2:$M$8,3,FALSE),1)</f>
        <v>0.98</v>
      </c>
      <c r="AN383" s="1">
        <f>VLOOKUP(B383,CALC!$E$2:$H$33,3,FALSE)</f>
        <v>1.0900000000000001</v>
      </c>
      <c r="AO383" s="1">
        <f>VLOOKUP(B383,CALC!$E$2:$H$33,4,FALSE)</f>
        <v>1.0449999999999999</v>
      </c>
      <c r="AP383" s="1"/>
      <c r="AQ383" s="3">
        <f t="shared" si="279"/>
        <v>2.6762166666666665</v>
      </c>
      <c r="AR383" s="3">
        <f t="shared" si="280"/>
        <v>2.6215999999999995</v>
      </c>
      <c r="AS383" s="3">
        <f t="shared" si="281"/>
        <v>2.8537208333333326</v>
      </c>
      <c r="AT383" s="3">
        <f t="shared" si="282"/>
        <v>2.9766083333333331</v>
      </c>
      <c r="AU383" s="3">
        <f t="shared" si="283"/>
        <v>2.7966464166666665</v>
      </c>
      <c r="AV383" s="3">
        <f t="shared" si="284"/>
        <v>2.9170761666666665</v>
      </c>
      <c r="AW383" s="3">
        <f t="shared" si="285"/>
        <v>2.7395719999999995</v>
      </c>
      <c r="AX383" s="3">
        <f t="shared" si="286"/>
        <v>2.8575439999999999</v>
      </c>
      <c r="AY383" s="3">
        <f t="shared" si="287"/>
        <v>-3.0257738095238089</v>
      </c>
      <c r="AZ383" s="3">
        <f t="shared" si="288"/>
        <v>-2.9652583333333329</v>
      </c>
      <c r="BA383" s="3">
        <f t="shared" si="289"/>
        <v>-2.9047428571428564</v>
      </c>
      <c r="BB383" s="3">
        <f t="shared" si="290"/>
        <v>-3.16193363095238</v>
      </c>
      <c r="BC383" s="3">
        <f t="shared" si="291"/>
        <v>-3.298093452380952</v>
      </c>
      <c r="BD383" s="3">
        <f t="shared" si="292"/>
        <v>-3.0986949583333327</v>
      </c>
      <c r="BE383" s="3">
        <f t="shared" si="293"/>
        <v>-3.2321315833333331</v>
      </c>
      <c r="BF383" s="3">
        <f t="shared" si="294"/>
        <v>-3.0354562857142846</v>
      </c>
      <c r="BG383" s="3">
        <f t="shared" si="295"/>
        <v>-3.1661697142857137</v>
      </c>
    </row>
    <row r="384" spans="1:59" ht="15" x14ac:dyDescent="0.25">
      <c r="A384" s="38" t="s">
        <v>556</v>
      </c>
      <c r="B384" s="38" t="s">
        <v>77</v>
      </c>
      <c r="C384" s="38" t="str">
        <f>VLOOKUP(A384,CALC!$A$2:$C$494,3,FALSE)</f>
        <v>C/LW</v>
      </c>
      <c r="D384" s="38">
        <v>2</v>
      </c>
      <c r="E384" s="39">
        <v>84</v>
      </c>
      <c r="F384" s="40">
        <v>13</v>
      </c>
      <c r="G384" s="40">
        <v>19.7</v>
      </c>
      <c r="H384" s="40">
        <v>32.700000000000003</v>
      </c>
      <c r="I384" s="40">
        <v>7.5</v>
      </c>
      <c r="J384" s="40">
        <v>121.3</v>
      </c>
      <c r="K384" s="40">
        <v>15.5</v>
      </c>
      <c r="L384" s="40">
        <v>36.4</v>
      </c>
      <c r="M384" s="40">
        <v>36</v>
      </c>
      <c r="N384" s="52">
        <v>0.107</v>
      </c>
      <c r="O384" s="42">
        <v>14.2</v>
      </c>
      <c r="P384" s="54">
        <f t="shared" ref="P384:Y384" si="416">IF(F$4="Yes",F384*F$5,0)</f>
        <v>65</v>
      </c>
      <c r="Q384" s="55">
        <f t="shared" si="416"/>
        <v>73.875</v>
      </c>
      <c r="R384" s="55">
        <f t="shared" si="416"/>
        <v>0</v>
      </c>
      <c r="S384" s="55">
        <f t="shared" si="416"/>
        <v>3.75</v>
      </c>
      <c r="T384" s="55">
        <f t="shared" si="416"/>
        <v>60.65</v>
      </c>
      <c r="U384" s="55">
        <f t="shared" si="416"/>
        <v>4.6499999999999995</v>
      </c>
      <c r="V384" s="55">
        <f t="shared" si="416"/>
        <v>21.84</v>
      </c>
      <c r="W384" s="55">
        <f t="shared" si="416"/>
        <v>0</v>
      </c>
      <c r="X384" s="55">
        <f t="shared" si="416"/>
        <v>0</v>
      </c>
      <c r="Y384" s="56">
        <f t="shared" si="416"/>
        <v>0</v>
      </c>
      <c r="Z384" s="57">
        <f t="shared" si="276"/>
        <v>229.76500000000001</v>
      </c>
      <c r="AA384" s="59">
        <f t="shared" si="277"/>
        <v>2.735297619047619</v>
      </c>
      <c r="AB384" s="59">
        <f t="shared" si="278"/>
        <v>-3.1572684523809511</v>
      </c>
      <c r="AC384" s="1"/>
      <c r="AD384" s="1"/>
      <c r="AE384" s="1"/>
      <c r="AF384" s="1"/>
      <c r="AG384" s="1"/>
      <c r="AH384" s="1"/>
      <c r="AI384" s="1"/>
      <c r="AJ384" s="1"/>
      <c r="AK384" s="1"/>
      <c r="AL384" s="1">
        <f>IFERROR(VLOOKUP(C384,CALC!$K$2:$M$8,2,FALSE),1)</f>
        <v>1.0900000000000001</v>
      </c>
      <c r="AM384" s="1">
        <f>IFERROR(VLOOKUP(C384,CALC!$K$2:$M$8,3,FALSE),1)</f>
        <v>1.0449999999999999</v>
      </c>
      <c r="AN384" s="1">
        <f>VLOOKUP(B384,CALC!$E$2:$H$33,3,FALSE)</f>
        <v>1</v>
      </c>
      <c r="AO384" s="1">
        <f>VLOOKUP(B384,CALC!$E$2:$H$33,4,FALSE)</f>
        <v>1</v>
      </c>
      <c r="AP384" s="1"/>
      <c r="AQ384" s="3">
        <f t="shared" si="279"/>
        <v>2.8583860119047615</v>
      </c>
      <c r="AR384" s="3">
        <f t="shared" si="280"/>
        <v>2.9814744047619048</v>
      </c>
      <c r="AS384" s="3">
        <f t="shared" si="281"/>
        <v>2.735297619047619</v>
      </c>
      <c r="AT384" s="3">
        <f t="shared" si="282"/>
        <v>2.735297619047619</v>
      </c>
      <c r="AU384" s="3">
        <f t="shared" si="283"/>
        <v>2.8583860119047615</v>
      </c>
      <c r="AV384" s="3">
        <f t="shared" si="284"/>
        <v>2.8583860119047615</v>
      </c>
      <c r="AW384" s="3">
        <f t="shared" si="285"/>
        <v>2.9814744047619048</v>
      </c>
      <c r="AX384" s="3">
        <f t="shared" si="286"/>
        <v>2.9814744047619048</v>
      </c>
      <c r="AY384" s="3">
        <f t="shared" si="287"/>
        <v>-3.0213095238095229</v>
      </c>
      <c r="AZ384" s="3">
        <f t="shared" si="288"/>
        <v>-3.1572684523809511</v>
      </c>
      <c r="BA384" s="3">
        <f t="shared" si="289"/>
        <v>-3.2932273809523802</v>
      </c>
      <c r="BB384" s="3">
        <f t="shared" si="290"/>
        <v>-3.0213095238095229</v>
      </c>
      <c r="BC384" s="3">
        <f t="shared" si="291"/>
        <v>-3.0213095238095229</v>
      </c>
      <c r="BD384" s="3">
        <f t="shared" si="292"/>
        <v>-3.1572684523809511</v>
      </c>
      <c r="BE384" s="3">
        <f t="shared" si="293"/>
        <v>-3.1572684523809511</v>
      </c>
      <c r="BF384" s="3">
        <f t="shared" si="294"/>
        <v>-3.2932273809523802</v>
      </c>
      <c r="BG384" s="3">
        <f t="shared" si="295"/>
        <v>-3.2932273809523802</v>
      </c>
    </row>
    <row r="385" spans="1:59" ht="15" x14ac:dyDescent="0.25">
      <c r="A385" s="38" t="s">
        <v>586</v>
      </c>
      <c r="B385" s="38" t="s">
        <v>56</v>
      </c>
      <c r="C385" s="38" t="str">
        <f>VLOOKUP(A385,CALC!$A$2:$C$494,3,FALSE)</f>
        <v>C</v>
      </c>
      <c r="D385" s="38"/>
      <c r="E385" s="39">
        <v>84</v>
      </c>
      <c r="F385" s="40">
        <v>7.7</v>
      </c>
      <c r="G385" s="40">
        <v>15.6</v>
      </c>
      <c r="H385" s="40">
        <v>23.3</v>
      </c>
      <c r="I385" s="40">
        <v>0</v>
      </c>
      <c r="J385" s="40">
        <v>91.3</v>
      </c>
      <c r="K385" s="40">
        <v>70.599999999999994</v>
      </c>
      <c r="L385" s="40">
        <v>48.6</v>
      </c>
      <c r="M385" s="40">
        <v>22.9</v>
      </c>
      <c r="N385" s="52">
        <v>8.5000000000000006E-2</v>
      </c>
      <c r="O385" s="42">
        <v>12.95</v>
      </c>
      <c r="P385" s="54">
        <f t="shared" ref="P385:Y385" si="417">IF(F$4="Yes",F385*F$5,0)</f>
        <v>38.5</v>
      </c>
      <c r="Q385" s="55">
        <f t="shared" si="417"/>
        <v>58.5</v>
      </c>
      <c r="R385" s="55">
        <f t="shared" si="417"/>
        <v>0</v>
      </c>
      <c r="S385" s="55">
        <f t="shared" si="417"/>
        <v>0</v>
      </c>
      <c r="T385" s="55">
        <f t="shared" si="417"/>
        <v>45.65</v>
      </c>
      <c r="U385" s="55">
        <f t="shared" si="417"/>
        <v>21.179999999999996</v>
      </c>
      <c r="V385" s="55">
        <f t="shared" si="417"/>
        <v>29.16</v>
      </c>
      <c r="W385" s="55">
        <f t="shared" si="417"/>
        <v>0</v>
      </c>
      <c r="X385" s="55">
        <f t="shared" si="417"/>
        <v>0</v>
      </c>
      <c r="Y385" s="56">
        <f t="shared" si="417"/>
        <v>0</v>
      </c>
      <c r="Z385" s="57">
        <f t="shared" si="276"/>
        <v>192.99</v>
      </c>
      <c r="AA385" s="59">
        <f t="shared" si="277"/>
        <v>2.2975000000000003</v>
      </c>
      <c r="AB385" s="59">
        <f t="shared" si="278"/>
        <v>-3.6272197499999979</v>
      </c>
      <c r="AC385" s="1"/>
      <c r="AD385" s="1"/>
      <c r="AE385" s="1"/>
      <c r="AF385" s="1"/>
      <c r="AG385" s="1"/>
      <c r="AH385" s="1"/>
      <c r="AI385" s="1"/>
      <c r="AJ385" s="1"/>
      <c r="AK385" s="1"/>
      <c r="AL385" s="1">
        <f>IFERROR(VLOOKUP(C385,CALC!$K$2:$M$8,2,FALSE),1)</f>
        <v>0.96</v>
      </c>
      <c r="AM385" s="1">
        <f>IFERROR(VLOOKUP(C385,CALC!$K$2:$M$8,3,FALSE),1)</f>
        <v>0.98</v>
      </c>
      <c r="AN385" s="1">
        <f>VLOOKUP(B385,CALC!$E$2:$H$33,3,FALSE)</f>
        <v>1.1399999999999999</v>
      </c>
      <c r="AO385" s="1">
        <f>VLOOKUP(B385,CALC!$E$2:$H$33,4,FALSE)</f>
        <v>1.0699999999999998</v>
      </c>
      <c r="AP385" s="1"/>
      <c r="AQ385" s="3">
        <f t="shared" si="279"/>
        <v>2.2515500000000004</v>
      </c>
      <c r="AR385" s="3">
        <f t="shared" si="280"/>
        <v>2.2056</v>
      </c>
      <c r="AS385" s="3">
        <f t="shared" si="281"/>
        <v>2.4583249999999999</v>
      </c>
      <c r="AT385" s="3">
        <f t="shared" si="282"/>
        <v>2.6191500000000003</v>
      </c>
      <c r="AU385" s="3">
        <f t="shared" si="283"/>
        <v>2.4091585000000002</v>
      </c>
      <c r="AV385" s="3">
        <f t="shared" si="284"/>
        <v>2.566767</v>
      </c>
      <c r="AW385" s="3">
        <f t="shared" si="285"/>
        <v>2.3599919999999996</v>
      </c>
      <c r="AX385" s="3">
        <f t="shared" si="286"/>
        <v>2.5143839999999997</v>
      </c>
      <c r="AY385" s="3">
        <f t="shared" si="287"/>
        <v>-3.4591071428571416</v>
      </c>
      <c r="AZ385" s="3">
        <f t="shared" si="288"/>
        <v>-3.3899249999999985</v>
      </c>
      <c r="BA385" s="3">
        <f t="shared" si="289"/>
        <v>-3.3207428571428559</v>
      </c>
      <c r="BB385" s="3">
        <f t="shared" si="290"/>
        <v>-3.7012446428571408</v>
      </c>
      <c r="BC385" s="3">
        <f t="shared" si="291"/>
        <v>-3.9433821428571409</v>
      </c>
      <c r="BD385" s="3">
        <f t="shared" si="292"/>
        <v>-3.6272197499999979</v>
      </c>
      <c r="BE385" s="3">
        <f t="shared" si="293"/>
        <v>-3.8645144999999981</v>
      </c>
      <c r="BF385" s="3">
        <f t="shared" si="294"/>
        <v>-3.5531948571428553</v>
      </c>
      <c r="BG385" s="3">
        <f t="shared" si="295"/>
        <v>-3.7856468571428552</v>
      </c>
    </row>
    <row r="386" spans="1:59" ht="12.75" x14ac:dyDescent="0.2">
      <c r="A386" s="1"/>
      <c r="B386" s="1"/>
      <c r="C386" s="1"/>
      <c r="D386" s="1"/>
      <c r="E386" s="1"/>
      <c r="F386" s="80"/>
      <c r="G386" s="80"/>
      <c r="H386" s="80"/>
      <c r="I386" s="80"/>
      <c r="J386" s="80"/>
      <c r="K386" s="80"/>
      <c r="L386" s="80"/>
      <c r="M386" s="80"/>
      <c r="N386" s="81"/>
      <c r="O386" s="3"/>
      <c r="P386" s="3"/>
      <c r="Q386" s="3"/>
      <c r="R386" s="3"/>
      <c r="S386" s="3"/>
      <c r="T386" s="3"/>
      <c r="U386" s="3"/>
      <c r="V386" s="3"/>
      <c r="W386" s="3"/>
      <c r="X386" s="3"/>
      <c r="Y386" s="3"/>
      <c r="Z386" s="3"/>
      <c r="AA386" s="3"/>
      <c r="AB386" s="1"/>
      <c r="AC386" s="1"/>
      <c r="AD386" s="1"/>
      <c r="AE386" s="1"/>
      <c r="AF386" s="1"/>
      <c r="AG386" s="1"/>
      <c r="AH386" s="1"/>
      <c r="AI386" s="1"/>
      <c r="AJ386" s="1"/>
      <c r="AK386" s="1"/>
      <c r="AL386" s="1">
        <f>IFERROR(VLOOKUP(C386,CALC!$K$2:$M$8,2,FALSE),1)</f>
        <v>1</v>
      </c>
      <c r="AM386" s="1">
        <f>IFERROR(VLOOKUP(C386,CALC!$K$2:$M$8,3,FALSE),1)</f>
        <v>1</v>
      </c>
      <c r="AN386" s="1" t="e">
        <f>VLOOKUP(B386,CALC!$E$2:$H$33,3,FALSE)</f>
        <v>#N/A</v>
      </c>
      <c r="AO386" s="1" t="e">
        <f>VLOOKUP(B386,CALC!$E$2:$H$33,4,FALSE)</f>
        <v>#N/A</v>
      </c>
      <c r="AP386" s="1"/>
      <c r="AQ386" s="3">
        <f t="shared" si="279"/>
        <v>0</v>
      </c>
      <c r="AR386" s="3">
        <f t="shared" si="280"/>
        <v>0</v>
      </c>
      <c r="AS386" s="3" t="e">
        <f t="shared" si="281"/>
        <v>#N/A</v>
      </c>
      <c r="AT386" s="3" t="e">
        <f t="shared" si="282"/>
        <v>#N/A</v>
      </c>
      <c r="AU386" s="3" t="e">
        <f t="shared" si="283"/>
        <v>#N/A</v>
      </c>
      <c r="AV386" s="3" t="e">
        <f t="shared" si="284"/>
        <v>#N/A</v>
      </c>
      <c r="AW386" s="3" t="e">
        <f t="shared" si="285"/>
        <v>#N/A</v>
      </c>
      <c r="AX386" s="3" t="e">
        <f t="shared" si="286"/>
        <v>#N/A</v>
      </c>
      <c r="AY386" s="3">
        <f t="shared" si="287"/>
        <v>-5.7566071428571419</v>
      </c>
      <c r="AZ386" s="3">
        <f t="shared" si="288"/>
        <v>-5.7566071428571419</v>
      </c>
      <c r="BA386" s="3">
        <f t="shared" si="289"/>
        <v>-5.7566071428571419</v>
      </c>
      <c r="BB386" s="3" t="e">
        <f t="shared" si="290"/>
        <v>#N/A</v>
      </c>
      <c r="BC386" s="3" t="e">
        <f t="shared" si="291"/>
        <v>#N/A</v>
      </c>
      <c r="BD386" s="3" t="e">
        <f t="shared" si="292"/>
        <v>#N/A</v>
      </c>
      <c r="BE386" s="3" t="e">
        <f t="shared" si="293"/>
        <v>#N/A</v>
      </c>
      <c r="BF386" s="3" t="e">
        <f t="shared" si="294"/>
        <v>#N/A</v>
      </c>
      <c r="BG386" s="3" t="e">
        <f t="shared" si="295"/>
        <v>#N/A</v>
      </c>
    </row>
    <row r="387" spans="1:59" ht="12.75" x14ac:dyDescent="0.2">
      <c r="A387" s="1"/>
      <c r="B387" s="1"/>
      <c r="C387" s="1"/>
      <c r="D387" s="1"/>
      <c r="E387" s="1"/>
      <c r="F387" s="80"/>
      <c r="G387" s="80"/>
      <c r="H387" s="80"/>
      <c r="I387" s="80"/>
      <c r="J387" s="80"/>
      <c r="K387" s="80"/>
      <c r="L387" s="80"/>
      <c r="M387" s="80"/>
      <c r="N387" s="81"/>
      <c r="O387" s="3"/>
      <c r="P387" s="3"/>
      <c r="Q387" s="3"/>
      <c r="R387" s="3"/>
      <c r="S387" s="3"/>
      <c r="T387" s="3"/>
      <c r="U387" s="3"/>
      <c r="V387" s="3"/>
      <c r="W387" s="3"/>
      <c r="X387" s="3"/>
      <c r="Y387" s="3"/>
      <c r="Z387" s="3"/>
      <c r="AA387" s="3"/>
      <c r="AB387" s="1"/>
      <c r="AC387" s="1"/>
      <c r="AD387" s="1"/>
      <c r="AE387" s="1"/>
      <c r="AF387" s="1"/>
      <c r="AG387" s="1"/>
      <c r="AH387" s="1"/>
      <c r="AI387" s="1"/>
      <c r="AJ387" s="1"/>
      <c r="AK387" s="1"/>
      <c r="AL387" s="1">
        <f>IFERROR(VLOOKUP(C387,CALC!$K$2:$M$8,2,FALSE),1)</f>
        <v>1</v>
      </c>
      <c r="AM387" s="1">
        <f>IFERROR(VLOOKUP(C387,CALC!$K$2:$M$8,3,FALSE),1)</f>
        <v>1</v>
      </c>
      <c r="AN387" s="1" t="e">
        <f>VLOOKUP(B387,CALC!$E$2:$H$33,3,FALSE)</f>
        <v>#N/A</v>
      </c>
      <c r="AO387" s="1" t="e">
        <f>VLOOKUP(B387,CALC!$E$2:$H$33,4,FALSE)</f>
        <v>#N/A</v>
      </c>
      <c r="AP387" s="1"/>
      <c r="AQ387" s="3">
        <f t="shared" si="279"/>
        <v>0</v>
      </c>
      <c r="AR387" s="3">
        <f t="shared" si="280"/>
        <v>0</v>
      </c>
      <c r="AS387" s="3" t="e">
        <f t="shared" si="281"/>
        <v>#N/A</v>
      </c>
      <c r="AT387" s="3" t="e">
        <f t="shared" si="282"/>
        <v>#N/A</v>
      </c>
      <c r="AU387" s="3" t="e">
        <f t="shared" si="283"/>
        <v>#N/A</v>
      </c>
      <c r="AV387" s="3" t="e">
        <f t="shared" si="284"/>
        <v>#N/A</v>
      </c>
      <c r="AW387" s="3" t="e">
        <f t="shared" si="285"/>
        <v>#N/A</v>
      </c>
      <c r="AX387" s="3" t="e">
        <f t="shared" si="286"/>
        <v>#N/A</v>
      </c>
      <c r="AY387" s="3">
        <f t="shared" si="287"/>
        <v>-5.7566071428571419</v>
      </c>
      <c r="AZ387" s="3">
        <f t="shared" si="288"/>
        <v>-5.7566071428571419</v>
      </c>
      <c r="BA387" s="3">
        <f t="shared" si="289"/>
        <v>-5.7566071428571419</v>
      </c>
      <c r="BB387" s="3" t="e">
        <f t="shared" si="290"/>
        <v>#N/A</v>
      </c>
      <c r="BC387" s="3" t="e">
        <f t="shared" si="291"/>
        <v>#N/A</v>
      </c>
      <c r="BD387" s="3" t="e">
        <f t="shared" si="292"/>
        <v>#N/A</v>
      </c>
      <c r="BE387" s="3" t="e">
        <f t="shared" si="293"/>
        <v>#N/A</v>
      </c>
      <c r="BF387" s="3" t="e">
        <f t="shared" si="294"/>
        <v>#N/A</v>
      </c>
      <c r="BG387" s="3" t="e">
        <f t="shared" si="295"/>
        <v>#N/A</v>
      </c>
    </row>
    <row r="388" spans="1:59" ht="12.75" x14ac:dyDescent="0.2">
      <c r="A388" s="1"/>
      <c r="B388" s="1"/>
      <c r="C388" s="1"/>
      <c r="D388" s="1"/>
      <c r="E388" s="1"/>
      <c r="F388" s="80"/>
      <c r="G388" s="80"/>
      <c r="H388" s="80"/>
      <c r="I388" s="80"/>
      <c r="J388" s="80"/>
      <c r="K388" s="80"/>
      <c r="L388" s="80"/>
      <c r="M388" s="80"/>
      <c r="N388" s="81"/>
      <c r="O388" s="3"/>
      <c r="P388" s="3"/>
      <c r="Q388" s="3"/>
      <c r="R388" s="3"/>
      <c r="S388" s="3"/>
      <c r="T388" s="3"/>
      <c r="U388" s="3"/>
      <c r="V388" s="3"/>
      <c r="W388" s="3"/>
      <c r="X388" s="3"/>
      <c r="Y388" s="3"/>
      <c r="Z388" s="3"/>
      <c r="AA388" s="3"/>
      <c r="AB388" s="1"/>
      <c r="AC388" s="1"/>
      <c r="AD388" s="1"/>
      <c r="AE388" s="1"/>
      <c r="AF388" s="1"/>
      <c r="AG388" s="1"/>
      <c r="AH388" s="1"/>
      <c r="AI388" s="1"/>
      <c r="AJ388" s="1"/>
      <c r="AK388" s="1"/>
      <c r="AL388" s="1">
        <f>IFERROR(VLOOKUP(C388,CALC!$K$2:$M$8,2,FALSE),1)</f>
        <v>1</v>
      </c>
      <c r="AM388" s="1">
        <f>IFERROR(VLOOKUP(C388,CALC!$K$2:$M$8,3,FALSE),1)</f>
        <v>1</v>
      </c>
      <c r="AN388" s="1" t="e">
        <f>VLOOKUP(B388,CALC!$E$2:$H$33,3,FALSE)</f>
        <v>#N/A</v>
      </c>
      <c r="AO388" s="1" t="e">
        <f>VLOOKUP(B388,CALC!$E$2:$H$33,4,FALSE)</f>
        <v>#N/A</v>
      </c>
      <c r="AP388" s="1"/>
      <c r="AQ388" s="3">
        <f t="shared" si="279"/>
        <v>0</v>
      </c>
      <c r="AR388" s="3">
        <f t="shared" si="280"/>
        <v>0</v>
      </c>
      <c r="AS388" s="3" t="e">
        <f t="shared" si="281"/>
        <v>#N/A</v>
      </c>
      <c r="AT388" s="3" t="e">
        <f t="shared" si="282"/>
        <v>#N/A</v>
      </c>
      <c r="AU388" s="3" t="e">
        <f t="shared" si="283"/>
        <v>#N/A</v>
      </c>
      <c r="AV388" s="3" t="e">
        <f t="shared" si="284"/>
        <v>#N/A</v>
      </c>
      <c r="AW388" s="3" t="e">
        <f t="shared" si="285"/>
        <v>#N/A</v>
      </c>
      <c r="AX388" s="3" t="e">
        <f t="shared" si="286"/>
        <v>#N/A</v>
      </c>
      <c r="AY388" s="3">
        <f t="shared" si="287"/>
        <v>-5.7566071428571419</v>
      </c>
      <c r="AZ388" s="3">
        <f t="shared" si="288"/>
        <v>-5.7566071428571419</v>
      </c>
      <c r="BA388" s="3">
        <f t="shared" si="289"/>
        <v>-5.7566071428571419</v>
      </c>
      <c r="BB388" s="3" t="e">
        <f t="shared" si="290"/>
        <v>#N/A</v>
      </c>
      <c r="BC388" s="3" t="e">
        <f t="shared" si="291"/>
        <v>#N/A</v>
      </c>
      <c r="BD388" s="3" t="e">
        <f t="shared" si="292"/>
        <v>#N/A</v>
      </c>
      <c r="BE388" s="3" t="e">
        <f t="shared" si="293"/>
        <v>#N/A</v>
      </c>
      <c r="BF388" s="3" t="e">
        <f t="shared" si="294"/>
        <v>#N/A</v>
      </c>
      <c r="BG388" s="3" t="e">
        <f t="shared" si="295"/>
        <v>#N/A</v>
      </c>
    </row>
    <row r="389" spans="1:59" ht="12.75" x14ac:dyDescent="0.2">
      <c r="A389" s="1"/>
      <c r="B389" s="1"/>
      <c r="C389" s="1"/>
      <c r="D389" s="1"/>
      <c r="E389" s="1"/>
      <c r="F389" s="80"/>
      <c r="G389" s="80"/>
      <c r="H389" s="80"/>
      <c r="I389" s="80"/>
      <c r="J389" s="80"/>
      <c r="K389" s="80"/>
      <c r="L389" s="80"/>
      <c r="M389" s="80"/>
      <c r="N389" s="81"/>
      <c r="O389" s="3"/>
      <c r="P389" s="3"/>
      <c r="Q389" s="3"/>
      <c r="R389" s="3"/>
      <c r="S389" s="3"/>
      <c r="T389" s="3"/>
      <c r="U389" s="3"/>
      <c r="V389" s="3"/>
      <c r="W389" s="3"/>
      <c r="X389" s="3"/>
      <c r="Y389" s="3"/>
      <c r="Z389" s="3"/>
      <c r="AA389" s="3"/>
      <c r="AB389" s="1"/>
      <c r="AC389" s="1"/>
      <c r="AD389" s="1"/>
      <c r="AE389" s="1"/>
      <c r="AF389" s="1"/>
      <c r="AG389" s="1"/>
      <c r="AH389" s="1"/>
      <c r="AI389" s="1"/>
      <c r="AJ389" s="1"/>
      <c r="AK389" s="1"/>
      <c r="AL389" s="1">
        <f>IFERROR(VLOOKUP(C389,CALC!$K$2:$M$8,2,FALSE),1)</f>
        <v>1</v>
      </c>
      <c r="AM389" s="1">
        <f>IFERROR(VLOOKUP(C389,CALC!$K$2:$M$8,3,FALSE),1)</f>
        <v>1</v>
      </c>
      <c r="AN389" s="1" t="e">
        <f>VLOOKUP(B389,CALC!$E$2:$H$33,3,FALSE)</f>
        <v>#N/A</v>
      </c>
      <c r="AO389" s="1" t="e">
        <f>VLOOKUP(B389,CALC!$E$2:$H$33,4,FALSE)</f>
        <v>#N/A</v>
      </c>
      <c r="AP389" s="1"/>
      <c r="AQ389" s="3">
        <f t="shared" si="279"/>
        <v>0</v>
      </c>
      <c r="AR389" s="3">
        <f t="shared" si="280"/>
        <v>0</v>
      </c>
      <c r="AS389" s="3" t="e">
        <f t="shared" si="281"/>
        <v>#N/A</v>
      </c>
      <c r="AT389" s="3" t="e">
        <f t="shared" si="282"/>
        <v>#N/A</v>
      </c>
      <c r="AU389" s="3" t="e">
        <f t="shared" si="283"/>
        <v>#N/A</v>
      </c>
      <c r="AV389" s="3" t="e">
        <f t="shared" si="284"/>
        <v>#N/A</v>
      </c>
      <c r="AW389" s="3" t="e">
        <f t="shared" si="285"/>
        <v>#N/A</v>
      </c>
      <c r="AX389" s="3" t="e">
        <f t="shared" si="286"/>
        <v>#N/A</v>
      </c>
      <c r="AY389" s="3">
        <f t="shared" si="287"/>
        <v>-5.7566071428571419</v>
      </c>
      <c r="AZ389" s="3">
        <f t="shared" si="288"/>
        <v>-5.7566071428571419</v>
      </c>
      <c r="BA389" s="3">
        <f t="shared" si="289"/>
        <v>-5.7566071428571419</v>
      </c>
      <c r="BB389" s="3" t="e">
        <f t="shared" si="290"/>
        <v>#N/A</v>
      </c>
      <c r="BC389" s="3" t="e">
        <f t="shared" si="291"/>
        <v>#N/A</v>
      </c>
      <c r="BD389" s="3" t="e">
        <f t="shared" si="292"/>
        <v>#N/A</v>
      </c>
      <c r="BE389" s="3" t="e">
        <f t="shared" si="293"/>
        <v>#N/A</v>
      </c>
      <c r="BF389" s="3" t="e">
        <f t="shared" si="294"/>
        <v>#N/A</v>
      </c>
      <c r="BG389" s="3" t="e">
        <f t="shared" si="295"/>
        <v>#N/A</v>
      </c>
    </row>
    <row r="390" spans="1:59" ht="12.75" x14ac:dyDescent="0.2">
      <c r="A390" s="1"/>
      <c r="B390" s="1"/>
      <c r="C390" s="1"/>
      <c r="D390" s="1"/>
      <c r="E390" s="1"/>
      <c r="F390" s="80"/>
      <c r="G390" s="80"/>
      <c r="H390" s="80"/>
      <c r="I390" s="80"/>
      <c r="J390" s="80"/>
      <c r="K390" s="80"/>
      <c r="L390" s="80"/>
      <c r="M390" s="80"/>
      <c r="N390" s="81"/>
      <c r="O390" s="3"/>
      <c r="P390" s="3"/>
      <c r="Q390" s="3"/>
      <c r="R390" s="3"/>
      <c r="S390" s="3"/>
      <c r="T390" s="3"/>
      <c r="U390" s="3"/>
      <c r="V390" s="3"/>
      <c r="W390" s="3"/>
      <c r="X390" s="3"/>
      <c r="Y390" s="3"/>
      <c r="Z390" s="3"/>
      <c r="AA390" s="3"/>
      <c r="AB390" s="1"/>
      <c r="AC390" s="1"/>
      <c r="AD390" s="1"/>
      <c r="AE390" s="1"/>
      <c r="AF390" s="1"/>
      <c r="AG390" s="1"/>
      <c r="AH390" s="1"/>
      <c r="AI390" s="1"/>
      <c r="AJ390" s="1"/>
      <c r="AK390" s="1"/>
      <c r="AL390" s="1">
        <f>IFERROR(VLOOKUP(C390,CALC!$K$2:$M$8,2,FALSE),1)</f>
        <v>1</v>
      </c>
      <c r="AM390" s="1">
        <f>IFERROR(VLOOKUP(C390,CALC!$K$2:$M$8,3,FALSE),1)</f>
        <v>1</v>
      </c>
      <c r="AN390" s="1" t="e">
        <f>VLOOKUP(B390,CALC!$E$2:$H$33,3,FALSE)</f>
        <v>#N/A</v>
      </c>
      <c r="AO390" s="1" t="e">
        <f>VLOOKUP(B390,CALC!$E$2:$H$33,4,FALSE)</f>
        <v>#N/A</v>
      </c>
      <c r="AP390" s="1"/>
      <c r="AQ390" s="3">
        <f t="shared" si="279"/>
        <v>0</v>
      </c>
      <c r="AR390" s="3">
        <f t="shared" si="280"/>
        <v>0</v>
      </c>
      <c r="AS390" s="3" t="e">
        <f t="shared" si="281"/>
        <v>#N/A</v>
      </c>
      <c r="AT390" s="3" t="e">
        <f t="shared" si="282"/>
        <v>#N/A</v>
      </c>
      <c r="AU390" s="3" t="e">
        <f t="shared" si="283"/>
        <v>#N/A</v>
      </c>
      <c r="AV390" s="3" t="e">
        <f t="shared" si="284"/>
        <v>#N/A</v>
      </c>
      <c r="AW390" s="3" t="e">
        <f t="shared" si="285"/>
        <v>#N/A</v>
      </c>
      <c r="AX390" s="3" t="e">
        <f t="shared" si="286"/>
        <v>#N/A</v>
      </c>
      <c r="AY390" s="3">
        <f t="shared" si="287"/>
        <v>-5.7566071428571419</v>
      </c>
      <c r="AZ390" s="3">
        <f t="shared" si="288"/>
        <v>-5.7566071428571419</v>
      </c>
      <c r="BA390" s="3">
        <f t="shared" si="289"/>
        <v>-5.7566071428571419</v>
      </c>
      <c r="BB390" s="3" t="e">
        <f t="shared" si="290"/>
        <v>#N/A</v>
      </c>
      <c r="BC390" s="3" t="e">
        <f t="shared" si="291"/>
        <v>#N/A</v>
      </c>
      <c r="BD390" s="3" t="e">
        <f t="shared" si="292"/>
        <v>#N/A</v>
      </c>
      <c r="BE390" s="3" t="e">
        <f t="shared" si="293"/>
        <v>#N/A</v>
      </c>
      <c r="BF390" s="3" t="e">
        <f t="shared" si="294"/>
        <v>#N/A</v>
      </c>
      <c r="BG390" s="3" t="e">
        <f t="shared" si="295"/>
        <v>#N/A</v>
      </c>
    </row>
    <row r="391" spans="1:59" ht="12.75" x14ac:dyDescent="0.2">
      <c r="A391" s="1"/>
      <c r="B391" s="1"/>
      <c r="C391" s="1"/>
      <c r="D391" s="1"/>
      <c r="E391" s="1"/>
      <c r="F391" s="80"/>
      <c r="G391" s="80"/>
      <c r="H391" s="80"/>
      <c r="I391" s="80"/>
      <c r="J391" s="80"/>
      <c r="K391" s="80"/>
      <c r="L391" s="80"/>
      <c r="M391" s="80"/>
      <c r="N391" s="81"/>
      <c r="O391" s="3"/>
      <c r="P391" s="3"/>
      <c r="Q391" s="3"/>
      <c r="R391" s="3"/>
      <c r="S391" s="3"/>
      <c r="T391" s="3"/>
      <c r="U391" s="3"/>
      <c r="V391" s="3"/>
      <c r="W391" s="3"/>
      <c r="X391" s="3"/>
      <c r="Y391" s="3"/>
      <c r="Z391" s="3"/>
      <c r="AA391" s="3"/>
      <c r="AB391" s="1"/>
      <c r="AC391" s="1"/>
      <c r="AD391" s="1"/>
      <c r="AE391" s="1"/>
      <c r="AF391" s="1"/>
      <c r="AG391" s="1"/>
      <c r="AH391" s="1"/>
      <c r="AI391" s="1"/>
      <c r="AJ391" s="1"/>
      <c r="AK391" s="1"/>
      <c r="AL391" s="1">
        <f>IFERROR(VLOOKUP(C391,CALC!$K$2:$M$8,2,FALSE),1)</f>
        <v>1</v>
      </c>
      <c r="AM391" s="1">
        <f>IFERROR(VLOOKUP(C391,CALC!$K$2:$M$8,3,FALSE),1)</f>
        <v>1</v>
      </c>
      <c r="AN391" s="1" t="e">
        <f>VLOOKUP(B391,CALC!$E$2:$H$33,3,FALSE)</f>
        <v>#N/A</v>
      </c>
      <c r="AO391" s="1" t="e">
        <f>VLOOKUP(B391,CALC!$E$2:$H$33,4,FALSE)</f>
        <v>#N/A</v>
      </c>
      <c r="AP391" s="1"/>
      <c r="AQ391" s="3">
        <f t="shared" si="279"/>
        <v>0</v>
      </c>
      <c r="AR391" s="3">
        <f t="shared" si="280"/>
        <v>0</v>
      </c>
      <c r="AS391" s="3" t="e">
        <f t="shared" si="281"/>
        <v>#N/A</v>
      </c>
      <c r="AT391" s="3" t="e">
        <f t="shared" si="282"/>
        <v>#N/A</v>
      </c>
      <c r="AU391" s="3" t="e">
        <f t="shared" si="283"/>
        <v>#N/A</v>
      </c>
      <c r="AV391" s="3" t="e">
        <f t="shared" si="284"/>
        <v>#N/A</v>
      </c>
      <c r="AW391" s="3" t="e">
        <f t="shared" si="285"/>
        <v>#N/A</v>
      </c>
      <c r="AX391" s="3" t="e">
        <f t="shared" si="286"/>
        <v>#N/A</v>
      </c>
      <c r="AY391" s="3">
        <f t="shared" si="287"/>
        <v>-5.7566071428571419</v>
      </c>
      <c r="AZ391" s="3">
        <f t="shared" si="288"/>
        <v>-5.7566071428571419</v>
      </c>
      <c r="BA391" s="3">
        <f t="shared" si="289"/>
        <v>-5.7566071428571419</v>
      </c>
      <c r="BB391" s="3" t="e">
        <f t="shared" si="290"/>
        <v>#N/A</v>
      </c>
      <c r="BC391" s="3" t="e">
        <f t="shared" si="291"/>
        <v>#N/A</v>
      </c>
      <c r="BD391" s="3" t="e">
        <f t="shared" si="292"/>
        <v>#N/A</v>
      </c>
      <c r="BE391" s="3" t="e">
        <f t="shared" si="293"/>
        <v>#N/A</v>
      </c>
      <c r="BF391" s="3" t="e">
        <f t="shared" si="294"/>
        <v>#N/A</v>
      </c>
      <c r="BG391" s="3" t="e">
        <f t="shared" si="295"/>
        <v>#N/A</v>
      </c>
    </row>
    <row r="392" spans="1:59" ht="12.75" x14ac:dyDescent="0.2">
      <c r="A392" s="1"/>
      <c r="B392" s="1"/>
      <c r="C392" s="1"/>
      <c r="D392" s="1"/>
      <c r="E392" s="1"/>
      <c r="F392" s="80"/>
      <c r="G392" s="80"/>
      <c r="H392" s="80"/>
      <c r="I392" s="80"/>
      <c r="J392" s="80"/>
      <c r="K392" s="80"/>
      <c r="L392" s="80"/>
      <c r="M392" s="80"/>
      <c r="N392" s="81"/>
      <c r="O392" s="3"/>
      <c r="P392" s="3"/>
      <c r="Q392" s="3"/>
      <c r="R392" s="3"/>
      <c r="S392" s="3"/>
      <c r="T392" s="3"/>
      <c r="U392" s="3"/>
      <c r="V392" s="3"/>
      <c r="W392" s="3"/>
      <c r="X392" s="3"/>
      <c r="Y392" s="3"/>
      <c r="Z392" s="3"/>
      <c r="AA392" s="3"/>
      <c r="AB392" s="1"/>
      <c r="AC392" s="1"/>
      <c r="AD392" s="1"/>
      <c r="AE392" s="1"/>
      <c r="AF392" s="1"/>
      <c r="AG392" s="1"/>
      <c r="AH392" s="1"/>
      <c r="AI392" s="1"/>
      <c r="AJ392" s="1"/>
      <c r="AK392" s="1"/>
      <c r="AL392" s="1">
        <f>IFERROR(VLOOKUP(C392,CALC!$K$2:$M$8,2,FALSE),1)</f>
        <v>1</v>
      </c>
      <c r="AM392" s="1">
        <f>IFERROR(VLOOKUP(C392,CALC!$K$2:$M$8,3,FALSE),1)</f>
        <v>1</v>
      </c>
      <c r="AN392" s="1" t="e">
        <f>VLOOKUP(B392,CALC!$E$2:$H$33,3,FALSE)</f>
        <v>#N/A</v>
      </c>
      <c r="AO392" s="1" t="e">
        <f>VLOOKUP(B392,CALC!$E$2:$H$33,4,FALSE)</f>
        <v>#N/A</v>
      </c>
      <c r="AP392" s="1"/>
      <c r="AQ392" s="3">
        <f t="shared" si="279"/>
        <v>0</v>
      </c>
      <c r="AR392" s="3">
        <f t="shared" si="280"/>
        <v>0</v>
      </c>
      <c r="AS392" s="3" t="e">
        <f t="shared" si="281"/>
        <v>#N/A</v>
      </c>
      <c r="AT392" s="3" t="e">
        <f t="shared" si="282"/>
        <v>#N/A</v>
      </c>
      <c r="AU392" s="3" t="e">
        <f t="shared" si="283"/>
        <v>#N/A</v>
      </c>
      <c r="AV392" s="3" t="e">
        <f t="shared" si="284"/>
        <v>#N/A</v>
      </c>
      <c r="AW392" s="3" t="e">
        <f t="shared" si="285"/>
        <v>#N/A</v>
      </c>
      <c r="AX392" s="3" t="e">
        <f t="shared" si="286"/>
        <v>#N/A</v>
      </c>
      <c r="AY392" s="3">
        <f t="shared" si="287"/>
        <v>-5.7566071428571419</v>
      </c>
      <c r="AZ392" s="3">
        <f t="shared" si="288"/>
        <v>-5.7566071428571419</v>
      </c>
      <c r="BA392" s="3">
        <f t="shared" si="289"/>
        <v>-5.7566071428571419</v>
      </c>
      <c r="BB392" s="3" t="e">
        <f t="shared" si="290"/>
        <v>#N/A</v>
      </c>
      <c r="BC392" s="3" t="e">
        <f t="shared" si="291"/>
        <v>#N/A</v>
      </c>
      <c r="BD392" s="3" t="e">
        <f t="shared" si="292"/>
        <v>#N/A</v>
      </c>
      <c r="BE392" s="3" t="e">
        <f t="shared" si="293"/>
        <v>#N/A</v>
      </c>
      <c r="BF392" s="3" t="e">
        <f t="shared" si="294"/>
        <v>#N/A</v>
      </c>
      <c r="BG392" s="3" t="e">
        <f t="shared" si="295"/>
        <v>#N/A</v>
      </c>
    </row>
    <row r="393" spans="1:59" ht="12.75" x14ac:dyDescent="0.2">
      <c r="A393" s="1"/>
      <c r="B393" s="1"/>
      <c r="C393" s="1"/>
      <c r="D393" s="1"/>
      <c r="E393" s="1"/>
      <c r="F393" s="80"/>
      <c r="G393" s="80"/>
      <c r="H393" s="80"/>
      <c r="I393" s="80"/>
      <c r="J393" s="80"/>
      <c r="K393" s="80"/>
      <c r="L393" s="80"/>
      <c r="M393" s="80"/>
      <c r="N393" s="81"/>
      <c r="O393" s="3"/>
      <c r="P393" s="3"/>
      <c r="Q393" s="3"/>
      <c r="R393" s="3"/>
      <c r="S393" s="3"/>
      <c r="T393" s="3"/>
      <c r="U393" s="3"/>
      <c r="V393" s="3"/>
      <c r="W393" s="3"/>
      <c r="X393" s="3"/>
      <c r="Y393" s="3"/>
      <c r="Z393" s="3"/>
      <c r="AA393" s="3"/>
      <c r="AB393" s="1"/>
      <c r="AC393" s="1"/>
      <c r="AD393" s="1"/>
      <c r="AE393" s="1"/>
      <c r="AF393" s="1"/>
      <c r="AG393" s="1"/>
      <c r="AH393" s="1"/>
      <c r="AI393" s="1"/>
      <c r="AJ393" s="1"/>
      <c r="AK393" s="1"/>
      <c r="AL393" s="1">
        <f>IFERROR(VLOOKUP(C393,CALC!$K$2:$M$8,2,FALSE),1)</f>
        <v>1</v>
      </c>
      <c r="AM393" s="1">
        <f>IFERROR(VLOOKUP(C393,CALC!$K$2:$M$8,3,FALSE),1)</f>
        <v>1</v>
      </c>
      <c r="AN393" s="1" t="e">
        <f>VLOOKUP(B393,CALC!$E$2:$H$33,3,FALSE)</f>
        <v>#N/A</v>
      </c>
      <c r="AO393" s="1" t="e">
        <f>VLOOKUP(B393,CALC!$E$2:$H$33,4,FALSE)</f>
        <v>#N/A</v>
      </c>
      <c r="AP393" s="1"/>
      <c r="AQ393" s="3">
        <f t="shared" si="279"/>
        <v>0</v>
      </c>
      <c r="AR393" s="3">
        <f t="shared" si="280"/>
        <v>0</v>
      </c>
      <c r="AS393" s="3" t="e">
        <f t="shared" si="281"/>
        <v>#N/A</v>
      </c>
      <c r="AT393" s="3" t="e">
        <f t="shared" si="282"/>
        <v>#N/A</v>
      </c>
      <c r="AU393" s="3" t="e">
        <f t="shared" si="283"/>
        <v>#N/A</v>
      </c>
      <c r="AV393" s="3" t="e">
        <f t="shared" si="284"/>
        <v>#N/A</v>
      </c>
      <c r="AW393" s="3" t="e">
        <f t="shared" si="285"/>
        <v>#N/A</v>
      </c>
      <c r="AX393" s="3" t="e">
        <f t="shared" si="286"/>
        <v>#N/A</v>
      </c>
      <c r="AY393" s="3">
        <f t="shared" si="287"/>
        <v>-5.7566071428571419</v>
      </c>
      <c r="AZ393" s="3">
        <f t="shared" si="288"/>
        <v>-5.7566071428571419</v>
      </c>
      <c r="BA393" s="3">
        <f t="shared" si="289"/>
        <v>-5.7566071428571419</v>
      </c>
      <c r="BB393" s="3" t="e">
        <f t="shared" si="290"/>
        <v>#N/A</v>
      </c>
      <c r="BC393" s="3" t="e">
        <f t="shared" si="291"/>
        <v>#N/A</v>
      </c>
      <c r="BD393" s="3" t="e">
        <f t="shared" si="292"/>
        <v>#N/A</v>
      </c>
      <c r="BE393" s="3" t="e">
        <f t="shared" si="293"/>
        <v>#N/A</v>
      </c>
      <c r="BF393" s="3" t="e">
        <f t="shared" si="294"/>
        <v>#N/A</v>
      </c>
      <c r="BG393" s="3" t="e">
        <f t="shared" si="295"/>
        <v>#N/A</v>
      </c>
    </row>
    <row r="394" spans="1:59" ht="12.75" x14ac:dyDescent="0.2">
      <c r="A394" s="1"/>
      <c r="B394" s="1"/>
      <c r="C394" s="1"/>
      <c r="D394" s="1"/>
      <c r="E394" s="1"/>
      <c r="F394" s="80"/>
      <c r="G394" s="80"/>
      <c r="H394" s="80"/>
      <c r="I394" s="80"/>
      <c r="J394" s="80"/>
      <c r="K394" s="80"/>
      <c r="L394" s="80"/>
      <c r="M394" s="80"/>
      <c r="N394" s="81"/>
      <c r="O394" s="3"/>
      <c r="P394" s="3"/>
      <c r="Q394" s="3"/>
      <c r="R394" s="3"/>
      <c r="S394" s="3"/>
      <c r="T394" s="3"/>
      <c r="U394" s="3"/>
      <c r="V394" s="3"/>
      <c r="W394" s="3"/>
      <c r="X394" s="3"/>
      <c r="Y394" s="3"/>
      <c r="Z394" s="3"/>
      <c r="AA394" s="3"/>
      <c r="AB394" s="1"/>
      <c r="AC394" s="1"/>
      <c r="AD394" s="1"/>
      <c r="AE394" s="1"/>
      <c r="AF394" s="1"/>
      <c r="AG394" s="1"/>
      <c r="AH394" s="1"/>
      <c r="AI394" s="1"/>
      <c r="AJ394" s="1"/>
      <c r="AK394" s="1"/>
      <c r="AL394" s="1">
        <f>IFERROR(VLOOKUP(C394,CALC!$K$2:$M$8,2,FALSE),1)</f>
        <v>1</v>
      </c>
      <c r="AM394" s="1">
        <f>IFERROR(VLOOKUP(C394,CALC!$K$2:$M$8,3,FALSE),1)</f>
        <v>1</v>
      </c>
      <c r="AN394" s="1" t="e">
        <f>VLOOKUP(B394,CALC!$E$2:$H$33,3,FALSE)</f>
        <v>#N/A</v>
      </c>
      <c r="AO394" s="1" t="e">
        <f>VLOOKUP(B394,CALC!$E$2:$H$33,4,FALSE)</f>
        <v>#N/A</v>
      </c>
      <c r="AP394" s="1"/>
      <c r="AQ394" s="3">
        <f t="shared" si="279"/>
        <v>0</v>
      </c>
      <c r="AR394" s="3">
        <f t="shared" si="280"/>
        <v>0</v>
      </c>
      <c r="AS394" s="3" t="e">
        <f t="shared" si="281"/>
        <v>#N/A</v>
      </c>
      <c r="AT394" s="3" t="e">
        <f t="shared" si="282"/>
        <v>#N/A</v>
      </c>
      <c r="AU394" s="3" t="e">
        <f t="shared" si="283"/>
        <v>#N/A</v>
      </c>
      <c r="AV394" s="3" t="e">
        <f t="shared" si="284"/>
        <v>#N/A</v>
      </c>
      <c r="AW394" s="3" t="e">
        <f t="shared" si="285"/>
        <v>#N/A</v>
      </c>
      <c r="AX394" s="3" t="e">
        <f t="shared" si="286"/>
        <v>#N/A</v>
      </c>
      <c r="AY394" s="3">
        <f t="shared" si="287"/>
        <v>-5.7566071428571419</v>
      </c>
      <c r="AZ394" s="3">
        <f t="shared" si="288"/>
        <v>-5.7566071428571419</v>
      </c>
      <c r="BA394" s="3">
        <f t="shared" si="289"/>
        <v>-5.7566071428571419</v>
      </c>
      <c r="BB394" s="3" t="e">
        <f t="shared" si="290"/>
        <v>#N/A</v>
      </c>
      <c r="BC394" s="3" t="e">
        <f t="shared" si="291"/>
        <v>#N/A</v>
      </c>
      <c r="BD394" s="3" t="e">
        <f t="shared" si="292"/>
        <v>#N/A</v>
      </c>
      <c r="BE394" s="3" t="e">
        <f t="shared" si="293"/>
        <v>#N/A</v>
      </c>
      <c r="BF394" s="3" t="e">
        <f t="shared" si="294"/>
        <v>#N/A</v>
      </c>
      <c r="BG394" s="3" t="e">
        <f t="shared" si="295"/>
        <v>#N/A</v>
      </c>
    </row>
    <row r="395" spans="1:59" ht="12.75" x14ac:dyDescent="0.2">
      <c r="A395" s="1"/>
      <c r="B395" s="1"/>
      <c r="C395" s="1"/>
      <c r="D395" s="1"/>
      <c r="E395" s="1"/>
      <c r="F395" s="80"/>
      <c r="G395" s="80"/>
      <c r="H395" s="80"/>
      <c r="I395" s="80"/>
      <c r="J395" s="80"/>
      <c r="K395" s="80"/>
      <c r="L395" s="80"/>
      <c r="M395" s="80"/>
      <c r="N395" s="81"/>
      <c r="O395" s="3"/>
      <c r="P395" s="3"/>
      <c r="Q395" s="3"/>
      <c r="R395" s="3"/>
      <c r="S395" s="3"/>
      <c r="T395" s="3"/>
      <c r="U395" s="3"/>
      <c r="V395" s="3"/>
      <c r="W395" s="3"/>
      <c r="X395" s="3"/>
      <c r="Y395" s="3"/>
      <c r="Z395" s="3"/>
      <c r="AA395" s="3"/>
      <c r="AB395" s="1"/>
      <c r="AC395" s="1"/>
      <c r="AD395" s="1"/>
      <c r="AE395" s="1"/>
      <c r="AF395" s="1"/>
      <c r="AG395" s="1"/>
      <c r="AH395" s="1"/>
      <c r="AI395" s="1"/>
      <c r="AJ395" s="1"/>
      <c r="AK395" s="1"/>
      <c r="AL395" s="1">
        <f>IFERROR(VLOOKUP(C395,CALC!$K$2:$M$8,2,FALSE),1)</f>
        <v>1</v>
      </c>
      <c r="AM395" s="1">
        <f>IFERROR(VLOOKUP(C395,CALC!$K$2:$M$8,3,FALSE),1)</f>
        <v>1</v>
      </c>
      <c r="AN395" s="1" t="e">
        <f>VLOOKUP(B395,CALC!$E$2:$H$33,3,FALSE)</f>
        <v>#N/A</v>
      </c>
      <c r="AO395" s="1" t="e">
        <f>VLOOKUP(B395,CALC!$E$2:$H$33,4,FALSE)</f>
        <v>#N/A</v>
      </c>
      <c r="AP395" s="1"/>
      <c r="AQ395" s="3">
        <f t="shared" si="279"/>
        <v>0</v>
      </c>
      <c r="AR395" s="3">
        <f t="shared" si="280"/>
        <v>0</v>
      </c>
      <c r="AS395" s="3" t="e">
        <f t="shared" si="281"/>
        <v>#N/A</v>
      </c>
      <c r="AT395" s="3" t="e">
        <f t="shared" si="282"/>
        <v>#N/A</v>
      </c>
      <c r="AU395" s="3" t="e">
        <f t="shared" si="283"/>
        <v>#N/A</v>
      </c>
      <c r="AV395" s="3" t="e">
        <f t="shared" si="284"/>
        <v>#N/A</v>
      </c>
      <c r="AW395" s="3" t="e">
        <f t="shared" si="285"/>
        <v>#N/A</v>
      </c>
      <c r="AX395" s="3" t="e">
        <f t="shared" si="286"/>
        <v>#N/A</v>
      </c>
      <c r="AY395" s="3">
        <f t="shared" si="287"/>
        <v>-5.7566071428571419</v>
      </c>
      <c r="AZ395" s="3">
        <f t="shared" si="288"/>
        <v>-5.7566071428571419</v>
      </c>
      <c r="BA395" s="3">
        <f t="shared" si="289"/>
        <v>-5.7566071428571419</v>
      </c>
      <c r="BB395" s="3" t="e">
        <f t="shared" si="290"/>
        <v>#N/A</v>
      </c>
      <c r="BC395" s="3" t="e">
        <f t="shared" si="291"/>
        <v>#N/A</v>
      </c>
      <c r="BD395" s="3" t="e">
        <f t="shared" si="292"/>
        <v>#N/A</v>
      </c>
      <c r="BE395" s="3" t="e">
        <f t="shared" si="293"/>
        <v>#N/A</v>
      </c>
      <c r="BF395" s="3" t="e">
        <f t="shared" si="294"/>
        <v>#N/A</v>
      </c>
      <c r="BG395" s="3" t="e">
        <f t="shared" si="295"/>
        <v>#N/A</v>
      </c>
    </row>
    <row r="396" spans="1:59" ht="12.75" x14ac:dyDescent="0.2">
      <c r="A396" s="1"/>
      <c r="B396" s="1"/>
      <c r="C396" s="1"/>
      <c r="D396" s="1"/>
      <c r="E396" s="1"/>
      <c r="F396" s="80"/>
      <c r="G396" s="80"/>
      <c r="H396" s="80"/>
      <c r="I396" s="80"/>
      <c r="J396" s="80"/>
      <c r="K396" s="80"/>
      <c r="L396" s="80"/>
      <c r="M396" s="80"/>
      <c r="N396" s="81"/>
      <c r="O396" s="3"/>
      <c r="P396" s="3"/>
      <c r="Q396" s="3"/>
      <c r="R396" s="3"/>
      <c r="S396" s="3"/>
      <c r="T396" s="3"/>
      <c r="U396" s="3"/>
      <c r="V396" s="3"/>
      <c r="W396" s="3"/>
      <c r="X396" s="3"/>
      <c r="Y396" s="3"/>
      <c r="Z396" s="3"/>
      <c r="AA396" s="3"/>
      <c r="AB396" s="1"/>
      <c r="AC396" s="1"/>
      <c r="AD396" s="1"/>
      <c r="AE396" s="1"/>
      <c r="AF396" s="1"/>
      <c r="AG396" s="1"/>
      <c r="AH396" s="1"/>
      <c r="AI396" s="1"/>
      <c r="AJ396" s="1"/>
      <c r="AK396" s="1"/>
      <c r="AL396" s="1">
        <f>IFERROR(VLOOKUP(C396,CALC!$K$2:$M$8,2,FALSE),1)</f>
        <v>1</v>
      </c>
      <c r="AM396" s="1">
        <f>IFERROR(VLOOKUP(C396,CALC!$K$2:$M$8,3,FALSE),1)</f>
        <v>1</v>
      </c>
      <c r="AN396" s="1" t="e">
        <f>VLOOKUP(B396,CALC!$E$2:$H$33,3,FALSE)</f>
        <v>#N/A</v>
      </c>
      <c r="AO396" s="1" t="e">
        <f>VLOOKUP(B396,CALC!$E$2:$H$33,4,FALSE)</f>
        <v>#N/A</v>
      </c>
      <c r="AP396" s="1"/>
      <c r="AQ396" s="3">
        <f t="shared" si="279"/>
        <v>0</v>
      </c>
      <c r="AR396" s="3">
        <f t="shared" si="280"/>
        <v>0</v>
      </c>
      <c r="AS396" s="3" t="e">
        <f t="shared" si="281"/>
        <v>#N/A</v>
      </c>
      <c r="AT396" s="3" t="e">
        <f t="shared" si="282"/>
        <v>#N/A</v>
      </c>
      <c r="AU396" s="3" t="e">
        <f t="shared" si="283"/>
        <v>#N/A</v>
      </c>
      <c r="AV396" s="3" t="e">
        <f t="shared" si="284"/>
        <v>#N/A</v>
      </c>
      <c r="AW396" s="3" t="e">
        <f t="shared" si="285"/>
        <v>#N/A</v>
      </c>
      <c r="AX396" s="3" t="e">
        <f t="shared" si="286"/>
        <v>#N/A</v>
      </c>
      <c r="AY396" s="3">
        <f t="shared" si="287"/>
        <v>-5.7566071428571419</v>
      </c>
      <c r="AZ396" s="3">
        <f t="shared" si="288"/>
        <v>-5.7566071428571419</v>
      </c>
      <c r="BA396" s="3">
        <f t="shared" si="289"/>
        <v>-5.7566071428571419</v>
      </c>
      <c r="BB396" s="3" t="e">
        <f t="shared" si="290"/>
        <v>#N/A</v>
      </c>
      <c r="BC396" s="3" t="e">
        <f t="shared" si="291"/>
        <v>#N/A</v>
      </c>
      <c r="BD396" s="3" t="e">
        <f t="shared" si="292"/>
        <v>#N/A</v>
      </c>
      <c r="BE396" s="3" t="e">
        <f t="shared" si="293"/>
        <v>#N/A</v>
      </c>
      <c r="BF396" s="3" t="e">
        <f t="shared" si="294"/>
        <v>#N/A</v>
      </c>
      <c r="BG396" s="3" t="e">
        <f t="shared" si="295"/>
        <v>#N/A</v>
      </c>
    </row>
    <row r="397" spans="1:59" ht="12.75" x14ac:dyDescent="0.2">
      <c r="A397" s="1"/>
      <c r="B397" s="1"/>
      <c r="C397" s="1"/>
      <c r="D397" s="1"/>
      <c r="E397" s="1"/>
      <c r="F397" s="80"/>
      <c r="G397" s="80"/>
      <c r="H397" s="80"/>
      <c r="I397" s="80"/>
      <c r="J397" s="80"/>
      <c r="K397" s="80"/>
      <c r="L397" s="80"/>
      <c r="M397" s="80"/>
      <c r="N397" s="81"/>
      <c r="O397" s="3"/>
      <c r="P397" s="3"/>
      <c r="Q397" s="3"/>
      <c r="R397" s="3"/>
      <c r="S397" s="3"/>
      <c r="T397" s="3"/>
      <c r="U397" s="3"/>
      <c r="V397" s="3"/>
      <c r="W397" s="3"/>
      <c r="X397" s="3"/>
      <c r="Y397" s="3"/>
      <c r="Z397" s="3"/>
      <c r="AA397" s="3"/>
      <c r="AB397" s="1"/>
      <c r="AC397" s="1"/>
      <c r="AD397" s="1"/>
      <c r="AE397" s="1"/>
      <c r="AF397" s="1"/>
      <c r="AG397" s="1"/>
      <c r="AH397" s="1"/>
      <c r="AI397" s="1"/>
      <c r="AJ397" s="1"/>
      <c r="AK397" s="1"/>
      <c r="AL397" s="1">
        <f>IFERROR(VLOOKUP(C397,CALC!$K$2:$M$8,2,FALSE),1)</f>
        <v>1</v>
      </c>
      <c r="AM397" s="1">
        <f>IFERROR(VLOOKUP(C397,CALC!$K$2:$M$8,3,FALSE),1)</f>
        <v>1</v>
      </c>
      <c r="AN397" s="1" t="e">
        <f>VLOOKUP(B397,CALC!$E$2:$H$33,3,FALSE)</f>
        <v>#N/A</v>
      </c>
      <c r="AO397" s="1" t="e">
        <f>VLOOKUP(B397,CALC!$E$2:$H$33,4,FALSE)</f>
        <v>#N/A</v>
      </c>
      <c r="AP397" s="1"/>
      <c r="AQ397" s="3">
        <f t="shared" si="279"/>
        <v>0</v>
      </c>
      <c r="AR397" s="3">
        <f t="shared" si="280"/>
        <v>0</v>
      </c>
      <c r="AS397" s="3" t="e">
        <f t="shared" si="281"/>
        <v>#N/A</v>
      </c>
      <c r="AT397" s="3" t="e">
        <f t="shared" si="282"/>
        <v>#N/A</v>
      </c>
      <c r="AU397" s="3" t="e">
        <f t="shared" si="283"/>
        <v>#N/A</v>
      </c>
      <c r="AV397" s="3" t="e">
        <f t="shared" si="284"/>
        <v>#N/A</v>
      </c>
      <c r="AW397" s="3" t="e">
        <f t="shared" si="285"/>
        <v>#N/A</v>
      </c>
      <c r="AX397" s="3" t="e">
        <f t="shared" si="286"/>
        <v>#N/A</v>
      </c>
      <c r="AY397" s="3">
        <f t="shared" si="287"/>
        <v>-5.7566071428571419</v>
      </c>
      <c r="AZ397" s="3">
        <f t="shared" si="288"/>
        <v>-5.7566071428571419</v>
      </c>
      <c r="BA397" s="3">
        <f t="shared" si="289"/>
        <v>-5.7566071428571419</v>
      </c>
      <c r="BB397" s="3" t="e">
        <f t="shared" si="290"/>
        <v>#N/A</v>
      </c>
      <c r="BC397" s="3" t="e">
        <f t="shared" si="291"/>
        <v>#N/A</v>
      </c>
      <c r="BD397" s="3" t="e">
        <f t="shared" si="292"/>
        <v>#N/A</v>
      </c>
      <c r="BE397" s="3" t="e">
        <f t="shared" si="293"/>
        <v>#N/A</v>
      </c>
      <c r="BF397" s="3" t="e">
        <f t="shared" si="294"/>
        <v>#N/A</v>
      </c>
      <c r="BG397" s="3" t="e">
        <f t="shared" si="295"/>
        <v>#N/A</v>
      </c>
    </row>
    <row r="398" spans="1:59" ht="12.75" x14ac:dyDescent="0.2">
      <c r="A398" s="1"/>
      <c r="B398" s="1"/>
      <c r="C398" s="1"/>
      <c r="D398" s="1"/>
      <c r="E398" s="1"/>
      <c r="F398" s="80"/>
      <c r="G398" s="80"/>
      <c r="H398" s="80"/>
      <c r="I398" s="80"/>
      <c r="J398" s="80"/>
      <c r="K398" s="80"/>
      <c r="L398" s="80"/>
      <c r="M398" s="80"/>
      <c r="N398" s="81"/>
      <c r="O398" s="3"/>
      <c r="P398" s="3"/>
      <c r="Q398" s="3"/>
      <c r="R398" s="3"/>
      <c r="S398" s="3"/>
      <c r="T398" s="3"/>
      <c r="U398" s="3"/>
      <c r="V398" s="3"/>
      <c r="W398" s="3"/>
      <c r="X398" s="3"/>
      <c r="Y398" s="3"/>
      <c r="Z398" s="3"/>
      <c r="AA398" s="3"/>
      <c r="AB398" s="1"/>
      <c r="AC398" s="1"/>
      <c r="AD398" s="1"/>
      <c r="AE398" s="1"/>
      <c r="AF398" s="1"/>
      <c r="AG398" s="1"/>
      <c r="AH398" s="1"/>
      <c r="AI398" s="1"/>
      <c r="AJ398" s="1"/>
      <c r="AK398" s="1"/>
      <c r="AL398" s="1">
        <f>IFERROR(VLOOKUP(C398,CALC!$K$2:$M$8,2,FALSE),1)</f>
        <v>1</v>
      </c>
      <c r="AM398" s="1">
        <f>IFERROR(VLOOKUP(C398,CALC!$K$2:$M$8,3,FALSE),1)</f>
        <v>1</v>
      </c>
      <c r="AN398" s="1" t="e">
        <f>VLOOKUP(B398,CALC!$E$2:$H$33,3,FALSE)</f>
        <v>#N/A</v>
      </c>
      <c r="AO398" s="1" t="e">
        <f>VLOOKUP(B398,CALC!$E$2:$H$33,4,FALSE)</f>
        <v>#N/A</v>
      </c>
      <c r="AP398" s="1"/>
      <c r="AQ398" s="3">
        <f t="shared" si="279"/>
        <v>0</v>
      </c>
      <c r="AR398" s="3">
        <f t="shared" si="280"/>
        <v>0</v>
      </c>
      <c r="AS398" s="3" t="e">
        <f t="shared" si="281"/>
        <v>#N/A</v>
      </c>
      <c r="AT398" s="3" t="e">
        <f t="shared" si="282"/>
        <v>#N/A</v>
      </c>
      <c r="AU398" s="3" t="e">
        <f t="shared" si="283"/>
        <v>#N/A</v>
      </c>
      <c r="AV398" s="3" t="e">
        <f t="shared" si="284"/>
        <v>#N/A</v>
      </c>
      <c r="AW398" s="3" t="e">
        <f t="shared" si="285"/>
        <v>#N/A</v>
      </c>
      <c r="AX398" s="3" t="e">
        <f t="shared" si="286"/>
        <v>#N/A</v>
      </c>
      <c r="AY398" s="3">
        <f t="shared" si="287"/>
        <v>-5.7566071428571419</v>
      </c>
      <c r="AZ398" s="3">
        <f t="shared" si="288"/>
        <v>-5.7566071428571419</v>
      </c>
      <c r="BA398" s="3">
        <f t="shared" si="289"/>
        <v>-5.7566071428571419</v>
      </c>
      <c r="BB398" s="3" t="e">
        <f t="shared" si="290"/>
        <v>#N/A</v>
      </c>
      <c r="BC398" s="3" t="e">
        <f t="shared" si="291"/>
        <v>#N/A</v>
      </c>
      <c r="BD398" s="3" t="e">
        <f t="shared" si="292"/>
        <v>#N/A</v>
      </c>
      <c r="BE398" s="3" t="e">
        <f t="shared" si="293"/>
        <v>#N/A</v>
      </c>
      <c r="BF398" s="3" t="e">
        <f t="shared" si="294"/>
        <v>#N/A</v>
      </c>
      <c r="BG398" s="3" t="e">
        <f t="shared" si="295"/>
        <v>#N/A</v>
      </c>
    </row>
    <row r="399" spans="1:59" ht="12.75" x14ac:dyDescent="0.2">
      <c r="A399" s="1"/>
      <c r="B399" s="1"/>
      <c r="C399" s="1"/>
      <c r="D399" s="1"/>
      <c r="E399" s="1"/>
      <c r="F399" s="80"/>
      <c r="G399" s="80"/>
      <c r="H399" s="80"/>
      <c r="I399" s="80"/>
      <c r="J399" s="80"/>
      <c r="K399" s="80"/>
      <c r="L399" s="80"/>
      <c r="M399" s="80"/>
      <c r="N399" s="81"/>
      <c r="O399" s="3"/>
      <c r="P399" s="3"/>
      <c r="Q399" s="3"/>
      <c r="R399" s="3"/>
      <c r="S399" s="3"/>
      <c r="T399" s="3"/>
      <c r="U399" s="3"/>
      <c r="V399" s="3"/>
      <c r="W399" s="3"/>
      <c r="X399" s="3"/>
      <c r="Y399" s="3"/>
      <c r="Z399" s="3"/>
      <c r="AA399" s="3"/>
      <c r="AB399" s="1"/>
      <c r="AC399" s="1"/>
      <c r="AD399" s="1"/>
      <c r="AE399" s="1"/>
      <c r="AF399" s="1"/>
      <c r="AG399" s="1"/>
      <c r="AH399" s="1"/>
      <c r="AI399" s="1"/>
      <c r="AJ399" s="1"/>
      <c r="AK399" s="1"/>
      <c r="AL399" s="1">
        <f>IFERROR(VLOOKUP(C399,CALC!$K$2:$M$8,2,FALSE),1)</f>
        <v>1</v>
      </c>
      <c r="AM399" s="1">
        <f>IFERROR(VLOOKUP(C399,CALC!$K$2:$M$8,3,FALSE),1)</f>
        <v>1</v>
      </c>
      <c r="AN399" s="1" t="e">
        <f>VLOOKUP(B399,CALC!$E$2:$H$33,3,FALSE)</f>
        <v>#N/A</v>
      </c>
      <c r="AO399" s="1" t="e">
        <f>VLOOKUP(B399,CALC!$E$2:$H$33,4,FALSE)</f>
        <v>#N/A</v>
      </c>
      <c r="AP399" s="1"/>
      <c r="AQ399" s="3">
        <f t="shared" si="279"/>
        <v>0</v>
      </c>
      <c r="AR399" s="3">
        <f t="shared" si="280"/>
        <v>0</v>
      </c>
      <c r="AS399" s="3" t="e">
        <f t="shared" si="281"/>
        <v>#N/A</v>
      </c>
      <c r="AT399" s="3" t="e">
        <f t="shared" si="282"/>
        <v>#N/A</v>
      </c>
      <c r="AU399" s="3" t="e">
        <f t="shared" si="283"/>
        <v>#N/A</v>
      </c>
      <c r="AV399" s="3" t="e">
        <f t="shared" si="284"/>
        <v>#N/A</v>
      </c>
      <c r="AW399" s="3" t="e">
        <f t="shared" si="285"/>
        <v>#N/A</v>
      </c>
      <c r="AX399" s="3" t="e">
        <f t="shared" si="286"/>
        <v>#N/A</v>
      </c>
      <c r="AY399" s="3">
        <f t="shared" si="287"/>
        <v>-5.7566071428571419</v>
      </c>
      <c r="AZ399" s="3">
        <f t="shared" si="288"/>
        <v>-5.7566071428571419</v>
      </c>
      <c r="BA399" s="3">
        <f t="shared" si="289"/>
        <v>-5.7566071428571419</v>
      </c>
      <c r="BB399" s="3" t="e">
        <f t="shared" si="290"/>
        <v>#N/A</v>
      </c>
      <c r="BC399" s="3" t="e">
        <f t="shared" si="291"/>
        <v>#N/A</v>
      </c>
      <c r="BD399" s="3" t="e">
        <f t="shared" si="292"/>
        <v>#N/A</v>
      </c>
      <c r="BE399" s="3" t="e">
        <f t="shared" si="293"/>
        <v>#N/A</v>
      </c>
      <c r="BF399" s="3" t="e">
        <f t="shared" si="294"/>
        <v>#N/A</v>
      </c>
      <c r="BG399" s="3" t="e">
        <f t="shared" si="295"/>
        <v>#N/A</v>
      </c>
    </row>
    <row r="400" spans="1:59" ht="12.75" x14ac:dyDescent="0.2">
      <c r="A400" s="1"/>
      <c r="B400" s="1"/>
      <c r="C400" s="1"/>
      <c r="D400" s="1"/>
      <c r="E400" s="1"/>
      <c r="F400" s="80"/>
      <c r="G400" s="80"/>
      <c r="H400" s="80"/>
      <c r="I400" s="80"/>
      <c r="J400" s="80"/>
      <c r="K400" s="80"/>
      <c r="L400" s="80"/>
      <c r="M400" s="80"/>
      <c r="N400" s="81"/>
      <c r="O400" s="3"/>
      <c r="P400" s="3"/>
      <c r="Q400" s="3"/>
      <c r="R400" s="3"/>
      <c r="S400" s="3"/>
      <c r="T400" s="3"/>
      <c r="U400" s="3"/>
      <c r="V400" s="3"/>
      <c r="W400" s="3"/>
      <c r="X400" s="3"/>
      <c r="Y400" s="3"/>
      <c r="Z400" s="3"/>
      <c r="AA400" s="3"/>
      <c r="AB400" s="1"/>
      <c r="AC400" s="1"/>
      <c r="AD400" s="1"/>
      <c r="AE400" s="1"/>
      <c r="AF400" s="1"/>
      <c r="AG400" s="1"/>
      <c r="AH400" s="1"/>
      <c r="AI400" s="1"/>
      <c r="AJ400" s="1"/>
      <c r="AK400" s="1"/>
      <c r="AL400" s="1">
        <f>IFERROR(VLOOKUP(C400,CALC!$K$2:$M$8,2,FALSE),1)</f>
        <v>1</v>
      </c>
      <c r="AM400" s="1">
        <f>IFERROR(VLOOKUP(C400,CALC!$K$2:$M$8,3,FALSE),1)</f>
        <v>1</v>
      </c>
      <c r="AN400" s="1" t="e">
        <f>VLOOKUP(B400,CALC!$E$2:$H$33,3,FALSE)</f>
        <v>#N/A</v>
      </c>
      <c r="AO400" s="1" t="e">
        <f>VLOOKUP(B400,CALC!$E$2:$H$33,4,FALSE)</f>
        <v>#N/A</v>
      </c>
      <c r="AP400" s="1"/>
      <c r="AQ400" s="3">
        <f t="shared" si="279"/>
        <v>0</v>
      </c>
      <c r="AR400" s="3">
        <f t="shared" si="280"/>
        <v>0</v>
      </c>
      <c r="AS400" s="3" t="e">
        <f t="shared" si="281"/>
        <v>#N/A</v>
      </c>
      <c r="AT400" s="3" t="e">
        <f t="shared" si="282"/>
        <v>#N/A</v>
      </c>
      <c r="AU400" s="3" t="e">
        <f t="shared" si="283"/>
        <v>#N/A</v>
      </c>
      <c r="AV400" s="3" t="e">
        <f t="shared" si="284"/>
        <v>#N/A</v>
      </c>
      <c r="AW400" s="3" t="e">
        <f t="shared" si="285"/>
        <v>#N/A</v>
      </c>
      <c r="AX400" s="3" t="e">
        <f t="shared" si="286"/>
        <v>#N/A</v>
      </c>
      <c r="AY400" s="3">
        <f t="shared" si="287"/>
        <v>-5.7566071428571419</v>
      </c>
      <c r="AZ400" s="3">
        <f t="shared" si="288"/>
        <v>-5.7566071428571419</v>
      </c>
      <c r="BA400" s="3">
        <f t="shared" si="289"/>
        <v>-5.7566071428571419</v>
      </c>
      <c r="BB400" s="3" t="e">
        <f t="shared" si="290"/>
        <v>#N/A</v>
      </c>
      <c r="BC400" s="3" t="e">
        <f t="shared" si="291"/>
        <v>#N/A</v>
      </c>
      <c r="BD400" s="3" t="e">
        <f t="shared" si="292"/>
        <v>#N/A</v>
      </c>
      <c r="BE400" s="3" t="e">
        <f t="shared" si="293"/>
        <v>#N/A</v>
      </c>
      <c r="BF400" s="3" t="e">
        <f t="shared" si="294"/>
        <v>#N/A</v>
      </c>
      <c r="BG400" s="3" t="e">
        <f t="shared" si="295"/>
        <v>#N/A</v>
      </c>
    </row>
    <row r="401" spans="1:59" ht="12.75" x14ac:dyDescent="0.2">
      <c r="A401" s="1"/>
      <c r="B401" s="1"/>
      <c r="C401" s="1"/>
      <c r="D401" s="1"/>
      <c r="E401" s="1"/>
      <c r="F401" s="80"/>
      <c r="G401" s="80"/>
      <c r="H401" s="80"/>
      <c r="I401" s="80"/>
      <c r="J401" s="80"/>
      <c r="K401" s="80"/>
      <c r="L401" s="80"/>
      <c r="M401" s="80"/>
      <c r="N401" s="81"/>
      <c r="O401" s="3"/>
      <c r="P401" s="3"/>
      <c r="Q401" s="3"/>
      <c r="R401" s="3"/>
      <c r="S401" s="3"/>
      <c r="T401" s="3"/>
      <c r="U401" s="3"/>
      <c r="V401" s="3"/>
      <c r="W401" s="3"/>
      <c r="X401" s="3"/>
      <c r="Y401" s="3"/>
      <c r="Z401" s="3"/>
      <c r="AA401" s="3"/>
      <c r="AB401" s="1"/>
      <c r="AC401" s="1"/>
      <c r="AD401" s="1"/>
      <c r="AE401" s="1"/>
      <c r="AF401" s="1"/>
      <c r="AG401" s="1"/>
      <c r="AH401" s="1"/>
      <c r="AI401" s="1"/>
      <c r="AJ401" s="1"/>
      <c r="AK401" s="1"/>
      <c r="AL401" s="1">
        <f>IFERROR(VLOOKUP(C401,CALC!$K$2:$M$8,2,FALSE),1)</f>
        <v>1</v>
      </c>
      <c r="AM401" s="1">
        <f>IFERROR(VLOOKUP(C401,CALC!$K$2:$M$8,3,FALSE),1)</f>
        <v>1</v>
      </c>
      <c r="AN401" s="1" t="e">
        <f>VLOOKUP(B401,CALC!$E$2:$H$33,3,FALSE)</f>
        <v>#N/A</v>
      </c>
      <c r="AO401" s="1" t="e">
        <f>VLOOKUP(B401,CALC!$E$2:$H$33,4,FALSE)</f>
        <v>#N/A</v>
      </c>
      <c r="AP401" s="1"/>
      <c r="AQ401" s="3">
        <f t="shared" si="279"/>
        <v>0</v>
      </c>
      <c r="AR401" s="3">
        <f t="shared" si="280"/>
        <v>0</v>
      </c>
      <c r="AS401" s="3" t="e">
        <f t="shared" si="281"/>
        <v>#N/A</v>
      </c>
      <c r="AT401" s="3" t="e">
        <f t="shared" si="282"/>
        <v>#N/A</v>
      </c>
      <c r="AU401" s="3" t="e">
        <f t="shared" si="283"/>
        <v>#N/A</v>
      </c>
      <c r="AV401" s="3" t="e">
        <f t="shared" si="284"/>
        <v>#N/A</v>
      </c>
      <c r="AW401" s="3" t="e">
        <f t="shared" si="285"/>
        <v>#N/A</v>
      </c>
      <c r="AX401" s="3" t="e">
        <f t="shared" si="286"/>
        <v>#N/A</v>
      </c>
      <c r="AY401" s="3">
        <f t="shared" si="287"/>
        <v>-5.7566071428571419</v>
      </c>
      <c r="AZ401" s="3">
        <f t="shared" si="288"/>
        <v>-5.7566071428571419</v>
      </c>
      <c r="BA401" s="3">
        <f t="shared" si="289"/>
        <v>-5.7566071428571419</v>
      </c>
      <c r="BB401" s="3" t="e">
        <f t="shared" si="290"/>
        <v>#N/A</v>
      </c>
      <c r="BC401" s="3" t="e">
        <f t="shared" si="291"/>
        <v>#N/A</v>
      </c>
      <c r="BD401" s="3" t="e">
        <f t="shared" si="292"/>
        <v>#N/A</v>
      </c>
      <c r="BE401" s="3" t="e">
        <f t="shared" si="293"/>
        <v>#N/A</v>
      </c>
      <c r="BF401" s="3" t="e">
        <f t="shared" si="294"/>
        <v>#N/A</v>
      </c>
      <c r="BG401" s="3" t="e">
        <f t="shared" si="295"/>
        <v>#N/A</v>
      </c>
    </row>
    <row r="402" spans="1:59" ht="12.75" x14ac:dyDescent="0.2">
      <c r="A402" s="1"/>
      <c r="B402" s="1"/>
      <c r="C402" s="1"/>
      <c r="D402" s="1"/>
      <c r="E402" s="1"/>
      <c r="F402" s="80"/>
      <c r="G402" s="80"/>
      <c r="H402" s="80"/>
      <c r="I402" s="80"/>
      <c r="J402" s="80"/>
      <c r="K402" s="80"/>
      <c r="L402" s="80"/>
      <c r="M402" s="80"/>
      <c r="N402" s="81"/>
      <c r="O402" s="3"/>
      <c r="P402" s="3"/>
      <c r="Q402" s="3"/>
      <c r="R402" s="3"/>
      <c r="S402" s="3"/>
      <c r="T402" s="3"/>
      <c r="U402" s="3"/>
      <c r="V402" s="3"/>
      <c r="W402" s="3"/>
      <c r="X402" s="3"/>
      <c r="Y402" s="3"/>
      <c r="Z402" s="3"/>
      <c r="AA402" s="3"/>
      <c r="AB402" s="1"/>
      <c r="AC402" s="1"/>
      <c r="AD402" s="1"/>
      <c r="AE402" s="1"/>
      <c r="AF402" s="1"/>
      <c r="AG402" s="1"/>
      <c r="AH402" s="1"/>
      <c r="AI402" s="1"/>
      <c r="AJ402" s="1"/>
      <c r="AK402" s="1"/>
      <c r="AL402" s="1">
        <f>IFERROR(VLOOKUP(C402,CALC!$K$2:$M$8,2,FALSE),1)</f>
        <v>1</v>
      </c>
      <c r="AM402" s="1">
        <f>IFERROR(VLOOKUP(C402,CALC!$K$2:$M$8,3,FALSE),1)</f>
        <v>1</v>
      </c>
      <c r="AN402" s="1" t="e">
        <f>VLOOKUP(B402,CALC!$E$2:$H$33,3,FALSE)</f>
        <v>#N/A</v>
      </c>
      <c r="AO402" s="1" t="e">
        <f>VLOOKUP(B402,CALC!$E$2:$H$33,4,FALSE)</f>
        <v>#N/A</v>
      </c>
      <c r="AP402" s="1"/>
      <c r="AQ402" s="3">
        <f t="shared" si="279"/>
        <v>0</v>
      </c>
      <c r="AR402" s="3">
        <f t="shared" si="280"/>
        <v>0</v>
      </c>
      <c r="AS402" s="3" t="e">
        <f t="shared" si="281"/>
        <v>#N/A</v>
      </c>
      <c r="AT402" s="3" t="e">
        <f t="shared" si="282"/>
        <v>#N/A</v>
      </c>
      <c r="AU402" s="3" t="e">
        <f t="shared" si="283"/>
        <v>#N/A</v>
      </c>
      <c r="AV402" s="3" t="e">
        <f t="shared" si="284"/>
        <v>#N/A</v>
      </c>
      <c r="AW402" s="3" t="e">
        <f t="shared" si="285"/>
        <v>#N/A</v>
      </c>
      <c r="AX402" s="3" t="e">
        <f t="shared" si="286"/>
        <v>#N/A</v>
      </c>
      <c r="AY402" s="3">
        <f t="shared" si="287"/>
        <v>-5.7566071428571419</v>
      </c>
      <c r="AZ402" s="3">
        <f t="shared" si="288"/>
        <v>-5.7566071428571419</v>
      </c>
      <c r="BA402" s="3">
        <f t="shared" si="289"/>
        <v>-5.7566071428571419</v>
      </c>
      <c r="BB402" s="3" t="e">
        <f t="shared" si="290"/>
        <v>#N/A</v>
      </c>
      <c r="BC402" s="3" t="e">
        <f t="shared" si="291"/>
        <v>#N/A</v>
      </c>
      <c r="BD402" s="3" t="e">
        <f t="shared" si="292"/>
        <v>#N/A</v>
      </c>
      <c r="BE402" s="3" t="e">
        <f t="shared" si="293"/>
        <v>#N/A</v>
      </c>
      <c r="BF402" s="3" t="e">
        <f t="shared" si="294"/>
        <v>#N/A</v>
      </c>
      <c r="BG402" s="3" t="e">
        <f t="shared" si="295"/>
        <v>#N/A</v>
      </c>
    </row>
    <row r="403" spans="1:59" ht="12.75" x14ac:dyDescent="0.2">
      <c r="A403" s="1"/>
      <c r="B403" s="1"/>
      <c r="C403" s="1"/>
      <c r="D403" s="1"/>
      <c r="E403" s="1"/>
      <c r="F403" s="80"/>
      <c r="G403" s="80"/>
      <c r="H403" s="80"/>
      <c r="I403" s="80"/>
      <c r="J403" s="80"/>
      <c r="K403" s="80"/>
      <c r="L403" s="80"/>
      <c r="M403" s="80"/>
      <c r="N403" s="81"/>
      <c r="O403" s="3"/>
      <c r="P403" s="3"/>
      <c r="Q403" s="3"/>
      <c r="R403" s="3"/>
      <c r="S403" s="3"/>
      <c r="T403" s="3"/>
      <c r="U403" s="3"/>
      <c r="V403" s="3"/>
      <c r="W403" s="3"/>
      <c r="X403" s="3"/>
      <c r="Y403" s="3"/>
      <c r="Z403" s="3"/>
      <c r="AA403" s="3"/>
      <c r="AB403" s="1"/>
      <c r="AC403" s="1"/>
      <c r="AD403" s="1"/>
      <c r="AE403" s="1"/>
      <c r="AF403" s="1"/>
      <c r="AG403" s="1"/>
      <c r="AH403" s="1"/>
      <c r="AI403" s="1"/>
      <c r="AJ403" s="1"/>
      <c r="AK403" s="1"/>
      <c r="AL403" s="1">
        <f>IFERROR(VLOOKUP(C403,CALC!$K$2:$M$8,2,FALSE),1)</f>
        <v>1</v>
      </c>
      <c r="AM403" s="1">
        <f>IFERROR(VLOOKUP(C403,CALC!$K$2:$M$8,3,FALSE),1)</f>
        <v>1</v>
      </c>
      <c r="AN403" s="1" t="e">
        <f>VLOOKUP(B403,CALC!$E$2:$H$33,3,FALSE)</f>
        <v>#N/A</v>
      </c>
      <c r="AO403" s="1" t="e">
        <f>VLOOKUP(B403,CALC!$E$2:$H$33,4,FALSE)</f>
        <v>#N/A</v>
      </c>
      <c r="AP403" s="1"/>
      <c r="AQ403" s="3">
        <f t="shared" si="279"/>
        <v>0</v>
      </c>
      <c r="AR403" s="3">
        <f t="shared" si="280"/>
        <v>0</v>
      </c>
      <c r="AS403" s="3" t="e">
        <f t="shared" si="281"/>
        <v>#N/A</v>
      </c>
      <c r="AT403" s="3" t="e">
        <f t="shared" si="282"/>
        <v>#N/A</v>
      </c>
      <c r="AU403" s="3" t="e">
        <f t="shared" si="283"/>
        <v>#N/A</v>
      </c>
      <c r="AV403" s="3" t="e">
        <f t="shared" si="284"/>
        <v>#N/A</v>
      </c>
      <c r="AW403" s="3" t="e">
        <f t="shared" si="285"/>
        <v>#N/A</v>
      </c>
      <c r="AX403" s="3" t="e">
        <f t="shared" si="286"/>
        <v>#N/A</v>
      </c>
      <c r="AY403" s="3">
        <f t="shared" si="287"/>
        <v>-5.7566071428571419</v>
      </c>
      <c r="AZ403" s="3">
        <f t="shared" si="288"/>
        <v>-5.7566071428571419</v>
      </c>
      <c r="BA403" s="3">
        <f t="shared" si="289"/>
        <v>-5.7566071428571419</v>
      </c>
      <c r="BB403" s="3" t="e">
        <f t="shared" si="290"/>
        <v>#N/A</v>
      </c>
      <c r="BC403" s="3" t="e">
        <f t="shared" si="291"/>
        <v>#N/A</v>
      </c>
      <c r="BD403" s="3" t="e">
        <f t="shared" si="292"/>
        <v>#N/A</v>
      </c>
      <c r="BE403" s="3" t="e">
        <f t="shared" si="293"/>
        <v>#N/A</v>
      </c>
      <c r="BF403" s="3" t="e">
        <f t="shared" si="294"/>
        <v>#N/A</v>
      </c>
      <c r="BG403" s="3" t="e">
        <f t="shared" si="295"/>
        <v>#N/A</v>
      </c>
    </row>
    <row r="404" spans="1:59" ht="12.75" x14ac:dyDescent="0.2">
      <c r="A404" s="1"/>
      <c r="B404" s="1"/>
      <c r="C404" s="1"/>
      <c r="D404" s="1"/>
      <c r="E404" s="1"/>
      <c r="F404" s="80"/>
      <c r="G404" s="80"/>
      <c r="H404" s="80"/>
      <c r="I404" s="80"/>
      <c r="J404" s="80"/>
      <c r="K404" s="80"/>
      <c r="L404" s="80"/>
      <c r="M404" s="80"/>
      <c r="N404" s="81"/>
      <c r="O404" s="3"/>
      <c r="P404" s="3"/>
      <c r="Q404" s="3"/>
      <c r="R404" s="3"/>
      <c r="S404" s="3"/>
      <c r="T404" s="3"/>
      <c r="U404" s="3"/>
      <c r="V404" s="3"/>
      <c r="W404" s="3"/>
      <c r="X404" s="3"/>
      <c r="Y404" s="3"/>
      <c r="Z404" s="3"/>
      <c r="AA404" s="3"/>
      <c r="AB404" s="1"/>
      <c r="AC404" s="1"/>
      <c r="AD404" s="1"/>
      <c r="AE404" s="1"/>
      <c r="AF404" s="1"/>
      <c r="AG404" s="1"/>
      <c r="AH404" s="1"/>
      <c r="AI404" s="1"/>
      <c r="AJ404" s="1"/>
      <c r="AK404" s="1"/>
      <c r="AL404" s="1">
        <f>IFERROR(VLOOKUP(C404,CALC!$K$2:$M$8,2,FALSE),1)</f>
        <v>1</v>
      </c>
      <c r="AM404" s="1">
        <f>IFERROR(VLOOKUP(C404,CALC!$K$2:$M$8,3,FALSE),1)</f>
        <v>1</v>
      </c>
      <c r="AN404" s="1" t="e">
        <f>VLOOKUP(B404,CALC!$E$2:$H$33,3,FALSE)</f>
        <v>#N/A</v>
      </c>
      <c r="AO404" s="1" t="e">
        <f>VLOOKUP(B404,CALC!$E$2:$H$33,4,FALSE)</f>
        <v>#N/A</v>
      </c>
      <c r="AP404" s="1"/>
      <c r="AQ404" s="3">
        <f t="shared" si="279"/>
        <v>0</v>
      </c>
      <c r="AR404" s="3">
        <f t="shared" si="280"/>
        <v>0</v>
      </c>
      <c r="AS404" s="3" t="e">
        <f t="shared" si="281"/>
        <v>#N/A</v>
      </c>
      <c r="AT404" s="3" t="e">
        <f t="shared" si="282"/>
        <v>#N/A</v>
      </c>
      <c r="AU404" s="3" t="e">
        <f t="shared" si="283"/>
        <v>#N/A</v>
      </c>
      <c r="AV404" s="3" t="e">
        <f t="shared" si="284"/>
        <v>#N/A</v>
      </c>
      <c r="AW404" s="3" t="e">
        <f t="shared" si="285"/>
        <v>#N/A</v>
      </c>
      <c r="AX404" s="3" t="e">
        <f t="shared" si="286"/>
        <v>#N/A</v>
      </c>
      <c r="AY404" s="3">
        <f t="shared" si="287"/>
        <v>-5.7566071428571419</v>
      </c>
      <c r="AZ404" s="3">
        <f t="shared" si="288"/>
        <v>-5.7566071428571419</v>
      </c>
      <c r="BA404" s="3">
        <f t="shared" si="289"/>
        <v>-5.7566071428571419</v>
      </c>
      <c r="BB404" s="3" t="e">
        <f t="shared" si="290"/>
        <v>#N/A</v>
      </c>
      <c r="BC404" s="3" t="e">
        <f t="shared" si="291"/>
        <v>#N/A</v>
      </c>
      <c r="BD404" s="3" t="e">
        <f t="shared" si="292"/>
        <v>#N/A</v>
      </c>
      <c r="BE404" s="3" t="e">
        <f t="shared" si="293"/>
        <v>#N/A</v>
      </c>
      <c r="BF404" s="3" t="e">
        <f t="shared" si="294"/>
        <v>#N/A</v>
      </c>
      <c r="BG404" s="3" t="e">
        <f t="shared" si="295"/>
        <v>#N/A</v>
      </c>
    </row>
    <row r="405" spans="1:59" ht="12.75" x14ac:dyDescent="0.2">
      <c r="A405" s="1"/>
      <c r="B405" s="1"/>
      <c r="C405" s="1"/>
      <c r="D405" s="1"/>
      <c r="E405" s="1"/>
      <c r="F405" s="80"/>
      <c r="G405" s="80"/>
      <c r="H405" s="80"/>
      <c r="I405" s="80"/>
      <c r="J405" s="80"/>
      <c r="K405" s="80"/>
      <c r="L405" s="80"/>
      <c r="M405" s="80"/>
      <c r="N405" s="81"/>
      <c r="O405" s="3"/>
      <c r="P405" s="3"/>
      <c r="Q405" s="3"/>
      <c r="R405" s="3"/>
      <c r="S405" s="3"/>
      <c r="T405" s="3"/>
      <c r="U405" s="3"/>
      <c r="V405" s="3"/>
      <c r="W405" s="3"/>
      <c r="X405" s="3"/>
      <c r="Y405" s="3"/>
      <c r="Z405" s="3"/>
      <c r="AA405" s="3"/>
      <c r="AB405" s="1"/>
      <c r="AC405" s="1"/>
      <c r="AD405" s="1"/>
      <c r="AE405" s="1"/>
      <c r="AF405" s="1"/>
      <c r="AG405" s="1"/>
      <c r="AH405" s="1"/>
      <c r="AI405" s="1"/>
      <c r="AJ405" s="1"/>
      <c r="AK405" s="1"/>
      <c r="AL405" s="1">
        <f>IFERROR(VLOOKUP(C405,CALC!$K$2:$M$8,2,FALSE),1)</f>
        <v>1</v>
      </c>
      <c r="AM405" s="1">
        <f>IFERROR(VLOOKUP(C405,CALC!$K$2:$M$8,3,FALSE),1)</f>
        <v>1</v>
      </c>
      <c r="AN405" s="1" t="e">
        <f>VLOOKUP(B405,CALC!$E$2:$H$33,3,FALSE)</f>
        <v>#N/A</v>
      </c>
      <c r="AO405" s="1" t="e">
        <f>VLOOKUP(B405,CALC!$E$2:$H$33,4,FALSE)</f>
        <v>#N/A</v>
      </c>
      <c r="AP405" s="1"/>
      <c r="AQ405" s="3">
        <f t="shared" si="279"/>
        <v>0</v>
      </c>
      <c r="AR405" s="3">
        <f t="shared" si="280"/>
        <v>0</v>
      </c>
      <c r="AS405" s="3" t="e">
        <f t="shared" si="281"/>
        <v>#N/A</v>
      </c>
      <c r="AT405" s="3" t="e">
        <f t="shared" si="282"/>
        <v>#N/A</v>
      </c>
      <c r="AU405" s="3" t="e">
        <f t="shared" si="283"/>
        <v>#N/A</v>
      </c>
      <c r="AV405" s="3" t="e">
        <f t="shared" si="284"/>
        <v>#N/A</v>
      </c>
      <c r="AW405" s="3" t="e">
        <f t="shared" si="285"/>
        <v>#N/A</v>
      </c>
      <c r="AX405" s="3" t="e">
        <f t="shared" si="286"/>
        <v>#N/A</v>
      </c>
      <c r="AY405" s="3">
        <f t="shared" si="287"/>
        <v>-5.7566071428571419</v>
      </c>
      <c r="AZ405" s="3">
        <f t="shared" si="288"/>
        <v>-5.7566071428571419</v>
      </c>
      <c r="BA405" s="3">
        <f t="shared" si="289"/>
        <v>-5.7566071428571419</v>
      </c>
      <c r="BB405" s="3" t="e">
        <f t="shared" si="290"/>
        <v>#N/A</v>
      </c>
      <c r="BC405" s="3" t="e">
        <f t="shared" si="291"/>
        <v>#N/A</v>
      </c>
      <c r="BD405" s="3" t="e">
        <f t="shared" si="292"/>
        <v>#N/A</v>
      </c>
      <c r="BE405" s="3" t="e">
        <f t="shared" si="293"/>
        <v>#N/A</v>
      </c>
      <c r="BF405" s="3" t="e">
        <f t="shared" si="294"/>
        <v>#N/A</v>
      </c>
      <c r="BG405" s="3" t="e">
        <f t="shared" si="295"/>
        <v>#N/A</v>
      </c>
    </row>
    <row r="406" spans="1:59" ht="12.75" x14ac:dyDescent="0.2">
      <c r="A406" s="1"/>
      <c r="B406" s="1"/>
      <c r="C406" s="1"/>
      <c r="D406" s="1"/>
      <c r="E406" s="1"/>
      <c r="F406" s="80"/>
      <c r="G406" s="80"/>
      <c r="H406" s="80"/>
      <c r="I406" s="80"/>
      <c r="J406" s="80"/>
      <c r="K406" s="80"/>
      <c r="L406" s="80"/>
      <c r="M406" s="80"/>
      <c r="N406" s="81"/>
      <c r="O406" s="3"/>
      <c r="P406" s="3"/>
      <c r="Q406" s="3"/>
      <c r="R406" s="3"/>
      <c r="S406" s="3"/>
      <c r="T406" s="3"/>
      <c r="U406" s="3"/>
      <c r="V406" s="3"/>
      <c r="W406" s="3"/>
      <c r="X406" s="3"/>
      <c r="Y406" s="3"/>
      <c r="Z406" s="3"/>
      <c r="AA406" s="3"/>
      <c r="AB406" s="1"/>
      <c r="AC406" s="1"/>
      <c r="AD406" s="1"/>
      <c r="AE406" s="1"/>
      <c r="AF406" s="1"/>
      <c r="AG406" s="1"/>
      <c r="AH406" s="1"/>
      <c r="AI406" s="1"/>
      <c r="AJ406" s="1"/>
      <c r="AK406" s="1"/>
      <c r="AL406" s="1">
        <f>IFERROR(VLOOKUP(C406,CALC!$K$2:$M$8,2,FALSE),1)</f>
        <v>1</v>
      </c>
      <c r="AM406" s="1">
        <f>IFERROR(VLOOKUP(C406,CALC!$K$2:$M$8,3,FALSE),1)</f>
        <v>1</v>
      </c>
      <c r="AN406" s="1" t="e">
        <f>VLOOKUP(B406,CALC!$E$2:$H$33,3,FALSE)</f>
        <v>#N/A</v>
      </c>
      <c r="AO406" s="1" t="e">
        <f>VLOOKUP(B406,CALC!$E$2:$H$33,4,FALSE)</f>
        <v>#N/A</v>
      </c>
      <c r="AP406" s="1"/>
      <c r="AQ406" s="3">
        <f t="shared" si="279"/>
        <v>0</v>
      </c>
      <c r="AR406" s="3">
        <f t="shared" si="280"/>
        <v>0</v>
      </c>
      <c r="AS406" s="3" t="e">
        <f t="shared" si="281"/>
        <v>#N/A</v>
      </c>
      <c r="AT406" s="3" t="e">
        <f t="shared" si="282"/>
        <v>#N/A</v>
      </c>
      <c r="AU406" s="3" t="e">
        <f t="shared" si="283"/>
        <v>#N/A</v>
      </c>
      <c r="AV406" s="3" t="e">
        <f t="shared" si="284"/>
        <v>#N/A</v>
      </c>
      <c r="AW406" s="3" t="e">
        <f t="shared" si="285"/>
        <v>#N/A</v>
      </c>
      <c r="AX406" s="3" t="e">
        <f t="shared" si="286"/>
        <v>#N/A</v>
      </c>
      <c r="AY406" s="3">
        <f t="shared" si="287"/>
        <v>-5.7566071428571419</v>
      </c>
      <c r="AZ406" s="3">
        <f t="shared" si="288"/>
        <v>-5.7566071428571419</v>
      </c>
      <c r="BA406" s="3">
        <f t="shared" si="289"/>
        <v>-5.7566071428571419</v>
      </c>
      <c r="BB406" s="3" t="e">
        <f t="shared" si="290"/>
        <v>#N/A</v>
      </c>
      <c r="BC406" s="3" t="e">
        <f t="shared" si="291"/>
        <v>#N/A</v>
      </c>
      <c r="BD406" s="3" t="e">
        <f t="shared" si="292"/>
        <v>#N/A</v>
      </c>
      <c r="BE406" s="3" t="e">
        <f t="shared" si="293"/>
        <v>#N/A</v>
      </c>
      <c r="BF406" s="3" t="e">
        <f t="shared" si="294"/>
        <v>#N/A</v>
      </c>
      <c r="BG406" s="3" t="e">
        <f t="shared" si="295"/>
        <v>#N/A</v>
      </c>
    </row>
    <row r="407" spans="1:59" ht="12.75" x14ac:dyDescent="0.2">
      <c r="A407" s="1"/>
      <c r="B407" s="1"/>
      <c r="C407" s="1"/>
      <c r="D407" s="1"/>
      <c r="E407" s="1"/>
      <c r="F407" s="80"/>
      <c r="G407" s="80"/>
      <c r="H407" s="80"/>
      <c r="I407" s="80"/>
      <c r="J407" s="80"/>
      <c r="K407" s="80"/>
      <c r="L407" s="80"/>
      <c r="M407" s="80"/>
      <c r="N407" s="81"/>
      <c r="O407" s="3"/>
      <c r="P407" s="3"/>
      <c r="Q407" s="3"/>
      <c r="R407" s="3"/>
      <c r="S407" s="3"/>
      <c r="T407" s="3"/>
      <c r="U407" s="3"/>
      <c r="V407" s="3"/>
      <c r="W407" s="3"/>
      <c r="X407" s="3"/>
      <c r="Y407" s="3"/>
      <c r="Z407" s="3"/>
      <c r="AA407" s="3"/>
      <c r="AB407" s="1"/>
      <c r="AC407" s="1"/>
      <c r="AD407" s="1"/>
      <c r="AE407" s="1"/>
      <c r="AF407" s="1"/>
      <c r="AG407" s="1"/>
      <c r="AH407" s="1"/>
      <c r="AI407" s="1"/>
      <c r="AJ407" s="1"/>
      <c r="AK407" s="1"/>
      <c r="AL407" s="1">
        <f>IFERROR(VLOOKUP(C407,CALC!$K$2:$M$8,2,FALSE),1)</f>
        <v>1</v>
      </c>
      <c r="AM407" s="1">
        <f>IFERROR(VLOOKUP(C407,CALC!$K$2:$M$8,3,FALSE),1)</f>
        <v>1</v>
      </c>
      <c r="AN407" s="1" t="e">
        <f>VLOOKUP(B407,CALC!$E$2:$H$33,3,FALSE)</f>
        <v>#N/A</v>
      </c>
      <c r="AO407" s="1" t="e">
        <f>VLOOKUP(B407,CALC!$E$2:$H$33,4,FALSE)</f>
        <v>#N/A</v>
      </c>
      <c r="AP407" s="1"/>
      <c r="AQ407" s="3">
        <f t="shared" si="279"/>
        <v>0</v>
      </c>
      <c r="AR407" s="3">
        <f t="shared" si="280"/>
        <v>0</v>
      </c>
      <c r="AS407" s="3" t="e">
        <f t="shared" si="281"/>
        <v>#N/A</v>
      </c>
      <c r="AT407" s="3" t="e">
        <f t="shared" si="282"/>
        <v>#N/A</v>
      </c>
      <c r="AU407" s="3" t="e">
        <f t="shared" si="283"/>
        <v>#N/A</v>
      </c>
      <c r="AV407" s="3" t="e">
        <f t="shared" si="284"/>
        <v>#N/A</v>
      </c>
      <c r="AW407" s="3" t="e">
        <f t="shared" si="285"/>
        <v>#N/A</v>
      </c>
      <c r="AX407" s="3" t="e">
        <f t="shared" si="286"/>
        <v>#N/A</v>
      </c>
      <c r="AY407" s="3">
        <f t="shared" si="287"/>
        <v>-5.7566071428571419</v>
      </c>
      <c r="AZ407" s="3">
        <f t="shared" si="288"/>
        <v>-5.7566071428571419</v>
      </c>
      <c r="BA407" s="3">
        <f t="shared" si="289"/>
        <v>-5.7566071428571419</v>
      </c>
      <c r="BB407" s="3" t="e">
        <f t="shared" si="290"/>
        <v>#N/A</v>
      </c>
      <c r="BC407" s="3" t="e">
        <f t="shared" si="291"/>
        <v>#N/A</v>
      </c>
      <c r="BD407" s="3" t="e">
        <f t="shared" si="292"/>
        <v>#N/A</v>
      </c>
      <c r="BE407" s="3" t="e">
        <f t="shared" si="293"/>
        <v>#N/A</v>
      </c>
      <c r="BF407" s="3" t="e">
        <f t="shared" si="294"/>
        <v>#N/A</v>
      </c>
      <c r="BG407" s="3" t="e">
        <f t="shared" si="295"/>
        <v>#N/A</v>
      </c>
    </row>
    <row r="408" spans="1:59" ht="12.75" x14ac:dyDescent="0.2">
      <c r="A408" s="1"/>
      <c r="B408" s="1"/>
      <c r="C408" s="1"/>
      <c r="D408" s="1"/>
      <c r="E408" s="1"/>
      <c r="F408" s="80"/>
      <c r="G408" s="80"/>
      <c r="H408" s="80"/>
      <c r="I408" s="80"/>
      <c r="J408" s="80"/>
      <c r="K408" s="80"/>
      <c r="L408" s="80"/>
      <c r="M408" s="80"/>
      <c r="N408" s="81"/>
      <c r="O408" s="3"/>
      <c r="P408" s="3"/>
      <c r="Q408" s="3"/>
      <c r="R408" s="3"/>
      <c r="S408" s="3"/>
      <c r="T408" s="3"/>
      <c r="U408" s="3"/>
      <c r="V408" s="3"/>
      <c r="W408" s="3"/>
      <c r="X408" s="3"/>
      <c r="Y408" s="3"/>
      <c r="Z408" s="3"/>
      <c r="AA408" s="3"/>
      <c r="AB408" s="1"/>
      <c r="AC408" s="1"/>
      <c r="AD408" s="1"/>
      <c r="AE408" s="1"/>
      <c r="AF408" s="1"/>
      <c r="AG408" s="1"/>
      <c r="AH408" s="1"/>
      <c r="AI408" s="1"/>
      <c r="AJ408" s="1"/>
      <c r="AK408" s="1"/>
      <c r="AL408" s="1">
        <f>IFERROR(VLOOKUP(C408,CALC!$K$2:$M$8,2,FALSE),1)</f>
        <v>1</v>
      </c>
      <c r="AM408" s="1">
        <f>IFERROR(VLOOKUP(C408,CALC!$K$2:$M$8,3,FALSE),1)</f>
        <v>1</v>
      </c>
      <c r="AN408" s="1" t="e">
        <f>VLOOKUP(B408,CALC!$E$2:$H$33,3,FALSE)</f>
        <v>#N/A</v>
      </c>
      <c r="AO408" s="1" t="e">
        <f>VLOOKUP(B408,CALC!$E$2:$H$33,4,FALSE)</f>
        <v>#N/A</v>
      </c>
      <c r="AP408" s="1"/>
      <c r="AQ408" s="3">
        <f t="shared" si="279"/>
        <v>0</v>
      </c>
      <c r="AR408" s="3">
        <f t="shared" si="280"/>
        <v>0</v>
      </c>
      <c r="AS408" s="3" t="e">
        <f t="shared" si="281"/>
        <v>#N/A</v>
      </c>
      <c r="AT408" s="3" t="e">
        <f t="shared" si="282"/>
        <v>#N/A</v>
      </c>
      <c r="AU408" s="3" t="e">
        <f t="shared" si="283"/>
        <v>#N/A</v>
      </c>
      <c r="AV408" s="3" t="e">
        <f t="shared" si="284"/>
        <v>#N/A</v>
      </c>
      <c r="AW408" s="3" t="e">
        <f t="shared" si="285"/>
        <v>#N/A</v>
      </c>
      <c r="AX408" s="3" t="e">
        <f t="shared" si="286"/>
        <v>#N/A</v>
      </c>
      <c r="AY408" s="3">
        <f t="shared" si="287"/>
        <v>-5.7566071428571419</v>
      </c>
      <c r="AZ408" s="3">
        <f t="shared" si="288"/>
        <v>-5.7566071428571419</v>
      </c>
      <c r="BA408" s="3">
        <f t="shared" si="289"/>
        <v>-5.7566071428571419</v>
      </c>
      <c r="BB408" s="3" t="e">
        <f t="shared" si="290"/>
        <v>#N/A</v>
      </c>
      <c r="BC408" s="3" t="e">
        <f t="shared" si="291"/>
        <v>#N/A</v>
      </c>
      <c r="BD408" s="3" t="e">
        <f t="shared" si="292"/>
        <v>#N/A</v>
      </c>
      <c r="BE408" s="3" t="e">
        <f t="shared" si="293"/>
        <v>#N/A</v>
      </c>
      <c r="BF408" s="3" t="e">
        <f t="shared" si="294"/>
        <v>#N/A</v>
      </c>
      <c r="BG408" s="3" t="e">
        <f t="shared" si="295"/>
        <v>#N/A</v>
      </c>
    </row>
    <row r="409" spans="1:59" ht="12.75" x14ac:dyDescent="0.2">
      <c r="A409" s="1"/>
      <c r="B409" s="1"/>
      <c r="C409" s="1"/>
      <c r="D409" s="1"/>
      <c r="E409" s="1"/>
      <c r="F409" s="80"/>
      <c r="G409" s="80"/>
      <c r="H409" s="80"/>
      <c r="I409" s="80"/>
      <c r="J409" s="80"/>
      <c r="K409" s="80"/>
      <c r="L409" s="80"/>
      <c r="M409" s="80"/>
      <c r="N409" s="81"/>
      <c r="O409" s="3"/>
      <c r="P409" s="3"/>
      <c r="Q409" s="3"/>
      <c r="R409" s="3"/>
      <c r="S409" s="3"/>
      <c r="T409" s="3"/>
      <c r="U409" s="3"/>
      <c r="V409" s="3"/>
      <c r="W409" s="3"/>
      <c r="X409" s="3"/>
      <c r="Y409" s="3"/>
      <c r="Z409" s="3"/>
      <c r="AA409" s="3"/>
      <c r="AB409" s="1"/>
      <c r="AC409" s="1"/>
      <c r="AD409" s="1"/>
      <c r="AE409" s="1"/>
      <c r="AF409" s="1"/>
      <c r="AG409" s="1"/>
      <c r="AH409" s="1"/>
      <c r="AI409" s="1"/>
      <c r="AJ409" s="1"/>
      <c r="AK409" s="1"/>
      <c r="AL409" s="1">
        <f>IFERROR(VLOOKUP(C409,CALC!$K$2:$M$8,2,FALSE),1)</f>
        <v>1</v>
      </c>
      <c r="AM409" s="1">
        <f>IFERROR(VLOOKUP(C409,CALC!$K$2:$M$8,3,FALSE),1)</f>
        <v>1</v>
      </c>
      <c r="AN409" s="1" t="e">
        <f>VLOOKUP(B409,CALC!$E$2:$H$33,3,FALSE)</f>
        <v>#N/A</v>
      </c>
      <c r="AO409" s="1" t="e">
        <f>VLOOKUP(B409,CALC!$E$2:$H$33,4,FALSE)</f>
        <v>#N/A</v>
      </c>
      <c r="AP409" s="1"/>
      <c r="AQ409" s="3">
        <f t="shared" si="279"/>
        <v>0</v>
      </c>
      <c r="AR409" s="3">
        <f t="shared" si="280"/>
        <v>0</v>
      </c>
      <c r="AS409" s="3" t="e">
        <f t="shared" si="281"/>
        <v>#N/A</v>
      </c>
      <c r="AT409" s="3" t="e">
        <f t="shared" si="282"/>
        <v>#N/A</v>
      </c>
      <c r="AU409" s="3" t="e">
        <f t="shared" si="283"/>
        <v>#N/A</v>
      </c>
      <c r="AV409" s="3" t="e">
        <f t="shared" si="284"/>
        <v>#N/A</v>
      </c>
      <c r="AW409" s="3" t="e">
        <f t="shared" si="285"/>
        <v>#N/A</v>
      </c>
      <c r="AX409" s="3" t="e">
        <f t="shared" si="286"/>
        <v>#N/A</v>
      </c>
      <c r="AY409" s="3">
        <f t="shared" si="287"/>
        <v>-5.7566071428571419</v>
      </c>
      <c r="AZ409" s="3">
        <f t="shared" si="288"/>
        <v>-5.7566071428571419</v>
      </c>
      <c r="BA409" s="3">
        <f t="shared" si="289"/>
        <v>-5.7566071428571419</v>
      </c>
      <c r="BB409" s="3" t="e">
        <f t="shared" si="290"/>
        <v>#N/A</v>
      </c>
      <c r="BC409" s="3" t="e">
        <f t="shared" si="291"/>
        <v>#N/A</v>
      </c>
      <c r="BD409" s="3" t="e">
        <f t="shared" si="292"/>
        <v>#N/A</v>
      </c>
      <c r="BE409" s="3" t="e">
        <f t="shared" si="293"/>
        <v>#N/A</v>
      </c>
      <c r="BF409" s="3" t="e">
        <f t="shared" si="294"/>
        <v>#N/A</v>
      </c>
      <c r="BG409" s="3" t="e">
        <f t="shared" si="295"/>
        <v>#N/A</v>
      </c>
    </row>
    <row r="410" spans="1:59" ht="12.75" x14ac:dyDescent="0.2">
      <c r="A410" s="1"/>
      <c r="B410" s="1"/>
      <c r="C410" s="1"/>
      <c r="D410" s="1"/>
      <c r="E410" s="1"/>
      <c r="F410" s="80"/>
      <c r="G410" s="80"/>
      <c r="H410" s="80"/>
      <c r="I410" s="80"/>
      <c r="J410" s="80"/>
      <c r="K410" s="80"/>
      <c r="L410" s="80"/>
      <c r="M410" s="80"/>
      <c r="N410" s="81"/>
      <c r="O410" s="3"/>
      <c r="P410" s="3"/>
      <c r="Q410" s="3"/>
      <c r="R410" s="3"/>
      <c r="S410" s="3"/>
      <c r="T410" s="3"/>
      <c r="U410" s="3"/>
      <c r="V410" s="3"/>
      <c r="W410" s="3"/>
      <c r="X410" s="3"/>
      <c r="Y410" s="3"/>
      <c r="Z410" s="3"/>
      <c r="AA410" s="3"/>
      <c r="AB410" s="1"/>
      <c r="AC410" s="1"/>
      <c r="AD410" s="1"/>
      <c r="AE410" s="1"/>
      <c r="AF410" s="1"/>
      <c r="AG410" s="1"/>
      <c r="AH410" s="1"/>
      <c r="AI410" s="1"/>
      <c r="AJ410" s="1"/>
      <c r="AK410" s="1"/>
      <c r="AL410" s="1">
        <f>IFERROR(VLOOKUP(C410,CALC!$K$2:$M$8,2,FALSE),1)</f>
        <v>1</v>
      </c>
      <c r="AM410" s="1">
        <f>IFERROR(VLOOKUP(C410,CALC!$K$2:$M$8,3,FALSE),1)</f>
        <v>1</v>
      </c>
      <c r="AN410" s="1" t="e">
        <f>VLOOKUP(B410,CALC!$E$2:$H$33,3,FALSE)</f>
        <v>#N/A</v>
      </c>
      <c r="AO410" s="1" t="e">
        <f>VLOOKUP(B410,CALC!$E$2:$H$33,4,FALSE)</f>
        <v>#N/A</v>
      </c>
      <c r="AP410" s="1"/>
      <c r="AQ410" s="3">
        <f t="shared" si="279"/>
        <v>0</v>
      </c>
      <c r="AR410" s="3">
        <f t="shared" si="280"/>
        <v>0</v>
      </c>
      <c r="AS410" s="3" t="e">
        <f t="shared" si="281"/>
        <v>#N/A</v>
      </c>
      <c r="AT410" s="3" t="e">
        <f t="shared" si="282"/>
        <v>#N/A</v>
      </c>
      <c r="AU410" s="3" t="e">
        <f t="shared" si="283"/>
        <v>#N/A</v>
      </c>
      <c r="AV410" s="3" t="e">
        <f t="shared" si="284"/>
        <v>#N/A</v>
      </c>
      <c r="AW410" s="3" t="e">
        <f t="shared" si="285"/>
        <v>#N/A</v>
      </c>
      <c r="AX410" s="3" t="e">
        <f t="shared" si="286"/>
        <v>#N/A</v>
      </c>
      <c r="AY410" s="3">
        <f t="shared" si="287"/>
        <v>-5.7566071428571419</v>
      </c>
      <c r="AZ410" s="3">
        <f t="shared" si="288"/>
        <v>-5.7566071428571419</v>
      </c>
      <c r="BA410" s="3">
        <f t="shared" si="289"/>
        <v>-5.7566071428571419</v>
      </c>
      <c r="BB410" s="3" t="e">
        <f t="shared" si="290"/>
        <v>#N/A</v>
      </c>
      <c r="BC410" s="3" t="e">
        <f t="shared" si="291"/>
        <v>#N/A</v>
      </c>
      <c r="BD410" s="3" t="e">
        <f t="shared" si="292"/>
        <v>#N/A</v>
      </c>
      <c r="BE410" s="3" t="e">
        <f t="shared" si="293"/>
        <v>#N/A</v>
      </c>
      <c r="BF410" s="3" t="e">
        <f t="shared" si="294"/>
        <v>#N/A</v>
      </c>
      <c r="BG410" s="3" t="e">
        <f t="shared" si="295"/>
        <v>#N/A</v>
      </c>
    </row>
    <row r="411" spans="1:59" ht="12.75" x14ac:dyDescent="0.2">
      <c r="A411" s="1"/>
      <c r="B411" s="1"/>
      <c r="C411" s="1"/>
      <c r="D411" s="1"/>
      <c r="E411" s="1"/>
      <c r="F411" s="80"/>
      <c r="G411" s="80"/>
      <c r="H411" s="80"/>
      <c r="I411" s="80"/>
      <c r="J411" s="80"/>
      <c r="K411" s="80"/>
      <c r="L411" s="80"/>
      <c r="M411" s="80"/>
      <c r="N411" s="81"/>
      <c r="O411" s="3"/>
      <c r="P411" s="3"/>
      <c r="Q411" s="3"/>
      <c r="R411" s="3"/>
      <c r="S411" s="3"/>
      <c r="T411" s="3"/>
      <c r="U411" s="3"/>
      <c r="V411" s="3"/>
      <c r="W411" s="3"/>
      <c r="X411" s="3"/>
      <c r="Y411" s="3"/>
      <c r="Z411" s="3"/>
      <c r="AA411" s="3"/>
      <c r="AB411" s="1"/>
      <c r="AC411" s="1"/>
      <c r="AD411" s="1"/>
      <c r="AE411" s="1"/>
      <c r="AF411" s="1"/>
      <c r="AG411" s="1"/>
      <c r="AH411" s="1"/>
      <c r="AI411" s="1"/>
      <c r="AJ411" s="1"/>
      <c r="AK411" s="1"/>
      <c r="AL411" s="1">
        <f>IFERROR(VLOOKUP(C411,CALC!$K$2:$M$8,2,FALSE),1)</f>
        <v>1</v>
      </c>
      <c r="AM411" s="1">
        <f>IFERROR(VLOOKUP(C411,CALC!$K$2:$M$8,3,FALSE),1)</f>
        <v>1</v>
      </c>
      <c r="AN411" s="1" t="e">
        <f>VLOOKUP(B411,CALC!$E$2:$H$33,3,FALSE)</f>
        <v>#N/A</v>
      </c>
      <c r="AO411" s="1" t="e">
        <f>VLOOKUP(B411,CALC!$E$2:$H$33,4,FALSE)</f>
        <v>#N/A</v>
      </c>
      <c r="AP411" s="1"/>
      <c r="AQ411" s="3">
        <f t="shared" si="279"/>
        <v>0</v>
      </c>
      <c r="AR411" s="3">
        <f t="shared" si="280"/>
        <v>0</v>
      </c>
      <c r="AS411" s="3" t="e">
        <f t="shared" si="281"/>
        <v>#N/A</v>
      </c>
      <c r="AT411" s="3" t="e">
        <f t="shared" si="282"/>
        <v>#N/A</v>
      </c>
      <c r="AU411" s="3" t="e">
        <f t="shared" si="283"/>
        <v>#N/A</v>
      </c>
      <c r="AV411" s="3" t="e">
        <f t="shared" si="284"/>
        <v>#N/A</v>
      </c>
      <c r="AW411" s="3" t="e">
        <f t="shared" si="285"/>
        <v>#N/A</v>
      </c>
      <c r="AX411" s="3" t="e">
        <f t="shared" si="286"/>
        <v>#N/A</v>
      </c>
      <c r="AY411" s="3">
        <f t="shared" si="287"/>
        <v>-5.7566071428571419</v>
      </c>
      <c r="AZ411" s="3">
        <f t="shared" si="288"/>
        <v>-5.7566071428571419</v>
      </c>
      <c r="BA411" s="3">
        <f t="shared" si="289"/>
        <v>-5.7566071428571419</v>
      </c>
      <c r="BB411" s="3" t="e">
        <f t="shared" si="290"/>
        <v>#N/A</v>
      </c>
      <c r="BC411" s="3" t="e">
        <f t="shared" si="291"/>
        <v>#N/A</v>
      </c>
      <c r="BD411" s="3" t="e">
        <f t="shared" si="292"/>
        <v>#N/A</v>
      </c>
      <c r="BE411" s="3" t="e">
        <f t="shared" si="293"/>
        <v>#N/A</v>
      </c>
      <c r="BF411" s="3" t="e">
        <f t="shared" si="294"/>
        <v>#N/A</v>
      </c>
      <c r="BG411" s="3" t="e">
        <f t="shared" si="295"/>
        <v>#N/A</v>
      </c>
    </row>
    <row r="412" spans="1:59" ht="12.75" x14ac:dyDescent="0.2">
      <c r="A412" s="1"/>
      <c r="B412" s="1"/>
      <c r="C412" s="1"/>
      <c r="D412" s="1"/>
      <c r="E412" s="1"/>
      <c r="F412" s="80"/>
      <c r="G412" s="80"/>
      <c r="H412" s="80"/>
      <c r="I412" s="80"/>
      <c r="J412" s="80"/>
      <c r="K412" s="80"/>
      <c r="L412" s="80"/>
      <c r="M412" s="80"/>
      <c r="N412" s="81"/>
      <c r="O412" s="3"/>
      <c r="P412" s="3"/>
      <c r="Q412" s="3"/>
      <c r="R412" s="3"/>
      <c r="S412" s="3"/>
      <c r="T412" s="3"/>
      <c r="U412" s="3"/>
      <c r="V412" s="3"/>
      <c r="W412" s="3"/>
      <c r="X412" s="3"/>
      <c r="Y412" s="3"/>
      <c r="Z412" s="3"/>
      <c r="AA412" s="3"/>
      <c r="AB412" s="1"/>
      <c r="AC412" s="1"/>
      <c r="AD412" s="1"/>
      <c r="AE412" s="1"/>
      <c r="AF412" s="1"/>
      <c r="AG412" s="1"/>
      <c r="AH412" s="1"/>
      <c r="AI412" s="1"/>
      <c r="AJ412" s="1"/>
      <c r="AK412" s="1"/>
      <c r="AL412" s="1" t="e">
        <f>VLOOKUP(C412,CALC!$K$2:$M$8,2,FALSE)</f>
        <v>#N/A</v>
      </c>
      <c r="AM412" s="1" t="e">
        <f>VLOOKUP(C412,CALC!$K$2:$M$8,3,FALSE)</f>
        <v>#N/A</v>
      </c>
      <c r="AN412" s="1" t="e">
        <f>VLOOKUP(B412,CALC!$E$2:$H$33,3,FALSE)</f>
        <v>#N/A</v>
      </c>
      <c r="AO412" s="1" t="e">
        <f>VLOOKUP(B412,CALC!$E$2:$H$33,4,FALSE)</f>
        <v>#N/A</v>
      </c>
      <c r="AP412" s="1"/>
      <c r="AQ412" s="3" t="e">
        <f t="shared" si="279"/>
        <v>#N/A</v>
      </c>
      <c r="AR412" s="3" t="e">
        <f t="shared" si="280"/>
        <v>#N/A</v>
      </c>
      <c r="AS412" s="3" t="e">
        <f t="shared" si="281"/>
        <v>#N/A</v>
      </c>
      <c r="AT412" s="3" t="e">
        <f t="shared" si="282"/>
        <v>#N/A</v>
      </c>
      <c r="AU412" s="3" t="e">
        <f t="shared" si="283"/>
        <v>#N/A</v>
      </c>
      <c r="AV412" s="3" t="e">
        <f t="shared" si="284"/>
        <v>#N/A</v>
      </c>
      <c r="AW412" s="3" t="e">
        <f t="shared" si="285"/>
        <v>#N/A</v>
      </c>
      <c r="AX412" s="3" t="e">
        <f t="shared" si="286"/>
        <v>#N/A</v>
      </c>
      <c r="AY412" s="3">
        <f t="shared" si="287"/>
        <v>-5.7566071428571419</v>
      </c>
      <c r="AZ412" s="3" t="e">
        <f t="shared" si="288"/>
        <v>#N/A</v>
      </c>
      <c r="BA412" s="3" t="e">
        <f t="shared" si="289"/>
        <v>#N/A</v>
      </c>
      <c r="BB412" s="3" t="e">
        <f t="shared" si="290"/>
        <v>#N/A</v>
      </c>
      <c r="BC412" s="3" t="e">
        <f t="shared" si="291"/>
        <v>#N/A</v>
      </c>
      <c r="BD412" s="3" t="e">
        <f t="shared" si="292"/>
        <v>#N/A</v>
      </c>
      <c r="BE412" s="3" t="e">
        <f t="shared" si="293"/>
        <v>#N/A</v>
      </c>
      <c r="BF412" s="3" t="e">
        <f t="shared" si="294"/>
        <v>#N/A</v>
      </c>
      <c r="BG412" s="3" t="e">
        <f t="shared" si="295"/>
        <v>#N/A</v>
      </c>
    </row>
    <row r="413" spans="1:59" ht="12.75" x14ac:dyDescent="0.2">
      <c r="A413" s="1"/>
      <c r="B413" s="1"/>
      <c r="C413" s="1"/>
      <c r="D413" s="1"/>
      <c r="E413" s="1"/>
      <c r="F413" s="80"/>
      <c r="G413" s="80"/>
      <c r="H413" s="80"/>
      <c r="I413" s="80"/>
      <c r="J413" s="80"/>
      <c r="K413" s="80"/>
      <c r="L413" s="80"/>
      <c r="M413" s="80"/>
      <c r="N413" s="81"/>
      <c r="O413" s="3"/>
      <c r="P413" s="3"/>
      <c r="Q413" s="3"/>
      <c r="R413" s="3"/>
      <c r="S413" s="3"/>
      <c r="T413" s="3"/>
      <c r="U413" s="3"/>
      <c r="V413" s="3"/>
      <c r="W413" s="3"/>
      <c r="X413" s="3"/>
      <c r="Y413" s="3"/>
      <c r="Z413" s="3"/>
      <c r="AA413" s="3"/>
      <c r="AB413" s="1"/>
      <c r="AC413" s="1"/>
      <c r="AD413" s="1"/>
      <c r="AE413" s="1"/>
      <c r="AF413" s="1"/>
      <c r="AG413" s="1"/>
      <c r="AH413" s="1"/>
      <c r="AI413" s="1"/>
      <c r="AJ413" s="1"/>
      <c r="AK413" s="1"/>
      <c r="AL413" s="1" t="e">
        <f>VLOOKUP(C413,CALC!$K$2:$M$8,2,FALSE)</f>
        <v>#N/A</v>
      </c>
      <c r="AM413" s="1" t="e">
        <f>VLOOKUP(C413,CALC!$K$2:$M$8,3,FALSE)</f>
        <v>#N/A</v>
      </c>
      <c r="AN413" s="1" t="e">
        <f>VLOOKUP(B413,CALC!$E$2:$H$33,3,FALSE)</f>
        <v>#N/A</v>
      </c>
      <c r="AO413" s="1" t="e">
        <f>VLOOKUP(B413,CALC!$E$2:$H$33,4,FALSE)</f>
        <v>#N/A</v>
      </c>
      <c r="AP413" s="1"/>
      <c r="AQ413" s="3" t="e">
        <f t="shared" si="279"/>
        <v>#N/A</v>
      </c>
      <c r="AR413" s="3" t="e">
        <f t="shared" si="280"/>
        <v>#N/A</v>
      </c>
      <c r="AS413" s="3" t="e">
        <f t="shared" si="281"/>
        <v>#N/A</v>
      </c>
      <c r="AT413" s="3" t="e">
        <f t="shared" si="282"/>
        <v>#N/A</v>
      </c>
      <c r="AU413" s="3" t="e">
        <f t="shared" si="283"/>
        <v>#N/A</v>
      </c>
      <c r="AV413" s="3" t="e">
        <f t="shared" si="284"/>
        <v>#N/A</v>
      </c>
      <c r="AW413" s="3" t="e">
        <f t="shared" si="285"/>
        <v>#N/A</v>
      </c>
      <c r="AX413" s="3" t="e">
        <f t="shared" si="286"/>
        <v>#N/A</v>
      </c>
      <c r="AY413" s="3">
        <f t="shared" si="287"/>
        <v>-5.7566071428571419</v>
      </c>
      <c r="AZ413" s="3" t="e">
        <f t="shared" si="288"/>
        <v>#N/A</v>
      </c>
      <c r="BA413" s="3" t="e">
        <f t="shared" si="289"/>
        <v>#N/A</v>
      </c>
      <c r="BB413" s="3" t="e">
        <f t="shared" si="290"/>
        <v>#N/A</v>
      </c>
      <c r="BC413" s="3" t="e">
        <f t="shared" si="291"/>
        <v>#N/A</v>
      </c>
      <c r="BD413" s="3" t="e">
        <f t="shared" si="292"/>
        <v>#N/A</v>
      </c>
      <c r="BE413" s="3" t="e">
        <f t="shared" si="293"/>
        <v>#N/A</v>
      </c>
      <c r="BF413" s="3" t="e">
        <f t="shared" si="294"/>
        <v>#N/A</v>
      </c>
      <c r="BG413" s="3" t="e">
        <f t="shared" si="295"/>
        <v>#N/A</v>
      </c>
    </row>
    <row r="414" spans="1:59" ht="12.75" x14ac:dyDescent="0.2">
      <c r="A414" s="1"/>
      <c r="B414" s="1"/>
      <c r="C414" s="1"/>
      <c r="D414" s="1"/>
      <c r="E414" s="1"/>
      <c r="F414" s="80"/>
      <c r="G414" s="80"/>
      <c r="H414" s="80"/>
      <c r="I414" s="80"/>
      <c r="J414" s="80"/>
      <c r="K414" s="80"/>
      <c r="L414" s="80"/>
      <c r="M414" s="80"/>
      <c r="N414" s="81"/>
      <c r="O414" s="3"/>
      <c r="P414" s="3"/>
      <c r="Q414" s="3"/>
      <c r="R414" s="3"/>
      <c r="S414" s="3"/>
      <c r="T414" s="3"/>
      <c r="U414" s="3"/>
      <c r="V414" s="3"/>
      <c r="W414" s="3"/>
      <c r="X414" s="3"/>
      <c r="Y414" s="3"/>
      <c r="Z414" s="3"/>
      <c r="AA414" s="3"/>
      <c r="AB414" s="1"/>
      <c r="AC414" s="1"/>
      <c r="AD414" s="1"/>
      <c r="AE414" s="1"/>
      <c r="AF414" s="1"/>
      <c r="AG414" s="1"/>
      <c r="AH414" s="1"/>
      <c r="AI414" s="1"/>
      <c r="AJ414" s="1"/>
      <c r="AK414" s="1"/>
      <c r="AL414" s="1" t="e">
        <f>VLOOKUP(C414,CALC!$K$2:$M$8,2,FALSE)</f>
        <v>#N/A</v>
      </c>
      <c r="AM414" s="1" t="e">
        <f>VLOOKUP(C414,CALC!$K$2:$M$8,3,FALSE)</f>
        <v>#N/A</v>
      </c>
      <c r="AN414" s="1" t="e">
        <f>VLOOKUP(B414,CALC!$E$2:$H$33,3,FALSE)</f>
        <v>#N/A</v>
      </c>
      <c r="AO414" s="1" t="e">
        <f>VLOOKUP(B414,CALC!$E$2:$H$33,4,FALSE)</f>
        <v>#N/A</v>
      </c>
      <c r="AP414" s="1"/>
      <c r="AQ414" s="3"/>
      <c r="AR414" s="3"/>
      <c r="AS414" s="3"/>
      <c r="AT414" s="3"/>
      <c r="AU414" s="3"/>
      <c r="AV414" s="3"/>
      <c r="AW414" s="3"/>
      <c r="AX414" s="3"/>
      <c r="AY414" s="3">
        <f t="shared" si="287"/>
        <v>-5.7566071428571419</v>
      </c>
      <c r="AZ414" s="3" t="e">
        <f t="shared" si="288"/>
        <v>#N/A</v>
      </c>
      <c r="BA414" s="3" t="e">
        <f t="shared" si="289"/>
        <v>#N/A</v>
      </c>
      <c r="BB414" s="3" t="e">
        <f t="shared" si="290"/>
        <v>#N/A</v>
      </c>
      <c r="BC414" s="3" t="e">
        <f t="shared" si="291"/>
        <v>#N/A</v>
      </c>
      <c r="BD414" s="3" t="e">
        <f t="shared" si="292"/>
        <v>#N/A</v>
      </c>
      <c r="BE414" s="3" t="e">
        <f t="shared" si="293"/>
        <v>#N/A</v>
      </c>
      <c r="BF414" s="3" t="e">
        <f t="shared" si="294"/>
        <v>#N/A</v>
      </c>
      <c r="BG414" s="3" t="e">
        <f t="shared" si="295"/>
        <v>#N/A</v>
      </c>
    </row>
    <row r="415" spans="1:59" ht="12.75" x14ac:dyDescent="0.2">
      <c r="A415" s="1"/>
      <c r="B415" s="1"/>
      <c r="C415" s="1"/>
      <c r="D415" s="1"/>
      <c r="E415" s="1"/>
      <c r="F415" s="80"/>
      <c r="G415" s="80"/>
      <c r="H415" s="80"/>
      <c r="I415" s="80"/>
      <c r="J415" s="80"/>
      <c r="K415" s="80"/>
      <c r="L415" s="80"/>
      <c r="M415" s="80"/>
      <c r="N415" s="81"/>
      <c r="O415" s="3"/>
      <c r="P415" s="3"/>
      <c r="Q415" s="3"/>
      <c r="R415" s="3"/>
      <c r="S415" s="3"/>
      <c r="T415" s="3"/>
      <c r="U415" s="3"/>
      <c r="V415" s="3"/>
      <c r="W415" s="3"/>
      <c r="X415" s="3"/>
      <c r="Y415" s="3"/>
      <c r="Z415" s="3"/>
      <c r="AA415" s="3"/>
      <c r="AB415" s="1"/>
      <c r="AC415" s="1"/>
      <c r="AD415" s="1"/>
      <c r="AE415" s="1"/>
      <c r="AF415" s="1"/>
      <c r="AG415" s="1"/>
      <c r="AH415" s="1"/>
      <c r="AI415" s="1"/>
      <c r="AJ415" s="1"/>
      <c r="AK415" s="1"/>
      <c r="AL415" s="1" t="e">
        <f>VLOOKUP(C415,CALC!$K$2:$M$8,2,FALSE)</f>
        <v>#N/A</v>
      </c>
      <c r="AM415" s="1" t="e">
        <f>VLOOKUP(C415,CALC!$K$2:$M$8,3,FALSE)</f>
        <v>#N/A</v>
      </c>
      <c r="AN415" s="1" t="e">
        <f>VLOOKUP(B415,CALC!$E$2:$H$33,3,FALSE)</f>
        <v>#N/A</v>
      </c>
      <c r="AO415" s="1" t="e">
        <f>VLOOKUP(B415,CALC!$E$2:$H$33,4,FALSE)</f>
        <v>#N/A</v>
      </c>
      <c r="AP415" s="1"/>
      <c r="AQ415" s="3"/>
      <c r="AR415" s="3"/>
      <c r="AS415" s="3"/>
      <c r="AT415" s="3"/>
      <c r="AU415" s="3"/>
      <c r="AV415" s="3"/>
      <c r="AW415" s="3"/>
      <c r="AX415" s="3"/>
      <c r="AY415" s="3">
        <f t="shared" si="287"/>
        <v>-5.7566071428571419</v>
      </c>
      <c r="AZ415" s="3" t="e">
        <f t="shared" si="288"/>
        <v>#N/A</v>
      </c>
      <c r="BA415" s="3" t="e">
        <f t="shared" si="289"/>
        <v>#N/A</v>
      </c>
      <c r="BB415" s="3" t="e">
        <f t="shared" si="290"/>
        <v>#N/A</v>
      </c>
      <c r="BC415" s="3" t="e">
        <f t="shared" si="291"/>
        <v>#N/A</v>
      </c>
      <c r="BD415" s="3" t="e">
        <f t="shared" si="292"/>
        <v>#N/A</v>
      </c>
      <c r="BE415" s="3" t="e">
        <f t="shared" si="293"/>
        <v>#N/A</v>
      </c>
      <c r="BF415" s="3" t="e">
        <f t="shared" si="294"/>
        <v>#N/A</v>
      </c>
      <c r="BG415" s="3" t="e">
        <f t="shared" si="295"/>
        <v>#N/A</v>
      </c>
    </row>
    <row r="416" spans="1:59" ht="12.75" x14ac:dyDescent="0.2">
      <c r="A416" s="1"/>
      <c r="B416" s="1"/>
      <c r="C416" s="1"/>
      <c r="D416" s="1"/>
      <c r="E416" s="1"/>
      <c r="F416" s="80"/>
      <c r="G416" s="80"/>
      <c r="H416" s="80"/>
      <c r="I416" s="80"/>
      <c r="J416" s="80"/>
      <c r="K416" s="80"/>
      <c r="L416" s="80"/>
      <c r="M416" s="80"/>
      <c r="N416" s="81"/>
      <c r="O416" s="3"/>
      <c r="P416" s="3"/>
      <c r="Q416" s="3"/>
      <c r="R416" s="3"/>
      <c r="S416" s="3"/>
      <c r="T416" s="3"/>
      <c r="U416" s="3"/>
      <c r="V416" s="3"/>
      <c r="W416" s="3"/>
      <c r="X416" s="3"/>
      <c r="Y416" s="3"/>
      <c r="Z416" s="3"/>
      <c r="AA416" s="3"/>
      <c r="AB416" s="1"/>
      <c r="AC416" s="1"/>
      <c r="AD416" s="1"/>
      <c r="AE416" s="1"/>
      <c r="AF416" s="1"/>
      <c r="AG416" s="1"/>
      <c r="AH416" s="1"/>
      <c r="AI416" s="1"/>
      <c r="AJ416" s="1"/>
      <c r="AK416" s="1"/>
      <c r="AL416" s="1" t="e">
        <f>VLOOKUP(C416,CALC!$K$2:$M$8,2,FALSE)</f>
        <v>#N/A</v>
      </c>
      <c r="AM416" s="1" t="e">
        <f>VLOOKUP(C416,CALC!$K$2:$M$8,3,FALSE)</f>
        <v>#N/A</v>
      </c>
      <c r="AN416" s="1" t="e">
        <f>VLOOKUP(B416,CALC!$E$2:$H$33,3,FALSE)</f>
        <v>#N/A</v>
      </c>
      <c r="AO416" s="1" t="e">
        <f>VLOOKUP(B416,CALC!$E$2:$H$33,4,FALSE)</f>
        <v>#N/A</v>
      </c>
      <c r="AP416" s="1"/>
      <c r="AQ416" s="3"/>
      <c r="AR416" s="3"/>
      <c r="AS416" s="3"/>
      <c r="AT416" s="3"/>
      <c r="AU416" s="3"/>
      <c r="AV416" s="3"/>
      <c r="AW416" s="3"/>
      <c r="AX416" s="3"/>
      <c r="AY416" s="3">
        <f t="shared" si="287"/>
        <v>-5.7566071428571419</v>
      </c>
      <c r="AZ416" s="3" t="e">
        <f t="shared" si="288"/>
        <v>#N/A</v>
      </c>
      <c r="BA416" s="3" t="e">
        <f t="shared" si="289"/>
        <v>#N/A</v>
      </c>
      <c r="BB416" s="3" t="e">
        <f t="shared" si="290"/>
        <v>#N/A</v>
      </c>
      <c r="BC416" s="3" t="e">
        <f t="shared" si="291"/>
        <v>#N/A</v>
      </c>
      <c r="BD416" s="3" t="e">
        <f t="shared" si="292"/>
        <v>#N/A</v>
      </c>
      <c r="BE416" s="3" t="e">
        <f t="shared" si="293"/>
        <v>#N/A</v>
      </c>
      <c r="BF416" s="3" t="e">
        <f t="shared" si="294"/>
        <v>#N/A</v>
      </c>
      <c r="BG416" s="3" t="e">
        <f t="shared" si="295"/>
        <v>#N/A</v>
      </c>
    </row>
    <row r="417" spans="1:59" ht="12.75" x14ac:dyDescent="0.2">
      <c r="A417" s="1"/>
      <c r="B417" s="1"/>
      <c r="C417" s="1"/>
      <c r="D417" s="1"/>
      <c r="E417" s="1"/>
      <c r="F417" s="80"/>
      <c r="G417" s="80"/>
      <c r="H417" s="80"/>
      <c r="I417" s="80"/>
      <c r="J417" s="80"/>
      <c r="K417" s="80"/>
      <c r="L417" s="80"/>
      <c r="M417" s="80"/>
      <c r="N417" s="81"/>
      <c r="O417" s="3"/>
      <c r="P417" s="3"/>
      <c r="Q417" s="3"/>
      <c r="R417" s="3"/>
      <c r="S417" s="3"/>
      <c r="T417" s="3"/>
      <c r="U417" s="3"/>
      <c r="V417" s="3"/>
      <c r="W417" s="3"/>
      <c r="X417" s="3"/>
      <c r="Y417" s="3"/>
      <c r="Z417" s="3"/>
      <c r="AA417" s="3"/>
      <c r="AB417" s="1"/>
      <c r="AC417" s="1"/>
      <c r="AD417" s="1"/>
      <c r="AE417" s="1"/>
      <c r="AF417" s="1"/>
      <c r="AG417" s="1"/>
      <c r="AH417" s="1"/>
      <c r="AI417" s="1"/>
      <c r="AJ417" s="1"/>
      <c r="AK417" s="1"/>
      <c r="AL417" s="1" t="e">
        <f>VLOOKUP(C417,CALC!$K$2:$M$8,2,FALSE)</f>
        <v>#N/A</v>
      </c>
      <c r="AM417" s="1" t="e">
        <f>VLOOKUP(C417,CALC!$K$2:$M$8,3,FALSE)</f>
        <v>#N/A</v>
      </c>
      <c r="AN417" s="1" t="e">
        <f>VLOOKUP(B417,CALC!$E$2:$H$33,3,FALSE)</f>
        <v>#N/A</v>
      </c>
      <c r="AO417" s="1" t="e">
        <f>VLOOKUP(B417,CALC!$E$2:$H$33,4,FALSE)</f>
        <v>#N/A</v>
      </c>
      <c r="AP417" s="1"/>
      <c r="AQ417" s="3"/>
      <c r="AR417" s="3"/>
      <c r="AS417" s="3"/>
      <c r="AT417" s="3"/>
      <c r="AU417" s="3"/>
      <c r="AV417" s="3"/>
      <c r="AW417" s="3"/>
      <c r="AX417" s="3"/>
      <c r="AY417" s="3">
        <f t="shared" si="287"/>
        <v>-5.7566071428571419</v>
      </c>
      <c r="AZ417" s="3" t="e">
        <f t="shared" si="288"/>
        <v>#N/A</v>
      </c>
      <c r="BA417" s="3" t="e">
        <f t="shared" si="289"/>
        <v>#N/A</v>
      </c>
      <c r="BB417" s="3" t="e">
        <f t="shared" si="290"/>
        <v>#N/A</v>
      </c>
      <c r="BC417" s="3" t="e">
        <f t="shared" si="291"/>
        <v>#N/A</v>
      </c>
      <c r="BD417" s="3" t="e">
        <f t="shared" si="292"/>
        <v>#N/A</v>
      </c>
      <c r="BE417" s="3" t="e">
        <f t="shared" si="293"/>
        <v>#N/A</v>
      </c>
      <c r="BF417" s="3" t="e">
        <f t="shared" si="294"/>
        <v>#N/A</v>
      </c>
      <c r="BG417" s="3" t="e">
        <f t="shared" si="295"/>
        <v>#N/A</v>
      </c>
    </row>
    <row r="418" spans="1:59" ht="12.75" x14ac:dyDescent="0.2">
      <c r="A418" s="1"/>
      <c r="B418" s="1"/>
      <c r="C418" s="1"/>
      <c r="D418" s="1"/>
      <c r="E418" s="1"/>
      <c r="F418" s="80"/>
      <c r="G418" s="80"/>
      <c r="H418" s="80"/>
      <c r="I418" s="80"/>
      <c r="J418" s="80"/>
      <c r="K418" s="80"/>
      <c r="L418" s="80"/>
      <c r="M418" s="80"/>
      <c r="N418" s="81"/>
      <c r="O418" s="3"/>
      <c r="P418" s="3"/>
      <c r="Q418" s="3"/>
      <c r="R418" s="3"/>
      <c r="S418" s="3"/>
      <c r="T418" s="3"/>
      <c r="U418" s="3"/>
      <c r="V418" s="3"/>
      <c r="W418" s="3"/>
      <c r="X418" s="3"/>
      <c r="Y418" s="3"/>
      <c r="Z418" s="3"/>
      <c r="AA418" s="3"/>
      <c r="AB418" s="1"/>
      <c r="AC418" s="1"/>
      <c r="AD418" s="1"/>
      <c r="AE418" s="1"/>
      <c r="AF418" s="1"/>
      <c r="AG418" s="1"/>
      <c r="AH418" s="1"/>
      <c r="AI418" s="1"/>
      <c r="AJ418" s="1"/>
      <c r="AK418" s="1"/>
      <c r="AL418" s="1" t="e">
        <f>VLOOKUP(C418,CALC!$K$2:$M$8,2,FALSE)</f>
        <v>#N/A</v>
      </c>
      <c r="AM418" s="1" t="e">
        <f>VLOOKUP(C418,CALC!$K$2:$M$8,3,FALSE)</f>
        <v>#N/A</v>
      </c>
      <c r="AN418" s="1" t="e">
        <f>VLOOKUP(B418,CALC!$E$2:$H$33,3,FALSE)</f>
        <v>#N/A</v>
      </c>
      <c r="AO418" s="1" t="e">
        <f>VLOOKUP(B418,CALC!$E$2:$H$33,4,FALSE)</f>
        <v>#N/A</v>
      </c>
      <c r="AP418" s="1"/>
      <c r="AQ418" s="3"/>
      <c r="AR418" s="3"/>
      <c r="AS418" s="3"/>
      <c r="AT418" s="3"/>
      <c r="AU418" s="3"/>
      <c r="AV418" s="3"/>
      <c r="AW418" s="3"/>
      <c r="AX418" s="3"/>
      <c r="AY418" s="3">
        <f t="shared" si="287"/>
        <v>-5.7566071428571419</v>
      </c>
      <c r="AZ418" s="3" t="e">
        <f t="shared" si="288"/>
        <v>#N/A</v>
      </c>
      <c r="BA418" s="3" t="e">
        <f t="shared" si="289"/>
        <v>#N/A</v>
      </c>
      <c r="BB418" s="3" t="e">
        <f t="shared" si="290"/>
        <v>#N/A</v>
      </c>
      <c r="BC418" s="3" t="e">
        <f t="shared" si="291"/>
        <v>#N/A</v>
      </c>
      <c r="BD418" s="3" t="e">
        <f t="shared" si="292"/>
        <v>#N/A</v>
      </c>
      <c r="BE418" s="3" t="e">
        <f t="shared" si="293"/>
        <v>#N/A</v>
      </c>
      <c r="BF418" s="3" t="e">
        <f t="shared" si="294"/>
        <v>#N/A</v>
      </c>
      <c r="BG418" s="3" t="e">
        <f t="shared" si="295"/>
        <v>#N/A</v>
      </c>
    </row>
    <row r="419" spans="1:59" ht="12.75" x14ac:dyDescent="0.2">
      <c r="A419" s="1"/>
      <c r="B419" s="1"/>
      <c r="C419" s="1"/>
      <c r="D419" s="1"/>
      <c r="E419" s="1"/>
      <c r="F419" s="80"/>
      <c r="G419" s="80"/>
      <c r="H419" s="80"/>
      <c r="I419" s="80"/>
      <c r="J419" s="80"/>
      <c r="K419" s="80"/>
      <c r="L419" s="80"/>
      <c r="M419" s="80"/>
      <c r="N419" s="81"/>
      <c r="O419" s="3"/>
      <c r="P419" s="3"/>
      <c r="Q419" s="3"/>
      <c r="R419" s="3"/>
      <c r="S419" s="3"/>
      <c r="T419" s="3"/>
      <c r="U419" s="3"/>
      <c r="V419" s="3"/>
      <c r="W419" s="3"/>
      <c r="X419" s="3"/>
      <c r="Y419" s="3"/>
      <c r="Z419" s="3"/>
      <c r="AA419" s="3"/>
      <c r="AB419" s="1"/>
      <c r="AC419" s="1"/>
      <c r="AD419" s="1"/>
      <c r="AE419" s="1"/>
      <c r="AF419" s="1"/>
      <c r="AG419" s="1"/>
      <c r="AH419" s="1"/>
      <c r="AI419" s="1"/>
      <c r="AJ419" s="1"/>
      <c r="AK419" s="1"/>
      <c r="AL419" s="1" t="e">
        <f>VLOOKUP(C419,CALC!$K$2:$M$8,2,FALSE)</f>
        <v>#N/A</v>
      </c>
      <c r="AM419" s="1" t="e">
        <f>VLOOKUP(C419,CALC!$K$2:$M$8,3,FALSE)</f>
        <v>#N/A</v>
      </c>
      <c r="AN419" s="1" t="e">
        <f>VLOOKUP(B419,CALC!$E$2:$H$33,3,FALSE)</f>
        <v>#N/A</v>
      </c>
      <c r="AO419" s="1" t="e">
        <f>VLOOKUP(B419,CALC!$E$2:$H$33,4,FALSE)</f>
        <v>#N/A</v>
      </c>
      <c r="AP419" s="1"/>
      <c r="AQ419" s="3"/>
      <c r="AR419" s="3"/>
      <c r="AS419" s="3"/>
      <c r="AT419" s="3"/>
      <c r="AU419" s="3"/>
      <c r="AV419" s="3"/>
      <c r="AW419" s="3"/>
      <c r="AX419" s="3"/>
      <c r="AY419" s="3">
        <f t="shared" si="287"/>
        <v>-5.7566071428571419</v>
      </c>
      <c r="AZ419" s="3" t="e">
        <f t="shared" si="288"/>
        <v>#N/A</v>
      </c>
      <c r="BA419" s="3" t="e">
        <f t="shared" si="289"/>
        <v>#N/A</v>
      </c>
      <c r="BB419" s="3" t="e">
        <f t="shared" si="290"/>
        <v>#N/A</v>
      </c>
      <c r="BC419" s="3" t="e">
        <f t="shared" si="291"/>
        <v>#N/A</v>
      </c>
      <c r="BD419" s="3" t="e">
        <f t="shared" si="292"/>
        <v>#N/A</v>
      </c>
      <c r="BE419" s="3" t="e">
        <f t="shared" si="293"/>
        <v>#N/A</v>
      </c>
      <c r="BF419" s="3" t="e">
        <f t="shared" si="294"/>
        <v>#N/A</v>
      </c>
      <c r="BG419" s="3" t="e">
        <f t="shared" si="295"/>
        <v>#N/A</v>
      </c>
    </row>
  </sheetData>
  <autoFilter ref="A7:AB385" xr:uid="{00000000-0009-0000-0000-000001000000}">
    <sortState xmlns:xlrd2="http://schemas.microsoft.com/office/spreadsheetml/2017/richdata2" ref="A7:AB385">
      <sortCondition descending="1" ref="AB7:AB385"/>
      <sortCondition ref="C7:C385"/>
      <sortCondition descending="1" ref="AA7:AA385"/>
    </sortState>
  </autoFilter>
  <mergeCells count="16">
    <mergeCell ref="P1:AA1"/>
    <mergeCell ref="AB1:AB3"/>
    <mergeCell ref="P2:Q2"/>
    <mergeCell ref="R2:T2"/>
    <mergeCell ref="U2:W2"/>
    <mergeCell ref="X2:Y2"/>
    <mergeCell ref="A4:E4"/>
    <mergeCell ref="A5:E5"/>
    <mergeCell ref="B6:D6"/>
    <mergeCell ref="E6:O6"/>
    <mergeCell ref="A1:O3"/>
    <mergeCell ref="P3:Q3"/>
    <mergeCell ref="R3:T3"/>
    <mergeCell ref="U3:W3"/>
    <mergeCell ref="X3:Y3"/>
    <mergeCell ref="P4:AB6"/>
  </mergeCells>
  <dataValidations count="5">
    <dataValidation type="list" allowBlank="1" showErrorMessage="1" sqref="P3" xr:uid="{00000000-0002-0000-0100-000000000000}">
      <formula1>"Yes,No"</formula1>
    </dataValidation>
    <dataValidation type="list" allowBlank="1" showErrorMessage="1" sqref="X3" xr:uid="{00000000-0002-0000-0100-000001000000}">
      <formula1>"6,7,8,9,10,11,12,13,14,15,16,17,18,19,20"</formula1>
    </dataValidation>
    <dataValidation type="list" allowBlank="1" showErrorMessage="1" sqref="R3 U3" xr:uid="{00000000-0002-0000-0100-000002000000}">
      <formula1>"Full Effect,Medium Effect,No Effect"</formula1>
    </dataValidation>
    <dataValidation type="list" allowBlank="1" showErrorMessage="1" sqref="AA3" xr:uid="{00000000-0002-0000-0100-000003000000}">
      <formula1>"2,3,4,5,6"</formula1>
    </dataValidation>
    <dataValidation type="list" allowBlank="1" showErrorMessage="1" sqref="Z3" xr:uid="{00000000-0002-0000-0100-000004000000}">
      <formula1>"5,6,7,8,9,10,11,12,13,14"</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H418"/>
  <sheetViews>
    <sheetView workbookViewId="0">
      <selection activeCell="I8" sqref="I8"/>
    </sheetView>
  </sheetViews>
  <sheetFormatPr defaultColWidth="12.5703125" defaultRowHeight="15.75" customHeight="1" x14ac:dyDescent="0.2"/>
  <cols>
    <col min="1" max="1" width="18.28515625" customWidth="1"/>
    <col min="2" max="2" width="5.140625" customWidth="1"/>
    <col min="3" max="3" width="8.28515625" customWidth="1"/>
    <col min="4" max="4" width="6.42578125" customWidth="1"/>
    <col min="5" max="5" width="4.140625" customWidth="1"/>
    <col min="6" max="7" width="4.28515625" customWidth="1"/>
    <col min="8" max="8" width="5.140625" customWidth="1"/>
    <col min="9" max="9" width="4.28515625" customWidth="1"/>
    <col min="10" max="13" width="5.140625" customWidth="1"/>
    <col min="14" max="14" width="6.42578125" customWidth="1"/>
    <col min="15" max="15" width="5.140625" customWidth="1"/>
    <col min="16" max="16" width="6.140625" customWidth="1"/>
    <col min="17" max="25" width="5.42578125" customWidth="1"/>
    <col min="26" max="26" width="14.42578125" customWidth="1"/>
    <col min="27" max="27" width="14.28515625" customWidth="1"/>
    <col min="28" max="28" width="17.42578125" customWidth="1"/>
    <col min="29" max="29" width="11.42578125" hidden="1" customWidth="1"/>
    <col min="30" max="31" width="15.42578125" hidden="1" customWidth="1"/>
    <col min="32" max="32" width="16.5703125" hidden="1" customWidth="1"/>
    <col min="33" max="36" width="15.42578125" hidden="1" customWidth="1"/>
    <col min="37" max="37" width="2.85546875" hidden="1" customWidth="1"/>
    <col min="38" max="38" width="6.7109375" hidden="1" customWidth="1"/>
    <col min="39" max="39" width="7.5703125" hidden="1" customWidth="1"/>
    <col min="40" max="40" width="6.42578125" hidden="1" customWidth="1"/>
    <col min="41" max="41" width="7.28515625" hidden="1" customWidth="1"/>
    <col min="42" max="42" width="2.85546875" hidden="1" customWidth="1"/>
    <col min="43" max="43" width="14.85546875" hidden="1" customWidth="1"/>
    <col min="44" max="44" width="14.140625" hidden="1" customWidth="1"/>
    <col min="45" max="45" width="16.42578125" hidden="1" customWidth="1"/>
    <col min="46" max="46" width="15.5703125" hidden="1" customWidth="1"/>
    <col min="47" max="47" width="21.5703125" hidden="1" customWidth="1"/>
    <col min="48" max="49" width="20.85546875" hidden="1" customWidth="1"/>
    <col min="50" max="50" width="20.140625" hidden="1" customWidth="1"/>
    <col min="51" max="51" width="5.28515625" hidden="1" customWidth="1"/>
    <col min="52" max="52" width="10.42578125" hidden="1" customWidth="1"/>
    <col min="53" max="53" width="9.7109375" hidden="1" customWidth="1"/>
    <col min="54" max="54" width="12" hidden="1" customWidth="1"/>
    <col min="55" max="55" width="11.28515625" hidden="1" customWidth="1"/>
    <col min="56" max="56" width="17.28515625" hidden="1" customWidth="1"/>
    <col min="57" max="58" width="16.42578125" hidden="1" customWidth="1"/>
    <col min="59" max="59" width="15.5703125" hidden="1" customWidth="1"/>
    <col min="60" max="60" width="12.5703125" hidden="1"/>
  </cols>
  <sheetData>
    <row r="1" spans="1:59" ht="22.5" customHeight="1" x14ac:dyDescent="0.2">
      <c r="A1" s="139" t="s">
        <v>0</v>
      </c>
      <c r="B1" s="140"/>
      <c r="C1" s="140"/>
      <c r="D1" s="140"/>
      <c r="E1" s="140"/>
      <c r="F1" s="140"/>
      <c r="G1" s="140"/>
      <c r="H1" s="140"/>
      <c r="I1" s="140"/>
      <c r="J1" s="140"/>
      <c r="K1" s="140"/>
      <c r="L1" s="140"/>
      <c r="M1" s="140"/>
      <c r="N1" s="140"/>
      <c r="O1" s="140"/>
      <c r="P1" s="143" t="s">
        <v>1</v>
      </c>
      <c r="Q1" s="136"/>
      <c r="R1" s="136"/>
      <c r="S1" s="136"/>
      <c r="T1" s="136"/>
      <c r="U1" s="136"/>
      <c r="V1" s="136"/>
      <c r="W1" s="136"/>
      <c r="X1" s="136"/>
      <c r="Y1" s="136"/>
      <c r="Z1" s="136"/>
      <c r="AA1" s="137"/>
      <c r="AB1" s="144"/>
      <c r="AC1" s="2"/>
      <c r="AD1" s="2" t="s">
        <v>2</v>
      </c>
      <c r="AE1" s="2" t="s">
        <v>3</v>
      </c>
      <c r="AF1" s="1"/>
      <c r="AG1" s="1"/>
      <c r="AH1" s="1"/>
      <c r="AI1" s="1"/>
      <c r="AJ1" s="1"/>
      <c r="AK1" s="1"/>
      <c r="AL1" s="1"/>
      <c r="AM1" s="1"/>
      <c r="AN1" s="1"/>
      <c r="AO1" s="1"/>
      <c r="AP1" s="1"/>
      <c r="AQ1" s="3"/>
      <c r="AR1" s="3"/>
      <c r="AS1" s="3"/>
      <c r="AT1" s="3"/>
      <c r="AU1" s="3"/>
      <c r="AV1" s="3"/>
      <c r="AW1" s="3"/>
      <c r="AX1" s="3"/>
      <c r="AY1" s="3"/>
      <c r="AZ1" s="3"/>
      <c r="BA1" s="3"/>
      <c r="BB1" s="3"/>
      <c r="BC1" s="3"/>
      <c r="BD1" s="3"/>
      <c r="BE1" s="3"/>
      <c r="BF1" s="3"/>
      <c r="BG1" s="3"/>
    </row>
    <row r="2" spans="1:59" ht="22.5" customHeight="1" x14ac:dyDescent="0.2">
      <c r="A2" s="141"/>
      <c r="B2" s="132"/>
      <c r="C2" s="132"/>
      <c r="D2" s="132"/>
      <c r="E2" s="132"/>
      <c r="F2" s="132"/>
      <c r="G2" s="132"/>
      <c r="H2" s="132"/>
      <c r="I2" s="132"/>
      <c r="J2" s="132"/>
      <c r="K2" s="132"/>
      <c r="L2" s="132"/>
      <c r="M2" s="132"/>
      <c r="N2" s="132"/>
      <c r="O2" s="132"/>
      <c r="P2" s="145" t="s">
        <v>4</v>
      </c>
      <c r="Q2" s="136"/>
      <c r="R2" s="146" t="s">
        <v>5</v>
      </c>
      <c r="S2" s="136"/>
      <c r="T2" s="136"/>
      <c r="U2" s="146" t="s">
        <v>6</v>
      </c>
      <c r="V2" s="136"/>
      <c r="W2" s="136"/>
      <c r="X2" s="146" t="s">
        <v>7</v>
      </c>
      <c r="Y2" s="136"/>
      <c r="Z2" s="4" t="s">
        <v>8</v>
      </c>
      <c r="AA2" s="5" t="s">
        <v>9</v>
      </c>
      <c r="AB2" s="132"/>
      <c r="AC2" s="2" t="s">
        <v>10</v>
      </c>
      <c r="AD2" s="2">
        <f>X3*Z3</f>
        <v>120</v>
      </c>
      <c r="AE2" s="2">
        <f>X3*AA3</f>
        <v>48</v>
      </c>
      <c r="AF2" s="1"/>
      <c r="AG2" s="1"/>
      <c r="AH2" s="1"/>
      <c r="AI2" s="1"/>
      <c r="AJ2" s="1"/>
      <c r="AK2" s="1"/>
      <c r="AL2" s="1"/>
      <c r="AM2" s="1"/>
      <c r="AN2" s="1"/>
      <c r="AO2" s="1"/>
      <c r="AP2" s="1"/>
      <c r="AQ2" s="3"/>
      <c r="AR2" s="3"/>
      <c r="AS2" s="3"/>
      <c r="AT2" s="3"/>
      <c r="AU2" s="3"/>
      <c r="AV2" s="3"/>
      <c r="AW2" s="3"/>
      <c r="AX2" s="3"/>
      <c r="AY2" s="3"/>
      <c r="AZ2" s="3"/>
      <c r="BA2" s="3"/>
      <c r="BB2" s="3"/>
      <c r="BC2" s="3"/>
      <c r="BD2" s="3"/>
      <c r="BE2" s="3"/>
      <c r="BF2" s="3"/>
      <c r="BG2" s="3"/>
    </row>
    <row r="3" spans="1:59" ht="33" customHeight="1" x14ac:dyDescent="0.2">
      <c r="A3" s="142"/>
      <c r="B3" s="129"/>
      <c r="C3" s="129"/>
      <c r="D3" s="129"/>
      <c r="E3" s="129"/>
      <c r="F3" s="129"/>
      <c r="G3" s="129"/>
      <c r="H3" s="129"/>
      <c r="I3" s="129"/>
      <c r="J3" s="129"/>
      <c r="K3" s="129"/>
      <c r="L3" s="129"/>
      <c r="M3" s="129"/>
      <c r="N3" s="129"/>
      <c r="O3" s="129"/>
      <c r="P3" s="128" t="s">
        <v>14</v>
      </c>
      <c r="Q3" s="129"/>
      <c r="R3" s="130" t="s">
        <v>17</v>
      </c>
      <c r="S3" s="129"/>
      <c r="T3" s="129"/>
      <c r="U3" s="130" t="s">
        <v>17</v>
      </c>
      <c r="V3" s="129"/>
      <c r="W3" s="129"/>
      <c r="X3" s="130">
        <v>12</v>
      </c>
      <c r="Y3" s="129"/>
      <c r="Z3" s="10">
        <v>10</v>
      </c>
      <c r="AA3" s="11">
        <v>4</v>
      </c>
      <c r="AB3" s="132"/>
      <c r="AC3" s="2" t="s">
        <v>27</v>
      </c>
      <c r="AD3" s="12">
        <f>VLOOKUP(AD2,CALC!$Y$3:$AA$494,2,FALSE)</f>
        <v>5.7566071428571419</v>
      </c>
      <c r="AE3" s="12">
        <f>VLOOKUP(AE2,CALC!$Y$3:$AA$494,3,FALSE)</f>
        <v>4.9146190476190483</v>
      </c>
      <c r="AF3" s="1"/>
      <c r="AG3" s="1"/>
      <c r="AH3" s="1"/>
      <c r="AI3" s="1"/>
      <c r="AJ3" s="1"/>
      <c r="AK3" s="1"/>
      <c r="AL3" s="1"/>
      <c r="AM3" s="1"/>
      <c r="AN3" s="1"/>
      <c r="AO3" s="1"/>
      <c r="AP3" s="1"/>
      <c r="AQ3" s="3"/>
      <c r="AR3" s="3"/>
      <c r="AS3" s="3"/>
      <c r="AT3" s="3"/>
      <c r="AU3" s="3"/>
      <c r="AV3" s="3"/>
      <c r="AW3" s="3"/>
      <c r="AX3" s="3"/>
      <c r="AY3" s="3"/>
      <c r="AZ3" s="3"/>
      <c r="BA3" s="3"/>
      <c r="BB3" s="3"/>
      <c r="BC3" s="3"/>
      <c r="BD3" s="3"/>
      <c r="BE3" s="3"/>
      <c r="BF3" s="3"/>
      <c r="BG3" s="3"/>
    </row>
    <row r="4" spans="1:59" ht="12.75" x14ac:dyDescent="0.2">
      <c r="A4" s="135" t="s">
        <v>54</v>
      </c>
      <c r="B4" s="136"/>
      <c r="C4" s="136"/>
      <c r="D4" s="136"/>
      <c r="E4" s="137"/>
      <c r="F4" s="13" t="s">
        <v>14</v>
      </c>
      <c r="G4" s="14" t="s">
        <v>14</v>
      </c>
      <c r="H4" s="14" t="s">
        <v>64</v>
      </c>
      <c r="I4" s="14" t="s">
        <v>14</v>
      </c>
      <c r="J4" s="14" t="s">
        <v>14</v>
      </c>
      <c r="K4" s="14" t="s">
        <v>14</v>
      </c>
      <c r="L4" s="14" t="s">
        <v>14</v>
      </c>
      <c r="M4" s="14" t="s">
        <v>64</v>
      </c>
      <c r="N4" s="15" t="s">
        <v>64</v>
      </c>
      <c r="O4" s="16" t="s">
        <v>64</v>
      </c>
      <c r="P4" s="131" t="s">
        <v>75</v>
      </c>
      <c r="Q4" s="132"/>
      <c r="R4" s="132"/>
      <c r="S4" s="132"/>
      <c r="T4" s="132"/>
      <c r="U4" s="132"/>
      <c r="V4" s="132"/>
      <c r="W4" s="132"/>
      <c r="X4" s="132"/>
      <c r="Y4" s="132"/>
      <c r="Z4" s="132"/>
      <c r="AA4" s="132"/>
      <c r="AB4" s="133"/>
      <c r="AC4" s="1"/>
      <c r="AD4" s="1"/>
      <c r="AE4" s="1"/>
      <c r="AF4" s="1"/>
      <c r="AG4" s="1"/>
      <c r="AH4" s="1"/>
      <c r="AI4" s="1"/>
      <c r="AJ4" s="1"/>
      <c r="AK4" s="1"/>
      <c r="AL4" s="1"/>
      <c r="AM4" s="1"/>
      <c r="AN4" s="1"/>
      <c r="AO4" s="1"/>
      <c r="AP4" s="1"/>
      <c r="AQ4" s="3"/>
      <c r="AR4" s="3"/>
      <c r="AS4" s="3"/>
      <c r="AT4" s="3"/>
      <c r="AU4" s="3"/>
      <c r="AV4" s="3"/>
      <c r="AW4" s="3"/>
      <c r="AX4" s="3"/>
      <c r="AY4" s="3"/>
      <c r="AZ4" s="3"/>
      <c r="BA4" s="3"/>
      <c r="BB4" s="3"/>
      <c r="BC4" s="3"/>
      <c r="BD4" s="3"/>
      <c r="BE4" s="3"/>
      <c r="BF4" s="3"/>
      <c r="BG4" s="3"/>
    </row>
    <row r="5" spans="1:59" ht="12.75" x14ac:dyDescent="0.2">
      <c r="A5" s="135" t="s">
        <v>86</v>
      </c>
      <c r="B5" s="136"/>
      <c r="C5" s="136"/>
      <c r="D5" s="136"/>
      <c r="E5" s="137"/>
      <c r="F5" s="17">
        <v>5</v>
      </c>
      <c r="G5" s="16">
        <v>3.75</v>
      </c>
      <c r="H5" s="16">
        <v>0</v>
      </c>
      <c r="I5" s="16">
        <v>0.5</v>
      </c>
      <c r="J5" s="16">
        <v>0.5</v>
      </c>
      <c r="K5" s="16">
        <v>0.3</v>
      </c>
      <c r="L5" s="16">
        <v>0.6</v>
      </c>
      <c r="M5" s="16">
        <v>0</v>
      </c>
      <c r="N5" s="16">
        <v>0</v>
      </c>
      <c r="O5" s="16">
        <v>0</v>
      </c>
      <c r="P5" s="132"/>
      <c r="Q5" s="132"/>
      <c r="R5" s="132"/>
      <c r="S5" s="132"/>
      <c r="T5" s="132"/>
      <c r="U5" s="132"/>
      <c r="V5" s="132"/>
      <c r="W5" s="132"/>
      <c r="X5" s="132"/>
      <c r="Y5" s="132"/>
      <c r="Z5" s="132"/>
      <c r="AA5" s="132"/>
      <c r="AB5" s="133"/>
      <c r="AC5" s="1"/>
      <c r="AD5" s="1"/>
      <c r="AE5" s="1"/>
      <c r="AF5" s="1"/>
      <c r="AG5" s="1"/>
      <c r="AH5" s="1"/>
      <c r="AI5" s="1"/>
      <c r="AJ5" s="1"/>
      <c r="AK5" s="1"/>
      <c r="AL5" s="1"/>
      <c r="AM5" s="1"/>
      <c r="AN5" s="1"/>
      <c r="AO5" s="1"/>
      <c r="AP5" s="1"/>
      <c r="AQ5" s="3"/>
      <c r="AR5" s="3"/>
      <c r="AS5" s="3"/>
      <c r="AT5" s="3"/>
      <c r="AU5" s="3"/>
      <c r="AV5" s="3"/>
      <c r="AW5" s="3"/>
      <c r="AX5" s="3"/>
      <c r="AY5" s="3"/>
      <c r="AZ5" s="3"/>
      <c r="BA5" s="3"/>
      <c r="BB5" s="3"/>
      <c r="BC5" s="3"/>
      <c r="BD5" s="3"/>
      <c r="BE5" s="3"/>
      <c r="BF5" s="3"/>
      <c r="BG5" s="3"/>
    </row>
    <row r="6" spans="1:59" ht="26.25" x14ac:dyDescent="0.4">
      <c r="A6" s="18" t="s">
        <v>12</v>
      </c>
      <c r="B6" s="138" t="s">
        <v>95</v>
      </c>
      <c r="C6" s="136"/>
      <c r="D6" s="136"/>
      <c r="E6" s="138" t="s">
        <v>97</v>
      </c>
      <c r="F6" s="136"/>
      <c r="G6" s="136"/>
      <c r="H6" s="136"/>
      <c r="I6" s="136"/>
      <c r="J6" s="136"/>
      <c r="K6" s="136"/>
      <c r="L6" s="136"/>
      <c r="M6" s="136"/>
      <c r="N6" s="136"/>
      <c r="O6" s="137"/>
      <c r="P6" s="129"/>
      <c r="Q6" s="129"/>
      <c r="R6" s="129"/>
      <c r="S6" s="129"/>
      <c r="T6" s="129"/>
      <c r="U6" s="129"/>
      <c r="V6" s="129"/>
      <c r="W6" s="129"/>
      <c r="X6" s="129"/>
      <c r="Y6" s="129"/>
      <c r="Z6" s="129"/>
      <c r="AA6" s="129"/>
      <c r="AB6" s="134"/>
      <c r="AC6" s="1"/>
      <c r="AD6" s="1"/>
      <c r="AE6" s="1"/>
      <c r="AF6" s="1"/>
      <c r="AG6" s="1"/>
      <c r="AH6" s="1"/>
      <c r="AI6" s="1"/>
      <c r="AJ6" s="1"/>
      <c r="AK6" s="1"/>
      <c r="AL6" s="1"/>
      <c r="AM6" s="1"/>
      <c r="AN6" s="1"/>
      <c r="AO6" s="1"/>
      <c r="AP6" s="1"/>
      <c r="AQ6" s="3"/>
      <c r="AR6" s="3"/>
      <c r="AS6" s="3"/>
      <c r="AT6" s="3"/>
      <c r="AU6" s="3"/>
      <c r="AV6" s="3"/>
      <c r="AW6" s="3"/>
      <c r="AX6" s="3"/>
      <c r="AY6" s="3"/>
      <c r="AZ6" s="3"/>
      <c r="BA6" s="3"/>
      <c r="BB6" s="3"/>
      <c r="BC6" s="3"/>
      <c r="BD6" s="3"/>
      <c r="BE6" s="3"/>
      <c r="BF6" s="3"/>
      <c r="BG6" s="3"/>
    </row>
    <row r="7" spans="1:59" ht="15" x14ac:dyDescent="0.25">
      <c r="A7" s="19" t="s">
        <v>106</v>
      </c>
      <c r="B7" s="20" t="s">
        <v>13</v>
      </c>
      <c r="C7" s="21" t="s">
        <v>108</v>
      </c>
      <c r="D7" s="22" t="s">
        <v>109</v>
      </c>
      <c r="E7" s="23" t="s">
        <v>110</v>
      </c>
      <c r="F7" s="24" t="s">
        <v>112</v>
      </c>
      <c r="G7" s="24" t="s">
        <v>113</v>
      </c>
      <c r="H7" s="24" t="s">
        <v>114</v>
      </c>
      <c r="I7" s="24" t="s">
        <v>115</v>
      </c>
      <c r="J7" s="24" t="s">
        <v>116</v>
      </c>
      <c r="K7" s="24" t="s">
        <v>117</v>
      </c>
      <c r="L7" s="24" t="s">
        <v>118</v>
      </c>
      <c r="M7" s="24" t="s">
        <v>119</v>
      </c>
      <c r="N7" s="25" t="s">
        <v>120</v>
      </c>
      <c r="O7" s="26" t="s">
        <v>121</v>
      </c>
      <c r="P7" s="28" t="s">
        <v>112</v>
      </c>
      <c r="Q7" s="30" t="s">
        <v>113</v>
      </c>
      <c r="R7" s="30" t="s">
        <v>114</v>
      </c>
      <c r="S7" s="30" t="s">
        <v>115</v>
      </c>
      <c r="T7" s="30" t="s">
        <v>116</v>
      </c>
      <c r="U7" s="30" t="s">
        <v>117</v>
      </c>
      <c r="V7" s="30" t="s">
        <v>118</v>
      </c>
      <c r="W7" s="30" t="s">
        <v>119</v>
      </c>
      <c r="X7" s="30" t="s">
        <v>120</v>
      </c>
      <c r="Y7" s="32" t="s">
        <v>121</v>
      </c>
      <c r="Z7" s="34" t="s">
        <v>122</v>
      </c>
      <c r="AA7" s="35" t="s">
        <v>123</v>
      </c>
      <c r="AB7" s="35" t="str">
        <f>IF(AND(P3="Yes",R3="Full Effect",U3="Full Effect"),AJ7,IF(AND(P3="Yes",R3="Medium Effect",U3="Full Effect"),AJ7,IF(AND(P3="Yes",R3="Full Effect",U3="Medium Effect"),AJ7,IF(AND(P3="Yes",R3="Medium Effect",U3="Medium Effect"),AJ7,IF(AND(P3="Yes",R3="No Effect",U3="Medium Effect"),AI7,IF(AND(P3="Yes",R3="No Effect",U3="Full Effect"),AI7,IF(AND(P3="Yes",R3="Medium Effect",U3="No Effect"),AH7,IF(AND(P3="Yes",R3="Full Effect",U3="No Effect"),AH7,IF(AND(P3="No",R3="Full Effect",U3="Full Effect"),AF7,IF(AND(P3="No",R3="Medium Effect",U3="Full Effect"),AF7,IF(AND(P3="No",R3="Full Effect",U3="Medium Effect"),AF7,IF(AND(P3="No",R3="Medium Effect",U3="Medium Effect"),AF7,IF(AND(P3="No",R3="No Effect",U3="Medium Effect"),AE7,IF(AND(P3="No",R3="No Effect",U3="Full Effect"),AE7,IF(AND(P3="No",R3="Medium Effect",U3="No Effect"),AD7,IF(AND(P3="No",R3="Full Effect",U3="No Effect"),AD7,IF(AND(P3="Yes",R3="No Effect",U3="No Effect"),AG7,"No Change")))))))))))))))))</f>
        <v>VORP + PE + ONE</v>
      </c>
      <c r="AC7" s="1"/>
      <c r="AD7" s="36" t="s">
        <v>125</v>
      </c>
      <c r="AE7" s="35" t="s">
        <v>126</v>
      </c>
      <c r="AF7" s="35" t="s">
        <v>127</v>
      </c>
      <c r="AG7" s="35" t="s">
        <v>128</v>
      </c>
      <c r="AH7" s="35" t="s">
        <v>129</v>
      </c>
      <c r="AI7" s="35" t="s">
        <v>130</v>
      </c>
      <c r="AJ7" s="35" t="s">
        <v>131</v>
      </c>
      <c r="AK7" s="37"/>
      <c r="AL7" s="37" t="s">
        <v>132</v>
      </c>
      <c r="AM7" s="37" t="s">
        <v>133</v>
      </c>
      <c r="AN7" s="37" t="s">
        <v>134</v>
      </c>
      <c r="AO7" s="37" t="s">
        <v>135</v>
      </c>
      <c r="AP7" s="37"/>
      <c r="AQ7" s="36" t="s">
        <v>136</v>
      </c>
      <c r="AR7" s="36" t="s">
        <v>137</v>
      </c>
      <c r="AS7" s="35" t="s">
        <v>138</v>
      </c>
      <c r="AT7" s="35" t="s">
        <v>139</v>
      </c>
      <c r="AU7" s="35" t="s">
        <v>140</v>
      </c>
      <c r="AV7" s="35" t="s">
        <v>141</v>
      </c>
      <c r="AW7" s="35" t="s">
        <v>142</v>
      </c>
      <c r="AX7" s="35" t="s">
        <v>143</v>
      </c>
      <c r="AY7" s="35" t="s">
        <v>128</v>
      </c>
      <c r="AZ7" s="36" t="s">
        <v>144</v>
      </c>
      <c r="BA7" s="36" t="s">
        <v>145</v>
      </c>
      <c r="BB7" s="35" t="s">
        <v>146</v>
      </c>
      <c r="BC7" s="35" t="s">
        <v>147</v>
      </c>
      <c r="BD7" s="35" t="s">
        <v>148</v>
      </c>
      <c r="BE7" s="35" t="s">
        <v>149</v>
      </c>
      <c r="BF7" s="35" t="s">
        <v>150</v>
      </c>
      <c r="BG7" s="35" t="s">
        <v>151</v>
      </c>
    </row>
    <row r="8" spans="1:59" ht="15" x14ac:dyDescent="0.25">
      <c r="A8" s="38" t="s">
        <v>152</v>
      </c>
      <c r="B8" s="38" t="s">
        <v>56</v>
      </c>
      <c r="C8" s="38" t="s">
        <v>153</v>
      </c>
      <c r="D8" s="38"/>
      <c r="E8" s="46">
        <f>AVERAGE(IFERROR(VLOOKUP($A8,'Nates Projections'!$A$8:$O$500,5,FALSE),VLOOKUP($A8,'Blakes Projections'!$A$8:$O$500,5,FALSE)),IFERROR(VLOOKUP($A8,'Blakes Projections'!$A$8:$O$500,5,FALSE),VLOOKUP($A8,'Nates Projections'!$A$8:$O$500,5,FALSE)))</f>
        <v>84</v>
      </c>
      <c r="F8" s="48">
        <f>AVERAGE(IFERROR(VLOOKUP($A8,'Nates Projections'!$A$8:$O$500,6,FALSE),VLOOKUP($A8,'Blakes Projections'!$A$8:$O$500,6,FALSE)),IFERROR(VLOOKUP($A8,'Blakes Projections'!$A$8:$O$500,6,FALSE),VLOOKUP($A8,'Nates Projections'!$A$8:$O$500,6,FALSE)))</f>
        <v>47.849999999999994</v>
      </c>
      <c r="G8" s="48">
        <f>AVERAGE(IFERROR(VLOOKUP($A8,'Nates Projections'!$A$8:$O$500,7,FALSE),VLOOKUP($A8,'Blakes Projections'!$A$8:$O$500,7,FALSE)),IFERROR(VLOOKUP($A8,'Blakes Projections'!$A$8:$O$500,7,FALSE),VLOOKUP($A8,'Nates Projections'!$A$8:$O$500,7,FALSE)))</f>
        <v>79.050000000000011</v>
      </c>
      <c r="H8" s="48">
        <f>AVERAGE(IFERROR(VLOOKUP($A8,'Nates Projections'!$A$8:$O$500,8,FALSE),VLOOKUP($A8,'Blakes Projections'!$A$8:$O$500,8,FALSE)),IFERROR(VLOOKUP($A8,'Blakes Projections'!$A$8:$O$500,8,FALSE),VLOOKUP($A8,'Nates Projections'!$A$8:$O$500,8,FALSE)))</f>
        <v>126.94999999999999</v>
      </c>
      <c r="I8" s="48">
        <f>AVERAGE(IFERROR(VLOOKUP($A8,'Nates Projections'!$A$8:$O$500,9,FALSE),VLOOKUP($A8,'Blakes Projections'!$A$8:$O$500,9,FALSE)),IFERROR(VLOOKUP($A8,'Blakes Projections'!$A$8:$O$500,9,FALSE),VLOOKUP($A8,'Nates Projections'!$A$8:$O$500,9,FALSE)))</f>
        <v>36.35</v>
      </c>
      <c r="J8" s="48">
        <f>AVERAGE(IFERROR(VLOOKUP($A8,'Nates Projections'!$A$8:$O$500,10,FALSE),VLOOKUP($A8,'Blakes Projections'!$A$8:$O$500,10,FALSE)),IFERROR(VLOOKUP($A8,'Blakes Projections'!$A$8:$O$500,10,FALSE),VLOOKUP($A8,'Nates Projections'!$A$8:$O$500,10,FALSE)))</f>
        <v>368.5</v>
      </c>
      <c r="K8" s="48">
        <f>AVERAGE(IFERROR(VLOOKUP($A8,'Nates Projections'!$A$8:$O$500,11,FALSE),VLOOKUP($A8,'Blakes Projections'!$A$8:$O$500,11,FALSE)),IFERROR(VLOOKUP($A8,'Blakes Projections'!$A$8:$O$500,11,FALSE),VLOOKUP($A8,'Nates Projections'!$A$8:$O$500,11,FALSE)))</f>
        <v>56.75</v>
      </c>
      <c r="L8" s="48">
        <f>AVERAGE(IFERROR(VLOOKUP($A8,'Nates Projections'!$A$8:$O$500,12,FALSE),VLOOKUP($A8,'Blakes Projections'!$A$8:$O$500,12,FALSE)),IFERROR(VLOOKUP($A8,'Blakes Projections'!$A$8:$O$500,12,FALSE),VLOOKUP($A8,'Nates Projections'!$A$8:$O$500,12,FALSE)))</f>
        <v>46</v>
      </c>
      <c r="M8" s="48">
        <f>AVERAGE(IFERROR(VLOOKUP($A8,'Nates Projections'!$A$8:$O$500,13,FALSE),VLOOKUP($A8,'Blakes Projections'!$A$8:$O$500,13,FALSE)),IFERROR(VLOOKUP($A8,'Blakes Projections'!$A$8:$O$500,13,FALSE),VLOOKUP($A8,'Nates Projections'!$A$8:$O$500,13,FALSE)))</f>
        <v>33.549999999999997</v>
      </c>
      <c r="N8" s="50">
        <f t="shared" ref="N8:N262" si="0">F8/J8</f>
        <v>0.1298507462686567</v>
      </c>
      <c r="O8" s="51">
        <f>AVERAGE(IFERROR(VLOOKUP($A8,'Nates Projections'!$A$8:$O$500,15,FALSE),VLOOKUP($A8,'Blakes Projections'!$A$8:$O$500,15,FALSE)),IFERROR(VLOOKUP($A8,'Blakes Projections'!$A$8:$O$500,15,FALSE),VLOOKUP($A8,'Nates Projections'!$A$8:$O$500,15,FALSE)))</f>
        <v>22.1</v>
      </c>
      <c r="P8" s="44">
        <f t="shared" ref="P8:Y8" si="1">IF(F$4="Yes",F8*F$5,0)</f>
        <v>239.24999999999997</v>
      </c>
      <c r="Q8" s="44">
        <f t="shared" si="1"/>
        <v>296.43750000000006</v>
      </c>
      <c r="R8" s="44">
        <f t="shared" si="1"/>
        <v>0</v>
      </c>
      <c r="S8" s="44">
        <f t="shared" si="1"/>
        <v>18.175000000000001</v>
      </c>
      <c r="T8" s="44">
        <f t="shared" si="1"/>
        <v>184.25</v>
      </c>
      <c r="U8" s="44">
        <f t="shared" si="1"/>
        <v>17.024999999999999</v>
      </c>
      <c r="V8" s="44">
        <f t="shared" si="1"/>
        <v>27.599999999999998</v>
      </c>
      <c r="W8" s="44">
        <f t="shared" si="1"/>
        <v>0</v>
      </c>
      <c r="X8" s="44">
        <f t="shared" si="1"/>
        <v>0</v>
      </c>
      <c r="Y8" s="45">
        <f t="shared" si="1"/>
        <v>0</v>
      </c>
      <c r="Z8" s="47">
        <f t="shared" ref="Z8:Z262" si="2">SUM(P8:Y8)</f>
        <v>782.73749999999995</v>
      </c>
      <c r="AA8" s="49">
        <f t="shared" ref="AA8:AA262" si="3">Z8/E8</f>
        <v>9.3183035714285705</v>
      </c>
      <c r="AB8" s="49">
        <f t="shared" ref="AB8:AB262" si="4">IF(AND($P$3="Yes",$R$3="Full Effect",$U$3="Full Effect"),$BG8,IF(AND($P$3="Yes",$R$3="Medium Effect",$U$3="Full Effect"),$BE8,IF(AND($P$3="Yes",$R$3="Full Effect",$U$3="Medium Effect"),$BF8,IF(AND($P$3="Yes",$R$3="Medium Effect",$U$3="Medium Effect"),$BD8,IF(AND($P$3="Yes",$R$3="No Effect",$U$3="Medium Effect"),$BB8,IF(AND($P$3="Yes",$R$3="No Effect",$U$3="Full Effect"),$BC8,IF(AND($P$3="Yes",$R$3="Medium Effect",$U$3="No Effect"),$AZ8,IF(AND($P$3="Yes",$R$3="Full Effect",$U$3="No Effect"),$BA8,IF(AND($P$3="No",$R$3="Full Effect",$U$3="Full Effect"),$AX8,IF(AND($P$3="No",$R$3="Medium Effect",$U$3="Full Effect"),$AV8,IF(AND($P$3="No",$R$3="Full Effect",$U$3="Medium Effect"),$AW8,IF(AND($P$3="No",$R$3="Medium Effect",$U$3="Medium Effect"),$AU8,IF(AND($P$3="No",$R$3="No Effect",$U$3="Medium Effect"),$AS8,IF(AND($P$3="No",$R$3="No Effect",$U$3="Full Effect"),$AT8,IF(AND($P$3="No",$R$3="Medium Effect",$U$3="No Effect"),$AQ8,IF(AND($P$3="No",$R$3="Full Effect",$U$3="No Effect"),$AR8,IF(AND($P3="Yes",$R$3="No Effect",$U$3="No Effect"),$AY8,"Use FPTS per GP")))))))))))))))))</f>
        <v>3.7347948749999995</v>
      </c>
      <c r="AC8" s="1"/>
      <c r="AD8" s="1"/>
      <c r="AE8" s="1"/>
      <c r="AF8" s="1"/>
      <c r="AG8" s="1"/>
      <c r="AH8" s="1"/>
      <c r="AI8" s="1"/>
      <c r="AJ8" s="1"/>
      <c r="AK8" s="1"/>
      <c r="AL8" s="1">
        <f>IFERROR(VLOOKUP(C8,CALC!$K$2:$M$8,2,FALSE),1)</f>
        <v>0.96</v>
      </c>
      <c r="AM8" s="1">
        <f>IFERROR(VLOOKUP(C8,CALC!$K$2:$M$8,3,FALSE),1)</f>
        <v>0.98</v>
      </c>
      <c r="AN8" s="1">
        <f>VLOOKUP(B8,CALC!$E$2:$H$33,3,FALSE)</f>
        <v>1.1399999999999999</v>
      </c>
      <c r="AO8" s="1">
        <f>VLOOKUP(B8,CALC!$E$2:$H$33,4,FALSE)</f>
        <v>1.0699999999999998</v>
      </c>
      <c r="AP8" s="1"/>
      <c r="AQ8" s="3">
        <f t="shared" ref="AQ8:AQ262" si="5">$AA8*AM8</f>
        <v>9.1319374999999994</v>
      </c>
      <c r="AR8" s="3">
        <f t="shared" ref="AR8:AR262" si="6">$AA8*AL8</f>
        <v>8.9455714285714265</v>
      </c>
      <c r="AS8" s="3">
        <f t="shared" ref="AS8:AS262" si="7">$AA8*AO8</f>
        <v>9.9705848214285684</v>
      </c>
      <c r="AT8" s="3">
        <f t="shared" ref="AT8:AT262" si="8">$AA8*AN8</f>
        <v>10.62286607142857</v>
      </c>
      <c r="AU8" s="3">
        <f t="shared" ref="AU8:AU262" si="9">$AA8*AM8*AO8</f>
        <v>9.7711731249999971</v>
      </c>
      <c r="AV8" s="3">
        <f t="shared" ref="AV8:AV262" si="10">$AA8*AM8*AN8</f>
        <v>10.410408749999998</v>
      </c>
      <c r="AW8" s="3">
        <f t="shared" ref="AW8:AW262" si="11">$AA8*AL8*AO8</f>
        <v>9.5717614285714241</v>
      </c>
      <c r="AX8" s="3">
        <f t="shared" ref="AX8:AX262" si="12">$AA8*AL8*AN8</f>
        <v>10.197951428571425</v>
      </c>
      <c r="AY8" s="3">
        <f t="shared" ref="AY8:AY262" si="13">IF($C8="D",$AA8-$AE$3,$AA8-$AD$3)</f>
        <v>3.5616964285714285</v>
      </c>
      <c r="AZ8" s="3">
        <f t="shared" ref="AZ8:AZ262" si="14">$AY8*AM8</f>
        <v>3.4904625</v>
      </c>
      <c r="BA8" s="3">
        <f t="shared" ref="BA8:BA262" si="15">$AY8*AL8</f>
        <v>3.4192285714285711</v>
      </c>
      <c r="BB8" s="3">
        <f t="shared" ref="BB8:BB262" si="16">$AY8*AO8</f>
        <v>3.8110151785714281</v>
      </c>
      <c r="BC8" s="3">
        <f t="shared" ref="BC8:BC262" si="17">$AY8*AN8</f>
        <v>4.0603339285714286</v>
      </c>
      <c r="BD8" s="3">
        <f t="shared" ref="BD8:BD262" si="18">$AY8*AM8*AO8</f>
        <v>3.7347948749999995</v>
      </c>
      <c r="BE8" s="3">
        <f t="shared" ref="BE8:BE262" si="19">$AY8*AM8*AN8</f>
        <v>3.9791272499999999</v>
      </c>
      <c r="BF8" s="3">
        <f t="shared" ref="BF8:BF262" si="20">$AY8*AL8*AO8</f>
        <v>3.6585745714285705</v>
      </c>
      <c r="BG8" s="3">
        <f t="shared" ref="BG8:BG262" si="21">$AY8*AL8*AN8</f>
        <v>3.8979205714285707</v>
      </c>
    </row>
    <row r="9" spans="1:59" ht="15" x14ac:dyDescent="0.25">
      <c r="A9" s="38" t="s">
        <v>155</v>
      </c>
      <c r="B9" s="38" t="s">
        <v>93</v>
      </c>
      <c r="C9" s="38" t="s">
        <v>153</v>
      </c>
      <c r="D9" s="38"/>
      <c r="E9" s="39">
        <f>AVERAGE(IFERROR(VLOOKUP($A9,'Nates Projections'!$A$8:$O$500,5,FALSE),VLOOKUP($A9,'Blakes Projections'!$A$8:$O$500,5,FALSE)),IFERROR(VLOOKUP($A9,'Blakes Projections'!$A$8:$O$500,5,FALSE),VLOOKUP($A9,'Nates Projections'!$A$8:$O$500,5,FALSE)))</f>
        <v>84</v>
      </c>
      <c r="F9" s="38">
        <f>AVERAGE(IFERROR(VLOOKUP($A9,'Nates Projections'!$A$8:$O$500,6,FALSE),VLOOKUP($A9,'Blakes Projections'!$A$8:$O$500,6,FALSE)),IFERROR(VLOOKUP($A9,'Blakes Projections'!$A$8:$O$500,6,FALSE),VLOOKUP($A9,'Nates Projections'!$A$8:$O$500,6,FALSE)))</f>
        <v>44.25</v>
      </c>
      <c r="G9" s="38">
        <f>AVERAGE(IFERROR(VLOOKUP($A9,'Nates Projections'!$A$8:$O$500,7,FALSE),VLOOKUP($A9,'Blakes Projections'!$A$8:$O$500,7,FALSE)),IFERROR(VLOOKUP($A9,'Blakes Projections'!$A$8:$O$500,7,FALSE),VLOOKUP($A9,'Nates Projections'!$A$8:$O$500,7,FALSE)))</f>
        <v>89.65</v>
      </c>
      <c r="H9" s="38">
        <f>AVERAGE(IFERROR(VLOOKUP($A9,'Nates Projections'!$A$8:$O$500,8,FALSE),VLOOKUP($A9,'Blakes Projections'!$A$8:$O$500,8,FALSE)),IFERROR(VLOOKUP($A9,'Blakes Projections'!$A$8:$O$500,8,FALSE),VLOOKUP($A9,'Nates Projections'!$A$8:$O$500,8,FALSE)))</f>
        <v>133.94999999999999</v>
      </c>
      <c r="I9" s="38">
        <f>AVERAGE(IFERROR(VLOOKUP($A9,'Nates Projections'!$A$8:$O$500,9,FALSE),VLOOKUP($A9,'Blakes Projections'!$A$8:$O$500,9,FALSE)),IFERROR(VLOOKUP($A9,'Blakes Projections'!$A$8:$O$500,9,FALSE),VLOOKUP($A9,'Nates Projections'!$A$8:$O$500,9,FALSE)))</f>
        <v>49.7</v>
      </c>
      <c r="J9" s="38">
        <f>AVERAGE(IFERROR(VLOOKUP($A9,'Nates Projections'!$A$8:$O$500,10,FALSE),VLOOKUP($A9,'Blakes Projections'!$A$8:$O$500,10,FALSE)),IFERROR(VLOOKUP($A9,'Blakes Projections'!$A$8:$O$500,10,FALSE),VLOOKUP($A9,'Nates Projections'!$A$8:$O$500,10,FALSE)))</f>
        <v>293.45000000000005</v>
      </c>
      <c r="K9" s="38">
        <f>AVERAGE(IFERROR(VLOOKUP($A9,'Nates Projections'!$A$8:$O$500,11,FALSE),VLOOKUP($A9,'Blakes Projections'!$A$8:$O$500,11,FALSE)),IFERROR(VLOOKUP($A9,'Blakes Projections'!$A$8:$O$500,11,FALSE),VLOOKUP($A9,'Nates Projections'!$A$8:$O$500,11,FALSE)))</f>
        <v>51.45</v>
      </c>
      <c r="L9" s="38">
        <f>AVERAGE(IFERROR(VLOOKUP($A9,'Nates Projections'!$A$8:$O$500,12,FALSE),VLOOKUP($A9,'Blakes Projections'!$A$8:$O$500,12,FALSE)),IFERROR(VLOOKUP($A9,'Blakes Projections'!$A$8:$O$500,12,FALSE),VLOOKUP($A9,'Nates Projections'!$A$8:$O$500,12,FALSE)))</f>
        <v>30.849999999999998</v>
      </c>
      <c r="M9" s="38">
        <f>AVERAGE(IFERROR(VLOOKUP($A9,'Nates Projections'!$A$8:$O$500,13,FALSE),VLOOKUP($A9,'Blakes Projections'!$A$8:$O$500,13,FALSE)),IFERROR(VLOOKUP($A9,'Blakes Projections'!$A$8:$O$500,13,FALSE),VLOOKUP($A9,'Nates Projections'!$A$8:$O$500,13,FALSE)))</f>
        <v>38.950000000000003</v>
      </c>
      <c r="N9" s="52">
        <f t="shared" si="0"/>
        <v>0.15079229851763501</v>
      </c>
      <c r="O9" s="71">
        <f>AVERAGE(IFERROR(VLOOKUP($A9,'Nates Projections'!$A$8:$O$500,15,FALSE),VLOOKUP($A9,'Blakes Projections'!$A$8:$O$500,15,FALSE)),IFERROR(VLOOKUP($A9,'Blakes Projections'!$A$8:$O$500,15,FALSE),VLOOKUP($A9,'Nates Projections'!$A$8:$O$500,15,FALSE)))</f>
        <v>22.1</v>
      </c>
      <c r="P9" s="55">
        <f t="shared" ref="P9:Y9" si="22">IF(F$4="Yes",F9*F$5,0)</f>
        <v>221.25</v>
      </c>
      <c r="Q9" s="55">
        <f t="shared" si="22"/>
        <v>336.1875</v>
      </c>
      <c r="R9" s="55">
        <f t="shared" si="22"/>
        <v>0</v>
      </c>
      <c r="S9" s="55">
        <f t="shared" si="22"/>
        <v>24.85</v>
      </c>
      <c r="T9" s="55">
        <f t="shared" si="22"/>
        <v>146.72500000000002</v>
      </c>
      <c r="U9" s="55">
        <f t="shared" si="22"/>
        <v>15.435</v>
      </c>
      <c r="V9" s="55">
        <f t="shared" si="22"/>
        <v>18.509999999999998</v>
      </c>
      <c r="W9" s="55">
        <f t="shared" si="22"/>
        <v>0</v>
      </c>
      <c r="X9" s="55">
        <f t="shared" si="22"/>
        <v>0</v>
      </c>
      <c r="Y9" s="56">
        <f t="shared" si="22"/>
        <v>0</v>
      </c>
      <c r="Z9" s="57">
        <f t="shared" si="2"/>
        <v>762.95749999999998</v>
      </c>
      <c r="AA9" s="59">
        <f t="shared" si="3"/>
        <v>9.0828273809523807</v>
      </c>
      <c r="AB9" s="59">
        <f t="shared" si="4"/>
        <v>3.4063821458333341</v>
      </c>
      <c r="AC9" s="1"/>
      <c r="AD9" s="1"/>
      <c r="AE9" s="1"/>
      <c r="AF9" s="1"/>
      <c r="AG9" s="1"/>
      <c r="AH9" s="1"/>
      <c r="AI9" s="1"/>
      <c r="AJ9" s="1"/>
      <c r="AK9" s="1"/>
      <c r="AL9" s="1">
        <f>IFERROR(VLOOKUP(C9,CALC!$K$2:$M$8,2,FALSE),1)</f>
        <v>0.96</v>
      </c>
      <c r="AM9" s="1">
        <f>IFERROR(VLOOKUP(C9,CALC!$K$2:$M$8,3,FALSE),1)</f>
        <v>0.98</v>
      </c>
      <c r="AN9" s="1">
        <f>VLOOKUP(B9,CALC!$E$2:$H$33,3,FALSE)</f>
        <v>1.0900000000000001</v>
      </c>
      <c r="AO9" s="1">
        <f>VLOOKUP(B9,CALC!$E$2:$H$33,4,FALSE)</f>
        <v>1.0449999999999999</v>
      </c>
      <c r="AP9" s="1"/>
      <c r="AQ9" s="3">
        <f t="shared" si="5"/>
        <v>8.9011708333333335</v>
      </c>
      <c r="AR9" s="3">
        <f t="shared" si="6"/>
        <v>8.7195142857142844</v>
      </c>
      <c r="AS9" s="3">
        <f t="shared" si="7"/>
        <v>9.4915546130952375</v>
      </c>
      <c r="AT9" s="3">
        <f t="shared" si="8"/>
        <v>9.9002818452380961</v>
      </c>
      <c r="AU9" s="3">
        <f t="shared" si="9"/>
        <v>9.3017235208333329</v>
      </c>
      <c r="AV9" s="3">
        <f t="shared" si="10"/>
        <v>9.702276208333334</v>
      </c>
      <c r="AW9" s="3">
        <f t="shared" si="11"/>
        <v>9.1118924285714264</v>
      </c>
      <c r="AX9" s="3">
        <f t="shared" si="12"/>
        <v>9.5042705714285702</v>
      </c>
      <c r="AY9" s="3">
        <f t="shared" si="13"/>
        <v>3.3262202380952388</v>
      </c>
      <c r="AZ9" s="3">
        <f t="shared" si="14"/>
        <v>3.2596958333333341</v>
      </c>
      <c r="BA9" s="3">
        <f t="shared" si="15"/>
        <v>3.193171428571429</v>
      </c>
      <c r="BB9" s="3">
        <f t="shared" si="16"/>
        <v>3.4759001488095245</v>
      </c>
      <c r="BC9" s="3">
        <f t="shared" si="17"/>
        <v>3.6255800595238106</v>
      </c>
      <c r="BD9" s="3">
        <f t="shared" si="18"/>
        <v>3.4063821458333341</v>
      </c>
      <c r="BE9" s="3">
        <f t="shared" si="19"/>
        <v>3.5530684583333345</v>
      </c>
      <c r="BF9" s="3">
        <f t="shared" si="20"/>
        <v>3.3368641428571433</v>
      </c>
      <c r="BG9" s="3">
        <f t="shared" si="21"/>
        <v>3.480556857142858</v>
      </c>
    </row>
    <row r="10" spans="1:59" ht="15" x14ac:dyDescent="0.25">
      <c r="A10" s="38" t="s">
        <v>165</v>
      </c>
      <c r="B10" s="38" t="s">
        <v>16</v>
      </c>
      <c r="C10" s="38" t="s">
        <v>179</v>
      </c>
      <c r="D10" s="38"/>
      <c r="E10" s="39">
        <f>AVERAGE(IFERROR(VLOOKUP($A10,'Nates Projections'!$A$8:$O$500,5,FALSE),VLOOKUP($A10,'Blakes Projections'!$A$8:$O$500,5,FALSE)),IFERROR(VLOOKUP($A10,'Blakes Projections'!$A$8:$O$500,5,FALSE),VLOOKUP($A10,'Nates Projections'!$A$8:$O$500,5,FALSE)))</f>
        <v>84</v>
      </c>
      <c r="F10" s="38">
        <f>AVERAGE(IFERROR(VLOOKUP($A10,'Nates Projections'!$A$8:$O$500,6,FALSE),VLOOKUP($A10,'Blakes Projections'!$A$8:$O$500,6,FALSE)),IFERROR(VLOOKUP($A10,'Blakes Projections'!$A$8:$O$500,6,FALSE),VLOOKUP($A10,'Nates Projections'!$A$8:$O$500,6,FALSE)))</f>
        <v>41.95</v>
      </c>
      <c r="G10" s="38">
        <f>AVERAGE(IFERROR(VLOOKUP($A10,'Nates Projections'!$A$8:$O$500,7,FALSE),VLOOKUP($A10,'Blakes Projections'!$A$8:$O$500,7,FALSE)),IFERROR(VLOOKUP($A10,'Blakes Projections'!$A$8:$O$500,7,FALSE),VLOOKUP($A10,'Nates Projections'!$A$8:$O$500,7,FALSE)))</f>
        <v>91.449999999999989</v>
      </c>
      <c r="H10" s="38">
        <f>AVERAGE(IFERROR(VLOOKUP($A10,'Nates Projections'!$A$8:$O$500,8,FALSE),VLOOKUP($A10,'Blakes Projections'!$A$8:$O$500,8,FALSE)),IFERROR(VLOOKUP($A10,'Blakes Projections'!$A$8:$O$500,8,FALSE),VLOOKUP($A10,'Nates Projections'!$A$8:$O$500,8,FALSE)))</f>
        <v>133.39999999999998</v>
      </c>
      <c r="I10" s="38">
        <f>AVERAGE(IFERROR(VLOOKUP($A10,'Nates Projections'!$A$8:$O$500,9,FALSE),VLOOKUP($A10,'Blakes Projections'!$A$8:$O$500,9,FALSE)),IFERROR(VLOOKUP($A10,'Blakes Projections'!$A$8:$O$500,9,FALSE),VLOOKUP($A10,'Nates Projections'!$A$8:$O$500,9,FALSE)))</f>
        <v>43.599999999999994</v>
      </c>
      <c r="J10" s="38">
        <f>AVERAGE(IFERROR(VLOOKUP($A10,'Nates Projections'!$A$8:$O$500,10,FALSE),VLOOKUP($A10,'Blakes Projections'!$A$8:$O$500,10,FALSE)),IFERROR(VLOOKUP($A10,'Blakes Projections'!$A$8:$O$500,10,FALSE),VLOOKUP($A10,'Nates Projections'!$A$8:$O$500,10,FALSE)))</f>
        <v>267.89999999999998</v>
      </c>
      <c r="K10" s="38">
        <f>AVERAGE(IFERROR(VLOOKUP($A10,'Nates Projections'!$A$8:$O$500,11,FALSE),VLOOKUP($A10,'Blakes Projections'!$A$8:$O$500,11,FALSE)),IFERROR(VLOOKUP($A10,'Blakes Projections'!$A$8:$O$500,11,FALSE),VLOOKUP($A10,'Nates Projections'!$A$8:$O$500,11,FALSE)))</f>
        <v>37</v>
      </c>
      <c r="L10" s="38">
        <f>AVERAGE(IFERROR(VLOOKUP($A10,'Nates Projections'!$A$8:$O$500,12,FALSE),VLOOKUP($A10,'Blakes Projections'!$A$8:$O$500,12,FALSE)),IFERROR(VLOOKUP($A10,'Blakes Projections'!$A$8:$O$500,12,FALSE),VLOOKUP($A10,'Nates Projections'!$A$8:$O$500,12,FALSE)))</f>
        <v>33.200000000000003</v>
      </c>
      <c r="M10" s="38">
        <f>AVERAGE(IFERROR(VLOOKUP($A10,'Nates Projections'!$A$8:$O$500,13,FALSE),VLOOKUP($A10,'Blakes Projections'!$A$8:$O$500,13,FALSE)),IFERROR(VLOOKUP($A10,'Blakes Projections'!$A$8:$O$500,13,FALSE),VLOOKUP($A10,'Nates Projections'!$A$8:$O$500,13,FALSE)))</f>
        <v>48.1</v>
      </c>
      <c r="N10" s="52">
        <f t="shared" si="0"/>
        <v>0.15658827920865998</v>
      </c>
      <c r="O10" s="71">
        <f>AVERAGE(IFERROR(VLOOKUP($A10,'Nates Projections'!$A$8:$O$500,15,FALSE),VLOOKUP($A10,'Blakes Projections'!$A$8:$O$500,15,FALSE)),IFERROR(VLOOKUP($A10,'Blakes Projections'!$A$8:$O$500,15,FALSE),VLOOKUP($A10,'Nates Projections'!$A$8:$O$500,15,FALSE)))</f>
        <v>20.574999999999999</v>
      </c>
      <c r="P10" s="55">
        <f t="shared" ref="P10:Y10" si="23">IF(F$4="Yes",F10*F$5,0)</f>
        <v>209.75</v>
      </c>
      <c r="Q10" s="55">
        <f t="shared" si="23"/>
        <v>342.93749999999994</v>
      </c>
      <c r="R10" s="55">
        <f t="shared" si="23"/>
        <v>0</v>
      </c>
      <c r="S10" s="55">
        <f t="shared" si="23"/>
        <v>21.799999999999997</v>
      </c>
      <c r="T10" s="55">
        <f t="shared" si="23"/>
        <v>133.94999999999999</v>
      </c>
      <c r="U10" s="55">
        <f t="shared" si="23"/>
        <v>11.1</v>
      </c>
      <c r="V10" s="55">
        <f t="shared" si="23"/>
        <v>19.920000000000002</v>
      </c>
      <c r="W10" s="55">
        <f t="shared" si="23"/>
        <v>0</v>
      </c>
      <c r="X10" s="55">
        <f t="shared" si="23"/>
        <v>0</v>
      </c>
      <c r="Y10" s="56">
        <f t="shared" si="23"/>
        <v>0</v>
      </c>
      <c r="Z10" s="57">
        <f t="shared" si="2"/>
        <v>739.45749999999998</v>
      </c>
      <c r="AA10" s="59">
        <f t="shared" si="3"/>
        <v>8.8030654761904756</v>
      </c>
      <c r="AB10" s="59">
        <f t="shared" si="4"/>
        <v>2.7178216406250004</v>
      </c>
      <c r="AC10" s="1"/>
      <c r="AD10" s="1"/>
      <c r="AE10" s="1"/>
      <c r="AF10" s="1"/>
      <c r="AG10" s="1"/>
      <c r="AH10" s="1"/>
      <c r="AI10" s="1"/>
      <c r="AJ10" s="1"/>
      <c r="AK10" s="1"/>
      <c r="AL10" s="1">
        <f>IFERROR(VLOOKUP(C10,CALC!$K$2:$M$8,2,FALSE),1)</f>
        <v>0.95</v>
      </c>
      <c r="AM10" s="1">
        <f>IFERROR(VLOOKUP(C10,CALC!$K$2:$M$8,3,FALSE),1)</f>
        <v>0.97499999999999998</v>
      </c>
      <c r="AN10" s="1">
        <f>VLOOKUP(B10,CALC!$E$2:$H$33,3,FALSE)</f>
        <v>0.83</v>
      </c>
      <c r="AO10" s="1">
        <f>VLOOKUP(B10,CALC!$E$2:$H$33,4,FALSE)</f>
        <v>0.91500000000000004</v>
      </c>
      <c r="AP10" s="1"/>
      <c r="AQ10" s="3">
        <f t="shared" si="5"/>
        <v>8.5829888392857132</v>
      </c>
      <c r="AR10" s="3">
        <f t="shared" si="6"/>
        <v>8.3629122023809508</v>
      </c>
      <c r="AS10" s="3">
        <f t="shared" si="7"/>
        <v>8.0548049107142852</v>
      </c>
      <c r="AT10" s="3">
        <f t="shared" si="8"/>
        <v>7.3065443452380947</v>
      </c>
      <c r="AU10" s="3">
        <f t="shared" si="9"/>
        <v>7.8534347879464281</v>
      </c>
      <c r="AV10" s="3">
        <f t="shared" si="10"/>
        <v>7.1238807366071413</v>
      </c>
      <c r="AW10" s="3">
        <f t="shared" si="11"/>
        <v>7.6520646651785702</v>
      </c>
      <c r="AX10" s="3">
        <f t="shared" si="12"/>
        <v>6.9412171279761887</v>
      </c>
      <c r="AY10" s="3">
        <f t="shared" si="13"/>
        <v>3.0464583333333337</v>
      </c>
      <c r="AZ10" s="3">
        <f t="shared" si="14"/>
        <v>2.9702968750000003</v>
      </c>
      <c r="BA10" s="3">
        <f t="shared" si="15"/>
        <v>2.8941354166666668</v>
      </c>
      <c r="BB10" s="3">
        <f t="shared" si="16"/>
        <v>2.7875093750000004</v>
      </c>
      <c r="BC10" s="3">
        <f t="shared" si="17"/>
        <v>2.5285604166666666</v>
      </c>
      <c r="BD10" s="3">
        <f t="shared" si="18"/>
        <v>2.7178216406250004</v>
      </c>
      <c r="BE10" s="3">
        <f t="shared" si="19"/>
        <v>2.4653464062500001</v>
      </c>
      <c r="BF10" s="3">
        <f t="shared" si="20"/>
        <v>2.6481339062500004</v>
      </c>
      <c r="BG10" s="3">
        <f t="shared" si="21"/>
        <v>2.4021323958333332</v>
      </c>
    </row>
    <row r="11" spans="1:59" ht="15" x14ac:dyDescent="0.25">
      <c r="A11" s="38" t="s">
        <v>176</v>
      </c>
      <c r="B11" s="38" t="s">
        <v>70</v>
      </c>
      <c r="C11" s="38" t="s">
        <v>153</v>
      </c>
      <c r="D11" s="38"/>
      <c r="E11" s="39">
        <f>AVERAGE(IFERROR(VLOOKUP($A11,'Nates Projections'!$A$8:$O$500,5,FALSE),VLOOKUP($A11,'Blakes Projections'!$A$8:$O$500,5,FALSE)),IFERROR(VLOOKUP($A11,'Blakes Projections'!$A$8:$O$500,5,FALSE),VLOOKUP($A11,'Nates Projections'!$A$8:$O$500,5,FALSE)))</f>
        <v>84</v>
      </c>
      <c r="F11" s="38">
        <f>AVERAGE(IFERROR(VLOOKUP($A11,'Nates Projections'!$A$8:$O$500,6,FALSE),VLOOKUP($A11,'Blakes Projections'!$A$8:$O$500,6,FALSE)),IFERROR(VLOOKUP($A11,'Blakes Projections'!$A$8:$O$500,6,FALSE),VLOOKUP($A11,'Nates Projections'!$A$8:$O$500,6,FALSE)))</f>
        <v>46.2</v>
      </c>
      <c r="G11" s="38">
        <f>AVERAGE(IFERROR(VLOOKUP($A11,'Nates Projections'!$A$8:$O$500,7,FALSE),VLOOKUP($A11,'Blakes Projections'!$A$8:$O$500,7,FALSE)),IFERROR(VLOOKUP($A11,'Blakes Projections'!$A$8:$O$500,7,FALSE),VLOOKUP($A11,'Nates Projections'!$A$8:$O$500,7,FALSE)))</f>
        <v>64.25</v>
      </c>
      <c r="H11" s="38">
        <f>AVERAGE(IFERROR(VLOOKUP($A11,'Nates Projections'!$A$8:$O$500,8,FALSE),VLOOKUP($A11,'Blakes Projections'!$A$8:$O$500,8,FALSE)),IFERROR(VLOOKUP($A11,'Blakes Projections'!$A$8:$O$500,8,FALSE),VLOOKUP($A11,'Nates Projections'!$A$8:$O$500,8,FALSE)))</f>
        <v>110.45</v>
      </c>
      <c r="I11" s="38">
        <f>AVERAGE(IFERROR(VLOOKUP($A11,'Nates Projections'!$A$8:$O$500,9,FALSE),VLOOKUP($A11,'Blakes Projections'!$A$8:$O$500,9,FALSE)),IFERROR(VLOOKUP($A11,'Blakes Projections'!$A$8:$O$500,9,FALSE),VLOOKUP($A11,'Nates Projections'!$A$8:$O$500,9,FALSE)))</f>
        <v>34.9</v>
      </c>
      <c r="J11" s="38">
        <f>AVERAGE(IFERROR(VLOOKUP($A11,'Nates Projections'!$A$8:$O$500,10,FALSE),VLOOKUP($A11,'Blakes Projections'!$A$8:$O$500,10,FALSE)),IFERROR(VLOOKUP($A11,'Blakes Projections'!$A$8:$O$500,10,FALSE),VLOOKUP($A11,'Nates Projections'!$A$8:$O$500,10,FALSE)))</f>
        <v>302.25</v>
      </c>
      <c r="K11" s="38">
        <f>AVERAGE(IFERROR(VLOOKUP($A11,'Nates Projections'!$A$8:$O$500,11,FALSE),VLOOKUP($A11,'Blakes Projections'!$A$8:$O$500,11,FALSE)),IFERROR(VLOOKUP($A11,'Blakes Projections'!$A$8:$O$500,11,FALSE),VLOOKUP($A11,'Nates Projections'!$A$8:$O$500,11,FALSE)))</f>
        <v>50.25</v>
      </c>
      <c r="L11" s="38">
        <f>AVERAGE(IFERROR(VLOOKUP($A11,'Nates Projections'!$A$8:$O$500,12,FALSE),VLOOKUP($A11,'Blakes Projections'!$A$8:$O$500,12,FALSE)),IFERROR(VLOOKUP($A11,'Blakes Projections'!$A$8:$O$500,12,FALSE),VLOOKUP($A11,'Nates Projections'!$A$8:$O$500,12,FALSE)))</f>
        <v>56.2</v>
      </c>
      <c r="M11" s="38">
        <f>AVERAGE(IFERROR(VLOOKUP($A11,'Nates Projections'!$A$8:$O$500,13,FALSE),VLOOKUP($A11,'Blakes Projections'!$A$8:$O$500,13,FALSE)),IFERROR(VLOOKUP($A11,'Blakes Projections'!$A$8:$O$500,13,FALSE),VLOOKUP($A11,'Nates Projections'!$A$8:$O$500,13,FALSE)))</f>
        <v>42.3</v>
      </c>
      <c r="N11" s="52">
        <f t="shared" si="0"/>
        <v>0.15285359801488835</v>
      </c>
      <c r="O11" s="71">
        <f>AVERAGE(IFERROR(VLOOKUP($A11,'Nates Projections'!$A$8:$O$500,15,FALSE),VLOOKUP($A11,'Blakes Projections'!$A$8:$O$500,15,FALSE)),IFERROR(VLOOKUP($A11,'Blakes Projections'!$A$8:$O$500,15,FALSE),VLOOKUP($A11,'Nates Projections'!$A$8:$O$500,15,FALSE)))</f>
        <v>21.4</v>
      </c>
      <c r="P11" s="55">
        <f t="shared" ref="P11:Y11" si="24">IF(F$4="Yes",F11*F$5,0)</f>
        <v>231</v>
      </c>
      <c r="Q11" s="55">
        <f t="shared" si="24"/>
        <v>240.9375</v>
      </c>
      <c r="R11" s="55">
        <f t="shared" si="24"/>
        <v>0</v>
      </c>
      <c r="S11" s="55">
        <f t="shared" si="24"/>
        <v>17.45</v>
      </c>
      <c r="T11" s="55">
        <f t="shared" si="24"/>
        <v>151.125</v>
      </c>
      <c r="U11" s="55">
        <f t="shared" si="24"/>
        <v>15.074999999999999</v>
      </c>
      <c r="V11" s="55">
        <f t="shared" si="24"/>
        <v>33.72</v>
      </c>
      <c r="W11" s="55">
        <f t="shared" si="24"/>
        <v>0</v>
      </c>
      <c r="X11" s="55">
        <f t="shared" si="24"/>
        <v>0</v>
      </c>
      <c r="Y11" s="56">
        <f t="shared" si="24"/>
        <v>0</v>
      </c>
      <c r="Z11" s="57">
        <f t="shared" si="2"/>
        <v>689.30750000000012</v>
      </c>
      <c r="AA11" s="59">
        <f t="shared" si="3"/>
        <v>8.2060416666666676</v>
      </c>
      <c r="AB11" s="59">
        <f t="shared" si="4"/>
        <v>2.5084658958333352</v>
      </c>
      <c r="AC11" s="1"/>
      <c r="AD11" s="1"/>
      <c r="AE11" s="1"/>
      <c r="AF11" s="1"/>
      <c r="AG11" s="1"/>
      <c r="AH11" s="1"/>
      <c r="AI11" s="1"/>
      <c r="AJ11" s="1"/>
      <c r="AK11" s="1"/>
      <c r="AL11" s="1">
        <f>IFERROR(VLOOKUP(C11,CALC!$K$2:$M$8,2,FALSE),1)</f>
        <v>0.96</v>
      </c>
      <c r="AM11" s="1">
        <f>IFERROR(VLOOKUP(C11,CALC!$K$2:$M$8,3,FALSE),1)</f>
        <v>0.98</v>
      </c>
      <c r="AN11" s="1">
        <f>VLOOKUP(B11,CALC!$E$2:$H$33,3,FALSE)</f>
        <v>1.0900000000000001</v>
      </c>
      <c r="AO11" s="1">
        <f>VLOOKUP(B11,CALC!$E$2:$H$33,4,FALSE)</f>
        <v>1.0449999999999999</v>
      </c>
      <c r="AP11" s="1"/>
      <c r="AQ11" s="3">
        <f t="shared" si="5"/>
        <v>8.0419208333333341</v>
      </c>
      <c r="AR11" s="3">
        <f t="shared" si="6"/>
        <v>7.8778000000000006</v>
      </c>
      <c r="AS11" s="3">
        <f t="shared" si="7"/>
        <v>8.5753135416666666</v>
      </c>
      <c r="AT11" s="3">
        <f t="shared" si="8"/>
        <v>8.9445854166666692</v>
      </c>
      <c r="AU11" s="3">
        <f t="shared" si="9"/>
        <v>8.4038072708333331</v>
      </c>
      <c r="AV11" s="3">
        <f t="shared" si="10"/>
        <v>8.7656937083333339</v>
      </c>
      <c r="AW11" s="3">
        <f t="shared" si="11"/>
        <v>8.2323009999999996</v>
      </c>
      <c r="AX11" s="3">
        <f t="shared" si="12"/>
        <v>8.5868020000000005</v>
      </c>
      <c r="AY11" s="3">
        <f t="shared" si="13"/>
        <v>2.4494345238095256</v>
      </c>
      <c r="AZ11" s="3">
        <f t="shared" si="14"/>
        <v>2.4004458333333352</v>
      </c>
      <c r="BA11" s="3">
        <f t="shared" si="15"/>
        <v>2.3514571428571447</v>
      </c>
      <c r="BB11" s="3">
        <f t="shared" si="16"/>
        <v>2.559659077380954</v>
      </c>
      <c r="BC11" s="3">
        <f t="shared" si="17"/>
        <v>2.6698836309523832</v>
      </c>
      <c r="BD11" s="3">
        <f t="shared" si="18"/>
        <v>2.5084658958333352</v>
      </c>
      <c r="BE11" s="3">
        <f t="shared" si="19"/>
        <v>2.6164859583333353</v>
      </c>
      <c r="BF11" s="3">
        <f t="shared" si="20"/>
        <v>2.457272714285716</v>
      </c>
      <c r="BG11" s="3">
        <f t="shared" si="21"/>
        <v>2.5630882857142878</v>
      </c>
    </row>
    <row r="12" spans="1:59" ht="15" x14ac:dyDescent="0.25">
      <c r="A12" s="38" t="s">
        <v>177</v>
      </c>
      <c r="B12" s="38" t="s">
        <v>56</v>
      </c>
      <c r="C12" s="38" t="s">
        <v>181</v>
      </c>
      <c r="D12" s="38"/>
      <c r="E12" s="39">
        <f>AVERAGE(IFERROR(VLOOKUP($A12,'Nates Projections'!$A$8:$O$500,5,FALSE),VLOOKUP($A12,'Blakes Projections'!$A$8:$O$500,5,FALSE)),IFERROR(VLOOKUP($A12,'Blakes Projections'!$A$8:$O$500,5,FALSE),VLOOKUP($A12,'Nates Projections'!$A$8:$O$500,5,FALSE)))</f>
        <v>84</v>
      </c>
      <c r="F12" s="38">
        <f>AVERAGE(IFERROR(VLOOKUP($A12,'Nates Projections'!$A$8:$O$500,6,FALSE),VLOOKUP($A12,'Blakes Projections'!$A$8:$O$500,6,FALSE)),IFERROR(VLOOKUP($A12,'Blakes Projections'!$A$8:$O$500,6,FALSE),VLOOKUP($A12,'Nates Projections'!$A$8:$O$500,6,FALSE)))</f>
        <v>24.2</v>
      </c>
      <c r="G12" s="38">
        <f>AVERAGE(IFERROR(VLOOKUP($A12,'Nates Projections'!$A$8:$O$500,7,FALSE),VLOOKUP($A12,'Blakes Projections'!$A$8:$O$500,7,FALSE)),IFERROR(VLOOKUP($A12,'Blakes Projections'!$A$8:$O$500,7,FALSE),VLOOKUP($A12,'Nates Projections'!$A$8:$O$500,7,FALSE)))</f>
        <v>69</v>
      </c>
      <c r="H12" s="38">
        <f>AVERAGE(IFERROR(VLOOKUP($A12,'Nates Projections'!$A$8:$O$500,8,FALSE),VLOOKUP($A12,'Blakes Projections'!$A$8:$O$500,8,FALSE)),IFERROR(VLOOKUP($A12,'Blakes Projections'!$A$8:$O$500,8,FALSE),VLOOKUP($A12,'Nates Projections'!$A$8:$O$500,8,FALSE)))</f>
        <v>93.2</v>
      </c>
      <c r="I12" s="38">
        <f>AVERAGE(IFERROR(VLOOKUP($A12,'Nates Projections'!$A$8:$O$500,9,FALSE),VLOOKUP($A12,'Blakes Projections'!$A$8:$O$500,9,FALSE)),IFERROR(VLOOKUP($A12,'Blakes Projections'!$A$8:$O$500,9,FALSE),VLOOKUP($A12,'Nates Projections'!$A$8:$O$500,9,FALSE)))</f>
        <v>35.6</v>
      </c>
      <c r="J12" s="38">
        <f>AVERAGE(IFERROR(VLOOKUP($A12,'Nates Projections'!$A$8:$O$500,10,FALSE),VLOOKUP($A12,'Blakes Projections'!$A$8:$O$500,10,FALSE)),IFERROR(VLOOKUP($A12,'Blakes Projections'!$A$8:$O$500,10,FALSE),VLOOKUP($A12,'Nates Projections'!$A$8:$O$500,10,FALSE)))</f>
        <v>237.25</v>
      </c>
      <c r="K12" s="38">
        <f>AVERAGE(IFERROR(VLOOKUP($A12,'Nates Projections'!$A$8:$O$500,11,FALSE),VLOOKUP($A12,'Blakes Projections'!$A$8:$O$500,11,FALSE)),IFERROR(VLOOKUP($A12,'Blakes Projections'!$A$8:$O$500,11,FALSE),VLOOKUP($A12,'Nates Projections'!$A$8:$O$500,11,FALSE)))</f>
        <v>43</v>
      </c>
      <c r="L12" s="38">
        <f>AVERAGE(IFERROR(VLOOKUP($A12,'Nates Projections'!$A$8:$O$500,12,FALSE),VLOOKUP($A12,'Blakes Projections'!$A$8:$O$500,12,FALSE)),IFERROR(VLOOKUP($A12,'Blakes Projections'!$A$8:$O$500,12,FALSE),VLOOKUP($A12,'Nates Projections'!$A$8:$O$500,12,FALSE)))</f>
        <v>132.75</v>
      </c>
      <c r="M12" s="38">
        <f>AVERAGE(IFERROR(VLOOKUP($A12,'Nates Projections'!$A$8:$O$500,13,FALSE),VLOOKUP($A12,'Blakes Projections'!$A$8:$O$500,13,FALSE)),IFERROR(VLOOKUP($A12,'Blakes Projections'!$A$8:$O$500,13,FALSE),VLOOKUP($A12,'Nates Projections'!$A$8:$O$500,13,FALSE)))</f>
        <v>24</v>
      </c>
      <c r="N12" s="52">
        <f t="shared" si="0"/>
        <v>0.10200210748155954</v>
      </c>
      <c r="O12" s="71">
        <f>AVERAGE(IFERROR(VLOOKUP($A12,'Nates Projections'!$A$8:$O$500,15,FALSE),VLOOKUP($A12,'Blakes Projections'!$A$8:$O$500,15,FALSE)),IFERROR(VLOOKUP($A12,'Blakes Projections'!$A$8:$O$500,15,FALSE),VLOOKUP($A12,'Nates Projections'!$A$8:$O$500,15,FALSE)))</f>
        <v>24.975000000000001</v>
      </c>
      <c r="P12" s="55">
        <f t="shared" ref="P12:Y12" si="25">IF(F$4="Yes",F12*F$5,0)</f>
        <v>121</v>
      </c>
      <c r="Q12" s="55">
        <f t="shared" si="25"/>
        <v>258.75</v>
      </c>
      <c r="R12" s="55">
        <f t="shared" si="25"/>
        <v>0</v>
      </c>
      <c r="S12" s="55">
        <f t="shared" si="25"/>
        <v>17.8</v>
      </c>
      <c r="T12" s="55">
        <f t="shared" si="25"/>
        <v>118.625</v>
      </c>
      <c r="U12" s="55">
        <f t="shared" si="25"/>
        <v>12.9</v>
      </c>
      <c r="V12" s="55">
        <f t="shared" si="25"/>
        <v>79.649999999999991</v>
      </c>
      <c r="W12" s="55">
        <f t="shared" si="25"/>
        <v>0</v>
      </c>
      <c r="X12" s="55">
        <f t="shared" si="25"/>
        <v>0</v>
      </c>
      <c r="Y12" s="56">
        <f t="shared" si="25"/>
        <v>0</v>
      </c>
      <c r="Z12" s="57">
        <f t="shared" si="2"/>
        <v>608.72499999999991</v>
      </c>
      <c r="AA12" s="59">
        <f t="shared" si="3"/>
        <v>7.2467261904761893</v>
      </c>
      <c r="AB12" s="59">
        <f t="shared" si="4"/>
        <v>2.4953546428571403</v>
      </c>
      <c r="AC12" s="1"/>
      <c r="AD12" s="1"/>
      <c r="AE12" s="1"/>
      <c r="AF12" s="1"/>
      <c r="AG12" s="1"/>
      <c r="AH12" s="1"/>
      <c r="AI12" s="1"/>
      <c r="AJ12" s="1"/>
      <c r="AK12" s="1"/>
      <c r="AL12" s="1">
        <f>IFERROR(VLOOKUP(C12,CALC!$K$2:$M$8,2,FALSE),1)</f>
        <v>1</v>
      </c>
      <c r="AM12" s="1">
        <f>IFERROR(VLOOKUP(C12,CALC!$K$2:$M$8,3,FALSE),1)</f>
        <v>1</v>
      </c>
      <c r="AN12" s="1">
        <f>VLOOKUP(B12,CALC!$E$2:$H$33,3,FALSE)</f>
        <v>1.1399999999999999</v>
      </c>
      <c r="AO12" s="1">
        <f>VLOOKUP(B12,CALC!$E$2:$H$33,4,FALSE)</f>
        <v>1.0699999999999998</v>
      </c>
      <c r="AP12" s="1"/>
      <c r="AQ12" s="3">
        <f t="shared" si="5"/>
        <v>7.2467261904761893</v>
      </c>
      <c r="AR12" s="3">
        <f t="shared" si="6"/>
        <v>7.2467261904761893</v>
      </c>
      <c r="AS12" s="3">
        <f t="shared" si="7"/>
        <v>7.7539970238095215</v>
      </c>
      <c r="AT12" s="3">
        <f t="shared" si="8"/>
        <v>8.2612678571428546</v>
      </c>
      <c r="AU12" s="3">
        <f t="shared" si="9"/>
        <v>7.7539970238095215</v>
      </c>
      <c r="AV12" s="3">
        <f t="shared" si="10"/>
        <v>8.2612678571428546</v>
      </c>
      <c r="AW12" s="3">
        <f t="shared" si="11"/>
        <v>7.7539970238095215</v>
      </c>
      <c r="AX12" s="3">
        <f t="shared" si="12"/>
        <v>8.2612678571428546</v>
      </c>
      <c r="AY12" s="3">
        <f t="shared" si="13"/>
        <v>2.3321071428571409</v>
      </c>
      <c r="AZ12" s="3">
        <f t="shared" si="14"/>
        <v>2.3321071428571409</v>
      </c>
      <c r="BA12" s="3">
        <f t="shared" si="15"/>
        <v>2.3321071428571409</v>
      </c>
      <c r="BB12" s="3">
        <f t="shared" si="16"/>
        <v>2.4953546428571403</v>
      </c>
      <c r="BC12" s="3">
        <f t="shared" si="17"/>
        <v>2.6586021428571405</v>
      </c>
      <c r="BD12" s="3">
        <f t="shared" si="18"/>
        <v>2.4953546428571403</v>
      </c>
      <c r="BE12" s="3">
        <f t="shared" si="19"/>
        <v>2.6586021428571405</v>
      </c>
      <c r="BF12" s="3">
        <f t="shared" si="20"/>
        <v>2.4953546428571403</v>
      </c>
      <c r="BG12" s="3">
        <f t="shared" si="21"/>
        <v>2.6586021428571405</v>
      </c>
    </row>
    <row r="13" spans="1:59" ht="15" x14ac:dyDescent="0.25">
      <c r="A13" s="38" t="s">
        <v>175</v>
      </c>
      <c r="B13" s="38" t="s">
        <v>93</v>
      </c>
      <c r="C13" s="38" t="s">
        <v>183</v>
      </c>
      <c r="D13" s="38"/>
      <c r="E13" s="39">
        <f>AVERAGE(IFERROR(VLOOKUP($A13,'Nates Projections'!$A$8:$O$500,5,FALSE),VLOOKUP($A13,'Blakes Projections'!$A$8:$O$500,5,FALSE)),IFERROR(VLOOKUP($A13,'Blakes Projections'!$A$8:$O$500,5,FALSE),VLOOKUP($A13,'Nates Projections'!$A$8:$O$500,5,FALSE)))</f>
        <v>84</v>
      </c>
      <c r="F13" s="38">
        <f>AVERAGE(IFERROR(VLOOKUP($A13,'Nates Projections'!$A$8:$O$500,6,FALSE),VLOOKUP($A13,'Blakes Projections'!$A$8:$O$500,6,FALSE)),IFERROR(VLOOKUP($A13,'Blakes Projections'!$A$8:$O$500,6,FALSE),VLOOKUP($A13,'Nates Projections'!$A$8:$O$500,6,FALSE)))</f>
        <v>46.099999999999994</v>
      </c>
      <c r="G13" s="38">
        <f>AVERAGE(IFERROR(VLOOKUP($A13,'Nates Projections'!$A$8:$O$500,7,FALSE),VLOOKUP($A13,'Blakes Projections'!$A$8:$O$500,7,FALSE)),IFERROR(VLOOKUP($A13,'Blakes Projections'!$A$8:$O$500,7,FALSE),VLOOKUP($A13,'Nates Projections'!$A$8:$O$500,7,FALSE)))</f>
        <v>70.349999999999994</v>
      </c>
      <c r="H13" s="38">
        <f>AVERAGE(IFERROR(VLOOKUP($A13,'Nates Projections'!$A$8:$O$500,8,FALSE),VLOOKUP($A13,'Blakes Projections'!$A$8:$O$500,8,FALSE)),IFERROR(VLOOKUP($A13,'Blakes Projections'!$A$8:$O$500,8,FALSE),VLOOKUP($A13,'Nates Projections'!$A$8:$O$500,8,FALSE)))</f>
        <v>116.45</v>
      </c>
      <c r="I13" s="38">
        <f>AVERAGE(IFERROR(VLOOKUP($A13,'Nates Projections'!$A$8:$O$500,9,FALSE),VLOOKUP($A13,'Blakes Projections'!$A$8:$O$500,9,FALSE)),IFERROR(VLOOKUP($A13,'Blakes Projections'!$A$8:$O$500,9,FALSE),VLOOKUP($A13,'Nates Projections'!$A$8:$O$500,9,FALSE)))</f>
        <v>47.45</v>
      </c>
      <c r="J13" s="38">
        <f>AVERAGE(IFERROR(VLOOKUP($A13,'Nates Projections'!$A$8:$O$500,10,FALSE),VLOOKUP($A13,'Blakes Projections'!$A$8:$O$500,10,FALSE)),IFERROR(VLOOKUP($A13,'Blakes Projections'!$A$8:$O$500,10,FALSE),VLOOKUP($A13,'Nates Projections'!$A$8:$O$500,10,FALSE)))</f>
        <v>233.55</v>
      </c>
      <c r="K13" s="38">
        <f>AVERAGE(IFERROR(VLOOKUP($A13,'Nates Projections'!$A$8:$O$500,11,FALSE),VLOOKUP($A13,'Blakes Projections'!$A$8:$O$500,11,FALSE)),IFERROR(VLOOKUP($A13,'Blakes Projections'!$A$8:$O$500,11,FALSE),VLOOKUP($A13,'Nates Projections'!$A$8:$O$500,11,FALSE)))</f>
        <v>43.1</v>
      </c>
      <c r="L13" s="38">
        <f>AVERAGE(IFERROR(VLOOKUP($A13,'Nates Projections'!$A$8:$O$500,12,FALSE),VLOOKUP($A13,'Blakes Projections'!$A$8:$O$500,12,FALSE)),IFERROR(VLOOKUP($A13,'Blakes Projections'!$A$8:$O$500,12,FALSE),VLOOKUP($A13,'Nates Projections'!$A$8:$O$500,12,FALSE)))</f>
        <v>27.6</v>
      </c>
      <c r="M13" s="38">
        <f>AVERAGE(IFERROR(VLOOKUP($A13,'Nates Projections'!$A$8:$O$500,13,FALSE),VLOOKUP($A13,'Blakes Projections'!$A$8:$O$500,13,FALSE)),IFERROR(VLOOKUP($A13,'Blakes Projections'!$A$8:$O$500,13,FALSE),VLOOKUP($A13,'Nates Projections'!$A$8:$O$500,13,FALSE)))</f>
        <v>36.849999999999994</v>
      </c>
      <c r="N13" s="52">
        <f t="shared" si="0"/>
        <v>0.19738813958467133</v>
      </c>
      <c r="O13" s="71">
        <f>AVERAGE(IFERROR(VLOOKUP($A13,'Nates Projections'!$A$8:$O$500,15,FALSE),VLOOKUP($A13,'Blakes Projections'!$A$8:$O$500,15,FALSE)),IFERROR(VLOOKUP($A13,'Blakes Projections'!$A$8:$O$500,15,FALSE),VLOOKUP($A13,'Nates Projections'!$A$8:$O$500,15,FALSE)))</f>
        <v>21.074999999999999</v>
      </c>
      <c r="P13" s="55">
        <f t="shared" ref="P13:Y13" si="26">IF(F$4="Yes",F13*F$5,0)</f>
        <v>230.49999999999997</v>
      </c>
      <c r="Q13" s="55">
        <f t="shared" si="26"/>
        <v>263.8125</v>
      </c>
      <c r="R13" s="55">
        <f t="shared" si="26"/>
        <v>0</v>
      </c>
      <c r="S13" s="55">
        <f t="shared" si="26"/>
        <v>23.725000000000001</v>
      </c>
      <c r="T13" s="55">
        <f t="shared" si="26"/>
        <v>116.77500000000001</v>
      </c>
      <c r="U13" s="55">
        <f t="shared" si="26"/>
        <v>12.93</v>
      </c>
      <c r="V13" s="55">
        <f t="shared" si="26"/>
        <v>16.559999999999999</v>
      </c>
      <c r="W13" s="55">
        <f t="shared" si="26"/>
        <v>0</v>
      </c>
      <c r="X13" s="55">
        <f t="shared" si="26"/>
        <v>0</v>
      </c>
      <c r="Y13" s="56">
        <f t="shared" si="26"/>
        <v>0</v>
      </c>
      <c r="Z13" s="57">
        <f t="shared" si="2"/>
        <v>664.3024999999999</v>
      </c>
      <c r="AA13" s="59">
        <f t="shared" si="3"/>
        <v>7.9083630952380943</v>
      </c>
      <c r="AB13" s="59">
        <f t="shared" si="4"/>
        <v>2.3497712938988089</v>
      </c>
      <c r="AC13" s="1"/>
      <c r="AD13" s="1"/>
      <c r="AE13" s="1"/>
      <c r="AF13" s="1"/>
      <c r="AG13" s="1"/>
      <c r="AH13" s="1"/>
      <c r="AI13" s="1"/>
      <c r="AJ13" s="1"/>
      <c r="AK13" s="1"/>
      <c r="AL13" s="1">
        <f>IFERROR(VLOOKUP(C13,CALC!$K$2:$M$8,2,FALSE),1)</f>
        <v>1.0900000000000001</v>
      </c>
      <c r="AM13" s="1">
        <f>IFERROR(VLOOKUP(C13,CALC!$K$2:$M$8,3,FALSE),1)</f>
        <v>1.0449999999999999</v>
      </c>
      <c r="AN13" s="1">
        <f>VLOOKUP(B13,CALC!$E$2:$H$33,3,FALSE)</f>
        <v>1.0900000000000001</v>
      </c>
      <c r="AO13" s="1">
        <f>VLOOKUP(B13,CALC!$E$2:$H$33,4,FALSE)</f>
        <v>1.0449999999999999</v>
      </c>
      <c r="AP13" s="1"/>
      <c r="AQ13" s="3">
        <f t="shared" si="5"/>
        <v>8.2642394345238088</v>
      </c>
      <c r="AR13" s="3">
        <f t="shared" si="6"/>
        <v>8.6201157738095233</v>
      </c>
      <c r="AS13" s="3">
        <f t="shared" si="7"/>
        <v>8.2642394345238088</v>
      </c>
      <c r="AT13" s="3">
        <f t="shared" si="8"/>
        <v>8.6201157738095233</v>
      </c>
      <c r="AU13" s="3">
        <f t="shared" si="9"/>
        <v>8.636130209077379</v>
      </c>
      <c r="AV13" s="3">
        <f t="shared" si="10"/>
        <v>9.0080209836309528</v>
      </c>
      <c r="AW13" s="3">
        <f t="shared" si="11"/>
        <v>9.0080209836309511</v>
      </c>
      <c r="AX13" s="3">
        <f t="shared" si="12"/>
        <v>9.3959261934523806</v>
      </c>
      <c r="AY13" s="3">
        <f t="shared" si="13"/>
        <v>2.1517559523809524</v>
      </c>
      <c r="AZ13" s="3">
        <f t="shared" si="14"/>
        <v>2.2485849702380949</v>
      </c>
      <c r="BA13" s="3">
        <f t="shared" si="15"/>
        <v>2.3454139880952383</v>
      </c>
      <c r="BB13" s="3">
        <f t="shared" si="16"/>
        <v>2.2485849702380949</v>
      </c>
      <c r="BC13" s="3">
        <f t="shared" si="17"/>
        <v>2.3454139880952383</v>
      </c>
      <c r="BD13" s="3">
        <f t="shared" si="18"/>
        <v>2.3497712938988089</v>
      </c>
      <c r="BE13" s="3">
        <f t="shared" si="19"/>
        <v>2.4509576175595238</v>
      </c>
      <c r="BF13" s="3">
        <f t="shared" si="20"/>
        <v>2.4509576175595238</v>
      </c>
      <c r="BG13" s="3">
        <f t="shared" si="21"/>
        <v>2.5565012470238098</v>
      </c>
    </row>
    <row r="14" spans="1:59" ht="15" x14ac:dyDescent="0.25">
      <c r="A14" s="38" t="s">
        <v>178</v>
      </c>
      <c r="B14" s="38" t="s">
        <v>51</v>
      </c>
      <c r="C14" s="38" t="s">
        <v>153</v>
      </c>
      <c r="D14" s="38"/>
      <c r="E14" s="39">
        <f>AVERAGE(IFERROR(VLOOKUP($A14,'Nates Projections'!$A$8:$O$500,5,FALSE),VLOOKUP($A14,'Blakes Projections'!$A$8:$O$500,5,FALSE)),IFERROR(VLOOKUP($A14,'Blakes Projections'!$A$8:$O$500,5,FALSE),VLOOKUP($A14,'Nates Projections'!$A$8:$O$500,5,FALSE)))</f>
        <v>84</v>
      </c>
      <c r="F14" s="38">
        <f>AVERAGE(IFERROR(VLOOKUP($A14,'Nates Projections'!$A$8:$O$500,6,FALSE),VLOOKUP($A14,'Blakes Projections'!$A$8:$O$500,6,FALSE)),IFERROR(VLOOKUP($A14,'Blakes Projections'!$A$8:$O$500,6,FALSE),VLOOKUP($A14,'Nates Projections'!$A$8:$O$500,6,FALSE)))</f>
        <v>49.85</v>
      </c>
      <c r="G14" s="38">
        <f>AVERAGE(IFERROR(VLOOKUP($A14,'Nates Projections'!$A$8:$O$500,7,FALSE),VLOOKUP($A14,'Blakes Projections'!$A$8:$O$500,7,FALSE)),IFERROR(VLOOKUP($A14,'Blakes Projections'!$A$8:$O$500,7,FALSE),VLOOKUP($A14,'Nates Projections'!$A$8:$O$500,7,FALSE)))</f>
        <v>44.95</v>
      </c>
      <c r="H14" s="38">
        <f>AVERAGE(IFERROR(VLOOKUP($A14,'Nates Projections'!$A$8:$O$500,8,FALSE),VLOOKUP($A14,'Blakes Projections'!$A$8:$O$500,8,FALSE)),IFERROR(VLOOKUP($A14,'Blakes Projections'!$A$8:$O$500,8,FALSE),VLOOKUP($A14,'Nates Projections'!$A$8:$O$500,8,FALSE)))</f>
        <v>94.8</v>
      </c>
      <c r="I14" s="38">
        <f>AVERAGE(IFERROR(VLOOKUP($A14,'Nates Projections'!$A$8:$O$500,9,FALSE),VLOOKUP($A14,'Blakes Projections'!$A$8:$O$500,9,FALSE)),IFERROR(VLOOKUP($A14,'Blakes Projections'!$A$8:$O$500,9,FALSE),VLOOKUP($A14,'Nates Projections'!$A$8:$O$500,9,FALSE)))</f>
        <v>27.1</v>
      </c>
      <c r="J14" s="38">
        <f>AVERAGE(IFERROR(VLOOKUP($A14,'Nates Projections'!$A$8:$O$500,10,FALSE),VLOOKUP($A14,'Blakes Projections'!$A$8:$O$500,10,FALSE)),IFERROR(VLOOKUP($A14,'Blakes Projections'!$A$8:$O$500,10,FALSE),VLOOKUP($A14,'Nates Projections'!$A$8:$O$500,10,FALSE)))</f>
        <v>341.25</v>
      </c>
      <c r="K14" s="38">
        <f>AVERAGE(IFERROR(VLOOKUP($A14,'Nates Projections'!$A$8:$O$500,11,FALSE),VLOOKUP($A14,'Blakes Projections'!$A$8:$O$500,11,FALSE)),IFERROR(VLOOKUP($A14,'Blakes Projections'!$A$8:$O$500,11,FALSE),VLOOKUP($A14,'Nates Projections'!$A$8:$O$500,11,FALSE)))</f>
        <v>59.599999999999994</v>
      </c>
      <c r="L14" s="38">
        <f>AVERAGE(IFERROR(VLOOKUP($A14,'Nates Projections'!$A$8:$O$500,12,FALSE),VLOOKUP($A14,'Blakes Projections'!$A$8:$O$500,12,FALSE)),IFERROR(VLOOKUP($A14,'Blakes Projections'!$A$8:$O$500,12,FALSE),VLOOKUP($A14,'Nates Projections'!$A$8:$O$500,12,FALSE)))</f>
        <v>99.15</v>
      </c>
      <c r="M14" s="38">
        <f>AVERAGE(IFERROR(VLOOKUP($A14,'Nates Projections'!$A$8:$O$500,13,FALSE),VLOOKUP($A14,'Blakes Projections'!$A$8:$O$500,13,FALSE)),IFERROR(VLOOKUP($A14,'Blakes Projections'!$A$8:$O$500,13,FALSE),VLOOKUP($A14,'Nates Projections'!$A$8:$O$500,13,FALSE)))</f>
        <v>24.7</v>
      </c>
      <c r="N14" s="52">
        <f t="shared" si="0"/>
        <v>0.14608058608058608</v>
      </c>
      <c r="O14" s="71">
        <f>AVERAGE(IFERROR(VLOOKUP($A14,'Nates Projections'!$A$8:$O$500,15,FALSE),VLOOKUP($A14,'Blakes Projections'!$A$8:$O$500,15,FALSE)),IFERROR(VLOOKUP($A14,'Blakes Projections'!$A$8:$O$500,15,FALSE),VLOOKUP($A14,'Nates Projections'!$A$8:$O$500,15,FALSE)))</f>
        <v>20.574999999999999</v>
      </c>
      <c r="P14" s="55">
        <f t="shared" ref="P14:Y14" si="27">IF(F$4="Yes",F14*F$5,0)</f>
        <v>249.25</v>
      </c>
      <c r="Q14" s="55">
        <f t="shared" si="27"/>
        <v>168.5625</v>
      </c>
      <c r="R14" s="55">
        <f t="shared" si="27"/>
        <v>0</v>
      </c>
      <c r="S14" s="55">
        <f t="shared" si="27"/>
        <v>13.55</v>
      </c>
      <c r="T14" s="55">
        <f t="shared" si="27"/>
        <v>170.625</v>
      </c>
      <c r="U14" s="55">
        <f t="shared" si="27"/>
        <v>17.88</v>
      </c>
      <c r="V14" s="55">
        <f t="shared" si="27"/>
        <v>59.49</v>
      </c>
      <c r="W14" s="55">
        <f t="shared" si="27"/>
        <v>0</v>
      </c>
      <c r="X14" s="55">
        <f t="shared" si="27"/>
        <v>0</v>
      </c>
      <c r="Y14" s="56">
        <f t="shared" si="27"/>
        <v>0</v>
      </c>
      <c r="Z14" s="57">
        <f t="shared" si="2"/>
        <v>679.35749999999996</v>
      </c>
      <c r="AA14" s="59">
        <f t="shared" si="3"/>
        <v>8.0875892857142855</v>
      </c>
      <c r="AB14" s="59">
        <f t="shared" si="4"/>
        <v>2.2500970625000005</v>
      </c>
      <c r="AC14" s="1"/>
      <c r="AD14" s="1"/>
      <c r="AE14" s="1"/>
      <c r="AF14" s="1"/>
      <c r="AG14" s="1"/>
      <c r="AH14" s="1"/>
      <c r="AI14" s="1"/>
      <c r="AJ14" s="1"/>
      <c r="AK14" s="1"/>
      <c r="AL14" s="1">
        <f>IFERROR(VLOOKUP(C14,CALC!$K$2:$M$8,2,FALSE),1)</f>
        <v>0.96</v>
      </c>
      <c r="AM14" s="1">
        <f>IFERROR(VLOOKUP(C14,CALC!$K$2:$M$8,3,FALSE),1)</f>
        <v>0.98</v>
      </c>
      <c r="AN14" s="1">
        <f>VLOOKUP(B14,CALC!$E$2:$H$33,3,FALSE)</f>
        <v>0.97</v>
      </c>
      <c r="AO14" s="1">
        <f>VLOOKUP(B14,CALC!$E$2:$H$33,4,FALSE)</f>
        <v>0.98499999999999999</v>
      </c>
      <c r="AP14" s="1"/>
      <c r="AQ14" s="3">
        <f t="shared" si="5"/>
        <v>7.9258374999999992</v>
      </c>
      <c r="AR14" s="3">
        <f t="shared" si="6"/>
        <v>7.7640857142857138</v>
      </c>
      <c r="AS14" s="3">
        <f t="shared" si="7"/>
        <v>7.966275446428571</v>
      </c>
      <c r="AT14" s="3">
        <f t="shared" si="8"/>
        <v>7.8449616071428565</v>
      </c>
      <c r="AU14" s="3">
        <f t="shared" si="9"/>
        <v>7.8069499374999989</v>
      </c>
      <c r="AV14" s="3">
        <f t="shared" si="10"/>
        <v>7.6880623749999994</v>
      </c>
      <c r="AW14" s="3">
        <f t="shared" si="11"/>
        <v>7.6476244285714277</v>
      </c>
      <c r="AX14" s="3">
        <f t="shared" si="12"/>
        <v>7.5311631428571424</v>
      </c>
      <c r="AY14" s="3">
        <f t="shared" si="13"/>
        <v>2.3309821428571436</v>
      </c>
      <c r="AZ14" s="3">
        <f t="shared" si="14"/>
        <v>2.2843625000000007</v>
      </c>
      <c r="BA14" s="3">
        <f t="shared" si="15"/>
        <v>2.2377428571428579</v>
      </c>
      <c r="BB14" s="3">
        <f t="shared" si="16"/>
        <v>2.2960174107142866</v>
      </c>
      <c r="BC14" s="3">
        <f t="shared" si="17"/>
        <v>2.2610526785714291</v>
      </c>
      <c r="BD14" s="3">
        <f t="shared" si="18"/>
        <v>2.2500970625000005</v>
      </c>
      <c r="BE14" s="3">
        <f t="shared" si="19"/>
        <v>2.2158316250000007</v>
      </c>
      <c r="BF14" s="3">
        <f t="shared" si="20"/>
        <v>2.2041767142857149</v>
      </c>
      <c r="BG14" s="3">
        <f t="shared" si="21"/>
        <v>2.1706105714285719</v>
      </c>
    </row>
    <row r="15" spans="1:59" ht="15" x14ac:dyDescent="0.25">
      <c r="A15" s="38" t="s">
        <v>182</v>
      </c>
      <c r="B15" s="38" t="s">
        <v>39</v>
      </c>
      <c r="C15" s="38" t="s">
        <v>181</v>
      </c>
      <c r="D15" s="38"/>
      <c r="E15" s="39">
        <f>AVERAGE(IFERROR(VLOOKUP($A15,'Nates Projections'!$A$8:$O$500,5,FALSE),VLOOKUP($A15,'Blakes Projections'!$A$8:$O$500,5,FALSE)),IFERROR(VLOOKUP($A15,'Blakes Projections'!$A$8:$O$500,5,FALSE),VLOOKUP($A15,'Nates Projections'!$A$8:$O$500,5,FALSE)))</f>
        <v>84</v>
      </c>
      <c r="F15" s="38">
        <f>AVERAGE(IFERROR(VLOOKUP($A15,'Nates Projections'!$A$8:$O$500,6,FALSE),VLOOKUP($A15,'Blakes Projections'!$A$8:$O$500,6,FALSE)),IFERROR(VLOOKUP($A15,'Blakes Projections'!$A$8:$O$500,6,FALSE),VLOOKUP($A15,'Nates Projections'!$A$8:$O$500,6,FALSE)))</f>
        <v>23.450000000000003</v>
      </c>
      <c r="G15" s="38">
        <f>AVERAGE(IFERROR(VLOOKUP($A15,'Nates Projections'!$A$8:$O$500,7,FALSE),VLOOKUP($A15,'Blakes Projections'!$A$8:$O$500,7,FALSE)),IFERROR(VLOOKUP($A15,'Blakes Projections'!$A$8:$O$500,7,FALSE),VLOOKUP($A15,'Nates Projections'!$A$8:$O$500,7,FALSE)))</f>
        <v>64.400000000000006</v>
      </c>
      <c r="H15" s="38">
        <f>AVERAGE(IFERROR(VLOOKUP($A15,'Nates Projections'!$A$8:$O$500,8,FALSE),VLOOKUP($A15,'Blakes Projections'!$A$8:$O$500,8,FALSE)),IFERROR(VLOOKUP($A15,'Blakes Projections'!$A$8:$O$500,8,FALSE),VLOOKUP($A15,'Nates Projections'!$A$8:$O$500,8,FALSE)))</f>
        <v>87.85</v>
      </c>
      <c r="I15" s="38">
        <f>AVERAGE(IFERROR(VLOOKUP($A15,'Nates Projections'!$A$8:$O$500,9,FALSE),VLOOKUP($A15,'Blakes Projections'!$A$8:$O$500,9,FALSE)),IFERROR(VLOOKUP($A15,'Blakes Projections'!$A$8:$O$500,9,FALSE),VLOOKUP($A15,'Nates Projections'!$A$8:$O$500,9,FALSE)))</f>
        <v>25.4</v>
      </c>
      <c r="J15" s="38">
        <f>AVERAGE(IFERROR(VLOOKUP($A15,'Nates Projections'!$A$8:$O$500,10,FALSE),VLOOKUP($A15,'Blakes Projections'!$A$8:$O$500,10,FALSE)),IFERROR(VLOOKUP($A15,'Blakes Projections'!$A$8:$O$500,10,FALSE),VLOOKUP($A15,'Nates Projections'!$A$8:$O$500,10,FALSE)))</f>
        <v>295.14999999999998</v>
      </c>
      <c r="K15" s="38">
        <f>AVERAGE(IFERROR(VLOOKUP($A15,'Nates Projections'!$A$8:$O$500,11,FALSE),VLOOKUP($A15,'Blakes Projections'!$A$8:$O$500,11,FALSE)),IFERROR(VLOOKUP($A15,'Blakes Projections'!$A$8:$O$500,11,FALSE),VLOOKUP($A15,'Nates Projections'!$A$8:$O$500,11,FALSE)))</f>
        <v>30.25</v>
      </c>
      <c r="L15" s="38">
        <f>AVERAGE(IFERROR(VLOOKUP($A15,'Nates Projections'!$A$8:$O$500,12,FALSE),VLOOKUP($A15,'Blakes Projections'!$A$8:$O$500,12,FALSE)),IFERROR(VLOOKUP($A15,'Blakes Projections'!$A$8:$O$500,12,FALSE),VLOOKUP($A15,'Nates Projections'!$A$8:$O$500,12,FALSE)))</f>
        <v>115.05</v>
      </c>
      <c r="M15" s="38">
        <f>AVERAGE(IFERROR(VLOOKUP($A15,'Nates Projections'!$A$8:$O$500,13,FALSE),VLOOKUP($A15,'Blakes Projections'!$A$8:$O$500,13,FALSE)),IFERROR(VLOOKUP($A15,'Blakes Projections'!$A$8:$O$500,13,FALSE),VLOOKUP($A15,'Nates Projections'!$A$8:$O$500,13,FALSE)))</f>
        <v>24.25</v>
      </c>
      <c r="N15" s="52">
        <f t="shared" si="0"/>
        <v>7.9451126545824174E-2</v>
      </c>
      <c r="O15" s="71">
        <f>AVERAGE(IFERROR(VLOOKUP($A15,'Nates Projections'!$A$8:$O$500,15,FALSE),VLOOKUP($A15,'Blakes Projections'!$A$8:$O$500,15,FALSE)),IFERROR(VLOOKUP($A15,'Blakes Projections'!$A$8:$O$500,15,FALSE),VLOOKUP($A15,'Nates Projections'!$A$8:$O$500,15,FALSE)))</f>
        <v>26.6</v>
      </c>
      <c r="P15" s="55">
        <f t="shared" ref="P15:Y15" si="28">IF(F$4="Yes",F15*F$5,0)</f>
        <v>117.25000000000001</v>
      </c>
      <c r="Q15" s="55">
        <f t="shared" si="28"/>
        <v>241.50000000000003</v>
      </c>
      <c r="R15" s="55">
        <f t="shared" si="28"/>
        <v>0</v>
      </c>
      <c r="S15" s="55">
        <f t="shared" si="28"/>
        <v>12.7</v>
      </c>
      <c r="T15" s="55">
        <f t="shared" si="28"/>
        <v>147.57499999999999</v>
      </c>
      <c r="U15" s="55">
        <f t="shared" si="28"/>
        <v>9.0749999999999993</v>
      </c>
      <c r="V15" s="55">
        <f t="shared" si="28"/>
        <v>69.03</v>
      </c>
      <c r="W15" s="55">
        <f t="shared" si="28"/>
        <v>0</v>
      </c>
      <c r="X15" s="55">
        <f t="shared" si="28"/>
        <v>0</v>
      </c>
      <c r="Y15" s="56">
        <f t="shared" si="28"/>
        <v>0</v>
      </c>
      <c r="Z15" s="57">
        <f t="shared" si="2"/>
        <v>597.13000000000011</v>
      </c>
      <c r="AA15" s="59">
        <f t="shared" si="3"/>
        <v>7.1086904761904774</v>
      </c>
      <c r="AB15" s="59">
        <f t="shared" si="4"/>
        <v>2.0843678571428574</v>
      </c>
      <c r="AC15" s="1"/>
      <c r="AD15" s="1"/>
      <c r="AE15" s="1"/>
      <c r="AF15" s="1"/>
      <c r="AG15" s="1"/>
      <c r="AH15" s="1"/>
      <c r="AI15" s="1"/>
      <c r="AJ15" s="1"/>
      <c r="AK15" s="1"/>
      <c r="AL15" s="1">
        <f>IFERROR(VLOOKUP(C15,CALC!$K$2:$M$8,2,FALSE),1)</f>
        <v>1</v>
      </c>
      <c r="AM15" s="1">
        <f>IFERROR(VLOOKUP(C15,CALC!$K$2:$M$8,3,FALSE),1)</f>
        <v>1</v>
      </c>
      <c r="AN15" s="1">
        <f>VLOOKUP(B15,CALC!$E$2:$H$33,3,FALSE)</f>
        <v>0.9</v>
      </c>
      <c r="AO15" s="1">
        <f>VLOOKUP(B15,CALC!$E$2:$H$33,4,FALSE)</f>
        <v>0.95</v>
      </c>
      <c r="AP15" s="1"/>
      <c r="AQ15" s="3">
        <f t="shared" si="5"/>
        <v>7.1086904761904774</v>
      </c>
      <c r="AR15" s="3">
        <f t="shared" si="6"/>
        <v>7.1086904761904774</v>
      </c>
      <c r="AS15" s="3">
        <f t="shared" si="7"/>
        <v>6.753255952380953</v>
      </c>
      <c r="AT15" s="3">
        <f t="shared" si="8"/>
        <v>6.3978214285714294</v>
      </c>
      <c r="AU15" s="3">
        <f t="shared" si="9"/>
        <v>6.753255952380953</v>
      </c>
      <c r="AV15" s="3">
        <f t="shared" si="10"/>
        <v>6.3978214285714294</v>
      </c>
      <c r="AW15" s="3">
        <f t="shared" si="11"/>
        <v>6.753255952380953</v>
      </c>
      <c r="AX15" s="3">
        <f t="shared" si="12"/>
        <v>6.3978214285714294</v>
      </c>
      <c r="AY15" s="3">
        <f t="shared" si="13"/>
        <v>2.1940714285714291</v>
      </c>
      <c r="AZ15" s="3">
        <f t="shared" si="14"/>
        <v>2.1940714285714291</v>
      </c>
      <c r="BA15" s="3">
        <f t="shared" si="15"/>
        <v>2.1940714285714291</v>
      </c>
      <c r="BB15" s="3">
        <f t="shared" si="16"/>
        <v>2.0843678571428574</v>
      </c>
      <c r="BC15" s="3">
        <f t="shared" si="17"/>
        <v>1.9746642857142862</v>
      </c>
      <c r="BD15" s="3">
        <f t="shared" si="18"/>
        <v>2.0843678571428574</v>
      </c>
      <c r="BE15" s="3">
        <f t="shared" si="19"/>
        <v>1.9746642857142862</v>
      </c>
      <c r="BF15" s="3">
        <f t="shared" si="20"/>
        <v>2.0843678571428574</v>
      </c>
      <c r="BG15" s="3">
        <f t="shared" si="21"/>
        <v>1.9746642857142862</v>
      </c>
    </row>
    <row r="16" spans="1:59" ht="15" x14ac:dyDescent="0.25">
      <c r="A16" s="38" t="s">
        <v>180</v>
      </c>
      <c r="B16" s="38" t="s">
        <v>30</v>
      </c>
      <c r="C16" s="38" t="s">
        <v>179</v>
      </c>
      <c r="D16" s="38"/>
      <c r="E16" s="39">
        <f>AVERAGE(IFERROR(VLOOKUP($A16,'Nates Projections'!$A$8:$O$500,5,FALSE),VLOOKUP($A16,'Blakes Projections'!$A$8:$O$500,5,FALSE)),IFERROR(VLOOKUP($A16,'Blakes Projections'!$A$8:$O$500,5,FALSE),VLOOKUP($A16,'Nates Projections'!$A$8:$O$500,5,FALSE)))</f>
        <v>84</v>
      </c>
      <c r="F16" s="38">
        <f>AVERAGE(IFERROR(VLOOKUP($A16,'Nates Projections'!$A$8:$O$500,6,FALSE),VLOOKUP($A16,'Blakes Projections'!$A$8:$O$500,6,FALSE)),IFERROR(VLOOKUP($A16,'Blakes Projections'!$A$8:$O$500,6,FALSE),VLOOKUP($A16,'Nates Projections'!$A$8:$O$500,6,FALSE)))</f>
        <v>39</v>
      </c>
      <c r="G16" s="38">
        <f>AVERAGE(IFERROR(VLOOKUP($A16,'Nates Projections'!$A$8:$O$500,7,FALSE),VLOOKUP($A16,'Blakes Projections'!$A$8:$O$500,7,FALSE)),IFERROR(VLOOKUP($A16,'Blakes Projections'!$A$8:$O$500,7,FALSE),VLOOKUP($A16,'Nates Projections'!$A$8:$O$500,7,FALSE)))</f>
        <v>66.55</v>
      </c>
      <c r="H16" s="38">
        <f>AVERAGE(IFERROR(VLOOKUP($A16,'Nates Projections'!$A$8:$O$500,8,FALSE),VLOOKUP($A16,'Blakes Projections'!$A$8:$O$500,8,FALSE)),IFERROR(VLOOKUP($A16,'Blakes Projections'!$A$8:$O$500,8,FALSE),VLOOKUP($A16,'Nates Projections'!$A$8:$O$500,8,FALSE)))</f>
        <v>105.5</v>
      </c>
      <c r="I16" s="38">
        <f>AVERAGE(IFERROR(VLOOKUP($A16,'Nates Projections'!$A$8:$O$500,9,FALSE),VLOOKUP($A16,'Blakes Projections'!$A$8:$O$500,9,FALSE)),IFERROR(VLOOKUP($A16,'Blakes Projections'!$A$8:$O$500,9,FALSE),VLOOKUP($A16,'Nates Projections'!$A$8:$O$500,9,FALSE)))</f>
        <v>34.299999999999997</v>
      </c>
      <c r="J16" s="38">
        <f>AVERAGE(IFERROR(VLOOKUP($A16,'Nates Projections'!$A$8:$O$500,10,FALSE),VLOOKUP($A16,'Blakes Projections'!$A$8:$O$500,10,FALSE)),IFERROR(VLOOKUP($A16,'Blakes Projections'!$A$8:$O$500,10,FALSE),VLOOKUP($A16,'Nates Projections'!$A$8:$O$500,10,FALSE)))</f>
        <v>321.25</v>
      </c>
      <c r="K16" s="38">
        <f>AVERAGE(IFERROR(VLOOKUP($A16,'Nates Projections'!$A$8:$O$500,11,FALSE),VLOOKUP($A16,'Blakes Projections'!$A$8:$O$500,11,FALSE)),IFERROR(VLOOKUP($A16,'Blakes Projections'!$A$8:$O$500,11,FALSE),VLOOKUP($A16,'Nates Projections'!$A$8:$O$500,11,FALSE)))</f>
        <v>70.7</v>
      </c>
      <c r="L16" s="38">
        <f>AVERAGE(IFERROR(VLOOKUP($A16,'Nates Projections'!$A$8:$O$500,12,FALSE),VLOOKUP($A16,'Blakes Projections'!$A$8:$O$500,12,FALSE)),IFERROR(VLOOKUP($A16,'Blakes Projections'!$A$8:$O$500,12,FALSE),VLOOKUP($A16,'Nates Projections'!$A$8:$O$500,12,FALSE)))</f>
        <v>28.700000000000003</v>
      </c>
      <c r="M16" s="38">
        <f>AVERAGE(IFERROR(VLOOKUP($A16,'Nates Projections'!$A$8:$O$500,13,FALSE),VLOOKUP($A16,'Blakes Projections'!$A$8:$O$500,13,FALSE)),IFERROR(VLOOKUP($A16,'Blakes Projections'!$A$8:$O$500,13,FALSE),VLOOKUP($A16,'Nates Projections'!$A$8:$O$500,13,FALSE)))</f>
        <v>55.7</v>
      </c>
      <c r="N16" s="52">
        <f t="shared" si="0"/>
        <v>0.12140077821011673</v>
      </c>
      <c r="O16" s="71">
        <f>AVERAGE(IFERROR(VLOOKUP($A16,'Nates Projections'!$A$8:$O$500,15,FALSE),VLOOKUP($A16,'Blakes Projections'!$A$8:$O$500,15,FALSE)),IFERROR(VLOOKUP($A16,'Blakes Projections'!$A$8:$O$500,15,FALSE),VLOOKUP($A16,'Nates Projections'!$A$8:$O$500,15,FALSE)))</f>
        <v>20.45</v>
      </c>
      <c r="P16" s="55">
        <f t="shared" ref="P16:Y16" si="29">IF(F$4="Yes",F16*F$5,0)</f>
        <v>195</v>
      </c>
      <c r="Q16" s="55">
        <f t="shared" si="29"/>
        <v>249.5625</v>
      </c>
      <c r="R16" s="55">
        <f t="shared" si="29"/>
        <v>0</v>
      </c>
      <c r="S16" s="55">
        <f t="shared" si="29"/>
        <v>17.149999999999999</v>
      </c>
      <c r="T16" s="55">
        <f t="shared" si="29"/>
        <v>160.625</v>
      </c>
      <c r="U16" s="55">
        <f t="shared" si="29"/>
        <v>21.21</v>
      </c>
      <c r="V16" s="55">
        <f t="shared" si="29"/>
        <v>17.220000000000002</v>
      </c>
      <c r="W16" s="55">
        <f t="shared" si="29"/>
        <v>0</v>
      </c>
      <c r="X16" s="55">
        <f t="shared" si="29"/>
        <v>0</v>
      </c>
      <c r="Y16" s="56">
        <f t="shared" si="29"/>
        <v>0</v>
      </c>
      <c r="Z16" s="57">
        <f t="shared" si="2"/>
        <v>660.76750000000004</v>
      </c>
      <c r="AA16" s="59">
        <f t="shared" si="3"/>
        <v>7.866279761904762</v>
      </c>
      <c r="AB16" s="59">
        <f t="shared" si="4"/>
        <v>1.9849382254464294</v>
      </c>
      <c r="AC16" s="1"/>
      <c r="AD16" s="1"/>
      <c r="AE16" s="1"/>
      <c r="AF16" s="1"/>
      <c r="AG16" s="1"/>
      <c r="AH16" s="1"/>
      <c r="AI16" s="1"/>
      <c r="AJ16" s="1"/>
      <c r="AK16" s="1"/>
      <c r="AL16" s="1">
        <f>IFERROR(VLOOKUP(C16,CALC!$K$2:$M$8,2,FALSE),1)</f>
        <v>0.95</v>
      </c>
      <c r="AM16" s="1">
        <f>IFERROR(VLOOKUP(C16,CALC!$K$2:$M$8,3,FALSE),1)</f>
        <v>0.97499999999999998</v>
      </c>
      <c r="AN16" s="1">
        <f>VLOOKUP(B16,CALC!$E$2:$H$33,3,FALSE)</f>
        <v>0.93</v>
      </c>
      <c r="AO16" s="1">
        <f>VLOOKUP(B16,CALC!$E$2:$H$33,4,FALSE)</f>
        <v>0.96500000000000008</v>
      </c>
      <c r="AP16" s="1"/>
      <c r="AQ16" s="3">
        <f t="shared" si="5"/>
        <v>7.6696227678571427</v>
      </c>
      <c r="AR16" s="3">
        <f t="shared" si="6"/>
        <v>7.4729657738095234</v>
      </c>
      <c r="AS16" s="3">
        <f t="shared" si="7"/>
        <v>7.5909599702380959</v>
      </c>
      <c r="AT16" s="3">
        <f t="shared" si="8"/>
        <v>7.3156401785714289</v>
      </c>
      <c r="AU16" s="3">
        <f t="shared" si="9"/>
        <v>7.4011859709821435</v>
      </c>
      <c r="AV16" s="3">
        <f t="shared" si="10"/>
        <v>7.1327491741071434</v>
      </c>
      <c r="AW16" s="3">
        <f t="shared" si="11"/>
        <v>7.2114119717261911</v>
      </c>
      <c r="AX16" s="3">
        <f t="shared" si="12"/>
        <v>6.949858169642857</v>
      </c>
      <c r="AY16" s="3">
        <f t="shared" si="13"/>
        <v>2.10967261904762</v>
      </c>
      <c r="AZ16" s="3">
        <f t="shared" si="14"/>
        <v>2.0569308035714293</v>
      </c>
      <c r="BA16" s="3">
        <f t="shared" si="15"/>
        <v>2.004188988095239</v>
      </c>
      <c r="BB16" s="3">
        <f t="shared" si="16"/>
        <v>2.0358340773809536</v>
      </c>
      <c r="BC16" s="3">
        <f t="shared" si="17"/>
        <v>1.9619955357142866</v>
      </c>
      <c r="BD16" s="3">
        <f t="shared" si="18"/>
        <v>1.9849382254464294</v>
      </c>
      <c r="BE16" s="3">
        <f t="shared" si="19"/>
        <v>1.9129456473214295</v>
      </c>
      <c r="BF16" s="3">
        <f t="shared" si="20"/>
        <v>1.9340423735119059</v>
      </c>
      <c r="BG16" s="3">
        <f t="shared" si="21"/>
        <v>1.8638957589285725</v>
      </c>
    </row>
    <row r="17" spans="1:59" ht="15" x14ac:dyDescent="0.25">
      <c r="A17" s="38" t="s">
        <v>184</v>
      </c>
      <c r="B17" s="38" t="s">
        <v>58</v>
      </c>
      <c r="C17" s="38" t="s">
        <v>183</v>
      </c>
      <c r="D17" s="38"/>
      <c r="E17" s="39">
        <f>AVERAGE(IFERROR(VLOOKUP($A17,'Nates Projections'!$A$8:$O$500,5,FALSE),VLOOKUP($A17,'Blakes Projections'!$A$8:$O$500,5,FALSE)),IFERROR(VLOOKUP($A17,'Blakes Projections'!$A$8:$O$500,5,FALSE),VLOOKUP($A17,'Nates Projections'!$A$8:$O$500,5,FALSE)))</f>
        <v>84</v>
      </c>
      <c r="F17" s="38">
        <f>AVERAGE(IFERROR(VLOOKUP($A17,'Nates Projections'!$A$8:$O$500,6,FALSE),VLOOKUP($A17,'Blakes Projections'!$A$8:$O$500,6,FALSE)),IFERROR(VLOOKUP($A17,'Blakes Projections'!$A$8:$O$500,6,FALSE),VLOOKUP($A17,'Nates Projections'!$A$8:$O$500,6,FALSE)))</f>
        <v>40.950000000000003</v>
      </c>
      <c r="G17" s="38">
        <f>AVERAGE(IFERROR(VLOOKUP($A17,'Nates Projections'!$A$8:$O$500,7,FALSE),VLOOKUP($A17,'Blakes Projections'!$A$8:$O$500,7,FALSE)),IFERROR(VLOOKUP($A17,'Blakes Projections'!$A$8:$O$500,7,FALSE),VLOOKUP($A17,'Nates Projections'!$A$8:$O$500,7,FALSE)))</f>
        <v>62.099999999999994</v>
      </c>
      <c r="H17" s="38">
        <f>AVERAGE(IFERROR(VLOOKUP($A17,'Nates Projections'!$A$8:$O$500,8,FALSE),VLOOKUP($A17,'Blakes Projections'!$A$8:$O$500,8,FALSE)),IFERROR(VLOOKUP($A17,'Blakes Projections'!$A$8:$O$500,8,FALSE),VLOOKUP($A17,'Nates Projections'!$A$8:$O$500,8,FALSE)))</f>
        <v>103.05</v>
      </c>
      <c r="I17" s="38">
        <f>AVERAGE(IFERROR(VLOOKUP($A17,'Nates Projections'!$A$8:$O$500,9,FALSE),VLOOKUP($A17,'Blakes Projections'!$A$8:$O$500,9,FALSE)),IFERROR(VLOOKUP($A17,'Blakes Projections'!$A$8:$O$500,9,FALSE),VLOOKUP($A17,'Nates Projections'!$A$8:$O$500,9,FALSE)))</f>
        <v>34.049999999999997</v>
      </c>
      <c r="J17" s="38">
        <f>AVERAGE(IFERROR(VLOOKUP($A17,'Nates Projections'!$A$8:$O$500,10,FALSE),VLOOKUP($A17,'Blakes Projections'!$A$8:$O$500,10,FALSE)),IFERROR(VLOOKUP($A17,'Blakes Projections'!$A$8:$O$500,10,FALSE),VLOOKUP($A17,'Nates Projections'!$A$8:$O$500,10,FALSE)))</f>
        <v>315.55</v>
      </c>
      <c r="K17" s="38">
        <f>AVERAGE(IFERROR(VLOOKUP($A17,'Nates Projections'!$A$8:$O$500,11,FALSE),VLOOKUP($A17,'Blakes Projections'!$A$8:$O$500,11,FALSE)),IFERROR(VLOOKUP($A17,'Blakes Projections'!$A$8:$O$500,11,FALSE),VLOOKUP($A17,'Nates Projections'!$A$8:$O$500,11,FALSE)))</f>
        <v>10.399999999999999</v>
      </c>
      <c r="L17" s="38">
        <f>AVERAGE(IFERROR(VLOOKUP($A17,'Nates Projections'!$A$8:$O$500,12,FALSE),VLOOKUP($A17,'Blakes Projections'!$A$8:$O$500,12,FALSE)),IFERROR(VLOOKUP($A17,'Blakes Projections'!$A$8:$O$500,12,FALSE),VLOOKUP($A17,'Nates Projections'!$A$8:$O$500,12,FALSE)))</f>
        <v>41.5</v>
      </c>
      <c r="M17" s="38">
        <f>AVERAGE(IFERROR(VLOOKUP($A17,'Nates Projections'!$A$8:$O$500,13,FALSE),VLOOKUP($A17,'Blakes Projections'!$A$8:$O$500,13,FALSE)),IFERROR(VLOOKUP($A17,'Blakes Projections'!$A$8:$O$500,13,FALSE),VLOOKUP($A17,'Nates Projections'!$A$8:$O$500,13,FALSE)))</f>
        <v>18.299999999999997</v>
      </c>
      <c r="N17" s="52">
        <f t="shared" si="0"/>
        <v>0.12977341150372365</v>
      </c>
      <c r="O17" s="71">
        <f>AVERAGE(IFERROR(VLOOKUP($A17,'Nates Projections'!$A$8:$O$500,15,FALSE),VLOOKUP($A17,'Blakes Projections'!$A$8:$O$500,15,FALSE)),IFERROR(VLOOKUP($A17,'Blakes Projections'!$A$8:$O$500,15,FALSE),VLOOKUP($A17,'Nates Projections'!$A$8:$O$500,15,FALSE)))</f>
        <v>21.1</v>
      </c>
      <c r="P17" s="55">
        <f t="shared" ref="P17:Y17" si="30">IF(F$4="Yes",F17*F$5,0)</f>
        <v>204.75</v>
      </c>
      <c r="Q17" s="55">
        <f t="shared" si="30"/>
        <v>232.87499999999997</v>
      </c>
      <c r="R17" s="55">
        <f t="shared" si="30"/>
        <v>0</v>
      </c>
      <c r="S17" s="55">
        <f t="shared" si="30"/>
        <v>17.024999999999999</v>
      </c>
      <c r="T17" s="55">
        <f t="shared" si="30"/>
        <v>157.77500000000001</v>
      </c>
      <c r="U17" s="55">
        <f t="shared" si="30"/>
        <v>3.1199999999999997</v>
      </c>
      <c r="V17" s="55">
        <f t="shared" si="30"/>
        <v>24.9</v>
      </c>
      <c r="W17" s="55">
        <f t="shared" si="30"/>
        <v>0</v>
      </c>
      <c r="X17" s="55">
        <f t="shared" si="30"/>
        <v>0</v>
      </c>
      <c r="Y17" s="56">
        <f t="shared" si="30"/>
        <v>0</v>
      </c>
      <c r="Z17" s="57">
        <f t="shared" si="2"/>
        <v>640.44499999999994</v>
      </c>
      <c r="AA17" s="59">
        <f t="shared" si="3"/>
        <v>7.6243452380952377</v>
      </c>
      <c r="AB17" s="59">
        <f t="shared" si="4"/>
        <v>1.8834737886904767</v>
      </c>
      <c r="AC17" s="1"/>
      <c r="AD17" s="1"/>
      <c r="AE17" s="1"/>
      <c r="AF17" s="1"/>
      <c r="AG17" s="1"/>
      <c r="AH17" s="1"/>
      <c r="AI17" s="1"/>
      <c r="AJ17" s="1"/>
      <c r="AK17" s="1"/>
      <c r="AL17" s="1">
        <f>IFERROR(VLOOKUP(C17,CALC!$K$2:$M$8,2,FALSE),1)</f>
        <v>1.0900000000000001</v>
      </c>
      <c r="AM17" s="1">
        <f>IFERROR(VLOOKUP(C17,CALC!$K$2:$M$8,3,FALSE),1)</f>
        <v>1.0449999999999999</v>
      </c>
      <c r="AN17" s="1">
        <f>VLOOKUP(B17,CALC!$E$2:$H$33,3,FALSE)</f>
        <v>0.93</v>
      </c>
      <c r="AO17" s="1">
        <f>VLOOKUP(B17,CALC!$E$2:$H$33,4,FALSE)</f>
        <v>0.96500000000000008</v>
      </c>
      <c r="AP17" s="1"/>
      <c r="AQ17" s="3">
        <f t="shared" si="5"/>
        <v>7.967440773809523</v>
      </c>
      <c r="AR17" s="3">
        <f t="shared" si="6"/>
        <v>8.3105363095238101</v>
      </c>
      <c r="AS17" s="3">
        <f t="shared" si="7"/>
        <v>7.3574931547619054</v>
      </c>
      <c r="AT17" s="3">
        <f t="shared" si="8"/>
        <v>7.0906410714285713</v>
      </c>
      <c r="AU17" s="3">
        <f t="shared" si="9"/>
        <v>7.68858034672619</v>
      </c>
      <c r="AV17" s="3">
        <f t="shared" si="10"/>
        <v>7.4097199196428569</v>
      </c>
      <c r="AW17" s="3">
        <f t="shared" si="11"/>
        <v>8.0196675386904772</v>
      </c>
      <c r="AX17" s="3">
        <f t="shared" si="12"/>
        <v>7.7287987678571435</v>
      </c>
      <c r="AY17" s="3">
        <f t="shared" si="13"/>
        <v>1.8677380952380958</v>
      </c>
      <c r="AZ17" s="3">
        <f t="shared" si="14"/>
        <v>1.9517863095238099</v>
      </c>
      <c r="BA17" s="3">
        <f t="shared" si="15"/>
        <v>2.0358345238095246</v>
      </c>
      <c r="BB17" s="3">
        <f t="shared" si="16"/>
        <v>1.8023672619047626</v>
      </c>
      <c r="BC17" s="3">
        <f t="shared" si="17"/>
        <v>1.7369964285714292</v>
      </c>
      <c r="BD17" s="3">
        <f t="shared" si="18"/>
        <v>1.8834737886904767</v>
      </c>
      <c r="BE17" s="3">
        <f t="shared" si="19"/>
        <v>1.8151612678571434</v>
      </c>
      <c r="BF17" s="3">
        <f t="shared" si="20"/>
        <v>1.9645803154761914</v>
      </c>
      <c r="BG17" s="3">
        <f t="shared" si="21"/>
        <v>1.893326107142858</v>
      </c>
    </row>
    <row r="18" spans="1:59" ht="15" x14ac:dyDescent="0.25">
      <c r="A18" s="38" t="s">
        <v>189</v>
      </c>
      <c r="B18" s="38" t="s">
        <v>93</v>
      </c>
      <c r="C18" s="38" t="s">
        <v>181</v>
      </c>
      <c r="D18" s="38"/>
      <c r="E18" s="39">
        <f>AVERAGE(IFERROR(VLOOKUP($A18,'Nates Projections'!$A$8:$O$500,5,FALSE),VLOOKUP($A18,'Blakes Projections'!$A$8:$O$500,5,FALSE)),IFERROR(VLOOKUP($A18,'Blakes Projections'!$A$8:$O$500,5,FALSE),VLOOKUP($A18,'Nates Projections'!$A$8:$O$500,5,FALSE)))</f>
        <v>84</v>
      </c>
      <c r="F18" s="38">
        <f>AVERAGE(IFERROR(VLOOKUP($A18,'Nates Projections'!$A$8:$O$500,6,FALSE),VLOOKUP($A18,'Blakes Projections'!$A$8:$O$500,6,FALSE)),IFERROR(VLOOKUP($A18,'Blakes Projections'!$A$8:$O$500,6,FALSE),VLOOKUP($A18,'Nates Projections'!$A$8:$O$500,6,FALSE)))</f>
        <v>18.7</v>
      </c>
      <c r="G18" s="38">
        <f>AVERAGE(IFERROR(VLOOKUP($A18,'Nates Projections'!$A$8:$O$500,7,FALSE),VLOOKUP($A18,'Blakes Projections'!$A$8:$O$500,7,FALSE)),IFERROR(VLOOKUP($A18,'Blakes Projections'!$A$8:$O$500,7,FALSE),VLOOKUP($A18,'Nates Projections'!$A$8:$O$500,7,FALSE)))</f>
        <v>69.699999999999989</v>
      </c>
      <c r="H18" s="38">
        <f>AVERAGE(IFERROR(VLOOKUP($A18,'Nates Projections'!$A$8:$O$500,8,FALSE),VLOOKUP($A18,'Blakes Projections'!$A$8:$O$500,8,FALSE)),IFERROR(VLOOKUP($A18,'Blakes Projections'!$A$8:$O$500,8,FALSE),VLOOKUP($A18,'Nates Projections'!$A$8:$O$500,8,FALSE)))</f>
        <v>88.4</v>
      </c>
      <c r="I18" s="38">
        <f>AVERAGE(IFERROR(VLOOKUP($A18,'Nates Projections'!$A$8:$O$500,9,FALSE),VLOOKUP($A18,'Blakes Projections'!$A$8:$O$500,9,FALSE)),IFERROR(VLOOKUP($A18,'Blakes Projections'!$A$8:$O$500,9,FALSE),VLOOKUP($A18,'Nates Projections'!$A$8:$O$500,9,FALSE)))</f>
        <v>32.9</v>
      </c>
      <c r="J18" s="38">
        <f>AVERAGE(IFERROR(VLOOKUP($A18,'Nates Projections'!$A$8:$O$500,10,FALSE),VLOOKUP($A18,'Blakes Projections'!$A$8:$O$500,10,FALSE)),IFERROR(VLOOKUP($A18,'Blakes Projections'!$A$8:$O$500,10,FALSE),VLOOKUP($A18,'Nates Projections'!$A$8:$O$500,10,FALSE)))</f>
        <v>233.14999999999998</v>
      </c>
      <c r="K18" s="38">
        <f>AVERAGE(IFERROR(VLOOKUP($A18,'Nates Projections'!$A$8:$O$500,11,FALSE),VLOOKUP($A18,'Blakes Projections'!$A$8:$O$500,11,FALSE)),IFERROR(VLOOKUP($A18,'Blakes Projections'!$A$8:$O$500,11,FALSE),VLOOKUP($A18,'Nates Projections'!$A$8:$O$500,11,FALSE)))</f>
        <v>32.1</v>
      </c>
      <c r="L18" s="38">
        <f>AVERAGE(IFERROR(VLOOKUP($A18,'Nates Projections'!$A$8:$O$500,12,FALSE),VLOOKUP($A18,'Blakes Projections'!$A$8:$O$500,12,FALSE)),IFERROR(VLOOKUP($A18,'Blakes Projections'!$A$8:$O$500,12,FALSE),VLOOKUP($A18,'Nates Projections'!$A$8:$O$500,12,FALSE)))</f>
        <v>107</v>
      </c>
      <c r="M18" s="38">
        <f>AVERAGE(IFERROR(VLOOKUP($A18,'Nates Projections'!$A$8:$O$500,13,FALSE),VLOOKUP($A18,'Blakes Projections'!$A$8:$O$500,13,FALSE)),IFERROR(VLOOKUP($A18,'Blakes Projections'!$A$8:$O$500,13,FALSE),VLOOKUP($A18,'Nates Projections'!$A$8:$O$500,13,FALSE)))</f>
        <v>31.8</v>
      </c>
      <c r="N18" s="52">
        <f t="shared" si="0"/>
        <v>8.0205876045464294E-2</v>
      </c>
      <c r="O18" s="71">
        <f>AVERAGE(IFERROR(VLOOKUP($A18,'Nates Projections'!$A$8:$O$500,15,FALSE),VLOOKUP($A18,'Blakes Projections'!$A$8:$O$500,15,FALSE)),IFERROR(VLOOKUP($A18,'Blakes Projections'!$A$8:$O$500,15,FALSE),VLOOKUP($A18,'Nates Projections'!$A$8:$O$500,15,FALSE)))</f>
        <v>24.15</v>
      </c>
      <c r="P18" s="55">
        <f t="shared" ref="P18:Y18" si="31">IF(F$4="Yes",F18*F$5,0)</f>
        <v>93.5</v>
      </c>
      <c r="Q18" s="55">
        <f t="shared" si="31"/>
        <v>261.37499999999994</v>
      </c>
      <c r="R18" s="55">
        <f t="shared" si="31"/>
        <v>0</v>
      </c>
      <c r="S18" s="55">
        <f t="shared" si="31"/>
        <v>16.45</v>
      </c>
      <c r="T18" s="55">
        <f t="shared" si="31"/>
        <v>116.57499999999999</v>
      </c>
      <c r="U18" s="55">
        <f t="shared" si="31"/>
        <v>9.6300000000000008</v>
      </c>
      <c r="V18" s="55">
        <f t="shared" si="31"/>
        <v>64.2</v>
      </c>
      <c r="W18" s="55">
        <f t="shared" si="31"/>
        <v>0</v>
      </c>
      <c r="X18" s="55">
        <f t="shared" si="31"/>
        <v>0</v>
      </c>
      <c r="Y18" s="56">
        <f t="shared" si="31"/>
        <v>0</v>
      </c>
      <c r="Z18" s="57">
        <f t="shared" si="2"/>
        <v>561.7299999999999</v>
      </c>
      <c r="AA18" s="59">
        <f t="shared" si="3"/>
        <v>6.687261904761904</v>
      </c>
      <c r="AB18" s="59">
        <f t="shared" si="4"/>
        <v>1.8524117857142841</v>
      </c>
      <c r="AC18" s="1"/>
      <c r="AD18" s="1"/>
      <c r="AE18" s="1"/>
      <c r="AF18" s="1"/>
      <c r="AG18" s="1"/>
      <c r="AH18" s="1"/>
      <c r="AI18" s="1"/>
      <c r="AJ18" s="1"/>
      <c r="AK18" s="1"/>
      <c r="AL18" s="1">
        <f>IFERROR(VLOOKUP(C18,CALC!$K$2:$M$8,2,FALSE),1)</f>
        <v>1</v>
      </c>
      <c r="AM18" s="1">
        <f>IFERROR(VLOOKUP(C18,CALC!$K$2:$M$8,3,FALSE),1)</f>
        <v>1</v>
      </c>
      <c r="AN18" s="1">
        <f>VLOOKUP(B18,CALC!$E$2:$H$33,3,FALSE)</f>
        <v>1.0900000000000001</v>
      </c>
      <c r="AO18" s="1">
        <f>VLOOKUP(B18,CALC!$E$2:$H$33,4,FALSE)</f>
        <v>1.0449999999999999</v>
      </c>
      <c r="AP18" s="1"/>
      <c r="AQ18" s="3">
        <f t="shared" si="5"/>
        <v>6.687261904761904</v>
      </c>
      <c r="AR18" s="3">
        <f t="shared" si="6"/>
        <v>6.687261904761904</v>
      </c>
      <c r="AS18" s="3">
        <f t="shared" si="7"/>
        <v>6.9881886904761892</v>
      </c>
      <c r="AT18" s="3">
        <f t="shared" si="8"/>
        <v>7.2891154761904762</v>
      </c>
      <c r="AU18" s="3">
        <f t="shared" si="9"/>
        <v>6.9881886904761892</v>
      </c>
      <c r="AV18" s="3">
        <f t="shared" si="10"/>
        <v>7.2891154761904762</v>
      </c>
      <c r="AW18" s="3">
        <f t="shared" si="11"/>
        <v>6.9881886904761892</v>
      </c>
      <c r="AX18" s="3">
        <f t="shared" si="12"/>
        <v>7.2891154761904762</v>
      </c>
      <c r="AY18" s="3">
        <f t="shared" si="13"/>
        <v>1.7726428571428556</v>
      </c>
      <c r="AZ18" s="3">
        <f t="shared" si="14"/>
        <v>1.7726428571428556</v>
      </c>
      <c r="BA18" s="3">
        <f t="shared" si="15"/>
        <v>1.7726428571428556</v>
      </c>
      <c r="BB18" s="3">
        <f t="shared" si="16"/>
        <v>1.8524117857142841</v>
      </c>
      <c r="BC18" s="3">
        <f t="shared" si="17"/>
        <v>1.9321807142857128</v>
      </c>
      <c r="BD18" s="3">
        <f t="shared" si="18"/>
        <v>1.8524117857142841</v>
      </c>
      <c r="BE18" s="3">
        <f t="shared" si="19"/>
        <v>1.9321807142857128</v>
      </c>
      <c r="BF18" s="3">
        <f t="shared" si="20"/>
        <v>1.8524117857142841</v>
      </c>
      <c r="BG18" s="3">
        <f t="shared" si="21"/>
        <v>1.9321807142857128</v>
      </c>
    </row>
    <row r="19" spans="1:59" ht="15" x14ac:dyDescent="0.25">
      <c r="A19" s="38" t="s">
        <v>185</v>
      </c>
      <c r="B19" s="38" t="s">
        <v>28</v>
      </c>
      <c r="C19" s="38" t="s">
        <v>186</v>
      </c>
      <c r="D19" s="1"/>
      <c r="E19" s="39">
        <f>AVERAGE(IFERROR(VLOOKUP($A19,'Nates Projections'!$A$8:$O$500,5,FALSE),VLOOKUP($A19,'Blakes Projections'!$A$8:$O$500,5,FALSE)),IFERROR(VLOOKUP($A19,'Blakes Projections'!$A$8:$O$500,5,FALSE),VLOOKUP($A19,'Nates Projections'!$A$8:$O$500,5,FALSE)))</f>
        <v>84</v>
      </c>
      <c r="F19" s="38">
        <f>AVERAGE(IFERROR(VLOOKUP($A19,'Nates Projections'!$A$8:$O$500,6,FALSE),VLOOKUP($A19,'Blakes Projections'!$A$8:$O$500,6,FALSE)),IFERROR(VLOOKUP($A19,'Blakes Projections'!$A$8:$O$500,6,FALSE),VLOOKUP($A19,'Nates Projections'!$A$8:$O$500,6,FALSE)))</f>
        <v>44.3</v>
      </c>
      <c r="G19" s="38">
        <f>AVERAGE(IFERROR(VLOOKUP($A19,'Nates Projections'!$A$8:$O$500,7,FALSE),VLOOKUP($A19,'Blakes Projections'!$A$8:$O$500,7,FALSE)),IFERROR(VLOOKUP($A19,'Blakes Projections'!$A$8:$O$500,7,FALSE),VLOOKUP($A19,'Nates Projections'!$A$8:$O$500,7,FALSE)))</f>
        <v>50.4</v>
      </c>
      <c r="H19" s="38">
        <f>AVERAGE(IFERROR(VLOOKUP($A19,'Nates Projections'!$A$8:$O$500,8,FALSE),VLOOKUP($A19,'Blakes Projections'!$A$8:$O$500,8,FALSE)),IFERROR(VLOOKUP($A19,'Blakes Projections'!$A$8:$O$500,8,FALSE),VLOOKUP($A19,'Nates Projections'!$A$8:$O$500,8,FALSE)))</f>
        <v>94.699999999999989</v>
      </c>
      <c r="I19" s="38">
        <f>AVERAGE(IFERROR(VLOOKUP($A19,'Nates Projections'!$A$8:$O$500,9,FALSE),VLOOKUP($A19,'Blakes Projections'!$A$8:$O$500,9,FALSE)),IFERROR(VLOOKUP($A19,'Blakes Projections'!$A$8:$O$500,9,FALSE),VLOOKUP($A19,'Nates Projections'!$A$8:$O$500,9,FALSE)))</f>
        <v>37.9</v>
      </c>
      <c r="J19" s="38">
        <f>AVERAGE(IFERROR(VLOOKUP($A19,'Nates Projections'!$A$8:$O$500,10,FALSE),VLOOKUP($A19,'Blakes Projections'!$A$8:$O$500,10,FALSE)),IFERROR(VLOOKUP($A19,'Blakes Projections'!$A$8:$O$500,10,FALSE),VLOOKUP($A19,'Nates Projections'!$A$8:$O$500,10,FALSE)))</f>
        <v>297.95</v>
      </c>
      <c r="K19" s="38">
        <f>AVERAGE(IFERROR(VLOOKUP($A19,'Nates Projections'!$A$8:$O$500,11,FALSE),VLOOKUP($A19,'Blakes Projections'!$A$8:$O$500,11,FALSE)),IFERROR(VLOOKUP($A19,'Blakes Projections'!$A$8:$O$500,11,FALSE),VLOOKUP($A19,'Nates Projections'!$A$8:$O$500,11,FALSE)))</f>
        <v>55</v>
      </c>
      <c r="L19" s="38">
        <f>AVERAGE(IFERROR(VLOOKUP($A19,'Nates Projections'!$A$8:$O$500,12,FALSE),VLOOKUP($A19,'Blakes Projections'!$A$8:$O$500,12,FALSE)),IFERROR(VLOOKUP($A19,'Blakes Projections'!$A$8:$O$500,12,FALSE),VLOOKUP($A19,'Nates Projections'!$A$8:$O$500,12,FALSE)))</f>
        <v>34.75</v>
      </c>
      <c r="M19" s="38">
        <f>AVERAGE(IFERROR(VLOOKUP($A19,'Nates Projections'!$A$8:$O$500,13,FALSE),VLOOKUP($A19,'Blakes Projections'!$A$8:$O$500,13,FALSE)),IFERROR(VLOOKUP($A19,'Blakes Projections'!$A$8:$O$500,13,FALSE),VLOOKUP($A19,'Nates Projections'!$A$8:$O$500,13,FALSE)))</f>
        <v>25.75</v>
      </c>
      <c r="N19" s="52">
        <f t="shared" si="0"/>
        <v>0.14868266487665716</v>
      </c>
      <c r="O19" s="71">
        <f>AVERAGE(IFERROR(VLOOKUP($A19,'Nates Projections'!$A$8:$O$500,15,FALSE),VLOOKUP($A19,'Blakes Projections'!$A$8:$O$500,15,FALSE)),IFERROR(VLOOKUP($A19,'Blakes Projections'!$A$8:$O$500,15,FALSE),VLOOKUP($A19,'Nates Projections'!$A$8:$O$500,15,FALSE)))</f>
        <v>20.149999999999999</v>
      </c>
      <c r="P19" s="55">
        <f t="shared" ref="P19:Y19" si="32">IF(F$4="Yes",F19*F$5,0)</f>
        <v>221.5</v>
      </c>
      <c r="Q19" s="55">
        <f t="shared" si="32"/>
        <v>189</v>
      </c>
      <c r="R19" s="55">
        <f t="shared" si="32"/>
        <v>0</v>
      </c>
      <c r="S19" s="55">
        <f t="shared" si="32"/>
        <v>18.95</v>
      </c>
      <c r="T19" s="55">
        <f t="shared" si="32"/>
        <v>148.97499999999999</v>
      </c>
      <c r="U19" s="55">
        <f t="shared" si="32"/>
        <v>16.5</v>
      </c>
      <c r="V19" s="55">
        <f t="shared" si="32"/>
        <v>20.849999999999998</v>
      </c>
      <c r="W19" s="55">
        <f t="shared" si="32"/>
        <v>0</v>
      </c>
      <c r="X19" s="55">
        <f t="shared" si="32"/>
        <v>0</v>
      </c>
      <c r="Y19" s="56">
        <f t="shared" si="32"/>
        <v>0</v>
      </c>
      <c r="Z19" s="57">
        <f t="shared" si="2"/>
        <v>615.77499999999998</v>
      </c>
      <c r="AA19" s="59">
        <f t="shared" si="3"/>
        <v>7.3306547619047615</v>
      </c>
      <c r="AB19" s="59">
        <f t="shared" si="4"/>
        <v>1.6697497142857149</v>
      </c>
      <c r="AC19" s="1"/>
      <c r="AD19" s="1"/>
      <c r="AE19" s="1"/>
      <c r="AF19" s="1"/>
      <c r="AG19" s="1"/>
      <c r="AH19" s="1"/>
      <c r="AI19" s="1"/>
      <c r="AJ19" s="1"/>
      <c r="AK19" s="1"/>
      <c r="AL19" s="1">
        <f>IFERROR(VLOOKUP(C19,CALC!$K$2:$M$8,2,FALSE),1)</f>
        <v>1.08</v>
      </c>
      <c r="AM19" s="1">
        <f>IFERROR(VLOOKUP(C19,CALC!$K$2:$M$8,3,FALSE),1)</f>
        <v>1.04</v>
      </c>
      <c r="AN19" s="1">
        <f>VLOOKUP(B19,CALC!$E$2:$H$33,3,FALSE)</f>
        <v>1.04</v>
      </c>
      <c r="AO19" s="1">
        <f>VLOOKUP(B19,CALC!$E$2:$H$33,4,FALSE)</f>
        <v>1.02</v>
      </c>
      <c r="AP19" s="1"/>
      <c r="AQ19" s="3">
        <f t="shared" si="5"/>
        <v>7.6238809523809525</v>
      </c>
      <c r="AR19" s="3">
        <f t="shared" si="6"/>
        <v>7.9171071428571427</v>
      </c>
      <c r="AS19" s="3">
        <f t="shared" si="7"/>
        <v>7.4772678571428566</v>
      </c>
      <c r="AT19" s="3">
        <f t="shared" si="8"/>
        <v>7.6238809523809525</v>
      </c>
      <c r="AU19" s="3">
        <f t="shared" si="9"/>
        <v>7.7763585714285721</v>
      </c>
      <c r="AV19" s="3">
        <f t="shared" si="10"/>
        <v>7.9288361904761908</v>
      </c>
      <c r="AW19" s="3">
        <f t="shared" si="11"/>
        <v>8.075449285714285</v>
      </c>
      <c r="AX19" s="3">
        <f t="shared" si="12"/>
        <v>8.2337914285714291</v>
      </c>
      <c r="AY19" s="3">
        <f t="shared" si="13"/>
        <v>1.5740476190476196</v>
      </c>
      <c r="AZ19" s="3">
        <f t="shared" si="14"/>
        <v>1.6370095238095244</v>
      </c>
      <c r="BA19" s="3">
        <f t="shared" si="15"/>
        <v>1.6999714285714294</v>
      </c>
      <c r="BB19" s="3">
        <f t="shared" si="16"/>
        <v>1.6055285714285721</v>
      </c>
      <c r="BC19" s="3">
        <f t="shared" si="17"/>
        <v>1.6370095238095244</v>
      </c>
      <c r="BD19" s="3">
        <f t="shared" si="18"/>
        <v>1.6697497142857149</v>
      </c>
      <c r="BE19" s="3">
        <f t="shared" si="19"/>
        <v>1.7024899047619053</v>
      </c>
      <c r="BF19" s="3">
        <f t="shared" si="20"/>
        <v>1.733970857142858</v>
      </c>
      <c r="BG19" s="3">
        <f t="shared" si="21"/>
        <v>1.7679702857142865</v>
      </c>
    </row>
    <row r="20" spans="1:59" ht="15" x14ac:dyDescent="0.25">
      <c r="A20" s="38" t="s">
        <v>187</v>
      </c>
      <c r="B20" s="38" t="s">
        <v>34</v>
      </c>
      <c r="C20" s="38" t="s">
        <v>191</v>
      </c>
      <c r="D20" s="38"/>
      <c r="E20" s="39">
        <f>AVERAGE(IFERROR(VLOOKUP($A20,'Nates Projections'!$A$8:$O$500,5,FALSE),VLOOKUP($A20,'Blakes Projections'!$A$8:$O$500,5,FALSE)),IFERROR(VLOOKUP($A20,'Blakes Projections'!$A$8:$O$500,5,FALSE),VLOOKUP($A20,'Nates Projections'!$A$8:$O$500,5,FALSE)))</f>
        <v>84</v>
      </c>
      <c r="F20" s="38">
        <f>AVERAGE(IFERROR(VLOOKUP($A20,'Nates Projections'!$A$8:$O$500,6,FALSE),VLOOKUP($A20,'Blakes Projections'!$A$8:$O$500,6,FALSE)),IFERROR(VLOOKUP($A20,'Blakes Projections'!$A$8:$O$500,6,FALSE),VLOOKUP($A20,'Nates Projections'!$A$8:$O$500,6,FALSE)))</f>
        <v>46.85</v>
      </c>
      <c r="G20" s="38">
        <f>AVERAGE(IFERROR(VLOOKUP($A20,'Nates Projections'!$A$8:$O$500,7,FALSE),VLOOKUP($A20,'Blakes Projections'!$A$8:$O$500,7,FALSE)),IFERROR(VLOOKUP($A20,'Blakes Projections'!$A$8:$O$500,7,FALSE),VLOOKUP($A20,'Nates Projections'!$A$8:$O$500,7,FALSE)))</f>
        <v>53.35</v>
      </c>
      <c r="H20" s="38">
        <f>AVERAGE(IFERROR(VLOOKUP($A20,'Nates Projections'!$A$8:$O$500,8,FALSE),VLOOKUP($A20,'Blakes Projections'!$A$8:$O$500,8,FALSE)),IFERROR(VLOOKUP($A20,'Blakes Projections'!$A$8:$O$500,8,FALSE),VLOOKUP($A20,'Nates Projections'!$A$8:$O$500,8,FALSE)))</f>
        <v>100.2</v>
      </c>
      <c r="I20" s="38">
        <f>AVERAGE(IFERROR(VLOOKUP($A20,'Nates Projections'!$A$8:$O$500,9,FALSE),VLOOKUP($A20,'Blakes Projections'!$A$8:$O$500,9,FALSE)),IFERROR(VLOOKUP($A20,'Blakes Projections'!$A$8:$O$500,9,FALSE),VLOOKUP($A20,'Nates Projections'!$A$8:$O$500,9,FALSE)))</f>
        <v>34</v>
      </c>
      <c r="J20" s="38">
        <f>AVERAGE(IFERROR(VLOOKUP($A20,'Nates Projections'!$A$8:$O$500,10,FALSE),VLOOKUP($A20,'Blakes Projections'!$A$8:$O$500,10,FALSE)),IFERROR(VLOOKUP($A20,'Blakes Projections'!$A$8:$O$500,10,FALSE),VLOOKUP($A20,'Nates Projections'!$A$8:$O$500,10,FALSE)))</f>
        <v>290.60000000000002</v>
      </c>
      <c r="K20" s="38">
        <f>AVERAGE(IFERROR(VLOOKUP($A20,'Nates Projections'!$A$8:$O$500,11,FALSE),VLOOKUP($A20,'Blakes Projections'!$A$8:$O$500,11,FALSE)),IFERROR(VLOOKUP($A20,'Blakes Projections'!$A$8:$O$500,11,FALSE),VLOOKUP($A20,'Nates Projections'!$A$8:$O$500,11,FALSE)))</f>
        <v>52.8</v>
      </c>
      <c r="L20" s="38">
        <f>AVERAGE(IFERROR(VLOOKUP($A20,'Nates Projections'!$A$8:$O$500,12,FALSE),VLOOKUP($A20,'Blakes Projections'!$A$8:$O$500,12,FALSE)),IFERROR(VLOOKUP($A20,'Blakes Projections'!$A$8:$O$500,12,FALSE),VLOOKUP($A20,'Nates Projections'!$A$8:$O$500,12,FALSE)))</f>
        <v>32.65</v>
      </c>
      <c r="M20" s="38">
        <f>AVERAGE(IFERROR(VLOOKUP($A20,'Nates Projections'!$A$8:$O$500,13,FALSE),VLOOKUP($A20,'Blakes Projections'!$A$8:$O$500,13,FALSE)),IFERROR(VLOOKUP($A20,'Blakes Projections'!$A$8:$O$500,13,FALSE),VLOOKUP($A20,'Nates Projections'!$A$8:$O$500,13,FALSE)))</f>
        <v>34.5</v>
      </c>
      <c r="N20" s="52">
        <f t="shared" si="0"/>
        <v>0.16121816930488644</v>
      </c>
      <c r="O20" s="71">
        <f>AVERAGE(IFERROR(VLOOKUP($A20,'Nates Projections'!$A$8:$O$500,15,FALSE),VLOOKUP($A20,'Blakes Projections'!$A$8:$O$500,15,FALSE)),IFERROR(VLOOKUP($A20,'Blakes Projections'!$A$8:$O$500,15,FALSE),VLOOKUP($A20,'Nates Projections'!$A$8:$O$500,15,FALSE)))</f>
        <v>21.824999999999999</v>
      </c>
      <c r="P20" s="55">
        <f t="shared" ref="P20:Y20" si="33">IF(F$4="Yes",F20*F$5,0)</f>
        <v>234.25</v>
      </c>
      <c r="Q20" s="55">
        <f t="shared" si="33"/>
        <v>200.0625</v>
      </c>
      <c r="R20" s="55">
        <f t="shared" si="33"/>
        <v>0</v>
      </c>
      <c r="S20" s="55">
        <f t="shared" si="33"/>
        <v>17</v>
      </c>
      <c r="T20" s="55">
        <f t="shared" si="33"/>
        <v>145.30000000000001</v>
      </c>
      <c r="U20" s="55">
        <f t="shared" si="33"/>
        <v>15.839999999999998</v>
      </c>
      <c r="V20" s="55">
        <f t="shared" si="33"/>
        <v>19.59</v>
      </c>
      <c r="W20" s="55">
        <f t="shared" si="33"/>
        <v>0</v>
      </c>
      <c r="X20" s="55">
        <f t="shared" si="33"/>
        <v>0</v>
      </c>
      <c r="Y20" s="56">
        <f t="shared" si="33"/>
        <v>0</v>
      </c>
      <c r="Z20" s="57">
        <f t="shared" si="2"/>
        <v>632.04250000000002</v>
      </c>
      <c r="AA20" s="59">
        <f t="shared" si="3"/>
        <v>7.524315476190476</v>
      </c>
      <c r="AB20" s="59">
        <f t="shared" si="4"/>
        <v>1.7297026041666674</v>
      </c>
      <c r="AC20" s="1"/>
      <c r="AD20" s="1"/>
      <c r="AE20" s="1"/>
      <c r="AF20" s="1"/>
      <c r="AG20" s="1"/>
      <c r="AH20" s="1"/>
      <c r="AI20" s="1"/>
      <c r="AJ20" s="1"/>
      <c r="AK20" s="1"/>
      <c r="AL20" s="1">
        <f>IFERROR(VLOOKUP(C20,CALC!$K$2:$M$8,2,FALSE),1)</f>
        <v>1.06</v>
      </c>
      <c r="AM20" s="1">
        <f>IFERROR(VLOOKUP(C20,CALC!$K$2:$M$8,3,FALSE),1)</f>
        <v>1.03</v>
      </c>
      <c r="AN20" s="1">
        <f>VLOOKUP(B20,CALC!$E$2:$H$33,3,FALSE)</f>
        <v>0.9</v>
      </c>
      <c r="AO20" s="1">
        <f>VLOOKUP(B20,CALC!$E$2:$H$33,4,FALSE)</f>
        <v>0.95</v>
      </c>
      <c r="AP20" s="1"/>
      <c r="AQ20" s="3">
        <f t="shared" si="5"/>
        <v>7.7500449404761902</v>
      </c>
      <c r="AR20" s="3">
        <f t="shared" si="6"/>
        <v>7.9757744047619052</v>
      </c>
      <c r="AS20" s="3">
        <f t="shared" si="7"/>
        <v>7.1480997023809518</v>
      </c>
      <c r="AT20" s="3">
        <f t="shared" si="8"/>
        <v>6.7718839285714285</v>
      </c>
      <c r="AU20" s="3">
        <f t="shared" si="9"/>
        <v>7.3625426934523803</v>
      </c>
      <c r="AV20" s="3">
        <f t="shared" si="10"/>
        <v>6.9750404464285714</v>
      </c>
      <c r="AW20" s="3">
        <f t="shared" si="11"/>
        <v>7.5769856845238097</v>
      </c>
      <c r="AX20" s="3">
        <f t="shared" si="12"/>
        <v>7.1781969642857151</v>
      </c>
      <c r="AY20" s="3">
        <f t="shared" si="13"/>
        <v>1.7677083333333341</v>
      </c>
      <c r="AZ20" s="3">
        <f t="shared" si="14"/>
        <v>1.8207395833333342</v>
      </c>
      <c r="BA20" s="3">
        <f t="shared" si="15"/>
        <v>1.8737708333333343</v>
      </c>
      <c r="BB20" s="3">
        <f t="shared" si="16"/>
        <v>1.6793229166666672</v>
      </c>
      <c r="BC20" s="3">
        <f t="shared" si="17"/>
        <v>1.5909375000000008</v>
      </c>
      <c r="BD20" s="3">
        <f t="shared" si="18"/>
        <v>1.7297026041666674</v>
      </c>
      <c r="BE20" s="3">
        <f t="shared" si="19"/>
        <v>1.6386656250000009</v>
      </c>
      <c r="BF20" s="3">
        <f t="shared" si="20"/>
        <v>1.7800822916666674</v>
      </c>
      <c r="BG20" s="3">
        <f t="shared" si="21"/>
        <v>1.6863937500000008</v>
      </c>
    </row>
    <row r="21" spans="1:59" ht="15" x14ac:dyDescent="0.25">
      <c r="A21" s="38" t="s">
        <v>188</v>
      </c>
      <c r="B21" s="38" t="s">
        <v>68</v>
      </c>
      <c r="C21" s="38" t="s">
        <v>153</v>
      </c>
      <c r="D21" s="38"/>
      <c r="E21" s="39">
        <f>AVERAGE(IFERROR(VLOOKUP($A21,'Nates Projections'!$A$8:$O$500,5,FALSE),VLOOKUP($A21,'Blakes Projections'!$A$8:$O$500,5,FALSE)),IFERROR(VLOOKUP($A21,'Blakes Projections'!$A$8:$O$500,5,FALSE),VLOOKUP($A21,'Nates Projections'!$A$8:$O$500,5,FALSE)))</f>
        <v>84</v>
      </c>
      <c r="F21" s="38">
        <f>AVERAGE(IFERROR(VLOOKUP($A21,'Nates Projections'!$A$8:$O$500,6,FALSE),VLOOKUP($A21,'Blakes Projections'!$A$8:$O$500,6,FALSE)),IFERROR(VLOOKUP($A21,'Blakes Projections'!$A$8:$O$500,6,FALSE),VLOOKUP($A21,'Nates Projections'!$A$8:$O$500,6,FALSE)))</f>
        <v>37</v>
      </c>
      <c r="G21" s="38">
        <f>AVERAGE(IFERROR(VLOOKUP($A21,'Nates Projections'!$A$8:$O$500,7,FALSE),VLOOKUP($A21,'Blakes Projections'!$A$8:$O$500,7,FALSE)),IFERROR(VLOOKUP($A21,'Blakes Projections'!$A$8:$O$500,7,FALSE),VLOOKUP($A21,'Nates Projections'!$A$8:$O$500,7,FALSE)))</f>
        <v>62.75</v>
      </c>
      <c r="H21" s="38">
        <f>AVERAGE(IFERROR(VLOOKUP($A21,'Nates Projections'!$A$8:$O$500,8,FALSE),VLOOKUP($A21,'Blakes Projections'!$A$8:$O$500,8,FALSE)),IFERROR(VLOOKUP($A21,'Blakes Projections'!$A$8:$O$500,8,FALSE),VLOOKUP($A21,'Nates Projections'!$A$8:$O$500,8,FALSE)))</f>
        <v>99.8</v>
      </c>
      <c r="I21" s="38">
        <f>AVERAGE(IFERROR(VLOOKUP($A21,'Nates Projections'!$A$8:$O$500,9,FALSE),VLOOKUP($A21,'Blakes Projections'!$A$8:$O$500,9,FALSE)),IFERROR(VLOOKUP($A21,'Blakes Projections'!$A$8:$O$500,9,FALSE),VLOOKUP($A21,'Nates Projections'!$A$8:$O$500,9,FALSE)))</f>
        <v>31.65</v>
      </c>
      <c r="J21" s="38">
        <f>AVERAGE(IFERROR(VLOOKUP($A21,'Nates Projections'!$A$8:$O$500,10,FALSE),VLOOKUP($A21,'Blakes Projections'!$A$8:$O$500,10,FALSE)),IFERROR(VLOOKUP($A21,'Blakes Projections'!$A$8:$O$500,10,FALSE),VLOOKUP($A21,'Nates Projections'!$A$8:$O$500,10,FALSE)))</f>
        <v>304.39999999999998</v>
      </c>
      <c r="K21" s="38">
        <f>AVERAGE(IFERROR(VLOOKUP($A21,'Nates Projections'!$A$8:$O$500,11,FALSE),VLOOKUP($A21,'Blakes Projections'!$A$8:$O$500,11,FALSE)),IFERROR(VLOOKUP($A21,'Blakes Projections'!$A$8:$O$500,11,FALSE),VLOOKUP($A21,'Nates Projections'!$A$8:$O$500,11,FALSE)))</f>
        <v>36.65</v>
      </c>
      <c r="L21" s="38">
        <f>AVERAGE(IFERROR(VLOOKUP($A21,'Nates Projections'!$A$8:$O$500,12,FALSE),VLOOKUP($A21,'Blakes Projections'!$A$8:$O$500,12,FALSE)),IFERROR(VLOOKUP($A21,'Blakes Projections'!$A$8:$O$500,12,FALSE),VLOOKUP($A21,'Nates Projections'!$A$8:$O$500,12,FALSE)))</f>
        <v>47.4</v>
      </c>
      <c r="M21" s="38">
        <f>AVERAGE(IFERROR(VLOOKUP($A21,'Nates Projections'!$A$8:$O$500,13,FALSE),VLOOKUP($A21,'Blakes Projections'!$A$8:$O$500,13,FALSE)),IFERROR(VLOOKUP($A21,'Blakes Projections'!$A$8:$O$500,13,FALSE),VLOOKUP($A21,'Nates Projections'!$A$8:$O$500,13,FALSE)))</f>
        <v>19.45</v>
      </c>
      <c r="N21" s="52">
        <f t="shared" si="0"/>
        <v>0.12155059132720106</v>
      </c>
      <c r="O21" s="71">
        <f>AVERAGE(IFERROR(VLOOKUP($A21,'Nates Projections'!$A$8:$O$500,15,FALSE),VLOOKUP($A21,'Blakes Projections'!$A$8:$O$500,15,FALSE)),IFERROR(VLOOKUP($A21,'Blakes Projections'!$A$8:$O$500,15,FALSE),VLOOKUP($A21,'Nates Projections'!$A$8:$O$500,15,FALSE)))</f>
        <v>21.175000000000001</v>
      </c>
      <c r="P21" s="55">
        <f t="shared" ref="P21:Y21" si="34">IF(F$4="Yes",F21*F$5,0)</f>
        <v>185</v>
      </c>
      <c r="Q21" s="55">
        <f t="shared" si="34"/>
        <v>235.3125</v>
      </c>
      <c r="R21" s="55">
        <f t="shared" si="34"/>
        <v>0</v>
      </c>
      <c r="S21" s="55">
        <f t="shared" si="34"/>
        <v>15.824999999999999</v>
      </c>
      <c r="T21" s="55">
        <f t="shared" si="34"/>
        <v>152.19999999999999</v>
      </c>
      <c r="U21" s="55">
        <f t="shared" si="34"/>
        <v>10.994999999999999</v>
      </c>
      <c r="V21" s="55">
        <f t="shared" si="34"/>
        <v>28.439999999999998</v>
      </c>
      <c r="W21" s="55">
        <f t="shared" si="34"/>
        <v>0</v>
      </c>
      <c r="X21" s="55">
        <f t="shared" si="34"/>
        <v>0</v>
      </c>
      <c r="Y21" s="56">
        <f t="shared" si="34"/>
        <v>0</v>
      </c>
      <c r="Z21" s="57">
        <f t="shared" si="2"/>
        <v>627.77250000000004</v>
      </c>
      <c r="AA21" s="59">
        <f t="shared" si="3"/>
        <v>7.4734821428571436</v>
      </c>
      <c r="AB21" s="59">
        <f t="shared" si="4"/>
        <v>1.6825375000000016</v>
      </c>
      <c r="AC21" s="1"/>
      <c r="AD21" s="1"/>
      <c r="AE21" s="1"/>
      <c r="AF21" s="1"/>
      <c r="AG21" s="1"/>
      <c r="AH21" s="1"/>
      <c r="AI21" s="1"/>
      <c r="AJ21" s="1"/>
      <c r="AK21" s="1"/>
      <c r="AL21" s="1">
        <f>IFERROR(VLOOKUP(C21,CALC!$K$2:$M$8,2,FALSE),1)</f>
        <v>0.96</v>
      </c>
      <c r="AM21" s="1">
        <f>IFERROR(VLOOKUP(C21,CALC!$K$2:$M$8,3,FALSE),1)</f>
        <v>0.98</v>
      </c>
      <c r="AN21" s="1">
        <f>VLOOKUP(B21,CALC!$E$2:$H$33,3,FALSE)</f>
        <v>1</v>
      </c>
      <c r="AO21" s="1">
        <f>VLOOKUP(B21,CALC!$E$2:$H$33,4,FALSE)</f>
        <v>1</v>
      </c>
      <c r="AP21" s="1"/>
      <c r="AQ21" s="3">
        <f t="shared" si="5"/>
        <v>7.3240125000000003</v>
      </c>
      <c r="AR21" s="3">
        <f t="shared" si="6"/>
        <v>7.1745428571428578</v>
      </c>
      <c r="AS21" s="3">
        <f t="shared" si="7"/>
        <v>7.4734821428571436</v>
      </c>
      <c r="AT21" s="3">
        <f t="shared" si="8"/>
        <v>7.4734821428571436</v>
      </c>
      <c r="AU21" s="3">
        <f t="shared" si="9"/>
        <v>7.3240125000000003</v>
      </c>
      <c r="AV21" s="3">
        <f t="shared" si="10"/>
        <v>7.3240125000000003</v>
      </c>
      <c r="AW21" s="3">
        <f t="shared" si="11"/>
        <v>7.1745428571428578</v>
      </c>
      <c r="AX21" s="3">
        <f t="shared" si="12"/>
        <v>7.1745428571428578</v>
      </c>
      <c r="AY21" s="3">
        <f t="shared" si="13"/>
        <v>1.7168750000000017</v>
      </c>
      <c r="AZ21" s="3">
        <f t="shared" si="14"/>
        <v>1.6825375000000016</v>
      </c>
      <c r="BA21" s="3">
        <f t="shared" si="15"/>
        <v>1.6482000000000017</v>
      </c>
      <c r="BB21" s="3">
        <f t="shared" si="16"/>
        <v>1.7168750000000017</v>
      </c>
      <c r="BC21" s="3">
        <f t="shared" si="17"/>
        <v>1.7168750000000017</v>
      </c>
      <c r="BD21" s="3">
        <f t="shared" si="18"/>
        <v>1.6825375000000016</v>
      </c>
      <c r="BE21" s="3">
        <f t="shared" si="19"/>
        <v>1.6825375000000016</v>
      </c>
      <c r="BF21" s="3">
        <f t="shared" si="20"/>
        <v>1.6482000000000017</v>
      </c>
      <c r="BG21" s="3">
        <f t="shared" si="21"/>
        <v>1.6482000000000017</v>
      </c>
    </row>
    <row r="22" spans="1:59" ht="15" x14ac:dyDescent="0.25">
      <c r="A22" s="38" t="s">
        <v>190</v>
      </c>
      <c r="B22" s="38" t="s">
        <v>56</v>
      </c>
      <c r="C22" s="38" t="s">
        <v>179</v>
      </c>
      <c r="D22" s="38"/>
      <c r="E22" s="39">
        <f>AVERAGE(IFERROR(VLOOKUP($A22,'Nates Projections'!$A$8:$O$500,5,FALSE),VLOOKUP($A22,'Blakes Projections'!$A$8:$O$500,5,FALSE)),IFERROR(VLOOKUP($A22,'Blakes Projections'!$A$8:$O$500,5,FALSE),VLOOKUP($A22,'Nates Projections'!$A$8:$O$500,5,FALSE)))</f>
        <v>84</v>
      </c>
      <c r="F22" s="38">
        <f>AVERAGE(IFERROR(VLOOKUP($A22,'Nates Projections'!$A$8:$O$500,6,FALSE),VLOOKUP($A22,'Blakes Projections'!$A$8:$O$500,6,FALSE)),IFERROR(VLOOKUP($A22,'Blakes Projections'!$A$8:$O$500,6,FALSE),VLOOKUP($A22,'Nates Projections'!$A$8:$O$500,6,FALSE)))</f>
        <v>35.5</v>
      </c>
      <c r="G22" s="38">
        <f>AVERAGE(IFERROR(VLOOKUP($A22,'Nates Projections'!$A$8:$O$500,7,FALSE),VLOOKUP($A22,'Blakes Projections'!$A$8:$O$500,7,FALSE)),IFERROR(VLOOKUP($A22,'Blakes Projections'!$A$8:$O$500,7,FALSE),VLOOKUP($A22,'Nates Projections'!$A$8:$O$500,7,FALSE)))</f>
        <v>67.5</v>
      </c>
      <c r="H22" s="38">
        <f>AVERAGE(IFERROR(VLOOKUP($A22,'Nates Projections'!$A$8:$O$500,8,FALSE),VLOOKUP($A22,'Blakes Projections'!$A$8:$O$500,8,FALSE)),IFERROR(VLOOKUP($A22,'Blakes Projections'!$A$8:$O$500,8,FALSE),VLOOKUP($A22,'Nates Projections'!$A$8:$O$500,8,FALSE)))</f>
        <v>102.94999999999999</v>
      </c>
      <c r="I22" s="38">
        <f>AVERAGE(IFERROR(VLOOKUP($A22,'Nates Projections'!$A$8:$O$500,9,FALSE),VLOOKUP($A22,'Blakes Projections'!$A$8:$O$500,9,FALSE)),IFERROR(VLOOKUP($A22,'Blakes Projections'!$A$8:$O$500,9,FALSE),VLOOKUP($A22,'Nates Projections'!$A$8:$O$500,9,FALSE)))</f>
        <v>28.5</v>
      </c>
      <c r="J22" s="38">
        <f>AVERAGE(IFERROR(VLOOKUP($A22,'Nates Projections'!$A$8:$O$500,10,FALSE),VLOOKUP($A22,'Blakes Projections'!$A$8:$O$500,10,FALSE)),IFERROR(VLOOKUP($A22,'Blakes Projections'!$A$8:$O$500,10,FALSE),VLOOKUP($A22,'Nates Projections'!$A$8:$O$500,10,FALSE)))</f>
        <v>227.85</v>
      </c>
      <c r="K22" s="38">
        <f>AVERAGE(IFERROR(VLOOKUP($A22,'Nates Projections'!$A$8:$O$500,11,FALSE),VLOOKUP($A22,'Blakes Projections'!$A$8:$O$500,11,FALSE)),IFERROR(VLOOKUP($A22,'Blakes Projections'!$A$8:$O$500,11,FALSE),VLOOKUP($A22,'Nates Projections'!$A$8:$O$500,11,FALSE)))</f>
        <v>81.2</v>
      </c>
      <c r="L22" s="38">
        <f>AVERAGE(IFERROR(VLOOKUP($A22,'Nates Projections'!$A$8:$O$500,12,FALSE),VLOOKUP($A22,'Blakes Projections'!$A$8:$O$500,12,FALSE)),IFERROR(VLOOKUP($A22,'Blakes Projections'!$A$8:$O$500,12,FALSE),VLOOKUP($A22,'Nates Projections'!$A$8:$O$500,12,FALSE)))</f>
        <v>27.6</v>
      </c>
      <c r="M22" s="38">
        <f>AVERAGE(IFERROR(VLOOKUP($A22,'Nates Projections'!$A$8:$O$500,13,FALSE),VLOOKUP($A22,'Blakes Projections'!$A$8:$O$500,13,FALSE)),IFERROR(VLOOKUP($A22,'Blakes Projections'!$A$8:$O$500,13,FALSE),VLOOKUP($A22,'Nates Projections'!$A$8:$O$500,13,FALSE)))</f>
        <v>26.35</v>
      </c>
      <c r="N22" s="52">
        <f t="shared" si="0"/>
        <v>0.15580425718674568</v>
      </c>
      <c r="O22" s="71">
        <f>AVERAGE(IFERROR(VLOOKUP($A22,'Nates Projections'!$A$8:$O$500,15,FALSE),VLOOKUP($A22,'Blakes Projections'!$A$8:$O$500,15,FALSE)),IFERROR(VLOOKUP($A22,'Blakes Projections'!$A$8:$O$500,15,FALSE),VLOOKUP($A22,'Nates Projections'!$A$8:$O$500,15,FALSE)))</f>
        <v>21.5</v>
      </c>
      <c r="P22" s="55">
        <f t="shared" ref="P22:Y22" si="35">IF(F$4="Yes",F22*F$5,0)</f>
        <v>177.5</v>
      </c>
      <c r="Q22" s="55">
        <f t="shared" si="35"/>
        <v>253.125</v>
      </c>
      <c r="R22" s="55">
        <f t="shared" si="35"/>
        <v>0</v>
      </c>
      <c r="S22" s="55">
        <f t="shared" si="35"/>
        <v>14.25</v>
      </c>
      <c r="T22" s="55">
        <f t="shared" si="35"/>
        <v>113.925</v>
      </c>
      <c r="U22" s="55">
        <f t="shared" si="35"/>
        <v>24.36</v>
      </c>
      <c r="V22" s="55">
        <f t="shared" si="35"/>
        <v>16.559999999999999</v>
      </c>
      <c r="W22" s="55">
        <f t="shared" si="35"/>
        <v>0</v>
      </c>
      <c r="X22" s="55">
        <f t="shared" si="35"/>
        <v>0</v>
      </c>
      <c r="Y22" s="56">
        <f t="shared" si="35"/>
        <v>0</v>
      </c>
      <c r="Z22" s="57">
        <f t="shared" si="2"/>
        <v>599.71999999999991</v>
      </c>
      <c r="AA22" s="59">
        <f t="shared" si="3"/>
        <v>7.1395238095238085</v>
      </c>
      <c r="AB22" s="59">
        <f t="shared" si="4"/>
        <v>1.4427278124999998</v>
      </c>
      <c r="AC22" s="1"/>
      <c r="AD22" s="1"/>
      <c r="AE22" s="1"/>
      <c r="AF22" s="1"/>
      <c r="AG22" s="1"/>
      <c r="AH22" s="1"/>
      <c r="AI22" s="1"/>
      <c r="AJ22" s="1"/>
      <c r="AK22" s="1"/>
      <c r="AL22" s="1">
        <f>IFERROR(VLOOKUP(C22,CALC!$K$2:$M$8,2,FALSE),1)</f>
        <v>0.95</v>
      </c>
      <c r="AM22" s="1">
        <f>IFERROR(VLOOKUP(C22,CALC!$K$2:$M$8,3,FALSE),1)</f>
        <v>0.97499999999999998</v>
      </c>
      <c r="AN22" s="1">
        <f>VLOOKUP(B22,CALC!$E$2:$H$33,3,FALSE)</f>
        <v>1.1399999999999999</v>
      </c>
      <c r="AO22" s="1">
        <f>VLOOKUP(B22,CALC!$E$2:$H$33,4,FALSE)</f>
        <v>1.0699999999999998</v>
      </c>
      <c r="AP22" s="1"/>
      <c r="AQ22" s="3">
        <f t="shared" si="5"/>
        <v>6.9610357142857131</v>
      </c>
      <c r="AR22" s="3">
        <f t="shared" si="6"/>
        <v>6.7825476190476177</v>
      </c>
      <c r="AS22" s="3">
        <f t="shared" si="7"/>
        <v>7.6392904761904736</v>
      </c>
      <c r="AT22" s="3">
        <f t="shared" si="8"/>
        <v>8.1390571428571405</v>
      </c>
      <c r="AU22" s="3">
        <f t="shared" si="9"/>
        <v>7.4483082142857118</v>
      </c>
      <c r="AV22" s="3">
        <f t="shared" si="10"/>
        <v>7.9355807142857122</v>
      </c>
      <c r="AW22" s="3">
        <f t="shared" si="11"/>
        <v>7.2573259523809499</v>
      </c>
      <c r="AX22" s="3">
        <f t="shared" si="12"/>
        <v>7.7321042857142839</v>
      </c>
      <c r="AY22" s="3">
        <f t="shared" si="13"/>
        <v>1.3829166666666666</v>
      </c>
      <c r="AZ22" s="3">
        <f t="shared" si="14"/>
        <v>1.34834375</v>
      </c>
      <c r="BA22" s="3">
        <f t="shared" si="15"/>
        <v>1.3137708333333331</v>
      </c>
      <c r="BB22" s="3">
        <f t="shared" si="16"/>
        <v>1.4797208333333329</v>
      </c>
      <c r="BC22" s="3">
        <f t="shared" si="17"/>
        <v>1.5765249999999997</v>
      </c>
      <c r="BD22" s="3">
        <f t="shared" si="18"/>
        <v>1.4427278124999998</v>
      </c>
      <c r="BE22" s="3">
        <f t="shared" si="19"/>
        <v>1.5371118749999999</v>
      </c>
      <c r="BF22" s="3">
        <f t="shared" si="20"/>
        <v>1.4057347916666663</v>
      </c>
      <c r="BG22" s="3">
        <f t="shared" si="21"/>
        <v>1.4976987499999996</v>
      </c>
    </row>
    <row r="23" spans="1:59" ht="15" x14ac:dyDescent="0.25">
      <c r="A23" s="38" t="s">
        <v>192</v>
      </c>
      <c r="B23" s="38" t="s">
        <v>34</v>
      </c>
      <c r="C23" s="38" t="s">
        <v>181</v>
      </c>
      <c r="D23" s="38"/>
      <c r="E23" s="39">
        <f>AVERAGE(IFERROR(VLOOKUP($A23,'Nates Projections'!$A$8:$O$500,5,FALSE),VLOOKUP($A23,'Blakes Projections'!$A$8:$O$500,5,FALSE)),IFERROR(VLOOKUP($A23,'Blakes Projections'!$A$8:$O$500,5,FALSE),VLOOKUP($A23,'Nates Projections'!$A$8:$O$500,5,FALSE)))</f>
        <v>84</v>
      </c>
      <c r="F23" s="38">
        <f>AVERAGE(IFERROR(VLOOKUP($A23,'Nates Projections'!$A$8:$O$500,6,FALSE),VLOOKUP($A23,'Blakes Projections'!$A$8:$O$500,6,FALSE)),IFERROR(VLOOKUP($A23,'Blakes Projections'!$A$8:$O$500,6,FALSE),VLOOKUP($A23,'Nates Projections'!$A$8:$O$500,6,FALSE)))</f>
        <v>15.850000000000001</v>
      </c>
      <c r="G23" s="38">
        <f>AVERAGE(IFERROR(VLOOKUP($A23,'Nates Projections'!$A$8:$O$500,7,FALSE),VLOOKUP($A23,'Blakes Projections'!$A$8:$O$500,7,FALSE)),IFERROR(VLOOKUP($A23,'Blakes Projections'!$A$8:$O$500,7,FALSE),VLOOKUP($A23,'Nates Projections'!$A$8:$O$500,7,FALSE)))</f>
        <v>78.5</v>
      </c>
      <c r="H23" s="38">
        <f>AVERAGE(IFERROR(VLOOKUP($A23,'Nates Projections'!$A$8:$O$500,8,FALSE),VLOOKUP($A23,'Blakes Projections'!$A$8:$O$500,8,FALSE)),IFERROR(VLOOKUP($A23,'Blakes Projections'!$A$8:$O$500,8,FALSE),VLOOKUP($A23,'Nates Projections'!$A$8:$O$500,8,FALSE)))</f>
        <v>94.35</v>
      </c>
      <c r="I23" s="38">
        <f>AVERAGE(IFERROR(VLOOKUP($A23,'Nates Projections'!$A$8:$O$500,9,FALSE),VLOOKUP($A23,'Blakes Projections'!$A$8:$O$500,9,FALSE)),IFERROR(VLOOKUP($A23,'Blakes Projections'!$A$8:$O$500,9,FALSE),VLOOKUP($A23,'Nates Projections'!$A$8:$O$500,9,FALSE)))</f>
        <v>38.900000000000006</v>
      </c>
      <c r="J23" s="38">
        <f>AVERAGE(IFERROR(VLOOKUP($A23,'Nates Projections'!$A$8:$O$500,10,FALSE),VLOOKUP($A23,'Blakes Projections'!$A$8:$O$500,10,FALSE)),IFERROR(VLOOKUP($A23,'Blakes Projections'!$A$8:$O$500,10,FALSE),VLOOKUP($A23,'Nates Projections'!$A$8:$O$500,10,FALSE)))</f>
        <v>201.05</v>
      </c>
      <c r="K23" s="38">
        <f>AVERAGE(IFERROR(VLOOKUP($A23,'Nates Projections'!$A$8:$O$500,11,FALSE),VLOOKUP($A23,'Blakes Projections'!$A$8:$O$500,11,FALSE)),IFERROR(VLOOKUP($A23,'Blakes Projections'!$A$8:$O$500,11,FALSE),VLOOKUP($A23,'Nates Projections'!$A$8:$O$500,11,FALSE)))</f>
        <v>11.899999999999999</v>
      </c>
      <c r="L23" s="38">
        <f>AVERAGE(IFERROR(VLOOKUP($A23,'Nates Projections'!$A$8:$O$500,12,FALSE),VLOOKUP($A23,'Blakes Projections'!$A$8:$O$500,12,FALSE)),IFERROR(VLOOKUP($A23,'Blakes Projections'!$A$8:$O$500,12,FALSE),VLOOKUP($A23,'Nates Projections'!$A$8:$O$500,12,FALSE)))</f>
        <v>90.9</v>
      </c>
      <c r="M23" s="38">
        <f>AVERAGE(IFERROR(VLOOKUP($A23,'Nates Projections'!$A$8:$O$500,13,FALSE),VLOOKUP($A23,'Blakes Projections'!$A$8:$O$500,13,FALSE)),IFERROR(VLOOKUP($A23,'Blakes Projections'!$A$8:$O$500,13,FALSE),VLOOKUP($A23,'Nates Projections'!$A$8:$O$500,13,FALSE)))</f>
        <v>36.450000000000003</v>
      </c>
      <c r="N23" s="52">
        <f t="shared" si="0"/>
        <v>7.8836110420293468E-2</v>
      </c>
      <c r="O23" s="71">
        <f>AVERAGE(IFERROR(VLOOKUP($A23,'Nates Projections'!$A$8:$O$500,15,FALSE),VLOOKUP($A23,'Blakes Projections'!$A$8:$O$500,15,FALSE)),IFERROR(VLOOKUP($A23,'Blakes Projections'!$A$8:$O$500,15,FALSE),VLOOKUP($A23,'Nates Projections'!$A$8:$O$500,15,FALSE)))</f>
        <v>27.024999999999999</v>
      </c>
      <c r="P23" s="55">
        <f t="shared" ref="P23:Y23" si="36">IF(F$4="Yes",F23*F$5,0)</f>
        <v>79.25</v>
      </c>
      <c r="Q23" s="55">
        <f t="shared" si="36"/>
        <v>294.375</v>
      </c>
      <c r="R23" s="55">
        <f t="shared" si="36"/>
        <v>0</v>
      </c>
      <c r="S23" s="55">
        <f t="shared" si="36"/>
        <v>19.450000000000003</v>
      </c>
      <c r="T23" s="55">
        <f t="shared" si="36"/>
        <v>100.52500000000001</v>
      </c>
      <c r="U23" s="55">
        <f t="shared" si="36"/>
        <v>3.5699999999999994</v>
      </c>
      <c r="V23" s="55">
        <f t="shared" si="36"/>
        <v>54.54</v>
      </c>
      <c r="W23" s="55">
        <f t="shared" si="36"/>
        <v>0</v>
      </c>
      <c r="X23" s="55">
        <f t="shared" si="36"/>
        <v>0</v>
      </c>
      <c r="Y23" s="56">
        <f t="shared" si="36"/>
        <v>0</v>
      </c>
      <c r="Z23" s="57">
        <f t="shared" si="2"/>
        <v>551.71</v>
      </c>
      <c r="AA23" s="59">
        <f t="shared" si="3"/>
        <v>6.5679761904761911</v>
      </c>
      <c r="AB23" s="59">
        <f t="shared" si="4"/>
        <v>1.5706892857142856</v>
      </c>
      <c r="AC23" s="1"/>
      <c r="AD23" s="1"/>
      <c r="AE23" s="1"/>
      <c r="AF23" s="1"/>
      <c r="AG23" s="1"/>
      <c r="AH23" s="1"/>
      <c r="AI23" s="1"/>
      <c r="AJ23" s="1"/>
      <c r="AK23" s="1"/>
      <c r="AL23" s="1">
        <f>IFERROR(VLOOKUP(C23,CALC!$K$2:$M$8,2,FALSE),1)</f>
        <v>1</v>
      </c>
      <c r="AM23" s="1">
        <f>IFERROR(VLOOKUP(C23,CALC!$K$2:$M$8,3,FALSE),1)</f>
        <v>1</v>
      </c>
      <c r="AN23" s="1">
        <f>VLOOKUP(B23,CALC!$E$2:$H$33,3,FALSE)</f>
        <v>0.9</v>
      </c>
      <c r="AO23" s="1">
        <f>VLOOKUP(B23,CALC!$E$2:$H$33,4,FALSE)</f>
        <v>0.95</v>
      </c>
      <c r="AP23" s="1"/>
      <c r="AQ23" s="3">
        <f t="shared" si="5"/>
        <v>6.5679761904761911</v>
      </c>
      <c r="AR23" s="3">
        <f t="shared" si="6"/>
        <v>6.5679761904761911</v>
      </c>
      <c r="AS23" s="3">
        <f t="shared" si="7"/>
        <v>6.2395773809523813</v>
      </c>
      <c r="AT23" s="3">
        <f t="shared" si="8"/>
        <v>5.9111785714285725</v>
      </c>
      <c r="AU23" s="3">
        <f t="shared" si="9"/>
        <v>6.2395773809523813</v>
      </c>
      <c r="AV23" s="3">
        <f t="shared" si="10"/>
        <v>5.9111785714285725</v>
      </c>
      <c r="AW23" s="3">
        <f t="shared" si="11"/>
        <v>6.2395773809523813</v>
      </c>
      <c r="AX23" s="3">
        <f t="shared" si="12"/>
        <v>5.9111785714285725</v>
      </c>
      <c r="AY23" s="3">
        <f t="shared" si="13"/>
        <v>1.6533571428571427</v>
      </c>
      <c r="AZ23" s="3">
        <f t="shared" si="14"/>
        <v>1.6533571428571427</v>
      </c>
      <c r="BA23" s="3">
        <f t="shared" si="15"/>
        <v>1.6533571428571427</v>
      </c>
      <c r="BB23" s="3">
        <f t="shared" si="16"/>
        <v>1.5706892857142856</v>
      </c>
      <c r="BC23" s="3">
        <f t="shared" si="17"/>
        <v>1.4880214285714286</v>
      </c>
      <c r="BD23" s="3">
        <f t="shared" si="18"/>
        <v>1.5706892857142856</v>
      </c>
      <c r="BE23" s="3">
        <f t="shared" si="19"/>
        <v>1.4880214285714286</v>
      </c>
      <c r="BF23" s="3">
        <f t="shared" si="20"/>
        <v>1.5706892857142856</v>
      </c>
      <c r="BG23" s="3">
        <f t="shared" si="21"/>
        <v>1.4880214285714286</v>
      </c>
    </row>
    <row r="24" spans="1:59" ht="15" x14ac:dyDescent="0.25">
      <c r="A24" s="38" t="s">
        <v>193</v>
      </c>
      <c r="B24" s="38" t="s">
        <v>34</v>
      </c>
      <c r="C24" s="38" t="s">
        <v>186</v>
      </c>
      <c r="D24" s="38"/>
      <c r="E24" s="39">
        <f>AVERAGE(IFERROR(VLOOKUP($A24,'Nates Projections'!$A$8:$O$500,5,FALSE),VLOOKUP($A24,'Blakes Projections'!$A$8:$O$500,5,FALSE)),IFERROR(VLOOKUP($A24,'Blakes Projections'!$A$8:$O$500,5,FALSE),VLOOKUP($A24,'Nates Projections'!$A$8:$O$500,5,FALSE)))</f>
        <v>84</v>
      </c>
      <c r="F24" s="38">
        <f>AVERAGE(IFERROR(VLOOKUP($A24,'Nates Projections'!$A$8:$O$500,6,FALSE),VLOOKUP($A24,'Blakes Projections'!$A$8:$O$500,6,FALSE)),IFERROR(VLOOKUP($A24,'Blakes Projections'!$A$8:$O$500,6,FALSE),VLOOKUP($A24,'Nates Projections'!$A$8:$O$500,6,FALSE)))</f>
        <v>41.15</v>
      </c>
      <c r="G24" s="38">
        <f>AVERAGE(IFERROR(VLOOKUP($A24,'Nates Projections'!$A$8:$O$500,7,FALSE),VLOOKUP($A24,'Blakes Projections'!$A$8:$O$500,7,FALSE)),IFERROR(VLOOKUP($A24,'Blakes Projections'!$A$8:$O$500,7,FALSE),VLOOKUP($A24,'Nates Projections'!$A$8:$O$500,7,FALSE)))</f>
        <v>48.400000000000006</v>
      </c>
      <c r="H24" s="38">
        <f>AVERAGE(IFERROR(VLOOKUP($A24,'Nates Projections'!$A$8:$O$500,8,FALSE),VLOOKUP($A24,'Blakes Projections'!$A$8:$O$500,8,FALSE)),IFERROR(VLOOKUP($A24,'Blakes Projections'!$A$8:$O$500,8,FALSE),VLOOKUP($A24,'Nates Projections'!$A$8:$O$500,8,FALSE)))</f>
        <v>89.55</v>
      </c>
      <c r="I24" s="38">
        <f>AVERAGE(IFERROR(VLOOKUP($A24,'Nates Projections'!$A$8:$O$500,9,FALSE),VLOOKUP($A24,'Blakes Projections'!$A$8:$O$500,9,FALSE)),IFERROR(VLOOKUP($A24,'Blakes Projections'!$A$8:$O$500,9,FALSE),VLOOKUP($A24,'Nates Projections'!$A$8:$O$500,9,FALSE)))</f>
        <v>31.75</v>
      </c>
      <c r="J24" s="38">
        <f>AVERAGE(IFERROR(VLOOKUP($A24,'Nates Projections'!$A$8:$O$500,10,FALSE),VLOOKUP($A24,'Blakes Projections'!$A$8:$O$500,10,FALSE)),IFERROR(VLOOKUP($A24,'Blakes Projections'!$A$8:$O$500,10,FALSE),VLOOKUP($A24,'Nates Projections'!$A$8:$O$500,10,FALSE)))</f>
        <v>280.70000000000005</v>
      </c>
      <c r="K24" s="38">
        <f>AVERAGE(IFERROR(VLOOKUP($A24,'Nates Projections'!$A$8:$O$500,11,FALSE),VLOOKUP($A24,'Blakes Projections'!$A$8:$O$500,11,FALSE)),IFERROR(VLOOKUP($A24,'Blakes Projections'!$A$8:$O$500,11,FALSE),VLOOKUP($A24,'Nates Projections'!$A$8:$O$500,11,FALSE)))</f>
        <v>63.550000000000004</v>
      </c>
      <c r="L24" s="38">
        <f>AVERAGE(IFERROR(VLOOKUP($A24,'Nates Projections'!$A$8:$O$500,12,FALSE),VLOOKUP($A24,'Blakes Projections'!$A$8:$O$500,12,FALSE)),IFERROR(VLOOKUP($A24,'Blakes Projections'!$A$8:$O$500,12,FALSE),VLOOKUP($A24,'Nates Projections'!$A$8:$O$500,12,FALSE)))</f>
        <v>68</v>
      </c>
      <c r="M24" s="38">
        <f>AVERAGE(IFERROR(VLOOKUP($A24,'Nates Projections'!$A$8:$O$500,13,FALSE),VLOOKUP($A24,'Blakes Projections'!$A$8:$O$500,13,FALSE)),IFERROR(VLOOKUP($A24,'Blakes Projections'!$A$8:$O$500,13,FALSE),VLOOKUP($A24,'Nates Projections'!$A$8:$O$500,13,FALSE)))</f>
        <v>36.15</v>
      </c>
      <c r="N24" s="52">
        <f t="shared" si="0"/>
        <v>0.14659779123619521</v>
      </c>
      <c r="O24" s="71">
        <f>AVERAGE(IFERROR(VLOOKUP($A24,'Nates Projections'!$A$8:$O$500,15,FALSE),VLOOKUP($A24,'Blakes Projections'!$A$8:$O$500,15,FALSE)),IFERROR(VLOOKUP($A24,'Blakes Projections'!$A$8:$O$500,15,FALSE),VLOOKUP($A24,'Nates Projections'!$A$8:$O$500,15,FALSE)))</f>
        <v>20.375</v>
      </c>
      <c r="P24" s="55">
        <f t="shared" ref="P24:Y24" si="37">IF(F$4="Yes",F24*F$5,0)</f>
        <v>205.75</v>
      </c>
      <c r="Q24" s="55">
        <f t="shared" si="37"/>
        <v>181.50000000000003</v>
      </c>
      <c r="R24" s="55">
        <f t="shared" si="37"/>
        <v>0</v>
      </c>
      <c r="S24" s="55">
        <f t="shared" si="37"/>
        <v>15.875</v>
      </c>
      <c r="T24" s="55">
        <f t="shared" si="37"/>
        <v>140.35000000000002</v>
      </c>
      <c r="U24" s="55">
        <f t="shared" si="37"/>
        <v>19.065000000000001</v>
      </c>
      <c r="V24" s="55">
        <f t="shared" si="37"/>
        <v>40.799999999999997</v>
      </c>
      <c r="W24" s="55">
        <f t="shared" si="37"/>
        <v>0</v>
      </c>
      <c r="X24" s="55">
        <f t="shared" si="37"/>
        <v>0</v>
      </c>
      <c r="Y24" s="56">
        <f t="shared" si="37"/>
        <v>0</v>
      </c>
      <c r="Z24" s="57">
        <f t="shared" si="2"/>
        <v>603.34</v>
      </c>
      <c r="AA24" s="59">
        <f t="shared" si="3"/>
        <v>7.1826190476190481</v>
      </c>
      <c r="AB24" s="59">
        <f t="shared" si="4"/>
        <v>1.4088997619047634</v>
      </c>
      <c r="AC24" s="1"/>
      <c r="AD24" s="1"/>
      <c r="AE24" s="1"/>
      <c r="AF24" s="1"/>
      <c r="AG24" s="1"/>
      <c r="AH24" s="1"/>
      <c r="AI24" s="1"/>
      <c r="AJ24" s="1"/>
      <c r="AK24" s="1"/>
      <c r="AL24" s="1">
        <f>IFERROR(VLOOKUP(C24,CALC!$K$2:$M$8,2,FALSE),1)</f>
        <v>1.08</v>
      </c>
      <c r="AM24" s="1">
        <f>IFERROR(VLOOKUP(C24,CALC!$K$2:$M$8,3,FALSE),1)</f>
        <v>1.04</v>
      </c>
      <c r="AN24" s="1">
        <f>VLOOKUP(B24,CALC!$E$2:$H$33,3,FALSE)</f>
        <v>0.9</v>
      </c>
      <c r="AO24" s="1">
        <f>VLOOKUP(B24,CALC!$E$2:$H$33,4,FALSE)</f>
        <v>0.95</v>
      </c>
      <c r="AP24" s="1"/>
      <c r="AQ24" s="3">
        <f t="shared" si="5"/>
        <v>7.4699238095238103</v>
      </c>
      <c r="AR24" s="3">
        <f t="shared" si="6"/>
        <v>7.7572285714285725</v>
      </c>
      <c r="AS24" s="3">
        <f t="shared" si="7"/>
        <v>6.823488095238095</v>
      </c>
      <c r="AT24" s="3">
        <f t="shared" si="8"/>
        <v>6.4643571428571436</v>
      </c>
      <c r="AU24" s="3">
        <f t="shared" si="9"/>
        <v>7.0964276190476197</v>
      </c>
      <c r="AV24" s="3">
        <f t="shared" si="10"/>
        <v>6.722931428571429</v>
      </c>
      <c r="AW24" s="3">
        <f t="shared" si="11"/>
        <v>7.3693671428571434</v>
      </c>
      <c r="AX24" s="3">
        <f t="shared" si="12"/>
        <v>6.9815057142857153</v>
      </c>
      <c r="AY24" s="3">
        <f t="shared" si="13"/>
        <v>1.4260119047619062</v>
      </c>
      <c r="AZ24" s="3">
        <f t="shared" si="14"/>
        <v>1.4830523809523826</v>
      </c>
      <c r="BA24" s="3">
        <f t="shared" si="15"/>
        <v>1.5400928571428587</v>
      </c>
      <c r="BB24" s="3">
        <f t="shared" si="16"/>
        <v>1.3547113095238108</v>
      </c>
      <c r="BC24" s="3">
        <f t="shared" si="17"/>
        <v>1.2834107142857156</v>
      </c>
      <c r="BD24" s="3">
        <f t="shared" si="18"/>
        <v>1.4088997619047634</v>
      </c>
      <c r="BE24" s="3">
        <f t="shared" si="19"/>
        <v>1.3347471428571442</v>
      </c>
      <c r="BF24" s="3">
        <f t="shared" si="20"/>
        <v>1.4630882142857158</v>
      </c>
      <c r="BG24" s="3">
        <f t="shared" si="21"/>
        <v>1.3860835714285729</v>
      </c>
    </row>
    <row r="25" spans="1:59" ht="15" x14ac:dyDescent="0.25">
      <c r="A25" s="38" t="s">
        <v>198</v>
      </c>
      <c r="B25" s="38" t="s">
        <v>66</v>
      </c>
      <c r="C25" s="38" t="s">
        <v>196</v>
      </c>
      <c r="D25" s="38"/>
      <c r="E25" s="39">
        <f>AVERAGE(IFERROR(VLOOKUP($A25,'Nates Projections'!$A$8:$O$500,5,FALSE),VLOOKUP($A25,'Blakes Projections'!$A$8:$O$500,5,FALSE)),IFERROR(VLOOKUP($A25,'Blakes Projections'!$A$8:$O$500,5,FALSE),VLOOKUP($A25,'Nates Projections'!$A$8:$O$500,5,FALSE)))</f>
        <v>84</v>
      </c>
      <c r="F25" s="38">
        <f>AVERAGE(IFERROR(VLOOKUP($A25,'Nates Projections'!$A$8:$O$500,6,FALSE),VLOOKUP($A25,'Blakes Projections'!$A$8:$O$500,6,FALSE)),IFERROR(VLOOKUP($A25,'Blakes Projections'!$A$8:$O$500,6,FALSE),VLOOKUP($A25,'Nates Projections'!$A$8:$O$500,6,FALSE)))</f>
        <v>43.65</v>
      </c>
      <c r="G25" s="38">
        <f>AVERAGE(IFERROR(VLOOKUP($A25,'Nates Projections'!$A$8:$O$500,7,FALSE),VLOOKUP($A25,'Blakes Projections'!$A$8:$O$500,7,FALSE)),IFERROR(VLOOKUP($A25,'Blakes Projections'!$A$8:$O$500,7,FALSE),VLOOKUP($A25,'Nates Projections'!$A$8:$O$500,7,FALSE)))</f>
        <v>42.349999999999994</v>
      </c>
      <c r="H25" s="38">
        <f>AVERAGE(IFERROR(VLOOKUP($A25,'Nates Projections'!$A$8:$O$500,8,FALSE),VLOOKUP($A25,'Blakes Projections'!$A$8:$O$500,8,FALSE)),IFERROR(VLOOKUP($A25,'Blakes Projections'!$A$8:$O$500,8,FALSE),VLOOKUP($A25,'Nates Projections'!$A$8:$O$500,8,FALSE)))</f>
        <v>86</v>
      </c>
      <c r="I25" s="38">
        <f>AVERAGE(IFERROR(VLOOKUP($A25,'Nates Projections'!$A$8:$O$500,9,FALSE),VLOOKUP($A25,'Blakes Projections'!$A$8:$O$500,9,FALSE)),IFERROR(VLOOKUP($A25,'Blakes Projections'!$A$8:$O$500,9,FALSE),VLOOKUP($A25,'Nates Projections'!$A$8:$O$500,9,FALSE)))</f>
        <v>26.4</v>
      </c>
      <c r="J25" s="38">
        <f>AVERAGE(IFERROR(VLOOKUP($A25,'Nates Projections'!$A$8:$O$500,10,FALSE),VLOOKUP($A25,'Blakes Projections'!$A$8:$O$500,10,FALSE)),IFERROR(VLOOKUP($A25,'Blakes Projections'!$A$8:$O$500,10,FALSE),VLOOKUP($A25,'Nates Projections'!$A$8:$O$500,10,FALSE)))</f>
        <v>288.39999999999998</v>
      </c>
      <c r="K25" s="38">
        <f>AVERAGE(IFERROR(VLOOKUP($A25,'Nates Projections'!$A$8:$O$500,11,FALSE),VLOOKUP($A25,'Blakes Projections'!$A$8:$O$500,11,FALSE)),IFERROR(VLOOKUP($A25,'Blakes Projections'!$A$8:$O$500,11,FALSE),VLOOKUP($A25,'Nates Projections'!$A$8:$O$500,11,FALSE)))</f>
        <v>86</v>
      </c>
      <c r="L25" s="38">
        <f>AVERAGE(IFERROR(VLOOKUP($A25,'Nates Projections'!$A$8:$O$500,12,FALSE),VLOOKUP($A25,'Blakes Projections'!$A$8:$O$500,12,FALSE)),IFERROR(VLOOKUP($A25,'Blakes Projections'!$A$8:$O$500,12,FALSE),VLOOKUP($A25,'Nates Projections'!$A$8:$O$500,12,FALSE)))</f>
        <v>42.45</v>
      </c>
      <c r="M25" s="38">
        <f>AVERAGE(IFERROR(VLOOKUP($A25,'Nates Projections'!$A$8:$O$500,13,FALSE),VLOOKUP($A25,'Blakes Projections'!$A$8:$O$500,13,FALSE)),IFERROR(VLOOKUP($A25,'Blakes Projections'!$A$8:$O$500,13,FALSE),VLOOKUP($A25,'Nates Projections'!$A$8:$O$500,13,FALSE)))</f>
        <v>36.4</v>
      </c>
      <c r="N25" s="52">
        <f t="shared" si="0"/>
        <v>0.15135228848821083</v>
      </c>
      <c r="O25" s="71">
        <f>AVERAGE(IFERROR(VLOOKUP($A25,'Nates Projections'!$A$8:$O$500,15,FALSE),VLOOKUP($A25,'Blakes Projections'!$A$8:$O$500,15,FALSE)),IFERROR(VLOOKUP($A25,'Blakes Projections'!$A$8:$O$500,15,FALSE),VLOOKUP($A25,'Nates Projections'!$A$8:$O$500,15,FALSE)))</f>
        <v>19.350000000000001</v>
      </c>
      <c r="P25" s="55">
        <f t="shared" ref="P25:Y25" si="38">IF(F$4="Yes",F25*F$5,0)</f>
        <v>218.25</v>
      </c>
      <c r="Q25" s="55">
        <f t="shared" si="38"/>
        <v>158.81249999999997</v>
      </c>
      <c r="R25" s="55">
        <f t="shared" si="38"/>
        <v>0</v>
      </c>
      <c r="S25" s="55">
        <f t="shared" si="38"/>
        <v>13.2</v>
      </c>
      <c r="T25" s="55">
        <f t="shared" si="38"/>
        <v>144.19999999999999</v>
      </c>
      <c r="U25" s="55">
        <f t="shared" si="38"/>
        <v>25.8</v>
      </c>
      <c r="V25" s="55">
        <f t="shared" si="38"/>
        <v>25.470000000000002</v>
      </c>
      <c r="W25" s="55">
        <f t="shared" si="38"/>
        <v>0</v>
      </c>
      <c r="X25" s="55">
        <f t="shared" si="38"/>
        <v>0</v>
      </c>
      <c r="Y25" s="56">
        <f t="shared" si="38"/>
        <v>0</v>
      </c>
      <c r="Z25" s="57">
        <f t="shared" si="2"/>
        <v>585.73249999999996</v>
      </c>
      <c r="AA25" s="59">
        <f t="shared" si="3"/>
        <v>6.9730059523809516</v>
      </c>
      <c r="AB25" s="59">
        <f t="shared" si="4"/>
        <v>1.1919187834821428</v>
      </c>
      <c r="AC25" s="1"/>
      <c r="AD25" s="1"/>
      <c r="AE25" s="1"/>
      <c r="AF25" s="1"/>
      <c r="AG25" s="1"/>
      <c r="AH25" s="1"/>
      <c r="AI25" s="1"/>
      <c r="AJ25" s="1"/>
      <c r="AK25" s="1"/>
      <c r="AL25" s="1">
        <f>IFERROR(VLOOKUP(C25,CALC!$K$2:$M$8,2,FALSE),1)</f>
        <v>1.01</v>
      </c>
      <c r="AM25" s="1">
        <f>IFERROR(VLOOKUP(C25,CALC!$K$2:$M$8,3,FALSE),1)</f>
        <v>1.0049999999999999</v>
      </c>
      <c r="AN25" s="1">
        <f>VLOOKUP(B25,CALC!$E$2:$H$33,3,FALSE)</f>
        <v>0.95</v>
      </c>
      <c r="AO25" s="1">
        <f>VLOOKUP(B25,CALC!$E$2:$H$33,4,FALSE)</f>
        <v>0.97499999999999998</v>
      </c>
      <c r="AP25" s="1"/>
      <c r="AQ25" s="3">
        <f t="shared" si="5"/>
        <v>7.0078709821428555</v>
      </c>
      <c r="AR25" s="3">
        <f t="shared" si="6"/>
        <v>7.0427360119047613</v>
      </c>
      <c r="AS25" s="3">
        <f t="shared" si="7"/>
        <v>6.7986808035714272</v>
      </c>
      <c r="AT25" s="3">
        <f t="shared" si="8"/>
        <v>6.6243556547619038</v>
      </c>
      <c r="AU25" s="3">
        <f t="shared" si="9"/>
        <v>6.8326742075892843</v>
      </c>
      <c r="AV25" s="3">
        <f t="shared" si="10"/>
        <v>6.6574774330357123</v>
      </c>
      <c r="AW25" s="3">
        <f t="shared" si="11"/>
        <v>6.8666676116071423</v>
      </c>
      <c r="AX25" s="3">
        <f t="shared" si="12"/>
        <v>6.6905992113095225</v>
      </c>
      <c r="AY25" s="3">
        <f t="shared" si="13"/>
        <v>1.2163988095238096</v>
      </c>
      <c r="AZ25" s="3">
        <f t="shared" si="14"/>
        <v>1.2224808035714285</v>
      </c>
      <c r="BA25" s="3">
        <f t="shared" si="15"/>
        <v>1.2285627976190476</v>
      </c>
      <c r="BB25" s="3">
        <f t="shared" si="16"/>
        <v>1.1859888392857143</v>
      </c>
      <c r="BC25" s="3">
        <f t="shared" si="17"/>
        <v>1.1555788690476192</v>
      </c>
      <c r="BD25" s="3">
        <f t="shared" si="18"/>
        <v>1.1919187834821428</v>
      </c>
      <c r="BE25" s="3">
        <f t="shared" si="19"/>
        <v>1.161356763392857</v>
      </c>
      <c r="BF25" s="3">
        <f t="shared" si="20"/>
        <v>1.1978487276785714</v>
      </c>
      <c r="BG25" s="3">
        <f t="shared" si="21"/>
        <v>1.1671346577380952</v>
      </c>
    </row>
    <row r="26" spans="1:59" ht="15" x14ac:dyDescent="0.25">
      <c r="A26" s="38" t="s">
        <v>204</v>
      </c>
      <c r="B26" s="38" t="s">
        <v>51</v>
      </c>
      <c r="C26" s="38" t="s">
        <v>196</v>
      </c>
      <c r="D26" s="38"/>
      <c r="E26" s="39">
        <f>AVERAGE(IFERROR(VLOOKUP($A26,'Nates Projections'!$A$8:$O$500,5,FALSE),VLOOKUP($A26,'Blakes Projections'!$A$8:$O$500,5,FALSE)),IFERROR(VLOOKUP($A26,'Blakes Projections'!$A$8:$O$500,5,FALSE),VLOOKUP($A26,'Nates Projections'!$A$8:$O$500,5,FALSE)))</f>
        <v>84</v>
      </c>
      <c r="F26" s="38">
        <f>AVERAGE(IFERROR(VLOOKUP($A26,'Nates Projections'!$A$8:$O$500,6,FALSE),VLOOKUP($A26,'Blakes Projections'!$A$8:$O$500,6,FALSE)),IFERROR(VLOOKUP($A26,'Blakes Projections'!$A$8:$O$500,6,FALSE),VLOOKUP($A26,'Nates Projections'!$A$8:$O$500,6,FALSE)))</f>
        <v>42.8</v>
      </c>
      <c r="G26" s="38">
        <f>AVERAGE(IFERROR(VLOOKUP($A26,'Nates Projections'!$A$8:$O$500,7,FALSE),VLOOKUP($A26,'Blakes Projections'!$A$8:$O$500,7,FALSE)),IFERROR(VLOOKUP($A26,'Blakes Projections'!$A$8:$O$500,7,FALSE),VLOOKUP($A26,'Nates Projections'!$A$8:$O$500,7,FALSE)))</f>
        <v>53.150000000000006</v>
      </c>
      <c r="H26" s="38">
        <f>AVERAGE(IFERROR(VLOOKUP($A26,'Nates Projections'!$A$8:$O$500,8,FALSE),VLOOKUP($A26,'Blakes Projections'!$A$8:$O$500,8,FALSE)),IFERROR(VLOOKUP($A26,'Blakes Projections'!$A$8:$O$500,8,FALSE),VLOOKUP($A26,'Nates Projections'!$A$8:$O$500,8,FALSE)))</f>
        <v>95.949999999999989</v>
      </c>
      <c r="I26" s="38">
        <f>AVERAGE(IFERROR(VLOOKUP($A26,'Nates Projections'!$A$8:$O$500,9,FALSE),VLOOKUP($A26,'Blakes Projections'!$A$8:$O$500,9,FALSE)),IFERROR(VLOOKUP($A26,'Blakes Projections'!$A$8:$O$500,9,FALSE),VLOOKUP($A26,'Nates Projections'!$A$8:$O$500,9,FALSE)))</f>
        <v>28.85</v>
      </c>
      <c r="J26" s="38">
        <f>AVERAGE(IFERROR(VLOOKUP($A26,'Nates Projections'!$A$8:$O$500,10,FALSE),VLOOKUP($A26,'Blakes Projections'!$A$8:$O$500,10,FALSE)),IFERROR(VLOOKUP($A26,'Blakes Projections'!$A$8:$O$500,10,FALSE),VLOOKUP($A26,'Nates Projections'!$A$8:$O$500,10,FALSE)))</f>
        <v>267.05</v>
      </c>
      <c r="K26" s="38">
        <f>AVERAGE(IFERROR(VLOOKUP($A26,'Nates Projections'!$A$8:$O$500,11,FALSE),VLOOKUP($A26,'Blakes Projections'!$A$8:$O$500,11,FALSE)),IFERROR(VLOOKUP($A26,'Blakes Projections'!$A$8:$O$500,11,FALSE),VLOOKUP($A26,'Nates Projections'!$A$8:$O$500,11,FALSE)))</f>
        <v>17.149999999999999</v>
      </c>
      <c r="L26" s="38">
        <f>AVERAGE(IFERROR(VLOOKUP($A26,'Nates Projections'!$A$8:$O$500,12,FALSE),VLOOKUP($A26,'Blakes Projections'!$A$8:$O$500,12,FALSE)),IFERROR(VLOOKUP($A26,'Blakes Projections'!$A$8:$O$500,12,FALSE),VLOOKUP($A26,'Nates Projections'!$A$8:$O$500,12,FALSE)))</f>
        <v>28.6</v>
      </c>
      <c r="M26" s="38">
        <f>AVERAGE(IFERROR(VLOOKUP($A26,'Nates Projections'!$A$8:$O$500,13,FALSE),VLOOKUP($A26,'Blakes Projections'!$A$8:$O$500,13,FALSE)),IFERROR(VLOOKUP($A26,'Blakes Projections'!$A$8:$O$500,13,FALSE),VLOOKUP($A26,'Nates Projections'!$A$8:$O$500,13,FALSE)))</f>
        <v>23.450000000000003</v>
      </c>
      <c r="N26" s="52">
        <f t="shared" si="0"/>
        <v>0.16026961243212881</v>
      </c>
      <c r="O26" s="71">
        <f>AVERAGE(IFERROR(VLOOKUP($A26,'Nates Projections'!$A$8:$O$500,15,FALSE),VLOOKUP($A26,'Blakes Projections'!$A$8:$O$500,15,FALSE)),IFERROR(VLOOKUP($A26,'Blakes Projections'!$A$8:$O$500,15,FALSE),VLOOKUP($A26,'Nates Projections'!$A$8:$O$500,15,FALSE)))</f>
        <v>19.574999999999999</v>
      </c>
      <c r="P26" s="55">
        <f t="shared" ref="P26:Y26" si="39">IF(F$4="Yes",F26*F$5,0)</f>
        <v>214</v>
      </c>
      <c r="Q26" s="55">
        <f t="shared" si="39"/>
        <v>199.31250000000003</v>
      </c>
      <c r="R26" s="55">
        <f t="shared" si="39"/>
        <v>0</v>
      </c>
      <c r="S26" s="55">
        <f t="shared" si="39"/>
        <v>14.425000000000001</v>
      </c>
      <c r="T26" s="55">
        <f t="shared" si="39"/>
        <v>133.52500000000001</v>
      </c>
      <c r="U26" s="55">
        <f t="shared" si="39"/>
        <v>5.1449999999999996</v>
      </c>
      <c r="V26" s="55">
        <f t="shared" si="39"/>
        <v>17.16</v>
      </c>
      <c r="W26" s="55">
        <f t="shared" si="39"/>
        <v>0</v>
      </c>
      <c r="X26" s="55">
        <f t="shared" si="39"/>
        <v>0</v>
      </c>
      <c r="Y26" s="56">
        <f t="shared" si="39"/>
        <v>0</v>
      </c>
      <c r="Z26" s="57">
        <f t="shared" si="2"/>
        <v>583.5675</v>
      </c>
      <c r="AA26" s="59">
        <f t="shared" si="3"/>
        <v>6.9472321428571426</v>
      </c>
      <c r="AB26" s="59">
        <f t="shared" si="4"/>
        <v>1.1786294531250006</v>
      </c>
      <c r="AC26" s="1"/>
      <c r="AD26" s="1"/>
      <c r="AE26" s="1"/>
      <c r="AF26" s="1"/>
      <c r="AG26" s="1"/>
      <c r="AH26" s="1"/>
      <c r="AI26" s="1"/>
      <c r="AJ26" s="1"/>
      <c r="AK26" s="1"/>
      <c r="AL26" s="1">
        <f>IFERROR(VLOOKUP(C26,CALC!$K$2:$M$8,2,FALSE),1)</f>
        <v>1.01</v>
      </c>
      <c r="AM26" s="1">
        <f>IFERROR(VLOOKUP(C26,CALC!$K$2:$M$8,3,FALSE),1)</f>
        <v>1.0049999999999999</v>
      </c>
      <c r="AN26" s="1">
        <f>VLOOKUP(B26,CALC!$E$2:$H$33,3,FALSE)</f>
        <v>0.97</v>
      </c>
      <c r="AO26" s="1">
        <f>VLOOKUP(B26,CALC!$E$2:$H$33,4,FALSE)</f>
        <v>0.98499999999999999</v>
      </c>
      <c r="AP26" s="1"/>
      <c r="AQ26" s="3">
        <f t="shared" si="5"/>
        <v>6.9819683035714277</v>
      </c>
      <c r="AR26" s="3">
        <f t="shared" si="6"/>
        <v>7.0167044642857137</v>
      </c>
      <c r="AS26" s="3">
        <f t="shared" si="7"/>
        <v>6.8430236607142856</v>
      </c>
      <c r="AT26" s="3">
        <f t="shared" si="8"/>
        <v>6.7388151785714285</v>
      </c>
      <c r="AU26" s="3">
        <f t="shared" si="9"/>
        <v>6.8772387790178566</v>
      </c>
      <c r="AV26" s="3">
        <f t="shared" si="10"/>
        <v>6.7725092544642846</v>
      </c>
      <c r="AW26" s="3">
        <f t="shared" si="11"/>
        <v>6.9114538973214277</v>
      </c>
      <c r="AX26" s="3">
        <f t="shared" si="12"/>
        <v>6.8062033303571425</v>
      </c>
      <c r="AY26" s="3">
        <f t="shared" si="13"/>
        <v>1.1906250000000007</v>
      </c>
      <c r="AZ26" s="3">
        <f t="shared" si="14"/>
        <v>1.1965781250000005</v>
      </c>
      <c r="BA26" s="3">
        <f t="shared" si="15"/>
        <v>1.2025312500000007</v>
      </c>
      <c r="BB26" s="3">
        <f t="shared" si="16"/>
        <v>1.1727656250000007</v>
      </c>
      <c r="BC26" s="3">
        <f t="shared" si="17"/>
        <v>1.1549062500000007</v>
      </c>
      <c r="BD26" s="3">
        <f t="shared" si="18"/>
        <v>1.1786294531250006</v>
      </c>
      <c r="BE26" s="3">
        <f t="shared" si="19"/>
        <v>1.1606807812500004</v>
      </c>
      <c r="BF26" s="3">
        <f t="shared" si="20"/>
        <v>1.1844932812500006</v>
      </c>
      <c r="BG26" s="3">
        <f t="shared" si="21"/>
        <v>1.1664553125000006</v>
      </c>
    </row>
    <row r="27" spans="1:59" ht="15" x14ac:dyDescent="0.25">
      <c r="A27" s="38" t="s">
        <v>194</v>
      </c>
      <c r="B27" s="38" t="s">
        <v>66</v>
      </c>
      <c r="C27" s="38" t="s">
        <v>181</v>
      </c>
      <c r="D27" s="38"/>
      <c r="E27" s="39">
        <f>AVERAGE(IFERROR(VLOOKUP($A27,'Nates Projections'!$A$8:$O$500,5,FALSE),VLOOKUP($A27,'Blakes Projections'!$A$8:$O$500,5,FALSE)),IFERROR(VLOOKUP($A27,'Blakes Projections'!$A$8:$O$500,5,FALSE),VLOOKUP($A27,'Nates Projections'!$A$8:$O$500,5,FALSE)))</f>
        <v>84</v>
      </c>
      <c r="F27" s="38">
        <f>AVERAGE(IFERROR(VLOOKUP($A27,'Nates Projections'!$A$8:$O$500,6,FALSE),VLOOKUP($A27,'Blakes Projections'!$A$8:$O$500,6,FALSE)),IFERROR(VLOOKUP($A27,'Blakes Projections'!$A$8:$O$500,6,FALSE),VLOOKUP($A27,'Nates Projections'!$A$8:$O$500,6,FALSE)))</f>
        <v>20</v>
      </c>
      <c r="G27" s="38">
        <f>AVERAGE(IFERROR(VLOOKUP($A27,'Nates Projections'!$A$8:$O$500,7,FALSE),VLOOKUP($A27,'Blakes Projections'!$A$8:$O$500,7,FALSE)),IFERROR(VLOOKUP($A27,'Blakes Projections'!$A$8:$O$500,7,FALSE),VLOOKUP($A27,'Nates Projections'!$A$8:$O$500,7,FALSE)))</f>
        <v>58.400000000000006</v>
      </c>
      <c r="H27" s="38">
        <f>AVERAGE(IFERROR(VLOOKUP($A27,'Nates Projections'!$A$8:$O$500,8,FALSE),VLOOKUP($A27,'Blakes Projections'!$A$8:$O$500,8,FALSE)),IFERROR(VLOOKUP($A27,'Blakes Projections'!$A$8:$O$500,8,FALSE),VLOOKUP($A27,'Nates Projections'!$A$8:$O$500,8,FALSE)))</f>
        <v>78.400000000000006</v>
      </c>
      <c r="I27" s="38">
        <f>AVERAGE(IFERROR(VLOOKUP($A27,'Nates Projections'!$A$8:$O$500,9,FALSE),VLOOKUP($A27,'Blakes Projections'!$A$8:$O$500,9,FALSE)),IFERROR(VLOOKUP($A27,'Blakes Projections'!$A$8:$O$500,9,FALSE),VLOOKUP($A27,'Nates Projections'!$A$8:$O$500,9,FALSE)))</f>
        <v>25.549999999999997</v>
      </c>
      <c r="J27" s="38">
        <f>AVERAGE(IFERROR(VLOOKUP($A27,'Nates Projections'!$A$8:$O$500,10,FALSE),VLOOKUP($A27,'Blakes Projections'!$A$8:$O$500,10,FALSE)),IFERROR(VLOOKUP($A27,'Blakes Projections'!$A$8:$O$500,10,FALSE),VLOOKUP($A27,'Nates Projections'!$A$8:$O$500,10,FALSE)))</f>
        <v>215.05</v>
      </c>
      <c r="K27" s="38">
        <f>AVERAGE(IFERROR(VLOOKUP($A27,'Nates Projections'!$A$8:$O$500,11,FALSE),VLOOKUP($A27,'Blakes Projections'!$A$8:$O$500,11,FALSE)),IFERROR(VLOOKUP($A27,'Blakes Projections'!$A$8:$O$500,11,FALSE),VLOOKUP($A27,'Nates Projections'!$A$8:$O$500,11,FALSE)))</f>
        <v>86.1</v>
      </c>
      <c r="L27" s="38">
        <f>AVERAGE(IFERROR(VLOOKUP($A27,'Nates Projections'!$A$8:$O$500,12,FALSE),VLOOKUP($A27,'Blakes Projections'!$A$8:$O$500,12,FALSE)),IFERROR(VLOOKUP($A27,'Blakes Projections'!$A$8:$O$500,12,FALSE),VLOOKUP($A27,'Nates Projections'!$A$8:$O$500,12,FALSE)))</f>
        <v>90.65</v>
      </c>
      <c r="M27" s="38">
        <f>AVERAGE(IFERROR(VLOOKUP($A27,'Nates Projections'!$A$8:$O$500,13,FALSE),VLOOKUP($A27,'Blakes Projections'!$A$8:$O$500,13,FALSE)),IFERROR(VLOOKUP($A27,'Blakes Projections'!$A$8:$O$500,13,FALSE),VLOOKUP($A27,'Nates Projections'!$A$8:$O$500,13,FALSE)))</f>
        <v>73</v>
      </c>
      <c r="N27" s="52">
        <f t="shared" si="0"/>
        <v>9.3001627528481748E-2</v>
      </c>
      <c r="O27" s="71">
        <f>AVERAGE(IFERROR(VLOOKUP($A27,'Nates Projections'!$A$8:$O$500,15,FALSE),VLOOKUP($A27,'Blakes Projections'!$A$8:$O$500,15,FALSE)),IFERROR(VLOOKUP($A27,'Blakes Projections'!$A$8:$O$500,15,FALSE),VLOOKUP($A27,'Nates Projections'!$A$8:$O$500,15,FALSE)))</f>
        <v>24.375</v>
      </c>
      <c r="P27" s="55">
        <f t="shared" ref="P27:Y27" si="40">IF(F$4="Yes",F27*F$5,0)</f>
        <v>100</v>
      </c>
      <c r="Q27" s="55">
        <f t="shared" si="40"/>
        <v>219.00000000000003</v>
      </c>
      <c r="R27" s="55">
        <f t="shared" si="40"/>
        <v>0</v>
      </c>
      <c r="S27" s="55">
        <f t="shared" si="40"/>
        <v>12.774999999999999</v>
      </c>
      <c r="T27" s="55">
        <f t="shared" si="40"/>
        <v>107.52500000000001</v>
      </c>
      <c r="U27" s="55">
        <f t="shared" si="40"/>
        <v>25.83</v>
      </c>
      <c r="V27" s="55">
        <f t="shared" si="40"/>
        <v>54.39</v>
      </c>
      <c r="W27" s="55">
        <f t="shared" si="40"/>
        <v>0</v>
      </c>
      <c r="X27" s="55">
        <f t="shared" si="40"/>
        <v>0</v>
      </c>
      <c r="Y27" s="56">
        <f t="shared" si="40"/>
        <v>0</v>
      </c>
      <c r="Z27" s="57">
        <f t="shared" si="2"/>
        <v>519.52</v>
      </c>
      <c r="AA27" s="59">
        <f t="shared" si="3"/>
        <v>6.1847619047619045</v>
      </c>
      <c r="AB27" s="59">
        <f t="shared" si="4"/>
        <v>1.2383892857142846</v>
      </c>
      <c r="AC27" s="1"/>
      <c r="AD27" s="1"/>
      <c r="AE27" s="1"/>
      <c r="AF27" s="1"/>
      <c r="AG27" s="1"/>
      <c r="AH27" s="1"/>
      <c r="AI27" s="1"/>
      <c r="AJ27" s="1"/>
      <c r="AK27" s="1"/>
      <c r="AL27" s="1">
        <f>IFERROR(VLOOKUP(C27,CALC!$K$2:$M$8,2,FALSE),1)</f>
        <v>1</v>
      </c>
      <c r="AM27" s="1">
        <f>IFERROR(VLOOKUP(C27,CALC!$K$2:$M$8,3,FALSE),1)</f>
        <v>1</v>
      </c>
      <c r="AN27" s="1">
        <f>VLOOKUP(B27,CALC!$E$2:$H$33,3,FALSE)</f>
        <v>0.95</v>
      </c>
      <c r="AO27" s="1">
        <f>VLOOKUP(B27,CALC!$E$2:$H$33,4,FALSE)</f>
        <v>0.97499999999999998</v>
      </c>
      <c r="AP27" s="1"/>
      <c r="AQ27" s="3">
        <f t="shared" si="5"/>
        <v>6.1847619047619045</v>
      </c>
      <c r="AR27" s="3">
        <f t="shared" si="6"/>
        <v>6.1847619047619045</v>
      </c>
      <c r="AS27" s="3">
        <f t="shared" si="7"/>
        <v>6.0301428571428568</v>
      </c>
      <c r="AT27" s="3">
        <f t="shared" si="8"/>
        <v>5.8755238095238091</v>
      </c>
      <c r="AU27" s="3">
        <f t="shared" si="9"/>
        <v>6.0301428571428568</v>
      </c>
      <c r="AV27" s="3">
        <f t="shared" si="10"/>
        <v>5.8755238095238091</v>
      </c>
      <c r="AW27" s="3">
        <f t="shared" si="11"/>
        <v>6.0301428571428568</v>
      </c>
      <c r="AX27" s="3">
        <f t="shared" si="12"/>
        <v>5.8755238095238091</v>
      </c>
      <c r="AY27" s="3">
        <f t="shared" si="13"/>
        <v>1.2701428571428561</v>
      </c>
      <c r="AZ27" s="3">
        <f t="shared" si="14"/>
        <v>1.2701428571428561</v>
      </c>
      <c r="BA27" s="3">
        <f t="shared" si="15"/>
        <v>1.2701428571428561</v>
      </c>
      <c r="BB27" s="3">
        <f t="shared" si="16"/>
        <v>1.2383892857142846</v>
      </c>
      <c r="BC27" s="3">
        <f t="shared" si="17"/>
        <v>1.2066357142857134</v>
      </c>
      <c r="BD27" s="3">
        <f t="shared" si="18"/>
        <v>1.2383892857142846</v>
      </c>
      <c r="BE27" s="3">
        <f t="shared" si="19"/>
        <v>1.2066357142857134</v>
      </c>
      <c r="BF27" s="3">
        <f t="shared" si="20"/>
        <v>1.2383892857142846</v>
      </c>
      <c r="BG27" s="3">
        <f t="shared" si="21"/>
        <v>1.2066357142857134</v>
      </c>
    </row>
    <row r="28" spans="1:59" ht="15" x14ac:dyDescent="0.25">
      <c r="A28" s="38" t="s">
        <v>200</v>
      </c>
      <c r="B28" s="38" t="s">
        <v>23</v>
      </c>
      <c r="C28" s="38" t="s">
        <v>191</v>
      </c>
      <c r="D28" s="1"/>
      <c r="E28" s="39">
        <f>AVERAGE(IFERROR(VLOOKUP($A28,'Nates Projections'!$A$8:$O$500,5,FALSE),VLOOKUP($A28,'Blakes Projections'!$A$8:$O$500,5,FALSE)),IFERROR(VLOOKUP($A28,'Blakes Projections'!$A$8:$O$500,5,FALSE),VLOOKUP($A28,'Nates Projections'!$A$8:$O$500,5,FALSE)))</f>
        <v>84</v>
      </c>
      <c r="F28" s="38">
        <f>AVERAGE(IFERROR(VLOOKUP($A28,'Nates Projections'!$A$8:$O$500,6,FALSE),VLOOKUP($A28,'Blakes Projections'!$A$8:$O$500,6,FALSE)),IFERROR(VLOOKUP($A28,'Blakes Projections'!$A$8:$O$500,6,FALSE),VLOOKUP($A28,'Nates Projections'!$A$8:$O$500,6,FALSE)))</f>
        <v>40.349999999999994</v>
      </c>
      <c r="G28" s="38">
        <f>AVERAGE(IFERROR(VLOOKUP($A28,'Nates Projections'!$A$8:$O$500,7,FALSE),VLOOKUP($A28,'Blakes Projections'!$A$8:$O$500,7,FALSE)),IFERROR(VLOOKUP($A28,'Blakes Projections'!$A$8:$O$500,7,FALSE),VLOOKUP($A28,'Nates Projections'!$A$8:$O$500,7,FALSE)))</f>
        <v>50.8</v>
      </c>
      <c r="H28" s="38">
        <f>AVERAGE(IFERROR(VLOOKUP($A28,'Nates Projections'!$A$8:$O$500,8,FALSE),VLOOKUP($A28,'Blakes Projections'!$A$8:$O$500,8,FALSE)),IFERROR(VLOOKUP($A28,'Blakes Projections'!$A$8:$O$500,8,FALSE),VLOOKUP($A28,'Nates Projections'!$A$8:$O$500,8,FALSE)))</f>
        <v>91.15</v>
      </c>
      <c r="I28" s="38">
        <f>AVERAGE(IFERROR(VLOOKUP($A28,'Nates Projections'!$A$8:$O$500,9,FALSE),VLOOKUP($A28,'Blakes Projections'!$A$8:$O$500,9,FALSE)),IFERROR(VLOOKUP($A28,'Blakes Projections'!$A$8:$O$500,9,FALSE),VLOOKUP($A28,'Nates Projections'!$A$8:$O$500,9,FALSE)))</f>
        <v>23.4</v>
      </c>
      <c r="J28" s="38">
        <f>AVERAGE(IFERROR(VLOOKUP($A28,'Nates Projections'!$A$8:$O$500,10,FALSE),VLOOKUP($A28,'Blakes Projections'!$A$8:$O$500,10,FALSE)),IFERROR(VLOOKUP($A28,'Blakes Projections'!$A$8:$O$500,10,FALSE),VLOOKUP($A28,'Nates Projections'!$A$8:$O$500,10,FALSE)))</f>
        <v>280.14999999999998</v>
      </c>
      <c r="K28" s="38">
        <f>AVERAGE(IFERROR(VLOOKUP($A28,'Nates Projections'!$A$8:$O$500,11,FALSE),VLOOKUP($A28,'Blakes Projections'!$A$8:$O$500,11,FALSE)),IFERROR(VLOOKUP($A28,'Blakes Projections'!$A$8:$O$500,11,FALSE),VLOOKUP($A28,'Nates Projections'!$A$8:$O$500,11,FALSE)))</f>
        <v>25.5</v>
      </c>
      <c r="L28" s="38">
        <f>AVERAGE(IFERROR(VLOOKUP($A28,'Nates Projections'!$A$8:$O$500,12,FALSE),VLOOKUP($A28,'Blakes Projections'!$A$8:$O$500,12,FALSE)),IFERROR(VLOOKUP($A28,'Blakes Projections'!$A$8:$O$500,12,FALSE),VLOOKUP($A28,'Nates Projections'!$A$8:$O$500,12,FALSE)))</f>
        <v>27.049999999999997</v>
      </c>
      <c r="M28" s="38">
        <f>AVERAGE(IFERROR(VLOOKUP($A28,'Nates Projections'!$A$8:$O$500,13,FALSE),VLOOKUP($A28,'Blakes Projections'!$A$8:$O$500,13,FALSE)),IFERROR(VLOOKUP($A28,'Blakes Projections'!$A$8:$O$500,13,FALSE),VLOOKUP($A28,'Nates Projections'!$A$8:$O$500,13,FALSE)))</f>
        <v>17.399999999999999</v>
      </c>
      <c r="N28" s="52">
        <f t="shared" si="0"/>
        <v>0.1440299839371765</v>
      </c>
      <c r="O28" s="71">
        <f>AVERAGE(IFERROR(VLOOKUP($A28,'Nates Projections'!$A$8:$O$500,15,FALSE),VLOOKUP($A28,'Blakes Projections'!$A$8:$O$500,15,FALSE)),IFERROR(VLOOKUP($A28,'Blakes Projections'!$A$8:$O$500,15,FALSE),VLOOKUP($A28,'Nates Projections'!$A$8:$O$500,15,FALSE)))</f>
        <v>21.2</v>
      </c>
      <c r="P28" s="55">
        <f t="shared" ref="P28:Y28" si="41">IF(F$4="Yes",F28*F$5,0)</f>
        <v>201.74999999999997</v>
      </c>
      <c r="Q28" s="55">
        <f t="shared" si="41"/>
        <v>190.5</v>
      </c>
      <c r="R28" s="55">
        <f t="shared" si="41"/>
        <v>0</v>
      </c>
      <c r="S28" s="55">
        <f t="shared" si="41"/>
        <v>11.7</v>
      </c>
      <c r="T28" s="55">
        <f t="shared" si="41"/>
        <v>140.07499999999999</v>
      </c>
      <c r="U28" s="55">
        <f t="shared" si="41"/>
        <v>7.6499999999999995</v>
      </c>
      <c r="V28" s="55">
        <f t="shared" si="41"/>
        <v>16.229999999999997</v>
      </c>
      <c r="W28" s="55">
        <f t="shared" si="41"/>
        <v>0</v>
      </c>
      <c r="X28" s="55">
        <f t="shared" si="41"/>
        <v>0</v>
      </c>
      <c r="Y28" s="56">
        <f t="shared" si="41"/>
        <v>0</v>
      </c>
      <c r="Z28" s="57">
        <f t="shared" si="2"/>
        <v>567.90499999999997</v>
      </c>
      <c r="AA28" s="59">
        <f t="shared" si="3"/>
        <v>6.7607738095238092</v>
      </c>
      <c r="AB28" s="59">
        <f t="shared" si="4"/>
        <v>1.0549775000000006</v>
      </c>
      <c r="AC28" s="1"/>
      <c r="AD28" s="1"/>
      <c r="AE28" s="1"/>
      <c r="AF28" s="1"/>
      <c r="AG28" s="1"/>
      <c r="AH28" s="1"/>
      <c r="AI28" s="1"/>
      <c r="AJ28" s="1"/>
      <c r="AK28" s="1"/>
      <c r="AL28" s="1">
        <f>IFERROR(VLOOKUP(C28,CALC!$K$2:$M$8,2,FALSE),1)</f>
        <v>1.06</v>
      </c>
      <c r="AM28" s="1">
        <f>IFERROR(VLOOKUP(C28,CALC!$K$2:$M$8,3,FALSE),1)</f>
        <v>1.03</v>
      </c>
      <c r="AN28" s="1">
        <f>VLOOKUP(B28,CALC!$E$2:$H$33,3,FALSE)</f>
        <v>1.04</v>
      </c>
      <c r="AO28" s="1">
        <f>VLOOKUP(B28,CALC!$E$2:$H$33,4,FALSE)</f>
        <v>1.02</v>
      </c>
      <c r="AP28" s="1"/>
      <c r="AQ28" s="3">
        <f t="shared" si="5"/>
        <v>6.9635970238095233</v>
      </c>
      <c r="AR28" s="3">
        <f t="shared" si="6"/>
        <v>7.1664202380952382</v>
      </c>
      <c r="AS28" s="3">
        <f t="shared" si="7"/>
        <v>6.8959892857142853</v>
      </c>
      <c r="AT28" s="3">
        <f t="shared" si="8"/>
        <v>7.0312047619047622</v>
      </c>
      <c r="AU28" s="3">
        <f t="shared" si="9"/>
        <v>7.1028689642857135</v>
      </c>
      <c r="AV28" s="3">
        <f t="shared" si="10"/>
        <v>7.2421409047619045</v>
      </c>
      <c r="AW28" s="3">
        <f t="shared" si="11"/>
        <v>7.3097486428571434</v>
      </c>
      <c r="AX28" s="3">
        <f t="shared" si="12"/>
        <v>7.4530770476190478</v>
      </c>
      <c r="AY28" s="3">
        <f t="shared" si="13"/>
        <v>1.0041666666666673</v>
      </c>
      <c r="AZ28" s="3">
        <f t="shared" si="14"/>
        <v>1.0342916666666673</v>
      </c>
      <c r="BA28" s="3">
        <f t="shared" si="15"/>
        <v>1.0644166666666675</v>
      </c>
      <c r="BB28" s="3">
        <f t="shared" si="16"/>
        <v>1.0242500000000008</v>
      </c>
      <c r="BC28" s="3">
        <f t="shared" si="17"/>
        <v>1.044333333333334</v>
      </c>
      <c r="BD28" s="3">
        <f t="shared" si="18"/>
        <v>1.0549775000000006</v>
      </c>
      <c r="BE28" s="3">
        <f t="shared" si="19"/>
        <v>1.0756633333333341</v>
      </c>
      <c r="BF28" s="3">
        <f t="shared" si="20"/>
        <v>1.0857050000000008</v>
      </c>
      <c r="BG28" s="3">
        <f t="shared" si="21"/>
        <v>1.1069933333333342</v>
      </c>
    </row>
    <row r="29" spans="1:59" ht="15" x14ac:dyDescent="0.25">
      <c r="A29" s="38" t="s">
        <v>202</v>
      </c>
      <c r="B29" s="38" t="s">
        <v>47</v>
      </c>
      <c r="C29" s="38" t="s">
        <v>203</v>
      </c>
      <c r="D29" s="38"/>
      <c r="E29" s="39">
        <f>AVERAGE(IFERROR(VLOOKUP($A29,'Nates Projections'!$A$8:$O$500,5,FALSE),VLOOKUP($A29,'Blakes Projections'!$A$8:$O$500,5,FALSE)),IFERROR(VLOOKUP($A29,'Blakes Projections'!$A$8:$O$500,5,FALSE),VLOOKUP($A29,'Nates Projections'!$A$8:$O$500,5,FALSE)))</f>
        <v>84</v>
      </c>
      <c r="F29" s="38">
        <f>AVERAGE(IFERROR(VLOOKUP($A29,'Nates Projections'!$A$8:$O$500,6,FALSE),VLOOKUP($A29,'Blakes Projections'!$A$8:$O$500,6,FALSE)),IFERROR(VLOOKUP($A29,'Blakes Projections'!$A$8:$O$500,6,FALSE),VLOOKUP($A29,'Nates Projections'!$A$8:$O$500,6,FALSE)))</f>
        <v>44.95</v>
      </c>
      <c r="G29" s="38">
        <f>AVERAGE(IFERROR(VLOOKUP($A29,'Nates Projections'!$A$8:$O$500,7,FALSE),VLOOKUP($A29,'Blakes Projections'!$A$8:$O$500,7,FALSE)),IFERROR(VLOOKUP($A29,'Blakes Projections'!$A$8:$O$500,7,FALSE),VLOOKUP($A29,'Nates Projections'!$A$8:$O$500,7,FALSE)))</f>
        <v>31.950000000000003</v>
      </c>
      <c r="H29" s="38">
        <f>AVERAGE(IFERROR(VLOOKUP($A29,'Nates Projections'!$A$8:$O$500,8,FALSE),VLOOKUP($A29,'Blakes Projections'!$A$8:$O$500,8,FALSE)),IFERROR(VLOOKUP($A29,'Blakes Projections'!$A$8:$O$500,8,FALSE),VLOOKUP($A29,'Nates Projections'!$A$8:$O$500,8,FALSE)))</f>
        <v>76.849999999999994</v>
      </c>
      <c r="I29" s="38">
        <f>AVERAGE(IFERROR(VLOOKUP($A29,'Nates Projections'!$A$8:$O$500,9,FALSE),VLOOKUP($A29,'Blakes Projections'!$A$8:$O$500,9,FALSE)),IFERROR(VLOOKUP($A29,'Blakes Projections'!$A$8:$O$500,9,FALSE),VLOOKUP($A29,'Nates Projections'!$A$8:$O$500,9,FALSE)))</f>
        <v>22.049999999999997</v>
      </c>
      <c r="J29" s="38">
        <f>AVERAGE(IFERROR(VLOOKUP($A29,'Nates Projections'!$A$8:$O$500,10,FALSE),VLOOKUP($A29,'Blakes Projections'!$A$8:$O$500,10,FALSE)),IFERROR(VLOOKUP($A29,'Blakes Projections'!$A$8:$O$500,10,FALSE),VLOOKUP($A29,'Nates Projections'!$A$8:$O$500,10,FALSE)))</f>
        <v>315.5</v>
      </c>
      <c r="K29" s="38">
        <f>AVERAGE(IFERROR(VLOOKUP($A29,'Nates Projections'!$A$8:$O$500,11,FALSE),VLOOKUP($A29,'Blakes Projections'!$A$8:$O$500,11,FALSE)),IFERROR(VLOOKUP($A29,'Blakes Projections'!$A$8:$O$500,11,FALSE),VLOOKUP($A29,'Nates Projections'!$A$8:$O$500,11,FALSE)))</f>
        <v>74.25</v>
      </c>
      <c r="L29" s="38">
        <f>AVERAGE(IFERROR(VLOOKUP($A29,'Nates Projections'!$A$8:$O$500,12,FALSE),VLOOKUP($A29,'Blakes Projections'!$A$8:$O$500,12,FALSE)),IFERROR(VLOOKUP($A29,'Blakes Projections'!$A$8:$O$500,12,FALSE),VLOOKUP($A29,'Nates Projections'!$A$8:$O$500,12,FALSE)))</f>
        <v>28.45</v>
      </c>
      <c r="M29" s="38">
        <f>AVERAGE(IFERROR(VLOOKUP($A29,'Nates Projections'!$A$8:$O$500,13,FALSE),VLOOKUP($A29,'Blakes Projections'!$A$8:$O$500,13,FALSE)),IFERROR(VLOOKUP($A29,'Blakes Projections'!$A$8:$O$500,13,FALSE),VLOOKUP($A29,'Nates Projections'!$A$8:$O$500,13,FALSE)))</f>
        <v>26.75</v>
      </c>
      <c r="N29" s="52">
        <f t="shared" si="0"/>
        <v>0.14247226624405707</v>
      </c>
      <c r="O29" s="71">
        <f>AVERAGE(IFERROR(VLOOKUP($A29,'Nates Projections'!$A$8:$O$500,15,FALSE),VLOOKUP($A29,'Blakes Projections'!$A$8:$O$500,15,FALSE)),IFERROR(VLOOKUP($A29,'Blakes Projections'!$A$8:$O$500,15,FALSE),VLOOKUP($A29,'Nates Projections'!$A$8:$O$500,15,FALSE)))</f>
        <v>17.95</v>
      </c>
      <c r="P29" s="55">
        <f t="shared" ref="P29:Y29" si="42">IF(F$4="Yes",F29*F$5,0)</f>
        <v>224.75</v>
      </c>
      <c r="Q29" s="55">
        <f t="shared" si="42"/>
        <v>119.81250000000001</v>
      </c>
      <c r="R29" s="55">
        <f t="shared" si="42"/>
        <v>0</v>
      </c>
      <c r="S29" s="55">
        <f t="shared" si="42"/>
        <v>11.024999999999999</v>
      </c>
      <c r="T29" s="55">
        <f t="shared" si="42"/>
        <v>157.75</v>
      </c>
      <c r="U29" s="55">
        <f t="shared" si="42"/>
        <v>22.274999999999999</v>
      </c>
      <c r="V29" s="55">
        <f t="shared" si="42"/>
        <v>17.07</v>
      </c>
      <c r="W29" s="55">
        <f t="shared" si="42"/>
        <v>0</v>
      </c>
      <c r="X29" s="55">
        <f t="shared" si="42"/>
        <v>0</v>
      </c>
      <c r="Y29" s="56">
        <f t="shared" si="42"/>
        <v>0</v>
      </c>
      <c r="Z29" s="57">
        <f t="shared" si="2"/>
        <v>552.6825</v>
      </c>
      <c r="AA29" s="59">
        <f t="shared" si="3"/>
        <v>6.5795535714285718</v>
      </c>
      <c r="AB29" s="59">
        <f t="shared" si="4"/>
        <v>0.91587765401785848</v>
      </c>
      <c r="AC29" s="1"/>
      <c r="AD29" s="1"/>
      <c r="AE29" s="1"/>
      <c r="AF29" s="1"/>
      <c r="AG29" s="1"/>
      <c r="AH29" s="1"/>
      <c r="AI29" s="1"/>
      <c r="AJ29" s="1"/>
      <c r="AK29" s="1"/>
      <c r="AL29" s="1">
        <f>IFERROR(VLOOKUP(C29,CALC!$K$2:$M$8,2,FALSE),1)</f>
        <v>1.1299999999999999</v>
      </c>
      <c r="AM29" s="1">
        <f>IFERROR(VLOOKUP(C29,CALC!$K$2:$M$8,3,FALSE),1)</f>
        <v>1.0649999999999999</v>
      </c>
      <c r="AN29" s="1">
        <f>VLOOKUP(B29,CALC!$E$2:$H$33,3,FALSE)</f>
        <v>1.0900000000000001</v>
      </c>
      <c r="AO29" s="1">
        <f>VLOOKUP(B29,CALC!$E$2:$H$33,4,FALSE)</f>
        <v>1.0449999999999999</v>
      </c>
      <c r="AP29" s="1"/>
      <c r="AQ29" s="3">
        <f t="shared" si="5"/>
        <v>7.0072245535714286</v>
      </c>
      <c r="AR29" s="3">
        <f t="shared" si="6"/>
        <v>7.4348955357142854</v>
      </c>
      <c r="AS29" s="3">
        <f t="shared" si="7"/>
        <v>6.8756334821428569</v>
      </c>
      <c r="AT29" s="3">
        <f t="shared" si="8"/>
        <v>7.1717133928571437</v>
      </c>
      <c r="AU29" s="3">
        <f t="shared" si="9"/>
        <v>7.3225496584821421</v>
      </c>
      <c r="AV29" s="3">
        <f t="shared" si="10"/>
        <v>7.6378747633928574</v>
      </c>
      <c r="AW29" s="3">
        <f t="shared" si="11"/>
        <v>7.7694658348214274</v>
      </c>
      <c r="AX29" s="3">
        <f t="shared" si="12"/>
        <v>8.104036133928572</v>
      </c>
      <c r="AY29" s="3">
        <f t="shared" si="13"/>
        <v>0.82294642857142986</v>
      </c>
      <c r="AZ29" s="3">
        <f t="shared" si="14"/>
        <v>0.87643794642857276</v>
      </c>
      <c r="BA29" s="3">
        <f t="shared" si="15"/>
        <v>0.92992946428571566</v>
      </c>
      <c r="BB29" s="3">
        <f t="shared" si="16"/>
        <v>0.85997901785714415</v>
      </c>
      <c r="BC29" s="3">
        <f t="shared" si="17"/>
        <v>0.89701160714285866</v>
      </c>
      <c r="BD29" s="3">
        <f t="shared" si="18"/>
        <v>0.91587765401785848</v>
      </c>
      <c r="BE29" s="3">
        <f t="shared" si="19"/>
        <v>0.95531736160714442</v>
      </c>
      <c r="BF29" s="3">
        <f t="shared" si="20"/>
        <v>0.97177629017857281</v>
      </c>
      <c r="BG29" s="3">
        <f t="shared" si="21"/>
        <v>1.0136231160714302</v>
      </c>
    </row>
    <row r="30" spans="1:59" ht="15" x14ac:dyDescent="0.25">
      <c r="A30" s="38" t="s">
        <v>205</v>
      </c>
      <c r="B30" s="38" t="s">
        <v>41</v>
      </c>
      <c r="C30" s="38" t="s">
        <v>153</v>
      </c>
      <c r="D30" s="38"/>
      <c r="E30" s="39">
        <f>AVERAGE(IFERROR(VLOOKUP($A30,'Nates Projections'!$A$8:$O$500,5,FALSE),VLOOKUP($A30,'Blakes Projections'!$A$8:$O$500,5,FALSE)),IFERROR(VLOOKUP($A30,'Blakes Projections'!$A$8:$O$500,5,FALSE),VLOOKUP($A30,'Nates Projections'!$A$8:$O$500,5,FALSE)))</f>
        <v>84</v>
      </c>
      <c r="F30" s="38">
        <f>AVERAGE(IFERROR(VLOOKUP($A30,'Nates Projections'!$A$8:$O$500,6,FALSE),VLOOKUP($A30,'Blakes Projections'!$A$8:$O$500,6,FALSE)),IFERROR(VLOOKUP($A30,'Blakes Projections'!$A$8:$O$500,6,FALSE),VLOOKUP($A30,'Nates Projections'!$A$8:$O$500,6,FALSE)))</f>
        <v>30.95</v>
      </c>
      <c r="G30" s="38">
        <f>AVERAGE(IFERROR(VLOOKUP($A30,'Nates Projections'!$A$8:$O$500,7,FALSE),VLOOKUP($A30,'Blakes Projections'!$A$8:$O$500,7,FALSE)),IFERROR(VLOOKUP($A30,'Blakes Projections'!$A$8:$O$500,7,FALSE),VLOOKUP($A30,'Nates Projections'!$A$8:$O$500,7,FALSE)))</f>
        <v>65.050000000000011</v>
      </c>
      <c r="H30" s="38">
        <f>AVERAGE(IFERROR(VLOOKUP($A30,'Nates Projections'!$A$8:$O$500,8,FALSE),VLOOKUP($A30,'Blakes Projections'!$A$8:$O$500,8,FALSE)),IFERROR(VLOOKUP($A30,'Blakes Projections'!$A$8:$O$500,8,FALSE),VLOOKUP($A30,'Nates Projections'!$A$8:$O$500,8,FALSE)))</f>
        <v>96.050000000000011</v>
      </c>
      <c r="I30" s="38">
        <f>AVERAGE(IFERROR(VLOOKUP($A30,'Nates Projections'!$A$8:$O$500,9,FALSE),VLOOKUP($A30,'Blakes Projections'!$A$8:$O$500,9,FALSE)),IFERROR(VLOOKUP($A30,'Blakes Projections'!$A$8:$O$500,9,FALSE),VLOOKUP($A30,'Nates Projections'!$A$8:$O$500,9,FALSE)))</f>
        <v>37.549999999999997</v>
      </c>
      <c r="J30" s="38">
        <f>AVERAGE(IFERROR(VLOOKUP($A30,'Nates Projections'!$A$8:$O$500,10,FALSE),VLOOKUP($A30,'Blakes Projections'!$A$8:$O$500,10,FALSE)),IFERROR(VLOOKUP($A30,'Blakes Projections'!$A$8:$O$500,10,FALSE),VLOOKUP($A30,'Nates Projections'!$A$8:$O$500,10,FALSE)))</f>
        <v>189.64999999999998</v>
      </c>
      <c r="K30" s="38">
        <f>AVERAGE(IFERROR(VLOOKUP($A30,'Nates Projections'!$A$8:$O$500,11,FALSE),VLOOKUP($A30,'Blakes Projections'!$A$8:$O$500,11,FALSE)),IFERROR(VLOOKUP($A30,'Blakes Projections'!$A$8:$O$500,11,FALSE),VLOOKUP($A30,'Nates Projections'!$A$8:$O$500,11,FALSE)))</f>
        <v>70.400000000000006</v>
      </c>
      <c r="L30" s="38">
        <f>AVERAGE(IFERROR(VLOOKUP($A30,'Nates Projections'!$A$8:$O$500,12,FALSE),VLOOKUP($A30,'Blakes Projections'!$A$8:$O$500,12,FALSE)),IFERROR(VLOOKUP($A30,'Blakes Projections'!$A$8:$O$500,12,FALSE),VLOOKUP($A30,'Nates Projections'!$A$8:$O$500,12,FALSE)))</f>
        <v>67.400000000000006</v>
      </c>
      <c r="M30" s="38">
        <f>AVERAGE(IFERROR(VLOOKUP($A30,'Nates Projections'!$A$8:$O$500,13,FALSE),VLOOKUP($A30,'Blakes Projections'!$A$8:$O$500,13,FALSE)),IFERROR(VLOOKUP($A30,'Blakes Projections'!$A$8:$O$500,13,FALSE),VLOOKUP($A30,'Nates Projections'!$A$8:$O$500,13,FALSE)))</f>
        <v>22.450000000000003</v>
      </c>
      <c r="N30" s="52">
        <f t="shared" si="0"/>
        <v>0.1631953598734511</v>
      </c>
      <c r="O30" s="71">
        <f>AVERAGE(IFERROR(VLOOKUP($A30,'Nates Projections'!$A$8:$O$500,15,FALSE),VLOOKUP($A30,'Blakes Projections'!$A$8:$O$500,15,FALSE)),IFERROR(VLOOKUP($A30,'Blakes Projections'!$A$8:$O$500,15,FALSE),VLOOKUP($A30,'Nates Projections'!$A$8:$O$500,15,FALSE)))</f>
        <v>20.55</v>
      </c>
      <c r="P30" s="55">
        <f t="shared" ref="P30:Y30" si="43">IF(F$4="Yes",F30*F$5,0)</f>
        <v>154.75</v>
      </c>
      <c r="Q30" s="55">
        <f t="shared" si="43"/>
        <v>243.93750000000006</v>
      </c>
      <c r="R30" s="55">
        <f t="shared" si="43"/>
        <v>0</v>
      </c>
      <c r="S30" s="55">
        <f t="shared" si="43"/>
        <v>18.774999999999999</v>
      </c>
      <c r="T30" s="55">
        <f t="shared" si="43"/>
        <v>94.824999999999989</v>
      </c>
      <c r="U30" s="55">
        <f t="shared" si="43"/>
        <v>21.12</v>
      </c>
      <c r="V30" s="55">
        <f t="shared" si="43"/>
        <v>40.440000000000005</v>
      </c>
      <c r="W30" s="55">
        <f t="shared" si="43"/>
        <v>0</v>
      </c>
      <c r="X30" s="55">
        <f t="shared" si="43"/>
        <v>0</v>
      </c>
      <c r="Y30" s="56">
        <f t="shared" si="43"/>
        <v>0</v>
      </c>
      <c r="Z30" s="57">
        <f t="shared" si="2"/>
        <v>573.84750000000008</v>
      </c>
      <c r="AA30" s="59">
        <f t="shared" si="3"/>
        <v>6.8315178571428579</v>
      </c>
      <c r="AB30" s="59">
        <f t="shared" si="4"/>
        <v>1.0534125000000016</v>
      </c>
      <c r="AC30" s="1"/>
      <c r="AD30" s="1"/>
      <c r="AE30" s="1"/>
      <c r="AF30" s="1"/>
      <c r="AG30" s="1"/>
      <c r="AH30" s="1"/>
      <c r="AI30" s="1"/>
      <c r="AJ30" s="1"/>
      <c r="AK30" s="1"/>
      <c r="AL30" s="1">
        <f>IFERROR(VLOOKUP(C30,CALC!$K$2:$M$8,2,FALSE),1)</f>
        <v>0.96</v>
      </c>
      <c r="AM30" s="1">
        <f>IFERROR(VLOOKUP(C30,CALC!$K$2:$M$8,3,FALSE),1)</f>
        <v>0.98</v>
      </c>
      <c r="AN30" s="1">
        <f>VLOOKUP(B30,CALC!$E$2:$H$33,3,FALSE)</f>
        <v>1</v>
      </c>
      <c r="AO30" s="1">
        <f>VLOOKUP(B30,CALC!$E$2:$H$33,4,FALSE)</f>
        <v>1</v>
      </c>
      <c r="AP30" s="1"/>
      <c r="AQ30" s="3">
        <f t="shared" si="5"/>
        <v>6.694887500000001</v>
      </c>
      <c r="AR30" s="3">
        <f t="shared" si="6"/>
        <v>6.5582571428571432</v>
      </c>
      <c r="AS30" s="3">
        <f t="shared" si="7"/>
        <v>6.8315178571428579</v>
      </c>
      <c r="AT30" s="3">
        <f t="shared" si="8"/>
        <v>6.8315178571428579</v>
      </c>
      <c r="AU30" s="3">
        <f t="shared" si="9"/>
        <v>6.694887500000001</v>
      </c>
      <c r="AV30" s="3">
        <f t="shared" si="10"/>
        <v>6.694887500000001</v>
      </c>
      <c r="AW30" s="3">
        <f t="shared" si="11"/>
        <v>6.5582571428571432</v>
      </c>
      <c r="AX30" s="3">
        <f t="shared" si="12"/>
        <v>6.5582571428571432</v>
      </c>
      <c r="AY30" s="3">
        <f t="shared" si="13"/>
        <v>1.0749107142857159</v>
      </c>
      <c r="AZ30" s="3">
        <f t="shared" si="14"/>
        <v>1.0534125000000016</v>
      </c>
      <c r="BA30" s="3">
        <f t="shared" si="15"/>
        <v>1.0319142857142873</v>
      </c>
      <c r="BB30" s="3">
        <f t="shared" si="16"/>
        <v>1.0749107142857159</v>
      </c>
      <c r="BC30" s="3">
        <f t="shared" si="17"/>
        <v>1.0749107142857159</v>
      </c>
      <c r="BD30" s="3">
        <f t="shared" si="18"/>
        <v>1.0534125000000016</v>
      </c>
      <c r="BE30" s="3">
        <f t="shared" si="19"/>
        <v>1.0534125000000016</v>
      </c>
      <c r="BF30" s="3">
        <f t="shared" si="20"/>
        <v>1.0319142857142873</v>
      </c>
      <c r="BG30" s="3">
        <f t="shared" si="21"/>
        <v>1.0319142857142873</v>
      </c>
    </row>
    <row r="31" spans="1:59" ht="15" x14ac:dyDescent="0.25">
      <c r="A31" s="38" t="s">
        <v>199</v>
      </c>
      <c r="B31" s="38" t="s">
        <v>43</v>
      </c>
      <c r="C31" s="38" t="s">
        <v>186</v>
      </c>
      <c r="D31" s="38"/>
      <c r="E31" s="39">
        <f>AVERAGE(IFERROR(VLOOKUP($A31,'Nates Projections'!$A$8:$O$500,5,FALSE),VLOOKUP($A31,'Blakes Projections'!$A$8:$O$500,5,FALSE)),IFERROR(VLOOKUP($A31,'Blakes Projections'!$A$8:$O$500,5,FALSE),VLOOKUP($A31,'Nates Projections'!$A$8:$O$500,5,FALSE)))</f>
        <v>84</v>
      </c>
      <c r="F31" s="38">
        <f>AVERAGE(IFERROR(VLOOKUP($A31,'Nates Projections'!$A$8:$O$500,6,FALSE),VLOOKUP($A31,'Blakes Projections'!$A$8:$O$500,6,FALSE)),IFERROR(VLOOKUP($A31,'Blakes Projections'!$A$8:$O$500,6,FALSE),VLOOKUP($A31,'Nates Projections'!$A$8:$O$500,6,FALSE)))</f>
        <v>33.549999999999997</v>
      </c>
      <c r="G31" s="38">
        <f>AVERAGE(IFERROR(VLOOKUP($A31,'Nates Projections'!$A$8:$O$500,7,FALSE),VLOOKUP($A31,'Blakes Projections'!$A$8:$O$500,7,FALSE)),IFERROR(VLOOKUP($A31,'Blakes Projections'!$A$8:$O$500,7,FALSE),VLOOKUP($A31,'Nates Projections'!$A$8:$O$500,7,FALSE)))</f>
        <v>57.4</v>
      </c>
      <c r="H31" s="38">
        <f>AVERAGE(IFERROR(VLOOKUP($A31,'Nates Projections'!$A$8:$O$500,8,FALSE),VLOOKUP($A31,'Blakes Projections'!$A$8:$O$500,8,FALSE)),IFERROR(VLOOKUP($A31,'Blakes Projections'!$A$8:$O$500,8,FALSE),VLOOKUP($A31,'Nates Projections'!$A$8:$O$500,8,FALSE)))</f>
        <v>90.949999999999989</v>
      </c>
      <c r="I31" s="38">
        <f>AVERAGE(IFERROR(VLOOKUP($A31,'Nates Projections'!$A$8:$O$500,9,FALSE),VLOOKUP($A31,'Blakes Projections'!$A$8:$O$500,9,FALSE)),IFERROR(VLOOKUP($A31,'Blakes Projections'!$A$8:$O$500,9,FALSE),VLOOKUP($A31,'Nates Projections'!$A$8:$O$500,9,FALSE)))</f>
        <v>35.950000000000003</v>
      </c>
      <c r="J31" s="38">
        <f>AVERAGE(IFERROR(VLOOKUP($A31,'Nates Projections'!$A$8:$O$500,10,FALSE),VLOOKUP($A31,'Blakes Projections'!$A$8:$O$500,10,FALSE)),IFERROR(VLOOKUP($A31,'Blakes Projections'!$A$8:$O$500,10,FALSE),VLOOKUP($A31,'Nates Projections'!$A$8:$O$500,10,FALSE)))</f>
        <v>241.3</v>
      </c>
      <c r="K31" s="38">
        <f>AVERAGE(IFERROR(VLOOKUP($A31,'Nates Projections'!$A$8:$O$500,11,FALSE),VLOOKUP($A31,'Blakes Projections'!$A$8:$O$500,11,FALSE)),IFERROR(VLOOKUP($A31,'Blakes Projections'!$A$8:$O$500,11,FALSE),VLOOKUP($A31,'Nates Projections'!$A$8:$O$500,11,FALSE)))</f>
        <v>98.05</v>
      </c>
      <c r="L31" s="38">
        <f>AVERAGE(IFERROR(VLOOKUP($A31,'Nates Projections'!$A$8:$O$500,12,FALSE),VLOOKUP($A31,'Blakes Projections'!$A$8:$O$500,12,FALSE)),IFERROR(VLOOKUP($A31,'Blakes Projections'!$A$8:$O$500,12,FALSE),VLOOKUP($A31,'Nates Projections'!$A$8:$O$500,12,FALSE)))</f>
        <v>19.350000000000001</v>
      </c>
      <c r="M31" s="38">
        <f>AVERAGE(IFERROR(VLOOKUP($A31,'Nates Projections'!$A$8:$O$500,13,FALSE),VLOOKUP($A31,'Blakes Projections'!$A$8:$O$500,13,FALSE)),IFERROR(VLOOKUP($A31,'Blakes Projections'!$A$8:$O$500,13,FALSE),VLOOKUP($A31,'Nates Projections'!$A$8:$O$500,13,FALSE)))</f>
        <v>87.8</v>
      </c>
      <c r="N31" s="52">
        <f t="shared" si="0"/>
        <v>0.13903854123497719</v>
      </c>
      <c r="O31" s="71">
        <f>AVERAGE(IFERROR(VLOOKUP($A31,'Nates Projections'!$A$8:$O$500,15,FALSE),VLOOKUP($A31,'Blakes Projections'!$A$8:$O$500,15,FALSE)),IFERROR(VLOOKUP($A31,'Blakes Projections'!$A$8:$O$500,15,FALSE),VLOOKUP($A31,'Nates Projections'!$A$8:$O$500,15,FALSE)))</f>
        <v>18.024999999999999</v>
      </c>
      <c r="P31" s="55">
        <f t="shared" ref="P31:Y31" si="44">IF(F$4="Yes",F31*F$5,0)</f>
        <v>167.75</v>
      </c>
      <c r="Q31" s="55">
        <f t="shared" si="44"/>
        <v>215.25</v>
      </c>
      <c r="R31" s="55">
        <f t="shared" si="44"/>
        <v>0</v>
      </c>
      <c r="S31" s="55">
        <f t="shared" si="44"/>
        <v>17.975000000000001</v>
      </c>
      <c r="T31" s="55">
        <f t="shared" si="44"/>
        <v>120.65</v>
      </c>
      <c r="U31" s="55">
        <f t="shared" si="44"/>
        <v>29.414999999999999</v>
      </c>
      <c r="V31" s="55">
        <f t="shared" si="44"/>
        <v>11.610000000000001</v>
      </c>
      <c r="W31" s="55">
        <f t="shared" si="44"/>
        <v>0</v>
      </c>
      <c r="X31" s="55">
        <f t="shared" si="44"/>
        <v>0</v>
      </c>
      <c r="Y31" s="56">
        <f t="shared" si="44"/>
        <v>0</v>
      </c>
      <c r="Z31" s="57">
        <f t="shared" si="2"/>
        <v>562.65</v>
      </c>
      <c r="AA31" s="59">
        <f t="shared" si="3"/>
        <v>6.6982142857142852</v>
      </c>
      <c r="AB31" s="59">
        <f t="shared" si="4"/>
        <v>0.97927142857142913</v>
      </c>
      <c r="AC31" s="1"/>
      <c r="AD31" s="1"/>
      <c r="AE31" s="1"/>
      <c r="AF31" s="1"/>
      <c r="AG31" s="1"/>
      <c r="AH31" s="1"/>
      <c r="AI31" s="1"/>
      <c r="AJ31" s="1"/>
      <c r="AK31" s="1"/>
      <c r="AL31" s="1">
        <f>IFERROR(VLOOKUP(C31,CALC!$K$2:$M$8,2,FALSE),1)</f>
        <v>1.08</v>
      </c>
      <c r="AM31" s="1">
        <f>IFERROR(VLOOKUP(C31,CALC!$K$2:$M$8,3,FALSE),1)</f>
        <v>1.04</v>
      </c>
      <c r="AN31" s="1">
        <f>VLOOKUP(B31,CALC!$E$2:$H$33,3,FALSE)</f>
        <v>1</v>
      </c>
      <c r="AO31" s="1">
        <f>VLOOKUP(B31,CALC!$E$2:$H$33,4,FALSE)</f>
        <v>1</v>
      </c>
      <c r="AP31" s="1"/>
      <c r="AQ31" s="3">
        <f t="shared" si="5"/>
        <v>6.9661428571428567</v>
      </c>
      <c r="AR31" s="3">
        <f t="shared" si="6"/>
        <v>7.2340714285714283</v>
      </c>
      <c r="AS31" s="3">
        <f t="shared" si="7"/>
        <v>6.6982142857142852</v>
      </c>
      <c r="AT31" s="3">
        <f t="shared" si="8"/>
        <v>6.6982142857142852</v>
      </c>
      <c r="AU31" s="3">
        <f t="shared" si="9"/>
        <v>6.9661428571428567</v>
      </c>
      <c r="AV31" s="3">
        <f t="shared" si="10"/>
        <v>6.9661428571428567</v>
      </c>
      <c r="AW31" s="3">
        <f t="shared" si="11"/>
        <v>7.2340714285714283</v>
      </c>
      <c r="AX31" s="3">
        <f t="shared" si="12"/>
        <v>7.2340714285714283</v>
      </c>
      <c r="AY31" s="3">
        <f t="shared" si="13"/>
        <v>0.94160714285714331</v>
      </c>
      <c r="AZ31" s="3">
        <f t="shared" si="14"/>
        <v>0.97927142857142913</v>
      </c>
      <c r="BA31" s="3">
        <f t="shared" si="15"/>
        <v>1.0169357142857149</v>
      </c>
      <c r="BB31" s="3">
        <f t="shared" si="16"/>
        <v>0.94160714285714331</v>
      </c>
      <c r="BC31" s="3">
        <f t="shared" si="17"/>
        <v>0.94160714285714331</v>
      </c>
      <c r="BD31" s="3">
        <f t="shared" si="18"/>
        <v>0.97927142857142913</v>
      </c>
      <c r="BE31" s="3">
        <f t="shared" si="19"/>
        <v>0.97927142857142913</v>
      </c>
      <c r="BF31" s="3">
        <f t="shared" si="20"/>
        <v>1.0169357142857149</v>
      </c>
      <c r="BG31" s="3">
        <f t="shared" si="21"/>
        <v>1.0169357142857149</v>
      </c>
    </row>
    <row r="32" spans="1:59" ht="15" x14ac:dyDescent="0.25">
      <c r="A32" s="38" t="s">
        <v>197</v>
      </c>
      <c r="B32" s="38" t="s">
        <v>21</v>
      </c>
      <c r="C32" s="38" t="s">
        <v>181</v>
      </c>
      <c r="D32" s="38"/>
      <c r="E32" s="39">
        <f>AVERAGE(IFERROR(VLOOKUP($A32,'Nates Projections'!$A$8:$O$500,5,FALSE),VLOOKUP($A32,'Blakes Projections'!$A$8:$O$500,5,FALSE)),IFERROR(VLOOKUP($A32,'Blakes Projections'!$A$8:$O$500,5,FALSE),VLOOKUP($A32,'Nates Projections'!$A$8:$O$500,5,FALSE)))</f>
        <v>84</v>
      </c>
      <c r="F32" s="38">
        <f>AVERAGE(IFERROR(VLOOKUP($A32,'Nates Projections'!$A$8:$O$500,6,FALSE),VLOOKUP($A32,'Blakes Projections'!$A$8:$O$500,6,FALSE)),IFERROR(VLOOKUP($A32,'Blakes Projections'!$A$8:$O$500,6,FALSE),VLOOKUP($A32,'Nates Projections'!$A$8:$O$500,6,FALSE)))</f>
        <v>23.6</v>
      </c>
      <c r="G32" s="38">
        <f>AVERAGE(IFERROR(VLOOKUP($A32,'Nates Projections'!$A$8:$O$500,7,FALSE),VLOOKUP($A32,'Blakes Projections'!$A$8:$O$500,7,FALSE)),IFERROR(VLOOKUP($A32,'Blakes Projections'!$A$8:$O$500,7,FALSE),VLOOKUP($A32,'Nates Projections'!$A$8:$O$500,7,FALSE)))</f>
        <v>48.25</v>
      </c>
      <c r="H32" s="38">
        <f>AVERAGE(IFERROR(VLOOKUP($A32,'Nates Projections'!$A$8:$O$500,8,FALSE),VLOOKUP($A32,'Blakes Projections'!$A$8:$O$500,8,FALSE)),IFERROR(VLOOKUP($A32,'Blakes Projections'!$A$8:$O$500,8,FALSE),VLOOKUP($A32,'Nates Projections'!$A$8:$O$500,8,FALSE)))</f>
        <v>71.8</v>
      </c>
      <c r="I32" s="38">
        <f>AVERAGE(IFERROR(VLOOKUP($A32,'Nates Projections'!$A$8:$O$500,9,FALSE),VLOOKUP($A32,'Blakes Projections'!$A$8:$O$500,9,FALSE)),IFERROR(VLOOKUP($A32,'Blakes Projections'!$A$8:$O$500,9,FALSE),VLOOKUP($A32,'Nates Projections'!$A$8:$O$500,9,FALSE)))</f>
        <v>23.15</v>
      </c>
      <c r="J32" s="38">
        <f>AVERAGE(IFERROR(VLOOKUP($A32,'Nates Projections'!$A$8:$O$500,10,FALSE),VLOOKUP($A32,'Blakes Projections'!$A$8:$O$500,10,FALSE)),IFERROR(VLOOKUP($A32,'Blakes Projections'!$A$8:$O$500,10,FALSE),VLOOKUP($A32,'Nates Projections'!$A$8:$O$500,10,FALSE)))</f>
        <v>248.2</v>
      </c>
      <c r="K32" s="38">
        <f>AVERAGE(IFERROR(VLOOKUP($A32,'Nates Projections'!$A$8:$O$500,11,FALSE),VLOOKUP($A32,'Blakes Projections'!$A$8:$O$500,11,FALSE)),IFERROR(VLOOKUP($A32,'Blakes Projections'!$A$8:$O$500,11,FALSE),VLOOKUP($A32,'Nates Projections'!$A$8:$O$500,11,FALSE)))</f>
        <v>43.7</v>
      </c>
      <c r="L32" s="38">
        <f>AVERAGE(IFERROR(VLOOKUP($A32,'Nates Projections'!$A$8:$O$500,12,FALSE),VLOOKUP($A32,'Blakes Projections'!$A$8:$O$500,12,FALSE)),IFERROR(VLOOKUP($A32,'Blakes Projections'!$A$8:$O$500,12,FALSE),VLOOKUP($A32,'Nates Projections'!$A$8:$O$500,12,FALSE)))</f>
        <v>108</v>
      </c>
      <c r="M32" s="38">
        <f>AVERAGE(IFERROR(VLOOKUP($A32,'Nates Projections'!$A$8:$O$500,13,FALSE),VLOOKUP($A32,'Blakes Projections'!$A$8:$O$500,13,FALSE)),IFERROR(VLOOKUP($A32,'Blakes Projections'!$A$8:$O$500,13,FALSE),VLOOKUP($A32,'Nates Projections'!$A$8:$O$500,13,FALSE)))</f>
        <v>36.900000000000006</v>
      </c>
      <c r="N32" s="52">
        <f t="shared" si="0"/>
        <v>9.5084609186140215E-2</v>
      </c>
      <c r="O32" s="71">
        <f>AVERAGE(IFERROR(VLOOKUP($A32,'Nates Projections'!$A$8:$O$500,15,FALSE),VLOOKUP($A32,'Blakes Projections'!$A$8:$O$500,15,FALSE)),IFERROR(VLOOKUP($A32,'Blakes Projections'!$A$8:$O$500,15,FALSE),VLOOKUP($A32,'Nates Projections'!$A$8:$O$500,15,FALSE)))</f>
        <v>24.8</v>
      </c>
      <c r="P32" s="55">
        <f t="shared" ref="P32:Y32" si="45">IF(F$4="Yes",F32*F$5,0)</f>
        <v>118</v>
      </c>
      <c r="Q32" s="55">
        <f t="shared" si="45"/>
        <v>180.9375</v>
      </c>
      <c r="R32" s="55">
        <f t="shared" si="45"/>
        <v>0</v>
      </c>
      <c r="S32" s="55">
        <f t="shared" si="45"/>
        <v>11.574999999999999</v>
      </c>
      <c r="T32" s="55">
        <f t="shared" si="45"/>
        <v>124.1</v>
      </c>
      <c r="U32" s="55">
        <f t="shared" si="45"/>
        <v>13.110000000000001</v>
      </c>
      <c r="V32" s="55">
        <f t="shared" si="45"/>
        <v>64.8</v>
      </c>
      <c r="W32" s="55">
        <f t="shared" si="45"/>
        <v>0</v>
      </c>
      <c r="X32" s="55">
        <f t="shared" si="45"/>
        <v>0</v>
      </c>
      <c r="Y32" s="56">
        <f t="shared" si="45"/>
        <v>0</v>
      </c>
      <c r="Z32" s="57">
        <f t="shared" si="2"/>
        <v>512.52249999999992</v>
      </c>
      <c r="AA32" s="59">
        <f t="shared" si="3"/>
        <v>6.1014583333333325</v>
      </c>
      <c r="AB32" s="59">
        <f t="shared" si="4"/>
        <v>1.12749732142857</v>
      </c>
      <c r="AC32" s="1"/>
      <c r="AD32" s="1"/>
      <c r="AE32" s="1"/>
      <c r="AF32" s="1"/>
      <c r="AG32" s="1"/>
      <c r="AH32" s="1"/>
      <c r="AI32" s="1"/>
      <c r="AJ32" s="1"/>
      <c r="AK32" s="1"/>
      <c r="AL32" s="1">
        <f>IFERROR(VLOOKUP(C32,CALC!$K$2:$M$8,2,FALSE),1)</f>
        <v>1</v>
      </c>
      <c r="AM32" s="1">
        <f>IFERROR(VLOOKUP(C32,CALC!$K$2:$M$8,3,FALSE),1)</f>
        <v>1</v>
      </c>
      <c r="AN32" s="1">
        <f>VLOOKUP(B32,CALC!$E$2:$H$33,3,FALSE)</f>
        <v>0.9</v>
      </c>
      <c r="AO32" s="1">
        <f>VLOOKUP(B32,CALC!$E$2:$H$33,4,FALSE)</f>
        <v>0.95</v>
      </c>
      <c r="AP32" s="1"/>
      <c r="AQ32" s="3">
        <f t="shared" si="5"/>
        <v>6.1014583333333325</v>
      </c>
      <c r="AR32" s="3">
        <f t="shared" si="6"/>
        <v>6.1014583333333325</v>
      </c>
      <c r="AS32" s="3">
        <f t="shared" si="7"/>
        <v>5.7963854166666655</v>
      </c>
      <c r="AT32" s="3">
        <f t="shared" si="8"/>
        <v>5.4913124999999994</v>
      </c>
      <c r="AU32" s="3">
        <f t="shared" si="9"/>
        <v>5.7963854166666655</v>
      </c>
      <c r="AV32" s="3">
        <f t="shared" si="10"/>
        <v>5.4913124999999994</v>
      </c>
      <c r="AW32" s="3">
        <f t="shared" si="11"/>
        <v>5.7963854166666655</v>
      </c>
      <c r="AX32" s="3">
        <f t="shared" si="12"/>
        <v>5.4913124999999994</v>
      </c>
      <c r="AY32" s="3">
        <f t="shared" si="13"/>
        <v>1.1868392857142842</v>
      </c>
      <c r="AZ32" s="3">
        <f t="shared" si="14"/>
        <v>1.1868392857142842</v>
      </c>
      <c r="BA32" s="3">
        <f t="shared" si="15"/>
        <v>1.1868392857142842</v>
      </c>
      <c r="BB32" s="3">
        <f t="shared" si="16"/>
        <v>1.12749732142857</v>
      </c>
      <c r="BC32" s="3">
        <f t="shared" si="17"/>
        <v>1.0681553571428559</v>
      </c>
      <c r="BD32" s="3">
        <f t="shared" si="18"/>
        <v>1.12749732142857</v>
      </c>
      <c r="BE32" s="3">
        <f t="shared" si="19"/>
        <v>1.0681553571428559</v>
      </c>
      <c r="BF32" s="3">
        <f t="shared" si="20"/>
        <v>1.12749732142857</v>
      </c>
      <c r="BG32" s="3">
        <f t="shared" si="21"/>
        <v>1.0681553571428559</v>
      </c>
    </row>
    <row r="33" spans="1:59" ht="15" x14ac:dyDescent="0.25">
      <c r="A33" s="38" t="s">
        <v>195</v>
      </c>
      <c r="B33" s="38" t="s">
        <v>61</v>
      </c>
      <c r="C33" s="38" t="s">
        <v>196</v>
      </c>
      <c r="D33" s="38"/>
      <c r="E33" s="39">
        <f>AVERAGE(IFERROR(VLOOKUP($A33,'Nates Projections'!$A$8:$O$500,5,FALSE),VLOOKUP($A33,'Blakes Projections'!$A$8:$O$500,5,FALSE)),IFERROR(VLOOKUP($A33,'Blakes Projections'!$A$8:$O$500,5,FALSE),VLOOKUP($A33,'Nates Projections'!$A$8:$O$500,5,FALSE)))</f>
        <v>67</v>
      </c>
      <c r="F33" s="38">
        <f>AVERAGE(IFERROR(VLOOKUP($A33,'Nates Projections'!$A$8:$O$500,6,FALSE),VLOOKUP($A33,'Blakes Projections'!$A$8:$O$500,6,FALSE)),IFERROR(VLOOKUP($A33,'Blakes Projections'!$A$8:$O$500,6,FALSE),VLOOKUP($A33,'Nates Projections'!$A$8:$O$500,6,FALSE)))</f>
        <v>28.5</v>
      </c>
      <c r="G33" s="38">
        <f>AVERAGE(IFERROR(VLOOKUP($A33,'Nates Projections'!$A$8:$O$500,7,FALSE),VLOOKUP($A33,'Blakes Projections'!$A$8:$O$500,7,FALSE)),IFERROR(VLOOKUP($A33,'Blakes Projections'!$A$8:$O$500,7,FALSE),VLOOKUP($A33,'Nates Projections'!$A$8:$O$500,7,FALSE)))</f>
        <v>44</v>
      </c>
      <c r="H33" s="38">
        <f>AVERAGE(IFERROR(VLOOKUP($A33,'Nates Projections'!$A$8:$O$500,8,FALSE),VLOOKUP($A33,'Blakes Projections'!$A$8:$O$500,8,FALSE)),IFERROR(VLOOKUP($A33,'Blakes Projections'!$A$8:$O$500,8,FALSE),VLOOKUP($A33,'Nates Projections'!$A$8:$O$500,8,FALSE)))</f>
        <v>72.55</v>
      </c>
      <c r="I33" s="38">
        <f>AVERAGE(IFERROR(VLOOKUP($A33,'Nates Projections'!$A$8:$O$500,9,FALSE),VLOOKUP($A33,'Blakes Projections'!$A$8:$O$500,9,FALSE)),IFERROR(VLOOKUP($A33,'Blakes Projections'!$A$8:$O$500,9,FALSE),VLOOKUP($A33,'Nates Projections'!$A$8:$O$500,9,FALSE)))</f>
        <v>21.75</v>
      </c>
      <c r="J33" s="38">
        <f>AVERAGE(IFERROR(VLOOKUP($A33,'Nates Projections'!$A$8:$O$500,10,FALSE),VLOOKUP($A33,'Blakes Projections'!$A$8:$O$500,10,FALSE)),IFERROR(VLOOKUP($A33,'Blakes Projections'!$A$8:$O$500,10,FALSE),VLOOKUP($A33,'Nates Projections'!$A$8:$O$500,10,FALSE)))</f>
        <v>205.85000000000002</v>
      </c>
      <c r="K33" s="38">
        <f>AVERAGE(IFERROR(VLOOKUP($A33,'Nates Projections'!$A$8:$O$500,11,FALSE),VLOOKUP($A33,'Blakes Projections'!$A$8:$O$500,11,FALSE)),IFERROR(VLOOKUP($A33,'Blakes Projections'!$A$8:$O$500,11,FALSE),VLOOKUP($A33,'Nates Projections'!$A$8:$O$500,11,FALSE)))</f>
        <v>28.55</v>
      </c>
      <c r="L33" s="38">
        <f>AVERAGE(IFERROR(VLOOKUP($A33,'Nates Projections'!$A$8:$O$500,12,FALSE),VLOOKUP($A33,'Blakes Projections'!$A$8:$O$500,12,FALSE)),IFERROR(VLOOKUP($A33,'Blakes Projections'!$A$8:$O$500,12,FALSE),VLOOKUP($A33,'Nates Projections'!$A$8:$O$500,12,FALSE)))</f>
        <v>28.05</v>
      </c>
      <c r="M33" s="38">
        <f>AVERAGE(IFERROR(VLOOKUP($A33,'Nates Projections'!$A$8:$O$500,13,FALSE),VLOOKUP($A33,'Blakes Projections'!$A$8:$O$500,13,FALSE)),IFERROR(VLOOKUP($A33,'Blakes Projections'!$A$8:$O$500,13,FALSE),VLOOKUP($A33,'Nates Projections'!$A$8:$O$500,13,FALSE)))</f>
        <v>42.95</v>
      </c>
      <c r="N33" s="52">
        <f t="shared" si="0"/>
        <v>0.13845032790867134</v>
      </c>
      <c r="O33" s="71">
        <f>AVERAGE(IFERROR(VLOOKUP($A33,'Nates Projections'!$A$8:$O$500,15,FALSE),VLOOKUP($A33,'Blakes Projections'!$A$8:$O$500,15,FALSE)),IFERROR(VLOOKUP($A33,'Blakes Projections'!$A$8:$O$500,15,FALSE),VLOOKUP($A33,'Nates Projections'!$A$8:$O$500,15,FALSE)))</f>
        <v>20.574999999999999</v>
      </c>
      <c r="P33" s="55">
        <f t="shared" ref="P33:Y33" si="46">IF(F$4="Yes",F33*F$5,0)</f>
        <v>142.5</v>
      </c>
      <c r="Q33" s="55">
        <f t="shared" si="46"/>
        <v>165</v>
      </c>
      <c r="R33" s="55">
        <f t="shared" si="46"/>
        <v>0</v>
      </c>
      <c r="S33" s="55">
        <f t="shared" si="46"/>
        <v>10.875</v>
      </c>
      <c r="T33" s="55">
        <f t="shared" si="46"/>
        <v>102.92500000000001</v>
      </c>
      <c r="U33" s="55">
        <f t="shared" si="46"/>
        <v>8.5649999999999995</v>
      </c>
      <c r="V33" s="55">
        <f t="shared" si="46"/>
        <v>16.829999999999998</v>
      </c>
      <c r="W33" s="55">
        <f t="shared" si="46"/>
        <v>0</v>
      </c>
      <c r="X33" s="55">
        <f t="shared" si="46"/>
        <v>0</v>
      </c>
      <c r="Y33" s="56">
        <f t="shared" si="46"/>
        <v>0</v>
      </c>
      <c r="Z33" s="57">
        <f t="shared" si="2"/>
        <v>446.69499999999999</v>
      </c>
      <c r="AA33" s="59">
        <f t="shared" si="3"/>
        <v>6.6670895522388056</v>
      </c>
      <c r="AB33" s="59">
        <f t="shared" si="4"/>
        <v>0.95621138839285758</v>
      </c>
      <c r="AC33" s="1"/>
      <c r="AD33" s="1"/>
      <c r="AE33" s="1"/>
      <c r="AF33" s="1"/>
      <c r="AG33" s="1"/>
      <c r="AH33" s="1"/>
      <c r="AI33" s="1"/>
      <c r="AJ33" s="1"/>
      <c r="AK33" s="1"/>
      <c r="AL33" s="1">
        <f>IFERROR(VLOOKUP(C33,CALC!$K$2:$M$8,2,FALSE),1)</f>
        <v>1.01</v>
      </c>
      <c r="AM33" s="1">
        <f>IFERROR(VLOOKUP(C33,CALC!$K$2:$M$8,3,FALSE),1)</f>
        <v>1.0049999999999999</v>
      </c>
      <c r="AN33" s="1">
        <f>VLOOKUP(B33,CALC!$E$2:$H$33,3,FALSE)</f>
        <v>1.0900000000000001</v>
      </c>
      <c r="AO33" s="1">
        <f>VLOOKUP(B33,CALC!$E$2:$H$33,4,FALSE)</f>
        <v>1.0449999999999999</v>
      </c>
      <c r="AP33" s="1"/>
      <c r="AQ33" s="3">
        <f t="shared" si="5"/>
        <v>6.7004249999999992</v>
      </c>
      <c r="AR33" s="3">
        <f t="shared" si="6"/>
        <v>6.7337604477611936</v>
      </c>
      <c r="AS33" s="3">
        <f t="shared" si="7"/>
        <v>6.9671085820895513</v>
      </c>
      <c r="AT33" s="3">
        <f t="shared" si="8"/>
        <v>7.2671276119402988</v>
      </c>
      <c r="AU33" s="3">
        <f t="shared" si="9"/>
        <v>7.0019441249999987</v>
      </c>
      <c r="AV33" s="3">
        <f t="shared" si="10"/>
        <v>7.3034632500000001</v>
      </c>
      <c r="AW33" s="3">
        <f t="shared" si="11"/>
        <v>7.0367796679104471</v>
      </c>
      <c r="AX33" s="3">
        <f t="shared" si="12"/>
        <v>7.3397988880597014</v>
      </c>
      <c r="AY33" s="3">
        <f t="shared" si="13"/>
        <v>0.91048240938166369</v>
      </c>
      <c r="AZ33" s="3">
        <f t="shared" si="14"/>
        <v>0.91503482142857195</v>
      </c>
      <c r="BA33" s="3">
        <f t="shared" si="15"/>
        <v>0.91958723347548033</v>
      </c>
      <c r="BB33" s="3">
        <f t="shared" si="16"/>
        <v>0.95145411780383848</v>
      </c>
      <c r="BC33" s="3">
        <f t="shared" si="17"/>
        <v>0.9924258262260135</v>
      </c>
      <c r="BD33" s="3">
        <f t="shared" si="18"/>
        <v>0.95621138839285758</v>
      </c>
      <c r="BE33" s="3">
        <f t="shared" si="19"/>
        <v>0.99738795535714353</v>
      </c>
      <c r="BF33" s="3">
        <f t="shared" si="20"/>
        <v>0.96096865898187689</v>
      </c>
      <c r="BG33" s="3">
        <f t="shared" si="21"/>
        <v>1.0023500844882736</v>
      </c>
    </row>
    <row r="34" spans="1:59" ht="15" x14ac:dyDescent="0.25">
      <c r="A34" s="38" t="s">
        <v>201</v>
      </c>
      <c r="B34" s="38" t="s">
        <v>16</v>
      </c>
      <c r="C34" s="38" t="s">
        <v>186</v>
      </c>
      <c r="D34" s="38"/>
      <c r="E34" s="39">
        <f>AVERAGE(IFERROR(VLOOKUP($A34,'Nates Projections'!$A$8:$O$500,5,FALSE),VLOOKUP($A34,'Blakes Projections'!$A$8:$O$500,5,FALSE)),IFERROR(VLOOKUP($A34,'Blakes Projections'!$A$8:$O$500,5,FALSE),VLOOKUP($A34,'Nates Projections'!$A$8:$O$500,5,FALSE)))</f>
        <v>84</v>
      </c>
      <c r="F34" s="38">
        <f>AVERAGE(IFERROR(VLOOKUP($A34,'Nates Projections'!$A$8:$O$500,6,FALSE),VLOOKUP($A34,'Blakes Projections'!$A$8:$O$500,6,FALSE)),IFERROR(VLOOKUP($A34,'Blakes Projections'!$A$8:$O$500,6,FALSE),VLOOKUP($A34,'Nates Projections'!$A$8:$O$500,6,FALSE)))</f>
        <v>41.3</v>
      </c>
      <c r="G34" s="38">
        <f>AVERAGE(IFERROR(VLOOKUP($A34,'Nates Projections'!$A$8:$O$500,7,FALSE),VLOOKUP($A34,'Blakes Projections'!$A$8:$O$500,7,FALSE)),IFERROR(VLOOKUP($A34,'Blakes Projections'!$A$8:$O$500,7,FALSE),VLOOKUP($A34,'Nates Projections'!$A$8:$O$500,7,FALSE)))</f>
        <v>50.05</v>
      </c>
      <c r="H34" s="38">
        <f>AVERAGE(IFERROR(VLOOKUP($A34,'Nates Projections'!$A$8:$O$500,8,FALSE),VLOOKUP($A34,'Blakes Projections'!$A$8:$O$500,8,FALSE)),IFERROR(VLOOKUP($A34,'Blakes Projections'!$A$8:$O$500,8,FALSE),VLOOKUP($A34,'Nates Projections'!$A$8:$O$500,8,FALSE)))</f>
        <v>91.35</v>
      </c>
      <c r="I34" s="38">
        <f>AVERAGE(IFERROR(VLOOKUP($A34,'Nates Projections'!$A$8:$O$500,9,FALSE),VLOOKUP($A34,'Blakes Projections'!$A$8:$O$500,9,FALSE)),IFERROR(VLOOKUP($A34,'Blakes Projections'!$A$8:$O$500,9,FALSE),VLOOKUP($A34,'Nates Projections'!$A$8:$O$500,9,FALSE)))</f>
        <v>20.2</v>
      </c>
      <c r="J34" s="38">
        <f>AVERAGE(IFERROR(VLOOKUP($A34,'Nates Projections'!$A$8:$O$500,10,FALSE),VLOOKUP($A34,'Blakes Projections'!$A$8:$O$500,10,FALSE)),IFERROR(VLOOKUP($A34,'Blakes Projections'!$A$8:$O$500,10,FALSE),VLOOKUP($A34,'Nates Projections'!$A$8:$O$500,10,FALSE)))</f>
        <v>246.15</v>
      </c>
      <c r="K34" s="38">
        <f>AVERAGE(IFERROR(VLOOKUP($A34,'Nates Projections'!$A$8:$O$500,11,FALSE),VLOOKUP($A34,'Blakes Projections'!$A$8:$O$500,11,FALSE)),IFERROR(VLOOKUP($A34,'Blakes Projections'!$A$8:$O$500,11,FALSE),VLOOKUP($A34,'Nates Projections'!$A$8:$O$500,11,FALSE)))</f>
        <v>53.45</v>
      </c>
      <c r="L34" s="38">
        <f>AVERAGE(IFERROR(VLOOKUP($A34,'Nates Projections'!$A$8:$O$500,12,FALSE),VLOOKUP($A34,'Blakes Projections'!$A$8:$O$500,12,FALSE)),IFERROR(VLOOKUP($A34,'Blakes Projections'!$A$8:$O$500,12,FALSE),VLOOKUP($A34,'Nates Projections'!$A$8:$O$500,12,FALSE)))</f>
        <v>46.75</v>
      </c>
      <c r="M34" s="38">
        <f>AVERAGE(IFERROR(VLOOKUP($A34,'Nates Projections'!$A$8:$O$500,13,FALSE),VLOOKUP($A34,'Blakes Projections'!$A$8:$O$500,13,FALSE)),IFERROR(VLOOKUP($A34,'Blakes Projections'!$A$8:$O$500,13,FALSE),VLOOKUP($A34,'Nates Projections'!$A$8:$O$500,13,FALSE)))</f>
        <v>60.55</v>
      </c>
      <c r="N34" s="52">
        <f t="shared" si="0"/>
        <v>0.1677838716229941</v>
      </c>
      <c r="O34" s="71">
        <f>AVERAGE(IFERROR(VLOOKUP($A34,'Nates Projections'!$A$8:$O$500,15,FALSE),VLOOKUP($A34,'Blakes Projections'!$A$8:$O$500,15,FALSE)),IFERROR(VLOOKUP($A34,'Blakes Projections'!$A$8:$O$500,15,FALSE),VLOOKUP($A34,'Nates Projections'!$A$8:$O$500,15,FALSE)))</f>
        <v>20.5</v>
      </c>
      <c r="P34" s="55">
        <f t="shared" ref="P34:Y34" si="47">IF(F$4="Yes",F34*F$5,0)</f>
        <v>206.5</v>
      </c>
      <c r="Q34" s="55">
        <f t="shared" si="47"/>
        <v>187.6875</v>
      </c>
      <c r="R34" s="55">
        <f t="shared" si="47"/>
        <v>0</v>
      </c>
      <c r="S34" s="55">
        <f t="shared" si="47"/>
        <v>10.1</v>
      </c>
      <c r="T34" s="55">
        <f t="shared" si="47"/>
        <v>123.075</v>
      </c>
      <c r="U34" s="55">
        <f t="shared" si="47"/>
        <v>16.035</v>
      </c>
      <c r="V34" s="55">
        <f t="shared" si="47"/>
        <v>28.05</v>
      </c>
      <c r="W34" s="55">
        <f t="shared" si="47"/>
        <v>0</v>
      </c>
      <c r="X34" s="55">
        <f t="shared" si="47"/>
        <v>0</v>
      </c>
      <c r="Y34" s="56">
        <f t="shared" si="47"/>
        <v>0</v>
      </c>
      <c r="Z34" s="57">
        <f t="shared" si="2"/>
        <v>571.44749999999999</v>
      </c>
      <c r="AA34" s="59">
        <f t="shared" si="3"/>
        <v>6.8029464285714285</v>
      </c>
      <c r="AB34" s="59">
        <f t="shared" si="4"/>
        <v>0.99569646428571512</v>
      </c>
      <c r="AC34" s="1"/>
      <c r="AD34" s="1"/>
      <c r="AE34" s="1"/>
      <c r="AF34" s="1"/>
      <c r="AG34" s="1"/>
      <c r="AH34" s="1"/>
      <c r="AI34" s="1"/>
      <c r="AJ34" s="1"/>
      <c r="AK34" s="1"/>
      <c r="AL34" s="1">
        <f>IFERROR(VLOOKUP(C34,CALC!$K$2:$M$8,2,FALSE),1)</f>
        <v>1.08</v>
      </c>
      <c r="AM34" s="1">
        <f>IFERROR(VLOOKUP(C34,CALC!$K$2:$M$8,3,FALSE),1)</f>
        <v>1.04</v>
      </c>
      <c r="AN34" s="1">
        <f>VLOOKUP(B34,CALC!$E$2:$H$33,3,FALSE)</f>
        <v>0.83</v>
      </c>
      <c r="AO34" s="1">
        <f>VLOOKUP(B34,CALC!$E$2:$H$33,4,FALSE)</f>
        <v>0.91500000000000004</v>
      </c>
      <c r="AP34" s="1"/>
      <c r="AQ34" s="3">
        <f t="shared" si="5"/>
        <v>7.0750642857142862</v>
      </c>
      <c r="AR34" s="3">
        <f t="shared" si="6"/>
        <v>7.3471821428571431</v>
      </c>
      <c r="AS34" s="3">
        <f t="shared" si="7"/>
        <v>6.2246959821428574</v>
      </c>
      <c r="AT34" s="3">
        <f t="shared" si="8"/>
        <v>5.6464455357142853</v>
      </c>
      <c r="AU34" s="3">
        <f t="shared" si="9"/>
        <v>6.4736838214285726</v>
      </c>
      <c r="AV34" s="3">
        <f t="shared" si="10"/>
        <v>5.8723033571428571</v>
      </c>
      <c r="AW34" s="3">
        <f t="shared" si="11"/>
        <v>6.722671660714286</v>
      </c>
      <c r="AX34" s="3">
        <f t="shared" si="12"/>
        <v>6.0981611785714289</v>
      </c>
      <c r="AY34" s="3">
        <f t="shared" si="13"/>
        <v>1.0463392857142866</v>
      </c>
      <c r="AZ34" s="3">
        <f t="shared" si="14"/>
        <v>1.0881928571428581</v>
      </c>
      <c r="BA34" s="3">
        <f t="shared" si="15"/>
        <v>1.1300464285714296</v>
      </c>
      <c r="BB34" s="3">
        <f t="shared" si="16"/>
        <v>0.95740044642857225</v>
      </c>
      <c r="BC34" s="3">
        <f t="shared" si="17"/>
        <v>0.86846160714285781</v>
      </c>
      <c r="BD34" s="3">
        <f t="shared" si="18"/>
        <v>0.99569646428571512</v>
      </c>
      <c r="BE34" s="3">
        <f t="shared" si="19"/>
        <v>0.90320007142857217</v>
      </c>
      <c r="BF34" s="3">
        <f t="shared" si="20"/>
        <v>1.0339924821428581</v>
      </c>
      <c r="BG34" s="3">
        <f t="shared" si="21"/>
        <v>0.93793853571428654</v>
      </c>
    </row>
    <row r="35" spans="1:59" ht="15" x14ac:dyDescent="0.25">
      <c r="A35" s="38" t="s">
        <v>217</v>
      </c>
      <c r="B35" s="38" t="s">
        <v>43</v>
      </c>
      <c r="C35" s="38" t="s">
        <v>183</v>
      </c>
      <c r="D35" s="38"/>
      <c r="E35" s="39">
        <f>AVERAGE(IFERROR(VLOOKUP($A35,'Nates Projections'!$A$8:$O$500,5,FALSE),VLOOKUP($A35,'Blakes Projections'!$A$8:$O$500,5,FALSE)),IFERROR(VLOOKUP($A35,'Blakes Projections'!$A$8:$O$500,5,FALSE),VLOOKUP($A35,'Nates Projections'!$A$8:$O$500,5,FALSE)))</f>
        <v>84</v>
      </c>
      <c r="F35" s="38">
        <f>AVERAGE(IFERROR(VLOOKUP($A35,'Nates Projections'!$A$8:$O$500,6,FALSE),VLOOKUP($A35,'Blakes Projections'!$A$8:$O$500,6,FALSE)),IFERROR(VLOOKUP($A35,'Blakes Projections'!$A$8:$O$500,6,FALSE),VLOOKUP($A35,'Nates Projections'!$A$8:$O$500,6,FALSE)))</f>
        <v>34.299999999999997</v>
      </c>
      <c r="G35" s="38">
        <f>AVERAGE(IFERROR(VLOOKUP($A35,'Nates Projections'!$A$8:$O$500,7,FALSE),VLOOKUP($A35,'Blakes Projections'!$A$8:$O$500,7,FALSE)),IFERROR(VLOOKUP($A35,'Blakes Projections'!$A$8:$O$500,7,FALSE),VLOOKUP($A35,'Nates Projections'!$A$8:$O$500,7,FALSE)))</f>
        <v>35.049999999999997</v>
      </c>
      <c r="H35" s="38">
        <f>AVERAGE(IFERROR(VLOOKUP($A35,'Nates Projections'!$A$8:$O$500,8,FALSE),VLOOKUP($A35,'Blakes Projections'!$A$8:$O$500,8,FALSE)),IFERROR(VLOOKUP($A35,'Blakes Projections'!$A$8:$O$500,8,FALSE),VLOOKUP($A35,'Nates Projections'!$A$8:$O$500,8,FALSE)))</f>
        <v>69.349999999999994</v>
      </c>
      <c r="I35" s="38">
        <f>AVERAGE(IFERROR(VLOOKUP($A35,'Nates Projections'!$A$8:$O$500,9,FALSE),VLOOKUP($A35,'Blakes Projections'!$A$8:$O$500,9,FALSE)),IFERROR(VLOOKUP($A35,'Blakes Projections'!$A$8:$O$500,9,FALSE),VLOOKUP($A35,'Nates Projections'!$A$8:$O$500,9,FALSE)))</f>
        <v>23.15</v>
      </c>
      <c r="J35" s="38">
        <f>AVERAGE(IFERROR(VLOOKUP($A35,'Nates Projections'!$A$8:$O$500,10,FALSE),VLOOKUP($A35,'Blakes Projections'!$A$8:$O$500,10,FALSE)),IFERROR(VLOOKUP($A35,'Blakes Projections'!$A$8:$O$500,10,FALSE),VLOOKUP($A35,'Nates Projections'!$A$8:$O$500,10,FALSE)))</f>
        <v>294.75</v>
      </c>
      <c r="K35" s="38">
        <f>AVERAGE(IFERROR(VLOOKUP($A35,'Nates Projections'!$A$8:$O$500,11,FALSE),VLOOKUP($A35,'Blakes Projections'!$A$8:$O$500,11,FALSE)),IFERROR(VLOOKUP($A35,'Blakes Projections'!$A$8:$O$500,11,FALSE),VLOOKUP($A35,'Nates Projections'!$A$8:$O$500,11,FALSE)))</f>
        <v>239.35</v>
      </c>
      <c r="L35" s="38">
        <f>AVERAGE(IFERROR(VLOOKUP($A35,'Nates Projections'!$A$8:$O$500,12,FALSE),VLOOKUP($A35,'Blakes Projections'!$A$8:$O$500,12,FALSE)),IFERROR(VLOOKUP($A35,'Blakes Projections'!$A$8:$O$500,12,FALSE),VLOOKUP($A35,'Nates Projections'!$A$8:$O$500,12,FALSE)))</f>
        <v>29.45</v>
      </c>
      <c r="M35" s="38">
        <f>AVERAGE(IFERROR(VLOOKUP($A35,'Nates Projections'!$A$8:$O$500,13,FALSE),VLOOKUP($A35,'Blakes Projections'!$A$8:$O$500,13,FALSE)),IFERROR(VLOOKUP($A35,'Blakes Projections'!$A$8:$O$500,13,FALSE),VLOOKUP($A35,'Nates Projections'!$A$8:$O$500,13,FALSE)))</f>
        <v>106.05000000000001</v>
      </c>
      <c r="N35" s="52">
        <f t="shared" si="0"/>
        <v>0.11636980491942323</v>
      </c>
      <c r="O35" s="71">
        <f>AVERAGE(IFERROR(VLOOKUP($A35,'Nates Projections'!$A$8:$O$500,15,FALSE),VLOOKUP($A35,'Blakes Projections'!$A$8:$O$500,15,FALSE)),IFERROR(VLOOKUP($A35,'Blakes Projections'!$A$8:$O$500,15,FALSE),VLOOKUP($A35,'Nates Projections'!$A$8:$O$500,15,FALSE)))</f>
        <v>17.2</v>
      </c>
      <c r="P35" s="55">
        <f t="shared" ref="P35:Y35" si="48">IF(F$4="Yes",F35*F$5,0)</f>
        <v>171.5</v>
      </c>
      <c r="Q35" s="55">
        <f t="shared" si="48"/>
        <v>131.4375</v>
      </c>
      <c r="R35" s="55">
        <f t="shared" si="48"/>
        <v>0</v>
      </c>
      <c r="S35" s="55">
        <f t="shared" si="48"/>
        <v>11.574999999999999</v>
      </c>
      <c r="T35" s="55">
        <f t="shared" si="48"/>
        <v>147.375</v>
      </c>
      <c r="U35" s="55">
        <f t="shared" si="48"/>
        <v>71.804999999999993</v>
      </c>
      <c r="V35" s="55">
        <f t="shared" si="48"/>
        <v>17.669999999999998</v>
      </c>
      <c r="W35" s="55">
        <f t="shared" si="48"/>
        <v>0</v>
      </c>
      <c r="X35" s="55">
        <f t="shared" si="48"/>
        <v>0</v>
      </c>
      <c r="Y35" s="56">
        <f t="shared" si="48"/>
        <v>0</v>
      </c>
      <c r="Z35" s="57">
        <f t="shared" si="2"/>
        <v>551.36249999999995</v>
      </c>
      <c r="AA35" s="59">
        <f t="shared" si="3"/>
        <v>6.5638392857142849</v>
      </c>
      <c r="AB35" s="59">
        <f t="shared" si="4"/>
        <v>0.84355758928571434</v>
      </c>
      <c r="AC35" s="1"/>
      <c r="AD35" s="1"/>
      <c r="AE35" s="1"/>
      <c r="AF35" s="1"/>
      <c r="AG35" s="1"/>
      <c r="AH35" s="1"/>
      <c r="AI35" s="1"/>
      <c r="AJ35" s="1"/>
      <c r="AK35" s="1"/>
      <c r="AL35" s="1">
        <f>IFERROR(VLOOKUP(C35,CALC!$K$2:$M$8,2,FALSE),1)</f>
        <v>1.0900000000000001</v>
      </c>
      <c r="AM35" s="1">
        <f>IFERROR(VLOOKUP(C35,CALC!$K$2:$M$8,3,FALSE),1)</f>
        <v>1.0449999999999999</v>
      </c>
      <c r="AN35" s="1">
        <f>VLOOKUP(B35,CALC!$E$2:$H$33,3,FALSE)</f>
        <v>1</v>
      </c>
      <c r="AO35" s="1">
        <f>VLOOKUP(B35,CALC!$E$2:$H$33,4,FALSE)</f>
        <v>1</v>
      </c>
      <c r="AP35" s="1"/>
      <c r="AQ35" s="3">
        <f t="shared" si="5"/>
        <v>6.8592120535714276</v>
      </c>
      <c r="AR35" s="3">
        <f t="shared" si="6"/>
        <v>7.1545848214285712</v>
      </c>
      <c r="AS35" s="3">
        <f t="shared" si="7"/>
        <v>6.5638392857142849</v>
      </c>
      <c r="AT35" s="3">
        <f t="shared" si="8"/>
        <v>6.5638392857142849</v>
      </c>
      <c r="AU35" s="3">
        <f t="shared" si="9"/>
        <v>6.8592120535714276</v>
      </c>
      <c r="AV35" s="3">
        <f t="shared" si="10"/>
        <v>6.8592120535714276</v>
      </c>
      <c r="AW35" s="3">
        <f t="shared" si="11"/>
        <v>7.1545848214285712</v>
      </c>
      <c r="AX35" s="3">
        <f t="shared" si="12"/>
        <v>7.1545848214285712</v>
      </c>
      <c r="AY35" s="3">
        <f t="shared" si="13"/>
        <v>0.80723214285714295</v>
      </c>
      <c r="AZ35" s="3">
        <f t="shared" si="14"/>
        <v>0.84355758928571434</v>
      </c>
      <c r="BA35" s="3">
        <f t="shared" si="15"/>
        <v>0.87988303571428583</v>
      </c>
      <c r="BB35" s="3">
        <f t="shared" si="16"/>
        <v>0.80723214285714295</v>
      </c>
      <c r="BC35" s="3">
        <f t="shared" si="17"/>
        <v>0.80723214285714295</v>
      </c>
      <c r="BD35" s="3">
        <f t="shared" si="18"/>
        <v>0.84355758928571434</v>
      </c>
      <c r="BE35" s="3">
        <f t="shared" si="19"/>
        <v>0.84355758928571434</v>
      </c>
      <c r="BF35" s="3">
        <f t="shared" si="20"/>
        <v>0.87988303571428583</v>
      </c>
      <c r="BG35" s="3">
        <f t="shared" si="21"/>
        <v>0.87988303571428583</v>
      </c>
    </row>
    <row r="36" spans="1:59" ht="15" x14ac:dyDescent="0.25">
      <c r="A36" s="38" t="s">
        <v>214</v>
      </c>
      <c r="B36" s="38" t="s">
        <v>41</v>
      </c>
      <c r="C36" s="38" t="s">
        <v>186</v>
      </c>
      <c r="D36" s="38"/>
      <c r="E36" s="39">
        <f>AVERAGE(IFERROR(VLOOKUP($A36,'Nates Projections'!$A$8:$O$500,5,FALSE),VLOOKUP($A36,'Blakes Projections'!$A$8:$O$500,5,FALSE)),IFERROR(VLOOKUP($A36,'Blakes Projections'!$A$8:$O$500,5,FALSE),VLOOKUP($A36,'Nates Projections'!$A$8:$O$500,5,FALSE)))</f>
        <v>84</v>
      </c>
      <c r="F36" s="38">
        <f>AVERAGE(IFERROR(VLOOKUP($A36,'Nates Projections'!$A$8:$O$500,6,FALSE),VLOOKUP($A36,'Blakes Projections'!$A$8:$O$500,6,FALSE)),IFERROR(VLOOKUP($A36,'Blakes Projections'!$A$8:$O$500,6,FALSE),VLOOKUP($A36,'Nates Projections'!$A$8:$O$500,6,FALSE)))</f>
        <v>45.7</v>
      </c>
      <c r="G36" s="38">
        <f>AVERAGE(IFERROR(VLOOKUP($A36,'Nates Projections'!$A$8:$O$500,7,FALSE),VLOOKUP($A36,'Blakes Projections'!$A$8:$O$500,7,FALSE)),IFERROR(VLOOKUP($A36,'Blakes Projections'!$A$8:$O$500,7,FALSE),VLOOKUP($A36,'Nates Projections'!$A$8:$O$500,7,FALSE)))</f>
        <v>38.049999999999997</v>
      </c>
      <c r="H36" s="38">
        <f>AVERAGE(IFERROR(VLOOKUP($A36,'Nates Projections'!$A$8:$O$500,8,FALSE),VLOOKUP($A36,'Blakes Projections'!$A$8:$O$500,8,FALSE)),IFERROR(VLOOKUP($A36,'Blakes Projections'!$A$8:$O$500,8,FALSE),VLOOKUP($A36,'Nates Projections'!$A$8:$O$500,8,FALSE)))</f>
        <v>83.75</v>
      </c>
      <c r="I36" s="38">
        <f>AVERAGE(IFERROR(VLOOKUP($A36,'Nates Projections'!$A$8:$O$500,9,FALSE),VLOOKUP($A36,'Blakes Projections'!$A$8:$O$500,9,FALSE)),IFERROR(VLOOKUP($A36,'Blakes Projections'!$A$8:$O$500,9,FALSE),VLOOKUP($A36,'Nates Projections'!$A$8:$O$500,9,FALSE)))</f>
        <v>26.5</v>
      </c>
      <c r="J36" s="38">
        <f>AVERAGE(IFERROR(VLOOKUP($A36,'Nates Projections'!$A$8:$O$500,10,FALSE),VLOOKUP($A36,'Blakes Projections'!$A$8:$O$500,10,FALSE)),IFERROR(VLOOKUP($A36,'Blakes Projections'!$A$8:$O$500,10,FALSE),VLOOKUP($A36,'Nates Projections'!$A$8:$O$500,10,FALSE)))</f>
        <v>271.25</v>
      </c>
      <c r="K36" s="38">
        <f>AVERAGE(IFERROR(VLOOKUP($A36,'Nates Projections'!$A$8:$O$500,11,FALSE),VLOOKUP($A36,'Blakes Projections'!$A$8:$O$500,11,FALSE)),IFERROR(VLOOKUP($A36,'Blakes Projections'!$A$8:$O$500,11,FALSE),VLOOKUP($A36,'Nates Projections'!$A$8:$O$500,11,FALSE)))</f>
        <v>53.3</v>
      </c>
      <c r="L36" s="38">
        <f>AVERAGE(IFERROR(VLOOKUP($A36,'Nates Projections'!$A$8:$O$500,12,FALSE),VLOOKUP($A36,'Blakes Projections'!$A$8:$O$500,12,FALSE)),IFERROR(VLOOKUP($A36,'Blakes Projections'!$A$8:$O$500,12,FALSE),VLOOKUP($A36,'Nates Projections'!$A$8:$O$500,12,FALSE)))</f>
        <v>25.6</v>
      </c>
      <c r="M36" s="38">
        <f>AVERAGE(IFERROR(VLOOKUP($A36,'Nates Projections'!$A$8:$O$500,13,FALSE),VLOOKUP($A36,'Blakes Projections'!$A$8:$O$500,13,FALSE)),IFERROR(VLOOKUP($A36,'Blakes Projections'!$A$8:$O$500,13,FALSE),VLOOKUP($A36,'Nates Projections'!$A$8:$O$500,13,FALSE)))</f>
        <v>14.85</v>
      </c>
      <c r="N36" s="52">
        <f t="shared" si="0"/>
        <v>0.16847926267281108</v>
      </c>
      <c r="O36" s="71">
        <f>AVERAGE(IFERROR(VLOOKUP($A36,'Nates Projections'!$A$8:$O$500,15,FALSE),VLOOKUP($A36,'Blakes Projections'!$A$8:$O$500,15,FALSE)),IFERROR(VLOOKUP($A36,'Blakes Projections'!$A$8:$O$500,15,FALSE),VLOOKUP($A36,'Nates Projections'!$A$8:$O$500,15,FALSE)))</f>
        <v>18.324999999999999</v>
      </c>
      <c r="P36" s="55">
        <f t="shared" ref="P36:Y36" si="49">IF(F$4="Yes",F36*F$5,0)</f>
        <v>228.5</v>
      </c>
      <c r="Q36" s="55">
        <f t="shared" si="49"/>
        <v>142.6875</v>
      </c>
      <c r="R36" s="55">
        <f t="shared" si="49"/>
        <v>0</v>
      </c>
      <c r="S36" s="55">
        <f t="shared" si="49"/>
        <v>13.25</v>
      </c>
      <c r="T36" s="55">
        <f t="shared" si="49"/>
        <v>135.625</v>
      </c>
      <c r="U36" s="55">
        <f t="shared" si="49"/>
        <v>15.989999999999998</v>
      </c>
      <c r="V36" s="55">
        <f t="shared" si="49"/>
        <v>15.36</v>
      </c>
      <c r="W36" s="55">
        <f t="shared" si="49"/>
        <v>0</v>
      </c>
      <c r="X36" s="55">
        <f t="shared" si="49"/>
        <v>0</v>
      </c>
      <c r="Y36" s="56">
        <f t="shared" si="49"/>
        <v>0</v>
      </c>
      <c r="Z36" s="57">
        <f t="shared" si="2"/>
        <v>551.41250000000002</v>
      </c>
      <c r="AA36" s="59">
        <f t="shared" si="3"/>
        <v>6.5644345238095241</v>
      </c>
      <c r="AB36" s="59">
        <f t="shared" si="4"/>
        <v>0.84014047619047749</v>
      </c>
      <c r="AC36" s="1"/>
      <c r="AD36" s="1"/>
      <c r="AE36" s="1"/>
      <c r="AF36" s="1"/>
      <c r="AG36" s="1"/>
      <c r="AH36" s="1"/>
      <c r="AI36" s="1"/>
      <c r="AJ36" s="1"/>
      <c r="AK36" s="1"/>
      <c r="AL36" s="1">
        <f>IFERROR(VLOOKUP(C36,CALC!$K$2:$M$8,2,FALSE),1)</f>
        <v>1.08</v>
      </c>
      <c r="AM36" s="1">
        <f>IFERROR(VLOOKUP(C36,CALC!$K$2:$M$8,3,FALSE),1)</f>
        <v>1.04</v>
      </c>
      <c r="AN36" s="1">
        <f>VLOOKUP(B36,CALC!$E$2:$H$33,3,FALSE)</f>
        <v>1</v>
      </c>
      <c r="AO36" s="1">
        <f>VLOOKUP(B36,CALC!$E$2:$H$33,4,FALSE)</f>
        <v>1</v>
      </c>
      <c r="AP36" s="1"/>
      <c r="AQ36" s="3">
        <f t="shared" si="5"/>
        <v>6.8270119047619051</v>
      </c>
      <c r="AR36" s="3">
        <f t="shared" si="6"/>
        <v>7.0895892857142861</v>
      </c>
      <c r="AS36" s="3">
        <f t="shared" si="7"/>
        <v>6.5644345238095241</v>
      </c>
      <c r="AT36" s="3">
        <f t="shared" si="8"/>
        <v>6.5644345238095241</v>
      </c>
      <c r="AU36" s="3">
        <f t="shared" si="9"/>
        <v>6.8270119047619051</v>
      </c>
      <c r="AV36" s="3">
        <f t="shared" si="10"/>
        <v>6.8270119047619051</v>
      </c>
      <c r="AW36" s="3">
        <f t="shared" si="11"/>
        <v>7.0895892857142861</v>
      </c>
      <c r="AX36" s="3">
        <f t="shared" si="12"/>
        <v>7.0895892857142861</v>
      </c>
      <c r="AY36" s="3">
        <f t="shared" si="13"/>
        <v>0.80782738095238216</v>
      </c>
      <c r="AZ36" s="3">
        <f t="shared" si="14"/>
        <v>0.84014047619047749</v>
      </c>
      <c r="BA36" s="3">
        <f t="shared" si="15"/>
        <v>0.87245357142857283</v>
      </c>
      <c r="BB36" s="3">
        <f t="shared" si="16"/>
        <v>0.80782738095238216</v>
      </c>
      <c r="BC36" s="3">
        <f t="shared" si="17"/>
        <v>0.80782738095238216</v>
      </c>
      <c r="BD36" s="3">
        <f t="shared" si="18"/>
        <v>0.84014047619047749</v>
      </c>
      <c r="BE36" s="3">
        <f t="shared" si="19"/>
        <v>0.84014047619047749</v>
      </c>
      <c r="BF36" s="3">
        <f t="shared" si="20"/>
        <v>0.87245357142857283</v>
      </c>
      <c r="BG36" s="3">
        <f t="shared" si="21"/>
        <v>0.87245357142857283</v>
      </c>
    </row>
    <row r="37" spans="1:59" ht="15" x14ac:dyDescent="0.25">
      <c r="A37" s="38" t="s">
        <v>209</v>
      </c>
      <c r="B37" s="38" t="s">
        <v>28</v>
      </c>
      <c r="C37" s="38" t="s">
        <v>186</v>
      </c>
      <c r="D37" s="1"/>
      <c r="E37" s="39">
        <f>AVERAGE(IFERROR(VLOOKUP($A37,'Nates Projections'!$A$8:$O$500,5,FALSE),VLOOKUP($A37,'Blakes Projections'!$A$8:$O$500,5,FALSE)),IFERROR(VLOOKUP($A37,'Blakes Projections'!$A$8:$O$500,5,FALSE),VLOOKUP($A37,'Nates Projections'!$A$8:$O$500,5,FALSE)))</f>
        <v>84</v>
      </c>
      <c r="F37" s="38">
        <f>AVERAGE(IFERROR(VLOOKUP($A37,'Nates Projections'!$A$8:$O$500,6,FALSE),VLOOKUP($A37,'Blakes Projections'!$A$8:$O$500,6,FALSE)),IFERROR(VLOOKUP($A37,'Blakes Projections'!$A$8:$O$500,6,FALSE),VLOOKUP($A37,'Nates Projections'!$A$8:$O$500,6,FALSE)))</f>
        <v>30.299999999999997</v>
      </c>
      <c r="G37" s="38">
        <f>AVERAGE(IFERROR(VLOOKUP($A37,'Nates Projections'!$A$8:$O$500,7,FALSE),VLOOKUP($A37,'Blakes Projections'!$A$8:$O$500,7,FALSE)),IFERROR(VLOOKUP($A37,'Blakes Projections'!$A$8:$O$500,7,FALSE),VLOOKUP($A37,'Nates Projections'!$A$8:$O$500,7,FALSE)))</f>
        <v>63.8</v>
      </c>
      <c r="H37" s="38">
        <f>AVERAGE(IFERROR(VLOOKUP($A37,'Nates Projections'!$A$8:$O$500,8,FALSE),VLOOKUP($A37,'Blakes Projections'!$A$8:$O$500,8,FALSE)),IFERROR(VLOOKUP($A37,'Blakes Projections'!$A$8:$O$500,8,FALSE),VLOOKUP($A37,'Nates Projections'!$A$8:$O$500,8,FALSE)))</f>
        <v>94.2</v>
      </c>
      <c r="I37" s="38">
        <f>AVERAGE(IFERROR(VLOOKUP($A37,'Nates Projections'!$A$8:$O$500,9,FALSE),VLOOKUP($A37,'Blakes Projections'!$A$8:$O$500,9,FALSE)),IFERROR(VLOOKUP($A37,'Blakes Projections'!$A$8:$O$500,9,FALSE),VLOOKUP($A37,'Nates Projections'!$A$8:$O$500,9,FALSE)))</f>
        <v>39.4</v>
      </c>
      <c r="J37" s="38">
        <f>AVERAGE(IFERROR(VLOOKUP($A37,'Nates Projections'!$A$8:$O$500,10,FALSE),VLOOKUP($A37,'Blakes Projections'!$A$8:$O$500,10,FALSE)),IFERROR(VLOOKUP($A37,'Blakes Projections'!$A$8:$O$500,10,FALSE),VLOOKUP($A37,'Nates Projections'!$A$8:$O$500,10,FALSE)))</f>
        <v>187.45</v>
      </c>
      <c r="K37" s="38">
        <f>AVERAGE(IFERROR(VLOOKUP($A37,'Nates Projections'!$A$8:$O$500,11,FALSE),VLOOKUP($A37,'Blakes Projections'!$A$8:$O$500,11,FALSE)),IFERROR(VLOOKUP($A37,'Blakes Projections'!$A$8:$O$500,11,FALSE),VLOOKUP($A37,'Nates Projections'!$A$8:$O$500,11,FALSE)))</f>
        <v>55.8</v>
      </c>
      <c r="L37" s="38">
        <f>AVERAGE(IFERROR(VLOOKUP($A37,'Nates Projections'!$A$8:$O$500,12,FALSE),VLOOKUP($A37,'Blakes Projections'!$A$8:$O$500,12,FALSE)),IFERROR(VLOOKUP($A37,'Blakes Projections'!$A$8:$O$500,12,FALSE),VLOOKUP($A37,'Nates Projections'!$A$8:$O$500,12,FALSE)))</f>
        <v>39.1</v>
      </c>
      <c r="M37" s="38">
        <f>AVERAGE(IFERROR(VLOOKUP($A37,'Nates Projections'!$A$8:$O$500,13,FALSE),VLOOKUP($A37,'Blakes Projections'!$A$8:$O$500,13,FALSE)),IFERROR(VLOOKUP($A37,'Blakes Projections'!$A$8:$O$500,13,FALSE),VLOOKUP($A37,'Nates Projections'!$A$8:$O$500,13,FALSE)))</f>
        <v>83.199999999999989</v>
      </c>
      <c r="N37" s="52">
        <f t="shared" si="0"/>
        <v>0.1616431048279541</v>
      </c>
      <c r="O37" s="71">
        <f>AVERAGE(IFERROR(VLOOKUP($A37,'Nates Projections'!$A$8:$O$500,15,FALSE),VLOOKUP($A37,'Blakes Projections'!$A$8:$O$500,15,FALSE)),IFERROR(VLOOKUP($A37,'Blakes Projections'!$A$8:$O$500,15,FALSE),VLOOKUP($A37,'Nates Projections'!$A$8:$O$500,15,FALSE)))</f>
        <v>20.2</v>
      </c>
      <c r="P37" s="55">
        <f t="shared" ref="P37:Y37" si="50">IF(F$4="Yes",F37*F$5,0)</f>
        <v>151.5</v>
      </c>
      <c r="Q37" s="55">
        <f t="shared" si="50"/>
        <v>239.25</v>
      </c>
      <c r="R37" s="55">
        <f t="shared" si="50"/>
        <v>0</v>
      </c>
      <c r="S37" s="55">
        <f t="shared" si="50"/>
        <v>19.7</v>
      </c>
      <c r="T37" s="55">
        <f t="shared" si="50"/>
        <v>93.724999999999994</v>
      </c>
      <c r="U37" s="55">
        <f t="shared" si="50"/>
        <v>16.739999999999998</v>
      </c>
      <c r="V37" s="55">
        <f t="shared" si="50"/>
        <v>23.46</v>
      </c>
      <c r="W37" s="55">
        <f t="shared" si="50"/>
        <v>0</v>
      </c>
      <c r="X37" s="55">
        <f t="shared" si="50"/>
        <v>0</v>
      </c>
      <c r="Y37" s="56">
        <f t="shared" si="50"/>
        <v>0</v>
      </c>
      <c r="Z37" s="57">
        <f t="shared" si="2"/>
        <v>544.375</v>
      </c>
      <c r="AA37" s="59">
        <f t="shared" si="3"/>
        <v>6.4806547619047619</v>
      </c>
      <c r="AB37" s="59">
        <f t="shared" si="4"/>
        <v>0.76806971428571535</v>
      </c>
      <c r="AC37" s="1"/>
      <c r="AD37" s="1"/>
      <c r="AE37" s="1"/>
      <c r="AF37" s="1"/>
      <c r="AG37" s="1"/>
      <c r="AH37" s="1"/>
      <c r="AI37" s="1"/>
      <c r="AJ37" s="1"/>
      <c r="AK37" s="1"/>
      <c r="AL37" s="1">
        <f>IFERROR(VLOOKUP(C37,CALC!$K$2:$M$8,2,FALSE),1)</f>
        <v>1.08</v>
      </c>
      <c r="AM37" s="1">
        <f>IFERROR(VLOOKUP(C37,CALC!$K$2:$M$8,3,FALSE),1)</f>
        <v>1.04</v>
      </c>
      <c r="AN37" s="1">
        <f>VLOOKUP(B37,CALC!$E$2:$H$33,3,FALSE)</f>
        <v>1.04</v>
      </c>
      <c r="AO37" s="1">
        <f>VLOOKUP(B37,CALC!$E$2:$H$33,4,FALSE)</f>
        <v>1.02</v>
      </c>
      <c r="AP37" s="1"/>
      <c r="AQ37" s="3">
        <f t="shared" si="5"/>
        <v>6.7398809523809522</v>
      </c>
      <c r="AR37" s="3">
        <f t="shared" si="6"/>
        <v>6.9991071428571434</v>
      </c>
      <c r="AS37" s="3">
        <f t="shared" si="7"/>
        <v>6.6102678571428575</v>
      </c>
      <c r="AT37" s="3">
        <f t="shared" si="8"/>
        <v>6.7398809523809522</v>
      </c>
      <c r="AU37" s="3">
        <f t="shared" si="9"/>
        <v>6.8746785714285714</v>
      </c>
      <c r="AV37" s="3">
        <f t="shared" si="10"/>
        <v>7.0094761904761906</v>
      </c>
      <c r="AW37" s="3">
        <f t="shared" si="11"/>
        <v>7.1390892857142862</v>
      </c>
      <c r="AX37" s="3">
        <f t="shared" si="12"/>
        <v>7.2790714285714291</v>
      </c>
      <c r="AY37" s="3">
        <f t="shared" si="13"/>
        <v>0.72404761904761994</v>
      </c>
      <c r="AZ37" s="3">
        <f t="shared" si="14"/>
        <v>0.75300952380952479</v>
      </c>
      <c r="BA37" s="3">
        <f t="shared" si="15"/>
        <v>0.78197142857142954</v>
      </c>
      <c r="BB37" s="3">
        <f t="shared" si="16"/>
        <v>0.73852857142857231</v>
      </c>
      <c r="BC37" s="3">
        <f t="shared" si="17"/>
        <v>0.75300952380952479</v>
      </c>
      <c r="BD37" s="3">
        <f t="shared" si="18"/>
        <v>0.76806971428571535</v>
      </c>
      <c r="BE37" s="3">
        <f t="shared" si="19"/>
        <v>0.7831299047619058</v>
      </c>
      <c r="BF37" s="3">
        <f t="shared" si="20"/>
        <v>0.79761085714285818</v>
      </c>
      <c r="BG37" s="3">
        <f t="shared" si="21"/>
        <v>0.8132502857142867</v>
      </c>
    </row>
    <row r="38" spans="1:59" ht="15" x14ac:dyDescent="0.25">
      <c r="A38" s="38" t="s">
        <v>206</v>
      </c>
      <c r="B38" s="38" t="s">
        <v>32</v>
      </c>
      <c r="C38" s="38" t="s">
        <v>186</v>
      </c>
      <c r="D38" s="38"/>
      <c r="E38" s="39">
        <f>AVERAGE(IFERROR(VLOOKUP($A38,'Nates Projections'!$A$8:$O$500,5,FALSE),VLOOKUP($A38,'Blakes Projections'!$A$8:$O$500,5,FALSE)),IFERROR(VLOOKUP($A38,'Blakes Projections'!$A$8:$O$500,5,FALSE),VLOOKUP($A38,'Nates Projections'!$A$8:$O$500,5,FALSE)))</f>
        <v>84</v>
      </c>
      <c r="F38" s="38">
        <f>AVERAGE(IFERROR(VLOOKUP($A38,'Nates Projections'!$A$8:$O$500,6,FALSE),VLOOKUP($A38,'Blakes Projections'!$A$8:$O$500,6,FALSE)),IFERROR(VLOOKUP($A38,'Blakes Projections'!$A$8:$O$500,6,FALSE),VLOOKUP($A38,'Nates Projections'!$A$8:$O$500,6,FALSE)))</f>
        <v>41.45</v>
      </c>
      <c r="G38" s="38">
        <f>AVERAGE(IFERROR(VLOOKUP($A38,'Nates Projections'!$A$8:$O$500,7,FALSE),VLOOKUP($A38,'Blakes Projections'!$A$8:$O$500,7,FALSE)),IFERROR(VLOOKUP($A38,'Blakes Projections'!$A$8:$O$500,7,FALSE),VLOOKUP($A38,'Nates Projections'!$A$8:$O$500,7,FALSE)))</f>
        <v>37.200000000000003</v>
      </c>
      <c r="H38" s="38">
        <f>AVERAGE(IFERROR(VLOOKUP($A38,'Nates Projections'!$A$8:$O$500,8,FALSE),VLOOKUP($A38,'Blakes Projections'!$A$8:$O$500,8,FALSE)),IFERROR(VLOOKUP($A38,'Blakes Projections'!$A$8:$O$500,8,FALSE),VLOOKUP($A38,'Nates Projections'!$A$8:$O$500,8,FALSE)))</f>
        <v>78.650000000000006</v>
      </c>
      <c r="I38" s="38">
        <f>AVERAGE(IFERROR(VLOOKUP($A38,'Nates Projections'!$A$8:$O$500,9,FALSE),VLOOKUP($A38,'Blakes Projections'!$A$8:$O$500,9,FALSE)),IFERROR(VLOOKUP($A38,'Blakes Projections'!$A$8:$O$500,9,FALSE),VLOOKUP($A38,'Nates Projections'!$A$8:$O$500,9,FALSE)))</f>
        <v>26.35</v>
      </c>
      <c r="J38" s="38">
        <f>AVERAGE(IFERROR(VLOOKUP($A38,'Nates Projections'!$A$8:$O$500,10,FALSE),VLOOKUP($A38,'Blakes Projections'!$A$8:$O$500,10,FALSE)),IFERROR(VLOOKUP($A38,'Blakes Projections'!$A$8:$O$500,10,FALSE),VLOOKUP($A38,'Nates Projections'!$A$8:$O$500,10,FALSE)))</f>
        <v>270.75</v>
      </c>
      <c r="K38" s="38">
        <f>AVERAGE(IFERROR(VLOOKUP($A38,'Nates Projections'!$A$8:$O$500,11,FALSE),VLOOKUP($A38,'Blakes Projections'!$A$8:$O$500,11,FALSE)),IFERROR(VLOOKUP($A38,'Blakes Projections'!$A$8:$O$500,11,FALSE),VLOOKUP($A38,'Nates Projections'!$A$8:$O$500,11,FALSE)))</f>
        <v>70.55</v>
      </c>
      <c r="L38" s="38">
        <f>AVERAGE(IFERROR(VLOOKUP($A38,'Nates Projections'!$A$8:$O$500,12,FALSE),VLOOKUP($A38,'Blakes Projections'!$A$8:$O$500,12,FALSE)),IFERROR(VLOOKUP($A38,'Blakes Projections'!$A$8:$O$500,12,FALSE),VLOOKUP($A38,'Nates Projections'!$A$8:$O$500,12,FALSE)))</f>
        <v>34.75</v>
      </c>
      <c r="M38" s="38">
        <f>AVERAGE(IFERROR(VLOOKUP($A38,'Nates Projections'!$A$8:$O$500,13,FALSE),VLOOKUP($A38,'Blakes Projections'!$A$8:$O$500,13,FALSE)),IFERROR(VLOOKUP($A38,'Blakes Projections'!$A$8:$O$500,13,FALSE),VLOOKUP($A38,'Nates Projections'!$A$8:$O$500,13,FALSE)))</f>
        <v>29.65</v>
      </c>
      <c r="N38" s="52">
        <f t="shared" si="0"/>
        <v>0.1530932594644506</v>
      </c>
      <c r="O38" s="71">
        <f>AVERAGE(IFERROR(VLOOKUP($A38,'Nates Projections'!$A$8:$O$500,15,FALSE),VLOOKUP($A38,'Blakes Projections'!$A$8:$O$500,15,FALSE)),IFERROR(VLOOKUP($A38,'Blakes Projections'!$A$8:$O$500,15,FALSE),VLOOKUP($A38,'Nates Projections'!$A$8:$O$500,15,FALSE)))</f>
        <v>17.875</v>
      </c>
      <c r="P38" s="55">
        <f t="shared" ref="P38:Y38" si="51">IF(F$4="Yes",F38*F$5,0)</f>
        <v>207.25</v>
      </c>
      <c r="Q38" s="55">
        <f t="shared" si="51"/>
        <v>139.5</v>
      </c>
      <c r="R38" s="55">
        <f t="shared" si="51"/>
        <v>0</v>
      </c>
      <c r="S38" s="55">
        <f t="shared" si="51"/>
        <v>13.175000000000001</v>
      </c>
      <c r="T38" s="55">
        <f t="shared" si="51"/>
        <v>135.375</v>
      </c>
      <c r="U38" s="55">
        <f t="shared" si="51"/>
        <v>21.164999999999999</v>
      </c>
      <c r="V38" s="55">
        <f t="shared" si="51"/>
        <v>20.849999999999998</v>
      </c>
      <c r="W38" s="55">
        <f t="shared" si="51"/>
        <v>0</v>
      </c>
      <c r="X38" s="55">
        <f t="shared" si="51"/>
        <v>0</v>
      </c>
      <c r="Y38" s="56">
        <f t="shared" si="51"/>
        <v>0</v>
      </c>
      <c r="Z38" s="57">
        <f t="shared" si="2"/>
        <v>537.31500000000005</v>
      </c>
      <c r="AA38" s="59">
        <f t="shared" si="3"/>
        <v>6.3966071428571434</v>
      </c>
      <c r="AB38" s="59">
        <f t="shared" si="4"/>
        <v>0.70553600000000161</v>
      </c>
      <c r="AC38" s="1"/>
      <c r="AD38" s="1"/>
      <c r="AE38" s="1"/>
      <c r="AF38" s="1"/>
      <c r="AG38" s="1"/>
      <c r="AH38" s="1"/>
      <c r="AI38" s="1"/>
      <c r="AJ38" s="1"/>
      <c r="AK38" s="1"/>
      <c r="AL38" s="1">
        <f>IFERROR(VLOOKUP(C38,CALC!$K$2:$M$8,2,FALSE),1)</f>
        <v>1.08</v>
      </c>
      <c r="AM38" s="1">
        <f>IFERROR(VLOOKUP(C38,CALC!$K$2:$M$8,3,FALSE),1)</f>
        <v>1.04</v>
      </c>
      <c r="AN38" s="1">
        <f>VLOOKUP(B38,CALC!$E$2:$H$33,3,FALSE)</f>
        <v>1.1200000000000001</v>
      </c>
      <c r="AO38" s="1">
        <f>VLOOKUP(B38,CALC!$E$2:$H$33,4,FALSE)</f>
        <v>1.06</v>
      </c>
      <c r="AP38" s="1"/>
      <c r="AQ38" s="3">
        <f t="shared" si="5"/>
        <v>6.6524714285714293</v>
      </c>
      <c r="AR38" s="3">
        <f t="shared" si="6"/>
        <v>6.9083357142857151</v>
      </c>
      <c r="AS38" s="3">
        <f t="shared" si="7"/>
        <v>6.7804035714285726</v>
      </c>
      <c r="AT38" s="3">
        <f t="shared" si="8"/>
        <v>7.164200000000001</v>
      </c>
      <c r="AU38" s="3">
        <f t="shared" si="9"/>
        <v>7.0516197142857155</v>
      </c>
      <c r="AV38" s="3">
        <f t="shared" si="10"/>
        <v>7.4507680000000018</v>
      </c>
      <c r="AW38" s="3">
        <f t="shared" si="11"/>
        <v>7.3228358571428585</v>
      </c>
      <c r="AX38" s="3">
        <f t="shared" si="12"/>
        <v>7.7373360000000018</v>
      </c>
      <c r="AY38" s="3">
        <f t="shared" si="13"/>
        <v>0.64000000000000146</v>
      </c>
      <c r="AZ38" s="3">
        <f t="shared" si="14"/>
        <v>0.66560000000000152</v>
      </c>
      <c r="BA38" s="3">
        <f t="shared" si="15"/>
        <v>0.69120000000000159</v>
      </c>
      <c r="BB38" s="3">
        <f t="shared" si="16"/>
        <v>0.67840000000000156</v>
      </c>
      <c r="BC38" s="3">
        <f t="shared" si="17"/>
        <v>0.71680000000000166</v>
      </c>
      <c r="BD38" s="3">
        <f t="shared" si="18"/>
        <v>0.70553600000000161</v>
      </c>
      <c r="BE38" s="3">
        <f t="shared" si="19"/>
        <v>0.7454720000000018</v>
      </c>
      <c r="BF38" s="3">
        <f t="shared" si="20"/>
        <v>0.73267200000000177</v>
      </c>
      <c r="BG38" s="3">
        <f t="shared" si="21"/>
        <v>0.77414400000000183</v>
      </c>
    </row>
    <row r="39" spans="1:59" ht="15" x14ac:dyDescent="0.25">
      <c r="A39" s="38" t="s">
        <v>213</v>
      </c>
      <c r="B39" s="38" t="s">
        <v>37</v>
      </c>
      <c r="C39" s="38" t="s">
        <v>183</v>
      </c>
      <c r="D39" s="38"/>
      <c r="E39" s="39">
        <f>AVERAGE(IFERROR(VLOOKUP($A39,'Nates Projections'!$A$8:$O$500,5,FALSE),VLOOKUP($A39,'Blakes Projections'!$A$8:$O$500,5,FALSE)),IFERROR(VLOOKUP($A39,'Blakes Projections'!$A$8:$O$500,5,FALSE),VLOOKUP($A39,'Nates Projections'!$A$8:$O$500,5,FALSE)))</f>
        <v>84</v>
      </c>
      <c r="F39" s="38">
        <f>AVERAGE(IFERROR(VLOOKUP($A39,'Nates Projections'!$A$8:$O$500,6,FALSE),VLOOKUP($A39,'Blakes Projections'!$A$8:$O$500,6,FALSE)),IFERROR(VLOOKUP($A39,'Blakes Projections'!$A$8:$O$500,6,FALSE),VLOOKUP($A39,'Nates Projections'!$A$8:$O$500,6,FALSE)))</f>
        <v>33.9</v>
      </c>
      <c r="G39" s="38">
        <f>AVERAGE(IFERROR(VLOOKUP($A39,'Nates Projections'!$A$8:$O$500,7,FALSE),VLOOKUP($A39,'Blakes Projections'!$A$8:$O$500,7,FALSE)),IFERROR(VLOOKUP($A39,'Blakes Projections'!$A$8:$O$500,7,FALSE),VLOOKUP($A39,'Nates Projections'!$A$8:$O$500,7,FALSE)))</f>
        <v>50.150000000000006</v>
      </c>
      <c r="H39" s="38">
        <f>AVERAGE(IFERROR(VLOOKUP($A39,'Nates Projections'!$A$8:$O$500,8,FALSE),VLOOKUP($A39,'Blakes Projections'!$A$8:$O$500,8,FALSE)),IFERROR(VLOOKUP($A39,'Blakes Projections'!$A$8:$O$500,8,FALSE),VLOOKUP($A39,'Nates Projections'!$A$8:$O$500,8,FALSE)))</f>
        <v>84</v>
      </c>
      <c r="I39" s="38">
        <f>AVERAGE(IFERROR(VLOOKUP($A39,'Nates Projections'!$A$8:$O$500,9,FALSE),VLOOKUP($A39,'Blakes Projections'!$A$8:$O$500,9,FALSE)),IFERROR(VLOOKUP($A39,'Blakes Projections'!$A$8:$O$500,9,FALSE),VLOOKUP($A39,'Nates Projections'!$A$8:$O$500,9,FALSE)))</f>
        <v>30.25</v>
      </c>
      <c r="J39" s="38">
        <f>AVERAGE(IFERROR(VLOOKUP($A39,'Nates Projections'!$A$8:$O$500,10,FALSE),VLOOKUP($A39,'Blakes Projections'!$A$8:$O$500,10,FALSE)),IFERROR(VLOOKUP($A39,'Blakes Projections'!$A$8:$O$500,10,FALSE),VLOOKUP($A39,'Nates Projections'!$A$8:$O$500,10,FALSE)))</f>
        <v>213.85</v>
      </c>
      <c r="K39" s="38">
        <f>AVERAGE(IFERROR(VLOOKUP($A39,'Nates Projections'!$A$8:$O$500,11,FALSE),VLOOKUP($A39,'Blakes Projections'!$A$8:$O$500,11,FALSE)),IFERROR(VLOOKUP($A39,'Blakes Projections'!$A$8:$O$500,11,FALSE),VLOOKUP($A39,'Nates Projections'!$A$8:$O$500,11,FALSE)))</f>
        <v>128.1</v>
      </c>
      <c r="L39" s="38">
        <f>AVERAGE(IFERROR(VLOOKUP($A39,'Nates Projections'!$A$8:$O$500,12,FALSE),VLOOKUP($A39,'Blakes Projections'!$A$8:$O$500,12,FALSE)),IFERROR(VLOOKUP($A39,'Blakes Projections'!$A$8:$O$500,12,FALSE),VLOOKUP($A39,'Nates Projections'!$A$8:$O$500,12,FALSE)))</f>
        <v>48.85</v>
      </c>
      <c r="M39" s="38">
        <f>AVERAGE(IFERROR(VLOOKUP($A39,'Nates Projections'!$A$8:$O$500,13,FALSE),VLOOKUP($A39,'Blakes Projections'!$A$8:$O$500,13,FALSE)),IFERROR(VLOOKUP($A39,'Blakes Projections'!$A$8:$O$500,13,FALSE),VLOOKUP($A39,'Nates Projections'!$A$8:$O$500,13,FALSE)))</f>
        <v>38.099999999999994</v>
      </c>
      <c r="N39" s="52">
        <f t="shared" si="0"/>
        <v>0.1585223287350947</v>
      </c>
      <c r="O39" s="71">
        <f>AVERAGE(IFERROR(VLOOKUP($A39,'Nates Projections'!$A$8:$O$500,15,FALSE),VLOOKUP($A39,'Blakes Projections'!$A$8:$O$500,15,FALSE)),IFERROR(VLOOKUP($A39,'Blakes Projections'!$A$8:$O$500,15,FALSE),VLOOKUP($A39,'Nates Projections'!$A$8:$O$500,15,FALSE)))</f>
        <v>20.6</v>
      </c>
      <c r="P39" s="55">
        <f t="shared" ref="P39:Y39" si="52">IF(F$4="Yes",F39*F$5,0)</f>
        <v>169.5</v>
      </c>
      <c r="Q39" s="55">
        <f t="shared" si="52"/>
        <v>188.06250000000003</v>
      </c>
      <c r="R39" s="55">
        <f t="shared" si="52"/>
        <v>0</v>
      </c>
      <c r="S39" s="55">
        <f t="shared" si="52"/>
        <v>15.125</v>
      </c>
      <c r="T39" s="55">
        <f t="shared" si="52"/>
        <v>106.925</v>
      </c>
      <c r="U39" s="55">
        <f t="shared" si="52"/>
        <v>38.43</v>
      </c>
      <c r="V39" s="55">
        <f t="shared" si="52"/>
        <v>29.31</v>
      </c>
      <c r="W39" s="55">
        <f t="shared" si="52"/>
        <v>0</v>
      </c>
      <c r="X39" s="55">
        <f t="shared" si="52"/>
        <v>0</v>
      </c>
      <c r="Y39" s="56">
        <f t="shared" si="52"/>
        <v>0</v>
      </c>
      <c r="Z39" s="57">
        <f t="shared" si="2"/>
        <v>547.35249999999996</v>
      </c>
      <c r="AA39" s="59">
        <f t="shared" si="3"/>
        <v>6.5161011904761903</v>
      </c>
      <c r="AB39" s="59">
        <f t="shared" si="4"/>
        <v>0.7817662105654769</v>
      </c>
      <c r="AC39" s="1"/>
      <c r="AD39" s="1"/>
      <c r="AE39" s="1"/>
      <c r="AF39" s="1"/>
      <c r="AG39" s="1"/>
      <c r="AH39" s="1"/>
      <c r="AI39" s="1"/>
      <c r="AJ39" s="1"/>
      <c r="AK39" s="1"/>
      <c r="AL39" s="1">
        <f>IFERROR(VLOOKUP(C39,CALC!$K$2:$M$8,2,FALSE),1)</f>
        <v>1.0900000000000001</v>
      </c>
      <c r="AM39" s="1">
        <f>IFERROR(VLOOKUP(C39,CALC!$K$2:$M$8,3,FALSE),1)</f>
        <v>1.0449999999999999</v>
      </c>
      <c r="AN39" s="1">
        <f>VLOOKUP(B39,CALC!$E$2:$H$33,3,FALSE)</f>
        <v>0.97</v>
      </c>
      <c r="AO39" s="1">
        <f>VLOOKUP(B39,CALC!$E$2:$H$33,4,FALSE)</f>
        <v>0.98499999999999999</v>
      </c>
      <c r="AP39" s="1"/>
      <c r="AQ39" s="3">
        <f t="shared" si="5"/>
        <v>6.8093257440476185</v>
      </c>
      <c r="AR39" s="3">
        <f t="shared" si="6"/>
        <v>7.1025502976190475</v>
      </c>
      <c r="AS39" s="3">
        <f t="shared" si="7"/>
        <v>6.4183596726190473</v>
      </c>
      <c r="AT39" s="3">
        <f t="shared" si="8"/>
        <v>6.3206181547619043</v>
      </c>
      <c r="AU39" s="3">
        <f t="shared" si="9"/>
        <v>6.7071858578869037</v>
      </c>
      <c r="AV39" s="3">
        <f t="shared" si="10"/>
        <v>6.6050459717261898</v>
      </c>
      <c r="AW39" s="3">
        <f t="shared" si="11"/>
        <v>6.9960120431547619</v>
      </c>
      <c r="AX39" s="3">
        <f t="shared" si="12"/>
        <v>6.8894737886904762</v>
      </c>
      <c r="AY39" s="3">
        <f t="shared" si="13"/>
        <v>0.75949404761904837</v>
      </c>
      <c r="AZ39" s="3">
        <f t="shared" si="14"/>
        <v>0.79367127976190555</v>
      </c>
      <c r="BA39" s="3">
        <f t="shared" si="15"/>
        <v>0.82784851190476283</v>
      </c>
      <c r="BB39" s="3">
        <f t="shared" si="16"/>
        <v>0.74810163690476261</v>
      </c>
      <c r="BC39" s="3">
        <f t="shared" si="17"/>
        <v>0.73670922619047685</v>
      </c>
      <c r="BD39" s="3">
        <f t="shared" si="18"/>
        <v>0.7817662105654769</v>
      </c>
      <c r="BE39" s="3">
        <f t="shared" si="19"/>
        <v>0.76986114136904837</v>
      </c>
      <c r="BF39" s="3">
        <f t="shared" si="20"/>
        <v>0.81543078422619142</v>
      </c>
      <c r="BG39" s="3">
        <f t="shared" si="21"/>
        <v>0.8030130565476199</v>
      </c>
    </row>
    <row r="40" spans="1:59" ht="15" x14ac:dyDescent="0.25">
      <c r="A40" s="38" t="s">
        <v>210</v>
      </c>
      <c r="B40" s="38" t="s">
        <v>41</v>
      </c>
      <c r="C40" s="38" t="s">
        <v>181</v>
      </c>
      <c r="D40" s="38"/>
      <c r="E40" s="39">
        <f>AVERAGE(IFERROR(VLOOKUP($A40,'Nates Projections'!$A$8:$O$500,5,FALSE),VLOOKUP($A40,'Blakes Projections'!$A$8:$O$500,5,FALSE)),IFERROR(VLOOKUP($A40,'Blakes Projections'!$A$8:$O$500,5,FALSE),VLOOKUP($A40,'Nates Projections'!$A$8:$O$500,5,FALSE)))</f>
        <v>84</v>
      </c>
      <c r="F40" s="38">
        <f>AVERAGE(IFERROR(VLOOKUP($A40,'Nates Projections'!$A$8:$O$500,6,FALSE),VLOOKUP($A40,'Blakes Projections'!$A$8:$O$500,6,FALSE)),IFERROR(VLOOKUP($A40,'Blakes Projections'!$A$8:$O$500,6,FALSE),VLOOKUP($A40,'Nates Projections'!$A$8:$O$500,6,FALSE)))</f>
        <v>11.6</v>
      </c>
      <c r="G40" s="38">
        <f>AVERAGE(IFERROR(VLOOKUP($A40,'Nates Projections'!$A$8:$O$500,7,FALSE),VLOOKUP($A40,'Blakes Projections'!$A$8:$O$500,7,FALSE)),IFERROR(VLOOKUP($A40,'Blakes Projections'!$A$8:$O$500,7,FALSE),VLOOKUP($A40,'Nates Projections'!$A$8:$O$500,7,FALSE)))</f>
        <v>69</v>
      </c>
      <c r="H40" s="38">
        <f>AVERAGE(IFERROR(VLOOKUP($A40,'Nates Projections'!$A$8:$O$500,8,FALSE),VLOOKUP($A40,'Blakes Projections'!$A$8:$O$500,8,FALSE)),IFERROR(VLOOKUP($A40,'Blakes Projections'!$A$8:$O$500,8,FALSE),VLOOKUP($A40,'Nates Projections'!$A$8:$O$500,8,FALSE)))</f>
        <v>80.599999999999994</v>
      </c>
      <c r="I40" s="38">
        <f>AVERAGE(IFERROR(VLOOKUP($A40,'Nates Projections'!$A$8:$O$500,9,FALSE),VLOOKUP($A40,'Blakes Projections'!$A$8:$O$500,9,FALSE)),IFERROR(VLOOKUP($A40,'Blakes Projections'!$A$8:$O$500,9,FALSE),VLOOKUP($A40,'Nates Projections'!$A$8:$O$500,9,FALSE)))</f>
        <v>25</v>
      </c>
      <c r="J40" s="38">
        <f>AVERAGE(IFERROR(VLOOKUP($A40,'Nates Projections'!$A$8:$O$500,10,FALSE),VLOOKUP($A40,'Blakes Projections'!$A$8:$O$500,10,FALSE)),IFERROR(VLOOKUP($A40,'Blakes Projections'!$A$8:$O$500,10,FALSE),VLOOKUP($A40,'Nates Projections'!$A$8:$O$500,10,FALSE)))</f>
        <v>128.39999999999998</v>
      </c>
      <c r="K40" s="38">
        <f>AVERAGE(IFERROR(VLOOKUP($A40,'Nates Projections'!$A$8:$O$500,11,FALSE),VLOOKUP($A40,'Blakes Projections'!$A$8:$O$500,11,FALSE)),IFERROR(VLOOKUP($A40,'Blakes Projections'!$A$8:$O$500,11,FALSE),VLOOKUP($A40,'Nates Projections'!$A$8:$O$500,11,FALSE)))</f>
        <v>35.6</v>
      </c>
      <c r="L40" s="38">
        <f>AVERAGE(IFERROR(VLOOKUP($A40,'Nates Projections'!$A$8:$O$500,12,FALSE),VLOOKUP($A40,'Blakes Projections'!$A$8:$O$500,12,FALSE)),IFERROR(VLOOKUP($A40,'Blakes Projections'!$A$8:$O$500,12,FALSE),VLOOKUP($A40,'Nates Projections'!$A$8:$O$500,12,FALSE)))</f>
        <v>135.5</v>
      </c>
      <c r="M40" s="38">
        <f>AVERAGE(IFERROR(VLOOKUP($A40,'Nates Projections'!$A$8:$O$500,13,FALSE),VLOOKUP($A40,'Blakes Projections'!$A$8:$O$500,13,FALSE)),IFERROR(VLOOKUP($A40,'Blakes Projections'!$A$8:$O$500,13,FALSE),VLOOKUP($A40,'Nates Projections'!$A$8:$O$500,13,FALSE)))</f>
        <v>36.25</v>
      </c>
      <c r="N40" s="52">
        <f t="shared" si="0"/>
        <v>9.0342679127725867E-2</v>
      </c>
      <c r="O40" s="71">
        <f>AVERAGE(IFERROR(VLOOKUP($A40,'Nates Projections'!$A$8:$O$500,15,FALSE),VLOOKUP($A40,'Blakes Projections'!$A$8:$O$500,15,FALSE)),IFERROR(VLOOKUP($A40,'Blakes Projections'!$A$8:$O$500,15,FALSE),VLOOKUP($A40,'Nates Projections'!$A$8:$O$500,15,FALSE)))</f>
        <v>23.85</v>
      </c>
      <c r="P40" s="55">
        <f t="shared" ref="P40:Y40" si="53">IF(F$4="Yes",F40*F$5,0)</f>
        <v>58</v>
      </c>
      <c r="Q40" s="55">
        <f t="shared" si="53"/>
        <v>258.75</v>
      </c>
      <c r="R40" s="55">
        <f t="shared" si="53"/>
        <v>0</v>
      </c>
      <c r="S40" s="55">
        <f t="shared" si="53"/>
        <v>12.5</v>
      </c>
      <c r="T40" s="55">
        <f t="shared" si="53"/>
        <v>64.199999999999989</v>
      </c>
      <c r="U40" s="55">
        <f t="shared" si="53"/>
        <v>10.68</v>
      </c>
      <c r="V40" s="55">
        <f t="shared" si="53"/>
        <v>81.3</v>
      </c>
      <c r="W40" s="55">
        <f t="shared" si="53"/>
        <v>0</v>
      </c>
      <c r="X40" s="55">
        <f t="shared" si="53"/>
        <v>0</v>
      </c>
      <c r="Y40" s="56">
        <f t="shared" si="53"/>
        <v>0</v>
      </c>
      <c r="Z40" s="57">
        <f t="shared" si="2"/>
        <v>485.43</v>
      </c>
      <c r="AA40" s="59">
        <f t="shared" si="3"/>
        <v>5.7789285714285716</v>
      </c>
      <c r="AB40" s="59">
        <f t="shared" si="4"/>
        <v>0.86430952380952331</v>
      </c>
      <c r="AC40" s="1"/>
      <c r="AD40" s="1"/>
      <c r="AE40" s="1"/>
      <c r="AF40" s="1"/>
      <c r="AG40" s="1"/>
      <c r="AH40" s="1"/>
      <c r="AI40" s="1"/>
      <c r="AJ40" s="1"/>
      <c r="AK40" s="1"/>
      <c r="AL40" s="1">
        <f>IFERROR(VLOOKUP(C40,CALC!$K$2:$M$8,2,FALSE),1)</f>
        <v>1</v>
      </c>
      <c r="AM40" s="1">
        <f>IFERROR(VLOOKUP(C40,CALC!$K$2:$M$8,3,FALSE),1)</f>
        <v>1</v>
      </c>
      <c r="AN40" s="1">
        <f>VLOOKUP(B40,CALC!$E$2:$H$33,3,FALSE)</f>
        <v>1</v>
      </c>
      <c r="AO40" s="1">
        <f>VLOOKUP(B40,CALC!$E$2:$H$33,4,FALSE)</f>
        <v>1</v>
      </c>
      <c r="AP40" s="1"/>
      <c r="AQ40" s="3">
        <f t="shared" si="5"/>
        <v>5.7789285714285716</v>
      </c>
      <c r="AR40" s="3">
        <f t="shared" si="6"/>
        <v>5.7789285714285716</v>
      </c>
      <c r="AS40" s="3">
        <f t="shared" si="7"/>
        <v>5.7789285714285716</v>
      </c>
      <c r="AT40" s="3">
        <f t="shared" si="8"/>
        <v>5.7789285714285716</v>
      </c>
      <c r="AU40" s="3">
        <f t="shared" si="9"/>
        <v>5.7789285714285716</v>
      </c>
      <c r="AV40" s="3">
        <f t="shared" si="10"/>
        <v>5.7789285714285716</v>
      </c>
      <c r="AW40" s="3">
        <f t="shared" si="11"/>
        <v>5.7789285714285716</v>
      </c>
      <c r="AX40" s="3">
        <f t="shared" si="12"/>
        <v>5.7789285714285716</v>
      </c>
      <c r="AY40" s="3">
        <f t="shared" si="13"/>
        <v>0.86430952380952331</v>
      </c>
      <c r="AZ40" s="3">
        <f t="shared" si="14"/>
        <v>0.86430952380952331</v>
      </c>
      <c r="BA40" s="3">
        <f t="shared" si="15"/>
        <v>0.86430952380952331</v>
      </c>
      <c r="BB40" s="3">
        <f t="shared" si="16"/>
        <v>0.86430952380952331</v>
      </c>
      <c r="BC40" s="3">
        <f t="shared" si="17"/>
        <v>0.86430952380952331</v>
      </c>
      <c r="BD40" s="3">
        <f t="shared" si="18"/>
        <v>0.86430952380952331</v>
      </c>
      <c r="BE40" s="3">
        <f t="shared" si="19"/>
        <v>0.86430952380952331</v>
      </c>
      <c r="BF40" s="3">
        <f t="shared" si="20"/>
        <v>0.86430952380952331</v>
      </c>
      <c r="BG40" s="3">
        <f t="shared" si="21"/>
        <v>0.86430952380952331</v>
      </c>
    </row>
    <row r="41" spans="1:59" ht="15" x14ac:dyDescent="0.25">
      <c r="A41" s="38" t="s">
        <v>215</v>
      </c>
      <c r="B41" s="38" t="s">
        <v>28</v>
      </c>
      <c r="C41" s="38" t="s">
        <v>196</v>
      </c>
      <c r="D41" s="38"/>
      <c r="E41" s="39">
        <f>AVERAGE(IFERROR(VLOOKUP($A41,'Nates Projections'!$A$8:$O$500,5,FALSE),VLOOKUP($A41,'Blakes Projections'!$A$8:$O$500,5,FALSE)),IFERROR(VLOOKUP($A41,'Blakes Projections'!$A$8:$O$500,5,FALSE),VLOOKUP($A41,'Nates Projections'!$A$8:$O$500,5,FALSE)))</f>
        <v>84</v>
      </c>
      <c r="F41" s="38">
        <f>AVERAGE(IFERROR(VLOOKUP($A41,'Nates Projections'!$A$8:$O$500,6,FALSE),VLOOKUP($A41,'Blakes Projections'!$A$8:$O$500,6,FALSE)),IFERROR(VLOOKUP($A41,'Blakes Projections'!$A$8:$O$500,6,FALSE),VLOOKUP($A41,'Nates Projections'!$A$8:$O$500,6,FALSE)))</f>
        <v>41.45</v>
      </c>
      <c r="G41" s="38">
        <f>AVERAGE(IFERROR(VLOOKUP($A41,'Nates Projections'!$A$8:$O$500,7,FALSE),VLOOKUP($A41,'Blakes Projections'!$A$8:$O$500,7,FALSE)),IFERROR(VLOOKUP($A41,'Blakes Projections'!$A$8:$O$500,7,FALSE),VLOOKUP($A41,'Nates Projections'!$A$8:$O$500,7,FALSE)))</f>
        <v>43.2</v>
      </c>
      <c r="H41" s="38">
        <f>AVERAGE(IFERROR(VLOOKUP($A41,'Nates Projections'!$A$8:$O$500,8,FALSE),VLOOKUP($A41,'Blakes Projections'!$A$8:$O$500,8,FALSE)),IFERROR(VLOOKUP($A41,'Blakes Projections'!$A$8:$O$500,8,FALSE),VLOOKUP($A41,'Nates Projections'!$A$8:$O$500,8,FALSE)))</f>
        <v>84.6</v>
      </c>
      <c r="I41" s="38">
        <f>AVERAGE(IFERROR(VLOOKUP($A41,'Nates Projections'!$A$8:$O$500,9,FALSE),VLOOKUP($A41,'Blakes Projections'!$A$8:$O$500,9,FALSE)),IFERROR(VLOOKUP($A41,'Blakes Projections'!$A$8:$O$500,9,FALSE),VLOOKUP($A41,'Nates Projections'!$A$8:$O$500,9,FALSE)))</f>
        <v>38.25</v>
      </c>
      <c r="J41" s="38">
        <f>AVERAGE(IFERROR(VLOOKUP($A41,'Nates Projections'!$A$8:$O$500,10,FALSE),VLOOKUP($A41,'Blakes Projections'!$A$8:$O$500,10,FALSE)),IFERROR(VLOOKUP($A41,'Blakes Projections'!$A$8:$O$500,10,FALSE),VLOOKUP($A41,'Nates Projections'!$A$8:$O$500,10,FALSE)))</f>
        <v>222.2</v>
      </c>
      <c r="K41" s="38">
        <f>AVERAGE(IFERROR(VLOOKUP($A41,'Nates Projections'!$A$8:$O$500,11,FALSE),VLOOKUP($A41,'Blakes Projections'!$A$8:$O$500,11,FALSE)),IFERROR(VLOOKUP($A41,'Blakes Projections'!$A$8:$O$500,11,FALSE),VLOOKUP($A41,'Nates Projections'!$A$8:$O$500,11,FALSE)))</f>
        <v>53.3</v>
      </c>
      <c r="L41" s="38">
        <f>AVERAGE(IFERROR(VLOOKUP($A41,'Nates Projections'!$A$8:$O$500,12,FALSE),VLOOKUP($A41,'Blakes Projections'!$A$8:$O$500,12,FALSE)),IFERROR(VLOOKUP($A41,'Blakes Projections'!$A$8:$O$500,12,FALSE),VLOOKUP($A41,'Nates Projections'!$A$8:$O$500,12,FALSE)))</f>
        <v>53.55</v>
      </c>
      <c r="M41" s="38">
        <f>AVERAGE(IFERROR(VLOOKUP($A41,'Nates Projections'!$A$8:$O$500,13,FALSE),VLOOKUP($A41,'Blakes Projections'!$A$8:$O$500,13,FALSE)),IFERROR(VLOOKUP($A41,'Blakes Projections'!$A$8:$O$500,13,FALSE),VLOOKUP($A41,'Nates Projections'!$A$8:$O$500,13,FALSE)))</f>
        <v>29.799999999999997</v>
      </c>
      <c r="N41" s="52">
        <f t="shared" si="0"/>
        <v>0.18654365436543657</v>
      </c>
      <c r="O41" s="71">
        <f>AVERAGE(IFERROR(VLOOKUP($A41,'Nates Projections'!$A$8:$O$500,15,FALSE),VLOOKUP($A41,'Blakes Projections'!$A$8:$O$500,15,FALSE)),IFERROR(VLOOKUP($A41,'Blakes Projections'!$A$8:$O$500,15,FALSE),VLOOKUP($A41,'Nates Projections'!$A$8:$O$500,15,FALSE)))</f>
        <v>20.175000000000001</v>
      </c>
      <c r="P41" s="55">
        <f t="shared" ref="P41:Y41" si="54">IF(F$4="Yes",F41*F$5,0)</f>
        <v>207.25</v>
      </c>
      <c r="Q41" s="55">
        <f t="shared" si="54"/>
        <v>162</v>
      </c>
      <c r="R41" s="55">
        <f t="shared" si="54"/>
        <v>0</v>
      </c>
      <c r="S41" s="55">
        <f t="shared" si="54"/>
        <v>19.125</v>
      </c>
      <c r="T41" s="55">
        <f t="shared" si="54"/>
        <v>111.1</v>
      </c>
      <c r="U41" s="55">
        <f t="shared" si="54"/>
        <v>15.989999999999998</v>
      </c>
      <c r="V41" s="55">
        <f t="shared" si="54"/>
        <v>32.129999999999995</v>
      </c>
      <c r="W41" s="55">
        <f t="shared" si="54"/>
        <v>0</v>
      </c>
      <c r="X41" s="55">
        <f t="shared" si="54"/>
        <v>0</v>
      </c>
      <c r="Y41" s="56">
        <f t="shared" si="54"/>
        <v>0</v>
      </c>
      <c r="Z41" s="57">
        <f t="shared" si="2"/>
        <v>547.59500000000003</v>
      </c>
      <c r="AA41" s="59">
        <f t="shared" si="3"/>
        <v>6.5189880952380959</v>
      </c>
      <c r="AB41" s="59">
        <f t="shared" si="4"/>
        <v>0.7815167142857159</v>
      </c>
      <c r="AC41" s="1"/>
      <c r="AD41" s="1"/>
      <c r="AE41" s="1"/>
      <c r="AF41" s="1"/>
      <c r="AG41" s="1"/>
      <c r="AH41" s="1"/>
      <c r="AI41" s="1"/>
      <c r="AJ41" s="1"/>
      <c r="AK41" s="1"/>
      <c r="AL41" s="1">
        <f>IFERROR(VLOOKUP(C41,CALC!$K$2:$M$8,2,FALSE),1)</f>
        <v>1.01</v>
      </c>
      <c r="AM41" s="1">
        <f>IFERROR(VLOOKUP(C41,CALC!$K$2:$M$8,3,FALSE),1)</f>
        <v>1.0049999999999999</v>
      </c>
      <c r="AN41" s="1">
        <f>VLOOKUP(B41,CALC!$E$2:$H$33,3,FALSE)</f>
        <v>1.04</v>
      </c>
      <c r="AO41" s="1">
        <f>VLOOKUP(B41,CALC!$E$2:$H$33,4,FALSE)</f>
        <v>1.02</v>
      </c>
      <c r="AP41" s="1"/>
      <c r="AQ41" s="3">
        <f t="shared" si="5"/>
        <v>6.5515830357142857</v>
      </c>
      <c r="AR41" s="3">
        <f t="shared" si="6"/>
        <v>6.5841779761904773</v>
      </c>
      <c r="AS41" s="3">
        <f t="shared" si="7"/>
        <v>6.6493678571428578</v>
      </c>
      <c r="AT41" s="3">
        <f t="shared" si="8"/>
        <v>6.7797476190476198</v>
      </c>
      <c r="AU41" s="3">
        <f t="shared" si="9"/>
        <v>6.6826146964285718</v>
      </c>
      <c r="AV41" s="3">
        <f t="shared" si="10"/>
        <v>6.8136463571428569</v>
      </c>
      <c r="AW41" s="3">
        <f t="shared" si="11"/>
        <v>6.7158615357142866</v>
      </c>
      <c r="AX41" s="3">
        <f t="shared" si="12"/>
        <v>6.8475450952380967</v>
      </c>
      <c r="AY41" s="3">
        <f t="shared" si="13"/>
        <v>0.76238095238095394</v>
      </c>
      <c r="AZ41" s="3">
        <f t="shared" si="14"/>
        <v>0.76619285714285867</v>
      </c>
      <c r="BA41" s="3">
        <f t="shared" si="15"/>
        <v>0.77000476190476352</v>
      </c>
      <c r="BB41" s="3">
        <f t="shared" si="16"/>
        <v>0.777628571428573</v>
      </c>
      <c r="BC41" s="3">
        <f t="shared" si="17"/>
        <v>0.79287619047619207</v>
      </c>
      <c r="BD41" s="3">
        <f t="shared" si="18"/>
        <v>0.7815167142857159</v>
      </c>
      <c r="BE41" s="3">
        <f t="shared" si="19"/>
        <v>0.79684057142857301</v>
      </c>
      <c r="BF41" s="3">
        <f t="shared" si="20"/>
        <v>0.78540485714285879</v>
      </c>
      <c r="BG41" s="3">
        <f t="shared" si="21"/>
        <v>0.80080495238095406</v>
      </c>
    </row>
    <row r="42" spans="1:59" ht="15" x14ac:dyDescent="0.25">
      <c r="A42" s="38" t="s">
        <v>211</v>
      </c>
      <c r="B42" s="38" t="s">
        <v>43</v>
      </c>
      <c r="C42" s="38" t="s">
        <v>179</v>
      </c>
      <c r="D42" s="38"/>
      <c r="E42" s="39">
        <f>AVERAGE(IFERROR(VLOOKUP($A42,'Nates Projections'!$A$8:$O$500,5,FALSE),VLOOKUP($A42,'Blakes Projections'!$A$8:$O$500,5,FALSE)),IFERROR(VLOOKUP($A42,'Blakes Projections'!$A$8:$O$500,5,FALSE),VLOOKUP($A42,'Nates Projections'!$A$8:$O$500,5,FALSE)))</f>
        <v>84</v>
      </c>
      <c r="F42" s="38">
        <f>AVERAGE(IFERROR(VLOOKUP($A42,'Nates Projections'!$A$8:$O$500,6,FALSE),VLOOKUP($A42,'Blakes Projections'!$A$8:$O$500,6,FALSE)),IFERROR(VLOOKUP($A42,'Blakes Projections'!$A$8:$O$500,6,FALSE),VLOOKUP($A42,'Nates Projections'!$A$8:$O$500,6,FALSE)))</f>
        <v>41.400000000000006</v>
      </c>
      <c r="G42" s="38">
        <f>AVERAGE(IFERROR(VLOOKUP($A42,'Nates Projections'!$A$8:$O$500,7,FALSE),VLOOKUP($A42,'Blakes Projections'!$A$8:$O$500,7,FALSE)),IFERROR(VLOOKUP($A42,'Blakes Projections'!$A$8:$O$500,7,FALSE),VLOOKUP($A42,'Nates Projections'!$A$8:$O$500,7,FALSE)))</f>
        <v>42.65</v>
      </c>
      <c r="H42" s="38">
        <f>AVERAGE(IFERROR(VLOOKUP($A42,'Nates Projections'!$A$8:$O$500,8,FALSE),VLOOKUP($A42,'Blakes Projections'!$A$8:$O$500,8,FALSE)),IFERROR(VLOOKUP($A42,'Blakes Projections'!$A$8:$O$500,8,FALSE),VLOOKUP($A42,'Nates Projections'!$A$8:$O$500,8,FALSE)))</f>
        <v>84.05</v>
      </c>
      <c r="I42" s="38">
        <f>AVERAGE(IFERROR(VLOOKUP($A42,'Nates Projections'!$A$8:$O$500,9,FALSE),VLOOKUP($A42,'Blakes Projections'!$A$8:$O$500,9,FALSE)),IFERROR(VLOOKUP($A42,'Blakes Projections'!$A$8:$O$500,9,FALSE),VLOOKUP($A42,'Nates Projections'!$A$8:$O$500,9,FALSE)))</f>
        <v>29.05</v>
      </c>
      <c r="J42" s="38">
        <f>AVERAGE(IFERROR(VLOOKUP($A42,'Nates Projections'!$A$8:$O$500,10,FALSE),VLOOKUP($A42,'Blakes Projections'!$A$8:$O$500,10,FALSE)),IFERROR(VLOOKUP($A42,'Blakes Projections'!$A$8:$O$500,10,FALSE),VLOOKUP($A42,'Nates Projections'!$A$8:$O$500,10,FALSE)))</f>
        <v>229.05</v>
      </c>
      <c r="K42" s="38">
        <f>AVERAGE(IFERROR(VLOOKUP($A42,'Nates Projections'!$A$8:$O$500,11,FALSE),VLOOKUP($A42,'Blakes Projections'!$A$8:$O$500,11,FALSE)),IFERROR(VLOOKUP($A42,'Blakes Projections'!$A$8:$O$500,11,FALSE),VLOOKUP($A42,'Nates Projections'!$A$8:$O$500,11,FALSE)))</f>
        <v>82.25</v>
      </c>
      <c r="L42" s="38">
        <f>AVERAGE(IFERROR(VLOOKUP($A42,'Nates Projections'!$A$8:$O$500,12,FALSE),VLOOKUP($A42,'Blakes Projections'!$A$8:$O$500,12,FALSE)),IFERROR(VLOOKUP($A42,'Blakes Projections'!$A$8:$O$500,12,FALSE),VLOOKUP($A42,'Nates Projections'!$A$8:$O$500,12,FALSE)))</f>
        <v>54.65</v>
      </c>
      <c r="M42" s="38">
        <f>AVERAGE(IFERROR(VLOOKUP($A42,'Nates Projections'!$A$8:$O$500,13,FALSE),VLOOKUP($A42,'Blakes Projections'!$A$8:$O$500,13,FALSE)),IFERROR(VLOOKUP($A42,'Blakes Projections'!$A$8:$O$500,13,FALSE),VLOOKUP($A42,'Nates Projections'!$A$8:$O$500,13,FALSE)))</f>
        <v>26</v>
      </c>
      <c r="N42" s="52">
        <f t="shared" si="0"/>
        <v>0.18074656188605109</v>
      </c>
      <c r="O42" s="71">
        <f>AVERAGE(IFERROR(VLOOKUP($A42,'Nates Projections'!$A$8:$O$500,15,FALSE),VLOOKUP($A42,'Blakes Projections'!$A$8:$O$500,15,FALSE)),IFERROR(VLOOKUP($A42,'Blakes Projections'!$A$8:$O$500,15,FALSE),VLOOKUP($A42,'Nates Projections'!$A$8:$O$500,15,FALSE)))</f>
        <v>20.399999999999999</v>
      </c>
      <c r="P42" s="55">
        <f t="shared" ref="P42:Y42" si="55">IF(F$4="Yes",F42*F$5,0)</f>
        <v>207.00000000000003</v>
      </c>
      <c r="Q42" s="55">
        <f t="shared" si="55"/>
        <v>159.9375</v>
      </c>
      <c r="R42" s="55">
        <f t="shared" si="55"/>
        <v>0</v>
      </c>
      <c r="S42" s="55">
        <f t="shared" si="55"/>
        <v>14.525</v>
      </c>
      <c r="T42" s="55">
        <f t="shared" si="55"/>
        <v>114.52500000000001</v>
      </c>
      <c r="U42" s="55">
        <f t="shared" si="55"/>
        <v>24.675000000000001</v>
      </c>
      <c r="V42" s="55">
        <f t="shared" si="55"/>
        <v>32.79</v>
      </c>
      <c r="W42" s="55">
        <f t="shared" si="55"/>
        <v>0</v>
      </c>
      <c r="X42" s="55">
        <f t="shared" si="55"/>
        <v>0</v>
      </c>
      <c r="Y42" s="56">
        <f t="shared" si="55"/>
        <v>0</v>
      </c>
      <c r="Z42" s="57">
        <f t="shared" si="2"/>
        <v>553.45249999999987</v>
      </c>
      <c r="AA42" s="59">
        <f t="shared" si="3"/>
        <v>6.5887202380952363</v>
      </c>
      <c r="AB42" s="59">
        <f t="shared" si="4"/>
        <v>0.811310267857142</v>
      </c>
      <c r="AC42" s="1"/>
      <c r="AD42" s="1"/>
      <c r="AE42" s="1"/>
      <c r="AF42" s="1"/>
      <c r="AG42" s="1"/>
      <c r="AH42" s="1"/>
      <c r="AI42" s="1"/>
      <c r="AJ42" s="1"/>
      <c r="AK42" s="1"/>
      <c r="AL42" s="1">
        <f>IFERROR(VLOOKUP(C42,CALC!$K$2:$M$8,2,FALSE),1)</f>
        <v>0.95</v>
      </c>
      <c r="AM42" s="1">
        <f>IFERROR(VLOOKUP(C42,CALC!$K$2:$M$8,3,FALSE),1)</f>
        <v>0.97499999999999998</v>
      </c>
      <c r="AN42" s="1">
        <f>VLOOKUP(B42,CALC!$E$2:$H$33,3,FALSE)</f>
        <v>1</v>
      </c>
      <c r="AO42" s="1">
        <f>VLOOKUP(B42,CALC!$E$2:$H$33,4,FALSE)</f>
        <v>1</v>
      </c>
      <c r="AP42" s="1"/>
      <c r="AQ42" s="3">
        <f t="shared" si="5"/>
        <v>6.4240022321428549</v>
      </c>
      <c r="AR42" s="3">
        <f t="shared" si="6"/>
        <v>6.2592842261904744</v>
      </c>
      <c r="AS42" s="3">
        <f t="shared" si="7"/>
        <v>6.5887202380952363</v>
      </c>
      <c r="AT42" s="3">
        <f t="shared" si="8"/>
        <v>6.5887202380952363</v>
      </c>
      <c r="AU42" s="3">
        <f t="shared" si="9"/>
        <v>6.4240022321428549</v>
      </c>
      <c r="AV42" s="3">
        <f t="shared" si="10"/>
        <v>6.4240022321428549</v>
      </c>
      <c r="AW42" s="3">
        <f t="shared" si="11"/>
        <v>6.2592842261904744</v>
      </c>
      <c r="AX42" s="3">
        <f t="shared" si="12"/>
        <v>6.2592842261904744</v>
      </c>
      <c r="AY42" s="3">
        <f t="shared" si="13"/>
        <v>0.8321130952380944</v>
      </c>
      <c r="AZ42" s="3">
        <f t="shared" si="14"/>
        <v>0.811310267857142</v>
      </c>
      <c r="BA42" s="3">
        <f t="shared" si="15"/>
        <v>0.79050744047618959</v>
      </c>
      <c r="BB42" s="3">
        <f t="shared" si="16"/>
        <v>0.8321130952380944</v>
      </c>
      <c r="BC42" s="3">
        <f t="shared" si="17"/>
        <v>0.8321130952380944</v>
      </c>
      <c r="BD42" s="3">
        <f t="shared" si="18"/>
        <v>0.811310267857142</v>
      </c>
      <c r="BE42" s="3">
        <f t="shared" si="19"/>
        <v>0.811310267857142</v>
      </c>
      <c r="BF42" s="3">
        <f t="shared" si="20"/>
        <v>0.79050744047618959</v>
      </c>
      <c r="BG42" s="3">
        <f t="shared" si="21"/>
        <v>0.79050744047618959</v>
      </c>
    </row>
    <row r="43" spans="1:59" ht="15" x14ac:dyDescent="0.25">
      <c r="A43" s="38" t="s">
        <v>207</v>
      </c>
      <c r="B43" s="38" t="s">
        <v>32</v>
      </c>
      <c r="C43" s="38" t="s">
        <v>186</v>
      </c>
      <c r="D43" s="38"/>
      <c r="E43" s="39">
        <f>AVERAGE(IFERROR(VLOOKUP($A43,'Nates Projections'!$A$8:$O$500,5,FALSE),VLOOKUP($A43,'Blakes Projections'!$A$8:$O$500,5,FALSE)),IFERROR(VLOOKUP($A43,'Blakes Projections'!$A$8:$O$500,5,FALSE),VLOOKUP($A43,'Nates Projections'!$A$8:$O$500,5,FALSE)))</f>
        <v>84</v>
      </c>
      <c r="F43" s="38">
        <f>AVERAGE(IFERROR(VLOOKUP($A43,'Nates Projections'!$A$8:$O$500,6,FALSE),VLOOKUP($A43,'Blakes Projections'!$A$8:$O$500,6,FALSE)),IFERROR(VLOOKUP($A43,'Blakes Projections'!$A$8:$O$500,6,FALSE),VLOOKUP($A43,'Nates Projections'!$A$8:$O$500,6,FALSE)))</f>
        <v>28.5</v>
      </c>
      <c r="G43" s="38">
        <f>AVERAGE(IFERROR(VLOOKUP($A43,'Nates Projections'!$A$8:$O$500,7,FALSE),VLOOKUP($A43,'Blakes Projections'!$A$8:$O$500,7,FALSE)),IFERROR(VLOOKUP($A43,'Blakes Projections'!$A$8:$O$500,7,FALSE),VLOOKUP($A43,'Nates Projections'!$A$8:$O$500,7,FALSE)))</f>
        <v>63.9</v>
      </c>
      <c r="H43" s="38">
        <f>AVERAGE(IFERROR(VLOOKUP($A43,'Nates Projections'!$A$8:$O$500,8,FALSE),VLOOKUP($A43,'Blakes Projections'!$A$8:$O$500,8,FALSE)),IFERROR(VLOOKUP($A43,'Blakes Projections'!$A$8:$O$500,8,FALSE),VLOOKUP($A43,'Nates Projections'!$A$8:$O$500,8,FALSE)))</f>
        <v>92.35</v>
      </c>
      <c r="I43" s="38">
        <f>AVERAGE(IFERROR(VLOOKUP($A43,'Nates Projections'!$A$8:$O$500,9,FALSE),VLOOKUP($A43,'Blakes Projections'!$A$8:$O$500,9,FALSE)),IFERROR(VLOOKUP($A43,'Blakes Projections'!$A$8:$O$500,9,FALSE),VLOOKUP($A43,'Nates Projections'!$A$8:$O$500,9,FALSE)))</f>
        <v>29.9</v>
      </c>
      <c r="J43" s="38">
        <f>AVERAGE(IFERROR(VLOOKUP($A43,'Nates Projections'!$A$8:$O$500,10,FALSE),VLOOKUP($A43,'Blakes Projections'!$A$8:$O$500,10,FALSE)),IFERROR(VLOOKUP($A43,'Blakes Projections'!$A$8:$O$500,10,FALSE),VLOOKUP($A43,'Nates Projections'!$A$8:$O$500,10,FALSE)))</f>
        <v>229.9</v>
      </c>
      <c r="K43" s="38">
        <f>AVERAGE(IFERROR(VLOOKUP($A43,'Nates Projections'!$A$8:$O$500,11,FALSE),VLOOKUP($A43,'Blakes Projections'!$A$8:$O$500,11,FALSE)),IFERROR(VLOOKUP($A43,'Blakes Projections'!$A$8:$O$500,11,FALSE),VLOOKUP($A43,'Nates Projections'!$A$8:$O$500,11,FALSE)))</f>
        <v>12</v>
      </c>
      <c r="L43" s="38">
        <f>AVERAGE(IFERROR(VLOOKUP($A43,'Nates Projections'!$A$8:$O$500,12,FALSE),VLOOKUP($A43,'Blakes Projections'!$A$8:$O$500,12,FALSE)),IFERROR(VLOOKUP($A43,'Blakes Projections'!$A$8:$O$500,12,FALSE),VLOOKUP($A43,'Nates Projections'!$A$8:$O$500,12,FALSE)))</f>
        <v>31.450000000000003</v>
      </c>
      <c r="M43" s="38">
        <f>AVERAGE(IFERROR(VLOOKUP($A43,'Nates Projections'!$A$8:$O$500,13,FALSE),VLOOKUP($A43,'Blakes Projections'!$A$8:$O$500,13,FALSE)),IFERROR(VLOOKUP($A43,'Blakes Projections'!$A$8:$O$500,13,FALSE),VLOOKUP($A43,'Nates Projections'!$A$8:$O$500,13,FALSE)))</f>
        <v>32.6</v>
      </c>
      <c r="N43" s="52">
        <f t="shared" si="0"/>
        <v>0.12396694214876033</v>
      </c>
      <c r="O43" s="71">
        <f>AVERAGE(IFERROR(VLOOKUP($A43,'Nates Projections'!$A$8:$O$500,15,FALSE),VLOOKUP($A43,'Blakes Projections'!$A$8:$O$500,15,FALSE)),IFERROR(VLOOKUP($A43,'Blakes Projections'!$A$8:$O$500,15,FALSE),VLOOKUP($A43,'Nates Projections'!$A$8:$O$500,15,FALSE)))</f>
        <v>19.05</v>
      </c>
      <c r="P43" s="55">
        <f t="shared" ref="P43:Y43" si="56">IF(F$4="Yes",F43*F$5,0)</f>
        <v>142.5</v>
      </c>
      <c r="Q43" s="55">
        <f t="shared" si="56"/>
        <v>239.625</v>
      </c>
      <c r="R43" s="55">
        <f t="shared" si="56"/>
        <v>0</v>
      </c>
      <c r="S43" s="55">
        <f t="shared" si="56"/>
        <v>14.95</v>
      </c>
      <c r="T43" s="55">
        <f t="shared" si="56"/>
        <v>114.95</v>
      </c>
      <c r="U43" s="55">
        <f t="shared" si="56"/>
        <v>3.5999999999999996</v>
      </c>
      <c r="V43" s="55">
        <f t="shared" si="56"/>
        <v>18.87</v>
      </c>
      <c r="W43" s="55">
        <f t="shared" si="56"/>
        <v>0</v>
      </c>
      <c r="X43" s="55">
        <f t="shared" si="56"/>
        <v>0</v>
      </c>
      <c r="Y43" s="56">
        <f t="shared" si="56"/>
        <v>0</v>
      </c>
      <c r="Z43" s="57">
        <f t="shared" si="2"/>
        <v>534.495</v>
      </c>
      <c r="AA43" s="59">
        <f t="shared" si="3"/>
        <v>6.3630357142857141</v>
      </c>
      <c r="AB43" s="59">
        <f t="shared" si="4"/>
        <v>0.66852685714285798</v>
      </c>
      <c r="AC43" s="1"/>
      <c r="AD43" s="1"/>
      <c r="AE43" s="1"/>
      <c r="AF43" s="1"/>
      <c r="AG43" s="1"/>
      <c r="AH43" s="1"/>
      <c r="AI43" s="1"/>
      <c r="AJ43" s="1"/>
      <c r="AK43" s="1"/>
      <c r="AL43" s="1">
        <f>IFERROR(VLOOKUP(C43,CALC!$K$2:$M$8,2,FALSE),1)</f>
        <v>1.08</v>
      </c>
      <c r="AM43" s="1">
        <f>IFERROR(VLOOKUP(C43,CALC!$K$2:$M$8,3,FALSE),1)</f>
        <v>1.04</v>
      </c>
      <c r="AN43" s="1">
        <f>VLOOKUP(B43,CALC!$E$2:$H$33,3,FALSE)</f>
        <v>1.1200000000000001</v>
      </c>
      <c r="AO43" s="1">
        <f>VLOOKUP(B43,CALC!$E$2:$H$33,4,FALSE)</f>
        <v>1.06</v>
      </c>
      <c r="AP43" s="1"/>
      <c r="AQ43" s="3">
        <f t="shared" si="5"/>
        <v>6.6175571428571427</v>
      </c>
      <c r="AR43" s="3">
        <f t="shared" si="6"/>
        <v>6.8720785714285721</v>
      </c>
      <c r="AS43" s="3">
        <f t="shared" si="7"/>
        <v>6.7448178571428574</v>
      </c>
      <c r="AT43" s="3">
        <f t="shared" si="8"/>
        <v>7.1266000000000007</v>
      </c>
      <c r="AU43" s="3">
        <f t="shared" si="9"/>
        <v>7.0146105714285714</v>
      </c>
      <c r="AV43" s="3">
        <f t="shared" si="10"/>
        <v>7.4116640000000009</v>
      </c>
      <c r="AW43" s="3">
        <f t="shared" si="11"/>
        <v>7.2844032857142871</v>
      </c>
      <c r="AX43" s="3">
        <f t="shared" si="12"/>
        <v>7.6967280000000011</v>
      </c>
      <c r="AY43" s="3">
        <f t="shared" si="13"/>
        <v>0.60642857142857221</v>
      </c>
      <c r="AZ43" s="3">
        <f t="shared" si="14"/>
        <v>0.63068571428571507</v>
      </c>
      <c r="BA43" s="3">
        <f t="shared" si="15"/>
        <v>0.65494285714285805</v>
      </c>
      <c r="BB43" s="3">
        <f t="shared" si="16"/>
        <v>0.64281428571428656</v>
      </c>
      <c r="BC43" s="3">
        <f t="shared" si="17"/>
        <v>0.67920000000000091</v>
      </c>
      <c r="BD43" s="3">
        <f t="shared" si="18"/>
        <v>0.66852685714285798</v>
      </c>
      <c r="BE43" s="3">
        <f t="shared" si="19"/>
        <v>0.706368000000001</v>
      </c>
      <c r="BF43" s="3">
        <f t="shared" si="20"/>
        <v>0.69423942857142962</v>
      </c>
      <c r="BG43" s="3">
        <f t="shared" si="21"/>
        <v>0.73353600000000108</v>
      </c>
    </row>
    <row r="44" spans="1:59" ht="15" x14ac:dyDescent="0.25">
      <c r="A44" s="38" t="s">
        <v>216</v>
      </c>
      <c r="B44" s="38" t="s">
        <v>49</v>
      </c>
      <c r="C44" s="38" t="s">
        <v>183</v>
      </c>
      <c r="D44" s="38"/>
      <c r="E44" s="39">
        <f>AVERAGE(IFERROR(VLOOKUP($A44,'Nates Projections'!$A$8:$O$500,5,FALSE),VLOOKUP($A44,'Blakes Projections'!$A$8:$O$500,5,FALSE)),IFERROR(VLOOKUP($A44,'Blakes Projections'!$A$8:$O$500,5,FALSE),VLOOKUP($A44,'Nates Projections'!$A$8:$O$500,5,FALSE)))</f>
        <v>84</v>
      </c>
      <c r="F44" s="38">
        <f>AVERAGE(IFERROR(VLOOKUP($A44,'Nates Projections'!$A$8:$O$500,6,FALSE),VLOOKUP($A44,'Blakes Projections'!$A$8:$O$500,6,FALSE)),IFERROR(VLOOKUP($A44,'Blakes Projections'!$A$8:$O$500,6,FALSE),VLOOKUP($A44,'Nates Projections'!$A$8:$O$500,6,FALSE)))</f>
        <v>34.4</v>
      </c>
      <c r="G44" s="38">
        <f>AVERAGE(IFERROR(VLOOKUP($A44,'Nates Projections'!$A$8:$O$500,7,FALSE),VLOOKUP($A44,'Blakes Projections'!$A$8:$O$500,7,FALSE)),IFERROR(VLOOKUP($A44,'Blakes Projections'!$A$8:$O$500,7,FALSE),VLOOKUP($A44,'Nates Projections'!$A$8:$O$500,7,FALSE)))</f>
        <v>42.85</v>
      </c>
      <c r="H44" s="38">
        <f>AVERAGE(IFERROR(VLOOKUP($A44,'Nates Projections'!$A$8:$O$500,8,FALSE),VLOOKUP($A44,'Blakes Projections'!$A$8:$O$500,8,FALSE)),IFERROR(VLOOKUP($A44,'Blakes Projections'!$A$8:$O$500,8,FALSE),VLOOKUP($A44,'Nates Projections'!$A$8:$O$500,8,FALSE)))</f>
        <v>77.25</v>
      </c>
      <c r="I44" s="38">
        <f>AVERAGE(IFERROR(VLOOKUP($A44,'Nates Projections'!$A$8:$O$500,9,FALSE),VLOOKUP($A44,'Blakes Projections'!$A$8:$O$500,9,FALSE)),IFERROR(VLOOKUP($A44,'Blakes Projections'!$A$8:$O$500,9,FALSE),VLOOKUP($A44,'Nates Projections'!$A$8:$O$500,9,FALSE)))</f>
        <v>17.649999999999999</v>
      </c>
      <c r="J44" s="38">
        <f>AVERAGE(IFERROR(VLOOKUP($A44,'Nates Projections'!$A$8:$O$500,10,FALSE),VLOOKUP($A44,'Blakes Projections'!$A$8:$O$500,10,FALSE)),IFERROR(VLOOKUP($A44,'Blakes Projections'!$A$8:$O$500,10,FALSE),VLOOKUP($A44,'Nates Projections'!$A$8:$O$500,10,FALSE)))</f>
        <v>252.60000000000002</v>
      </c>
      <c r="K44" s="38">
        <f>AVERAGE(IFERROR(VLOOKUP($A44,'Nates Projections'!$A$8:$O$500,11,FALSE),VLOOKUP($A44,'Blakes Projections'!$A$8:$O$500,11,FALSE)),IFERROR(VLOOKUP($A44,'Blakes Projections'!$A$8:$O$500,11,FALSE),VLOOKUP($A44,'Nates Projections'!$A$8:$O$500,11,FALSE)))</f>
        <v>182.8</v>
      </c>
      <c r="L44" s="38">
        <f>AVERAGE(IFERROR(VLOOKUP($A44,'Nates Projections'!$A$8:$O$500,12,FALSE),VLOOKUP($A44,'Blakes Projections'!$A$8:$O$500,12,FALSE)),IFERROR(VLOOKUP($A44,'Blakes Projections'!$A$8:$O$500,12,FALSE),VLOOKUP($A44,'Nates Projections'!$A$8:$O$500,12,FALSE)))</f>
        <v>56.45</v>
      </c>
      <c r="M44" s="38">
        <f>AVERAGE(IFERROR(VLOOKUP($A44,'Nates Projections'!$A$8:$O$500,13,FALSE),VLOOKUP($A44,'Blakes Projections'!$A$8:$O$500,13,FALSE)),IFERROR(VLOOKUP($A44,'Blakes Projections'!$A$8:$O$500,13,FALSE),VLOOKUP($A44,'Nates Projections'!$A$8:$O$500,13,FALSE)))</f>
        <v>26.9</v>
      </c>
      <c r="N44" s="52">
        <f t="shared" si="0"/>
        <v>0.13618368962787014</v>
      </c>
      <c r="O44" s="71">
        <f>AVERAGE(IFERROR(VLOOKUP($A44,'Nates Projections'!$A$8:$O$500,15,FALSE),VLOOKUP($A44,'Blakes Projections'!$A$8:$O$500,15,FALSE)),IFERROR(VLOOKUP($A44,'Blakes Projections'!$A$8:$O$500,15,FALSE),VLOOKUP($A44,'Nates Projections'!$A$8:$O$500,15,FALSE)))</f>
        <v>18.774999999999999</v>
      </c>
      <c r="P44" s="55">
        <f t="shared" ref="P44:Y44" si="57">IF(F$4="Yes",F44*F$5,0)</f>
        <v>172</v>
      </c>
      <c r="Q44" s="55">
        <f t="shared" si="57"/>
        <v>160.6875</v>
      </c>
      <c r="R44" s="55">
        <f t="shared" si="57"/>
        <v>0</v>
      </c>
      <c r="S44" s="55">
        <f t="shared" si="57"/>
        <v>8.8249999999999993</v>
      </c>
      <c r="T44" s="55">
        <f t="shared" si="57"/>
        <v>126.30000000000001</v>
      </c>
      <c r="U44" s="55">
        <f t="shared" si="57"/>
        <v>54.84</v>
      </c>
      <c r="V44" s="55">
        <f t="shared" si="57"/>
        <v>33.869999999999997</v>
      </c>
      <c r="W44" s="55">
        <f t="shared" si="57"/>
        <v>0</v>
      </c>
      <c r="X44" s="55">
        <f t="shared" si="57"/>
        <v>0</v>
      </c>
      <c r="Y44" s="56">
        <f t="shared" si="57"/>
        <v>0</v>
      </c>
      <c r="Z44" s="57">
        <f t="shared" si="2"/>
        <v>556.52250000000004</v>
      </c>
      <c r="AA44" s="59">
        <f t="shared" si="3"/>
        <v>6.6252678571428572</v>
      </c>
      <c r="AB44" s="59">
        <f t="shared" si="4"/>
        <v>0.82151415401785799</v>
      </c>
      <c r="AC44" s="1"/>
      <c r="AD44" s="1"/>
      <c r="AE44" s="1"/>
      <c r="AF44" s="1"/>
      <c r="AG44" s="1"/>
      <c r="AH44" s="1"/>
      <c r="AI44" s="1"/>
      <c r="AJ44" s="1"/>
      <c r="AK44" s="1"/>
      <c r="AL44" s="1">
        <f>IFERROR(VLOOKUP(C44,CALC!$K$2:$M$8,2,FALSE),1)</f>
        <v>1.0900000000000001</v>
      </c>
      <c r="AM44" s="1">
        <f>IFERROR(VLOOKUP(C44,CALC!$K$2:$M$8,3,FALSE),1)</f>
        <v>1.0449999999999999</v>
      </c>
      <c r="AN44" s="1">
        <f>VLOOKUP(B44,CALC!$E$2:$H$33,3,FALSE)</f>
        <v>0.81</v>
      </c>
      <c r="AO44" s="1">
        <f>VLOOKUP(B44,CALC!$E$2:$H$33,4,FALSE)</f>
        <v>0.90500000000000003</v>
      </c>
      <c r="AP44" s="1"/>
      <c r="AQ44" s="3">
        <f t="shared" si="5"/>
        <v>6.923404910714285</v>
      </c>
      <c r="AR44" s="3">
        <f t="shared" si="6"/>
        <v>7.2215419642857146</v>
      </c>
      <c r="AS44" s="3">
        <f t="shared" si="7"/>
        <v>5.9958674107142862</v>
      </c>
      <c r="AT44" s="3">
        <f t="shared" si="8"/>
        <v>5.3664669642857143</v>
      </c>
      <c r="AU44" s="3">
        <f t="shared" si="9"/>
        <v>6.2656814441964279</v>
      </c>
      <c r="AV44" s="3">
        <f t="shared" si="10"/>
        <v>5.6079579776785708</v>
      </c>
      <c r="AW44" s="3">
        <f t="shared" si="11"/>
        <v>6.5354954776785723</v>
      </c>
      <c r="AX44" s="3">
        <f t="shared" si="12"/>
        <v>5.8494489910714291</v>
      </c>
      <c r="AY44" s="3">
        <f t="shared" si="13"/>
        <v>0.86866071428571523</v>
      </c>
      <c r="AZ44" s="3">
        <f t="shared" si="14"/>
        <v>0.90775044642857239</v>
      </c>
      <c r="BA44" s="3">
        <f t="shared" si="15"/>
        <v>0.94684017857142966</v>
      </c>
      <c r="BB44" s="3">
        <f t="shared" si="16"/>
        <v>0.78613794642857227</v>
      </c>
      <c r="BC44" s="3">
        <f t="shared" si="17"/>
        <v>0.70361517857142941</v>
      </c>
      <c r="BD44" s="3">
        <f t="shared" si="18"/>
        <v>0.82151415401785799</v>
      </c>
      <c r="BE44" s="3">
        <f t="shared" si="19"/>
        <v>0.7352778616071437</v>
      </c>
      <c r="BF44" s="3">
        <f t="shared" si="20"/>
        <v>0.85689036160714382</v>
      </c>
      <c r="BG44" s="3">
        <f t="shared" si="21"/>
        <v>0.7669405446428581</v>
      </c>
    </row>
    <row r="45" spans="1:59" ht="15" x14ac:dyDescent="0.25">
      <c r="A45" s="38" t="s">
        <v>208</v>
      </c>
      <c r="B45" s="38" t="s">
        <v>81</v>
      </c>
      <c r="C45" s="38" t="s">
        <v>153</v>
      </c>
      <c r="D45" s="38"/>
      <c r="E45" s="39">
        <f>AVERAGE(IFERROR(VLOOKUP($A45,'Nates Projections'!$A$8:$O$500,5,FALSE),VLOOKUP($A45,'Blakes Projections'!$A$8:$O$500,5,FALSE)),IFERROR(VLOOKUP($A45,'Blakes Projections'!$A$8:$O$500,5,FALSE),VLOOKUP($A45,'Nates Projections'!$A$8:$O$500,5,FALSE)))</f>
        <v>84</v>
      </c>
      <c r="F45" s="38">
        <f>AVERAGE(IFERROR(VLOOKUP($A45,'Nates Projections'!$A$8:$O$500,6,FALSE),VLOOKUP($A45,'Blakes Projections'!$A$8:$O$500,6,FALSE)),IFERROR(VLOOKUP($A45,'Blakes Projections'!$A$8:$O$500,6,FALSE),VLOOKUP($A45,'Nates Projections'!$A$8:$O$500,6,FALSE)))</f>
        <v>34.200000000000003</v>
      </c>
      <c r="G45" s="38">
        <f>AVERAGE(IFERROR(VLOOKUP($A45,'Nates Projections'!$A$8:$O$500,7,FALSE),VLOOKUP($A45,'Blakes Projections'!$A$8:$O$500,7,FALSE)),IFERROR(VLOOKUP($A45,'Blakes Projections'!$A$8:$O$500,7,FALSE),VLOOKUP($A45,'Nates Projections'!$A$8:$O$500,7,FALSE)))</f>
        <v>55.650000000000006</v>
      </c>
      <c r="H45" s="38">
        <f>AVERAGE(IFERROR(VLOOKUP($A45,'Nates Projections'!$A$8:$O$500,8,FALSE),VLOOKUP($A45,'Blakes Projections'!$A$8:$O$500,8,FALSE)),IFERROR(VLOOKUP($A45,'Blakes Projections'!$A$8:$O$500,8,FALSE),VLOOKUP($A45,'Nates Projections'!$A$8:$O$500,8,FALSE)))</f>
        <v>89.800000000000011</v>
      </c>
      <c r="I45" s="38">
        <f>AVERAGE(IFERROR(VLOOKUP($A45,'Nates Projections'!$A$8:$O$500,9,FALSE),VLOOKUP($A45,'Blakes Projections'!$A$8:$O$500,9,FALSE)),IFERROR(VLOOKUP($A45,'Blakes Projections'!$A$8:$O$500,9,FALSE),VLOOKUP($A45,'Nates Projections'!$A$8:$O$500,9,FALSE)))</f>
        <v>29.700000000000003</v>
      </c>
      <c r="J45" s="38">
        <f>AVERAGE(IFERROR(VLOOKUP($A45,'Nates Projections'!$A$8:$O$500,10,FALSE),VLOOKUP($A45,'Blakes Projections'!$A$8:$O$500,10,FALSE)),IFERROR(VLOOKUP($A45,'Blakes Projections'!$A$8:$O$500,10,FALSE),VLOOKUP($A45,'Nates Projections'!$A$8:$O$500,10,FALSE)))</f>
        <v>212.14999999999998</v>
      </c>
      <c r="K45" s="38">
        <f>AVERAGE(IFERROR(VLOOKUP($A45,'Nates Projections'!$A$8:$O$500,11,FALSE),VLOOKUP($A45,'Blakes Projections'!$A$8:$O$500,11,FALSE)),IFERROR(VLOOKUP($A45,'Blakes Projections'!$A$8:$O$500,11,FALSE),VLOOKUP($A45,'Nates Projections'!$A$8:$O$500,11,FALSE)))</f>
        <v>75.599999999999994</v>
      </c>
      <c r="L45" s="38">
        <f>AVERAGE(IFERROR(VLOOKUP($A45,'Nates Projections'!$A$8:$O$500,12,FALSE),VLOOKUP($A45,'Blakes Projections'!$A$8:$O$500,12,FALSE)),IFERROR(VLOOKUP($A45,'Blakes Projections'!$A$8:$O$500,12,FALSE),VLOOKUP($A45,'Nates Projections'!$A$8:$O$500,12,FALSE)))</f>
        <v>38.700000000000003</v>
      </c>
      <c r="M45" s="38">
        <f>AVERAGE(IFERROR(VLOOKUP($A45,'Nates Projections'!$A$8:$O$500,13,FALSE),VLOOKUP($A45,'Blakes Projections'!$A$8:$O$500,13,FALSE)),IFERROR(VLOOKUP($A45,'Blakes Projections'!$A$8:$O$500,13,FALSE),VLOOKUP($A45,'Nates Projections'!$A$8:$O$500,13,FALSE)))</f>
        <v>38.75</v>
      </c>
      <c r="N45" s="52">
        <f t="shared" si="0"/>
        <v>0.1612066933773274</v>
      </c>
      <c r="O45" s="71">
        <f>AVERAGE(IFERROR(VLOOKUP($A45,'Nates Projections'!$A$8:$O$500,15,FALSE),VLOOKUP($A45,'Blakes Projections'!$A$8:$O$500,15,FALSE)),IFERROR(VLOOKUP($A45,'Blakes Projections'!$A$8:$O$500,15,FALSE),VLOOKUP($A45,'Nates Projections'!$A$8:$O$500,15,FALSE)))</f>
        <v>19.55</v>
      </c>
      <c r="P45" s="55">
        <f t="shared" ref="P45:Y45" si="58">IF(F$4="Yes",F45*F$5,0)</f>
        <v>171</v>
      </c>
      <c r="Q45" s="55">
        <f t="shared" si="58"/>
        <v>208.68750000000003</v>
      </c>
      <c r="R45" s="55">
        <f t="shared" si="58"/>
        <v>0</v>
      </c>
      <c r="S45" s="55">
        <f t="shared" si="58"/>
        <v>14.850000000000001</v>
      </c>
      <c r="T45" s="55">
        <f t="shared" si="58"/>
        <v>106.07499999999999</v>
      </c>
      <c r="U45" s="55">
        <f t="shared" si="58"/>
        <v>22.679999999999996</v>
      </c>
      <c r="V45" s="55">
        <f t="shared" si="58"/>
        <v>23.220000000000002</v>
      </c>
      <c r="W45" s="55">
        <f t="shared" si="58"/>
        <v>0</v>
      </c>
      <c r="X45" s="55">
        <f t="shared" si="58"/>
        <v>0</v>
      </c>
      <c r="Y45" s="56">
        <f t="shared" si="58"/>
        <v>0</v>
      </c>
      <c r="Z45" s="57">
        <f t="shared" si="2"/>
        <v>546.51250000000005</v>
      </c>
      <c r="AA45" s="59">
        <f t="shared" si="3"/>
        <v>6.5061011904761914</v>
      </c>
      <c r="AB45" s="59">
        <f t="shared" si="4"/>
        <v>0.74919425000000195</v>
      </c>
      <c r="AC45" s="1"/>
      <c r="AD45" s="1"/>
      <c r="AE45" s="1"/>
      <c r="AF45" s="1"/>
      <c r="AG45" s="1"/>
      <c r="AH45" s="1"/>
      <c r="AI45" s="1"/>
      <c r="AJ45" s="1"/>
      <c r="AK45" s="1"/>
      <c r="AL45" s="1">
        <f>IFERROR(VLOOKUP(C45,CALC!$K$2:$M$8,2,FALSE),1)</f>
        <v>0.96</v>
      </c>
      <c r="AM45" s="1">
        <f>IFERROR(VLOOKUP(C45,CALC!$K$2:$M$8,3,FALSE),1)</f>
        <v>0.98</v>
      </c>
      <c r="AN45" s="1">
        <f>VLOOKUP(B45,CALC!$E$2:$H$33,3,FALSE)</f>
        <v>1.04</v>
      </c>
      <c r="AO45" s="1">
        <f>VLOOKUP(B45,CALC!$E$2:$H$33,4,FALSE)</f>
        <v>1.02</v>
      </c>
      <c r="AP45" s="1"/>
      <c r="AQ45" s="3">
        <f t="shared" si="5"/>
        <v>6.3759791666666672</v>
      </c>
      <c r="AR45" s="3">
        <f t="shared" si="6"/>
        <v>6.2458571428571439</v>
      </c>
      <c r="AS45" s="3">
        <f t="shared" si="7"/>
        <v>6.6362232142857156</v>
      </c>
      <c r="AT45" s="3">
        <f t="shared" si="8"/>
        <v>6.7663452380952389</v>
      </c>
      <c r="AU45" s="3">
        <f t="shared" si="9"/>
        <v>6.5034987500000003</v>
      </c>
      <c r="AV45" s="3">
        <f t="shared" si="10"/>
        <v>6.6310183333333343</v>
      </c>
      <c r="AW45" s="3">
        <f t="shared" si="11"/>
        <v>6.3707742857142868</v>
      </c>
      <c r="AX45" s="3">
        <f t="shared" si="12"/>
        <v>6.4956914285714298</v>
      </c>
      <c r="AY45" s="3">
        <f t="shared" si="13"/>
        <v>0.74949404761904947</v>
      </c>
      <c r="AZ45" s="3">
        <f t="shared" si="14"/>
        <v>0.73450416666666851</v>
      </c>
      <c r="BA45" s="3">
        <f t="shared" si="15"/>
        <v>0.71951428571428744</v>
      </c>
      <c r="BB45" s="3">
        <f t="shared" si="16"/>
        <v>0.76448392857143044</v>
      </c>
      <c r="BC45" s="3">
        <f t="shared" si="17"/>
        <v>0.77947380952381151</v>
      </c>
      <c r="BD45" s="3">
        <f t="shared" si="18"/>
        <v>0.74919425000000195</v>
      </c>
      <c r="BE45" s="3">
        <f t="shared" si="19"/>
        <v>0.76388433333333527</v>
      </c>
      <c r="BF45" s="3">
        <f t="shared" si="20"/>
        <v>0.73390457142857324</v>
      </c>
      <c r="BG45" s="3">
        <f t="shared" si="21"/>
        <v>0.74829485714285893</v>
      </c>
    </row>
    <row r="46" spans="1:59" ht="15" x14ac:dyDescent="0.25">
      <c r="A46" s="38" t="s">
        <v>222</v>
      </c>
      <c r="B46" s="38" t="s">
        <v>37</v>
      </c>
      <c r="C46" s="38" t="s">
        <v>181</v>
      </c>
      <c r="D46" s="38"/>
      <c r="E46" s="39">
        <f>AVERAGE(IFERROR(VLOOKUP($A46,'Nates Projections'!$A$8:$O$500,5,FALSE),VLOOKUP($A46,'Blakes Projections'!$A$8:$O$500,5,FALSE)),IFERROR(VLOOKUP($A46,'Blakes Projections'!$A$8:$O$500,5,FALSE),VLOOKUP($A46,'Nates Projections'!$A$8:$O$500,5,FALSE)))</f>
        <v>84</v>
      </c>
      <c r="F46" s="38">
        <f>AVERAGE(IFERROR(VLOOKUP($A46,'Nates Projections'!$A$8:$O$500,6,FALSE),VLOOKUP($A46,'Blakes Projections'!$A$8:$O$500,6,FALSE)),IFERROR(VLOOKUP($A46,'Blakes Projections'!$A$8:$O$500,6,FALSE),VLOOKUP($A46,'Nates Projections'!$A$8:$O$500,6,FALSE)))</f>
        <v>15.75</v>
      </c>
      <c r="G46" s="38">
        <f>AVERAGE(IFERROR(VLOOKUP($A46,'Nates Projections'!$A$8:$O$500,7,FALSE),VLOOKUP($A46,'Blakes Projections'!$A$8:$O$500,7,FALSE)),IFERROR(VLOOKUP($A46,'Blakes Projections'!$A$8:$O$500,7,FALSE),VLOOKUP($A46,'Nates Projections'!$A$8:$O$500,7,FALSE)))</f>
        <v>50.05</v>
      </c>
      <c r="H46" s="38">
        <f>AVERAGE(IFERROR(VLOOKUP($A46,'Nates Projections'!$A$8:$O$500,8,FALSE),VLOOKUP($A46,'Blakes Projections'!$A$8:$O$500,8,FALSE)),IFERROR(VLOOKUP($A46,'Blakes Projections'!$A$8:$O$500,8,FALSE),VLOOKUP($A46,'Nates Projections'!$A$8:$O$500,8,FALSE)))</f>
        <v>65.800000000000011</v>
      </c>
      <c r="I46" s="38">
        <f>AVERAGE(IFERROR(VLOOKUP($A46,'Nates Projections'!$A$8:$O$500,9,FALSE),VLOOKUP($A46,'Blakes Projections'!$A$8:$O$500,9,FALSE)),IFERROR(VLOOKUP($A46,'Blakes Projections'!$A$8:$O$500,9,FALSE),VLOOKUP($A46,'Nates Projections'!$A$8:$O$500,9,FALSE)))</f>
        <v>26.799999999999997</v>
      </c>
      <c r="J46" s="38">
        <f>AVERAGE(IFERROR(VLOOKUP($A46,'Nates Projections'!$A$8:$O$500,10,FALSE),VLOOKUP($A46,'Blakes Projections'!$A$8:$O$500,10,FALSE)),IFERROR(VLOOKUP($A46,'Blakes Projections'!$A$8:$O$500,10,FALSE),VLOOKUP($A46,'Nates Projections'!$A$8:$O$500,10,FALSE)))</f>
        <v>190.89999999999998</v>
      </c>
      <c r="K46" s="38">
        <f>AVERAGE(IFERROR(VLOOKUP($A46,'Nates Projections'!$A$8:$O$500,11,FALSE),VLOOKUP($A46,'Blakes Projections'!$A$8:$O$500,11,FALSE)),IFERROR(VLOOKUP($A46,'Blakes Projections'!$A$8:$O$500,11,FALSE),VLOOKUP($A46,'Nates Projections'!$A$8:$O$500,11,FALSE)))</f>
        <v>37.200000000000003</v>
      </c>
      <c r="L46" s="38">
        <f>AVERAGE(IFERROR(VLOOKUP($A46,'Nates Projections'!$A$8:$O$500,12,FALSE),VLOOKUP($A46,'Blakes Projections'!$A$8:$O$500,12,FALSE)),IFERROR(VLOOKUP($A46,'Blakes Projections'!$A$8:$O$500,12,FALSE),VLOOKUP($A46,'Nates Projections'!$A$8:$O$500,12,FALSE)))</f>
        <v>157</v>
      </c>
      <c r="M46" s="38">
        <f>AVERAGE(IFERROR(VLOOKUP($A46,'Nates Projections'!$A$8:$O$500,13,FALSE),VLOOKUP($A46,'Blakes Projections'!$A$8:$O$500,13,FALSE)),IFERROR(VLOOKUP($A46,'Blakes Projections'!$A$8:$O$500,13,FALSE),VLOOKUP($A46,'Nates Projections'!$A$8:$O$500,13,FALSE)))</f>
        <v>12.2</v>
      </c>
      <c r="N46" s="52">
        <f t="shared" si="0"/>
        <v>8.2503928758512327E-2</v>
      </c>
      <c r="O46" s="71">
        <f>AVERAGE(IFERROR(VLOOKUP($A46,'Nates Projections'!$A$8:$O$500,15,FALSE),VLOOKUP($A46,'Blakes Projections'!$A$8:$O$500,15,FALSE)),IFERROR(VLOOKUP($A46,'Blakes Projections'!$A$8:$O$500,15,FALSE),VLOOKUP($A46,'Nates Projections'!$A$8:$O$500,15,FALSE)))</f>
        <v>24.7</v>
      </c>
      <c r="P46" s="55">
        <f t="shared" ref="P46:Y46" si="59">IF(F$4="Yes",F46*F$5,0)</f>
        <v>78.75</v>
      </c>
      <c r="Q46" s="55">
        <f t="shared" si="59"/>
        <v>187.6875</v>
      </c>
      <c r="R46" s="55">
        <f t="shared" si="59"/>
        <v>0</v>
      </c>
      <c r="S46" s="55">
        <f t="shared" si="59"/>
        <v>13.399999999999999</v>
      </c>
      <c r="T46" s="55">
        <f t="shared" si="59"/>
        <v>95.449999999999989</v>
      </c>
      <c r="U46" s="55">
        <f t="shared" si="59"/>
        <v>11.16</v>
      </c>
      <c r="V46" s="55">
        <f t="shared" si="59"/>
        <v>94.2</v>
      </c>
      <c r="W46" s="55">
        <f t="shared" si="59"/>
        <v>0</v>
      </c>
      <c r="X46" s="55">
        <f t="shared" si="59"/>
        <v>0</v>
      </c>
      <c r="Y46" s="56">
        <f t="shared" si="59"/>
        <v>0</v>
      </c>
      <c r="Z46" s="57">
        <f t="shared" si="2"/>
        <v>480.64749999999998</v>
      </c>
      <c r="AA46" s="59">
        <f t="shared" si="3"/>
        <v>5.721994047619047</v>
      </c>
      <c r="AB46" s="59">
        <f t="shared" si="4"/>
        <v>0.79526437499999858</v>
      </c>
      <c r="AC46" s="1"/>
      <c r="AD46" s="1"/>
      <c r="AE46" s="1"/>
      <c r="AF46" s="1"/>
      <c r="AG46" s="1"/>
      <c r="AH46" s="1"/>
      <c r="AI46" s="1"/>
      <c r="AJ46" s="1"/>
      <c r="AK46" s="1"/>
      <c r="AL46" s="1">
        <f>IFERROR(VLOOKUP(C46,CALC!$K$2:$M$8,2,FALSE),1)</f>
        <v>1</v>
      </c>
      <c r="AM46" s="1">
        <f>IFERROR(VLOOKUP(C46,CALC!$K$2:$M$8,3,FALSE),1)</f>
        <v>1</v>
      </c>
      <c r="AN46" s="1">
        <f>VLOOKUP(B46,CALC!$E$2:$H$33,3,FALSE)</f>
        <v>0.97</v>
      </c>
      <c r="AO46" s="1">
        <f>VLOOKUP(B46,CALC!$E$2:$H$33,4,FALSE)</f>
        <v>0.98499999999999999</v>
      </c>
      <c r="AP46" s="1"/>
      <c r="AQ46" s="3">
        <f t="shared" si="5"/>
        <v>5.721994047619047</v>
      </c>
      <c r="AR46" s="3">
        <f t="shared" si="6"/>
        <v>5.721994047619047</v>
      </c>
      <c r="AS46" s="3">
        <f t="shared" si="7"/>
        <v>5.6361641369047613</v>
      </c>
      <c r="AT46" s="3">
        <f t="shared" si="8"/>
        <v>5.5503342261904756</v>
      </c>
      <c r="AU46" s="3">
        <f t="shared" si="9"/>
        <v>5.6361641369047613</v>
      </c>
      <c r="AV46" s="3">
        <f t="shared" si="10"/>
        <v>5.5503342261904756</v>
      </c>
      <c r="AW46" s="3">
        <f t="shared" si="11"/>
        <v>5.6361641369047613</v>
      </c>
      <c r="AX46" s="3">
        <f t="shared" si="12"/>
        <v>5.5503342261904756</v>
      </c>
      <c r="AY46" s="3">
        <f t="shared" si="13"/>
        <v>0.80737499999999862</v>
      </c>
      <c r="AZ46" s="3">
        <f t="shared" si="14"/>
        <v>0.80737499999999862</v>
      </c>
      <c r="BA46" s="3">
        <f t="shared" si="15"/>
        <v>0.80737499999999862</v>
      </c>
      <c r="BB46" s="3">
        <f t="shared" si="16"/>
        <v>0.79526437499999858</v>
      </c>
      <c r="BC46" s="3">
        <f t="shared" si="17"/>
        <v>0.78315374999999865</v>
      </c>
      <c r="BD46" s="3">
        <f t="shared" si="18"/>
        <v>0.79526437499999858</v>
      </c>
      <c r="BE46" s="3">
        <f t="shared" si="19"/>
        <v>0.78315374999999865</v>
      </c>
      <c r="BF46" s="3">
        <f t="shared" si="20"/>
        <v>0.79526437499999858</v>
      </c>
      <c r="BG46" s="3">
        <f t="shared" si="21"/>
        <v>0.78315374999999865</v>
      </c>
    </row>
    <row r="47" spans="1:59" ht="15" x14ac:dyDescent="0.25">
      <c r="A47" s="38" t="s">
        <v>223</v>
      </c>
      <c r="B47" s="38" t="s">
        <v>25</v>
      </c>
      <c r="C47" s="38" t="s">
        <v>181</v>
      </c>
      <c r="D47" s="38"/>
      <c r="E47" s="39">
        <f>AVERAGE(IFERROR(VLOOKUP($A47,'Nates Projections'!$A$8:$O$500,5,FALSE),VLOOKUP($A47,'Blakes Projections'!$A$8:$O$500,5,FALSE)),IFERROR(VLOOKUP($A47,'Blakes Projections'!$A$8:$O$500,5,FALSE),VLOOKUP($A47,'Nates Projections'!$A$8:$O$500,5,FALSE)))</f>
        <v>84</v>
      </c>
      <c r="F47" s="38">
        <f>AVERAGE(IFERROR(VLOOKUP($A47,'Nates Projections'!$A$8:$O$500,6,FALSE),VLOOKUP($A47,'Blakes Projections'!$A$8:$O$500,6,FALSE)),IFERROR(VLOOKUP($A47,'Blakes Projections'!$A$8:$O$500,6,FALSE),VLOOKUP($A47,'Nates Projections'!$A$8:$O$500,6,FALSE)))</f>
        <v>13.9</v>
      </c>
      <c r="G47" s="38">
        <f>AVERAGE(IFERROR(VLOOKUP($A47,'Nates Projections'!$A$8:$O$500,7,FALSE),VLOOKUP($A47,'Blakes Projections'!$A$8:$O$500,7,FALSE)),IFERROR(VLOOKUP($A47,'Blakes Projections'!$A$8:$O$500,7,FALSE),VLOOKUP($A47,'Nates Projections'!$A$8:$O$500,7,FALSE)))</f>
        <v>59.8</v>
      </c>
      <c r="H47" s="38">
        <f>AVERAGE(IFERROR(VLOOKUP($A47,'Nates Projections'!$A$8:$O$500,8,FALSE),VLOOKUP($A47,'Blakes Projections'!$A$8:$O$500,8,FALSE)),IFERROR(VLOOKUP($A47,'Blakes Projections'!$A$8:$O$500,8,FALSE),VLOOKUP($A47,'Nates Projections'!$A$8:$O$500,8,FALSE)))</f>
        <v>73.7</v>
      </c>
      <c r="I47" s="38">
        <f>AVERAGE(IFERROR(VLOOKUP($A47,'Nates Projections'!$A$8:$O$500,9,FALSE),VLOOKUP($A47,'Blakes Projections'!$A$8:$O$500,9,FALSE)),IFERROR(VLOOKUP($A47,'Blakes Projections'!$A$8:$O$500,9,FALSE),VLOOKUP($A47,'Nates Projections'!$A$8:$O$500,9,FALSE)))</f>
        <v>29.700000000000003</v>
      </c>
      <c r="J47" s="38">
        <f>AVERAGE(IFERROR(VLOOKUP($A47,'Nates Projections'!$A$8:$O$500,10,FALSE),VLOOKUP($A47,'Blakes Projections'!$A$8:$O$500,10,FALSE)),IFERROR(VLOOKUP($A47,'Blakes Projections'!$A$8:$O$500,10,FALSE),VLOOKUP($A47,'Nates Projections'!$A$8:$O$500,10,FALSE)))</f>
        <v>146.85</v>
      </c>
      <c r="K47" s="38">
        <f>AVERAGE(IFERROR(VLOOKUP($A47,'Nates Projections'!$A$8:$O$500,11,FALSE),VLOOKUP($A47,'Blakes Projections'!$A$8:$O$500,11,FALSE)),IFERROR(VLOOKUP($A47,'Blakes Projections'!$A$8:$O$500,11,FALSE),VLOOKUP($A47,'Nates Projections'!$A$8:$O$500,11,FALSE)))</f>
        <v>37.700000000000003</v>
      </c>
      <c r="L47" s="38">
        <f>AVERAGE(IFERROR(VLOOKUP($A47,'Nates Projections'!$A$8:$O$500,12,FALSE),VLOOKUP($A47,'Blakes Projections'!$A$8:$O$500,12,FALSE)),IFERROR(VLOOKUP($A47,'Blakes Projections'!$A$8:$O$500,12,FALSE),VLOOKUP($A47,'Nates Projections'!$A$8:$O$500,12,FALSE)))</f>
        <v>117.44999999999999</v>
      </c>
      <c r="M47" s="38">
        <f>AVERAGE(IFERROR(VLOOKUP($A47,'Nates Projections'!$A$8:$O$500,13,FALSE),VLOOKUP($A47,'Blakes Projections'!$A$8:$O$500,13,FALSE)),IFERROR(VLOOKUP($A47,'Blakes Projections'!$A$8:$O$500,13,FALSE),VLOOKUP($A47,'Nates Projections'!$A$8:$O$500,13,FALSE)))</f>
        <v>31.450000000000003</v>
      </c>
      <c r="N47" s="52">
        <f t="shared" si="0"/>
        <v>9.4654409261150846E-2</v>
      </c>
      <c r="O47" s="71">
        <f>AVERAGE(IFERROR(VLOOKUP($A47,'Nates Projections'!$A$8:$O$500,15,FALSE),VLOOKUP($A47,'Blakes Projections'!$A$8:$O$500,15,FALSE)),IFERROR(VLOOKUP($A47,'Blakes Projections'!$A$8:$O$500,15,FALSE),VLOOKUP($A47,'Nates Projections'!$A$8:$O$500,15,FALSE)))</f>
        <v>23.225000000000001</v>
      </c>
      <c r="P47" s="55">
        <f t="shared" ref="P47:Y47" si="60">IF(F$4="Yes",F47*F$5,0)</f>
        <v>69.5</v>
      </c>
      <c r="Q47" s="55">
        <f t="shared" si="60"/>
        <v>224.25</v>
      </c>
      <c r="R47" s="55">
        <f t="shared" si="60"/>
        <v>0</v>
      </c>
      <c r="S47" s="55">
        <f t="shared" si="60"/>
        <v>14.850000000000001</v>
      </c>
      <c r="T47" s="55">
        <f t="shared" si="60"/>
        <v>73.424999999999997</v>
      </c>
      <c r="U47" s="55">
        <f t="shared" si="60"/>
        <v>11.31</v>
      </c>
      <c r="V47" s="55">
        <f t="shared" si="60"/>
        <v>70.469999999999985</v>
      </c>
      <c r="W47" s="55">
        <f t="shared" si="60"/>
        <v>0</v>
      </c>
      <c r="X47" s="55">
        <f t="shared" si="60"/>
        <v>0</v>
      </c>
      <c r="Y47" s="56">
        <f t="shared" si="60"/>
        <v>0</v>
      </c>
      <c r="Z47" s="57">
        <f t="shared" si="2"/>
        <v>463.80500000000001</v>
      </c>
      <c r="AA47" s="59">
        <f t="shared" si="3"/>
        <v>5.5214880952380954</v>
      </c>
      <c r="AB47" s="59">
        <f t="shared" si="4"/>
        <v>0.65541857142857085</v>
      </c>
      <c r="AC47" s="1"/>
      <c r="AD47" s="1"/>
      <c r="AE47" s="1"/>
      <c r="AF47" s="1"/>
      <c r="AG47" s="1"/>
      <c r="AH47" s="1"/>
      <c r="AI47" s="1"/>
      <c r="AJ47" s="1"/>
      <c r="AK47" s="1"/>
      <c r="AL47" s="1">
        <f>IFERROR(VLOOKUP(C47,CALC!$K$2:$M$8,2,FALSE),1)</f>
        <v>1</v>
      </c>
      <c r="AM47" s="1">
        <f>IFERROR(VLOOKUP(C47,CALC!$K$2:$M$8,3,FALSE),1)</f>
        <v>1</v>
      </c>
      <c r="AN47" s="1">
        <f>VLOOKUP(B47,CALC!$E$2:$H$33,3,FALSE)</f>
        <v>1.1599999999999999</v>
      </c>
      <c r="AO47" s="1">
        <f>VLOOKUP(B47,CALC!$E$2:$H$33,4,FALSE)</f>
        <v>1.08</v>
      </c>
      <c r="AP47" s="1"/>
      <c r="AQ47" s="3">
        <f t="shared" si="5"/>
        <v>5.5214880952380954</v>
      </c>
      <c r="AR47" s="3">
        <f t="shared" si="6"/>
        <v>5.5214880952380954</v>
      </c>
      <c r="AS47" s="3">
        <f t="shared" si="7"/>
        <v>5.9632071428571436</v>
      </c>
      <c r="AT47" s="3">
        <f t="shared" si="8"/>
        <v>6.4049261904761901</v>
      </c>
      <c r="AU47" s="3">
        <f t="shared" si="9"/>
        <v>5.9632071428571436</v>
      </c>
      <c r="AV47" s="3">
        <f t="shared" si="10"/>
        <v>6.4049261904761901</v>
      </c>
      <c r="AW47" s="3">
        <f t="shared" si="11"/>
        <v>5.9632071428571436</v>
      </c>
      <c r="AX47" s="3">
        <f t="shared" si="12"/>
        <v>6.4049261904761901</v>
      </c>
      <c r="AY47" s="3">
        <f t="shared" si="13"/>
        <v>0.60686904761904703</v>
      </c>
      <c r="AZ47" s="3">
        <f t="shared" si="14"/>
        <v>0.60686904761904703</v>
      </c>
      <c r="BA47" s="3">
        <f t="shared" si="15"/>
        <v>0.60686904761904703</v>
      </c>
      <c r="BB47" s="3">
        <f t="shared" si="16"/>
        <v>0.65541857142857085</v>
      </c>
      <c r="BC47" s="3">
        <f t="shared" si="17"/>
        <v>0.70396809523809456</v>
      </c>
      <c r="BD47" s="3">
        <f t="shared" si="18"/>
        <v>0.65541857142857085</v>
      </c>
      <c r="BE47" s="3">
        <f t="shared" si="19"/>
        <v>0.70396809523809456</v>
      </c>
      <c r="BF47" s="3">
        <f t="shared" si="20"/>
        <v>0.65541857142857085</v>
      </c>
      <c r="BG47" s="3">
        <f t="shared" si="21"/>
        <v>0.70396809523809456</v>
      </c>
    </row>
    <row r="48" spans="1:59" ht="15" x14ac:dyDescent="0.25">
      <c r="A48" s="38" t="s">
        <v>224</v>
      </c>
      <c r="B48" s="38" t="s">
        <v>74</v>
      </c>
      <c r="C48" s="38" t="s">
        <v>181</v>
      </c>
      <c r="D48" s="1"/>
      <c r="E48" s="39">
        <f>AVERAGE(IFERROR(VLOOKUP($A48,'Nates Projections'!$A$8:$O$500,5,FALSE),VLOOKUP($A48,'Blakes Projections'!$A$8:$O$500,5,FALSE)),IFERROR(VLOOKUP($A48,'Blakes Projections'!$A$8:$O$500,5,FALSE),VLOOKUP($A48,'Nates Projections'!$A$8:$O$500,5,FALSE)))</f>
        <v>84</v>
      </c>
      <c r="F48" s="38">
        <f>AVERAGE(IFERROR(VLOOKUP($A48,'Nates Projections'!$A$8:$O$500,6,FALSE),VLOOKUP($A48,'Blakes Projections'!$A$8:$O$500,6,FALSE)),IFERROR(VLOOKUP($A48,'Blakes Projections'!$A$8:$O$500,6,FALSE),VLOOKUP($A48,'Nates Projections'!$A$8:$O$500,6,FALSE)))</f>
        <v>9.4499999999999993</v>
      </c>
      <c r="G48" s="38">
        <f>AVERAGE(IFERROR(VLOOKUP($A48,'Nates Projections'!$A$8:$O$500,7,FALSE),VLOOKUP($A48,'Blakes Projections'!$A$8:$O$500,7,FALSE)),IFERROR(VLOOKUP($A48,'Blakes Projections'!$A$8:$O$500,7,FALSE),VLOOKUP($A48,'Nates Projections'!$A$8:$O$500,7,FALSE)))</f>
        <v>44.25</v>
      </c>
      <c r="H48" s="38">
        <f>AVERAGE(IFERROR(VLOOKUP($A48,'Nates Projections'!$A$8:$O$500,8,FALSE),VLOOKUP($A48,'Blakes Projections'!$A$8:$O$500,8,FALSE)),IFERROR(VLOOKUP($A48,'Blakes Projections'!$A$8:$O$500,8,FALSE),VLOOKUP($A48,'Nates Projections'!$A$8:$O$500,8,FALSE)))</f>
        <v>53.7</v>
      </c>
      <c r="I48" s="38">
        <f>AVERAGE(IFERROR(VLOOKUP($A48,'Nates Projections'!$A$8:$O$500,9,FALSE),VLOOKUP($A48,'Blakes Projections'!$A$8:$O$500,9,FALSE)),IFERROR(VLOOKUP($A48,'Blakes Projections'!$A$8:$O$500,9,FALSE),VLOOKUP($A48,'Nates Projections'!$A$8:$O$500,9,FALSE)))</f>
        <v>23.55</v>
      </c>
      <c r="J48" s="38">
        <f>AVERAGE(IFERROR(VLOOKUP($A48,'Nates Projections'!$A$8:$O$500,10,FALSE),VLOOKUP($A48,'Blakes Projections'!$A$8:$O$500,10,FALSE)),IFERROR(VLOOKUP($A48,'Blakes Projections'!$A$8:$O$500,10,FALSE),VLOOKUP($A48,'Nates Projections'!$A$8:$O$500,10,FALSE)))</f>
        <v>178.5</v>
      </c>
      <c r="K48" s="38">
        <f>AVERAGE(IFERROR(VLOOKUP($A48,'Nates Projections'!$A$8:$O$500,11,FALSE),VLOOKUP($A48,'Blakes Projections'!$A$8:$O$500,11,FALSE)),IFERROR(VLOOKUP($A48,'Blakes Projections'!$A$8:$O$500,11,FALSE),VLOOKUP($A48,'Nates Projections'!$A$8:$O$500,11,FALSE)))</f>
        <v>151.4</v>
      </c>
      <c r="L48" s="38">
        <f>AVERAGE(IFERROR(VLOOKUP($A48,'Nates Projections'!$A$8:$O$500,12,FALSE),VLOOKUP($A48,'Blakes Projections'!$A$8:$O$500,12,FALSE)),IFERROR(VLOOKUP($A48,'Blakes Projections'!$A$8:$O$500,12,FALSE),VLOOKUP($A48,'Nates Projections'!$A$8:$O$500,12,FALSE)))</f>
        <v>183.05</v>
      </c>
      <c r="M48" s="38">
        <f>AVERAGE(IFERROR(VLOOKUP($A48,'Nates Projections'!$A$8:$O$500,13,FALSE),VLOOKUP($A48,'Blakes Projections'!$A$8:$O$500,13,FALSE)),IFERROR(VLOOKUP($A48,'Blakes Projections'!$A$8:$O$500,13,FALSE),VLOOKUP($A48,'Nates Projections'!$A$8:$O$500,13,FALSE)))</f>
        <v>47.05</v>
      </c>
      <c r="N48" s="52">
        <f t="shared" si="0"/>
        <v>5.2941176470588235E-2</v>
      </c>
      <c r="O48" s="71">
        <f>AVERAGE(IFERROR(VLOOKUP($A48,'Nates Projections'!$A$8:$O$500,15,FALSE),VLOOKUP($A48,'Blakes Projections'!$A$8:$O$500,15,FALSE)),IFERROR(VLOOKUP($A48,'Blakes Projections'!$A$8:$O$500,15,FALSE),VLOOKUP($A48,'Nates Projections'!$A$8:$O$500,15,FALSE)))</f>
        <v>25.3</v>
      </c>
      <c r="P48" s="55">
        <f t="shared" ref="P48:Y48" si="61">IF(F$4="Yes",F48*F$5,0)</f>
        <v>47.25</v>
      </c>
      <c r="Q48" s="55">
        <f t="shared" si="61"/>
        <v>165.9375</v>
      </c>
      <c r="R48" s="55">
        <f t="shared" si="61"/>
        <v>0</v>
      </c>
      <c r="S48" s="55">
        <f t="shared" si="61"/>
        <v>11.775</v>
      </c>
      <c r="T48" s="55">
        <f t="shared" si="61"/>
        <v>89.25</v>
      </c>
      <c r="U48" s="55">
        <f t="shared" si="61"/>
        <v>45.42</v>
      </c>
      <c r="V48" s="55">
        <f t="shared" si="61"/>
        <v>109.83</v>
      </c>
      <c r="W48" s="55">
        <f t="shared" si="61"/>
        <v>0</v>
      </c>
      <c r="X48" s="55">
        <f t="shared" si="61"/>
        <v>0</v>
      </c>
      <c r="Y48" s="56">
        <f t="shared" si="61"/>
        <v>0</v>
      </c>
      <c r="Z48" s="57">
        <f t="shared" si="2"/>
        <v>469.46249999999998</v>
      </c>
      <c r="AA48" s="59">
        <f t="shared" si="3"/>
        <v>5.5888392857142852</v>
      </c>
      <c r="AB48" s="59">
        <f t="shared" si="4"/>
        <v>0.69781794642857031</v>
      </c>
      <c r="AC48" s="1"/>
      <c r="AD48" s="1"/>
      <c r="AE48" s="1"/>
      <c r="AF48" s="1"/>
      <c r="AG48" s="1"/>
      <c r="AH48" s="1"/>
      <c r="AI48" s="1"/>
      <c r="AJ48" s="1"/>
      <c r="AK48" s="1"/>
      <c r="AL48" s="1">
        <f>IFERROR(VLOOKUP(C48,CALC!$K$2:$M$8,2,FALSE),1)</f>
        <v>1</v>
      </c>
      <c r="AM48" s="1">
        <f>IFERROR(VLOOKUP(C48,CALC!$K$2:$M$8,3,FALSE),1)</f>
        <v>1</v>
      </c>
      <c r="AN48" s="1">
        <f>VLOOKUP(B48,CALC!$E$2:$H$33,3,FALSE)</f>
        <v>1.07</v>
      </c>
      <c r="AO48" s="1">
        <f>VLOOKUP(B48,CALC!$E$2:$H$33,4,FALSE)</f>
        <v>1.0350000000000001</v>
      </c>
      <c r="AP48" s="1"/>
      <c r="AQ48" s="3">
        <f t="shared" si="5"/>
        <v>5.5888392857142852</v>
      </c>
      <c r="AR48" s="3">
        <f t="shared" si="6"/>
        <v>5.5888392857142852</v>
      </c>
      <c r="AS48" s="3">
        <f t="shared" si="7"/>
        <v>5.7844486607142862</v>
      </c>
      <c r="AT48" s="3">
        <f t="shared" si="8"/>
        <v>5.9800580357142854</v>
      </c>
      <c r="AU48" s="3">
        <f t="shared" si="9"/>
        <v>5.7844486607142862</v>
      </c>
      <c r="AV48" s="3">
        <f t="shared" si="10"/>
        <v>5.9800580357142854</v>
      </c>
      <c r="AW48" s="3">
        <f t="shared" si="11"/>
        <v>5.7844486607142862</v>
      </c>
      <c r="AX48" s="3">
        <f t="shared" si="12"/>
        <v>5.9800580357142854</v>
      </c>
      <c r="AY48" s="3">
        <f t="shared" si="13"/>
        <v>0.6742202380952369</v>
      </c>
      <c r="AZ48" s="3">
        <f t="shared" si="14"/>
        <v>0.6742202380952369</v>
      </c>
      <c r="BA48" s="3">
        <f t="shared" si="15"/>
        <v>0.6742202380952369</v>
      </c>
      <c r="BB48" s="3">
        <f t="shared" si="16"/>
        <v>0.69781794642857031</v>
      </c>
      <c r="BC48" s="3">
        <f t="shared" si="17"/>
        <v>0.7214156547619035</v>
      </c>
      <c r="BD48" s="3">
        <f t="shared" si="18"/>
        <v>0.69781794642857031</v>
      </c>
      <c r="BE48" s="3">
        <f t="shared" si="19"/>
        <v>0.7214156547619035</v>
      </c>
      <c r="BF48" s="3">
        <f t="shared" si="20"/>
        <v>0.69781794642857031</v>
      </c>
      <c r="BG48" s="3">
        <f t="shared" si="21"/>
        <v>0.7214156547619035</v>
      </c>
    </row>
    <row r="49" spans="1:59" ht="15" x14ac:dyDescent="0.25">
      <c r="A49" s="38" t="s">
        <v>220</v>
      </c>
      <c r="B49" s="38" t="s">
        <v>53</v>
      </c>
      <c r="C49" s="38" t="s">
        <v>191</v>
      </c>
      <c r="D49" s="38"/>
      <c r="E49" s="39">
        <f>AVERAGE(IFERROR(VLOOKUP($A49,'Nates Projections'!$A$8:$O$500,5,FALSE),VLOOKUP($A49,'Blakes Projections'!$A$8:$O$500,5,FALSE)),IFERROR(VLOOKUP($A49,'Blakes Projections'!$A$8:$O$500,5,FALSE),VLOOKUP($A49,'Nates Projections'!$A$8:$O$500,5,FALSE)))</f>
        <v>84</v>
      </c>
      <c r="F49" s="38">
        <f>AVERAGE(IFERROR(VLOOKUP($A49,'Nates Projections'!$A$8:$O$500,6,FALSE),VLOOKUP($A49,'Blakes Projections'!$A$8:$O$500,6,FALSE)),IFERROR(VLOOKUP($A49,'Blakes Projections'!$A$8:$O$500,6,FALSE),VLOOKUP($A49,'Nates Projections'!$A$8:$O$500,6,FALSE)))</f>
        <v>35.799999999999997</v>
      </c>
      <c r="G49" s="38">
        <f>AVERAGE(IFERROR(VLOOKUP($A49,'Nates Projections'!$A$8:$O$500,7,FALSE),VLOOKUP($A49,'Blakes Projections'!$A$8:$O$500,7,FALSE)),IFERROR(VLOOKUP($A49,'Blakes Projections'!$A$8:$O$500,7,FALSE),VLOOKUP($A49,'Nates Projections'!$A$8:$O$500,7,FALSE)))</f>
        <v>55.3</v>
      </c>
      <c r="H49" s="38">
        <f>AVERAGE(IFERROR(VLOOKUP($A49,'Nates Projections'!$A$8:$O$500,8,FALSE),VLOOKUP($A49,'Blakes Projections'!$A$8:$O$500,8,FALSE)),IFERROR(VLOOKUP($A49,'Blakes Projections'!$A$8:$O$500,8,FALSE),VLOOKUP($A49,'Nates Projections'!$A$8:$O$500,8,FALSE)))</f>
        <v>91.1</v>
      </c>
      <c r="I49" s="38">
        <f>AVERAGE(IFERROR(VLOOKUP($A49,'Nates Projections'!$A$8:$O$500,9,FALSE),VLOOKUP($A49,'Blakes Projections'!$A$8:$O$500,9,FALSE)),IFERROR(VLOOKUP($A49,'Blakes Projections'!$A$8:$O$500,9,FALSE),VLOOKUP($A49,'Nates Projections'!$A$8:$O$500,9,FALSE)))</f>
        <v>29.25</v>
      </c>
      <c r="J49" s="38">
        <f>AVERAGE(IFERROR(VLOOKUP($A49,'Nates Projections'!$A$8:$O$500,10,FALSE),VLOOKUP($A49,'Blakes Projections'!$A$8:$O$500,10,FALSE)),IFERROR(VLOOKUP($A49,'Blakes Projections'!$A$8:$O$500,10,FALSE),VLOOKUP($A49,'Nates Projections'!$A$8:$O$500,10,FALSE)))</f>
        <v>246.4</v>
      </c>
      <c r="K49" s="38">
        <f>AVERAGE(IFERROR(VLOOKUP($A49,'Nates Projections'!$A$8:$O$500,11,FALSE),VLOOKUP($A49,'Blakes Projections'!$A$8:$O$500,11,FALSE)),IFERROR(VLOOKUP($A49,'Blakes Projections'!$A$8:$O$500,11,FALSE),VLOOKUP($A49,'Nates Projections'!$A$8:$O$500,11,FALSE)))</f>
        <v>13.350000000000001</v>
      </c>
      <c r="L49" s="38">
        <f>AVERAGE(IFERROR(VLOOKUP($A49,'Nates Projections'!$A$8:$O$500,12,FALSE),VLOOKUP($A49,'Blakes Projections'!$A$8:$O$500,12,FALSE)),IFERROR(VLOOKUP($A49,'Blakes Projections'!$A$8:$O$500,12,FALSE),VLOOKUP($A49,'Nates Projections'!$A$8:$O$500,12,FALSE)))</f>
        <v>14.95</v>
      </c>
      <c r="M49" s="38">
        <f>AVERAGE(IFERROR(VLOOKUP($A49,'Nates Projections'!$A$8:$O$500,13,FALSE),VLOOKUP($A49,'Blakes Projections'!$A$8:$O$500,13,FALSE)),IFERROR(VLOOKUP($A49,'Blakes Projections'!$A$8:$O$500,13,FALSE),VLOOKUP($A49,'Nates Projections'!$A$8:$O$500,13,FALSE)))</f>
        <v>18.55</v>
      </c>
      <c r="N49" s="52">
        <f t="shared" si="0"/>
        <v>0.14529220779220778</v>
      </c>
      <c r="O49" s="71">
        <f>AVERAGE(IFERROR(VLOOKUP($A49,'Nates Projections'!$A$8:$O$500,15,FALSE),VLOOKUP($A49,'Blakes Projections'!$A$8:$O$500,15,FALSE)),IFERROR(VLOOKUP($A49,'Blakes Projections'!$A$8:$O$500,15,FALSE),VLOOKUP($A49,'Nates Projections'!$A$8:$O$500,15,FALSE)))</f>
        <v>19.899999999999999</v>
      </c>
      <c r="P49" s="55">
        <f t="shared" ref="P49:Y49" si="62">IF(F$4="Yes",F49*F$5,0)</f>
        <v>179</v>
      </c>
      <c r="Q49" s="55">
        <f t="shared" si="62"/>
        <v>207.375</v>
      </c>
      <c r="R49" s="55">
        <f t="shared" si="62"/>
        <v>0</v>
      </c>
      <c r="S49" s="55">
        <f t="shared" si="62"/>
        <v>14.625</v>
      </c>
      <c r="T49" s="55">
        <f t="shared" si="62"/>
        <v>123.2</v>
      </c>
      <c r="U49" s="55">
        <f t="shared" si="62"/>
        <v>4.0049999999999999</v>
      </c>
      <c r="V49" s="55">
        <f t="shared" si="62"/>
        <v>8.9699999999999989</v>
      </c>
      <c r="W49" s="55">
        <f t="shared" si="62"/>
        <v>0</v>
      </c>
      <c r="X49" s="55">
        <f t="shared" si="62"/>
        <v>0</v>
      </c>
      <c r="Y49" s="56">
        <f t="shared" si="62"/>
        <v>0</v>
      </c>
      <c r="Z49" s="57">
        <f t="shared" si="2"/>
        <v>537.17500000000007</v>
      </c>
      <c r="AA49" s="59">
        <f t="shared" si="3"/>
        <v>6.3949404761904773</v>
      </c>
      <c r="AB49" s="59">
        <f t="shared" si="4"/>
        <v>0.64762108333333546</v>
      </c>
      <c r="AC49" s="1"/>
      <c r="AD49" s="1"/>
      <c r="AE49" s="1"/>
      <c r="AF49" s="1"/>
      <c r="AG49" s="1"/>
      <c r="AH49" s="1"/>
      <c r="AI49" s="1"/>
      <c r="AJ49" s="1"/>
      <c r="AK49" s="1"/>
      <c r="AL49" s="1">
        <f>IFERROR(VLOOKUP(C49,CALC!$K$2:$M$8,2,FALSE),1)</f>
        <v>1.06</v>
      </c>
      <c r="AM49" s="1">
        <f>IFERROR(VLOOKUP(C49,CALC!$K$2:$M$8,3,FALSE),1)</f>
        <v>1.03</v>
      </c>
      <c r="AN49" s="1">
        <f>VLOOKUP(B49,CALC!$E$2:$H$33,3,FALSE)</f>
        <v>0.97</v>
      </c>
      <c r="AO49" s="1">
        <f>VLOOKUP(B49,CALC!$E$2:$H$33,4,FALSE)</f>
        <v>0.98499999999999999</v>
      </c>
      <c r="AP49" s="1"/>
      <c r="AQ49" s="3">
        <f t="shared" si="5"/>
        <v>6.5867886904761921</v>
      </c>
      <c r="AR49" s="3">
        <f t="shared" si="6"/>
        <v>6.7786369047619059</v>
      </c>
      <c r="AS49" s="3">
        <f t="shared" si="7"/>
        <v>6.29901636904762</v>
      </c>
      <c r="AT49" s="3">
        <f t="shared" si="8"/>
        <v>6.2030922619047626</v>
      </c>
      <c r="AU49" s="3">
        <f t="shared" si="9"/>
        <v>6.4879868601190491</v>
      </c>
      <c r="AV49" s="3">
        <f t="shared" si="10"/>
        <v>6.3891850297619062</v>
      </c>
      <c r="AW49" s="3">
        <f t="shared" si="11"/>
        <v>6.6769573511904774</v>
      </c>
      <c r="AX49" s="3">
        <f t="shared" si="12"/>
        <v>6.5752777976190488</v>
      </c>
      <c r="AY49" s="3">
        <f t="shared" si="13"/>
        <v>0.63833333333333542</v>
      </c>
      <c r="AZ49" s="3">
        <f t="shared" si="14"/>
        <v>0.65748333333333553</v>
      </c>
      <c r="BA49" s="3">
        <f t="shared" si="15"/>
        <v>0.67663333333333553</v>
      </c>
      <c r="BB49" s="3">
        <f t="shared" si="16"/>
        <v>0.62875833333333542</v>
      </c>
      <c r="BC49" s="3">
        <f t="shared" si="17"/>
        <v>0.61918333333333531</v>
      </c>
      <c r="BD49" s="3">
        <f t="shared" si="18"/>
        <v>0.64762108333333546</v>
      </c>
      <c r="BE49" s="3">
        <f t="shared" si="19"/>
        <v>0.6377588333333355</v>
      </c>
      <c r="BF49" s="3">
        <f t="shared" si="20"/>
        <v>0.6664838333333355</v>
      </c>
      <c r="BG49" s="3">
        <f t="shared" si="21"/>
        <v>0.65633433333333546</v>
      </c>
    </row>
    <row r="50" spans="1:59" ht="15" x14ac:dyDescent="0.25">
      <c r="A50" s="38" t="s">
        <v>225</v>
      </c>
      <c r="B50" s="38" t="s">
        <v>45</v>
      </c>
      <c r="C50" s="38" t="s">
        <v>191</v>
      </c>
      <c r="D50" s="38"/>
      <c r="E50" s="39">
        <f>AVERAGE(IFERROR(VLOOKUP($A50,'Nates Projections'!$A$8:$O$500,5,FALSE),VLOOKUP($A50,'Blakes Projections'!$A$8:$O$500,5,FALSE)),IFERROR(VLOOKUP($A50,'Blakes Projections'!$A$8:$O$500,5,FALSE),VLOOKUP($A50,'Nates Projections'!$A$8:$O$500,5,FALSE)))</f>
        <v>84</v>
      </c>
      <c r="F50" s="38">
        <f>AVERAGE(IFERROR(VLOOKUP($A50,'Nates Projections'!$A$8:$O$500,6,FALSE),VLOOKUP($A50,'Blakes Projections'!$A$8:$O$500,6,FALSE)),IFERROR(VLOOKUP($A50,'Blakes Projections'!$A$8:$O$500,6,FALSE),VLOOKUP($A50,'Nates Projections'!$A$8:$O$500,6,FALSE)))</f>
        <v>38.849999999999994</v>
      </c>
      <c r="G50" s="38">
        <f>AVERAGE(IFERROR(VLOOKUP($A50,'Nates Projections'!$A$8:$O$500,7,FALSE),VLOOKUP($A50,'Blakes Projections'!$A$8:$O$500,7,FALSE)),IFERROR(VLOOKUP($A50,'Blakes Projections'!$A$8:$O$500,7,FALSE),VLOOKUP($A50,'Nates Projections'!$A$8:$O$500,7,FALSE)))</f>
        <v>40.35</v>
      </c>
      <c r="H50" s="38">
        <f>AVERAGE(IFERROR(VLOOKUP($A50,'Nates Projections'!$A$8:$O$500,8,FALSE),VLOOKUP($A50,'Blakes Projections'!$A$8:$O$500,8,FALSE)),IFERROR(VLOOKUP($A50,'Blakes Projections'!$A$8:$O$500,8,FALSE),VLOOKUP($A50,'Nates Projections'!$A$8:$O$500,8,FALSE)))</f>
        <v>79.2</v>
      </c>
      <c r="I50" s="38">
        <f>AVERAGE(IFERROR(VLOOKUP($A50,'Nates Projections'!$A$8:$O$500,9,FALSE),VLOOKUP($A50,'Blakes Projections'!$A$8:$O$500,9,FALSE)),IFERROR(VLOOKUP($A50,'Blakes Projections'!$A$8:$O$500,9,FALSE),VLOOKUP($A50,'Nates Projections'!$A$8:$O$500,9,FALSE)))</f>
        <v>28.9</v>
      </c>
      <c r="J50" s="38">
        <f>AVERAGE(IFERROR(VLOOKUP($A50,'Nates Projections'!$A$8:$O$500,10,FALSE),VLOOKUP($A50,'Blakes Projections'!$A$8:$O$500,10,FALSE)),IFERROR(VLOOKUP($A50,'Blakes Projections'!$A$8:$O$500,10,FALSE),VLOOKUP($A50,'Nates Projections'!$A$8:$O$500,10,FALSE)))</f>
        <v>263.3</v>
      </c>
      <c r="K50" s="38">
        <f>AVERAGE(IFERROR(VLOOKUP($A50,'Nates Projections'!$A$8:$O$500,11,FALSE),VLOOKUP($A50,'Blakes Projections'!$A$8:$O$500,11,FALSE)),IFERROR(VLOOKUP($A50,'Blakes Projections'!$A$8:$O$500,11,FALSE),VLOOKUP($A50,'Nates Projections'!$A$8:$O$500,11,FALSE)))</f>
        <v>129.25</v>
      </c>
      <c r="L50" s="38">
        <f>AVERAGE(IFERROR(VLOOKUP($A50,'Nates Projections'!$A$8:$O$500,12,FALSE),VLOOKUP($A50,'Blakes Projections'!$A$8:$O$500,12,FALSE)),IFERROR(VLOOKUP($A50,'Blakes Projections'!$A$8:$O$500,12,FALSE),VLOOKUP($A50,'Nates Projections'!$A$8:$O$500,12,FALSE)))</f>
        <v>39.65</v>
      </c>
      <c r="M50" s="38">
        <f>AVERAGE(IFERROR(VLOOKUP($A50,'Nates Projections'!$A$8:$O$500,13,FALSE),VLOOKUP($A50,'Blakes Projections'!$A$8:$O$500,13,FALSE)),IFERROR(VLOOKUP($A50,'Blakes Projections'!$A$8:$O$500,13,FALSE),VLOOKUP($A50,'Nates Projections'!$A$8:$O$500,13,FALSE)))</f>
        <v>39.75</v>
      </c>
      <c r="N50" s="52">
        <f t="shared" si="0"/>
        <v>0.1475503228256741</v>
      </c>
      <c r="O50" s="71">
        <f>AVERAGE(IFERROR(VLOOKUP($A50,'Nates Projections'!$A$8:$O$500,15,FALSE),VLOOKUP($A50,'Blakes Projections'!$A$8:$O$500,15,FALSE)),IFERROR(VLOOKUP($A50,'Blakes Projections'!$A$8:$O$500,15,FALSE),VLOOKUP($A50,'Nates Projections'!$A$8:$O$500,15,FALSE)))</f>
        <v>18.75</v>
      </c>
      <c r="P50" s="55">
        <f t="shared" ref="P50:Y50" si="63">IF(F$4="Yes",F50*F$5,0)</f>
        <v>194.24999999999997</v>
      </c>
      <c r="Q50" s="55">
        <f t="shared" si="63"/>
        <v>151.3125</v>
      </c>
      <c r="R50" s="55">
        <f t="shared" si="63"/>
        <v>0</v>
      </c>
      <c r="S50" s="55">
        <f t="shared" si="63"/>
        <v>14.45</v>
      </c>
      <c r="T50" s="55">
        <f t="shared" si="63"/>
        <v>131.65</v>
      </c>
      <c r="U50" s="55">
        <f t="shared" si="63"/>
        <v>38.774999999999999</v>
      </c>
      <c r="V50" s="55">
        <f t="shared" si="63"/>
        <v>23.79</v>
      </c>
      <c r="W50" s="55">
        <f t="shared" si="63"/>
        <v>0</v>
      </c>
      <c r="X50" s="55">
        <f t="shared" si="63"/>
        <v>0</v>
      </c>
      <c r="Y50" s="56">
        <f t="shared" si="63"/>
        <v>0</v>
      </c>
      <c r="Z50" s="57">
        <f t="shared" si="2"/>
        <v>554.22749999999996</v>
      </c>
      <c r="AA50" s="59">
        <f t="shared" si="3"/>
        <v>6.5979464285714284</v>
      </c>
      <c r="AB50" s="59">
        <f t="shared" si="4"/>
        <v>0.76258992857142927</v>
      </c>
      <c r="AC50" s="1"/>
      <c r="AD50" s="1"/>
      <c r="AE50" s="1"/>
      <c r="AF50" s="1"/>
      <c r="AG50" s="1"/>
      <c r="AH50" s="1"/>
      <c r="AI50" s="1"/>
      <c r="AJ50" s="1"/>
      <c r="AK50" s="1"/>
      <c r="AL50" s="1">
        <f>IFERROR(VLOOKUP(C50,CALC!$K$2:$M$8,2,FALSE),1)</f>
        <v>1.06</v>
      </c>
      <c r="AM50" s="1">
        <f>IFERROR(VLOOKUP(C50,CALC!$K$2:$M$8,3,FALSE),1)</f>
        <v>1.03</v>
      </c>
      <c r="AN50" s="1">
        <f>VLOOKUP(B50,CALC!$E$2:$H$33,3,FALSE)</f>
        <v>0.76</v>
      </c>
      <c r="AO50" s="1">
        <f>VLOOKUP(B50,CALC!$E$2:$H$33,4,FALSE)</f>
        <v>0.88</v>
      </c>
      <c r="AP50" s="1"/>
      <c r="AQ50" s="3">
        <f t="shared" si="5"/>
        <v>6.7958848214285714</v>
      </c>
      <c r="AR50" s="3">
        <f t="shared" si="6"/>
        <v>6.9938232142857144</v>
      </c>
      <c r="AS50" s="3">
        <f t="shared" si="7"/>
        <v>5.8061928571428574</v>
      </c>
      <c r="AT50" s="3">
        <f t="shared" si="8"/>
        <v>5.0144392857142854</v>
      </c>
      <c r="AU50" s="3">
        <f t="shared" si="9"/>
        <v>5.9803786428571426</v>
      </c>
      <c r="AV50" s="3">
        <f t="shared" si="10"/>
        <v>5.1648724642857147</v>
      </c>
      <c r="AW50" s="3">
        <f t="shared" si="11"/>
        <v>6.1545644285714287</v>
      </c>
      <c r="AX50" s="3">
        <f t="shared" si="12"/>
        <v>5.315305642857143</v>
      </c>
      <c r="AY50" s="3">
        <f t="shared" si="13"/>
        <v>0.84133928571428651</v>
      </c>
      <c r="AZ50" s="3">
        <f t="shared" si="14"/>
        <v>0.86657946428571508</v>
      </c>
      <c r="BA50" s="3">
        <f t="shared" si="15"/>
        <v>0.89181964285714377</v>
      </c>
      <c r="BB50" s="3">
        <f t="shared" si="16"/>
        <v>0.74037857142857211</v>
      </c>
      <c r="BC50" s="3">
        <f t="shared" si="17"/>
        <v>0.6394178571428577</v>
      </c>
      <c r="BD50" s="3">
        <f t="shared" si="18"/>
        <v>0.76258992857142927</v>
      </c>
      <c r="BE50" s="3">
        <f t="shared" si="19"/>
        <v>0.65860039285714345</v>
      </c>
      <c r="BF50" s="3">
        <f t="shared" si="20"/>
        <v>0.78480128571428653</v>
      </c>
      <c r="BG50" s="3">
        <f t="shared" si="21"/>
        <v>0.6777829285714293</v>
      </c>
    </row>
    <row r="51" spans="1:59" ht="15" x14ac:dyDescent="0.25">
      <c r="A51" s="38" t="s">
        <v>212</v>
      </c>
      <c r="B51" s="38" t="s">
        <v>23</v>
      </c>
      <c r="C51" s="38" t="s">
        <v>153</v>
      </c>
      <c r="D51" s="38"/>
      <c r="E51" s="39">
        <f>AVERAGE(IFERROR(VLOOKUP($A51,'Nates Projections'!$A$8:$O$500,5,FALSE),VLOOKUP($A51,'Blakes Projections'!$A$8:$O$500,5,FALSE)),IFERROR(VLOOKUP($A51,'Blakes Projections'!$A$8:$O$500,5,FALSE),VLOOKUP($A51,'Nates Projections'!$A$8:$O$500,5,FALSE)))</f>
        <v>84</v>
      </c>
      <c r="F51" s="38">
        <f>AVERAGE(IFERROR(VLOOKUP($A51,'Nates Projections'!$A$8:$O$500,6,FALSE),VLOOKUP($A51,'Blakes Projections'!$A$8:$O$500,6,FALSE)),IFERROR(VLOOKUP($A51,'Blakes Projections'!$A$8:$O$500,6,FALSE),VLOOKUP($A51,'Nates Projections'!$A$8:$O$500,6,FALSE)))</f>
        <v>36.1</v>
      </c>
      <c r="G51" s="38">
        <f>AVERAGE(IFERROR(VLOOKUP($A51,'Nates Projections'!$A$8:$O$500,7,FALSE),VLOOKUP($A51,'Blakes Projections'!$A$8:$O$500,7,FALSE)),IFERROR(VLOOKUP($A51,'Blakes Projections'!$A$8:$O$500,7,FALSE),VLOOKUP($A51,'Nates Projections'!$A$8:$O$500,7,FALSE)))</f>
        <v>54.85</v>
      </c>
      <c r="H51" s="38">
        <f>AVERAGE(IFERROR(VLOOKUP($A51,'Nates Projections'!$A$8:$O$500,8,FALSE),VLOOKUP($A51,'Blakes Projections'!$A$8:$O$500,8,FALSE)),IFERROR(VLOOKUP($A51,'Blakes Projections'!$A$8:$O$500,8,FALSE),VLOOKUP($A51,'Nates Projections'!$A$8:$O$500,8,FALSE)))</f>
        <v>90.9</v>
      </c>
      <c r="I51" s="38">
        <f>AVERAGE(IFERROR(VLOOKUP($A51,'Nates Projections'!$A$8:$O$500,9,FALSE),VLOOKUP($A51,'Blakes Projections'!$A$8:$O$500,9,FALSE)),IFERROR(VLOOKUP($A51,'Blakes Projections'!$A$8:$O$500,9,FALSE),VLOOKUP($A51,'Nates Projections'!$A$8:$O$500,9,FALSE)))</f>
        <v>22.85</v>
      </c>
      <c r="J51" s="38">
        <f>AVERAGE(IFERROR(VLOOKUP($A51,'Nates Projections'!$A$8:$O$500,10,FALSE),VLOOKUP($A51,'Blakes Projections'!$A$8:$O$500,10,FALSE)),IFERROR(VLOOKUP($A51,'Blakes Projections'!$A$8:$O$500,10,FALSE),VLOOKUP($A51,'Nates Projections'!$A$8:$O$500,10,FALSE)))</f>
        <v>187.85</v>
      </c>
      <c r="K51" s="38">
        <f>AVERAGE(IFERROR(VLOOKUP($A51,'Nates Projections'!$A$8:$O$500,11,FALSE),VLOOKUP($A51,'Blakes Projections'!$A$8:$O$500,11,FALSE)),IFERROR(VLOOKUP($A51,'Blakes Projections'!$A$8:$O$500,11,FALSE),VLOOKUP($A51,'Nates Projections'!$A$8:$O$500,11,FALSE)))</f>
        <v>46.85</v>
      </c>
      <c r="L51" s="38">
        <f>AVERAGE(IFERROR(VLOOKUP($A51,'Nates Projections'!$A$8:$O$500,12,FALSE),VLOOKUP($A51,'Blakes Projections'!$A$8:$O$500,12,FALSE)),IFERROR(VLOOKUP($A51,'Blakes Projections'!$A$8:$O$500,12,FALSE),VLOOKUP($A51,'Nates Projections'!$A$8:$O$500,12,FALSE)))</f>
        <v>53.45</v>
      </c>
      <c r="M51" s="38">
        <f>AVERAGE(IFERROR(VLOOKUP($A51,'Nates Projections'!$A$8:$O$500,13,FALSE),VLOOKUP($A51,'Blakes Projections'!$A$8:$O$500,13,FALSE)),IFERROR(VLOOKUP($A51,'Blakes Projections'!$A$8:$O$500,13,FALSE),VLOOKUP($A51,'Nates Projections'!$A$8:$O$500,13,FALSE)))</f>
        <v>47.35</v>
      </c>
      <c r="N51" s="52">
        <f t="shared" si="0"/>
        <v>0.19217460739952091</v>
      </c>
      <c r="O51" s="71">
        <f>AVERAGE(IFERROR(VLOOKUP($A51,'Nates Projections'!$A$8:$O$500,15,FALSE),VLOOKUP($A51,'Blakes Projections'!$A$8:$O$500,15,FALSE)),IFERROR(VLOOKUP($A51,'Blakes Projections'!$A$8:$O$500,15,FALSE),VLOOKUP($A51,'Nates Projections'!$A$8:$O$500,15,FALSE)))</f>
        <v>21</v>
      </c>
      <c r="P51" s="55">
        <f t="shared" ref="P51:Y51" si="64">IF(F$4="Yes",F51*F$5,0)</f>
        <v>180.5</v>
      </c>
      <c r="Q51" s="55">
        <f t="shared" si="64"/>
        <v>205.6875</v>
      </c>
      <c r="R51" s="55">
        <f t="shared" si="64"/>
        <v>0</v>
      </c>
      <c r="S51" s="55">
        <f t="shared" si="64"/>
        <v>11.425000000000001</v>
      </c>
      <c r="T51" s="55">
        <f t="shared" si="64"/>
        <v>93.924999999999997</v>
      </c>
      <c r="U51" s="55">
        <f t="shared" si="64"/>
        <v>14.055</v>
      </c>
      <c r="V51" s="55">
        <f t="shared" si="64"/>
        <v>32.07</v>
      </c>
      <c r="W51" s="55">
        <f t="shared" si="64"/>
        <v>0</v>
      </c>
      <c r="X51" s="55">
        <f t="shared" si="64"/>
        <v>0</v>
      </c>
      <c r="Y51" s="56">
        <f t="shared" si="64"/>
        <v>0</v>
      </c>
      <c r="Z51" s="57">
        <f t="shared" si="2"/>
        <v>537.66250000000002</v>
      </c>
      <c r="AA51" s="59">
        <f t="shared" si="3"/>
        <v>6.4007440476190478</v>
      </c>
      <c r="AB51" s="59">
        <f t="shared" si="4"/>
        <v>0.64387925000000112</v>
      </c>
      <c r="AC51" s="1"/>
      <c r="AD51" s="1"/>
      <c r="AE51" s="1"/>
      <c r="AF51" s="1"/>
      <c r="AG51" s="1"/>
      <c r="AH51" s="1"/>
      <c r="AI51" s="1"/>
      <c r="AJ51" s="1"/>
      <c r="AK51" s="1"/>
      <c r="AL51" s="1">
        <f>IFERROR(VLOOKUP(C51,CALC!$K$2:$M$8,2,FALSE),1)</f>
        <v>0.96</v>
      </c>
      <c r="AM51" s="1">
        <f>IFERROR(VLOOKUP(C51,CALC!$K$2:$M$8,3,FALSE),1)</f>
        <v>0.98</v>
      </c>
      <c r="AN51" s="1">
        <f>VLOOKUP(B51,CALC!$E$2:$H$33,3,FALSE)</f>
        <v>1.04</v>
      </c>
      <c r="AO51" s="1">
        <f>VLOOKUP(B51,CALC!$E$2:$H$33,4,FALSE)</f>
        <v>1.02</v>
      </c>
      <c r="AP51" s="1"/>
      <c r="AQ51" s="3">
        <f t="shared" si="5"/>
        <v>6.2727291666666671</v>
      </c>
      <c r="AR51" s="3">
        <f t="shared" si="6"/>
        <v>6.1447142857142856</v>
      </c>
      <c r="AS51" s="3">
        <f t="shared" si="7"/>
        <v>6.5287589285714285</v>
      </c>
      <c r="AT51" s="3">
        <f t="shared" si="8"/>
        <v>6.65677380952381</v>
      </c>
      <c r="AU51" s="3">
        <f t="shared" si="9"/>
        <v>6.3981837500000003</v>
      </c>
      <c r="AV51" s="3">
        <f t="shared" si="10"/>
        <v>6.5236383333333343</v>
      </c>
      <c r="AW51" s="3">
        <f t="shared" si="11"/>
        <v>6.2676085714285712</v>
      </c>
      <c r="AX51" s="3">
        <f t="shared" si="12"/>
        <v>6.3905028571428568</v>
      </c>
      <c r="AY51" s="3">
        <f t="shared" si="13"/>
        <v>0.64413690476190588</v>
      </c>
      <c r="AZ51" s="3">
        <f t="shared" si="14"/>
        <v>0.63125416666666778</v>
      </c>
      <c r="BA51" s="3">
        <f t="shared" si="15"/>
        <v>0.61837142857142957</v>
      </c>
      <c r="BB51" s="3">
        <f t="shared" si="16"/>
        <v>0.65701964285714398</v>
      </c>
      <c r="BC51" s="3">
        <f t="shared" si="17"/>
        <v>0.66990238095238219</v>
      </c>
      <c r="BD51" s="3">
        <f t="shared" si="18"/>
        <v>0.64387925000000112</v>
      </c>
      <c r="BE51" s="3">
        <f t="shared" si="19"/>
        <v>0.65650433333333447</v>
      </c>
      <c r="BF51" s="3">
        <f t="shared" si="20"/>
        <v>0.63073885714285816</v>
      </c>
      <c r="BG51" s="3">
        <f t="shared" si="21"/>
        <v>0.64310628571428674</v>
      </c>
    </row>
    <row r="52" spans="1:59" ht="15" x14ac:dyDescent="0.25">
      <c r="A52" s="38" t="s">
        <v>227</v>
      </c>
      <c r="B52" s="38" t="s">
        <v>45</v>
      </c>
      <c r="C52" s="38" t="s">
        <v>181</v>
      </c>
      <c r="D52" s="38"/>
      <c r="E52" s="39">
        <f>AVERAGE(IFERROR(VLOOKUP($A52,'Nates Projections'!$A$8:$O$500,5,FALSE),VLOOKUP($A52,'Blakes Projections'!$A$8:$O$500,5,FALSE)),IFERROR(VLOOKUP($A52,'Blakes Projections'!$A$8:$O$500,5,FALSE),VLOOKUP($A52,'Nates Projections'!$A$8:$O$500,5,FALSE)))</f>
        <v>84</v>
      </c>
      <c r="F52" s="38">
        <f>AVERAGE(IFERROR(VLOOKUP($A52,'Nates Projections'!$A$8:$O$500,6,FALSE),VLOOKUP($A52,'Blakes Projections'!$A$8:$O$500,6,FALSE)),IFERROR(VLOOKUP($A52,'Blakes Projections'!$A$8:$O$500,6,FALSE),VLOOKUP($A52,'Nates Projections'!$A$8:$O$500,6,FALSE)))</f>
        <v>16.850000000000001</v>
      </c>
      <c r="G52" s="38">
        <f>AVERAGE(IFERROR(VLOOKUP($A52,'Nates Projections'!$A$8:$O$500,7,FALSE),VLOOKUP($A52,'Blakes Projections'!$A$8:$O$500,7,FALSE)),IFERROR(VLOOKUP($A52,'Blakes Projections'!$A$8:$O$500,7,FALSE),VLOOKUP($A52,'Nates Projections'!$A$8:$O$500,7,FALSE)))</f>
        <v>50.099999999999994</v>
      </c>
      <c r="H52" s="38">
        <f>AVERAGE(IFERROR(VLOOKUP($A52,'Nates Projections'!$A$8:$O$500,8,FALSE),VLOOKUP($A52,'Blakes Projections'!$A$8:$O$500,8,FALSE)),IFERROR(VLOOKUP($A52,'Blakes Projections'!$A$8:$O$500,8,FALSE),VLOOKUP($A52,'Nates Projections'!$A$8:$O$500,8,FALSE)))</f>
        <v>66.949999999999989</v>
      </c>
      <c r="I52" s="38">
        <f>AVERAGE(IFERROR(VLOOKUP($A52,'Nates Projections'!$A$8:$O$500,9,FALSE),VLOOKUP($A52,'Blakes Projections'!$A$8:$O$500,9,FALSE)),IFERROR(VLOOKUP($A52,'Blakes Projections'!$A$8:$O$500,9,FALSE),VLOOKUP($A52,'Nates Projections'!$A$8:$O$500,9,FALSE)))</f>
        <v>28.200000000000003</v>
      </c>
      <c r="J52" s="38">
        <f>AVERAGE(IFERROR(VLOOKUP($A52,'Nates Projections'!$A$8:$O$500,10,FALSE),VLOOKUP($A52,'Blakes Projections'!$A$8:$O$500,10,FALSE)),IFERROR(VLOOKUP($A52,'Blakes Projections'!$A$8:$O$500,10,FALSE),VLOOKUP($A52,'Nates Projections'!$A$8:$O$500,10,FALSE)))</f>
        <v>225.15</v>
      </c>
      <c r="K52" s="38">
        <f>AVERAGE(IFERROR(VLOOKUP($A52,'Nates Projections'!$A$8:$O$500,11,FALSE),VLOOKUP($A52,'Blakes Projections'!$A$8:$O$500,11,FALSE)),IFERROR(VLOOKUP($A52,'Blakes Projections'!$A$8:$O$500,11,FALSE),VLOOKUP($A52,'Nates Projections'!$A$8:$O$500,11,FALSE)))</f>
        <v>39.049999999999997</v>
      </c>
      <c r="L52" s="38">
        <f>AVERAGE(IFERROR(VLOOKUP($A52,'Nates Projections'!$A$8:$O$500,12,FALSE),VLOOKUP($A52,'Blakes Projections'!$A$8:$O$500,12,FALSE)),IFERROR(VLOOKUP($A52,'Blakes Projections'!$A$8:$O$500,12,FALSE),VLOOKUP($A52,'Nates Projections'!$A$8:$O$500,12,FALSE)))</f>
        <v>132.9</v>
      </c>
      <c r="M52" s="38">
        <f>AVERAGE(IFERROR(VLOOKUP($A52,'Nates Projections'!$A$8:$O$500,13,FALSE),VLOOKUP($A52,'Blakes Projections'!$A$8:$O$500,13,FALSE)),IFERROR(VLOOKUP($A52,'Blakes Projections'!$A$8:$O$500,13,FALSE),VLOOKUP($A52,'Nates Projections'!$A$8:$O$500,13,FALSE)))</f>
        <v>38</v>
      </c>
      <c r="N52" s="52">
        <f t="shared" si="0"/>
        <v>7.4838996224739066E-2</v>
      </c>
      <c r="O52" s="71">
        <f>AVERAGE(IFERROR(VLOOKUP($A52,'Nates Projections'!$A$8:$O$500,15,FALSE),VLOOKUP($A52,'Blakes Projections'!$A$8:$O$500,15,FALSE)),IFERROR(VLOOKUP($A52,'Blakes Projections'!$A$8:$O$500,15,FALSE),VLOOKUP($A52,'Nates Projections'!$A$8:$O$500,15,FALSE)))</f>
        <v>24.675000000000001</v>
      </c>
      <c r="P52" s="55">
        <f t="shared" ref="P52:Y52" si="65">IF(F$4="Yes",F52*F$5,0)</f>
        <v>84.25</v>
      </c>
      <c r="Q52" s="55">
        <f t="shared" si="65"/>
        <v>187.87499999999997</v>
      </c>
      <c r="R52" s="55">
        <f t="shared" si="65"/>
        <v>0</v>
      </c>
      <c r="S52" s="55">
        <f t="shared" si="65"/>
        <v>14.100000000000001</v>
      </c>
      <c r="T52" s="55">
        <f t="shared" si="65"/>
        <v>112.575</v>
      </c>
      <c r="U52" s="55">
        <f t="shared" si="65"/>
        <v>11.714999999999998</v>
      </c>
      <c r="V52" s="55">
        <f t="shared" si="65"/>
        <v>79.739999999999995</v>
      </c>
      <c r="W52" s="55">
        <f t="shared" si="65"/>
        <v>0</v>
      </c>
      <c r="X52" s="55">
        <f t="shared" si="65"/>
        <v>0</v>
      </c>
      <c r="Y52" s="56">
        <f t="shared" si="65"/>
        <v>0</v>
      </c>
      <c r="Z52" s="57">
        <f t="shared" si="2"/>
        <v>490.255</v>
      </c>
      <c r="AA52" s="59">
        <f t="shared" si="3"/>
        <v>5.8363690476190477</v>
      </c>
      <c r="AB52" s="59">
        <f t="shared" si="4"/>
        <v>0.81113999999999953</v>
      </c>
      <c r="AC52" s="1"/>
      <c r="AD52" s="1"/>
      <c r="AE52" s="1"/>
      <c r="AF52" s="1"/>
      <c r="AG52" s="1"/>
      <c r="AH52" s="1"/>
      <c r="AI52" s="1"/>
      <c r="AJ52" s="1"/>
      <c r="AK52" s="1"/>
      <c r="AL52" s="1">
        <f>IFERROR(VLOOKUP(C52,CALC!$K$2:$M$8,2,FALSE),1)</f>
        <v>1</v>
      </c>
      <c r="AM52" s="1">
        <f>IFERROR(VLOOKUP(C52,CALC!$K$2:$M$8,3,FALSE),1)</f>
        <v>1</v>
      </c>
      <c r="AN52" s="1">
        <f>VLOOKUP(B52,CALC!$E$2:$H$33,3,FALSE)</f>
        <v>0.76</v>
      </c>
      <c r="AO52" s="1">
        <f>VLOOKUP(B52,CALC!$E$2:$H$33,4,FALSE)</f>
        <v>0.88</v>
      </c>
      <c r="AP52" s="1"/>
      <c r="AQ52" s="3">
        <f t="shared" si="5"/>
        <v>5.8363690476190477</v>
      </c>
      <c r="AR52" s="3">
        <f t="shared" si="6"/>
        <v>5.8363690476190477</v>
      </c>
      <c r="AS52" s="3">
        <f t="shared" si="7"/>
        <v>5.1360047619047622</v>
      </c>
      <c r="AT52" s="3">
        <f t="shared" si="8"/>
        <v>4.4356404761904766</v>
      </c>
      <c r="AU52" s="3">
        <f t="shared" si="9"/>
        <v>5.1360047619047622</v>
      </c>
      <c r="AV52" s="3">
        <f t="shared" si="10"/>
        <v>4.4356404761904766</v>
      </c>
      <c r="AW52" s="3">
        <f t="shared" si="11"/>
        <v>5.1360047619047622</v>
      </c>
      <c r="AX52" s="3">
        <f t="shared" si="12"/>
        <v>4.4356404761904766</v>
      </c>
      <c r="AY52" s="3">
        <f t="shared" si="13"/>
        <v>0.9217499999999994</v>
      </c>
      <c r="AZ52" s="3">
        <f t="shared" si="14"/>
        <v>0.9217499999999994</v>
      </c>
      <c r="BA52" s="3">
        <f t="shared" si="15"/>
        <v>0.9217499999999994</v>
      </c>
      <c r="BB52" s="3">
        <f t="shared" si="16"/>
        <v>0.81113999999999953</v>
      </c>
      <c r="BC52" s="3">
        <f t="shared" si="17"/>
        <v>0.70052999999999954</v>
      </c>
      <c r="BD52" s="3">
        <f t="shared" si="18"/>
        <v>0.81113999999999953</v>
      </c>
      <c r="BE52" s="3">
        <f t="shared" si="19"/>
        <v>0.70052999999999954</v>
      </c>
      <c r="BF52" s="3">
        <f t="shared" si="20"/>
        <v>0.81113999999999953</v>
      </c>
      <c r="BG52" s="3">
        <f t="shared" si="21"/>
        <v>0.70052999999999954</v>
      </c>
    </row>
    <row r="53" spans="1:59" ht="15" x14ac:dyDescent="0.25">
      <c r="A53" s="38" t="s">
        <v>219</v>
      </c>
      <c r="B53" s="38" t="s">
        <v>47</v>
      </c>
      <c r="C53" s="38" t="s">
        <v>181</v>
      </c>
      <c r="D53" s="38"/>
      <c r="E53" s="39">
        <f>AVERAGE(IFERROR(VLOOKUP($A53,'Nates Projections'!$A$8:$O$500,5,FALSE),VLOOKUP($A53,'Blakes Projections'!$A$8:$O$500,5,FALSE)),IFERROR(VLOOKUP($A53,'Blakes Projections'!$A$8:$O$500,5,FALSE),VLOOKUP($A53,'Nates Projections'!$A$8:$O$500,5,FALSE)))</f>
        <v>84</v>
      </c>
      <c r="F53" s="38">
        <f>AVERAGE(IFERROR(VLOOKUP($A53,'Nates Projections'!$A$8:$O$500,6,FALSE),VLOOKUP($A53,'Blakes Projections'!$A$8:$O$500,6,FALSE)),IFERROR(VLOOKUP($A53,'Blakes Projections'!$A$8:$O$500,6,FALSE),VLOOKUP($A53,'Nates Projections'!$A$8:$O$500,6,FALSE)))</f>
        <v>11.899999999999999</v>
      </c>
      <c r="G53" s="38">
        <f>AVERAGE(IFERROR(VLOOKUP($A53,'Nates Projections'!$A$8:$O$500,7,FALSE),VLOOKUP($A53,'Blakes Projections'!$A$8:$O$500,7,FALSE)),IFERROR(VLOOKUP($A53,'Blakes Projections'!$A$8:$O$500,7,FALSE),VLOOKUP($A53,'Nates Projections'!$A$8:$O$500,7,FALSE)))</f>
        <v>52.75</v>
      </c>
      <c r="H53" s="38">
        <f>AVERAGE(IFERROR(VLOOKUP($A53,'Nates Projections'!$A$8:$O$500,8,FALSE),VLOOKUP($A53,'Blakes Projections'!$A$8:$O$500,8,FALSE)),IFERROR(VLOOKUP($A53,'Blakes Projections'!$A$8:$O$500,8,FALSE),VLOOKUP($A53,'Nates Projections'!$A$8:$O$500,8,FALSE)))</f>
        <v>64.650000000000006</v>
      </c>
      <c r="I53" s="38">
        <f>AVERAGE(IFERROR(VLOOKUP($A53,'Nates Projections'!$A$8:$O$500,9,FALSE),VLOOKUP($A53,'Blakes Projections'!$A$8:$O$500,9,FALSE)),IFERROR(VLOOKUP($A53,'Blakes Projections'!$A$8:$O$500,9,FALSE),VLOOKUP($A53,'Nates Projections'!$A$8:$O$500,9,FALSE)))</f>
        <v>20.149999999999999</v>
      </c>
      <c r="J53" s="38">
        <f>AVERAGE(IFERROR(VLOOKUP($A53,'Nates Projections'!$A$8:$O$500,10,FALSE),VLOOKUP($A53,'Blakes Projections'!$A$8:$O$500,10,FALSE)),IFERROR(VLOOKUP($A53,'Blakes Projections'!$A$8:$O$500,10,FALSE),VLOOKUP($A53,'Nates Projections'!$A$8:$O$500,10,FALSE)))</f>
        <v>165.15</v>
      </c>
      <c r="K53" s="38">
        <f>AVERAGE(IFERROR(VLOOKUP($A53,'Nates Projections'!$A$8:$O$500,11,FALSE),VLOOKUP($A53,'Blakes Projections'!$A$8:$O$500,11,FALSE)),IFERROR(VLOOKUP($A53,'Blakes Projections'!$A$8:$O$500,11,FALSE),VLOOKUP($A53,'Nates Projections'!$A$8:$O$500,11,FALSE)))</f>
        <v>80.75</v>
      </c>
      <c r="L53" s="38">
        <f>AVERAGE(IFERROR(VLOOKUP($A53,'Nates Projections'!$A$8:$O$500,12,FALSE),VLOOKUP($A53,'Blakes Projections'!$A$8:$O$500,12,FALSE)),IFERROR(VLOOKUP($A53,'Blakes Projections'!$A$8:$O$500,12,FALSE),VLOOKUP($A53,'Nates Projections'!$A$8:$O$500,12,FALSE)))</f>
        <v>144.9</v>
      </c>
      <c r="M53" s="38">
        <f>AVERAGE(IFERROR(VLOOKUP($A53,'Nates Projections'!$A$8:$O$500,13,FALSE),VLOOKUP($A53,'Blakes Projections'!$A$8:$O$500,13,FALSE)),IFERROR(VLOOKUP($A53,'Blakes Projections'!$A$8:$O$500,13,FALSE),VLOOKUP($A53,'Nates Projections'!$A$8:$O$500,13,FALSE)))</f>
        <v>27.700000000000003</v>
      </c>
      <c r="N53" s="52">
        <f t="shared" si="0"/>
        <v>7.2055706933091115E-2</v>
      </c>
      <c r="O53" s="71">
        <f>AVERAGE(IFERROR(VLOOKUP($A53,'Nates Projections'!$A$8:$O$500,15,FALSE),VLOOKUP($A53,'Blakes Projections'!$A$8:$O$500,15,FALSE)),IFERROR(VLOOKUP($A53,'Blakes Projections'!$A$8:$O$500,15,FALSE),VLOOKUP($A53,'Nates Projections'!$A$8:$O$500,15,FALSE)))</f>
        <v>25.6</v>
      </c>
      <c r="P53" s="55">
        <f t="shared" ref="P53:Y53" si="66">IF(F$4="Yes",F53*F$5,0)</f>
        <v>59.499999999999993</v>
      </c>
      <c r="Q53" s="55">
        <f t="shared" si="66"/>
        <v>197.8125</v>
      </c>
      <c r="R53" s="55">
        <f t="shared" si="66"/>
        <v>0</v>
      </c>
      <c r="S53" s="55">
        <f t="shared" si="66"/>
        <v>10.074999999999999</v>
      </c>
      <c r="T53" s="55">
        <f t="shared" si="66"/>
        <v>82.575000000000003</v>
      </c>
      <c r="U53" s="55">
        <f t="shared" si="66"/>
        <v>24.224999999999998</v>
      </c>
      <c r="V53" s="55">
        <f t="shared" si="66"/>
        <v>86.94</v>
      </c>
      <c r="W53" s="55">
        <f t="shared" si="66"/>
        <v>0</v>
      </c>
      <c r="X53" s="55">
        <f t="shared" si="66"/>
        <v>0</v>
      </c>
      <c r="Y53" s="56">
        <f t="shared" si="66"/>
        <v>0</v>
      </c>
      <c r="Z53" s="57">
        <f t="shared" si="2"/>
        <v>461.1275</v>
      </c>
      <c r="AA53" s="59">
        <f t="shared" si="3"/>
        <v>5.489613095238095</v>
      </c>
      <c r="AB53" s="59">
        <f t="shared" si="4"/>
        <v>0.60086877976190378</v>
      </c>
      <c r="AC53" s="1"/>
      <c r="AD53" s="1"/>
      <c r="AE53" s="1"/>
      <c r="AF53" s="1"/>
      <c r="AG53" s="1"/>
      <c r="AH53" s="1"/>
      <c r="AI53" s="1"/>
      <c r="AJ53" s="1"/>
      <c r="AK53" s="1"/>
      <c r="AL53" s="1">
        <f>IFERROR(VLOOKUP(C53,CALC!$K$2:$M$8,2,FALSE),1)</f>
        <v>1</v>
      </c>
      <c r="AM53" s="1">
        <f>IFERROR(VLOOKUP(C53,CALC!$K$2:$M$8,3,FALSE),1)</f>
        <v>1</v>
      </c>
      <c r="AN53" s="1">
        <f>VLOOKUP(B53,CALC!$E$2:$H$33,3,FALSE)</f>
        <v>1.0900000000000001</v>
      </c>
      <c r="AO53" s="1">
        <f>VLOOKUP(B53,CALC!$E$2:$H$33,4,FALSE)</f>
        <v>1.0449999999999999</v>
      </c>
      <c r="AP53" s="1"/>
      <c r="AQ53" s="3">
        <f t="shared" si="5"/>
        <v>5.489613095238095</v>
      </c>
      <c r="AR53" s="3">
        <f t="shared" si="6"/>
        <v>5.489613095238095</v>
      </c>
      <c r="AS53" s="3">
        <f t="shared" si="7"/>
        <v>5.7366456845238085</v>
      </c>
      <c r="AT53" s="3">
        <f t="shared" si="8"/>
        <v>5.9836782738095238</v>
      </c>
      <c r="AU53" s="3">
        <f t="shared" si="9"/>
        <v>5.7366456845238085</v>
      </c>
      <c r="AV53" s="3">
        <f t="shared" si="10"/>
        <v>5.9836782738095238</v>
      </c>
      <c r="AW53" s="3">
        <f t="shared" si="11"/>
        <v>5.7366456845238085</v>
      </c>
      <c r="AX53" s="3">
        <f t="shared" si="12"/>
        <v>5.9836782738095238</v>
      </c>
      <c r="AY53" s="3">
        <f t="shared" si="13"/>
        <v>0.57499404761904671</v>
      </c>
      <c r="AZ53" s="3">
        <f t="shared" si="14"/>
        <v>0.57499404761904671</v>
      </c>
      <c r="BA53" s="3">
        <f t="shared" si="15"/>
        <v>0.57499404761904671</v>
      </c>
      <c r="BB53" s="3">
        <f t="shared" si="16"/>
        <v>0.60086877976190378</v>
      </c>
      <c r="BC53" s="3">
        <f t="shared" si="17"/>
        <v>0.62674351190476096</v>
      </c>
      <c r="BD53" s="3">
        <f t="shared" si="18"/>
        <v>0.60086877976190378</v>
      </c>
      <c r="BE53" s="3">
        <f t="shared" si="19"/>
        <v>0.62674351190476096</v>
      </c>
      <c r="BF53" s="3">
        <f t="shared" si="20"/>
        <v>0.60086877976190378</v>
      </c>
      <c r="BG53" s="3">
        <f t="shared" si="21"/>
        <v>0.62674351190476096</v>
      </c>
    </row>
    <row r="54" spans="1:59" ht="15" x14ac:dyDescent="0.25">
      <c r="A54" s="38" t="s">
        <v>236</v>
      </c>
      <c r="B54" s="38" t="s">
        <v>16</v>
      </c>
      <c r="C54" s="38" t="s">
        <v>186</v>
      </c>
      <c r="D54" s="38"/>
      <c r="E54" s="39">
        <f>AVERAGE(IFERROR(VLOOKUP($A54,'Nates Projections'!$A$8:$O$500,5,FALSE),VLOOKUP($A54,'Blakes Projections'!$A$8:$O$500,5,FALSE)),IFERROR(VLOOKUP($A54,'Blakes Projections'!$A$8:$O$500,5,FALSE),VLOOKUP($A54,'Nates Projections'!$A$8:$O$500,5,FALSE)))</f>
        <v>84</v>
      </c>
      <c r="F54" s="38">
        <f>AVERAGE(IFERROR(VLOOKUP($A54,'Nates Projections'!$A$8:$O$500,6,FALSE),VLOOKUP($A54,'Blakes Projections'!$A$8:$O$500,6,FALSE)),IFERROR(VLOOKUP($A54,'Blakes Projections'!$A$8:$O$500,6,FALSE),VLOOKUP($A54,'Nates Projections'!$A$8:$O$500,6,FALSE)))</f>
        <v>37.299999999999997</v>
      </c>
      <c r="G54" s="38">
        <f>AVERAGE(IFERROR(VLOOKUP($A54,'Nates Projections'!$A$8:$O$500,7,FALSE),VLOOKUP($A54,'Blakes Projections'!$A$8:$O$500,7,FALSE)),IFERROR(VLOOKUP($A54,'Blakes Projections'!$A$8:$O$500,7,FALSE),VLOOKUP($A54,'Nates Projections'!$A$8:$O$500,7,FALSE)))</f>
        <v>50.2</v>
      </c>
      <c r="H54" s="38">
        <f>AVERAGE(IFERROR(VLOOKUP($A54,'Nates Projections'!$A$8:$O$500,8,FALSE),VLOOKUP($A54,'Blakes Projections'!$A$8:$O$500,8,FALSE)),IFERROR(VLOOKUP($A54,'Blakes Projections'!$A$8:$O$500,8,FALSE),VLOOKUP($A54,'Nates Projections'!$A$8:$O$500,8,FALSE)))</f>
        <v>87.5</v>
      </c>
      <c r="I54" s="38">
        <f>AVERAGE(IFERROR(VLOOKUP($A54,'Nates Projections'!$A$8:$O$500,9,FALSE),VLOOKUP($A54,'Blakes Projections'!$A$8:$O$500,9,FALSE)),IFERROR(VLOOKUP($A54,'Blakes Projections'!$A$8:$O$500,9,FALSE),VLOOKUP($A54,'Nates Projections'!$A$8:$O$500,9,FALSE)))</f>
        <v>29.1</v>
      </c>
      <c r="J54" s="38">
        <f>AVERAGE(IFERROR(VLOOKUP($A54,'Nates Projections'!$A$8:$O$500,10,FALSE),VLOOKUP($A54,'Blakes Projections'!$A$8:$O$500,10,FALSE)),IFERROR(VLOOKUP($A54,'Blakes Projections'!$A$8:$O$500,10,FALSE),VLOOKUP($A54,'Nates Projections'!$A$8:$O$500,10,FALSE)))</f>
        <v>222</v>
      </c>
      <c r="K54" s="38">
        <f>AVERAGE(IFERROR(VLOOKUP($A54,'Nates Projections'!$A$8:$O$500,11,FALSE),VLOOKUP($A54,'Blakes Projections'!$A$8:$O$500,11,FALSE)),IFERROR(VLOOKUP($A54,'Blakes Projections'!$A$8:$O$500,11,FALSE),VLOOKUP($A54,'Nates Projections'!$A$8:$O$500,11,FALSE)))</f>
        <v>34.950000000000003</v>
      </c>
      <c r="L54" s="38">
        <f>AVERAGE(IFERROR(VLOOKUP($A54,'Nates Projections'!$A$8:$O$500,12,FALSE),VLOOKUP($A54,'Blakes Projections'!$A$8:$O$500,12,FALSE)),IFERROR(VLOOKUP($A54,'Blakes Projections'!$A$8:$O$500,12,FALSE),VLOOKUP($A54,'Nates Projections'!$A$8:$O$500,12,FALSE)))</f>
        <v>43.8</v>
      </c>
      <c r="M54" s="38">
        <f>AVERAGE(IFERROR(VLOOKUP($A54,'Nates Projections'!$A$8:$O$500,13,FALSE),VLOOKUP($A54,'Blakes Projections'!$A$8:$O$500,13,FALSE)),IFERROR(VLOOKUP($A54,'Blakes Projections'!$A$8:$O$500,13,FALSE),VLOOKUP($A54,'Nates Projections'!$A$8:$O$500,13,FALSE)))</f>
        <v>38.700000000000003</v>
      </c>
      <c r="N54" s="52">
        <f t="shared" si="0"/>
        <v>0.16801801801801799</v>
      </c>
      <c r="O54" s="71">
        <f>AVERAGE(IFERROR(VLOOKUP($A54,'Nates Projections'!$A$8:$O$500,15,FALSE),VLOOKUP($A54,'Blakes Projections'!$A$8:$O$500,15,FALSE)),IFERROR(VLOOKUP($A54,'Blakes Projections'!$A$8:$O$500,15,FALSE),VLOOKUP($A54,'Nates Projections'!$A$8:$O$500,15,FALSE)))</f>
        <v>20</v>
      </c>
      <c r="P54" s="55">
        <f t="shared" ref="P54:Y54" si="67">IF(F$4="Yes",F54*F$5,0)</f>
        <v>186.5</v>
      </c>
      <c r="Q54" s="55">
        <f t="shared" si="67"/>
        <v>188.25</v>
      </c>
      <c r="R54" s="55">
        <f t="shared" si="67"/>
        <v>0</v>
      </c>
      <c r="S54" s="55">
        <f t="shared" si="67"/>
        <v>14.55</v>
      </c>
      <c r="T54" s="55">
        <f t="shared" si="67"/>
        <v>111</v>
      </c>
      <c r="U54" s="55">
        <f t="shared" si="67"/>
        <v>10.485000000000001</v>
      </c>
      <c r="V54" s="55">
        <f t="shared" si="67"/>
        <v>26.279999999999998</v>
      </c>
      <c r="W54" s="55">
        <f t="shared" si="67"/>
        <v>0</v>
      </c>
      <c r="X54" s="55">
        <f t="shared" si="67"/>
        <v>0</v>
      </c>
      <c r="Y54" s="56">
        <f t="shared" si="67"/>
        <v>0</v>
      </c>
      <c r="Z54" s="57">
        <f t="shared" si="2"/>
        <v>537.06500000000005</v>
      </c>
      <c r="AA54" s="59">
        <f t="shared" si="3"/>
        <v>6.3936309523809527</v>
      </c>
      <c r="AB54" s="59">
        <f t="shared" si="4"/>
        <v>0.60619185714285839</v>
      </c>
      <c r="AC54" s="1"/>
      <c r="AD54" s="1"/>
      <c r="AE54" s="1"/>
      <c r="AF54" s="1"/>
      <c r="AG54" s="1"/>
      <c r="AH54" s="1"/>
      <c r="AI54" s="1"/>
      <c r="AJ54" s="1"/>
      <c r="AK54" s="1"/>
      <c r="AL54" s="1">
        <f>IFERROR(VLOOKUP(C54,CALC!$K$2:$M$8,2,FALSE),1)</f>
        <v>1.08</v>
      </c>
      <c r="AM54" s="1">
        <f>IFERROR(VLOOKUP(C54,CALC!$K$2:$M$8,3,FALSE),1)</f>
        <v>1.04</v>
      </c>
      <c r="AN54" s="1">
        <f>VLOOKUP(B54,CALC!$E$2:$H$33,3,FALSE)</f>
        <v>0.83</v>
      </c>
      <c r="AO54" s="1">
        <f>VLOOKUP(B54,CALC!$E$2:$H$33,4,FALSE)</f>
        <v>0.91500000000000004</v>
      </c>
      <c r="AP54" s="1"/>
      <c r="AQ54" s="3">
        <f t="shared" si="5"/>
        <v>6.6493761904761914</v>
      </c>
      <c r="AR54" s="3">
        <f t="shared" si="6"/>
        <v>6.9051214285714293</v>
      </c>
      <c r="AS54" s="3">
        <f t="shared" si="7"/>
        <v>5.8501723214285724</v>
      </c>
      <c r="AT54" s="3">
        <f t="shared" si="8"/>
        <v>5.3067136904761902</v>
      </c>
      <c r="AU54" s="3">
        <f t="shared" si="9"/>
        <v>6.0841792142857152</v>
      </c>
      <c r="AV54" s="3">
        <f t="shared" si="10"/>
        <v>5.5189822380952389</v>
      </c>
      <c r="AW54" s="3">
        <f t="shared" si="11"/>
        <v>6.318186107142858</v>
      </c>
      <c r="AX54" s="3">
        <f t="shared" si="12"/>
        <v>5.7312507857142858</v>
      </c>
      <c r="AY54" s="3">
        <f t="shared" si="13"/>
        <v>0.63702380952381077</v>
      </c>
      <c r="AZ54" s="3">
        <f t="shared" si="14"/>
        <v>0.66250476190476326</v>
      </c>
      <c r="BA54" s="3">
        <f t="shared" si="15"/>
        <v>0.68798571428571564</v>
      </c>
      <c r="BB54" s="3">
        <f t="shared" si="16"/>
        <v>0.58287678571428692</v>
      </c>
      <c r="BC54" s="3">
        <f t="shared" si="17"/>
        <v>0.52872976190476295</v>
      </c>
      <c r="BD54" s="3">
        <f t="shared" si="18"/>
        <v>0.60619185714285839</v>
      </c>
      <c r="BE54" s="3">
        <f t="shared" si="19"/>
        <v>0.54987895238095352</v>
      </c>
      <c r="BF54" s="3">
        <f t="shared" si="20"/>
        <v>0.62950692857142987</v>
      </c>
      <c r="BG54" s="3">
        <f t="shared" si="21"/>
        <v>0.57102814285714398</v>
      </c>
    </row>
    <row r="55" spans="1:59" ht="15" x14ac:dyDescent="0.25">
      <c r="A55" s="38" t="s">
        <v>229</v>
      </c>
      <c r="B55" s="38" t="s">
        <v>43</v>
      </c>
      <c r="C55" s="38" t="s">
        <v>153</v>
      </c>
      <c r="D55" s="38"/>
      <c r="E55" s="39">
        <f>AVERAGE(IFERROR(VLOOKUP($A55,'Nates Projections'!$A$8:$O$500,5,FALSE),VLOOKUP($A55,'Blakes Projections'!$A$8:$O$500,5,FALSE)),IFERROR(VLOOKUP($A55,'Blakes Projections'!$A$8:$O$500,5,FALSE),VLOOKUP($A55,'Nates Projections'!$A$8:$O$500,5,FALSE)))</f>
        <v>84</v>
      </c>
      <c r="F55" s="38">
        <f>AVERAGE(IFERROR(VLOOKUP($A55,'Nates Projections'!$A$8:$O$500,6,FALSE),VLOOKUP($A55,'Blakes Projections'!$A$8:$O$500,6,FALSE)),IFERROR(VLOOKUP($A55,'Blakes Projections'!$A$8:$O$500,6,FALSE),VLOOKUP($A55,'Nates Projections'!$A$8:$O$500,6,FALSE)))</f>
        <v>24.4</v>
      </c>
      <c r="G55" s="38">
        <f>AVERAGE(IFERROR(VLOOKUP($A55,'Nates Projections'!$A$8:$O$500,7,FALSE),VLOOKUP($A55,'Blakes Projections'!$A$8:$O$500,7,FALSE)),IFERROR(VLOOKUP($A55,'Blakes Projections'!$A$8:$O$500,7,FALSE),VLOOKUP($A55,'Nates Projections'!$A$8:$O$500,7,FALSE)))</f>
        <v>63.55</v>
      </c>
      <c r="H55" s="38">
        <f>AVERAGE(IFERROR(VLOOKUP($A55,'Nates Projections'!$A$8:$O$500,8,FALSE),VLOOKUP($A55,'Blakes Projections'!$A$8:$O$500,8,FALSE)),IFERROR(VLOOKUP($A55,'Blakes Projections'!$A$8:$O$500,8,FALSE),VLOOKUP($A55,'Nates Projections'!$A$8:$O$500,8,FALSE)))</f>
        <v>87.95</v>
      </c>
      <c r="I55" s="38">
        <f>AVERAGE(IFERROR(VLOOKUP($A55,'Nates Projections'!$A$8:$O$500,9,FALSE),VLOOKUP($A55,'Blakes Projections'!$A$8:$O$500,9,FALSE)),IFERROR(VLOOKUP($A55,'Blakes Projections'!$A$8:$O$500,9,FALSE),VLOOKUP($A55,'Nates Projections'!$A$8:$O$500,9,FALSE)))</f>
        <v>32.200000000000003</v>
      </c>
      <c r="J55" s="38">
        <f>AVERAGE(IFERROR(VLOOKUP($A55,'Nates Projections'!$A$8:$O$500,10,FALSE),VLOOKUP($A55,'Blakes Projections'!$A$8:$O$500,10,FALSE)),IFERROR(VLOOKUP($A55,'Blakes Projections'!$A$8:$O$500,10,FALSE),VLOOKUP($A55,'Nates Projections'!$A$8:$O$500,10,FALSE)))</f>
        <v>186.8</v>
      </c>
      <c r="K55" s="38">
        <f>AVERAGE(IFERROR(VLOOKUP($A55,'Nates Projections'!$A$8:$O$500,11,FALSE),VLOOKUP($A55,'Blakes Projections'!$A$8:$O$500,11,FALSE)),IFERROR(VLOOKUP($A55,'Blakes Projections'!$A$8:$O$500,11,FALSE),VLOOKUP($A55,'Nates Projections'!$A$8:$O$500,11,FALSE)))</f>
        <v>88.85</v>
      </c>
      <c r="L55" s="38">
        <f>AVERAGE(IFERROR(VLOOKUP($A55,'Nates Projections'!$A$8:$O$500,12,FALSE),VLOOKUP($A55,'Blakes Projections'!$A$8:$O$500,12,FALSE)),IFERROR(VLOOKUP($A55,'Blakes Projections'!$A$8:$O$500,12,FALSE),VLOOKUP($A55,'Nates Projections'!$A$8:$O$500,12,FALSE)))</f>
        <v>59.4</v>
      </c>
      <c r="M55" s="38">
        <f>AVERAGE(IFERROR(VLOOKUP($A55,'Nates Projections'!$A$8:$O$500,13,FALSE),VLOOKUP($A55,'Blakes Projections'!$A$8:$O$500,13,FALSE)),IFERROR(VLOOKUP($A55,'Blakes Projections'!$A$8:$O$500,13,FALSE),VLOOKUP($A55,'Nates Projections'!$A$8:$O$500,13,FALSE)))</f>
        <v>22.799999999999997</v>
      </c>
      <c r="N55" s="52">
        <f t="shared" si="0"/>
        <v>0.13062098501070663</v>
      </c>
      <c r="O55" s="71">
        <f>AVERAGE(IFERROR(VLOOKUP($A55,'Nates Projections'!$A$8:$O$500,15,FALSE),VLOOKUP($A55,'Blakes Projections'!$A$8:$O$500,15,FALSE)),IFERROR(VLOOKUP($A55,'Blakes Projections'!$A$8:$O$500,15,FALSE),VLOOKUP($A55,'Nates Projections'!$A$8:$O$500,15,FALSE)))</f>
        <v>19.8</v>
      </c>
      <c r="P55" s="55">
        <f t="shared" ref="P55:Y55" si="68">IF(F$4="Yes",F55*F$5,0)</f>
        <v>122</v>
      </c>
      <c r="Q55" s="55">
        <f t="shared" si="68"/>
        <v>238.3125</v>
      </c>
      <c r="R55" s="55">
        <f t="shared" si="68"/>
        <v>0</v>
      </c>
      <c r="S55" s="55">
        <f t="shared" si="68"/>
        <v>16.100000000000001</v>
      </c>
      <c r="T55" s="55">
        <f t="shared" si="68"/>
        <v>93.4</v>
      </c>
      <c r="U55" s="55">
        <f t="shared" si="68"/>
        <v>26.654999999999998</v>
      </c>
      <c r="V55" s="55">
        <f t="shared" si="68"/>
        <v>35.64</v>
      </c>
      <c r="W55" s="55">
        <f t="shared" si="68"/>
        <v>0</v>
      </c>
      <c r="X55" s="55">
        <f t="shared" si="68"/>
        <v>0</v>
      </c>
      <c r="Y55" s="56">
        <f t="shared" si="68"/>
        <v>0</v>
      </c>
      <c r="Z55" s="57">
        <f t="shared" si="2"/>
        <v>532.10749999999996</v>
      </c>
      <c r="AA55" s="59">
        <f t="shared" si="3"/>
        <v>6.3346130952380948</v>
      </c>
      <c r="AB55" s="59">
        <f t="shared" si="4"/>
        <v>0.56644583333333376</v>
      </c>
      <c r="AC55" s="1"/>
      <c r="AD55" s="1"/>
      <c r="AE55" s="1"/>
      <c r="AF55" s="1"/>
      <c r="AG55" s="1"/>
      <c r="AH55" s="1"/>
      <c r="AI55" s="1"/>
      <c r="AJ55" s="1"/>
      <c r="AK55" s="1"/>
      <c r="AL55" s="1">
        <f>IFERROR(VLOOKUP(C55,CALC!$K$2:$M$8,2,FALSE),1)</f>
        <v>0.96</v>
      </c>
      <c r="AM55" s="1">
        <f>IFERROR(VLOOKUP(C55,CALC!$K$2:$M$8,3,FALSE),1)</f>
        <v>0.98</v>
      </c>
      <c r="AN55" s="1">
        <f>VLOOKUP(B55,CALC!$E$2:$H$33,3,FALSE)</f>
        <v>1</v>
      </c>
      <c r="AO55" s="1">
        <f>VLOOKUP(B55,CALC!$E$2:$H$33,4,FALSE)</f>
        <v>1</v>
      </c>
      <c r="AP55" s="1"/>
      <c r="AQ55" s="3">
        <f t="shared" si="5"/>
        <v>6.2079208333333327</v>
      </c>
      <c r="AR55" s="3">
        <f t="shared" si="6"/>
        <v>6.0812285714285705</v>
      </c>
      <c r="AS55" s="3">
        <f t="shared" si="7"/>
        <v>6.3346130952380948</v>
      </c>
      <c r="AT55" s="3">
        <f t="shared" si="8"/>
        <v>6.3346130952380948</v>
      </c>
      <c r="AU55" s="3">
        <f t="shared" si="9"/>
        <v>6.2079208333333327</v>
      </c>
      <c r="AV55" s="3">
        <f t="shared" si="10"/>
        <v>6.2079208333333327</v>
      </c>
      <c r="AW55" s="3">
        <f t="shared" si="11"/>
        <v>6.0812285714285705</v>
      </c>
      <c r="AX55" s="3">
        <f t="shared" si="12"/>
        <v>6.0812285714285705</v>
      </c>
      <c r="AY55" s="3">
        <f t="shared" si="13"/>
        <v>0.57800595238095287</v>
      </c>
      <c r="AZ55" s="3">
        <f t="shared" si="14"/>
        <v>0.56644583333333376</v>
      </c>
      <c r="BA55" s="3">
        <f t="shared" si="15"/>
        <v>0.55488571428571476</v>
      </c>
      <c r="BB55" s="3">
        <f t="shared" si="16"/>
        <v>0.57800595238095287</v>
      </c>
      <c r="BC55" s="3">
        <f t="shared" si="17"/>
        <v>0.57800595238095287</v>
      </c>
      <c r="BD55" s="3">
        <f t="shared" si="18"/>
        <v>0.56644583333333376</v>
      </c>
      <c r="BE55" s="3">
        <f t="shared" si="19"/>
        <v>0.56644583333333376</v>
      </c>
      <c r="BF55" s="3">
        <f t="shared" si="20"/>
        <v>0.55488571428571476</v>
      </c>
      <c r="BG55" s="3">
        <f t="shared" si="21"/>
        <v>0.55488571428571476</v>
      </c>
    </row>
    <row r="56" spans="1:59" ht="15" x14ac:dyDescent="0.25">
      <c r="A56" s="38" t="s">
        <v>232</v>
      </c>
      <c r="B56" s="38" t="s">
        <v>32</v>
      </c>
      <c r="C56" s="38" t="s">
        <v>181</v>
      </c>
      <c r="D56" s="38"/>
      <c r="E56" s="39">
        <f>AVERAGE(IFERROR(VLOOKUP($A56,'Nates Projections'!$A$8:$O$500,5,FALSE),VLOOKUP($A56,'Blakes Projections'!$A$8:$O$500,5,FALSE)),IFERROR(VLOOKUP($A56,'Blakes Projections'!$A$8:$O$500,5,FALSE),VLOOKUP($A56,'Nates Projections'!$A$8:$O$500,5,FALSE)))</f>
        <v>84</v>
      </c>
      <c r="F56" s="38">
        <f>AVERAGE(IFERROR(VLOOKUP($A56,'Nates Projections'!$A$8:$O$500,6,FALSE),VLOOKUP($A56,'Blakes Projections'!$A$8:$O$500,6,FALSE)),IFERROR(VLOOKUP($A56,'Blakes Projections'!$A$8:$O$500,6,FALSE),VLOOKUP($A56,'Nates Projections'!$A$8:$O$500,6,FALSE)))</f>
        <v>12.2</v>
      </c>
      <c r="G56" s="38">
        <f>AVERAGE(IFERROR(VLOOKUP($A56,'Nates Projections'!$A$8:$O$500,7,FALSE),VLOOKUP($A56,'Blakes Projections'!$A$8:$O$500,7,FALSE)),IFERROR(VLOOKUP($A56,'Blakes Projections'!$A$8:$O$500,7,FALSE),VLOOKUP($A56,'Nates Projections'!$A$8:$O$500,7,FALSE)))</f>
        <v>52.400000000000006</v>
      </c>
      <c r="H56" s="38">
        <f>AVERAGE(IFERROR(VLOOKUP($A56,'Nates Projections'!$A$8:$O$500,8,FALSE),VLOOKUP($A56,'Blakes Projections'!$A$8:$O$500,8,FALSE)),IFERROR(VLOOKUP($A56,'Blakes Projections'!$A$8:$O$500,8,FALSE),VLOOKUP($A56,'Nates Projections'!$A$8:$O$500,8,FALSE)))</f>
        <v>64.650000000000006</v>
      </c>
      <c r="I56" s="38">
        <f>AVERAGE(IFERROR(VLOOKUP($A56,'Nates Projections'!$A$8:$O$500,9,FALSE),VLOOKUP($A56,'Blakes Projections'!$A$8:$O$500,9,FALSE)),IFERROR(VLOOKUP($A56,'Blakes Projections'!$A$8:$O$500,9,FALSE),VLOOKUP($A56,'Nates Projections'!$A$8:$O$500,9,FALSE)))</f>
        <v>26.85</v>
      </c>
      <c r="J56" s="38">
        <f>AVERAGE(IFERROR(VLOOKUP($A56,'Nates Projections'!$A$8:$O$500,10,FALSE),VLOOKUP($A56,'Blakes Projections'!$A$8:$O$500,10,FALSE)),IFERROR(VLOOKUP($A56,'Blakes Projections'!$A$8:$O$500,10,FALSE),VLOOKUP($A56,'Nates Projections'!$A$8:$O$500,10,FALSE)))</f>
        <v>169.45</v>
      </c>
      <c r="K56" s="38">
        <f>AVERAGE(IFERROR(VLOOKUP($A56,'Nates Projections'!$A$8:$O$500,11,FALSE),VLOOKUP($A56,'Blakes Projections'!$A$8:$O$500,11,FALSE)),IFERROR(VLOOKUP($A56,'Blakes Projections'!$A$8:$O$500,11,FALSE),VLOOKUP($A56,'Nates Projections'!$A$8:$O$500,11,FALSE)))</f>
        <v>56.05</v>
      </c>
      <c r="L56" s="38">
        <f>AVERAGE(IFERROR(VLOOKUP($A56,'Nates Projections'!$A$8:$O$500,12,FALSE),VLOOKUP($A56,'Blakes Projections'!$A$8:$O$500,12,FALSE)),IFERROR(VLOOKUP($A56,'Blakes Projections'!$A$8:$O$500,12,FALSE),VLOOKUP($A56,'Nates Projections'!$A$8:$O$500,12,FALSE)))</f>
        <v>136.25</v>
      </c>
      <c r="M56" s="38">
        <f>AVERAGE(IFERROR(VLOOKUP($A56,'Nates Projections'!$A$8:$O$500,13,FALSE),VLOOKUP($A56,'Blakes Projections'!$A$8:$O$500,13,FALSE)),IFERROR(VLOOKUP($A56,'Blakes Projections'!$A$8:$O$500,13,FALSE),VLOOKUP($A56,'Nates Projections'!$A$8:$O$500,13,FALSE)))</f>
        <v>42.3</v>
      </c>
      <c r="N56" s="52">
        <f t="shared" si="0"/>
        <v>7.1997639421658308E-2</v>
      </c>
      <c r="O56" s="71">
        <f>AVERAGE(IFERROR(VLOOKUP($A56,'Nates Projections'!$A$8:$O$500,15,FALSE),VLOOKUP($A56,'Blakes Projections'!$A$8:$O$500,15,FALSE)),IFERROR(VLOOKUP($A56,'Blakes Projections'!$A$8:$O$500,15,FALSE),VLOOKUP($A56,'Nates Projections'!$A$8:$O$500,15,FALSE)))</f>
        <v>24.425000000000001</v>
      </c>
      <c r="P56" s="55">
        <f t="shared" ref="P56:Y56" si="69">IF(F$4="Yes",F56*F$5,0)</f>
        <v>61</v>
      </c>
      <c r="Q56" s="55">
        <f t="shared" si="69"/>
        <v>196.50000000000003</v>
      </c>
      <c r="R56" s="55">
        <f t="shared" si="69"/>
        <v>0</v>
      </c>
      <c r="S56" s="55">
        <f t="shared" si="69"/>
        <v>13.425000000000001</v>
      </c>
      <c r="T56" s="55">
        <f t="shared" si="69"/>
        <v>84.724999999999994</v>
      </c>
      <c r="U56" s="55">
        <f t="shared" si="69"/>
        <v>16.814999999999998</v>
      </c>
      <c r="V56" s="55">
        <f t="shared" si="69"/>
        <v>81.75</v>
      </c>
      <c r="W56" s="55">
        <f t="shared" si="69"/>
        <v>0</v>
      </c>
      <c r="X56" s="55">
        <f t="shared" si="69"/>
        <v>0</v>
      </c>
      <c r="Y56" s="56">
        <f t="shared" si="69"/>
        <v>0</v>
      </c>
      <c r="Z56" s="57">
        <f t="shared" si="2"/>
        <v>454.21499999999997</v>
      </c>
      <c r="AA56" s="59">
        <f t="shared" si="3"/>
        <v>5.4073214285714286</v>
      </c>
      <c r="AB56" s="59">
        <f t="shared" si="4"/>
        <v>0.52226452380952315</v>
      </c>
      <c r="AC56" s="1"/>
      <c r="AD56" s="1"/>
      <c r="AE56" s="1"/>
      <c r="AF56" s="1"/>
      <c r="AG56" s="1"/>
      <c r="AH56" s="1"/>
      <c r="AI56" s="1"/>
      <c r="AJ56" s="1"/>
      <c r="AK56" s="1"/>
      <c r="AL56" s="1">
        <f>IFERROR(VLOOKUP(C56,CALC!$K$2:$M$8,2,FALSE),1)</f>
        <v>1</v>
      </c>
      <c r="AM56" s="1">
        <f>IFERROR(VLOOKUP(C56,CALC!$K$2:$M$8,3,FALSE),1)</f>
        <v>1</v>
      </c>
      <c r="AN56" s="1">
        <f>VLOOKUP(B56,CALC!$E$2:$H$33,3,FALSE)</f>
        <v>1.1200000000000001</v>
      </c>
      <c r="AO56" s="1">
        <f>VLOOKUP(B56,CALC!$E$2:$H$33,4,FALSE)</f>
        <v>1.06</v>
      </c>
      <c r="AP56" s="1"/>
      <c r="AQ56" s="3">
        <f t="shared" si="5"/>
        <v>5.4073214285714286</v>
      </c>
      <c r="AR56" s="3">
        <f t="shared" si="6"/>
        <v>5.4073214285714286</v>
      </c>
      <c r="AS56" s="3">
        <f t="shared" si="7"/>
        <v>5.7317607142857145</v>
      </c>
      <c r="AT56" s="3">
        <f t="shared" si="8"/>
        <v>6.0562000000000005</v>
      </c>
      <c r="AU56" s="3">
        <f t="shared" si="9"/>
        <v>5.7317607142857145</v>
      </c>
      <c r="AV56" s="3">
        <f t="shared" si="10"/>
        <v>6.0562000000000005</v>
      </c>
      <c r="AW56" s="3">
        <f t="shared" si="11"/>
        <v>5.7317607142857145</v>
      </c>
      <c r="AX56" s="3">
        <f t="shared" si="12"/>
        <v>6.0562000000000005</v>
      </c>
      <c r="AY56" s="3">
        <f t="shared" si="13"/>
        <v>0.49270238095238028</v>
      </c>
      <c r="AZ56" s="3">
        <f t="shared" si="14"/>
        <v>0.49270238095238028</v>
      </c>
      <c r="BA56" s="3">
        <f t="shared" si="15"/>
        <v>0.49270238095238028</v>
      </c>
      <c r="BB56" s="3">
        <f t="shared" si="16"/>
        <v>0.52226452380952315</v>
      </c>
      <c r="BC56" s="3">
        <f t="shared" si="17"/>
        <v>0.55182666666666602</v>
      </c>
      <c r="BD56" s="3">
        <f t="shared" si="18"/>
        <v>0.52226452380952315</v>
      </c>
      <c r="BE56" s="3">
        <f t="shared" si="19"/>
        <v>0.55182666666666602</v>
      </c>
      <c r="BF56" s="3">
        <f t="shared" si="20"/>
        <v>0.52226452380952315</v>
      </c>
      <c r="BG56" s="3">
        <f t="shared" si="21"/>
        <v>0.55182666666666602</v>
      </c>
    </row>
    <row r="57" spans="1:59" ht="15" x14ac:dyDescent="0.25">
      <c r="A57" s="38" t="s">
        <v>230</v>
      </c>
      <c r="B57" s="38" t="s">
        <v>19</v>
      </c>
      <c r="C57" s="38" t="s">
        <v>181</v>
      </c>
      <c r="D57" s="1"/>
      <c r="E57" s="39">
        <f>AVERAGE(IFERROR(VLOOKUP($A57,'Nates Projections'!$A$8:$O$500,5,FALSE),VLOOKUP($A57,'Blakes Projections'!$A$8:$O$500,5,FALSE)),IFERROR(VLOOKUP($A57,'Blakes Projections'!$A$8:$O$500,5,FALSE),VLOOKUP($A57,'Nates Projections'!$A$8:$O$500,5,FALSE)))</f>
        <v>84</v>
      </c>
      <c r="F57" s="38">
        <f>AVERAGE(IFERROR(VLOOKUP($A57,'Nates Projections'!$A$8:$O$500,6,FALSE),VLOOKUP($A57,'Blakes Projections'!$A$8:$O$500,6,FALSE)),IFERROR(VLOOKUP($A57,'Blakes Projections'!$A$8:$O$500,6,FALSE),VLOOKUP($A57,'Nates Projections'!$A$8:$O$500,6,FALSE)))</f>
        <v>23.299999999999997</v>
      </c>
      <c r="G57" s="38">
        <f>AVERAGE(IFERROR(VLOOKUP($A57,'Nates Projections'!$A$8:$O$500,7,FALSE),VLOOKUP($A57,'Blakes Projections'!$A$8:$O$500,7,FALSE)),IFERROR(VLOOKUP($A57,'Blakes Projections'!$A$8:$O$500,7,FALSE),VLOOKUP($A57,'Nates Projections'!$A$8:$O$500,7,FALSE)))</f>
        <v>33.35</v>
      </c>
      <c r="H57" s="38">
        <f>AVERAGE(IFERROR(VLOOKUP($A57,'Nates Projections'!$A$8:$O$500,8,FALSE),VLOOKUP($A57,'Blakes Projections'!$A$8:$O$500,8,FALSE)),IFERROR(VLOOKUP($A57,'Blakes Projections'!$A$8:$O$500,8,FALSE),VLOOKUP($A57,'Nates Projections'!$A$8:$O$500,8,FALSE)))</f>
        <v>56.65</v>
      </c>
      <c r="I57" s="38">
        <f>AVERAGE(IFERROR(VLOOKUP($A57,'Nates Projections'!$A$8:$O$500,9,FALSE),VLOOKUP($A57,'Blakes Projections'!$A$8:$O$500,9,FALSE)),IFERROR(VLOOKUP($A57,'Blakes Projections'!$A$8:$O$500,9,FALSE),VLOOKUP($A57,'Nates Projections'!$A$8:$O$500,9,FALSE)))</f>
        <v>15.350000000000001</v>
      </c>
      <c r="J57" s="38">
        <f>AVERAGE(IFERROR(VLOOKUP($A57,'Nates Projections'!$A$8:$O$500,10,FALSE),VLOOKUP($A57,'Blakes Projections'!$A$8:$O$500,10,FALSE)),IFERROR(VLOOKUP($A57,'Blakes Projections'!$A$8:$O$500,10,FALSE),VLOOKUP($A57,'Nates Projections'!$A$8:$O$500,10,FALSE)))</f>
        <v>223.1</v>
      </c>
      <c r="K57" s="38">
        <f>AVERAGE(IFERROR(VLOOKUP($A57,'Nates Projections'!$A$8:$O$500,11,FALSE),VLOOKUP($A57,'Blakes Projections'!$A$8:$O$500,11,FALSE)),IFERROR(VLOOKUP($A57,'Blakes Projections'!$A$8:$O$500,11,FALSE),VLOOKUP($A57,'Nates Projections'!$A$8:$O$500,11,FALSE)))</f>
        <v>65.55</v>
      </c>
      <c r="L57" s="38">
        <f>AVERAGE(IFERROR(VLOOKUP($A57,'Nates Projections'!$A$8:$O$500,12,FALSE),VLOOKUP($A57,'Blakes Projections'!$A$8:$O$500,12,FALSE)),IFERROR(VLOOKUP($A57,'Blakes Projections'!$A$8:$O$500,12,FALSE),VLOOKUP($A57,'Nates Projections'!$A$8:$O$500,12,FALSE)))</f>
        <v>115.9</v>
      </c>
      <c r="M57" s="38">
        <f>AVERAGE(IFERROR(VLOOKUP($A57,'Nates Projections'!$A$8:$O$500,13,FALSE),VLOOKUP($A57,'Blakes Projections'!$A$8:$O$500,13,FALSE)),IFERROR(VLOOKUP($A57,'Blakes Projections'!$A$8:$O$500,13,FALSE),VLOOKUP($A57,'Nates Projections'!$A$8:$O$500,13,FALSE)))</f>
        <v>57.35</v>
      </c>
      <c r="N57" s="52">
        <f t="shared" si="0"/>
        <v>0.10443747198565664</v>
      </c>
      <c r="O57" s="71">
        <f>AVERAGE(IFERROR(VLOOKUP($A57,'Nates Projections'!$A$8:$O$500,15,FALSE),VLOOKUP($A57,'Blakes Projections'!$A$8:$O$500,15,FALSE)),IFERROR(VLOOKUP($A57,'Blakes Projections'!$A$8:$O$500,15,FALSE),VLOOKUP($A57,'Nates Projections'!$A$8:$O$500,15,FALSE)))</f>
        <v>22.8</v>
      </c>
      <c r="P57" s="55">
        <f t="shared" ref="P57:Y57" si="70">IF(F$4="Yes",F57*F$5,0)</f>
        <v>116.49999999999999</v>
      </c>
      <c r="Q57" s="55">
        <f t="shared" si="70"/>
        <v>125.0625</v>
      </c>
      <c r="R57" s="55">
        <f t="shared" si="70"/>
        <v>0</v>
      </c>
      <c r="S57" s="55">
        <f t="shared" si="70"/>
        <v>7.6750000000000007</v>
      </c>
      <c r="T57" s="55">
        <f t="shared" si="70"/>
        <v>111.55</v>
      </c>
      <c r="U57" s="55">
        <f t="shared" si="70"/>
        <v>19.664999999999999</v>
      </c>
      <c r="V57" s="55">
        <f t="shared" si="70"/>
        <v>69.540000000000006</v>
      </c>
      <c r="W57" s="55">
        <f t="shared" si="70"/>
        <v>0</v>
      </c>
      <c r="X57" s="55">
        <f t="shared" si="70"/>
        <v>0</v>
      </c>
      <c r="Y57" s="56">
        <f t="shared" si="70"/>
        <v>0</v>
      </c>
      <c r="Z57" s="57">
        <f t="shared" si="2"/>
        <v>449.99250000000006</v>
      </c>
      <c r="AA57" s="59">
        <f t="shared" si="3"/>
        <v>5.3570535714285725</v>
      </c>
      <c r="AB57" s="59">
        <f t="shared" si="4"/>
        <v>0.48446580357142899</v>
      </c>
      <c r="AC57" s="1"/>
      <c r="AD57" s="1"/>
      <c r="AE57" s="1"/>
      <c r="AF57" s="1"/>
      <c r="AG57" s="1"/>
      <c r="AH57" s="1"/>
      <c r="AI57" s="1"/>
      <c r="AJ57" s="1"/>
      <c r="AK57" s="1"/>
      <c r="AL57" s="1">
        <f>IFERROR(VLOOKUP(C57,CALC!$K$2:$M$8,2,FALSE),1)</f>
        <v>1</v>
      </c>
      <c r="AM57" s="1">
        <f>IFERROR(VLOOKUP(C57,CALC!$K$2:$M$8,3,FALSE),1)</f>
        <v>1</v>
      </c>
      <c r="AN57" s="1">
        <f>VLOOKUP(B57,CALC!$E$2:$H$33,3,FALSE)</f>
        <v>1.19</v>
      </c>
      <c r="AO57" s="1">
        <f>VLOOKUP(B57,CALC!$E$2:$H$33,4,FALSE)</f>
        <v>1.095</v>
      </c>
      <c r="AP57" s="1"/>
      <c r="AQ57" s="3">
        <f t="shared" si="5"/>
        <v>5.3570535714285725</v>
      </c>
      <c r="AR57" s="3">
        <f t="shared" si="6"/>
        <v>5.3570535714285725</v>
      </c>
      <c r="AS57" s="3">
        <f t="shared" si="7"/>
        <v>5.8659736607142872</v>
      </c>
      <c r="AT57" s="3">
        <f t="shared" si="8"/>
        <v>6.3748937500000009</v>
      </c>
      <c r="AU57" s="3">
        <f t="shared" si="9"/>
        <v>5.8659736607142872</v>
      </c>
      <c r="AV57" s="3">
        <f t="shared" si="10"/>
        <v>6.3748937500000009</v>
      </c>
      <c r="AW57" s="3">
        <f t="shared" si="11"/>
        <v>5.8659736607142872</v>
      </c>
      <c r="AX57" s="3">
        <f t="shared" si="12"/>
        <v>6.3748937500000009</v>
      </c>
      <c r="AY57" s="3">
        <f t="shared" si="13"/>
        <v>0.44243452380952419</v>
      </c>
      <c r="AZ57" s="3">
        <f t="shared" si="14"/>
        <v>0.44243452380952419</v>
      </c>
      <c r="BA57" s="3">
        <f t="shared" si="15"/>
        <v>0.44243452380952419</v>
      </c>
      <c r="BB57" s="3">
        <f t="shared" si="16"/>
        <v>0.48446580357142899</v>
      </c>
      <c r="BC57" s="3">
        <f t="shared" si="17"/>
        <v>0.52649708333333378</v>
      </c>
      <c r="BD57" s="3">
        <f t="shared" si="18"/>
        <v>0.48446580357142899</v>
      </c>
      <c r="BE57" s="3">
        <f t="shared" si="19"/>
        <v>0.52649708333333378</v>
      </c>
      <c r="BF57" s="3">
        <f t="shared" si="20"/>
        <v>0.48446580357142899</v>
      </c>
      <c r="BG57" s="3">
        <f t="shared" si="21"/>
        <v>0.52649708333333378</v>
      </c>
    </row>
    <row r="58" spans="1:59" ht="15" x14ac:dyDescent="0.25">
      <c r="A58" s="38" t="s">
        <v>221</v>
      </c>
      <c r="B58" s="38" t="s">
        <v>68</v>
      </c>
      <c r="C58" s="38" t="s">
        <v>179</v>
      </c>
      <c r="D58" s="38"/>
      <c r="E58" s="39">
        <f>AVERAGE(IFERROR(VLOOKUP($A58,'Nates Projections'!$A$8:$O$500,5,FALSE),VLOOKUP($A58,'Blakes Projections'!$A$8:$O$500,5,FALSE)),IFERROR(VLOOKUP($A58,'Blakes Projections'!$A$8:$O$500,5,FALSE),VLOOKUP($A58,'Nates Projections'!$A$8:$O$500,5,FALSE)))</f>
        <v>84</v>
      </c>
      <c r="F58" s="38">
        <f>AVERAGE(IFERROR(VLOOKUP($A58,'Nates Projections'!$A$8:$O$500,6,FALSE),VLOOKUP($A58,'Blakes Projections'!$A$8:$O$500,6,FALSE)),IFERROR(VLOOKUP($A58,'Blakes Projections'!$A$8:$O$500,6,FALSE),VLOOKUP($A58,'Nates Projections'!$A$8:$O$500,6,FALSE)))</f>
        <v>29.9</v>
      </c>
      <c r="G58" s="38">
        <f>AVERAGE(IFERROR(VLOOKUP($A58,'Nates Projections'!$A$8:$O$500,7,FALSE),VLOOKUP($A58,'Blakes Projections'!$A$8:$O$500,7,FALSE)),IFERROR(VLOOKUP($A58,'Blakes Projections'!$A$8:$O$500,7,FALSE),VLOOKUP($A58,'Nates Projections'!$A$8:$O$500,7,FALSE)))</f>
        <v>60.400000000000006</v>
      </c>
      <c r="H58" s="38">
        <f>AVERAGE(IFERROR(VLOOKUP($A58,'Nates Projections'!$A$8:$O$500,8,FALSE),VLOOKUP($A58,'Blakes Projections'!$A$8:$O$500,8,FALSE)),IFERROR(VLOOKUP($A58,'Blakes Projections'!$A$8:$O$500,8,FALSE),VLOOKUP($A58,'Nates Projections'!$A$8:$O$500,8,FALSE)))</f>
        <v>90.35</v>
      </c>
      <c r="I58" s="38">
        <f>AVERAGE(IFERROR(VLOOKUP($A58,'Nates Projections'!$A$8:$O$500,9,FALSE),VLOOKUP($A58,'Blakes Projections'!$A$8:$O$500,9,FALSE)),IFERROR(VLOOKUP($A58,'Blakes Projections'!$A$8:$O$500,9,FALSE),VLOOKUP($A58,'Nates Projections'!$A$8:$O$500,9,FALSE)))</f>
        <v>30.6</v>
      </c>
      <c r="J58" s="38">
        <f>AVERAGE(IFERROR(VLOOKUP($A58,'Nates Projections'!$A$8:$O$500,10,FALSE),VLOOKUP($A58,'Blakes Projections'!$A$8:$O$500,10,FALSE)),IFERROR(VLOOKUP($A58,'Blakes Projections'!$A$8:$O$500,10,FALSE),VLOOKUP($A58,'Nates Projections'!$A$8:$O$500,10,FALSE)))</f>
        <v>179.55</v>
      </c>
      <c r="K58" s="38">
        <f>AVERAGE(IFERROR(VLOOKUP($A58,'Nates Projections'!$A$8:$O$500,11,FALSE),VLOOKUP($A58,'Blakes Projections'!$A$8:$O$500,11,FALSE)),IFERROR(VLOOKUP($A58,'Blakes Projections'!$A$8:$O$500,11,FALSE),VLOOKUP($A58,'Nates Projections'!$A$8:$O$500,11,FALSE)))</f>
        <v>43.95</v>
      </c>
      <c r="L58" s="38">
        <f>AVERAGE(IFERROR(VLOOKUP($A58,'Nates Projections'!$A$8:$O$500,12,FALSE),VLOOKUP($A58,'Blakes Projections'!$A$8:$O$500,12,FALSE)),IFERROR(VLOOKUP($A58,'Blakes Projections'!$A$8:$O$500,12,FALSE),VLOOKUP($A58,'Nates Projections'!$A$8:$O$500,12,FALSE)))</f>
        <v>62.099999999999994</v>
      </c>
      <c r="M58" s="38">
        <f>AVERAGE(IFERROR(VLOOKUP($A58,'Nates Projections'!$A$8:$O$500,13,FALSE),VLOOKUP($A58,'Blakes Projections'!$A$8:$O$500,13,FALSE)),IFERROR(VLOOKUP($A58,'Blakes Projections'!$A$8:$O$500,13,FALSE),VLOOKUP($A58,'Nates Projections'!$A$8:$O$500,13,FALSE)))</f>
        <v>15</v>
      </c>
      <c r="N58" s="52">
        <f t="shared" si="0"/>
        <v>0.16652742968532441</v>
      </c>
      <c r="O58" s="71">
        <f>AVERAGE(IFERROR(VLOOKUP($A58,'Nates Projections'!$A$8:$O$500,15,FALSE),VLOOKUP($A58,'Blakes Projections'!$A$8:$O$500,15,FALSE)),IFERROR(VLOOKUP($A58,'Blakes Projections'!$A$8:$O$500,15,FALSE),VLOOKUP($A58,'Nates Projections'!$A$8:$O$500,15,FALSE)))</f>
        <v>19.25</v>
      </c>
      <c r="P58" s="55">
        <f t="shared" ref="P58:Y58" si="71">IF(F$4="Yes",F58*F$5,0)</f>
        <v>149.5</v>
      </c>
      <c r="Q58" s="55">
        <f t="shared" si="71"/>
        <v>226.50000000000003</v>
      </c>
      <c r="R58" s="55">
        <f t="shared" si="71"/>
        <v>0</v>
      </c>
      <c r="S58" s="55">
        <f t="shared" si="71"/>
        <v>15.3</v>
      </c>
      <c r="T58" s="55">
        <f t="shared" si="71"/>
        <v>89.775000000000006</v>
      </c>
      <c r="U58" s="55">
        <f t="shared" si="71"/>
        <v>13.185</v>
      </c>
      <c r="V58" s="55">
        <f t="shared" si="71"/>
        <v>37.26</v>
      </c>
      <c r="W58" s="55">
        <f t="shared" si="71"/>
        <v>0</v>
      </c>
      <c r="X58" s="55">
        <f t="shared" si="71"/>
        <v>0</v>
      </c>
      <c r="Y58" s="56">
        <f t="shared" si="71"/>
        <v>0</v>
      </c>
      <c r="Z58" s="57">
        <f t="shared" si="2"/>
        <v>531.5200000000001</v>
      </c>
      <c r="AA58" s="59">
        <f t="shared" si="3"/>
        <v>6.3276190476190486</v>
      </c>
      <c r="AB58" s="59">
        <f t="shared" si="4"/>
        <v>0.556736607142859</v>
      </c>
      <c r="AC58" s="1"/>
      <c r="AD58" s="1"/>
      <c r="AE58" s="1"/>
      <c r="AF58" s="1"/>
      <c r="AG58" s="1"/>
      <c r="AH58" s="1"/>
      <c r="AI58" s="1"/>
      <c r="AJ58" s="1"/>
      <c r="AK58" s="1"/>
      <c r="AL58" s="1">
        <f>IFERROR(VLOOKUP(C58,CALC!$K$2:$M$8,2,FALSE),1)</f>
        <v>0.95</v>
      </c>
      <c r="AM58" s="1">
        <f>IFERROR(VLOOKUP(C58,CALC!$K$2:$M$8,3,FALSE),1)</f>
        <v>0.97499999999999998</v>
      </c>
      <c r="AN58" s="1">
        <f>VLOOKUP(B58,CALC!$E$2:$H$33,3,FALSE)</f>
        <v>1</v>
      </c>
      <c r="AO58" s="1">
        <f>VLOOKUP(B58,CALC!$E$2:$H$33,4,FALSE)</f>
        <v>1</v>
      </c>
      <c r="AP58" s="1"/>
      <c r="AQ58" s="3">
        <f t="shared" si="5"/>
        <v>6.1694285714285719</v>
      </c>
      <c r="AR58" s="3">
        <f t="shared" si="6"/>
        <v>6.0112380952380962</v>
      </c>
      <c r="AS58" s="3">
        <f t="shared" si="7"/>
        <v>6.3276190476190486</v>
      </c>
      <c r="AT58" s="3">
        <f t="shared" si="8"/>
        <v>6.3276190476190486</v>
      </c>
      <c r="AU58" s="3">
        <f t="shared" si="9"/>
        <v>6.1694285714285719</v>
      </c>
      <c r="AV58" s="3">
        <f t="shared" si="10"/>
        <v>6.1694285714285719</v>
      </c>
      <c r="AW58" s="3">
        <f t="shared" si="11"/>
        <v>6.0112380952380962</v>
      </c>
      <c r="AX58" s="3">
        <f t="shared" si="12"/>
        <v>6.0112380952380962</v>
      </c>
      <c r="AY58" s="3">
        <f t="shared" si="13"/>
        <v>0.57101190476190666</v>
      </c>
      <c r="AZ58" s="3">
        <f t="shared" si="14"/>
        <v>0.556736607142859</v>
      </c>
      <c r="BA58" s="3">
        <f t="shared" si="15"/>
        <v>0.54246130952381133</v>
      </c>
      <c r="BB58" s="3">
        <f t="shared" si="16"/>
        <v>0.57101190476190666</v>
      </c>
      <c r="BC58" s="3">
        <f t="shared" si="17"/>
        <v>0.57101190476190666</v>
      </c>
      <c r="BD58" s="3">
        <f t="shared" si="18"/>
        <v>0.556736607142859</v>
      </c>
      <c r="BE58" s="3">
        <f t="shared" si="19"/>
        <v>0.556736607142859</v>
      </c>
      <c r="BF58" s="3">
        <f t="shared" si="20"/>
        <v>0.54246130952381133</v>
      </c>
      <c r="BG58" s="3">
        <f t="shared" si="21"/>
        <v>0.54246130952381133</v>
      </c>
    </row>
    <row r="59" spans="1:59" ht="15" x14ac:dyDescent="0.25">
      <c r="A59" s="38" t="s">
        <v>234</v>
      </c>
      <c r="B59" s="38" t="s">
        <v>25</v>
      </c>
      <c r="C59" s="38" t="s">
        <v>196</v>
      </c>
      <c r="D59" s="38"/>
      <c r="E59" s="39">
        <f>AVERAGE(IFERROR(VLOOKUP($A59,'Nates Projections'!$A$8:$O$500,5,FALSE),VLOOKUP($A59,'Blakes Projections'!$A$8:$O$500,5,FALSE)),IFERROR(VLOOKUP($A59,'Blakes Projections'!$A$8:$O$500,5,FALSE),VLOOKUP($A59,'Nates Projections'!$A$8:$O$500,5,FALSE)))</f>
        <v>84</v>
      </c>
      <c r="F59" s="38">
        <f>AVERAGE(IFERROR(VLOOKUP($A59,'Nates Projections'!$A$8:$O$500,6,FALSE),VLOOKUP($A59,'Blakes Projections'!$A$8:$O$500,6,FALSE)),IFERROR(VLOOKUP($A59,'Blakes Projections'!$A$8:$O$500,6,FALSE),VLOOKUP($A59,'Nates Projections'!$A$8:$O$500,6,FALSE)))</f>
        <v>29.950000000000003</v>
      </c>
      <c r="G59" s="38">
        <f>AVERAGE(IFERROR(VLOOKUP($A59,'Nates Projections'!$A$8:$O$500,7,FALSE),VLOOKUP($A59,'Blakes Projections'!$A$8:$O$500,7,FALSE)),IFERROR(VLOOKUP($A59,'Blakes Projections'!$A$8:$O$500,7,FALSE),VLOOKUP($A59,'Nates Projections'!$A$8:$O$500,7,FALSE)))</f>
        <v>47.25</v>
      </c>
      <c r="H59" s="38">
        <f>AVERAGE(IFERROR(VLOOKUP($A59,'Nates Projections'!$A$8:$O$500,8,FALSE),VLOOKUP($A59,'Blakes Projections'!$A$8:$O$500,8,FALSE)),IFERROR(VLOOKUP($A59,'Blakes Projections'!$A$8:$O$500,8,FALSE),VLOOKUP($A59,'Nates Projections'!$A$8:$O$500,8,FALSE)))</f>
        <v>77.150000000000006</v>
      </c>
      <c r="I59" s="38">
        <f>AVERAGE(IFERROR(VLOOKUP($A59,'Nates Projections'!$A$8:$O$500,9,FALSE),VLOOKUP($A59,'Blakes Projections'!$A$8:$O$500,9,FALSE)),IFERROR(VLOOKUP($A59,'Blakes Projections'!$A$8:$O$500,9,FALSE),VLOOKUP($A59,'Nates Projections'!$A$8:$O$500,9,FALSE)))</f>
        <v>31.65</v>
      </c>
      <c r="J59" s="38">
        <f>AVERAGE(IFERROR(VLOOKUP($A59,'Nates Projections'!$A$8:$O$500,10,FALSE),VLOOKUP($A59,'Blakes Projections'!$A$8:$O$500,10,FALSE)),IFERROR(VLOOKUP($A59,'Blakes Projections'!$A$8:$O$500,10,FALSE),VLOOKUP($A59,'Nates Projections'!$A$8:$O$500,10,FALSE)))</f>
        <v>231.10000000000002</v>
      </c>
      <c r="K59" s="38">
        <f>AVERAGE(IFERROR(VLOOKUP($A59,'Nates Projections'!$A$8:$O$500,11,FALSE),VLOOKUP($A59,'Blakes Projections'!$A$8:$O$500,11,FALSE)),IFERROR(VLOOKUP($A59,'Blakes Projections'!$A$8:$O$500,11,FALSE),VLOOKUP($A59,'Nates Projections'!$A$8:$O$500,11,FALSE)))</f>
        <v>85.6</v>
      </c>
      <c r="L59" s="38">
        <f>AVERAGE(IFERROR(VLOOKUP($A59,'Nates Projections'!$A$8:$O$500,12,FALSE),VLOOKUP($A59,'Blakes Projections'!$A$8:$O$500,12,FALSE)),IFERROR(VLOOKUP($A59,'Blakes Projections'!$A$8:$O$500,12,FALSE),VLOOKUP($A59,'Nates Projections'!$A$8:$O$500,12,FALSE)))</f>
        <v>50.95</v>
      </c>
      <c r="M59" s="38">
        <f>AVERAGE(IFERROR(VLOOKUP($A59,'Nates Projections'!$A$8:$O$500,13,FALSE),VLOOKUP($A59,'Blakes Projections'!$A$8:$O$500,13,FALSE)),IFERROR(VLOOKUP($A59,'Blakes Projections'!$A$8:$O$500,13,FALSE),VLOOKUP($A59,'Nates Projections'!$A$8:$O$500,13,FALSE)))</f>
        <v>18.450000000000003</v>
      </c>
      <c r="N59" s="52">
        <f t="shared" si="0"/>
        <v>0.12959757680657724</v>
      </c>
      <c r="O59" s="71">
        <f>AVERAGE(IFERROR(VLOOKUP($A59,'Nates Projections'!$A$8:$O$500,15,FALSE),VLOOKUP($A59,'Blakes Projections'!$A$8:$O$500,15,FALSE)),IFERROR(VLOOKUP($A59,'Blakes Projections'!$A$8:$O$500,15,FALSE),VLOOKUP($A59,'Nates Projections'!$A$8:$O$500,15,FALSE)))</f>
        <v>20.3</v>
      </c>
      <c r="P59" s="55">
        <f t="shared" ref="P59:Y59" si="72">IF(F$4="Yes",F59*F$5,0)</f>
        <v>149.75</v>
      </c>
      <c r="Q59" s="55">
        <f t="shared" si="72"/>
        <v>177.1875</v>
      </c>
      <c r="R59" s="55">
        <f t="shared" si="72"/>
        <v>0</v>
      </c>
      <c r="S59" s="55">
        <f t="shared" si="72"/>
        <v>15.824999999999999</v>
      </c>
      <c r="T59" s="55">
        <f t="shared" si="72"/>
        <v>115.55000000000001</v>
      </c>
      <c r="U59" s="55">
        <f t="shared" si="72"/>
        <v>25.679999999999996</v>
      </c>
      <c r="V59" s="55">
        <f t="shared" si="72"/>
        <v>30.57</v>
      </c>
      <c r="W59" s="55">
        <f t="shared" si="72"/>
        <v>0</v>
      </c>
      <c r="X59" s="55">
        <f t="shared" si="72"/>
        <v>0</v>
      </c>
      <c r="Y59" s="56">
        <f t="shared" si="72"/>
        <v>0</v>
      </c>
      <c r="Z59" s="57">
        <f t="shared" si="2"/>
        <v>514.5625</v>
      </c>
      <c r="AA59" s="59">
        <f t="shared" si="3"/>
        <v>6.1257440476190474</v>
      </c>
      <c r="AB59" s="59">
        <f t="shared" si="4"/>
        <v>0.40066119642857229</v>
      </c>
      <c r="AC59" s="1"/>
      <c r="AD59" s="1"/>
      <c r="AE59" s="1"/>
      <c r="AF59" s="1"/>
      <c r="AG59" s="1"/>
      <c r="AH59" s="1"/>
      <c r="AI59" s="1"/>
      <c r="AJ59" s="1"/>
      <c r="AK59" s="1"/>
      <c r="AL59" s="1">
        <f>IFERROR(VLOOKUP(C59,CALC!$K$2:$M$8,2,FALSE),1)</f>
        <v>1.01</v>
      </c>
      <c r="AM59" s="1">
        <f>IFERROR(VLOOKUP(C59,CALC!$K$2:$M$8,3,FALSE),1)</f>
        <v>1.0049999999999999</v>
      </c>
      <c r="AN59" s="1">
        <f>VLOOKUP(B59,CALC!$E$2:$H$33,3,FALSE)</f>
        <v>1.1599999999999999</v>
      </c>
      <c r="AO59" s="1">
        <f>VLOOKUP(B59,CALC!$E$2:$H$33,4,FALSE)</f>
        <v>1.08</v>
      </c>
      <c r="AP59" s="1"/>
      <c r="AQ59" s="3">
        <f t="shared" si="5"/>
        <v>6.1563727678571416</v>
      </c>
      <c r="AR59" s="3">
        <f t="shared" si="6"/>
        <v>6.1870014880952384</v>
      </c>
      <c r="AS59" s="3">
        <f t="shared" si="7"/>
        <v>6.6158035714285717</v>
      </c>
      <c r="AT59" s="3">
        <f t="shared" si="8"/>
        <v>7.1058630952380941</v>
      </c>
      <c r="AU59" s="3">
        <f t="shared" si="9"/>
        <v>6.6488825892857131</v>
      </c>
      <c r="AV59" s="3">
        <f t="shared" si="10"/>
        <v>7.1413924107142837</v>
      </c>
      <c r="AW59" s="3">
        <f t="shared" si="11"/>
        <v>6.681961607142858</v>
      </c>
      <c r="AX59" s="3">
        <f t="shared" si="12"/>
        <v>7.1769217261904759</v>
      </c>
      <c r="AY59" s="3">
        <f t="shared" si="13"/>
        <v>0.36913690476190553</v>
      </c>
      <c r="AZ59" s="3">
        <f t="shared" si="14"/>
        <v>0.37098258928571504</v>
      </c>
      <c r="BA59" s="3">
        <f t="shared" si="15"/>
        <v>0.3728282738095246</v>
      </c>
      <c r="BB59" s="3">
        <f t="shared" si="16"/>
        <v>0.39866785714285802</v>
      </c>
      <c r="BC59" s="3">
        <f t="shared" si="17"/>
        <v>0.4281988095238104</v>
      </c>
      <c r="BD59" s="3">
        <f t="shared" si="18"/>
        <v>0.40066119642857229</v>
      </c>
      <c r="BE59" s="3">
        <f t="shared" si="19"/>
        <v>0.43033980357142942</v>
      </c>
      <c r="BF59" s="3">
        <f t="shared" si="20"/>
        <v>0.40265453571428661</v>
      </c>
      <c r="BG59" s="3">
        <f t="shared" si="21"/>
        <v>0.43248079761904851</v>
      </c>
    </row>
    <row r="60" spans="1:59" ht="15" x14ac:dyDescent="0.25">
      <c r="A60" s="38" t="s">
        <v>228</v>
      </c>
      <c r="B60" s="38" t="s">
        <v>53</v>
      </c>
      <c r="C60" s="38" t="s">
        <v>179</v>
      </c>
      <c r="D60" s="38"/>
      <c r="E60" s="39">
        <f>AVERAGE(IFERROR(VLOOKUP($A60,'Nates Projections'!$A$8:$O$500,5,FALSE),VLOOKUP($A60,'Blakes Projections'!$A$8:$O$500,5,FALSE)),IFERROR(VLOOKUP($A60,'Blakes Projections'!$A$8:$O$500,5,FALSE),VLOOKUP($A60,'Nates Projections'!$A$8:$O$500,5,FALSE)))</f>
        <v>84</v>
      </c>
      <c r="F60" s="38">
        <f>AVERAGE(IFERROR(VLOOKUP($A60,'Nates Projections'!$A$8:$O$500,6,FALSE),VLOOKUP($A60,'Blakes Projections'!$A$8:$O$500,6,FALSE)),IFERROR(VLOOKUP($A60,'Blakes Projections'!$A$8:$O$500,6,FALSE),VLOOKUP($A60,'Nates Projections'!$A$8:$O$500,6,FALSE)))</f>
        <v>37.6</v>
      </c>
      <c r="G60" s="38">
        <f>AVERAGE(IFERROR(VLOOKUP($A60,'Nates Projections'!$A$8:$O$500,7,FALSE),VLOOKUP($A60,'Blakes Projections'!$A$8:$O$500,7,FALSE)),IFERROR(VLOOKUP($A60,'Blakes Projections'!$A$8:$O$500,7,FALSE),VLOOKUP($A60,'Nates Projections'!$A$8:$O$500,7,FALSE)))</f>
        <v>39.4</v>
      </c>
      <c r="H60" s="38">
        <f>AVERAGE(IFERROR(VLOOKUP($A60,'Nates Projections'!$A$8:$O$500,8,FALSE),VLOOKUP($A60,'Blakes Projections'!$A$8:$O$500,8,FALSE)),IFERROR(VLOOKUP($A60,'Blakes Projections'!$A$8:$O$500,8,FALSE),VLOOKUP($A60,'Nates Projections'!$A$8:$O$500,8,FALSE)))</f>
        <v>77</v>
      </c>
      <c r="I60" s="38">
        <f>AVERAGE(IFERROR(VLOOKUP($A60,'Nates Projections'!$A$8:$O$500,9,FALSE),VLOOKUP($A60,'Blakes Projections'!$A$8:$O$500,9,FALSE)),IFERROR(VLOOKUP($A60,'Blakes Projections'!$A$8:$O$500,9,FALSE),VLOOKUP($A60,'Nates Projections'!$A$8:$O$500,9,FALSE)))</f>
        <v>21.75</v>
      </c>
      <c r="J60" s="38">
        <f>AVERAGE(IFERROR(VLOOKUP($A60,'Nates Projections'!$A$8:$O$500,10,FALSE),VLOOKUP($A60,'Blakes Projections'!$A$8:$O$500,10,FALSE)),IFERROR(VLOOKUP($A60,'Blakes Projections'!$A$8:$O$500,10,FALSE),VLOOKUP($A60,'Nates Projections'!$A$8:$O$500,10,FALSE)))</f>
        <v>251.5</v>
      </c>
      <c r="K60" s="38">
        <f>AVERAGE(IFERROR(VLOOKUP($A60,'Nates Projections'!$A$8:$O$500,11,FALSE),VLOOKUP($A60,'Blakes Projections'!$A$8:$O$500,11,FALSE)),IFERROR(VLOOKUP($A60,'Blakes Projections'!$A$8:$O$500,11,FALSE),VLOOKUP($A60,'Nates Projections'!$A$8:$O$500,11,FALSE)))</f>
        <v>116.05</v>
      </c>
      <c r="L60" s="38">
        <f>AVERAGE(IFERROR(VLOOKUP($A60,'Nates Projections'!$A$8:$O$500,12,FALSE),VLOOKUP($A60,'Blakes Projections'!$A$8:$O$500,12,FALSE)),IFERROR(VLOOKUP($A60,'Blakes Projections'!$A$8:$O$500,12,FALSE),VLOOKUP($A60,'Nates Projections'!$A$8:$O$500,12,FALSE)))</f>
        <v>39.1</v>
      </c>
      <c r="M60" s="38">
        <f>AVERAGE(IFERROR(VLOOKUP($A60,'Nates Projections'!$A$8:$O$500,13,FALSE),VLOOKUP($A60,'Blakes Projections'!$A$8:$O$500,13,FALSE)),IFERROR(VLOOKUP($A60,'Blakes Projections'!$A$8:$O$500,13,FALSE),VLOOKUP($A60,'Nates Projections'!$A$8:$O$500,13,FALSE)))</f>
        <v>48</v>
      </c>
      <c r="N60" s="52">
        <f t="shared" si="0"/>
        <v>0.14950298210735588</v>
      </c>
      <c r="O60" s="71">
        <f>AVERAGE(IFERROR(VLOOKUP($A60,'Nates Projections'!$A$8:$O$500,15,FALSE),VLOOKUP($A60,'Blakes Projections'!$A$8:$O$500,15,FALSE)),IFERROR(VLOOKUP($A60,'Blakes Projections'!$A$8:$O$500,15,FALSE),VLOOKUP($A60,'Nates Projections'!$A$8:$O$500,15,FALSE)))</f>
        <v>19.425000000000001</v>
      </c>
      <c r="P60" s="55">
        <f t="shared" ref="P60:Y60" si="73">IF(F$4="Yes",F60*F$5,0)</f>
        <v>188</v>
      </c>
      <c r="Q60" s="55">
        <f t="shared" si="73"/>
        <v>147.75</v>
      </c>
      <c r="R60" s="55">
        <f t="shared" si="73"/>
        <v>0</v>
      </c>
      <c r="S60" s="55">
        <f t="shared" si="73"/>
        <v>10.875</v>
      </c>
      <c r="T60" s="55">
        <f t="shared" si="73"/>
        <v>125.75</v>
      </c>
      <c r="U60" s="55">
        <f t="shared" si="73"/>
        <v>34.814999999999998</v>
      </c>
      <c r="V60" s="55">
        <f t="shared" si="73"/>
        <v>23.46</v>
      </c>
      <c r="W60" s="55">
        <f t="shared" si="73"/>
        <v>0</v>
      </c>
      <c r="X60" s="55">
        <f t="shared" si="73"/>
        <v>0</v>
      </c>
      <c r="Y60" s="56">
        <f t="shared" si="73"/>
        <v>0</v>
      </c>
      <c r="Z60" s="57">
        <f t="shared" si="2"/>
        <v>530.65</v>
      </c>
      <c r="AA60" s="59">
        <f t="shared" si="3"/>
        <v>6.3172619047619047</v>
      </c>
      <c r="AB60" s="59">
        <f t="shared" si="4"/>
        <v>0.53843881696428664</v>
      </c>
      <c r="AC60" s="1"/>
      <c r="AD60" s="1"/>
      <c r="AE60" s="1"/>
      <c r="AF60" s="1"/>
      <c r="AG60" s="1"/>
      <c r="AH60" s="1"/>
      <c r="AI60" s="1"/>
      <c r="AJ60" s="1"/>
      <c r="AK60" s="1"/>
      <c r="AL60" s="1">
        <f>IFERROR(VLOOKUP(C60,CALC!$K$2:$M$8,2,FALSE),1)</f>
        <v>0.95</v>
      </c>
      <c r="AM60" s="1">
        <f>IFERROR(VLOOKUP(C60,CALC!$K$2:$M$8,3,FALSE),1)</f>
        <v>0.97499999999999998</v>
      </c>
      <c r="AN60" s="1">
        <f>VLOOKUP(B60,CALC!$E$2:$H$33,3,FALSE)</f>
        <v>0.97</v>
      </c>
      <c r="AO60" s="1">
        <f>VLOOKUP(B60,CALC!$E$2:$H$33,4,FALSE)</f>
        <v>0.98499999999999999</v>
      </c>
      <c r="AP60" s="1"/>
      <c r="AQ60" s="3">
        <f t="shared" si="5"/>
        <v>6.1593303571428573</v>
      </c>
      <c r="AR60" s="3">
        <f t="shared" si="6"/>
        <v>6.0013988095238089</v>
      </c>
      <c r="AS60" s="3">
        <f t="shared" si="7"/>
        <v>6.2225029761904764</v>
      </c>
      <c r="AT60" s="3">
        <f t="shared" si="8"/>
        <v>6.1277440476190472</v>
      </c>
      <c r="AU60" s="3">
        <f t="shared" si="9"/>
        <v>6.0669404017857147</v>
      </c>
      <c r="AV60" s="3">
        <f t="shared" si="10"/>
        <v>5.9745504464285712</v>
      </c>
      <c r="AW60" s="3">
        <f t="shared" si="11"/>
        <v>5.9113778273809521</v>
      </c>
      <c r="AX60" s="3">
        <f t="shared" si="12"/>
        <v>5.8213568452380944</v>
      </c>
      <c r="AY60" s="3">
        <f t="shared" si="13"/>
        <v>0.56065476190476282</v>
      </c>
      <c r="AZ60" s="3">
        <f t="shared" si="14"/>
        <v>0.54663839285714377</v>
      </c>
      <c r="BA60" s="3">
        <f t="shared" si="15"/>
        <v>0.53262202380952461</v>
      </c>
      <c r="BB60" s="3">
        <f t="shared" si="16"/>
        <v>0.55224494047619133</v>
      </c>
      <c r="BC60" s="3">
        <f t="shared" si="17"/>
        <v>0.54383511904761994</v>
      </c>
      <c r="BD60" s="3">
        <f t="shared" si="18"/>
        <v>0.53843881696428664</v>
      </c>
      <c r="BE60" s="3">
        <f t="shared" si="19"/>
        <v>0.53023924107142939</v>
      </c>
      <c r="BF60" s="3">
        <f t="shared" si="20"/>
        <v>0.52463269345238173</v>
      </c>
      <c r="BG60" s="3">
        <f t="shared" si="21"/>
        <v>0.51664336309523884</v>
      </c>
    </row>
    <row r="61" spans="1:59" ht="15" x14ac:dyDescent="0.25">
      <c r="A61" s="38" t="s">
        <v>226</v>
      </c>
      <c r="B61" s="38" t="s">
        <v>47</v>
      </c>
      <c r="C61" s="38" t="s">
        <v>153</v>
      </c>
      <c r="D61" s="38"/>
      <c r="E61" s="39">
        <f>AVERAGE(IFERROR(VLOOKUP($A61,'Nates Projections'!$A$8:$O$500,5,FALSE),VLOOKUP($A61,'Blakes Projections'!$A$8:$O$500,5,FALSE)),IFERROR(VLOOKUP($A61,'Blakes Projections'!$A$8:$O$500,5,FALSE),VLOOKUP($A61,'Nates Projections'!$A$8:$O$500,5,FALSE)))</f>
        <v>84</v>
      </c>
      <c r="F61" s="38">
        <f>AVERAGE(IFERROR(VLOOKUP($A61,'Nates Projections'!$A$8:$O$500,6,FALSE),VLOOKUP($A61,'Blakes Projections'!$A$8:$O$500,6,FALSE)),IFERROR(VLOOKUP($A61,'Blakes Projections'!$A$8:$O$500,6,FALSE),VLOOKUP($A61,'Nates Projections'!$A$8:$O$500,6,FALSE)))</f>
        <v>37.400000000000006</v>
      </c>
      <c r="G61" s="38">
        <f>AVERAGE(IFERROR(VLOOKUP($A61,'Nates Projections'!$A$8:$O$500,7,FALSE),VLOOKUP($A61,'Blakes Projections'!$A$8:$O$500,7,FALSE)),IFERROR(VLOOKUP($A61,'Blakes Projections'!$A$8:$O$500,7,FALSE),VLOOKUP($A61,'Nates Projections'!$A$8:$O$500,7,FALSE)))</f>
        <v>47.6</v>
      </c>
      <c r="H61" s="38">
        <f>AVERAGE(IFERROR(VLOOKUP($A61,'Nates Projections'!$A$8:$O$500,8,FALSE),VLOOKUP($A61,'Blakes Projections'!$A$8:$O$500,8,FALSE)),IFERROR(VLOOKUP($A61,'Blakes Projections'!$A$8:$O$500,8,FALSE),VLOOKUP($A61,'Nates Projections'!$A$8:$O$500,8,FALSE)))</f>
        <v>85</v>
      </c>
      <c r="I61" s="38">
        <f>AVERAGE(IFERROR(VLOOKUP($A61,'Nates Projections'!$A$8:$O$500,9,FALSE),VLOOKUP($A61,'Blakes Projections'!$A$8:$O$500,9,FALSE)),IFERROR(VLOOKUP($A61,'Blakes Projections'!$A$8:$O$500,9,FALSE),VLOOKUP($A61,'Nates Projections'!$A$8:$O$500,9,FALSE)))</f>
        <v>25.25</v>
      </c>
      <c r="J61" s="38">
        <f>AVERAGE(IFERROR(VLOOKUP($A61,'Nates Projections'!$A$8:$O$500,10,FALSE),VLOOKUP($A61,'Blakes Projections'!$A$8:$O$500,10,FALSE)),IFERROR(VLOOKUP($A61,'Blakes Projections'!$A$8:$O$500,10,FALSE),VLOOKUP($A61,'Nates Projections'!$A$8:$O$500,10,FALSE)))</f>
        <v>230.6</v>
      </c>
      <c r="K61" s="38">
        <f>AVERAGE(IFERROR(VLOOKUP($A61,'Nates Projections'!$A$8:$O$500,11,FALSE),VLOOKUP($A61,'Blakes Projections'!$A$8:$O$500,11,FALSE)),IFERROR(VLOOKUP($A61,'Blakes Projections'!$A$8:$O$500,11,FALSE),VLOOKUP($A61,'Nates Projections'!$A$8:$O$500,11,FALSE)))</f>
        <v>11.9</v>
      </c>
      <c r="L61" s="38">
        <f>AVERAGE(IFERROR(VLOOKUP($A61,'Nates Projections'!$A$8:$O$500,12,FALSE),VLOOKUP($A61,'Blakes Projections'!$A$8:$O$500,12,FALSE)),IFERROR(VLOOKUP($A61,'Blakes Projections'!$A$8:$O$500,12,FALSE),VLOOKUP($A61,'Nates Projections'!$A$8:$O$500,12,FALSE)))</f>
        <v>39.35</v>
      </c>
      <c r="M61" s="38">
        <f>AVERAGE(IFERROR(VLOOKUP($A61,'Nates Projections'!$A$8:$O$500,13,FALSE),VLOOKUP($A61,'Blakes Projections'!$A$8:$O$500,13,FALSE)),IFERROR(VLOOKUP($A61,'Blakes Projections'!$A$8:$O$500,13,FALSE),VLOOKUP($A61,'Nates Projections'!$A$8:$O$500,13,FALSE)))</f>
        <v>20.2</v>
      </c>
      <c r="N61" s="52">
        <f t="shared" si="0"/>
        <v>0.16218560277536864</v>
      </c>
      <c r="O61" s="71">
        <f>AVERAGE(IFERROR(VLOOKUP($A61,'Nates Projections'!$A$8:$O$500,15,FALSE),VLOOKUP($A61,'Blakes Projections'!$A$8:$O$500,15,FALSE)),IFERROR(VLOOKUP($A61,'Blakes Projections'!$A$8:$O$500,15,FALSE),VLOOKUP($A61,'Nates Projections'!$A$8:$O$500,15,FALSE)))</f>
        <v>19.774999999999999</v>
      </c>
      <c r="P61" s="55">
        <f t="shared" ref="P61:Y61" si="74">IF(F$4="Yes",F61*F$5,0)</f>
        <v>187.00000000000003</v>
      </c>
      <c r="Q61" s="55">
        <f t="shared" si="74"/>
        <v>178.5</v>
      </c>
      <c r="R61" s="55">
        <f t="shared" si="74"/>
        <v>0</v>
      </c>
      <c r="S61" s="55">
        <f t="shared" si="74"/>
        <v>12.625</v>
      </c>
      <c r="T61" s="55">
        <f t="shared" si="74"/>
        <v>115.3</v>
      </c>
      <c r="U61" s="55">
        <f t="shared" si="74"/>
        <v>3.57</v>
      </c>
      <c r="V61" s="55">
        <f t="shared" si="74"/>
        <v>23.61</v>
      </c>
      <c r="W61" s="55">
        <f t="shared" si="74"/>
        <v>0</v>
      </c>
      <c r="X61" s="55">
        <f t="shared" si="74"/>
        <v>0</v>
      </c>
      <c r="Y61" s="56">
        <f t="shared" si="74"/>
        <v>0</v>
      </c>
      <c r="Z61" s="57">
        <f t="shared" si="2"/>
        <v>520.60500000000002</v>
      </c>
      <c r="AA61" s="59">
        <f t="shared" si="3"/>
        <v>6.1976785714285718</v>
      </c>
      <c r="AB61" s="59">
        <f t="shared" si="4"/>
        <v>0.45170125000000133</v>
      </c>
      <c r="AC61" s="1"/>
      <c r="AD61" s="1"/>
      <c r="AE61" s="1"/>
      <c r="AF61" s="1"/>
      <c r="AG61" s="1"/>
      <c r="AH61" s="1"/>
      <c r="AI61" s="1"/>
      <c r="AJ61" s="1"/>
      <c r="AK61" s="1"/>
      <c r="AL61" s="1">
        <f>IFERROR(VLOOKUP(C61,CALC!$K$2:$M$8,2,FALSE),1)</f>
        <v>0.96</v>
      </c>
      <c r="AM61" s="1">
        <f>IFERROR(VLOOKUP(C61,CALC!$K$2:$M$8,3,FALSE),1)</f>
        <v>0.98</v>
      </c>
      <c r="AN61" s="1">
        <f>VLOOKUP(B61,CALC!$E$2:$H$33,3,FALSE)</f>
        <v>1.0900000000000001</v>
      </c>
      <c r="AO61" s="1">
        <f>VLOOKUP(B61,CALC!$E$2:$H$33,4,FALSE)</f>
        <v>1.0449999999999999</v>
      </c>
      <c r="AP61" s="1"/>
      <c r="AQ61" s="3">
        <f t="shared" si="5"/>
        <v>6.0737250000000005</v>
      </c>
      <c r="AR61" s="3">
        <f t="shared" si="6"/>
        <v>5.9497714285714292</v>
      </c>
      <c r="AS61" s="3">
        <f t="shared" si="7"/>
        <v>6.4765741071428575</v>
      </c>
      <c r="AT61" s="3">
        <f t="shared" si="8"/>
        <v>6.7554696428571441</v>
      </c>
      <c r="AU61" s="3">
        <f t="shared" si="9"/>
        <v>6.3470426250000003</v>
      </c>
      <c r="AV61" s="3">
        <f t="shared" si="10"/>
        <v>6.6203602500000009</v>
      </c>
      <c r="AW61" s="3">
        <f t="shared" si="11"/>
        <v>6.217511142857143</v>
      </c>
      <c r="AX61" s="3">
        <f t="shared" si="12"/>
        <v>6.4852508571428586</v>
      </c>
      <c r="AY61" s="3">
        <f t="shared" si="13"/>
        <v>0.44107142857142989</v>
      </c>
      <c r="AZ61" s="3">
        <f t="shared" si="14"/>
        <v>0.4322500000000013</v>
      </c>
      <c r="BA61" s="3">
        <f t="shared" si="15"/>
        <v>0.42342857142857265</v>
      </c>
      <c r="BB61" s="3">
        <f t="shared" si="16"/>
        <v>0.46091964285714421</v>
      </c>
      <c r="BC61" s="3">
        <f t="shared" si="17"/>
        <v>0.48076785714285863</v>
      </c>
      <c r="BD61" s="3">
        <f t="shared" si="18"/>
        <v>0.45170125000000133</v>
      </c>
      <c r="BE61" s="3">
        <f t="shared" si="19"/>
        <v>0.47115250000000147</v>
      </c>
      <c r="BF61" s="3">
        <f t="shared" si="20"/>
        <v>0.4424828571428584</v>
      </c>
      <c r="BG61" s="3">
        <f t="shared" si="21"/>
        <v>0.4615371428571442</v>
      </c>
    </row>
    <row r="62" spans="1:59" ht="15" x14ac:dyDescent="0.25">
      <c r="A62" s="38" t="s">
        <v>218</v>
      </c>
      <c r="B62" s="38" t="s">
        <v>74</v>
      </c>
      <c r="C62" s="38" t="s">
        <v>186</v>
      </c>
      <c r="D62" s="38"/>
      <c r="E62" s="39">
        <f>AVERAGE(IFERROR(VLOOKUP($A62,'Nates Projections'!$A$8:$O$500,5,FALSE),VLOOKUP($A62,'Blakes Projections'!$A$8:$O$500,5,FALSE)),IFERROR(VLOOKUP($A62,'Blakes Projections'!$A$8:$O$500,5,FALSE),VLOOKUP($A62,'Nates Projections'!$A$8:$O$500,5,FALSE)))</f>
        <v>84</v>
      </c>
      <c r="F62" s="38">
        <f>AVERAGE(IFERROR(VLOOKUP($A62,'Nates Projections'!$A$8:$O$500,6,FALSE),VLOOKUP($A62,'Blakes Projections'!$A$8:$O$500,6,FALSE)),IFERROR(VLOOKUP($A62,'Blakes Projections'!$A$8:$O$500,6,FALSE),VLOOKUP($A62,'Nates Projections'!$A$8:$O$500,6,FALSE)))</f>
        <v>36.85</v>
      </c>
      <c r="G62" s="38">
        <f>AVERAGE(IFERROR(VLOOKUP($A62,'Nates Projections'!$A$8:$O$500,7,FALSE),VLOOKUP($A62,'Blakes Projections'!$A$8:$O$500,7,FALSE)),IFERROR(VLOOKUP($A62,'Blakes Projections'!$A$8:$O$500,7,FALSE),VLOOKUP($A62,'Nates Projections'!$A$8:$O$500,7,FALSE)))</f>
        <v>39.349999999999994</v>
      </c>
      <c r="H62" s="38">
        <f>AVERAGE(IFERROR(VLOOKUP($A62,'Nates Projections'!$A$8:$O$500,8,FALSE),VLOOKUP($A62,'Blakes Projections'!$A$8:$O$500,8,FALSE)),IFERROR(VLOOKUP($A62,'Blakes Projections'!$A$8:$O$500,8,FALSE),VLOOKUP($A62,'Nates Projections'!$A$8:$O$500,8,FALSE)))</f>
        <v>76.2</v>
      </c>
      <c r="I62" s="38">
        <f>AVERAGE(IFERROR(VLOOKUP($A62,'Nates Projections'!$A$8:$O$500,9,FALSE),VLOOKUP($A62,'Blakes Projections'!$A$8:$O$500,9,FALSE)),IFERROR(VLOOKUP($A62,'Blakes Projections'!$A$8:$O$500,9,FALSE),VLOOKUP($A62,'Nates Projections'!$A$8:$O$500,9,FALSE)))</f>
        <v>23.5</v>
      </c>
      <c r="J62" s="38">
        <f>AVERAGE(IFERROR(VLOOKUP($A62,'Nates Projections'!$A$8:$O$500,10,FALSE),VLOOKUP($A62,'Blakes Projections'!$A$8:$O$500,10,FALSE)),IFERROR(VLOOKUP($A62,'Blakes Projections'!$A$8:$O$500,10,FALSE),VLOOKUP($A62,'Nates Projections'!$A$8:$O$500,10,FALSE)))</f>
        <v>267.7</v>
      </c>
      <c r="K62" s="38">
        <f>AVERAGE(IFERROR(VLOOKUP($A62,'Nates Projections'!$A$8:$O$500,11,FALSE),VLOOKUP($A62,'Blakes Projections'!$A$8:$O$500,11,FALSE)),IFERROR(VLOOKUP($A62,'Blakes Projections'!$A$8:$O$500,11,FALSE),VLOOKUP($A62,'Nates Projections'!$A$8:$O$500,11,FALSE)))</f>
        <v>39.15</v>
      </c>
      <c r="L62" s="38">
        <f>AVERAGE(IFERROR(VLOOKUP($A62,'Nates Projections'!$A$8:$O$500,12,FALSE),VLOOKUP($A62,'Blakes Projections'!$A$8:$O$500,12,FALSE)),IFERROR(VLOOKUP($A62,'Blakes Projections'!$A$8:$O$500,12,FALSE),VLOOKUP($A62,'Nates Projections'!$A$8:$O$500,12,FALSE)))</f>
        <v>40.549999999999997</v>
      </c>
      <c r="M62" s="38">
        <f>AVERAGE(IFERROR(VLOOKUP($A62,'Nates Projections'!$A$8:$O$500,13,FALSE),VLOOKUP($A62,'Blakes Projections'!$A$8:$O$500,13,FALSE)),IFERROR(VLOOKUP($A62,'Blakes Projections'!$A$8:$O$500,13,FALSE),VLOOKUP($A62,'Nates Projections'!$A$8:$O$500,13,FALSE)))</f>
        <v>26.5</v>
      </c>
      <c r="N62" s="52">
        <f t="shared" si="0"/>
        <v>0.13765409039970117</v>
      </c>
      <c r="O62" s="71">
        <f>AVERAGE(IFERROR(VLOOKUP($A62,'Nates Projections'!$A$8:$O$500,15,FALSE),VLOOKUP($A62,'Blakes Projections'!$A$8:$O$500,15,FALSE)),IFERROR(VLOOKUP($A62,'Blakes Projections'!$A$8:$O$500,15,FALSE),VLOOKUP($A62,'Nates Projections'!$A$8:$O$500,15,FALSE)))</f>
        <v>18.55</v>
      </c>
      <c r="P62" s="55">
        <f t="shared" ref="P62:Y62" si="75">IF(F$4="Yes",F62*F$5,0)</f>
        <v>184.25</v>
      </c>
      <c r="Q62" s="55">
        <f t="shared" si="75"/>
        <v>147.56249999999997</v>
      </c>
      <c r="R62" s="55">
        <f t="shared" si="75"/>
        <v>0</v>
      </c>
      <c r="S62" s="55">
        <f t="shared" si="75"/>
        <v>11.75</v>
      </c>
      <c r="T62" s="55">
        <f t="shared" si="75"/>
        <v>133.85</v>
      </c>
      <c r="U62" s="55">
        <f t="shared" si="75"/>
        <v>11.744999999999999</v>
      </c>
      <c r="V62" s="55">
        <f t="shared" si="75"/>
        <v>24.33</v>
      </c>
      <c r="W62" s="55">
        <f t="shared" si="75"/>
        <v>0</v>
      </c>
      <c r="X62" s="55">
        <f t="shared" si="75"/>
        <v>0</v>
      </c>
      <c r="Y62" s="56">
        <f t="shared" si="75"/>
        <v>0</v>
      </c>
      <c r="Z62" s="57">
        <f t="shared" si="2"/>
        <v>513.48750000000007</v>
      </c>
      <c r="AA62" s="59">
        <f t="shared" si="3"/>
        <v>6.112946428571429</v>
      </c>
      <c r="AB62" s="59">
        <f t="shared" si="4"/>
        <v>0.38356360714285864</v>
      </c>
      <c r="AC62" s="1"/>
      <c r="AD62" s="1"/>
      <c r="AE62" s="1"/>
      <c r="AF62" s="1"/>
      <c r="AG62" s="1"/>
      <c r="AH62" s="1"/>
      <c r="AI62" s="1"/>
      <c r="AJ62" s="1"/>
      <c r="AK62" s="1"/>
      <c r="AL62" s="1">
        <f>IFERROR(VLOOKUP(C62,CALC!$K$2:$M$8,2,FALSE),1)</f>
        <v>1.08</v>
      </c>
      <c r="AM62" s="1">
        <f>IFERROR(VLOOKUP(C62,CALC!$K$2:$M$8,3,FALSE),1)</f>
        <v>1.04</v>
      </c>
      <c r="AN62" s="1">
        <f>VLOOKUP(B62,CALC!$E$2:$H$33,3,FALSE)</f>
        <v>1.07</v>
      </c>
      <c r="AO62" s="1">
        <f>VLOOKUP(B62,CALC!$E$2:$H$33,4,FALSE)</f>
        <v>1.0350000000000001</v>
      </c>
      <c r="AP62" s="1"/>
      <c r="AQ62" s="3">
        <f t="shared" si="5"/>
        <v>6.3574642857142862</v>
      </c>
      <c r="AR62" s="3">
        <f t="shared" si="6"/>
        <v>6.6019821428571435</v>
      </c>
      <c r="AS62" s="3">
        <f t="shared" si="7"/>
        <v>6.3268995535714296</v>
      </c>
      <c r="AT62" s="3">
        <f t="shared" si="8"/>
        <v>6.5408526785714294</v>
      </c>
      <c r="AU62" s="3">
        <f t="shared" si="9"/>
        <v>6.5799755357142873</v>
      </c>
      <c r="AV62" s="3">
        <f t="shared" si="10"/>
        <v>6.8024867857142866</v>
      </c>
      <c r="AW62" s="3">
        <f t="shared" si="11"/>
        <v>6.833051517857144</v>
      </c>
      <c r="AX62" s="3">
        <f t="shared" si="12"/>
        <v>7.0641208928571437</v>
      </c>
      <c r="AY62" s="3">
        <f t="shared" si="13"/>
        <v>0.35633928571428708</v>
      </c>
      <c r="AZ62" s="3">
        <f t="shared" si="14"/>
        <v>0.37059285714285856</v>
      </c>
      <c r="BA62" s="3">
        <f t="shared" si="15"/>
        <v>0.38484642857143009</v>
      </c>
      <c r="BB62" s="3">
        <f t="shared" si="16"/>
        <v>0.36881116071428716</v>
      </c>
      <c r="BC62" s="3">
        <f t="shared" si="17"/>
        <v>0.38128303571428718</v>
      </c>
      <c r="BD62" s="3">
        <f t="shared" si="18"/>
        <v>0.38356360714285864</v>
      </c>
      <c r="BE62" s="3">
        <f t="shared" si="19"/>
        <v>0.39653435714285867</v>
      </c>
      <c r="BF62" s="3">
        <f t="shared" si="20"/>
        <v>0.39831605357143018</v>
      </c>
      <c r="BG62" s="3">
        <f t="shared" si="21"/>
        <v>0.41178567857143022</v>
      </c>
    </row>
    <row r="63" spans="1:59" ht="15" x14ac:dyDescent="0.25">
      <c r="A63" s="38" t="s">
        <v>231</v>
      </c>
      <c r="B63" s="38" t="s">
        <v>68</v>
      </c>
      <c r="C63" s="38" t="s">
        <v>203</v>
      </c>
      <c r="D63" s="38"/>
      <c r="E63" s="39">
        <f>AVERAGE(IFERROR(VLOOKUP($A63,'Nates Projections'!$A$8:$O$500,5,FALSE),VLOOKUP($A63,'Blakes Projections'!$A$8:$O$500,5,FALSE)),IFERROR(VLOOKUP($A63,'Blakes Projections'!$A$8:$O$500,5,FALSE),VLOOKUP($A63,'Nates Projections'!$A$8:$O$500,5,FALSE)))</f>
        <v>84</v>
      </c>
      <c r="F63" s="38">
        <f>AVERAGE(IFERROR(VLOOKUP($A63,'Nates Projections'!$A$8:$O$500,6,FALSE),VLOOKUP($A63,'Blakes Projections'!$A$8:$O$500,6,FALSE)),IFERROR(VLOOKUP($A63,'Blakes Projections'!$A$8:$O$500,6,FALSE),VLOOKUP($A63,'Nates Projections'!$A$8:$O$500,6,FALSE)))</f>
        <v>25.65</v>
      </c>
      <c r="G63" s="38">
        <f>AVERAGE(IFERROR(VLOOKUP($A63,'Nates Projections'!$A$8:$O$500,7,FALSE),VLOOKUP($A63,'Blakes Projections'!$A$8:$O$500,7,FALSE)),IFERROR(VLOOKUP($A63,'Blakes Projections'!$A$8:$O$500,7,FALSE),VLOOKUP($A63,'Nates Projections'!$A$8:$O$500,7,FALSE)))</f>
        <v>65.3</v>
      </c>
      <c r="H63" s="38">
        <f>AVERAGE(IFERROR(VLOOKUP($A63,'Nates Projections'!$A$8:$O$500,8,FALSE),VLOOKUP($A63,'Blakes Projections'!$A$8:$O$500,8,FALSE)),IFERROR(VLOOKUP($A63,'Blakes Projections'!$A$8:$O$500,8,FALSE),VLOOKUP($A63,'Nates Projections'!$A$8:$O$500,8,FALSE)))</f>
        <v>91</v>
      </c>
      <c r="I63" s="38">
        <f>AVERAGE(IFERROR(VLOOKUP($A63,'Nates Projections'!$A$8:$O$500,9,FALSE),VLOOKUP($A63,'Blakes Projections'!$A$8:$O$500,9,FALSE)),IFERROR(VLOOKUP($A63,'Blakes Projections'!$A$8:$O$500,9,FALSE),VLOOKUP($A63,'Nates Projections'!$A$8:$O$500,9,FALSE)))</f>
        <v>29.25</v>
      </c>
      <c r="J63" s="38">
        <f>AVERAGE(IFERROR(VLOOKUP($A63,'Nates Projections'!$A$8:$O$500,10,FALSE),VLOOKUP($A63,'Blakes Projections'!$A$8:$O$500,10,FALSE)),IFERROR(VLOOKUP($A63,'Blakes Projections'!$A$8:$O$500,10,FALSE),VLOOKUP($A63,'Nates Projections'!$A$8:$O$500,10,FALSE)))</f>
        <v>178.64999999999998</v>
      </c>
      <c r="K63" s="38">
        <f>AVERAGE(IFERROR(VLOOKUP($A63,'Nates Projections'!$A$8:$O$500,11,FALSE),VLOOKUP($A63,'Blakes Projections'!$A$8:$O$500,11,FALSE)),IFERROR(VLOOKUP($A63,'Blakes Projections'!$A$8:$O$500,11,FALSE),VLOOKUP($A63,'Nates Projections'!$A$8:$O$500,11,FALSE)))</f>
        <v>29</v>
      </c>
      <c r="L63" s="38">
        <f>AVERAGE(IFERROR(VLOOKUP($A63,'Nates Projections'!$A$8:$O$500,12,FALSE),VLOOKUP($A63,'Blakes Projections'!$A$8:$O$500,12,FALSE)),IFERROR(VLOOKUP($A63,'Blakes Projections'!$A$8:$O$500,12,FALSE),VLOOKUP($A63,'Nates Projections'!$A$8:$O$500,12,FALSE)))</f>
        <v>47.95</v>
      </c>
      <c r="M63" s="38">
        <f>AVERAGE(IFERROR(VLOOKUP($A63,'Nates Projections'!$A$8:$O$500,13,FALSE),VLOOKUP($A63,'Blakes Projections'!$A$8:$O$500,13,FALSE)),IFERROR(VLOOKUP($A63,'Blakes Projections'!$A$8:$O$500,13,FALSE),VLOOKUP($A63,'Nates Projections'!$A$8:$O$500,13,FALSE)))</f>
        <v>20.2</v>
      </c>
      <c r="N63" s="52">
        <f t="shared" si="0"/>
        <v>0.14357682619647355</v>
      </c>
      <c r="O63" s="71">
        <f>AVERAGE(IFERROR(VLOOKUP($A63,'Nates Projections'!$A$8:$O$500,15,FALSE),VLOOKUP($A63,'Blakes Projections'!$A$8:$O$500,15,FALSE)),IFERROR(VLOOKUP($A63,'Blakes Projections'!$A$8:$O$500,15,FALSE),VLOOKUP($A63,'Nates Projections'!$A$8:$O$500,15,FALSE)))</f>
        <v>20.149999999999999</v>
      </c>
      <c r="P63" s="55">
        <f t="shared" ref="P63:Y63" si="76">IF(F$4="Yes",F63*F$5,0)</f>
        <v>128.25</v>
      </c>
      <c r="Q63" s="55">
        <f t="shared" si="76"/>
        <v>244.875</v>
      </c>
      <c r="R63" s="55">
        <f t="shared" si="76"/>
        <v>0</v>
      </c>
      <c r="S63" s="55">
        <f t="shared" si="76"/>
        <v>14.625</v>
      </c>
      <c r="T63" s="55">
        <f t="shared" si="76"/>
        <v>89.324999999999989</v>
      </c>
      <c r="U63" s="55">
        <f t="shared" si="76"/>
        <v>8.6999999999999993</v>
      </c>
      <c r="V63" s="55">
        <f t="shared" si="76"/>
        <v>28.77</v>
      </c>
      <c r="W63" s="55">
        <f t="shared" si="76"/>
        <v>0</v>
      </c>
      <c r="X63" s="55">
        <f t="shared" si="76"/>
        <v>0</v>
      </c>
      <c r="Y63" s="56">
        <f t="shared" si="76"/>
        <v>0</v>
      </c>
      <c r="Z63" s="57">
        <f t="shared" si="2"/>
        <v>514.54499999999996</v>
      </c>
      <c r="AA63" s="59">
        <f t="shared" si="3"/>
        <v>6.1255357142857134</v>
      </c>
      <c r="AB63" s="59">
        <f t="shared" si="4"/>
        <v>0.39290892857142862</v>
      </c>
      <c r="AC63" s="1"/>
      <c r="AD63" s="1"/>
      <c r="AE63" s="1"/>
      <c r="AF63" s="1"/>
      <c r="AG63" s="1"/>
      <c r="AH63" s="1"/>
      <c r="AI63" s="1"/>
      <c r="AJ63" s="1"/>
      <c r="AK63" s="1"/>
      <c r="AL63" s="1">
        <f>IFERROR(VLOOKUP(C63,CALC!$K$2:$M$8,2,FALSE),1)</f>
        <v>1.1299999999999999</v>
      </c>
      <c r="AM63" s="1">
        <f>IFERROR(VLOOKUP(C63,CALC!$K$2:$M$8,3,FALSE),1)</f>
        <v>1.0649999999999999</v>
      </c>
      <c r="AN63" s="1">
        <f>VLOOKUP(B63,CALC!$E$2:$H$33,3,FALSE)</f>
        <v>1</v>
      </c>
      <c r="AO63" s="1">
        <f>VLOOKUP(B63,CALC!$E$2:$H$33,4,FALSE)</f>
        <v>1</v>
      </c>
      <c r="AP63" s="1"/>
      <c r="AQ63" s="3">
        <f t="shared" si="5"/>
        <v>6.5236955357142845</v>
      </c>
      <c r="AR63" s="3">
        <f t="shared" si="6"/>
        <v>6.9218553571428556</v>
      </c>
      <c r="AS63" s="3">
        <f t="shared" si="7"/>
        <v>6.1255357142857134</v>
      </c>
      <c r="AT63" s="3">
        <f t="shared" si="8"/>
        <v>6.1255357142857134</v>
      </c>
      <c r="AU63" s="3">
        <f t="shared" si="9"/>
        <v>6.5236955357142845</v>
      </c>
      <c r="AV63" s="3">
        <f t="shared" si="10"/>
        <v>6.5236955357142845</v>
      </c>
      <c r="AW63" s="3">
        <f t="shared" si="11"/>
        <v>6.9218553571428556</v>
      </c>
      <c r="AX63" s="3">
        <f t="shared" si="12"/>
        <v>6.9218553571428556</v>
      </c>
      <c r="AY63" s="3">
        <f t="shared" si="13"/>
        <v>0.36892857142857149</v>
      </c>
      <c r="AZ63" s="3">
        <f t="shared" si="14"/>
        <v>0.39290892857142862</v>
      </c>
      <c r="BA63" s="3">
        <f t="shared" si="15"/>
        <v>0.41688928571428574</v>
      </c>
      <c r="BB63" s="3">
        <f t="shared" si="16"/>
        <v>0.36892857142857149</v>
      </c>
      <c r="BC63" s="3">
        <f t="shared" si="17"/>
        <v>0.36892857142857149</v>
      </c>
      <c r="BD63" s="3">
        <f t="shared" si="18"/>
        <v>0.39290892857142862</v>
      </c>
      <c r="BE63" s="3">
        <f t="shared" si="19"/>
        <v>0.39290892857142862</v>
      </c>
      <c r="BF63" s="3">
        <f t="shared" si="20"/>
        <v>0.41688928571428574</v>
      </c>
      <c r="BG63" s="3">
        <f t="shared" si="21"/>
        <v>0.41688928571428574</v>
      </c>
    </row>
    <row r="64" spans="1:59" ht="15" x14ac:dyDescent="0.25">
      <c r="A64" s="38" t="s">
        <v>239</v>
      </c>
      <c r="B64" s="38" t="s">
        <v>25</v>
      </c>
      <c r="C64" s="38" t="s">
        <v>203</v>
      </c>
      <c r="D64" s="38"/>
      <c r="E64" s="39">
        <f>AVERAGE(IFERROR(VLOOKUP($A64,'Nates Projections'!$A$8:$O$500,5,FALSE),VLOOKUP($A64,'Blakes Projections'!$A$8:$O$500,5,FALSE)),IFERROR(VLOOKUP($A64,'Blakes Projections'!$A$8:$O$500,5,FALSE),VLOOKUP($A64,'Nates Projections'!$A$8:$O$500,5,FALSE)))</f>
        <v>84</v>
      </c>
      <c r="F64" s="38">
        <f>AVERAGE(IFERROR(VLOOKUP($A64,'Nates Projections'!$A$8:$O$500,6,FALSE),VLOOKUP($A64,'Blakes Projections'!$A$8:$O$500,6,FALSE)),IFERROR(VLOOKUP($A64,'Blakes Projections'!$A$8:$O$500,6,FALSE),VLOOKUP($A64,'Nates Projections'!$A$8:$O$500,6,FALSE)))</f>
        <v>24.9</v>
      </c>
      <c r="G64" s="38">
        <f>AVERAGE(IFERROR(VLOOKUP($A64,'Nates Projections'!$A$8:$O$500,7,FALSE),VLOOKUP($A64,'Blakes Projections'!$A$8:$O$500,7,FALSE)),IFERROR(VLOOKUP($A64,'Blakes Projections'!$A$8:$O$500,7,FALSE),VLOOKUP($A64,'Nates Projections'!$A$8:$O$500,7,FALSE)))</f>
        <v>52.599999999999994</v>
      </c>
      <c r="H64" s="38">
        <f>AVERAGE(IFERROR(VLOOKUP($A64,'Nates Projections'!$A$8:$O$500,8,FALSE),VLOOKUP($A64,'Blakes Projections'!$A$8:$O$500,8,FALSE)),IFERROR(VLOOKUP($A64,'Blakes Projections'!$A$8:$O$500,8,FALSE),VLOOKUP($A64,'Nates Projections'!$A$8:$O$500,8,FALSE)))</f>
        <v>77.5</v>
      </c>
      <c r="I64" s="38">
        <f>AVERAGE(IFERROR(VLOOKUP($A64,'Nates Projections'!$A$8:$O$500,9,FALSE),VLOOKUP($A64,'Blakes Projections'!$A$8:$O$500,9,FALSE)),IFERROR(VLOOKUP($A64,'Blakes Projections'!$A$8:$O$500,9,FALSE),VLOOKUP($A64,'Nates Projections'!$A$8:$O$500,9,FALSE)))</f>
        <v>27.05</v>
      </c>
      <c r="J64" s="38">
        <f>AVERAGE(IFERROR(VLOOKUP($A64,'Nates Projections'!$A$8:$O$500,10,FALSE),VLOOKUP($A64,'Blakes Projections'!$A$8:$O$500,10,FALSE)),IFERROR(VLOOKUP($A64,'Blakes Projections'!$A$8:$O$500,10,FALSE),VLOOKUP($A64,'Nates Projections'!$A$8:$O$500,10,FALSE)))</f>
        <v>175.8</v>
      </c>
      <c r="K64" s="38">
        <f>AVERAGE(IFERROR(VLOOKUP($A64,'Nates Projections'!$A$8:$O$500,11,FALSE),VLOOKUP($A64,'Blakes Projections'!$A$8:$O$500,11,FALSE)),IFERROR(VLOOKUP($A64,'Blakes Projections'!$A$8:$O$500,11,FALSE),VLOOKUP($A64,'Nates Projections'!$A$8:$O$500,11,FALSE)))</f>
        <v>172.6</v>
      </c>
      <c r="L64" s="38">
        <f>AVERAGE(IFERROR(VLOOKUP($A64,'Nates Projections'!$A$8:$O$500,12,FALSE),VLOOKUP($A64,'Blakes Projections'!$A$8:$O$500,12,FALSE)),IFERROR(VLOOKUP($A64,'Blakes Projections'!$A$8:$O$500,12,FALSE),VLOOKUP($A64,'Nates Projections'!$A$8:$O$500,12,FALSE)))</f>
        <v>47.3</v>
      </c>
      <c r="M64" s="38">
        <f>AVERAGE(IFERROR(VLOOKUP($A64,'Nates Projections'!$A$8:$O$500,13,FALSE),VLOOKUP($A64,'Blakes Projections'!$A$8:$O$500,13,FALSE)),IFERROR(VLOOKUP($A64,'Blakes Projections'!$A$8:$O$500,13,FALSE),VLOOKUP($A64,'Nates Projections'!$A$8:$O$500,13,FALSE)))</f>
        <v>41.55</v>
      </c>
      <c r="N64" s="52">
        <f t="shared" si="0"/>
        <v>0.14163822525597267</v>
      </c>
      <c r="O64" s="71">
        <f>AVERAGE(IFERROR(VLOOKUP($A64,'Nates Projections'!$A$8:$O$500,15,FALSE),VLOOKUP($A64,'Blakes Projections'!$A$8:$O$500,15,FALSE)),IFERROR(VLOOKUP($A64,'Blakes Projections'!$A$8:$O$500,15,FALSE),VLOOKUP($A64,'Nates Projections'!$A$8:$O$500,15,FALSE)))</f>
        <v>20.074999999999999</v>
      </c>
      <c r="P64" s="55">
        <f t="shared" ref="P64:Y64" si="77">IF(F$4="Yes",F64*F$5,0)</f>
        <v>124.5</v>
      </c>
      <c r="Q64" s="55">
        <f t="shared" si="77"/>
        <v>197.24999999999997</v>
      </c>
      <c r="R64" s="55">
        <f t="shared" si="77"/>
        <v>0</v>
      </c>
      <c r="S64" s="55">
        <f t="shared" si="77"/>
        <v>13.525</v>
      </c>
      <c r="T64" s="55">
        <f t="shared" si="77"/>
        <v>87.9</v>
      </c>
      <c r="U64" s="55">
        <f t="shared" si="77"/>
        <v>51.779999999999994</v>
      </c>
      <c r="V64" s="55">
        <f t="shared" si="77"/>
        <v>28.38</v>
      </c>
      <c r="W64" s="55">
        <f t="shared" si="77"/>
        <v>0</v>
      </c>
      <c r="X64" s="55">
        <f t="shared" si="77"/>
        <v>0</v>
      </c>
      <c r="Y64" s="56">
        <f t="shared" si="77"/>
        <v>0</v>
      </c>
      <c r="Z64" s="57">
        <f t="shared" si="2"/>
        <v>503.33499999999992</v>
      </c>
      <c r="AA64" s="59">
        <f t="shared" si="3"/>
        <v>5.9920833333333325</v>
      </c>
      <c r="AB64" s="59">
        <f t="shared" si="4"/>
        <v>0.27084471428571449</v>
      </c>
      <c r="AC64" s="1"/>
      <c r="AD64" s="1"/>
      <c r="AE64" s="1"/>
      <c r="AF64" s="1"/>
      <c r="AG64" s="1"/>
      <c r="AH64" s="1"/>
      <c r="AI64" s="1"/>
      <c r="AJ64" s="1"/>
      <c r="AK64" s="1"/>
      <c r="AL64" s="1">
        <f>IFERROR(VLOOKUP(C64,CALC!$K$2:$M$8,2,FALSE),1)</f>
        <v>1.1299999999999999</v>
      </c>
      <c r="AM64" s="1">
        <f>IFERROR(VLOOKUP(C64,CALC!$K$2:$M$8,3,FALSE),1)</f>
        <v>1.0649999999999999</v>
      </c>
      <c r="AN64" s="1">
        <f>VLOOKUP(B64,CALC!$E$2:$H$33,3,FALSE)</f>
        <v>1.1599999999999999</v>
      </c>
      <c r="AO64" s="1">
        <f>VLOOKUP(B64,CALC!$E$2:$H$33,4,FALSE)</f>
        <v>1.08</v>
      </c>
      <c r="AP64" s="1"/>
      <c r="AQ64" s="3">
        <f t="shared" si="5"/>
        <v>6.3815687499999987</v>
      </c>
      <c r="AR64" s="3">
        <f t="shared" si="6"/>
        <v>6.7710541666666648</v>
      </c>
      <c r="AS64" s="3">
        <f t="shared" si="7"/>
        <v>6.4714499999999999</v>
      </c>
      <c r="AT64" s="3">
        <f t="shared" si="8"/>
        <v>6.9508166666666655</v>
      </c>
      <c r="AU64" s="3">
        <f t="shared" si="9"/>
        <v>6.8920942499999986</v>
      </c>
      <c r="AV64" s="3">
        <f t="shared" si="10"/>
        <v>7.4026197499999977</v>
      </c>
      <c r="AW64" s="3">
        <f t="shared" si="11"/>
        <v>7.3127384999999983</v>
      </c>
      <c r="AX64" s="3">
        <f t="shared" si="12"/>
        <v>7.8544228333333308</v>
      </c>
      <c r="AY64" s="3">
        <f t="shared" si="13"/>
        <v>0.23547619047619062</v>
      </c>
      <c r="AZ64" s="3">
        <f t="shared" si="14"/>
        <v>0.25078214285714301</v>
      </c>
      <c r="BA64" s="3">
        <f t="shared" si="15"/>
        <v>0.26608809523809535</v>
      </c>
      <c r="BB64" s="3">
        <f t="shared" si="16"/>
        <v>0.25431428571428588</v>
      </c>
      <c r="BC64" s="3">
        <f t="shared" si="17"/>
        <v>0.27315238095238109</v>
      </c>
      <c r="BD64" s="3">
        <f t="shared" si="18"/>
        <v>0.27084471428571449</v>
      </c>
      <c r="BE64" s="3">
        <f t="shared" si="19"/>
        <v>0.29090728571428587</v>
      </c>
      <c r="BF64" s="3">
        <f t="shared" si="20"/>
        <v>0.287375142857143</v>
      </c>
      <c r="BG64" s="3">
        <f t="shared" si="21"/>
        <v>0.30866219047619059</v>
      </c>
    </row>
    <row r="65" spans="1:59" ht="15" x14ac:dyDescent="0.25">
      <c r="A65" s="38" t="s">
        <v>235</v>
      </c>
      <c r="B65" s="38" t="s">
        <v>53</v>
      </c>
      <c r="C65" s="38" t="s">
        <v>181</v>
      </c>
      <c r="D65" s="38"/>
      <c r="E65" s="39">
        <f>AVERAGE(IFERROR(VLOOKUP($A65,'Nates Projections'!$A$8:$O$500,5,FALSE),VLOOKUP($A65,'Blakes Projections'!$A$8:$O$500,5,FALSE)),IFERROR(VLOOKUP($A65,'Blakes Projections'!$A$8:$O$500,5,FALSE),VLOOKUP($A65,'Nates Projections'!$A$8:$O$500,5,FALSE)))</f>
        <v>84</v>
      </c>
      <c r="F65" s="38">
        <f>AVERAGE(IFERROR(VLOOKUP($A65,'Nates Projections'!$A$8:$O$500,6,FALSE),VLOOKUP($A65,'Blakes Projections'!$A$8:$O$500,6,FALSE)),IFERROR(VLOOKUP($A65,'Blakes Projections'!$A$8:$O$500,6,FALSE),VLOOKUP($A65,'Nates Projections'!$A$8:$O$500,6,FALSE)))</f>
        <v>11.8</v>
      </c>
      <c r="G65" s="38">
        <f>AVERAGE(IFERROR(VLOOKUP($A65,'Nates Projections'!$A$8:$O$500,7,FALSE),VLOOKUP($A65,'Blakes Projections'!$A$8:$O$500,7,FALSE)),IFERROR(VLOOKUP($A65,'Blakes Projections'!$A$8:$O$500,7,FALSE),VLOOKUP($A65,'Nates Projections'!$A$8:$O$500,7,FALSE)))</f>
        <v>45.5</v>
      </c>
      <c r="H65" s="38">
        <f>AVERAGE(IFERROR(VLOOKUP($A65,'Nates Projections'!$A$8:$O$500,8,FALSE),VLOOKUP($A65,'Blakes Projections'!$A$8:$O$500,8,FALSE)),IFERROR(VLOOKUP($A65,'Blakes Projections'!$A$8:$O$500,8,FALSE),VLOOKUP($A65,'Nates Projections'!$A$8:$O$500,8,FALSE)))</f>
        <v>57.3</v>
      </c>
      <c r="I65" s="38">
        <f>AVERAGE(IFERROR(VLOOKUP($A65,'Nates Projections'!$A$8:$O$500,9,FALSE),VLOOKUP($A65,'Blakes Projections'!$A$8:$O$500,9,FALSE)),IFERROR(VLOOKUP($A65,'Blakes Projections'!$A$8:$O$500,9,FALSE),VLOOKUP($A65,'Nates Projections'!$A$8:$O$500,9,FALSE)))</f>
        <v>21.15</v>
      </c>
      <c r="J65" s="38">
        <f>AVERAGE(IFERROR(VLOOKUP($A65,'Nates Projections'!$A$8:$O$500,10,FALSE),VLOOKUP($A65,'Blakes Projections'!$A$8:$O$500,10,FALSE)),IFERROR(VLOOKUP($A65,'Blakes Projections'!$A$8:$O$500,10,FALSE),VLOOKUP($A65,'Nates Projections'!$A$8:$O$500,10,FALSE)))</f>
        <v>195.15</v>
      </c>
      <c r="K65" s="38">
        <f>AVERAGE(IFERROR(VLOOKUP($A65,'Nates Projections'!$A$8:$O$500,11,FALSE),VLOOKUP($A65,'Blakes Projections'!$A$8:$O$500,11,FALSE)),IFERROR(VLOOKUP($A65,'Blakes Projections'!$A$8:$O$500,11,FALSE),VLOOKUP($A65,'Nates Projections'!$A$8:$O$500,11,FALSE)))</f>
        <v>35.1</v>
      </c>
      <c r="L65" s="38">
        <f>AVERAGE(IFERROR(VLOOKUP($A65,'Nates Projections'!$A$8:$O$500,12,FALSE),VLOOKUP($A65,'Blakes Projections'!$A$8:$O$500,12,FALSE)),IFERROR(VLOOKUP($A65,'Blakes Projections'!$A$8:$O$500,12,FALSE),VLOOKUP($A65,'Nates Projections'!$A$8:$O$500,12,FALSE)))</f>
        <v>172</v>
      </c>
      <c r="M65" s="38">
        <f>AVERAGE(IFERROR(VLOOKUP($A65,'Nates Projections'!$A$8:$O$500,13,FALSE),VLOOKUP($A65,'Blakes Projections'!$A$8:$O$500,13,FALSE)),IFERROR(VLOOKUP($A65,'Blakes Projections'!$A$8:$O$500,13,FALSE),VLOOKUP($A65,'Nates Projections'!$A$8:$O$500,13,FALSE)))</f>
        <v>63.7</v>
      </c>
      <c r="N65" s="52">
        <f t="shared" si="0"/>
        <v>6.046630796822957E-2</v>
      </c>
      <c r="O65" s="71">
        <f>AVERAGE(IFERROR(VLOOKUP($A65,'Nates Projections'!$A$8:$O$500,15,FALSE),VLOOKUP($A65,'Blakes Projections'!$A$8:$O$500,15,FALSE)),IFERROR(VLOOKUP($A65,'Blakes Projections'!$A$8:$O$500,15,FALSE),VLOOKUP($A65,'Nates Projections'!$A$8:$O$500,15,FALSE)))</f>
        <v>21.8</v>
      </c>
      <c r="P65" s="55">
        <f t="shared" ref="P65:Y65" si="78">IF(F$4="Yes",F65*F$5,0)</f>
        <v>59</v>
      </c>
      <c r="Q65" s="55">
        <f t="shared" si="78"/>
        <v>170.625</v>
      </c>
      <c r="R65" s="55">
        <f t="shared" si="78"/>
        <v>0</v>
      </c>
      <c r="S65" s="55">
        <f t="shared" si="78"/>
        <v>10.574999999999999</v>
      </c>
      <c r="T65" s="55">
        <f t="shared" si="78"/>
        <v>97.575000000000003</v>
      </c>
      <c r="U65" s="55">
        <f t="shared" si="78"/>
        <v>10.53</v>
      </c>
      <c r="V65" s="55">
        <f t="shared" si="78"/>
        <v>103.2</v>
      </c>
      <c r="W65" s="55">
        <f t="shared" si="78"/>
        <v>0</v>
      </c>
      <c r="X65" s="55">
        <f t="shared" si="78"/>
        <v>0</v>
      </c>
      <c r="Y65" s="56">
        <f t="shared" si="78"/>
        <v>0</v>
      </c>
      <c r="Z65" s="57">
        <f t="shared" si="2"/>
        <v>451.50499999999994</v>
      </c>
      <c r="AA65" s="59">
        <f t="shared" si="3"/>
        <v>5.3750595238095231</v>
      </c>
      <c r="AB65" s="59">
        <f t="shared" si="4"/>
        <v>0.45353386904761767</v>
      </c>
      <c r="AC65" s="1"/>
      <c r="AD65" s="1"/>
      <c r="AE65" s="1"/>
      <c r="AF65" s="1"/>
      <c r="AG65" s="1"/>
      <c r="AH65" s="1"/>
      <c r="AI65" s="1"/>
      <c r="AJ65" s="1"/>
      <c r="AK65" s="1"/>
      <c r="AL65" s="1">
        <f>IFERROR(VLOOKUP(C65,CALC!$K$2:$M$8,2,FALSE),1)</f>
        <v>1</v>
      </c>
      <c r="AM65" s="1">
        <f>IFERROR(VLOOKUP(C65,CALC!$K$2:$M$8,3,FALSE),1)</f>
        <v>1</v>
      </c>
      <c r="AN65" s="1">
        <f>VLOOKUP(B65,CALC!$E$2:$H$33,3,FALSE)</f>
        <v>0.97</v>
      </c>
      <c r="AO65" s="1">
        <f>VLOOKUP(B65,CALC!$E$2:$H$33,4,FALSE)</f>
        <v>0.98499999999999999</v>
      </c>
      <c r="AP65" s="1"/>
      <c r="AQ65" s="3">
        <f t="shared" si="5"/>
        <v>5.3750595238095231</v>
      </c>
      <c r="AR65" s="3">
        <f t="shared" si="6"/>
        <v>5.3750595238095231</v>
      </c>
      <c r="AS65" s="3">
        <f t="shared" si="7"/>
        <v>5.2944336309523798</v>
      </c>
      <c r="AT65" s="3">
        <f t="shared" si="8"/>
        <v>5.2138077380952375</v>
      </c>
      <c r="AU65" s="3">
        <f t="shared" si="9"/>
        <v>5.2944336309523798</v>
      </c>
      <c r="AV65" s="3">
        <f t="shared" si="10"/>
        <v>5.2138077380952375</v>
      </c>
      <c r="AW65" s="3">
        <f t="shared" si="11"/>
        <v>5.2944336309523798</v>
      </c>
      <c r="AX65" s="3">
        <f t="shared" si="12"/>
        <v>5.2138077380952375</v>
      </c>
      <c r="AY65" s="3">
        <f t="shared" si="13"/>
        <v>0.46044047619047479</v>
      </c>
      <c r="AZ65" s="3">
        <f t="shared" si="14"/>
        <v>0.46044047619047479</v>
      </c>
      <c r="BA65" s="3">
        <f t="shared" si="15"/>
        <v>0.46044047619047479</v>
      </c>
      <c r="BB65" s="3">
        <f t="shared" si="16"/>
        <v>0.45353386904761767</v>
      </c>
      <c r="BC65" s="3">
        <f t="shared" si="17"/>
        <v>0.44662726190476054</v>
      </c>
      <c r="BD65" s="3">
        <f t="shared" si="18"/>
        <v>0.45353386904761767</v>
      </c>
      <c r="BE65" s="3">
        <f t="shared" si="19"/>
        <v>0.44662726190476054</v>
      </c>
      <c r="BF65" s="3">
        <f t="shared" si="20"/>
        <v>0.45353386904761767</v>
      </c>
      <c r="BG65" s="3">
        <f t="shared" si="21"/>
        <v>0.44662726190476054</v>
      </c>
    </row>
    <row r="66" spans="1:59" ht="15" x14ac:dyDescent="0.25">
      <c r="A66" s="38" t="s">
        <v>233</v>
      </c>
      <c r="B66" s="38" t="s">
        <v>30</v>
      </c>
      <c r="C66" s="38" t="s">
        <v>181</v>
      </c>
      <c r="D66" s="38"/>
      <c r="E66" s="39">
        <f>AVERAGE(IFERROR(VLOOKUP($A66,'Nates Projections'!$A$8:$O$500,5,FALSE),VLOOKUP($A66,'Blakes Projections'!$A$8:$O$500,5,FALSE)),IFERROR(VLOOKUP($A66,'Blakes Projections'!$A$8:$O$500,5,FALSE),VLOOKUP($A66,'Nates Projections'!$A$8:$O$500,5,FALSE)))</f>
        <v>78</v>
      </c>
      <c r="F66" s="38">
        <f>AVERAGE(IFERROR(VLOOKUP($A66,'Nates Projections'!$A$8:$O$500,6,FALSE),VLOOKUP($A66,'Blakes Projections'!$A$8:$O$500,6,FALSE)),IFERROR(VLOOKUP($A66,'Blakes Projections'!$A$8:$O$500,6,FALSE),VLOOKUP($A66,'Nates Projections'!$A$8:$O$500,6,FALSE)))</f>
        <v>11.8</v>
      </c>
      <c r="G66" s="38">
        <f>AVERAGE(IFERROR(VLOOKUP($A66,'Nates Projections'!$A$8:$O$500,7,FALSE),VLOOKUP($A66,'Blakes Projections'!$A$8:$O$500,7,FALSE)),IFERROR(VLOOKUP($A66,'Blakes Projections'!$A$8:$O$500,7,FALSE),VLOOKUP($A66,'Nates Projections'!$A$8:$O$500,7,FALSE)))</f>
        <v>45.25</v>
      </c>
      <c r="H66" s="38">
        <f>AVERAGE(IFERROR(VLOOKUP($A66,'Nates Projections'!$A$8:$O$500,8,FALSE),VLOOKUP($A66,'Blakes Projections'!$A$8:$O$500,8,FALSE)),IFERROR(VLOOKUP($A66,'Blakes Projections'!$A$8:$O$500,8,FALSE),VLOOKUP($A66,'Nates Projections'!$A$8:$O$500,8,FALSE)))</f>
        <v>57.05</v>
      </c>
      <c r="I66" s="38">
        <f>AVERAGE(IFERROR(VLOOKUP($A66,'Nates Projections'!$A$8:$O$500,9,FALSE),VLOOKUP($A66,'Blakes Projections'!$A$8:$O$500,9,FALSE)),IFERROR(VLOOKUP($A66,'Blakes Projections'!$A$8:$O$500,9,FALSE),VLOOKUP($A66,'Nates Projections'!$A$8:$O$500,9,FALSE)))</f>
        <v>20.100000000000001</v>
      </c>
      <c r="J66" s="38">
        <f>AVERAGE(IFERROR(VLOOKUP($A66,'Nates Projections'!$A$8:$O$500,10,FALSE),VLOOKUP($A66,'Blakes Projections'!$A$8:$O$500,10,FALSE)),IFERROR(VLOOKUP($A66,'Blakes Projections'!$A$8:$O$500,10,FALSE),VLOOKUP($A66,'Nates Projections'!$A$8:$O$500,10,FALSE)))</f>
        <v>130.6</v>
      </c>
      <c r="K66" s="38">
        <f>AVERAGE(IFERROR(VLOOKUP($A66,'Nates Projections'!$A$8:$O$500,11,FALSE),VLOOKUP($A66,'Blakes Projections'!$A$8:$O$500,11,FALSE)),IFERROR(VLOOKUP($A66,'Blakes Projections'!$A$8:$O$500,11,FALSE),VLOOKUP($A66,'Nates Projections'!$A$8:$O$500,11,FALSE)))</f>
        <v>103.5</v>
      </c>
      <c r="L66" s="38">
        <f>AVERAGE(IFERROR(VLOOKUP($A66,'Nates Projections'!$A$8:$O$500,12,FALSE),VLOOKUP($A66,'Blakes Projections'!$A$8:$O$500,12,FALSE)),IFERROR(VLOOKUP($A66,'Blakes Projections'!$A$8:$O$500,12,FALSE),VLOOKUP($A66,'Nates Projections'!$A$8:$O$500,12,FALSE)))</f>
        <v>143.75</v>
      </c>
      <c r="M66" s="38">
        <f>AVERAGE(IFERROR(VLOOKUP($A66,'Nates Projections'!$A$8:$O$500,13,FALSE),VLOOKUP($A66,'Blakes Projections'!$A$8:$O$500,13,FALSE)),IFERROR(VLOOKUP($A66,'Blakes Projections'!$A$8:$O$500,13,FALSE),VLOOKUP($A66,'Nates Projections'!$A$8:$O$500,13,FALSE)))</f>
        <v>65.650000000000006</v>
      </c>
      <c r="N66" s="52">
        <f t="shared" si="0"/>
        <v>9.035222052067382E-2</v>
      </c>
      <c r="O66" s="71">
        <f>AVERAGE(IFERROR(VLOOKUP($A66,'Nates Projections'!$A$8:$O$500,15,FALSE),VLOOKUP($A66,'Blakes Projections'!$A$8:$O$500,15,FALSE)),IFERROR(VLOOKUP($A66,'Blakes Projections'!$A$8:$O$500,15,FALSE),VLOOKUP($A66,'Nates Projections'!$A$8:$O$500,15,FALSE)))</f>
        <v>24.5</v>
      </c>
      <c r="P66" s="55">
        <f t="shared" ref="P66:Y66" si="79">IF(F$4="Yes",F66*F$5,0)</f>
        <v>59</v>
      </c>
      <c r="Q66" s="55">
        <f t="shared" si="79"/>
        <v>169.6875</v>
      </c>
      <c r="R66" s="55">
        <f t="shared" si="79"/>
        <v>0</v>
      </c>
      <c r="S66" s="55">
        <f t="shared" si="79"/>
        <v>10.050000000000001</v>
      </c>
      <c r="T66" s="55">
        <f t="shared" si="79"/>
        <v>65.3</v>
      </c>
      <c r="U66" s="55">
        <f t="shared" si="79"/>
        <v>31.049999999999997</v>
      </c>
      <c r="V66" s="55">
        <f t="shared" si="79"/>
        <v>86.25</v>
      </c>
      <c r="W66" s="55">
        <f t="shared" si="79"/>
        <v>0</v>
      </c>
      <c r="X66" s="55">
        <f t="shared" si="79"/>
        <v>0</v>
      </c>
      <c r="Y66" s="56">
        <f t="shared" si="79"/>
        <v>0</v>
      </c>
      <c r="Z66" s="57">
        <f t="shared" si="2"/>
        <v>421.33750000000003</v>
      </c>
      <c r="AA66" s="59">
        <f t="shared" si="3"/>
        <v>5.401762820512821</v>
      </c>
      <c r="AB66" s="59">
        <f t="shared" si="4"/>
        <v>0.47009374084249061</v>
      </c>
      <c r="AC66" s="1"/>
      <c r="AD66" s="1"/>
      <c r="AE66" s="1"/>
      <c r="AF66" s="1"/>
      <c r="AG66" s="1"/>
      <c r="AH66" s="1"/>
      <c r="AI66" s="1"/>
      <c r="AJ66" s="1"/>
      <c r="AK66" s="1"/>
      <c r="AL66" s="1">
        <f>IFERROR(VLOOKUP(C66,CALC!$K$2:$M$8,2,FALSE),1)</f>
        <v>1</v>
      </c>
      <c r="AM66" s="1">
        <f>IFERROR(VLOOKUP(C66,CALC!$K$2:$M$8,3,FALSE),1)</f>
        <v>1</v>
      </c>
      <c r="AN66" s="1">
        <f>VLOOKUP(B66,CALC!$E$2:$H$33,3,FALSE)</f>
        <v>0.93</v>
      </c>
      <c r="AO66" s="1">
        <f>VLOOKUP(B66,CALC!$E$2:$H$33,4,FALSE)</f>
        <v>0.96500000000000008</v>
      </c>
      <c r="AP66" s="1"/>
      <c r="AQ66" s="3">
        <f t="shared" si="5"/>
        <v>5.401762820512821</v>
      </c>
      <c r="AR66" s="3">
        <f t="shared" si="6"/>
        <v>5.401762820512821</v>
      </c>
      <c r="AS66" s="3">
        <f t="shared" si="7"/>
        <v>5.2127011217948729</v>
      </c>
      <c r="AT66" s="3">
        <f t="shared" si="8"/>
        <v>5.0236394230769239</v>
      </c>
      <c r="AU66" s="3">
        <f t="shared" si="9"/>
        <v>5.2127011217948729</v>
      </c>
      <c r="AV66" s="3">
        <f t="shared" si="10"/>
        <v>5.0236394230769239</v>
      </c>
      <c r="AW66" s="3">
        <f t="shared" si="11"/>
        <v>5.2127011217948729</v>
      </c>
      <c r="AX66" s="3">
        <f t="shared" si="12"/>
        <v>5.0236394230769239</v>
      </c>
      <c r="AY66" s="3">
        <f t="shared" si="13"/>
        <v>0.48714377289377264</v>
      </c>
      <c r="AZ66" s="3">
        <f t="shared" si="14"/>
        <v>0.48714377289377264</v>
      </c>
      <c r="BA66" s="3">
        <f t="shared" si="15"/>
        <v>0.48714377289377264</v>
      </c>
      <c r="BB66" s="3">
        <f t="shared" si="16"/>
        <v>0.47009374084249061</v>
      </c>
      <c r="BC66" s="3">
        <f t="shared" si="17"/>
        <v>0.45304370879120859</v>
      </c>
      <c r="BD66" s="3">
        <f t="shared" si="18"/>
        <v>0.47009374084249061</v>
      </c>
      <c r="BE66" s="3">
        <f t="shared" si="19"/>
        <v>0.45304370879120859</v>
      </c>
      <c r="BF66" s="3">
        <f t="shared" si="20"/>
        <v>0.47009374084249061</v>
      </c>
      <c r="BG66" s="3">
        <f t="shared" si="21"/>
        <v>0.45304370879120859</v>
      </c>
    </row>
    <row r="67" spans="1:59" ht="15" x14ac:dyDescent="0.25">
      <c r="A67" s="38" t="s">
        <v>248</v>
      </c>
      <c r="B67" s="38" t="s">
        <v>72</v>
      </c>
      <c r="C67" s="38" t="s">
        <v>186</v>
      </c>
      <c r="D67" s="1"/>
      <c r="E67" s="39">
        <f>AVERAGE(IFERROR(VLOOKUP($A67,'Nates Projections'!$A$8:$O$500,5,FALSE),VLOOKUP($A67,'Blakes Projections'!$A$8:$O$500,5,FALSE)),IFERROR(VLOOKUP($A67,'Blakes Projections'!$A$8:$O$500,5,FALSE),VLOOKUP($A67,'Nates Projections'!$A$8:$O$500,5,FALSE)))</f>
        <v>84</v>
      </c>
      <c r="F67" s="38">
        <f>AVERAGE(IFERROR(VLOOKUP($A67,'Nates Projections'!$A$8:$O$500,6,FALSE),VLOOKUP($A67,'Blakes Projections'!$A$8:$O$500,6,FALSE)),IFERROR(VLOOKUP($A67,'Blakes Projections'!$A$8:$O$500,6,FALSE),VLOOKUP($A67,'Nates Projections'!$A$8:$O$500,6,FALSE)))</f>
        <v>31.650000000000002</v>
      </c>
      <c r="G67" s="38">
        <f>AVERAGE(IFERROR(VLOOKUP($A67,'Nates Projections'!$A$8:$O$500,7,FALSE),VLOOKUP($A67,'Blakes Projections'!$A$8:$O$500,7,FALSE)),IFERROR(VLOOKUP($A67,'Blakes Projections'!$A$8:$O$500,7,FALSE),VLOOKUP($A67,'Nates Projections'!$A$8:$O$500,7,FALSE)))</f>
        <v>43.05</v>
      </c>
      <c r="H67" s="38">
        <f>AVERAGE(IFERROR(VLOOKUP($A67,'Nates Projections'!$A$8:$O$500,8,FALSE),VLOOKUP($A67,'Blakes Projections'!$A$8:$O$500,8,FALSE)),IFERROR(VLOOKUP($A67,'Blakes Projections'!$A$8:$O$500,8,FALSE),VLOOKUP($A67,'Nates Projections'!$A$8:$O$500,8,FALSE)))</f>
        <v>74.75</v>
      </c>
      <c r="I67" s="38">
        <f>AVERAGE(IFERROR(VLOOKUP($A67,'Nates Projections'!$A$8:$O$500,9,FALSE),VLOOKUP($A67,'Blakes Projections'!$A$8:$O$500,9,FALSE)),IFERROR(VLOOKUP($A67,'Blakes Projections'!$A$8:$O$500,9,FALSE),VLOOKUP($A67,'Nates Projections'!$A$8:$O$500,9,FALSE)))</f>
        <v>28.3</v>
      </c>
      <c r="J67" s="38">
        <f>AVERAGE(IFERROR(VLOOKUP($A67,'Nates Projections'!$A$8:$O$500,10,FALSE),VLOOKUP($A67,'Blakes Projections'!$A$8:$O$500,10,FALSE)),IFERROR(VLOOKUP($A67,'Blakes Projections'!$A$8:$O$500,10,FALSE),VLOOKUP($A67,'Nates Projections'!$A$8:$O$500,10,FALSE)))</f>
        <v>224.85000000000002</v>
      </c>
      <c r="K67" s="38">
        <f>AVERAGE(IFERROR(VLOOKUP($A67,'Nates Projections'!$A$8:$O$500,11,FALSE),VLOOKUP($A67,'Blakes Projections'!$A$8:$O$500,11,FALSE)),IFERROR(VLOOKUP($A67,'Blakes Projections'!$A$8:$O$500,11,FALSE),VLOOKUP($A67,'Nates Projections'!$A$8:$O$500,11,FALSE)))</f>
        <v>163.65</v>
      </c>
      <c r="L67" s="38">
        <f>AVERAGE(IFERROR(VLOOKUP($A67,'Nates Projections'!$A$8:$O$500,12,FALSE),VLOOKUP($A67,'Blakes Projections'!$A$8:$O$500,12,FALSE)),IFERROR(VLOOKUP($A67,'Blakes Projections'!$A$8:$O$500,12,FALSE),VLOOKUP($A67,'Nates Projections'!$A$8:$O$500,12,FALSE)))</f>
        <v>20.75</v>
      </c>
      <c r="M67" s="38">
        <f>AVERAGE(IFERROR(VLOOKUP($A67,'Nates Projections'!$A$8:$O$500,13,FALSE),VLOOKUP($A67,'Blakes Projections'!$A$8:$O$500,13,FALSE)),IFERROR(VLOOKUP($A67,'Blakes Projections'!$A$8:$O$500,13,FALSE),VLOOKUP($A67,'Nates Projections'!$A$8:$O$500,13,FALSE)))</f>
        <v>69.75</v>
      </c>
      <c r="N67" s="52">
        <f t="shared" si="0"/>
        <v>0.14076050700466977</v>
      </c>
      <c r="O67" s="71">
        <f>AVERAGE(IFERROR(VLOOKUP($A67,'Nates Projections'!$A$8:$O$500,15,FALSE),VLOOKUP($A67,'Blakes Projections'!$A$8:$O$500,15,FALSE)),IFERROR(VLOOKUP($A67,'Blakes Projections'!$A$8:$O$500,15,FALSE),VLOOKUP($A67,'Nates Projections'!$A$8:$O$500,15,FALSE)))</f>
        <v>17.25</v>
      </c>
      <c r="P67" s="55">
        <f t="shared" ref="P67:Y67" si="80">IF(F$4="Yes",F67*F$5,0)</f>
        <v>158.25</v>
      </c>
      <c r="Q67" s="55">
        <f t="shared" si="80"/>
        <v>161.4375</v>
      </c>
      <c r="R67" s="55">
        <f t="shared" si="80"/>
        <v>0</v>
      </c>
      <c r="S67" s="55">
        <f t="shared" si="80"/>
        <v>14.15</v>
      </c>
      <c r="T67" s="55">
        <f t="shared" si="80"/>
        <v>112.42500000000001</v>
      </c>
      <c r="U67" s="55">
        <f t="shared" si="80"/>
        <v>49.094999999999999</v>
      </c>
      <c r="V67" s="55">
        <f t="shared" si="80"/>
        <v>12.45</v>
      </c>
      <c r="W67" s="55">
        <f t="shared" si="80"/>
        <v>0</v>
      </c>
      <c r="X67" s="55">
        <f t="shared" si="80"/>
        <v>0</v>
      </c>
      <c r="Y67" s="56">
        <f t="shared" si="80"/>
        <v>0</v>
      </c>
      <c r="Z67" s="57">
        <f t="shared" si="2"/>
        <v>507.80749999999995</v>
      </c>
      <c r="AA67" s="59">
        <f t="shared" si="3"/>
        <v>6.0453273809523802</v>
      </c>
      <c r="AB67" s="59">
        <f t="shared" si="4"/>
        <v>0.30026904761904782</v>
      </c>
      <c r="AC67" s="1"/>
      <c r="AD67" s="1"/>
      <c r="AE67" s="1"/>
      <c r="AF67" s="1"/>
      <c r="AG67" s="1"/>
      <c r="AH67" s="1"/>
      <c r="AI67" s="1"/>
      <c r="AJ67" s="1"/>
      <c r="AK67" s="1"/>
      <c r="AL67" s="1">
        <f>IFERROR(VLOOKUP(C67,CALC!$K$2:$M$8,2,FALSE),1)</f>
        <v>1.08</v>
      </c>
      <c r="AM67" s="1">
        <f>IFERROR(VLOOKUP(C67,CALC!$K$2:$M$8,3,FALSE),1)</f>
        <v>1.04</v>
      </c>
      <c r="AN67" s="1">
        <f>VLOOKUP(B67,CALC!$E$2:$H$33,3,FALSE)</f>
        <v>1</v>
      </c>
      <c r="AO67" s="1">
        <f>VLOOKUP(B67,CALC!$E$2:$H$33,4,FALSE)</f>
        <v>1</v>
      </c>
      <c r="AP67" s="1"/>
      <c r="AQ67" s="3">
        <f t="shared" si="5"/>
        <v>6.2871404761904754</v>
      </c>
      <c r="AR67" s="3">
        <f t="shared" si="6"/>
        <v>6.5289535714285707</v>
      </c>
      <c r="AS67" s="3">
        <f t="shared" si="7"/>
        <v>6.0453273809523802</v>
      </c>
      <c r="AT67" s="3">
        <f t="shared" si="8"/>
        <v>6.0453273809523802</v>
      </c>
      <c r="AU67" s="3">
        <f t="shared" si="9"/>
        <v>6.2871404761904754</v>
      </c>
      <c r="AV67" s="3">
        <f t="shared" si="10"/>
        <v>6.2871404761904754</v>
      </c>
      <c r="AW67" s="3">
        <f t="shared" si="11"/>
        <v>6.5289535714285707</v>
      </c>
      <c r="AX67" s="3">
        <f t="shared" si="12"/>
        <v>6.5289535714285707</v>
      </c>
      <c r="AY67" s="3">
        <f t="shared" si="13"/>
        <v>0.28872023809523828</v>
      </c>
      <c r="AZ67" s="3">
        <f t="shared" si="14"/>
        <v>0.30026904761904782</v>
      </c>
      <c r="BA67" s="3">
        <f t="shared" si="15"/>
        <v>0.31181785714285737</v>
      </c>
      <c r="BB67" s="3">
        <f t="shared" si="16"/>
        <v>0.28872023809523828</v>
      </c>
      <c r="BC67" s="3">
        <f t="shared" si="17"/>
        <v>0.28872023809523828</v>
      </c>
      <c r="BD67" s="3">
        <f t="shared" si="18"/>
        <v>0.30026904761904782</v>
      </c>
      <c r="BE67" s="3">
        <f t="shared" si="19"/>
        <v>0.30026904761904782</v>
      </c>
      <c r="BF67" s="3">
        <f t="shared" si="20"/>
        <v>0.31181785714285737</v>
      </c>
      <c r="BG67" s="3">
        <f t="shared" si="21"/>
        <v>0.31181785714285737</v>
      </c>
    </row>
    <row r="68" spans="1:59" ht="15" x14ac:dyDescent="0.25">
      <c r="A68" s="38" t="s">
        <v>242</v>
      </c>
      <c r="B68" s="38" t="s">
        <v>51</v>
      </c>
      <c r="C68" s="38" t="s">
        <v>181</v>
      </c>
      <c r="D68" s="38"/>
      <c r="E68" s="39">
        <f>AVERAGE(IFERROR(VLOOKUP($A68,'Nates Projections'!$A$8:$O$500,5,FALSE),VLOOKUP($A68,'Blakes Projections'!$A$8:$O$500,5,FALSE)),IFERROR(VLOOKUP($A68,'Blakes Projections'!$A$8:$O$500,5,FALSE),VLOOKUP($A68,'Nates Projections'!$A$8:$O$500,5,FALSE)))</f>
        <v>84</v>
      </c>
      <c r="F68" s="38">
        <f>AVERAGE(IFERROR(VLOOKUP($A68,'Nates Projections'!$A$8:$O$500,6,FALSE),VLOOKUP($A68,'Blakes Projections'!$A$8:$O$500,6,FALSE)),IFERROR(VLOOKUP($A68,'Blakes Projections'!$A$8:$O$500,6,FALSE),VLOOKUP($A68,'Nates Projections'!$A$8:$O$500,6,FALSE)))</f>
        <v>14.7</v>
      </c>
      <c r="G68" s="38">
        <f>AVERAGE(IFERROR(VLOOKUP($A68,'Nates Projections'!$A$8:$O$500,7,FALSE),VLOOKUP($A68,'Blakes Projections'!$A$8:$O$500,7,FALSE)),IFERROR(VLOOKUP($A68,'Blakes Projections'!$A$8:$O$500,7,FALSE),VLOOKUP($A68,'Nates Projections'!$A$8:$O$500,7,FALSE)))</f>
        <v>47.599999999999994</v>
      </c>
      <c r="H68" s="38">
        <f>AVERAGE(IFERROR(VLOOKUP($A68,'Nates Projections'!$A$8:$O$500,8,FALSE),VLOOKUP($A68,'Blakes Projections'!$A$8:$O$500,8,FALSE)),IFERROR(VLOOKUP($A68,'Blakes Projections'!$A$8:$O$500,8,FALSE),VLOOKUP($A68,'Nates Projections'!$A$8:$O$500,8,FALSE)))</f>
        <v>62.3</v>
      </c>
      <c r="I68" s="38">
        <f>AVERAGE(IFERROR(VLOOKUP($A68,'Nates Projections'!$A$8:$O$500,9,FALSE),VLOOKUP($A68,'Blakes Projections'!$A$8:$O$500,9,FALSE)),IFERROR(VLOOKUP($A68,'Blakes Projections'!$A$8:$O$500,9,FALSE),VLOOKUP($A68,'Nates Projections'!$A$8:$O$500,9,FALSE)))</f>
        <v>22.75</v>
      </c>
      <c r="J68" s="38">
        <f>AVERAGE(IFERROR(VLOOKUP($A68,'Nates Projections'!$A$8:$O$500,10,FALSE),VLOOKUP($A68,'Blakes Projections'!$A$8:$O$500,10,FALSE)),IFERROR(VLOOKUP($A68,'Blakes Projections'!$A$8:$O$500,10,FALSE),VLOOKUP($A68,'Nates Projections'!$A$8:$O$500,10,FALSE)))</f>
        <v>206.35</v>
      </c>
      <c r="K68" s="38">
        <f>AVERAGE(IFERROR(VLOOKUP($A68,'Nates Projections'!$A$8:$O$500,11,FALSE),VLOOKUP($A68,'Blakes Projections'!$A$8:$O$500,11,FALSE)),IFERROR(VLOOKUP($A68,'Blakes Projections'!$A$8:$O$500,11,FALSE),VLOOKUP($A68,'Nates Projections'!$A$8:$O$500,11,FALSE)))</f>
        <v>70.45</v>
      </c>
      <c r="L68" s="38">
        <f>AVERAGE(IFERROR(VLOOKUP($A68,'Nates Projections'!$A$8:$O$500,12,FALSE),VLOOKUP($A68,'Blakes Projections'!$A$8:$O$500,12,FALSE)),IFERROR(VLOOKUP($A68,'Blakes Projections'!$A$8:$O$500,12,FALSE),VLOOKUP($A68,'Nates Projections'!$A$8:$O$500,12,FALSE)))</f>
        <v>95.2</v>
      </c>
      <c r="M68" s="38">
        <f>AVERAGE(IFERROR(VLOOKUP($A68,'Nates Projections'!$A$8:$O$500,13,FALSE),VLOOKUP($A68,'Blakes Projections'!$A$8:$O$500,13,FALSE)),IFERROR(VLOOKUP($A68,'Blakes Projections'!$A$8:$O$500,13,FALSE),VLOOKUP($A68,'Nates Projections'!$A$8:$O$500,13,FALSE)))</f>
        <v>47.9</v>
      </c>
      <c r="N68" s="52">
        <f t="shared" si="0"/>
        <v>7.1238187545432513E-2</v>
      </c>
      <c r="O68" s="71">
        <f>AVERAGE(IFERROR(VLOOKUP($A68,'Nates Projections'!$A$8:$O$500,15,FALSE),VLOOKUP($A68,'Blakes Projections'!$A$8:$O$500,15,FALSE)),IFERROR(VLOOKUP($A68,'Blakes Projections'!$A$8:$O$500,15,FALSE),VLOOKUP($A68,'Nates Projections'!$A$8:$O$500,15,FALSE)))</f>
        <v>22.725000000000001</v>
      </c>
      <c r="P68" s="55">
        <f t="shared" ref="P68:Y68" si="81">IF(F$4="Yes",F68*F$5,0)</f>
        <v>73.5</v>
      </c>
      <c r="Q68" s="55">
        <f t="shared" si="81"/>
        <v>178.49999999999997</v>
      </c>
      <c r="R68" s="55">
        <f t="shared" si="81"/>
        <v>0</v>
      </c>
      <c r="S68" s="55">
        <f t="shared" si="81"/>
        <v>11.375</v>
      </c>
      <c r="T68" s="55">
        <f t="shared" si="81"/>
        <v>103.175</v>
      </c>
      <c r="U68" s="55">
        <f t="shared" si="81"/>
        <v>21.135000000000002</v>
      </c>
      <c r="V68" s="55">
        <f t="shared" si="81"/>
        <v>57.12</v>
      </c>
      <c r="W68" s="55">
        <f t="shared" si="81"/>
        <v>0</v>
      </c>
      <c r="X68" s="55">
        <f t="shared" si="81"/>
        <v>0</v>
      </c>
      <c r="Y68" s="56">
        <f t="shared" si="81"/>
        <v>0</v>
      </c>
      <c r="Z68" s="57">
        <f t="shared" si="2"/>
        <v>444.80500000000001</v>
      </c>
      <c r="AA68" s="59">
        <f t="shared" si="3"/>
        <v>5.2952976190476191</v>
      </c>
      <c r="AB68" s="59">
        <f t="shared" si="4"/>
        <v>0.37496839285714217</v>
      </c>
      <c r="AC68" s="1"/>
      <c r="AD68" s="1"/>
      <c r="AE68" s="1"/>
      <c r="AF68" s="1"/>
      <c r="AG68" s="1"/>
      <c r="AH68" s="1"/>
      <c r="AI68" s="1"/>
      <c r="AJ68" s="1"/>
      <c r="AK68" s="1"/>
      <c r="AL68" s="1">
        <f>IFERROR(VLOOKUP(C68,CALC!$K$2:$M$8,2,FALSE),1)</f>
        <v>1</v>
      </c>
      <c r="AM68" s="1">
        <f>IFERROR(VLOOKUP(C68,CALC!$K$2:$M$8,3,FALSE),1)</f>
        <v>1</v>
      </c>
      <c r="AN68" s="1">
        <f>VLOOKUP(B68,CALC!$E$2:$H$33,3,FALSE)</f>
        <v>0.97</v>
      </c>
      <c r="AO68" s="1">
        <f>VLOOKUP(B68,CALC!$E$2:$H$33,4,FALSE)</f>
        <v>0.98499999999999999</v>
      </c>
      <c r="AP68" s="1"/>
      <c r="AQ68" s="3">
        <f t="shared" si="5"/>
        <v>5.2952976190476191</v>
      </c>
      <c r="AR68" s="3">
        <f t="shared" si="6"/>
        <v>5.2952976190476191</v>
      </c>
      <c r="AS68" s="3">
        <f t="shared" si="7"/>
        <v>5.215868154761905</v>
      </c>
      <c r="AT68" s="3">
        <f t="shared" si="8"/>
        <v>5.1364386904761901</v>
      </c>
      <c r="AU68" s="3">
        <f t="shared" si="9"/>
        <v>5.215868154761905</v>
      </c>
      <c r="AV68" s="3">
        <f t="shared" si="10"/>
        <v>5.1364386904761901</v>
      </c>
      <c r="AW68" s="3">
        <f t="shared" si="11"/>
        <v>5.215868154761905</v>
      </c>
      <c r="AX68" s="3">
        <f t="shared" si="12"/>
        <v>5.1364386904761901</v>
      </c>
      <c r="AY68" s="3">
        <f t="shared" si="13"/>
        <v>0.38067857142857076</v>
      </c>
      <c r="AZ68" s="3">
        <f t="shared" si="14"/>
        <v>0.38067857142857076</v>
      </c>
      <c r="BA68" s="3">
        <f t="shared" si="15"/>
        <v>0.38067857142857076</v>
      </c>
      <c r="BB68" s="3">
        <f t="shared" si="16"/>
        <v>0.37496839285714217</v>
      </c>
      <c r="BC68" s="3">
        <f t="shared" si="17"/>
        <v>0.36925821428571365</v>
      </c>
      <c r="BD68" s="3">
        <f t="shared" si="18"/>
        <v>0.37496839285714217</v>
      </c>
      <c r="BE68" s="3">
        <f t="shared" si="19"/>
        <v>0.36925821428571365</v>
      </c>
      <c r="BF68" s="3">
        <f t="shared" si="20"/>
        <v>0.37496839285714217</v>
      </c>
      <c r="BG68" s="3">
        <f t="shared" si="21"/>
        <v>0.36925821428571365</v>
      </c>
    </row>
    <row r="69" spans="1:59" ht="15" x14ac:dyDescent="0.25">
      <c r="A69" s="38" t="s">
        <v>240</v>
      </c>
      <c r="B69" s="38" t="s">
        <v>72</v>
      </c>
      <c r="C69" s="38" t="s">
        <v>153</v>
      </c>
      <c r="D69" s="38"/>
      <c r="E69" s="39">
        <f>AVERAGE(IFERROR(VLOOKUP($A69,'Nates Projections'!$A$8:$O$500,5,FALSE),VLOOKUP($A69,'Blakes Projections'!$A$8:$O$500,5,FALSE)),IFERROR(VLOOKUP($A69,'Blakes Projections'!$A$8:$O$500,5,FALSE),VLOOKUP($A69,'Nates Projections'!$A$8:$O$500,5,FALSE)))</f>
        <v>84</v>
      </c>
      <c r="F69" s="38">
        <f>AVERAGE(IFERROR(VLOOKUP($A69,'Nates Projections'!$A$8:$O$500,6,FALSE),VLOOKUP($A69,'Blakes Projections'!$A$8:$O$500,6,FALSE)),IFERROR(VLOOKUP($A69,'Blakes Projections'!$A$8:$O$500,6,FALSE),VLOOKUP($A69,'Nates Projections'!$A$8:$O$500,6,FALSE)))</f>
        <v>31.75</v>
      </c>
      <c r="G69" s="38">
        <f>AVERAGE(IFERROR(VLOOKUP($A69,'Nates Projections'!$A$8:$O$500,7,FALSE),VLOOKUP($A69,'Blakes Projections'!$A$8:$O$500,7,FALSE)),IFERROR(VLOOKUP($A69,'Blakes Projections'!$A$8:$O$500,7,FALSE),VLOOKUP($A69,'Nates Projections'!$A$8:$O$500,7,FALSE)))</f>
        <v>51.8</v>
      </c>
      <c r="H69" s="38">
        <f>AVERAGE(IFERROR(VLOOKUP($A69,'Nates Projections'!$A$8:$O$500,8,FALSE),VLOOKUP($A69,'Blakes Projections'!$A$8:$O$500,8,FALSE)),IFERROR(VLOOKUP($A69,'Blakes Projections'!$A$8:$O$500,8,FALSE),VLOOKUP($A69,'Nates Projections'!$A$8:$O$500,8,FALSE)))</f>
        <v>83.550000000000011</v>
      </c>
      <c r="I69" s="38">
        <f>AVERAGE(IFERROR(VLOOKUP($A69,'Nates Projections'!$A$8:$O$500,9,FALSE),VLOOKUP($A69,'Blakes Projections'!$A$8:$O$500,9,FALSE)),IFERROR(VLOOKUP($A69,'Blakes Projections'!$A$8:$O$500,9,FALSE),VLOOKUP($A69,'Nates Projections'!$A$8:$O$500,9,FALSE)))</f>
        <v>27.9</v>
      </c>
      <c r="J69" s="38">
        <f>AVERAGE(IFERROR(VLOOKUP($A69,'Nates Projections'!$A$8:$O$500,10,FALSE),VLOOKUP($A69,'Blakes Projections'!$A$8:$O$500,10,FALSE)),IFERROR(VLOOKUP($A69,'Blakes Projections'!$A$8:$O$500,10,FALSE),VLOOKUP($A69,'Nates Projections'!$A$8:$O$500,10,FALSE)))</f>
        <v>217.1</v>
      </c>
      <c r="K69" s="38">
        <f>AVERAGE(IFERROR(VLOOKUP($A69,'Nates Projections'!$A$8:$O$500,11,FALSE),VLOOKUP($A69,'Blakes Projections'!$A$8:$O$500,11,FALSE)),IFERROR(VLOOKUP($A69,'Blakes Projections'!$A$8:$O$500,11,FALSE),VLOOKUP($A69,'Nates Projections'!$A$8:$O$500,11,FALSE)))</f>
        <v>64.25</v>
      </c>
      <c r="L69" s="38">
        <f>AVERAGE(IFERROR(VLOOKUP($A69,'Nates Projections'!$A$8:$O$500,12,FALSE),VLOOKUP($A69,'Blakes Projections'!$A$8:$O$500,12,FALSE)),IFERROR(VLOOKUP($A69,'Blakes Projections'!$A$8:$O$500,12,FALSE),VLOOKUP($A69,'Nates Projections'!$A$8:$O$500,12,FALSE)))</f>
        <v>26.35</v>
      </c>
      <c r="M69" s="38">
        <f>AVERAGE(IFERROR(VLOOKUP($A69,'Nates Projections'!$A$8:$O$500,13,FALSE),VLOOKUP($A69,'Blakes Projections'!$A$8:$O$500,13,FALSE)),IFERROR(VLOOKUP($A69,'Blakes Projections'!$A$8:$O$500,13,FALSE),VLOOKUP($A69,'Nates Projections'!$A$8:$O$500,13,FALSE)))</f>
        <v>45</v>
      </c>
      <c r="N69" s="52">
        <f t="shared" si="0"/>
        <v>0.146245969599263</v>
      </c>
      <c r="O69" s="71">
        <f>AVERAGE(IFERROR(VLOOKUP($A69,'Nates Projections'!$A$8:$O$500,15,FALSE),VLOOKUP($A69,'Blakes Projections'!$A$8:$O$500,15,FALSE)),IFERROR(VLOOKUP($A69,'Blakes Projections'!$A$8:$O$500,15,FALSE),VLOOKUP($A69,'Nates Projections'!$A$8:$O$500,15,FALSE)))</f>
        <v>19.925000000000001</v>
      </c>
      <c r="P69" s="55">
        <f t="shared" ref="P69:Y69" si="82">IF(F$4="Yes",F69*F$5,0)</f>
        <v>158.75</v>
      </c>
      <c r="Q69" s="55">
        <f t="shared" si="82"/>
        <v>194.25</v>
      </c>
      <c r="R69" s="55">
        <f t="shared" si="82"/>
        <v>0</v>
      </c>
      <c r="S69" s="55">
        <f t="shared" si="82"/>
        <v>13.95</v>
      </c>
      <c r="T69" s="55">
        <f t="shared" si="82"/>
        <v>108.55</v>
      </c>
      <c r="U69" s="55">
        <f t="shared" si="82"/>
        <v>19.274999999999999</v>
      </c>
      <c r="V69" s="55">
        <f t="shared" si="82"/>
        <v>15.81</v>
      </c>
      <c r="W69" s="55">
        <f t="shared" si="82"/>
        <v>0</v>
      </c>
      <c r="X69" s="55">
        <f t="shared" si="82"/>
        <v>0</v>
      </c>
      <c r="Y69" s="56">
        <f t="shared" si="82"/>
        <v>0</v>
      </c>
      <c r="Z69" s="57">
        <f t="shared" si="2"/>
        <v>510.58499999999998</v>
      </c>
      <c r="AA69" s="59">
        <f t="shared" si="3"/>
        <v>6.0783928571428572</v>
      </c>
      <c r="AB69" s="59">
        <f t="shared" si="4"/>
        <v>0.31535000000000091</v>
      </c>
      <c r="AC69" s="1"/>
      <c r="AD69" s="1"/>
      <c r="AE69" s="1"/>
      <c r="AF69" s="1"/>
      <c r="AG69" s="1"/>
      <c r="AH69" s="1"/>
      <c r="AI69" s="1"/>
      <c r="AJ69" s="1"/>
      <c r="AK69" s="1"/>
      <c r="AL69" s="1">
        <f>IFERROR(VLOOKUP(C69,CALC!$K$2:$M$8,2,FALSE),1)</f>
        <v>0.96</v>
      </c>
      <c r="AM69" s="1">
        <f>IFERROR(VLOOKUP(C69,CALC!$K$2:$M$8,3,FALSE),1)</f>
        <v>0.98</v>
      </c>
      <c r="AN69" s="1">
        <f>VLOOKUP(B69,CALC!$E$2:$H$33,3,FALSE)</f>
        <v>1</v>
      </c>
      <c r="AO69" s="1">
        <f>VLOOKUP(B69,CALC!$E$2:$H$33,4,FALSE)</f>
        <v>1</v>
      </c>
      <c r="AP69" s="1"/>
      <c r="AQ69" s="3">
        <f t="shared" si="5"/>
        <v>5.9568250000000003</v>
      </c>
      <c r="AR69" s="3">
        <f t="shared" si="6"/>
        <v>5.8352571428571425</v>
      </c>
      <c r="AS69" s="3">
        <f t="shared" si="7"/>
        <v>6.0783928571428572</v>
      </c>
      <c r="AT69" s="3">
        <f t="shared" si="8"/>
        <v>6.0783928571428572</v>
      </c>
      <c r="AU69" s="3">
        <f t="shared" si="9"/>
        <v>5.9568250000000003</v>
      </c>
      <c r="AV69" s="3">
        <f t="shared" si="10"/>
        <v>5.9568250000000003</v>
      </c>
      <c r="AW69" s="3">
        <f t="shared" si="11"/>
        <v>5.8352571428571425</v>
      </c>
      <c r="AX69" s="3">
        <f t="shared" si="12"/>
        <v>5.8352571428571425</v>
      </c>
      <c r="AY69" s="3">
        <f t="shared" si="13"/>
        <v>0.32178571428571523</v>
      </c>
      <c r="AZ69" s="3">
        <f t="shared" si="14"/>
        <v>0.31535000000000091</v>
      </c>
      <c r="BA69" s="3">
        <f t="shared" si="15"/>
        <v>0.30891428571428659</v>
      </c>
      <c r="BB69" s="3">
        <f t="shared" si="16"/>
        <v>0.32178571428571523</v>
      </c>
      <c r="BC69" s="3">
        <f t="shared" si="17"/>
        <v>0.32178571428571523</v>
      </c>
      <c r="BD69" s="3">
        <f t="shared" si="18"/>
        <v>0.31535000000000091</v>
      </c>
      <c r="BE69" s="3">
        <f t="shared" si="19"/>
        <v>0.31535000000000091</v>
      </c>
      <c r="BF69" s="3">
        <f t="shared" si="20"/>
        <v>0.30891428571428659</v>
      </c>
      <c r="BG69" s="3">
        <f t="shared" si="21"/>
        <v>0.30891428571428659</v>
      </c>
    </row>
    <row r="70" spans="1:59" ht="15" x14ac:dyDescent="0.25">
      <c r="A70" s="38" t="s">
        <v>237</v>
      </c>
      <c r="B70" s="38" t="s">
        <v>81</v>
      </c>
      <c r="C70" s="38" t="s">
        <v>181</v>
      </c>
      <c r="D70" s="38"/>
      <c r="E70" s="39">
        <f>AVERAGE(IFERROR(VLOOKUP($A70,'Nates Projections'!$A$8:$O$500,5,FALSE),VLOOKUP($A70,'Blakes Projections'!$A$8:$O$500,5,FALSE)),IFERROR(VLOOKUP($A70,'Blakes Projections'!$A$8:$O$500,5,FALSE),VLOOKUP($A70,'Nates Projections'!$A$8:$O$500,5,FALSE)))</f>
        <v>84</v>
      </c>
      <c r="F70" s="38">
        <f>AVERAGE(IFERROR(VLOOKUP($A70,'Nates Projections'!$A$8:$O$500,6,FALSE),VLOOKUP($A70,'Blakes Projections'!$A$8:$O$500,6,FALSE)),IFERROR(VLOOKUP($A70,'Blakes Projections'!$A$8:$O$500,6,FALSE),VLOOKUP($A70,'Nates Projections'!$A$8:$O$500,6,FALSE)))</f>
        <v>15.7</v>
      </c>
      <c r="G70" s="38">
        <f>AVERAGE(IFERROR(VLOOKUP($A70,'Nates Projections'!$A$8:$O$500,7,FALSE),VLOOKUP($A70,'Blakes Projections'!$A$8:$O$500,7,FALSE)),IFERROR(VLOOKUP($A70,'Blakes Projections'!$A$8:$O$500,7,FALSE),VLOOKUP($A70,'Nates Projections'!$A$8:$O$500,7,FALSE)))</f>
        <v>50.7</v>
      </c>
      <c r="H70" s="38">
        <f>AVERAGE(IFERROR(VLOOKUP($A70,'Nates Projections'!$A$8:$O$500,8,FALSE),VLOOKUP($A70,'Blakes Projections'!$A$8:$O$500,8,FALSE)),IFERROR(VLOOKUP($A70,'Blakes Projections'!$A$8:$O$500,8,FALSE),VLOOKUP($A70,'Nates Projections'!$A$8:$O$500,8,FALSE)))</f>
        <v>66.400000000000006</v>
      </c>
      <c r="I70" s="38">
        <f>AVERAGE(IFERROR(VLOOKUP($A70,'Nates Projections'!$A$8:$O$500,9,FALSE),VLOOKUP($A70,'Blakes Projections'!$A$8:$O$500,9,FALSE)),IFERROR(VLOOKUP($A70,'Blakes Projections'!$A$8:$O$500,9,FALSE),VLOOKUP($A70,'Nates Projections'!$A$8:$O$500,9,FALSE)))</f>
        <v>26.6</v>
      </c>
      <c r="J70" s="38">
        <f>AVERAGE(IFERROR(VLOOKUP($A70,'Nates Projections'!$A$8:$O$500,10,FALSE),VLOOKUP($A70,'Blakes Projections'!$A$8:$O$500,10,FALSE)),IFERROR(VLOOKUP($A70,'Blakes Projections'!$A$8:$O$500,10,FALSE),VLOOKUP($A70,'Nates Projections'!$A$8:$O$500,10,FALSE)))</f>
        <v>194.45</v>
      </c>
      <c r="K70" s="38">
        <f>AVERAGE(IFERROR(VLOOKUP($A70,'Nates Projections'!$A$8:$O$500,11,FALSE),VLOOKUP($A70,'Blakes Projections'!$A$8:$O$500,11,FALSE)),IFERROR(VLOOKUP($A70,'Blakes Projections'!$A$8:$O$500,11,FALSE),VLOOKUP($A70,'Nates Projections'!$A$8:$O$500,11,FALSE)))</f>
        <v>27.549999999999997</v>
      </c>
      <c r="L70" s="38">
        <f>AVERAGE(IFERROR(VLOOKUP($A70,'Nates Projections'!$A$8:$O$500,12,FALSE),VLOOKUP($A70,'Blakes Projections'!$A$8:$O$500,12,FALSE)),IFERROR(VLOOKUP($A70,'Blakes Projections'!$A$8:$O$500,12,FALSE),VLOOKUP($A70,'Nates Projections'!$A$8:$O$500,12,FALSE)))</f>
        <v>82.55</v>
      </c>
      <c r="M70" s="38">
        <f>AVERAGE(IFERROR(VLOOKUP($A70,'Nates Projections'!$A$8:$O$500,13,FALSE),VLOOKUP($A70,'Blakes Projections'!$A$8:$O$500,13,FALSE)),IFERROR(VLOOKUP($A70,'Blakes Projections'!$A$8:$O$500,13,FALSE),VLOOKUP($A70,'Nates Projections'!$A$8:$O$500,13,FALSE)))</f>
        <v>23.95</v>
      </c>
      <c r="N70" s="52">
        <f t="shared" si="0"/>
        <v>8.0740550269992287E-2</v>
      </c>
      <c r="O70" s="71">
        <f>AVERAGE(IFERROR(VLOOKUP($A70,'Nates Projections'!$A$8:$O$500,15,FALSE),VLOOKUP($A70,'Blakes Projections'!$A$8:$O$500,15,FALSE)),IFERROR(VLOOKUP($A70,'Blakes Projections'!$A$8:$O$500,15,FALSE),VLOOKUP($A70,'Nates Projections'!$A$8:$O$500,15,FALSE)))</f>
        <v>23.875</v>
      </c>
      <c r="P70" s="55">
        <f t="shared" ref="P70:Y70" si="83">IF(F$4="Yes",F70*F$5,0)</f>
        <v>78.5</v>
      </c>
      <c r="Q70" s="55">
        <f t="shared" si="83"/>
        <v>190.125</v>
      </c>
      <c r="R70" s="55">
        <f t="shared" si="83"/>
        <v>0</v>
      </c>
      <c r="S70" s="55">
        <f t="shared" si="83"/>
        <v>13.3</v>
      </c>
      <c r="T70" s="55">
        <f t="shared" si="83"/>
        <v>97.224999999999994</v>
      </c>
      <c r="U70" s="55">
        <f t="shared" si="83"/>
        <v>8.2649999999999988</v>
      </c>
      <c r="V70" s="55">
        <f t="shared" si="83"/>
        <v>49.529999999999994</v>
      </c>
      <c r="W70" s="55">
        <f t="shared" si="83"/>
        <v>0</v>
      </c>
      <c r="X70" s="55">
        <f t="shared" si="83"/>
        <v>0</v>
      </c>
      <c r="Y70" s="56">
        <f t="shared" si="83"/>
        <v>0</v>
      </c>
      <c r="Z70" s="57">
        <f t="shared" si="2"/>
        <v>436.94499999999994</v>
      </c>
      <c r="AA70" s="59">
        <f t="shared" si="3"/>
        <v>5.2017261904761893</v>
      </c>
      <c r="AB70" s="59">
        <f t="shared" si="4"/>
        <v>0.29284928571428381</v>
      </c>
      <c r="AC70" s="1"/>
      <c r="AD70" s="1"/>
      <c r="AE70" s="1"/>
      <c r="AF70" s="1"/>
      <c r="AG70" s="1"/>
      <c r="AH70" s="1"/>
      <c r="AI70" s="1"/>
      <c r="AJ70" s="1"/>
      <c r="AK70" s="1"/>
      <c r="AL70" s="1">
        <f>IFERROR(VLOOKUP(C70,CALC!$K$2:$M$8,2,FALSE),1)</f>
        <v>1</v>
      </c>
      <c r="AM70" s="1">
        <f>IFERROR(VLOOKUP(C70,CALC!$K$2:$M$8,3,FALSE),1)</f>
        <v>1</v>
      </c>
      <c r="AN70" s="1">
        <f>VLOOKUP(B70,CALC!$E$2:$H$33,3,FALSE)</f>
        <v>1.04</v>
      </c>
      <c r="AO70" s="1">
        <f>VLOOKUP(B70,CALC!$E$2:$H$33,4,FALSE)</f>
        <v>1.02</v>
      </c>
      <c r="AP70" s="1"/>
      <c r="AQ70" s="3">
        <f t="shared" si="5"/>
        <v>5.2017261904761893</v>
      </c>
      <c r="AR70" s="3">
        <f t="shared" si="6"/>
        <v>5.2017261904761893</v>
      </c>
      <c r="AS70" s="3">
        <f t="shared" si="7"/>
        <v>5.3057607142857135</v>
      </c>
      <c r="AT70" s="3">
        <f t="shared" si="8"/>
        <v>5.4097952380952368</v>
      </c>
      <c r="AU70" s="3">
        <f t="shared" si="9"/>
        <v>5.3057607142857135</v>
      </c>
      <c r="AV70" s="3">
        <f t="shared" si="10"/>
        <v>5.4097952380952368</v>
      </c>
      <c r="AW70" s="3">
        <f t="shared" si="11"/>
        <v>5.3057607142857135</v>
      </c>
      <c r="AX70" s="3">
        <f t="shared" si="12"/>
        <v>5.4097952380952368</v>
      </c>
      <c r="AY70" s="3">
        <f t="shared" si="13"/>
        <v>0.28710714285714101</v>
      </c>
      <c r="AZ70" s="3">
        <f t="shared" si="14"/>
        <v>0.28710714285714101</v>
      </c>
      <c r="BA70" s="3">
        <f t="shared" si="15"/>
        <v>0.28710714285714101</v>
      </c>
      <c r="BB70" s="3">
        <f t="shared" si="16"/>
        <v>0.29284928571428381</v>
      </c>
      <c r="BC70" s="3">
        <f t="shared" si="17"/>
        <v>0.29859142857142668</v>
      </c>
      <c r="BD70" s="3">
        <f t="shared" si="18"/>
        <v>0.29284928571428381</v>
      </c>
      <c r="BE70" s="3">
        <f t="shared" si="19"/>
        <v>0.29859142857142668</v>
      </c>
      <c r="BF70" s="3">
        <f t="shared" si="20"/>
        <v>0.29284928571428381</v>
      </c>
      <c r="BG70" s="3">
        <f t="shared" si="21"/>
        <v>0.29859142857142668</v>
      </c>
    </row>
    <row r="71" spans="1:59" ht="15" x14ac:dyDescent="0.25">
      <c r="A71" s="38" t="s">
        <v>238</v>
      </c>
      <c r="B71" s="38" t="s">
        <v>28</v>
      </c>
      <c r="C71" s="38" t="s">
        <v>181</v>
      </c>
      <c r="D71" s="38"/>
      <c r="E71" s="39">
        <f>AVERAGE(IFERROR(VLOOKUP($A71,'Nates Projections'!$A$8:$O$500,5,FALSE),VLOOKUP($A71,'Blakes Projections'!$A$8:$O$500,5,FALSE)),IFERROR(VLOOKUP($A71,'Blakes Projections'!$A$8:$O$500,5,FALSE),VLOOKUP($A71,'Nates Projections'!$A$8:$O$500,5,FALSE)))</f>
        <v>84</v>
      </c>
      <c r="F71" s="38">
        <f>AVERAGE(IFERROR(VLOOKUP($A71,'Nates Projections'!$A$8:$O$500,6,FALSE),VLOOKUP($A71,'Blakes Projections'!$A$8:$O$500,6,FALSE)),IFERROR(VLOOKUP($A71,'Blakes Projections'!$A$8:$O$500,6,FALSE),VLOOKUP($A71,'Nates Projections'!$A$8:$O$500,6,FALSE)))</f>
        <v>9.9499999999999993</v>
      </c>
      <c r="G71" s="38">
        <f>AVERAGE(IFERROR(VLOOKUP($A71,'Nates Projections'!$A$8:$O$500,7,FALSE),VLOOKUP($A71,'Blakes Projections'!$A$8:$O$500,7,FALSE)),IFERROR(VLOOKUP($A71,'Blakes Projections'!$A$8:$O$500,7,FALSE),VLOOKUP($A71,'Nates Projections'!$A$8:$O$500,7,FALSE)))</f>
        <v>52.7</v>
      </c>
      <c r="H71" s="38">
        <f>AVERAGE(IFERROR(VLOOKUP($A71,'Nates Projections'!$A$8:$O$500,8,FALSE),VLOOKUP($A71,'Blakes Projections'!$A$8:$O$500,8,FALSE)),IFERROR(VLOOKUP($A71,'Blakes Projections'!$A$8:$O$500,8,FALSE),VLOOKUP($A71,'Nates Projections'!$A$8:$O$500,8,FALSE)))</f>
        <v>62.65</v>
      </c>
      <c r="I71" s="38">
        <f>AVERAGE(IFERROR(VLOOKUP($A71,'Nates Projections'!$A$8:$O$500,9,FALSE),VLOOKUP($A71,'Blakes Projections'!$A$8:$O$500,9,FALSE)),IFERROR(VLOOKUP($A71,'Blakes Projections'!$A$8:$O$500,9,FALSE),VLOOKUP($A71,'Nates Projections'!$A$8:$O$500,9,FALSE)))</f>
        <v>25.85</v>
      </c>
      <c r="J71" s="38">
        <f>AVERAGE(IFERROR(VLOOKUP($A71,'Nates Projections'!$A$8:$O$500,10,FALSE),VLOOKUP($A71,'Blakes Projections'!$A$8:$O$500,10,FALSE)),IFERROR(VLOOKUP($A71,'Blakes Projections'!$A$8:$O$500,10,FALSE),VLOOKUP($A71,'Nates Projections'!$A$8:$O$500,10,FALSE)))</f>
        <v>165.05</v>
      </c>
      <c r="K71" s="38">
        <f>AVERAGE(IFERROR(VLOOKUP($A71,'Nates Projections'!$A$8:$O$500,11,FALSE),VLOOKUP($A71,'Blakes Projections'!$A$8:$O$500,11,FALSE)),IFERROR(VLOOKUP($A71,'Blakes Projections'!$A$8:$O$500,11,FALSE),VLOOKUP($A71,'Nates Projections'!$A$8:$O$500,11,FALSE)))</f>
        <v>26.8</v>
      </c>
      <c r="L71" s="38">
        <f>AVERAGE(IFERROR(VLOOKUP($A71,'Nates Projections'!$A$8:$O$500,12,FALSE),VLOOKUP($A71,'Blakes Projections'!$A$8:$O$500,12,FALSE)),IFERROR(VLOOKUP($A71,'Blakes Projections'!$A$8:$O$500,12,FALSE),VLOOKUP($A71,'Nates Projections'!$A$8:$O$500,12,FALSE)))</f>
        <v>137.94999999999999</v>
      </c>
      <c r="M71" s="38">
        <f>AVERAGE(IFERROR(VLOOKUP($A71,'Nates Projections'!$A$8:$O$500,13,FALSE),VLOOKUP($A71,'Blakes Projections'!$A$8:$O$500,13,FALSE)),IFERROR(VLOOKUP($A71,'Blakes Projections'!$A$8:$O$500,13,FALSE),VLOOKUP($A71,'Nates Projections'!$A$8:$O$500,13,FALSE)))</f>
        <v>32.900000000000006</v>
      </c>
      <c r="N71" s="52">
        <f t="shared" si="0"/>
        <v>6.0284762193274756E-2</v>
      </c>
      <c r="O71" s="71">
        <f>AVERAGE(IFERROR(VLOOKUP($A71,'Nates Projections'!$A$8:$O$500,15,FALSE),VLOOKUP($A71,'Blakes Projections'!$A$8:$O$500,15,FALSE)),IFERROR(VLOOKUP($A71,'Blakes Projections'!$A$8:$O$500,15,FALSE),VLOOKUP($A71,'Nates Projections'!$A$8:$O$500,15,FALSE)))</f>
        <v>25.25</v>
      </c>
      <c r="P71" s="55">
        <f t="shared" ref="P71:Y71" si="84">IF(F$4="Yes",F71*F$5,0)</f>
        <v>49.75</v>
      </c>
      <c r="Q71" s="55">
        <f t="shared" si="84"/>
        <v>197.625</v>
      </c>
      <c r="R71" s="55">
        <f t="shared" si="84"/>
        <v>0</v>
      </c>
      <c r="S71" s="55">
        <f t="shared" si="84"/>
        <v>12.925000000000001</v>
      </c>
      <c r="T71" s="55">
        <f t="shared" si="84"/>
        <v>82.525000000000006</v>
      </c>
      <c r="U71" s="55">
        <f t="shared" si="84"/>
        <v>8.0399999999999991</v>
      </c>
      <c r="V71" s="55">
        <f t="shared" si="84"/>
        <v>82.77</v>
      </c>
      <c r="W71" s="55">
        <f t="shared" si="84"/>
        <v>0</v>
      </c>
      <c r="X71" s="55">
        <f t="shared" si="84"/>
        <v>0</v>
      </c>
      <c r="Y71" s="56">
        <f t="shared" si="84"/>
        <v>0</v>
      </c>
      <c r="Z71" s="57">
        <f t="shared" si="2"/>
        <v>433.63500000000005</v>
      </c>
      <c r="AA71" s="59">
        <f t="shared" si="3"/>
        <v>5.1623214285714294</v>
      </c>
      <c r="AB71" s="59">
        <f t="shared" si="4"/>
        <v>0.25265642857142867</v>
      </c>
      <c r="AC71" s="1"/>
      <c r="AD71" s="1"/>
      <c r="AE71" s="1"/>
      <c r="AF71" s="1"/>
      <c r="AG71" s="1"/>
      <c r="AH71" s="1"/>
      <c r="AI71" s="1"/>
      <c r="AJ71" s="1"/>
      <c r="AK71" s="1"/>
      <c r="AL71" s="1">
        <f>IFERROR(VLOOKUP(C71,CALC!$K$2:$M$8,2,FALSE),1)</f>
        <v>1</v>
      </c>
      <c r="AM71" s="1">
        <f>IFERROR(VLOOKUP(C71,CALC!$K$2:$M$8,3,FALSE),1)</f>
        <v>1</v>
      </c>
      <c r="AN71" s="1">
        <f>VLOOKUP(B71,CALC!$E$2:$H$33,3,FALSE)</f>
        <v>1.04</v>
      </c>
      <c r="AO71" s="1">
        <f>VLOOKUP(B71,CALC!$E$2:$H$33,4,FALSE)</f>
        <v>1.02</v>
      </c>
      <c r="AP71" s="1"/>
      <c r="AQ71" s="3">
        <f t="shared" si="5"/>
        <v>5.1623214285714294</v>
      </c>
      <c r="AR71" s="3">
        <f t="shared" si="6"/>
        <v>5.1623214285714294</v>
      </c>
      <c r="AS71" s="3">
        <f t="shared" si="7"/>
        <v>5.2655678571428579</v>
      </c>
      <c r="AT71" s="3">
        <f t="shared" si="8"/>
        <v>5.3688142857142864</v>
      </c>
      <c r="AU71" s="3">
        <f t="shared" si="9"/>
        <v>5.2655678571428579</v>
      </c>
      <c r="AV71" s="3">
        <f t="shared" si="10"/>
        <v>5.3688142857142864</v>
      </c>
      <c r="AW71" s="3">
        <f t="shared" si="11"/>
        <v>5.2655678571428579</v>
      </c>
      <c r="AX71" s="3">
        <f t="shared" si="12"/>
        <v>5.3688142857142864</v>
      </c>
      <c r="AY71" s="3">
        <f t="shared" si="13"/>
        <v>0.24770238095238106</v>
      </c>
      <c r="AZ71" s="3">
        <f t="shared" si="14"/>
        <v>0.24770238095238106</v>
      </c>
      <c r="BA71" s="3">
        <f t="shared" si="15"/>
        <v>0.24770238095238106</v>
      </c>
      <c r="BB71" s="3">
        <f t="shared" si="16"/>
        <v>0.25265642857142867</v>
      </c>
      <c r="BC71" s="3">
        <f t="shared" si="17"/>
        <v>0.25761047619047633</v>
      </c>
      <c r="BD71" s="3">
        <f t="shared" si="18"/>
        <v>0.25265642857142867</v>
      </c>
      <c r="BE71" s="3">
        <f t="shared" si="19"/>
        <v>0.25761047619047633</v>
      </c>
      <c r="BF71" s="3">
        <f t="shared" si="20"/>
        <v>0.25265642857142867</v>
      </c>
      <c r="BG71" s="3">
        <f t="shared" si="21"/>
        <v>0.25761047619047633</v>
      </c>
    </row>
    <row r="72" spans="1:59" ht="15" x14ac:dyDescent="0.25">
      <c r="A72" s="38" t="s">
        <v>259</v>
      </c>
      <c r="B72" s="38" t="s">
        <v>16</v>
      </c>
      <c r="C72" s="38" t="s">
        <v>181</v>
      </c>
      <c r="D72" s="1"/>
      <c r="E72" s="39">
        <f>AVERAGE(IFERROR(VLOOKUP($A72,'Nates Projections'!$A$8:$O$500,5,FALSE),VLOOKUP($A72,'Blakes Projections'!$A$8:$O$500,5,FALSE)),IFERROR(VLOOKUP($A72,'Blakes Projections'!$A$8:$O$500,5,FALSE),VLOOKUP($A72,'Nates Projections'!$A$8:$O$500,5,FALSE)))</f>
        <v>84</v>
      </c>
      <c r="F72" s="38">
        <f>AVERAGE(IFERROR(VLOOKUP($A72,'Nates Projections'!$A$8:$O$500,6,FALSE),VLOOKUP($A72,'Blakes Projections'!$A$8:$O$500,6,FALSE)),IFERROR(VLOOKUP($A72,'Blakes Projections'!$A$8:$O$500,6,FALSE),VLOOKUP($A72,'Nates Projections'!$A$8:$O$500,6,FALSE)))</f>
        <v>15.3</v>
      </c>
      <c r="G72" s="38">
        <f>AVERAGE(IFERROR(VLOOKUP($A72,'Nates Projections'!$A$8:$O$500,7,FALSE),VLOOKUP($A72,'Blakes Projections'!$A$8:$O$500,7,FALSE)),IFERROR(VLOOKUP($A72,'Blakes Projections'!$A$8:$O$500,7,FALSE),VLOOKUP($A72,'Nates Projections'!$A$8:$O$500,7,FALSE)))</f>
        <v>48.3</v>
      </c>
      <c r="H72" s="38">
        <f>AVERAGE(IFERROR(VLOOKUP($A72,'Nates Projections'!$A$8:$O$500,8,FALSE),VLOOKUP($A72,'Blakes Projections'!$A$8:$O$500,8,FALSE)),IFERROR(VLOOKUP($A72,'Blakes Projections'!$A$8:$O$500,8,FALSE),VLOOKUP($A72,'Nates Projections'!$A$8:$O$500,8,FALSE)))</f>
        <v>63.6</v>
      </c>
      <c r="I72" s="38">
        <f>AVERAGE(IFERROR(VLOOKUP($A72,'Nates Projections'!$A$8:$O$500,9,FALSE),VLOOKUP($A72,'Blakes Projections'!$A$8:$O$500,9,FALSE)),IFERROR(VLOOKUP($A72,'Blakes Projections'!$A$8:$O$500,9,FALSE),VLOOKUP($A72,'Nates Projections'!$A$8:$O$500,9,FALSE)))</f>
        <v>20.2</v>
      </c>
      <c r="J72" s="38">
        <f>AVERAGE(IFERROR(VLOOKUP($A72,'Nates Projections'!$A$8:$O$500,10,FALSE),VLOOKUP($A72,'Blakes Projections'!$A$8:$O$500,10,FALSE)),IFERROR(VLOOKUP($A72,'Blakes Projections'!$A$8:$O$500,10,FALSE),VLOOKUP($A72,'Nates Projections'!$A$8:$O$500,10,FALSE)))</f>
        <v>189.89999999999998</v>
      </c>
      <c r="K72" s="38">
        <f>AVERAGE(IFERROR(VLOOKUP($A72,'Nates Projections'!$A$8:$O$500,11,FALSE),VLOOKUP($A72,'Blakes Projections'!$A$8:$O$500,11,FALSE)),IFERROR(VLOOKUP($A72,'Blakes Projections'!$A$8:$O$500,11,FALSE),VLOOKUP($A72,'Nates Projections'!$A$8:$O$500,11,FALSE)))</f>
        <v>38</v>
      </c>
      <c r="L72" s="38">
        <f>AVERAGE(IFERROR(VLOOKUP($A72,'Nates Projections'!$A$8:$O$500,12,FALSE),VLOOKUP($A72,'Blakes Projections'!$A$8:$O$500,12,FALSE)),IFERROR(VLOOKUP($A72,'Blakes Projections'!$A$8:$O$500,12,FALSE),VLOOKUP($A72,'Nates Projections'!$A$8:$O$500,12,FALSE)))</f>
        <v>119.5</v>
      </c>
      <c r="M72" s="38">
        <f>AVERAGE(IFERROR(VLOOKUP($A72,'Nates Projections'!$A$8:$O$500,13,FALSE),VLOOKUP($A72,'Blakes Projections'!$A$8:$O$500,13,FALSE)),IFERROR(VLOOKUP($A72,'Blakes Projections'!$A$8:$O$500,13,FALSE),VLOOKUP($A72,'Nates Projections'!$A$8:$O$500,13,FALSE)))</f>
        <v>26.35</v>
      </c>
      <c r="N72" s="52">
        <f t="shared" si="0"/>
        <v>8.0568720379146933E-2</v>
      </c>
      <c r="O72" s="71">
        <f>AVERAGE(IFERROR(VLOOKUP($A72,'Nates Projections'!$A$8:$O$500,15,FALSE),VLOOKUP($A72,'Blakes Projections'!$A$8:$O$500,15,FALSE)),IFERROR(VLOOKUP($A72,'Blakes Projections'!$A$8:$O$500,15,FALSE),VLOOKUP($A72,'Nates Projections'!$A$8:$O$500,15,FALSE)))</f>
        <v>22.4</v>
      </c>
      <c r="P72" s="55">
        <f t="shared" ref="P72:Y72" si="85">IF(F$4="Yes",F72*F$5,0)</f>
        <v>76.5</v>
      </c>
      <c r="Q72" s="55">
        <f t="shared" si="85"/>
        <v>181.125</v>
      </c>
      <c r="R72" s="55">
        <f t="shared" si="85"/>
        <v>0</v>
      </c>
      <c r="S72" s="55">
        <f t="shared" si="85"/>
        <v>10.1</v>
      </c>
      <c r="T72" s="55">
        <f t="shared" si="85"/>
        <v>94.949999999999989</v>
      </c>
      <c r="U72" s="55">
        <f t="shared" si="85"/>
        <v>11.4</v>
      </c>
      <c r="V72" s="55">
        <f t="shared" si="85"/>
        <v>71.7</v>
      </c>
      <c r="W72" s="55">
        <f t="shared" si="85"/>
        <v>0</v>
      </c>
      <c r="X72" s="55">
        <f t="shared" si="85"/>
        <v>0</v>
      </c>
      <c r="Y72" s="56">
        <f t="shared" si="85"/>
        <v>0</v>
      </c>
      <c r="Z72" s="57">
        <f t="shared" si="2"/>
        <v>445.77499999999998</v>
      </c>
      <c r="AA72" s="59">
        <f t="shared" si="3"/>
        <v>5.3068452380952378</v>
      </c>
      <c r="AB72" s="59">
        <f t="shared" si="4"/>
        <v>0.35888696428571337</v>
      </c>
      <c r="AC72" s="1"/>
      <c r="AD72" s="1"/>
      <c r="AE72" s="1"/>
      <c r="AF72" s="1"/>
      <c r="AG72" s="1"/>
      <c r="AH72" s="1"/>
      <c r="AI72" s="1"/>
      <c r="AJ72" s="1"/>
      <c r="AK72" s="1"/>
      <c r="AL72" s="1">
        <f>IFERROR(VLOOKUP(C72,CALC!$K$2:$M$8,2,FALSE),1)</f>
        <v>1</v>
      </c>
      <c r="AM72" s="1">
        <f>IFERROR(VLOOKUP(C72,CALC!$K$2:$M$8,3,FALSE),1)</f>
        <v>1</v>
      </c>
      <c r="AN72" s="1">
        <f>VLOOKUP(B72,CALC!$E$2:$H$33,3,FALSE)</f>
        <v>0.83</v>
      </c>
      <c r="AO72" s="1">
        <f>VLOOKUP(B72,CALC!$E$2:$H$33,4,FALSE)</f>
        <v>0.91500000000000004</v>
      </c>
      <c r="AP72" s="1"/>
      <c r="AQ72" s="3">
        <f t="shared" si="5"/>
        <v>5.3068452380952378</v>
      </c>
      <c r="AR72" s="3">
        <f t="shared" si="6"/>
        <v>5.3068452380952378</v>
      </c>
      <c r="AS72" s="3">
        <f t="shared" si="7"/>
        <v>4.8557633928571429</v>
      </c>
      <c r="AT72" s="3">
        <f t="shared" si="8"/>
        <v>4.4046815476190471</v>
      </c>
      <c r="AU72" s="3">
        <f t="shared" si="9"/>
        <v>4.8557633928571429</v>
      </c>
      <c r="AV72" s="3">
        <f t="shared" si="10"/>
        <v>4.4046815476190471</v>
      </c>
      <c r="AW72" s="3">
        <f t="shared" si="11"/>
        <v>4.8557633928571429</v>
      </c>
      <c r="AX72" s="3">
        <f t="shared" si="12"/>
        <v>4.4046815476190471</v>
      </c>
      <c r="AY72" s="3">
        <f t="shared" si="13"/>
        <v>0.39222619047618945</v>
      </c>
      <c r="AZ72" s="3">
        <f t="shared" si="14"/>
        <v>0.39222619047618945</v>
      </c>
      <c r="BA72" s="3">
        <f t="shared" si="15"/>
        <v>0.39222619047618945</v>
      </c>
      <c r="BB72" s="3">
        <f t="shared" si="16"/>
        <v>0.35888696428571337</v>
      </c>
      <c r="BC72" s="3">
        <f t="shared" si="17"/>
        <v>0.32554773809523724</v>
      </c>
      <c r="BD72" s="3">
        <f t="shared" si="18"/>
        <v>0.35888696428571337</v>
      </c>
      <c r="BE72" s="3">
        <f t="shared" si="19"/>
        <v>0.32554773809523724</v>
      </c>
      <c r="BF72" s="3">
        <f t="shared" si="20"/>
        <v>0.35888696428571337</v>
      </c>
      <c r="BG72" s="3">
        <f t="shared" si="21"/>
        <v>0.32554773809523724</v>
      </c>
    </row>
    <row r="73" spans="1:59" ht="15" x14ac:dyDescent="0.25">
      <c r="A73" s="38" t="s">
        <v>243</v>
      </c>
      <c r="B73" s="38" t="s">
        <v>23</v>
      </c>
      <c r="C73" s="38" t="s">
        <v>181</v>
      </c>
      <c r="D73" s="38"/>
      <c r="E73" s="39">
        <f>AVERAGE(IFERROR(VLOOKUP($A73,'Nates Projections'!$A$8:$O$500,5,FALSE),VLOOKUP($A73,'Blakes Projections'!$A$8:$O$500,5,FALSE)),IFERROR(VLOOKUP($A73,'Blakes Projections'!$A$8:$O$500,5,FALSE),VLOOKUP($A73,'Nates Projections'!$A$8:$O$500,5,FALSE)))</f>
        <v>84</v>
      </c>
      <c r="F73" s="38">
        <f>AVERAGE(IFERROR(VLOOKUP($A73,'Nates Projections'!$A$8:$O$500,6,FALSE),VLOOKUP($A73,'Blakes Projections'!$A$8:$O$500,6,FALSE)),IFERROR(VLOOKUP($A73,'Blakes Projections'!$A$8:$O$500,6,FALSE),VLOOKUP($A73,'Nates Projections'!$A$8:$O$500,6,FALSE)))</f>
        <v>13.55</v>
      </c>
      <c r="G73" s="38">
        <f>AVERAGE(IFERROR(VLOOKUP($A73,'Nates Projections'!$A$8:$O$500,7,FALSE),VLOOKUP($A73,'Blakes Projections'!$A$8:$O$500,7,FALSE)),IFERROR(VLOOKUP($A73,'Blakes Projections'!$A$8:$O$500,7,FALSE),VLOOKUP($A73,'Nates Projections'!$A$8:$O$500,7,FALSE)))</f>
        <v>48</v>
      </c>
      <c r="H73" s="38">
        <f>AVERAGE(IFERROR(VLOOKUP($A73,'Nates Projections'!$A$8:$O$500,8,FALSE),VLOOKUP($A73,'Blakes Projections'!$A$8:$O$500,8,FALSE)),IFERROR(VLOOKUP($A73,'Blakes Projections'!$A$8:$O$500,8,FALSE),VLOOKUP($A73,'Nates Projections'!$A$8:$O$500,8,FALSE)))</f>
        <v>61.55</v>
      </c>
      <c r="I73" s="38">
        <f>AVERAGE(IFERROR(VLOOKUP($A73,'Nates Projections'!$A$8:$O$500,9,FALSE),VLOOKUP($A73,'Blakes Projections'!$A$8:$O$500,9,FALSE)),IFERROR(VLOOKUP($A73,'Blakes Projections'!$A$8:$O$500,9,FALSE),VLOOKUP($A73,'Nates Projections'!$A$8:$O$500,9,FALSE)))</f>
        <v>19.649999999999999</v>
      </c>
      <c r="J73" s="38">
        <f>AVERAGE(IFERROR(VLOOKUP($A73,'Nates Projections'!$A$8:$O$500,10,FALSE),VLOOKUP($A73,'Blakes Projections'!$A$8:$O$500,10,FALSE)),IFERROR(VLOOKUP($A73,'Blakes Projections'!$A$8:$O$500,10,FALSE),VLOOKUP($A73,'Nates Projections'!$A$8:$O$500,10,FALSE)))</f>
        <v>174.7</v>
      </c>
      <c r="K73" s="38">
        <f>AVERAGE(IFERROR(VLOOKUP($A73,'Nates Projections'!$A$8:$O$500,11,FALSE),VLOOKUP($A73,'Blakes Projections'!$A$8:$O$500,11,FALSE)),IFERROR(VLOOKUP($A73,'Blakes Projections'!$A$8:$O$500,11,FALSE),VLOOKUP($A73,'Nates Projections'!$A$8:$O$500,11,FALSE)))</f>
        <v>41.8</v>
      </c>
      <c r="L73" s="38">
        <f>AVERAGE(IFERROR(VLOOKUP($A73,'Nates Projections'!$A$8:$O$500,12,FALSE),VLOOKUP($A73,'Blakes Projections'!$A$8:$O$500,12,FALSE)),IFERROR(VLOOKUP($A73,'Blakes Projections'!$A$8:$O$500,12,FALSE),VLOOKUP($A73,'Nates Projections'!$A$8:$O$500,12,FALSE)))</f>
        <v>124.19999999999999</v>
      </c>
      <c r="M73" s="38">
        <f>AVERAGE(IFERROR(VLOOKUP($A73,'Nates Projections'!$A$8:$O$500,13,FALSE),VLOOKUP($A73,'Blakes Projections'!$A$8:$O$500,13,FALSE)),IFERROR(VLOOKUP($A73,'Blakes Projections'!$A$8:$O$500,13,FALSE),VLOOKUP($A73,'Nates Projections'!$A$8:$O$500,13,FALSE)))</f>
        <v>35.299999999999997</v>
      </c>
      <c r="N73" s="52">
        <f t="shared" si="0"/>
        <v>7.7561534058385811E-2</v>
      </c>
      <c r="O73" s="71">
        <f>AVERAGE(IFERROR(VLOOKUP($A73,'Nates Projections'!$A$8:$O$500,15,FALSE),VLOOKUP($A73,'Blakes Projections'!$A$8:$O$500,15,FALSE)),IFERROR(VLOOKUP($A73,'Blakes Projections'!$A$8:$O$500,15,FALSE),VLOOKUP($A73,'Nates Projections'!$A$8:$O$500,15,FALSE)))</f>
        <v>24.625</v>
      </c>
      <c r="P73" s="55">
        <f t="shared" ref="P73:Y73" si="86">IF(F$4="Yes",F73*F$5,0)</f>
        <v>67.75</v>
      </c>
      <c r="Q73" s="55">
        <f t="shared" si="86"/>
        <v>180</v>
      </c>
      <c r="R73" s="55">
        <f t="shared" si="86"/>
        <v>0</v>
      </c>
      <c r="S73" s="55">
        <f t="shared" si="86"/>
        <v>9.8249999999999993</v>
      </c>
      <c r="T73" s="55">
        <f t="shared" si="86"/>
        <v>87.35</v>
      </c>
      <c r="U73" s="55">
        <f t="shared" si="86"/>
        <v>12.54</v>
      </c>
      <c r="V73" s="55">
        <f t="shared" si="86"/>
        <v>74.52</v>
      </c>
      <c r="W73" s="55">
        <f t="shared" si="86"/>
        <v>0</v>
      </c>
      <c r="X73" s="55">
        <f t="shared" si="86"/>
        <v>0</v>
      </c>
      <c r="Y73" s="56">
        <f t="shared" si="86"/>
        <v>0</v>
      </c>
      <c r="Z73" s="57">
        <f t="shared" si="2"/>
        <v>431.98499999999996</v>
      </c>
      <c r="AA73" s="59">
        <f t="shared" si="3"/>
        <v>5.1426785714285712</v>
      </c>
      <c r="AB73" s="59">
        <f t="shared" si="4"/>
        <v>0.23262071428571335</v>
      </c>
      <c r="AC73" s="1"/>
      <c r="AD73" s="1"/>
      <c r="AE73" s="1"/>
      <c r="AF73" s="1"/>
      <c r="AG73" s="1"/>
      <c r="AH73" s="1"/>
      <c r="AI73" s="1"/>
      <c r="AJ73" s="1"/>
      <c r="AK73" s="1"/>
      <c r="AL73" s="1">
        <f>IFERROR(VLOOKUP(C73,CALC!$K$2:$M$8,2,FALSE),1)</f>
        <v>1</v>
      </c>
      <c r="AM73" s="1">
        <f>IFERROR(VLOOKUP(C73,CALC!$K$2:$M$8,3,FALSE),1)</f>
        <v>1</v>
      </c>
      <c r="AN73" s="1">
        <f>VLOOKUP(B73,CALC!$E$2:$H$33,3,FALSE)</f>
        <v>1.04</v>
      </c>
      <c r="AO73" s="1">
        <f>VLOOKUP(B73,CALC!$E$2:$H$33,4,FALSE)</f>
        <v>1.02</v>
      </c>
      <c r="AP73" s="1"/>
      <c r="AQ73" s="3">
        <f t="shared" si="5"/>
        <v>5.1426785714285712</v>
      </c>
      <c r="AR73" s="3">
        <f t="shared" si="6"/>
        <v>5.1426785714285712</v>
      </c>
      <c r="AS73" s="3">
        <f t="shared" si="7"/>
        <v>5.2455321428571429</v>
      </c>
      <c r="AT73" s="3">
        <f t="shared" si="8"/>
        <v>5.3483857142857145</v>
      </c>
      <c r="AU73" s="3">
        <f t="shared" si="9"/>
        <v>5.2455321428571429</v>
      </c>
      <c r="AV73" s="3">
        <f t="shared" si="10"/>
        <v>5.3483857142857145</v>
      </c>
      <c r="AW73" s="3">
        <f t="shared" si="11"/>
        <v>5.2455321428571429</v>
      </c>
      <c r="AX73" s="3">
        <f t="shared" si="12"/>
        <v>5.3483857142857145</v>
      </c>
      <c r="AY73" s="3">
        <f t="shared" si="13"/>
        <v>0.22805952380952288</v>
      </c>
      <c r="AZ73" s="3">
        <f t="shared" si="14"/>
        <v>0.22805952380952288</v>
      </c>
      <c r="BA73" s="3">
        <f t="shared" si="15"/>
        <v>0.22805952380952288</v>
      </c>
      <c r="BB73" s="3">
        <f t="shared" si="16"/>
        <v>0.23262071428571335</v>
      </c>
      <c r="BC73" s="3">
        <f t="shared" si="17"/>
        <v>0.23718190476190379</v>
      </c>
      <c r="BD73" s="3">
        <f t="shared" si="18"/>
        <v>0.23262071428571335</v>
      </c>
      <c r="BE73" s="3">
        <f t="shared" si="19"/>
        <v>0.23718190476190379</v>
      </c>
      <c r="BF73" s="3">
        <f t="shared" si="20"/>
        <v>0.23262071428571335</v>
      </c>
      <c r="BG73" s="3">
        <f t="shared" si="21"/>
        <v>0.23718190476190379</v>
      </c>
    </row>
    <row r="74" spans="1:59" ht="15" x14ac:dyDescent="0.25">
      <c r="A74" s="38" t="s">
        <v>246</v>
      </c>
      <c r="B74" s="38" t="s">
        <v>21</v>
      </c>
      <c r="C74" s="38" t="s">
        <v>153</v>
      </c>
      <c r="D74" s="38"/>
      <c r="E74" s="39">
        <f>AVERAGE(IFERROR(VLOOKUP($A74,'Nates Projections'!$A$8:$O$500,5,FALSE),VLOOKUP($A74,'Blakes Projections'!$A$8:$O$500,5,FALSE)),IFERROR(VLOOKUP($A74,'Blakes Projections'!$A$8:$O$500,5,FALSE),VLOOKUP($A74,'Nates Projections'!$A$8:$O$500,5,FALSE)))</f>
        <v>84</v>
      </c>
      <c r="F74" s="38">
        <f>AVERAGE(IFERROR(VLOOKUP($A74,'Nates Projections'!$A$8:$O$500,6,FALSE),VLOOKUP($A74,'Blakes Projections'!$A$8:$O$500,6,FALSE)),IFERROR(VLOOKUP($A74,'Blakes Projections'!$A$8:$O$500,6,FALSE),VLOOKUP($A74,'Nates Projections'!$A$8:$O$500,6,FALSE)))</f>
        <v>37.450000000000003</v>
      </c>
      <c r="G74" s="38">
        <f>AVERAGE(IFERROR(VLOOKUP($A74,'Nates Projections'!$A$8:$O$500,7,FALSE),VLOOKUP($A74,'Blakes Projections'!$A$8:$O$500,7,FALSE)),IFERROR(VLOOKUP($A74,'Blakes Projections'!$A$8:$O$500,7,FALSE),VLOOKUP($A74,'Nates Projections'!$A$8:$O$500,7,FALSE)))</f>
        <v>34.700000000000003</v>
      </c>
      <c r="H74" s="38">
        <f>AVERAGE(IFERROR(VLOOKUP($A74,'Nates Projections'!$A$8:$O$500,8,FALSE),VLOOKUP($A74,'Blakes Projections'!$A$8:$O$500,8,FALSE)),IFERROR(VLOOKUP($A74,'Blakes Projections'!$A$8:$O$500,8,FALSE),VLOOKUP($A74,'Nates Projections'!$A$8:$O$500,8,FALSE)))</f>
        <v>72.099999999999994</v>
      </c>
      <c r="I74" s="38">
        <f>AVERAGE(IFERROR(VLOOKUP($A74,'Nates Projections'!$A$8:$O$500,9,FALSE),VLOOKUP($A74,'Blakes Projections'!$A$8:$O$500,9,FALSE)),IFERROR(VLOOKUP($A74,'Blakes Projections'!$A$8:$O$500,9,FALSE),VLOOKUP($A74,'Nates Projections'!$A$8:$O$500,9,FALSE)))</f>
        <v>20</v>
      </c>
      <c r="J74" s="38">
        <f>AVERAGE(IFERROR(VLOOKUP($A74,'Nates Projections'!$A$8:$O$500,10,FALSE),VLOOKUP($A74,'Blakes Projections'!$A$8:$O$500,10,FALSE)),IFERROR(VLOOKUP($A74,'Blakes Projections'!$A$8:$O$500,10,FALSE),VLOOKUP($A74,'Nates Projections'!$A$8:$O$500,10,FALSE)))</f>
        <v>266.14999999999998</v>
      </c>
      <c r="K74" s="38">
        <f>AVERAGE(IFERROR(VLOOKUP($A74,'Nates Projections'!$A$8:$O$500,11,FALSE),VLOOKUP($A74,'Blakes Projections'!$A$8:$O$500,11,FALSE)),IFERROR(VLOOKUP($A74,'Blakes Projections'!$A$8:$O$500,11,FALSE),VLOOKUP($A74,'Nates Projections'!$A$8:$O$500,11,FALSE)))</f>
        <v>71.099999999999994</v>
      </c>
      <c r="L74" s="38">
        <f>AVERAGE(IFERROR(VLOOKUP($A74,'Nates Projections'!$A$8:$O$500,12,FALSE),VLOOKUP($A74,'Blakes Projections'!$A$8:$O$500,12,FALSE)),IFERROR(VLOOKUP($A74,'Blakes Projections'!$A$8:$O$500,12,FALSE),VLOOKUP($A74,'Nates Projections'!$A$8:$O$500,12,FALSE)))</f>
        <v>43.8</v>
      </c>
      <c r="M74" s="38">
        <f>AVERAGE(IFERROR(VLOOKUP($A74,'Nates Projections'!$A$8:$O$500,13,FALSE),VLOOKUP($A74,'Blakes Projections'!$A$8:$O$500,13,FALSE)),IFERROR(VLOOKUP($A74,'Blakes Projections'!$A$8:$O$500,13,FALSE),VLOOKUP($A74,'Nates Projections'!$A$8:$O$500,13,FALSE)))</f>
        <v>36.5</v>
      </c>
      <c r="N74" s="52">
        <f t="shared" si="0"/>
        <v>0.14071012586887097</v>
      </c>
      <c r="O74" s="71">
        <f>AVERAGE(IFERROR(VLOOKUP($A74,'Nates Projections'!$A$8:$O$500,15,FALSE),VLOOKUP($A74,'Blakes Projections'!$A$8:$O$500,15,FALSE)),IFERROR(VLOOKUP($A74,'Blakes Projections'!$A$8:$O$500,15,FALSE),VLOOKUP($A74,'Nates Projections'!$A$8:$O$500,15,FALSE)))</f>
        <v>20.7</v>
      </c>
      <c r="P74" s="55">
        <f t="shared" ref="P74:Y74" si="87">IF(F$4="Yes",F74*F$5,0)</f>
        <v>187.25</v>
      </c>
      <c r="Q74" s="55">
        <f t="shared" si="87"/>
        <v>130.125</v>
      </c>
      <c r="R74" s="55">
        <f t="shared" si="87"/>
        <v>0</v>
      </c>
      <c r="S74" s="55">
        <f t="shared" si="87"/>
        <v>10</v>
      </c>
      <c r="T74" s="55">
        <f t="shared" si="87"/>
        <v>133.07499999999999</v>
      </c>
      <c r="U74" s="55">
        <f t="shared" si="87"/>
        <v>21.33</v>
      </c>
      <c r="V74" s="55">
        <f t="shared" si="87"/>
        <v>26.279999999999998</v>
      </c>
      <c r="W74" s="55">
        <f t="shared" si="87"/>
        <v>0</v>
      </c>
      <c r="X74" s="55">
        <f t="shared" si="87"/>
        <v>0</v>
      </c>
      <c r="Y74" s="56">
        <f t="shared" si="87"/>
        <v>0</v>
      </c>
      <c r="Z74" s="57">
        <f t="shared" si="2"/>
        <v>508.05999999999995</v>
      </c>
      <c r="AA74" s="59">
        <f t="shared" si="3"/>
        <v>6.0483333333333329</v>
      </c>
      <c r="AB74" s="59">
        <f t="shared" si="4"/>
        <v>0.27159708333333377</v>
      </c>
      <c r="AC74" s="1"/>
      <c r="AD74" s="1"/>
      <c r="AE74" s="1"/>
      <c r="AF74" s="1"/>
      <c r="AG74" s="1"/>
      <c r="AH74" s="1"/>
      <c r="AI74" s="1"/>
      <c r="AJ74" s="1"/>
      <c r="AK74" s="1"/>
      <c r="AL74" s="1">
        <f>IFERROR(VLOOKUP(C74,CALC!$K$2:$M$8,2,FALSE),1)</f>
        <v>0.96</v>
      </c>
      <c r="AM74" s="1">
        <f>IFERROR(VLOOKUP(C74,CALC!$K$2:$M$8,3,FALSE),1)</f>
        <v>0.98</v>
      </c>
      <c r="AN74" s="1">
        <f>VLOOKUP(B74,CALC!$E$2:$H$33,3,FALSE)</f>
        <v>0.9</v>
      </c>
      <c r="AO74" s="1">
        <f>VLOOKUP(B74,CALC!$E$2:$H$33,4,FALSE)</f>
        <v>0.95</v>
      </c>
      <c r="AP74" s="1"/>
      <c r="AQ74" s="3">
        <f t="shared" si="5"/>
        <v>5.927366666666666</v>
      </c>
      <c r="AR74" s="3">
        <f t="shared" si="6"/>
        <v>5.8063999999999991</v>
      </c>
      <c r="AS74" s="3">
        <f t="shared" si="7"/>
        <v>5.7459166666666661</v>
      </c>
      <c r="AT74" s="3">
        <f t="shared" si="8"/>
        <v>5.4434999999999993</v>
      </c>
      <c r="AU74" s="3">
        <f t="shared" si="9"/>
        <v>5.6309983333333324</v>
      </c>
      <c r="AV74" s="3">
        <f t="shared" si="10"/>
        <v>5.3346299999999998</v>
      </c>
      <c r="AW74" s="3">
        <f t="shared" si="11"/>
        <v>5.5160799999999988</v>
      </c>
      <c r="AX74" s="3">
        <f t="shared" si="12"/>
        <v>5.2257599999999993</v>
      </c>
      <c r="AY74" s="3">
        <f t="shared" si="13"/>
        <v>0.29172619047619097</v>
      </c>
      <c r="AZ74" s="3">
        <f t="shared" si="14"/>
        <v>0.28589166666666715</v>
      </c>
      <c r="BA74" s="3">
        <f t="shared" si="15"/>
        <v>0.28005714285714334</v>
      </c>
      <c r="BB74" s="3">
        <f t="shared" si="16"/>
        <v>0.2771398809523814</v>
      </c>
      <c r="BC74" s="3">
        <f t="shared" si="17"/>
        <v>0.26255357142857189</v>
      </c>
      <c r="BD74" s="3">
        <f t="shared" si="18"/>
        <v>0.27159708333333377</v>
      </c>
      <c r="BE74" s="3">
        <f t="shared" si="19"/>
        <v>0.25730250000000043</v>
      </c>
      <c r="BF74" s="3">
        <f t="shared" si="20"/>
        <v>0.26605428571428613</v>
      </c>
      <c r="BG74" s="3">
        <f t="shared" si="21"/>
        <v>0.25205142857142904</v>
      </c>
    </row>
    <row r="75" spans="1:59" ht="15" x14ac:dyDescent="0.25">
      <c r="A75" s="38" t="s">
        <v>245</v>
      </c>
      <c r="B75" s="38" t="s">
        <v>81</v>
      </c>
      <c r="C75" s="38" t="s">
        <v>179</v>
      </c>
      <c r="D75" s="38"/>
      <c r="E75" s="39">
        <f>AVERAGE(IFERROR(VLOOKUP($A75,'Nates Projections'!$A$8:$O$500,5,FALSE),VLOOKUP($A75,'Blakes Projections'!$A$8:$O$500,5,FALSE)),IFERROR(VLOOKUP($A75,'Blakes Projections'!$A$8:$O$500,5,FALSE),VLOOKUP($A75,'Nates Projections'!$A$8:$O$500,5,FALSE)))</f>
        <v>84</v>
      </c>
      <c r="F75" s="38">
        <f>AVERAGE(IFERROR(VLOOKUP($A75,'Nates Projections'!$A$8:$O$500,6,FALSE),VLOOKUP($A75,'Blakes Projections'!$A$8:$O$500,6,FALSE)),IFERROR(VLOOKUP($A75,'Blakes Projections'!$A$8:$O$500,6,FALSE),VLOOKUP($A75,'Nates Projections'!$A$8:$O$500,6,FALSE)))</f>
        <v>33.549999999999997</v>
      </c>
      <c r="G75" s="38">
        <f>AVERAGE(IFERROR(VLOOKUP($A75,'Nates Projections'!$A$8:$O$500,7,FALSE),VLOOKUP($A75,'Blakes Projections'!$A$8:$O$500,7,FALSE)),IFERROR(VLOOKUP($A75,'Blakes Projections'!$A$8:$O$500,7,FALSE),VLOOKUP($A75,'Nates Projections'!$A$8:$O$500,7,FALSE)))</f>
        <v>40.75</v>
      </c>
      <c r="H75" s="38">
        <f>AVERAGE(IFERROR(VLOOKUP($A75,'Nates Projections'!$A$8:$O$500,8,FALSE),VLOOKUP($A75,'Blakes Projections'!$A$8:$O$500,8,FALSE)),IFERROR(VLOOKUP($A75,'Blakes Projections'!$A$8:$O$500,8,FALSE),VLOOKUP($A75,'Nates Projections'!$A$8:$O$500,8,FALSE)))</f>
        <v>74.349999999999994</v>
      </c>
      <c r="I75" s="38">
        <f>AVERAGE(IFERROR(VLOOKUP($A75,'Nates Projections'!$A$8:$O$500,9,FALSE),VLOOKUP($A75,'Blakes Projections'!$A$8:$O$500,9,FALSE)),IFERROR(VLOOKUP($A75,'Blakes Projections'!$A$8:$O$500,9,FALSE),VLOOKUP($A75,'Nates Projections'!$A$8:$O$500,9,FALSE)))</f>
        <v>27</v>
      </c>
      <c r="J75" s="38">
        <f>AVERAGE(IFERROR(VLOOKUP($A75,'Nates Projections'!$A$8:$O$500,10,FALSE),VLOOKUP($A75,'Blakes Projections'!$A$8:$O$500,10,FALSE)),IFERROR(VLOOKUP($A75,'Blakes Projections'!$A$8:$O$500,10,FALSE),VLOOKUP($A75,'Nates Projections'!$A$8:$O$500,10,FALSE)))</f>
        <v>216.45</v>
      </c>
      <c r="K75" s="38">
        <f>AVERAGE(IFERROR(VLOOKUP($A75,'Nates Projections'!$A$8:$O$500,11,FALSE),VLOOKUP($A75,'Blakes Projections'!$A$8:$O$500,11,FALSE)),IFERROR(VLOOKUP($A75,'Blakes Projections'!$A$8:$O$500,11,FALSE),VLOOKUP($A75,'Nates Projections'!$A$8:$O$500,11,FALSE)))</f>
        <v>45.35</v>
      </c>
      <c r="L75" s="38">
        <f>AVERAGE(IFERROR(VLOOKUP($A75,'Nates Projections'!$A$8:$O$500,12,FALSE),VLOOKUP($A75,'Blakes Projections'!$A$8:$O$500,12,FALSE)),IFERROR(VLOOKUP($A75,'Blakes Projections'!$A$8:$O$500,12,FALSE),VLOOKUP($A75,'Nates Projections'!$A$8:$O$500,12,FALSE)))</f>
        <v>73.650000000000006</v>
      </c>
      <c r="M75" s="38">
        <f>AVERAGE(IFERROR(VLOOKUP($A75,'Nates Projections'!$A$8:$O$500,13,FALSE),VLOOKUP($A75,'Blakes Projections'!$A$8:$O$500,13,FALSE)),IFERROR(VLOOKUP($A75,'Blakes Projections'!$A$8:$O$500,13,FALSE),VLOOKUP($A75,'Nates Projections'!$A$8:$O$500,13,FALSE)))</f>
        <v>24.5</v>
      </c>
      <c r="N75" s="52">
        <f t="shared" si="0"/>
        <v>0.15500115500115499</v>
      </c>
      <c r="O75" s="71">
        <f>AVERAGE(IFERROR(VLOOKUP($A75,'Nates Projections'!$A$8:$O$500,15,FALSE),VLOOKUP($A75,'Blakes Projections'!$A$8:$O$500,15,FALSE)),IFERROR(VLOOKUP($A75,'Blakes Projections'!$A$8:$O$500,15,FALSE),VLOOKUP($A75,'Nates Projections'!$A$8:$O$500,15,FALSE)))</f>
        <v>19.850000000000001</v>
      </c>
      <c r="P75" s="55">
        <f t="shared" ref="P75:Y75" si="88">IF(F$4="Yes",F75*F$5,0)</f>
        <v>167.75</v>
      </c>
      <c r="Q75" s="55">
        <f t="shared" si="88"/>
        <v>152.8125</v>
      </c>
      <c r="R75" s="55">
        <f t="shared" si="88"/>
        <v>0</v>
      </c>
      <c r="S75" s="55">
        <f t="shared" si="88"/>
        <v>13.5</v>
      </c>
      <c r="T75" s="55">
        <f t="shared" si="88"/>
        <v>108.22499999999999</v>
      </c>
      <c r="U75" s="55">
        <f t="shared" si="88"/>
        <v>13.605</v>
      </c>
      <c r="V75" s="55">
        <f t="shared" si="88"/>
        <v>44.190000000000005</v>
      </c>
      <c r="W75" s="55">
        <f t="shared" si="88"/>
        <v>0</v>
      </c>
      <c r="X75" s="55">
        <f t="shared" si="88"/>
        <v>0</v>
      </c>
      <c r="Y75" s="56">
        <f t="shared" si="88"/>
        <v>0</v>
      </c>
      <c r="Z75" s="57">
        <f t="shared" si="2"/>
        <v>500.08250000000004</v>
      </c>
      <c r="AA75" s="59">
        <f t="shared" si="3"/>
        <v>5.953363095238096</v>
      </c>
      <c r="AB75" s="59">
        <f t="shared" si="4"/>
        <v>0.19567379464285886</v>
      </c>
      <c r="AC75" s="1"/>
      <c r="AD75" s="1"/>
      <c r="AE75" s="1"/>
      <c r="AF75" s="1"/>
      <c r="AG75" s="1"/>
      <c r="AH75" s="1"/>
      <c r="AI75" s="1"/>
      <c r="AJ75" s="1"/>
      <c r="AK75" s="1"/>
      <c r="AL75" s="1">
        <f>IFERROR(VLOOKUP(C75,CALC!$K$2:$M$8,2,FALSE),1)</f>
        <v>0.95</v>
      </c>
      <c r="AM75" s="1">
        <f>IFERROR(VLOOKUP(C75,CALC!$K$2:$M$8,3,FALSE),1)</f>
        <v>0.97499999999999998</v>
      </c>
      <c r="AN75" s="1">
        <f>VLOOKUP(B75,CALC!$E$2:$H$33,3,FALSE)</f>
        <v>1.04</v>
      </c>
      <c r="AO75" s="1">
        <f>VLOOKUP(B75,CALC!$E$2:$H$33,4,FALSE)</f>
        <v>1.02</v>
      </c>
      <c r="AP75" s="1"/>
      <c r="AQ75" s="3">
        <f t="shared" si="5"/>
        <v>5.8045290178571438</v>
      </c>
      <c r="AR75" s="3">
        <f t="shared" si="6"/>
        <v>5.6556949404761907</v>
      </c>
      <c r="AS75" s="3">
        <f t="shared" si="7"/>
        <v>6.0724303571428582</v>
      </c>
      <c r="AT75" s="3">
        <f t="shared" si="8"/>
        <v>6.1914976190476203</v>
      </c>
      <c r="AU75" s="3">
        <f t="shared" si="9"/>
        <v>5.9206195982142864</v>
      </c>
      <c r="AV75" s="3">
        <f t="shared" si="10"/>
        <v>6.0367101785714299</v>
      </c>
      <c r="AW75" s="3">
        <f t="shared" si="11"/>
        <v>5.7688088392857146</v>
      </c>
      <c r="AX75" s="3">
        <f t="shared" si="12"/>
        <v>5.8819227380952386</v>
      </c>
      <c r="AY75" s="3">
        <f t="shared" si="13"/>
        <v>0.19675595238095411</v>
      </c>
      <c r="AZ75" s="3">
        <f t="shared" si="14"/>
        <v>0.19183705357143024</v>
      </c>
      <c r="BA75" s="3">
        <f t="shared" si="15"/>
        <v>0.1869181547619064</v>
      </c>
      <c r="BB75" s="3">
        <f t="shared" si="16"/>
        <v>0.2006910714285732</v>
      </c>
      <c r="BC75" s="3">
        <f t="shared" si="17"/>
        <v>0.20462619047619229</v>
      </c>
      <c r="BD75" s="3">
        <f t="shared" si="18"/>
        <v>0.19567379464285886</v>
      </c>
      <c r="BE75" s="3">
        <f t="shared" si="19"/>
        <v>0.19951053571428745</v>
      </c>
      <c r="BF75" s="3">
        <f t="shared" si="20"/>
        <v>0.19065651785714452</v>
      </c>
      <c r="BG75" s="3">
        <f t="shared" si="21"/>
        <v>0.19439488095238266</v>
      </c>
    </row>
    <row r="76" spans="1:59" ht="15" x14ac:dyDescent="0.25">
      <c r="A76" s="38" t="s">
        <v>261</v>
      </c>
      <c r="B76" s="38" t="s">
        <v>41</v>
      </c>
      <c r="C76" s="38" t="s">
        <v>186</v>
      </c>
      <c r="D76" s="38"/>
      <c r="E76" s="39">
        <f>AVERAGE(IFERROR(VLOOKUP($A76,'Nates Projections'!$A$8:$O$500,5,FALSE),VLOOKUP($A76,'Blakes Projections'!$A$8:$O$500,5,FALSE)),IFERROR(VLOOKUP($A76,'Blakes Projections'!$A$8:$O$500,5,FALSE),VLOOKUP($A76,'Nates Projections'!$A$8:$O$500,5,FALSE)))</f>
        <v>84</v>
      </c>
      <c r="F76" s="38">
        <f>AVERAGE(IFERROR(VLOOKUP($A76,'Nates Projections'!$A$8:$O$500,6,FALSE),VLOOKUP($A76,'Blakes Projections'!$A$8:$O$500,6,FALSE)),IFERROR(VLOOKUP($A76,'Blakes Projections'!$A$8:$O$500,6,FALSE),VLOOKUP($A76,'Nates Projections'!$A$8:$O$500,6,FALSE)))</f>
        <v>27.85</v>
      </c>
      <c r="G76" s="38">
        <f>AVERAGE(IFERROR(VLOOKUP($A76,'Nates Projections'!$A$8:$O$500,7,FALSE),VLOOKUP($A76,'Blakes Projections'!$A$8:$O$500,7,FALSE)),IFERROR(VLOOKUP($A76,'Blakes Projections'!$A$8:$O$500,7,FALSE),VLOOKUP($A76,'Nates Projections'!$A$8:$O$500,7,FALSE)))</f>
        <v>44.4</v>
      </c>
      <c r="H76" s="38">
        <f>AVERAGE(IFERROR(VLOOKUP($A76,'Nates Projections'!$A$8:$O$500,8,FALSE),VLOOKUP($A76,'Blakes Projections'!$A$8:$O$500,8,FALSE)),IFERROR(VLOOKUP($A76,'Blakes Projections'!$A$8:$O$500,8,FALSE),VLOOKUP($A76,'Nates Projections'!$A$8:$O$500,8,FALSE)))</f>
        <v>72.25</v>
      </c>
      <c r="I76" s="38">
        <f>AVERAGE(IFERROR(VLOOKUP($A76,'Nates Projections'!$A$8:$O$500,9,FALSE),VLOOKUP($A76,'Blakes Projections'!$A$8:$O$500,9,FALSE)),IFERROR(VLOOKUP($A76,'Blakes Projections'!$A$8:$O$500,9,FALSE),VLOOKUP($A76,'Nates Projections'!$A$8:$O$500,9,FALSE)))</f>
        <v>26.15</v>
      </c>
      <c r="J76" s="38">
        <f>AVERAGE(IFERROR(VLOOKUP($A76,'Nates Projections'!$A$8:$O$500,10,FALSE),VLOOKUP($A76,'Blakes Projections'!$A$8:$O$500,10,FALSE)),IFERROR(VLOOKUP($A76,'Blakes Projections'!$A$8:$O$500,10,FALSE),VLOOKUP($A76,'Nates Projections'!$A$8:$O$500,10,FALSE)))</f>
        <v>184.85</v>
      </c>
      <c r="K76" s="38">
        <f>AVERAGE(IFERROR(VLOOKUP($A76,'Nates Projections'!$A$8:$O$500,11,FALSE),VLOOKUP($A76,'Blakes Projections'!$A$8:$O$500,11,FALSE)),IFERROR(VLOOKUP($A76,'Blakes Projections'!$A$8:$O$500,11,FALSE),VLOOKUP($A76,'Nates Projections'!$A$8:$O$500,11,FALSE)))</f>
        <v>127.35</v>
      </c>
      <c r="L76" s="38">
        <f>AVERAGE(IFERROR(VLOOKUP($A76,'Nates Projections'!$A$8:$O$500,12,FALSE),VLOOKUP($A76,'Blakes Projections'!$A$8:$O$500,12,FALSE)),IFERROR(VLOOKUP($A76,'Blakes Projections'!$A$8:$O$500,12,FALSE),VLOOKUP($A76,'Nates Projections'!$A$8:$O$500,12,FALSE)))</f>
        <v>74.5</v>
      </c>
      <c r="M76" s="38">
        <f>AVERAGE(IFERROR(VLOOKUP($A76,'Nates Projections'!$A$8:$O$500,13,FALSE),VLOOKUP($A76,'Blakes Projections'!$A$8:$O$500,13,FALSE)),IFERROR(VLOOKUP($A76,'Blakes Projections'!$A$8:$O$500,13,FALSE),VLOOKUP($A76,'Nates Projections'!$A$8:$O$500,13,FALSE)))</f>
        <v>51.900000000000006</v>
      </c>
      <c r="N76" s="52">
        <f t="shared" si="0"/>
        <v>0.15066269948606981</v>
      </c>
      <c r="O76" s="71">
        <f>AVERAGE(IFERROR(VLOOKUP($A76,'Nates Projections'!$A$8:$O$500,15,FALSE),VLOOKUP($A76,'Blakes Projections'!$A$8:$O$500,15,FALSE)),IFERROR(VLOOKUP($A76,'Blakes Projections'!$A$8:$O$500,15,FALSE),VLOOKUP($A76,'Nates Projections'!$A$8:$O$500,15,FALSE)))</f>
        <v>18.55</v>
      </c>
      <c r="P76" s="55">
        <f t="shared" ref="P76:Y76" si="89">IF(F$4="Yes",F76*F$5,0)</f>
        <v>139.25</v>
      </c>
      <c r="Q76" s="55">
        <f t="shared" si="89"/>
        <v>166.5</v>
      </c>
      <c r="R76" s="55">
        <f t="shared" si="89"/>
        <v>0</v>
      </c>
      <c r="S76" s="55">
        <f t="shared" si="89"/>
        <v>13.074999999999999</v>
      </c>
      <c r="T76" s="55">
        <f t="shared" si="89"/>
        <v>92.424999999999997</v>
      </c>
      <c r="U76" s="55">
        <f t="shared" si="89"/>
        <v>38.204999999999998</v>
      </c>
      <c r="V76" s="55">
        <f t="shared" si="89"/>
        <v>44.699999999999996</v>
      </c>
      <c r="W76" s="55">
        <f t="shared" si="89"/>
        <v>0</v>
      </c>
      <c r="X76" s="55">
        <f t="shared" si="89"/>
        <v>0</v>
      </c>
      <c r="Y76" s="56">
        <f t="shared" si="89"/>
        <v>0</v>
      </c>
      <c r="Z76" s="57">
        <f t="shared" si="2"/>
        <v>494.15499999999997</v>
      </c>
      <c r="AA76" s="59">
        <f t="shared" si="3"/>
        <v>5.8827976190476186</v>
      </c>
      <c r="AB76" s="59">
        <f t="shared" si="4"/>
        <v>0.13123809523809571</v>
      </c>
      <c r="AC76" s="1"/>
      <c r="AD76" s="1"/>
      <c r="AE76" s="1"/>
      <c r="AF76" s="1"/>
      <c r="AG76" s="1"/>
      <c r="AH76" s="1"/>
      <c r="AI76" s="1"/>
      <c r="AJ76" s="1"/>
      <c r="AK76" s="1"/>
      <c r="AL76" s="1">
        <f>IFERROR(VLOOKUP(C76,CALC!$K$2:$M$8,2,FALSE),1)</f>
        <v>1.08</v>
      </c>
      <c r="AM76" s="1">
        <f>IFERROR(VLOOKUP(C76,CALC!$K$2:$M$8,3,FALSE),1)</f>
        <v>1.04</v>
      </c>
      <c r="AN76" s="1">
        <f>VLOOKUP(B76,CALC!$E$2:$H$33,3,FALSE)</f>
        <v>1</v>
      </c>
      <c r="AO76" s="1">
        <f>VLOOKUP(B76,CALC!$E$2:$H$33,4,FALSE)</f>
        <v>1</v>
      </c>
      <c r="AP76" s="1"/>
      <c r="AQ76" s="3">
        <f t="shared" si="5"/>
        <v>6.1181095238095233</v>
      </c>
      <c r="AR76" s="3">
        <f t="shared" si="6"/>
        <v>6.3534214285714281</v>
      </c>
      <c r="AS76" s="3">
        <f t="shared" si="7"/>
        <v>5.8827976190476186</v>
      </c>
      <c r="AT76" s="3">
        <f t="shared" si="8"/>
        <v>5.8827976190476186</v>
      </c>
      <c r="AU76" s="3">
        <f t="shared" si="9"/>
        <v>6.1181095238095233</v>
      </c>
      <c r="AV76" s="3">
        <f t="shared" si="10"/>
        <v>6.1181095238095233</v>
      </c>
      <c r="AW76" s="3">
        <f t="shared" si="11"/>
        <v>6.3534214285714281</v>
      </c>
      <c r="AX76" s="3">
        <f t="shared" si="12"/>
        <v>6.3534214285714281</v>
      </c>
      <c r="AY76" s="3">
        <f t="shared" si="13"/>
        <v>0.12619047619047663</v>
      </c>
      <c r="AZ76" s="3">
        <f t="shared" si="14"/>
        <v>0.13123809523809571</v>
      </c>
      <c r="BA76" s="3">
        <f t="shared" si="15"/>
        <v>0.13628571428571476</v>
      </c>
      <c r="BB76" s="3">
        <f t="shared" si="16"/>
        <v>0.12619047619047663</v>
      </c>
      <c r="BC76" s="3">
        <f t="shared" si="17"/>
        <v>0.12619047619047663</v>
      </c>
      <c r="BD76" s="3">
        <f t="shared" si="18"/>
        <v>0.13123809523809571</v>
      </c>
      <c r="BE76" s="3">
        <f t="shared" si="19"/>
        <v>0.13123809523809571</v>
      </c>
      <c r="BF76" s="3">
        <f t="shared" si="20"/>
        <v>0.13628571428571476</v>
      </c>
      <c r="BG76" s="3">
        <f t="shared" si="21"/>
        <v>0.13628571428571476</v>
      </c>
    </row>
    <row r="77" spans="1:59" ht="15" x14ac:dyDescent="0.25">
      <c r="A77" s="38" t="s">
        <v>241</v>
      </c>
      <c r="B77" s="38" t="s">
        <v>72</v>
      </c>
      <c r="C77" s="38" t="s">
        <v>181</v>
      </c>
      <c r="D77" s="38"/>
      <c r="E77" s="39">
        <f>AVERAGE(IFERROR(VLOOKUP($A77,'Nates Projections'!$A$8:$O$500,5,FALSE),VLOOKUP($A77,'Blakes Projections'!$A$8:$O$500,5,FALSE)),IFERROR(VLOOKUP($A77,'Blakes Projections'!$A$8:$O$500,5,FALSE),VLOOKUP($A77,'Nates Projections'!$A$8:$O$500,5,FALSE)))</f>
        <v>84</v>
      </c>
      <c r="F77" s="38">
        <f>AVERAGE(IFERROR(VLOOKUP($A77,'Nates Projections'!$A$8:$O$500,6,FALSE),VLOOKUP($A77,'Blakes Projections'!$A$8:$O$500,6,FALSE)),IFERROR(VLOOKUP($A77,'Blakes Projections'!$A$8:$O$500,6,FALSE),VLOOKUP($A77,'Nates Projections'!$A$8:$O$500,6,FALSE)))</f>
        <v>14.8</v>
      </c>
      <c r="G77" s="38">
        <f>AVERAGE(IFERROR(VLOOKUP($A77,'Nates Projections'!$A$8:$O$500,7,FALSE),VLOOKUP($A77,'Blakes Projections'!$A$8:$O$500,7,FALSE)),IFERROR(VLOOKUP($A77,'Blakes Projections'!$A$8:$O$500,7,FALSE),VLOOKUP($A77,'Nates Projections'!$A$8:$O$500,7,FALSE)))</f>
        <v>50.65</v>
      </c>
      <c r="H77" s="38">
        <f>AVERAGE(IFERROR(VLOOKUP($A77,'Nates Projections'!$A$8:$O$500,8,FALSE),VLOOKUP($A77,'Blakes Projections'!$A$8:$O$500,8,FALSE)),IFERROR(VLOOKUP($A77,'Blakes Projections'!$A$8:$O$500,8,FALSE),VLOOKUP($A77,'Nates Projections'!$A$8:$O$500,8,FALSE)))</f>
        <v>65.45</v>
      </c>
      <c r="I77" s="38">
        <f>AVERAGE(IFERROR(VLOOKUP($A77,'Nates Projections'!$A$8:$O$500,9,FALSE),VLOOKUP($A77,'Blakes Projections'!$A$8:$O$500,9,FALSE)),IFERROR(VLOOKUP($A77,'Blakes Projections'!$A$8:$O$500,9,FALSE),VLOOKUP($A77,'Nates Projections'!$A$8:$O$500,9,FALSE)))</f>
        <v>27.85</v>
      </c>
      <c r="J77" s="38">
        <f>AVERAGE(IFERROR(VLOOKUP($A77,'Nates Projections'!$A$8:$O$500,10,FALSE),VLOOKUP($A77,'Blakes Projections'!$A$8:$O$500,10,FALSE)),IFERROR(VLOOKUP($A77,'Blakes Projections'!$A$8:$O$500,10,FALSE),VLOOKUP($A77,'Nates Projections'!$A$8:$O$500,10,FALSE)))</f>
        <v>166.95</v>
      </c>
      <c r="K77" s="38">
        <f>AVERAGE(IFERROR(VLOOKUP($A77,'Nates Projections'!$A$8:$O$500,11,FALSE),VLOOKUP($A77,'Blakes Projections'!$A$8:$O$500,11,FALSE)),IFERROR(VLOOKUP($A77,'Blakes Projections'!$A$8:$O$500,11,FALSE),VLOOKUP($A77,'Nates Projections'!$A$8:$O$500,11,FALSE)))</f>
        <v>43.8</v>
      </c>
      <c r="L77" s="38">
        <f>AVERAGE(IFERROR(VLOOKUP($A77,'Nates Projections'!$A$8:$O$500,12,FALSE),VLOOKUP($A77,'Blakes Projections'!$A$8:$O$500,12,FALSE)),IFERROR(VLOOKUP($A77,'Blakes Projections'!$A$8:$O$500,12,FALSE),VLOOKUP($A77,'Nates Projections'!$A$8:$O$500,12,FALSE)))</f>
        <v>90.35</v>
      </c>
      <c r="M77" s="38">
        <f>AVERAGE(IFERROR(VLOOKUP($A77,'Nates Projections'!$A$8:$O$500,13,FALSE),VLOOKUP($A77,'Blakes Projections'!$A$8:$O$500,13,FALSE)),IFERROR(VLOOKUP($A77,'Blakes Projections'!$A$8:$O$500,13,FALSE),VLOOKUP($A77,'Nates Projections'!$A$8:$O$500,13,FALSE)))</f>
        <v>32.150000000000006</v>
      </c>
      <c r="N77" s="52">
        <f t="shared" si="0"/>
        <v>8.8649296196466013E-2</v>
      </c>
      <c r="O77" s="71">
        <f>AVERAGE(IFERROR(VLOOKUP($A77,'Nates Projections'!$A$8:$O$500,15,FALSE),VLOOKUP($A77,'Blakes Projections'!$A$8:$O$500,15,FALSE)),IFERROR(VLOOKUP($A77,'Blakes Projections'!$A$8:$O$500,15,FALSE),VLOOKUP($A77,'Nates Projections'!$A$8:$O$500,15,FALSE)))</f>
        <v>19.425000000000001</v>
      </c>
      <c r="P77" s="55">
        <f t="shared" ref="P77:Y77" si="90">IF(F$4="Yes",F77*F$5,0)</f>
        <v>74</v>
      </c>
      <c r="Q77" s="55">
        <f t="shared" si="90"/>
        <v>189.9375</v>
      </c>
      <c r="R77" s="55">
        <f t="shared" si="90"/>
        <v>0</v>
      </c>
      <c r="S77" s="55">
        <f t="shared" si="90"/>
        <v>13.925000000000001</v>
      </c>
      <c r="T77" s="55">
        <f t="shared" si="90"/>
        <v>83.474999999999994</v>
      </c>
      <c r="U77" s="55">
        <f t="shared" si="90"/>
        <v>13.139999999999999</v>
      </c>
      <c r="V77" s="55">
        <f t="shared" si="90"/>
        <v>54.209999999999994</v>
      </c>
      <c r="W77" s="55">
        <f t="shared" si="90"/>
        <v>0</v>
      </c>
      <c r="X77" s="55">
        <f t="shared" si="90"/>
        <v>0</v>
      </c>
      <c r="Y77" s="56">
        <f t="shared" si="90"/>
        <v>0</v>
      </c>
      <c r="Z77" s="57">
        <f t="shared" si="2"/>
        <v>428.68749999999994</v>
      </c>
      <c r="AA77" s="59">
        <f t="shared" si="3"/>
        <v>5.1034226190476186</v>
      </c>
      <c r="AB77" s="59">
        <f t="shared" si="4"/>
        <v>0.18880357142857029</v>
      </c>
      <c r="AC77" s="1"/>
      <c r="AD77" s="1"/>
      <c r="AE77" s="1"/>
      <c r="AF77" s="1"/>
      <c r="AG77" s="1"/>
      <c r="AH77" s="1"/>
      <c r="AI77" s="1"/>
      <c r="AJ77" s="1"/>
      <c r="AK77" s="1"/>
      <c r="AL77" s="1">
        <f>IFERROR(VLOOKUP(C77,CALC!$K$2:$M$8,2,FALSE),1)</f>
        <v>1</v>
      </c>
      <c r="AM77" s="1">
        <f>IFERROR(VLOOKUP(C77,CALC!$K$2:$M$8,3,FALSE),1)</f>
        <v>1</v>
      </c>
      <c r="AN77" s="1">
        <f>VLOOKUP(B77,CALC!$E$2:$H$33,3,FALSE)</f>
        <v>1</v>
      </c>
      <c r="AO77" s="1">
        <f>VLOOKUP(B77,CALC!$E$2:$H$33,4,FALSE)</f>
        <v>1</v>
      </c>
      <c r="AP77" s="1"/>
      <c r="AQ77" s="3">
        <f t="shared" si="5"/>
        <v>5.1034226190476186</v>
      </c>
      <c r="AR77" s="3">
        <f t="shared" si="6"/>
        <v>5.1034226190476186</v>
      </c>
      <c r="AS77" s="3">
        <f t="shared" si="7"/>
        <v>5.1034226190476186</v>
      </c>
      <c r="AT77" s="3">
        <f t="shared" si="8"/>
        <v>5.1034226190476186</v>
      </c>
      <c r="AU77" s="3">
        <f t="shared" si="9"/>
        <v>5.1034226190476186</v>
      </c>
      <c r="AV77" s="3">
        <f t="shared" si="10"/>
        <v>5.1034226190476186</v>
      </c>
      <c r="AW77" s="3">
        <f t="shared" si="11"/>
        <v>5.1034226190476186</v>
      </c>
      <c r="AX77" s="3">
        <f t="shared" si="12"/>
        <v>5.1034226190476186</v>
      </c>
      <c r="AY77" s="3">
        <f t="shared" si="13"/>
        <v>0.18880357142857029</v>
      </c>
      <c r="AZ77" s="3">
        <f t="shared" si="14"/>
        <v>0.18880357142857029</v>
      </c>
      <c r="BA77" s="3">
        <f t="shared" si="15"/>
        <v>0.18880357142857029</v>
      </c>
      <c r="BB77" s="3">
        <f t="shared" si="16"/>
        <v>0.18880357142857029</v>
      </c>
      <c r="BC77" s="3">
        <f t="shared" si="17"/>
        <v>0.18880357142857029</v>
      </c>
      <c r="BD77" s="3">
        <f t="shared" si="18"/>
        <v>0.18880357142857029</v>
      </c>
      <c r="BE77" s="3">
        <f t="shared" si="19"/>
        <v>0.18880357142857029</v>
      </c>
      <c r="BF77" s="3">
        <f t="shared" si="20"/>
        <v>0.18880357142857029</v>
      </c>
      <c r="BG77" s="3">
        <f t="shared" si="21"/>
        <v>0.18880357142857029</v>
      </c>
    </row>
    <row r="78" spans="1:59" ht="15" x14ac:dyDescent="0.25">
      <c r="A78" s="38" t="s">
        <v>250</v>
      </c>
      <c r="B78" s="38" t="s">
        <v>19</v>
      </c>
      <c r="C78" s="38" t="s">
        <v>179</v>
      </c>
      <c r="D78" s="38"/>
      <c r="E78" s="39">
        <f>AVERAGE(IFERROR(VLOOKUP($A78,'Nates Projections'!$A$8:$O$500,5,FALSE),VLOOKUP($A78,'Blakes Projections'!$A$8:$O$500,5,FALSE)),IFERROR(VLOOKUP($A78,'Blakes Projections'!$A$8:$O$500,5,FALSE),VLOOKUP($A78,'Nates Projections'!$A$8:$O$500,5,FALSE)))</f>
        <v>84</v>
      </c>
      <c r="F78" s="38">
        <f>AVERAGE(IFERROR(VLOOKUP($A78,'Nates Projections'!$A$8:$O$500,6,FALSE),VLOOKUP($A78,'Blakes Projections'!$A$8:$O$500,6,FALSE)),IFERROR(VLOOKUP($A78,'Blakes Projections'!$A$8:$O$500,6,FALSE),VLOOKUP($A78,'Nates Projections'!$A$8:$O$500,6,FALSE)))</f>
        <v>29.35</v>
      </c>
      <c r="G78" s="38">
        <f>AVERAGE(IFERROR(VLOOKUP($A78,'Nates Projections'!$A$8:$O$500,7,FALSE),VLOOKUP($A78,'Blakes Projections'!$A$8:$O$500,7,FALSE)),IFERROR(VLOOKUP($A78,'Blakes Projections'!$A$8:$O$500,7,FALSE),VLOOKUP($A78,'Nates Projections'!$A$8:$O$500,7,FALSE)))</f>
        <v>37.4</v>
      </c>
      <c r="H78" s="38">
        <f>AVERAGE(IFERROR(VLOOKUP($A78,'Nates Projections'!$A$8:$O$500,8,FALSE),VLOOKUP($A78,'Blakes Projections'!$A$8:$O$500,8,FALSE)),IFERROR(VLOOKUP($A78,'Blakes Projections'!$A$8:$O$500,8,FALSE),VLOOKUP($A78,'Nates Projections'!$A$8:$O$500,8,FALSE)))</f>
        <v>66.75</v>
      </c>
      <c r="I78" s="38">
        <f>AVERAGE(IFERROR(VLOOKUP($A78,'Nates Projections'!$A$8:$O$500,9,FALSE),VLOOKUP($A78,'Blakes Projections'!$A$8:$O$500,9,FALSE)),IFERROR(VLOOKUP($A78,'Blakes Projections'!$A$8:$O$500,9,FALSE),VLOOKUP($A78,'Nates Projections'!$A$8:$O$500,9,FALSE)))</f>
        <v>15.1</v>
      </c>
      <c r="J78" s="38">
        <f>AVERAGE(IFERROR(VLOOKUP($A78,'Nates Projections'!$A$8:$O$500,10,FALSE),VLOOKUP($A78,'Blakes Projections'!$A$8:$O$500,10,FALSE)),IFERROR(VLOOKUP($A78,'Blakes Projections'!$A$8:$O$500,10,FALSE),VLOOKUP($A78,'Nates Projections'!$A$8:$O$500,10,FALSE)))</f>
        <v>175.35</v>
      </c>
      <c r="K78" s="38">
        <f>AVERAGE(IFERROR(VLOOKUP($A78,'Nates Projections'!$A$8:$O$500,11,FALSE),VLOOKUP($A78,'Blakes Projections'!$A$8:$O$500,11,FALSE)),IFERROR(VLOOKUP($A78,'Blakes Projections'!$A$8:$O$500,11,FALSE),VLOOKUP($A78,'Nates Projections'!$A$8:$O$500,11,FALSE)))</f>
        <v>213.25</v>
      </c>
      <c r="L78" s="38">
        <f>AVERAGE(IFERROR(VLOOKUP($A78,'Nates Projections'!$A$8:$O$500,12,FALSE),VLOOKUP($A78,'Blakes Projections'!$A$8:$O$500,12,FALSE)),IFERROR(VLOOKUP($A78,'Blakes Projections'!$A$8:$O$500,12,FALSE),VLOOKUP($A78,'Nates Projections'!$A$8:$O$500,12,FALSE)))</f>
        <v>68.8</v>
      </c>
      <c r="M78" s="38">
        <f>AVERAGE(IFERROR(VLOOKUP($A78,'Nates Projections'!$A$8:$O$500,13,FALSE),VLOOKUP($A78,'Blakes Projections'!$A$8:$O$500,13,FALSE)),IFERROR(VLOOKUP($A78,'Blakes Projections'!$A$8:$O$500,13,FALSE),VLOOKUP($A78,'Nates Projections'!$A$8:$O$500,13,FALSE)))</f>
        <v>116.1</v>
      </c>
      <c r="N78" s="52">
        <f t="shared" si="0"/>
        <v>0.16737952666096381</v>
      </c>
      <c r="O78" s="71">
        <f>AVERAGE(IFERROR(VLOOKUP($A78,'Nates Projections'!$A$8:$O$500,15,FALSE),VLOOKUP($A78,'Blakes Projections'!$A$8:$O$500,15,FALSE)),IFERROR(VLOOKUP($A78,'Blakes Projections'!$A$8:$O$500,15,FALSE),VLOOKUP($A78,'Nates Projections'!$A$8:$O$500,15,FALSE)))</f>
        <v>18.899999999999999</v>
      </c>
      <c r="P78" s="55">
        <f t="shared" ref="P78:Y78" si="91">IF(F$4="Yes",F78*F$5,0)</f>
        <v>146.75</v>
      </c>
      <c r="Q78" s="55">
        <f t="shared" si="91"/>
        <v>140.25</v>
      </c>
      <c r="R78" s="55">
        <f t="shared" si="91"/>
        <v>0</v>
      </c>
      <c r="S78" s="55">
        <f t="shared" si="91"/>
        <v>7.55</v>
      </c>
      <c r="T78" s="55">
        <f t="shared" si="91"/>
        <v>87.674999999999997</v>
      </c>
      <c r="U78" s="55">
        <f t="shared" si="91"/>
        <v>63.974999999999994</v>
      </c>
      <c r="V78" s="55">
        <f t="shared" si="91"/>
        <v>41.279999999999994</v>
      </c>
      <c r="W78" s="55">
        <f t="shared" si="91"/>
        <v>0</v>
      </c>
      <c r="X78" s="55">
        <f t="shared" si="91"/>
        <v>0</v>
      </c>
      <c r="Y78" s="56">
        <f t="shared" si="91"/>
        <v>0</v>
      </c>
      <c r="Z78" s="57">
        <f t="shared" si="2"/>
        <v>487.48</v>
      </c>
      <c r="AA78" s="59">
        <f t="shared" si="3"/>
        <v>5.8033333333333337</v>
      </c>
      <c r="AB78" s="59">
        <f t="shared" si="4"/>
        <v>4.9886049107144219E-2</v>
      </c>
      <c r="AC78" s="1"/>
      <c r="AD78" s="1"/>
      <c r="AE78" s="1"/>
      <c r="AF78" s="1"/>
      <c r="AG78" s="1"/>
      <c r="AH78" s="1"/>
      <c r="AI78" s="1"/>
      <c r="AJ78" s="1"/>
      <c r="AK78" s="1"/>
      <c r="AL78" s="1">
        <f>IFERROR(VLOOKUP(C78,CALC!$K$2:$M$8,2,FALSE),1)</f>
        <v>0.95</v>
      </c>
      <c r="AM78" s="1">
        <f>IFERROR(VLOOKUP(C78,CALC!$K$2:$M$8,3,FALSE),1)</f>
        <v>0.97499999999999998</v>
      </c>
      <c r="AN78" s="1">
        <f>VLOOKUP(B78,CALC!$E$2:$H$33,3,FALSE)</f>
        <v>1.19</v>
      </c>
      <c r="AO78" s="1">
        <f>VLOOKUP(B78,CALC!$E$2:$H$33,4,FALSE)</f>
        <v>1.095</v>
      </c>
      <c r="AP78" s="1"/>
      <c r="AQ78" s="3">
        <f t="shared" si="5"/>
        <v>5.6582499999999998</v>
      </c>
      <c r="AR78" s="3">
        <f t="shared" si="6"/>
        <v>5.5131666666666668</v>
      </c>
      <c r="AS78" s="3">
        <f t="shared" si="7"/>
        <v>6.3546500000000004</v>
      </c>
      <c r="AT78" s="3">
        <f t="shared" si="8"/>
        <v>6.905966666666667</v>
      </c>
      <c r="AU78" s="3">
        <f t="shared" si="9"/>
        <v>6.1957837499999995</v>
      </c>
      <c r="AV78" s="3">
        <f t="shared" si="10"/>
        <v>6.7333174999999992</v>
      </c>
      <c r="AW78" s="3">
        <f t="shared" si="11"/>
        <v>6.0369175000000004</v>
      </c>
      <c r="AX78" s="3">
        <f t="shared" si="12"/>
        <v>6.5606683333333331</v>
      </c>
      <c r="AY78" s="3">
        <f t="shared" si="13"/>
        <v>4.6726190476191753E-2</v>
      </c>
      <c r="AZ78" s="3">
        <f t="shared" si="14"/>
        <v>4.555803571428696E-2</v>
      </c>
      <c r="BA78" s="3">
        <f t="shared" si="15"/>
        <v>4.4389880952382166E-2</v>
      </c>
      <c r="BB78" s="3">
        <f t="shared" si="16"/>
        <v>5.1165178571429971E-2</v>
      </c>
      <c r="BC78" s="3">
        <f t="shared" si="17"/>
        <v>5.5604166666668182E-2</v>
      </c>
      <c r="BD78" s="3">
        <f t="shared" si="18"/>
        <v>4.9886049107144219E-2</v>
      </c>
      <c r="BE78" s="3">
        <f t="shared" si="19"/>
        <v>5.4214062500001478E-2</v>
      </c>
      <c r="BF78" s="3">
        <f t="shared" si="20"/>
        <v>4.8606919642858473E-2</v>
      </c>
      <c r="BG78" s="3">
        <f t="shared" si="21"/>
        <v>5.2823958333334774E-2</v>
      </c>
    </row>
    <row r="79" spans="1:59" ht="15" x14ac:dyDescent="0.25">
      <c r="A79" s="38" t="s">
        <v>260</v>
      </c>
      <c r="B79" s="38" t="s">
        <v>58</v>
      </c>
      <c r="C79" s="38" t="s">
        <v>153</v>
      </c>
      <c r="D79" s="1"/>
      <c r="E79" s="39">
        <f>AVERAGE(IFERROR(VLOOKUP($A79,'Nates Projections'!$A$8:$O$500,5,FALSE),VLOOKUP($A79,'Blakes Projections'!$A$8:$O$500,5,FALSE)),IFERROR(VLOOKUP($A79,'Blakes Projections'!$A$8:$O$500,5,FALSE),VLOOKUP($A79,'Nates Projections'!$A$8:$O$500,5,FALSE)))</f>
        <v>84</v>
      </c>
      <c r="F79" s="38">
        <f>AVERAGE(IFERROR(VLOOKUP($A79,'Nates Projections'!$A$8:$O$500,6,FALSE),VLOOKUP($A79,'Blakes Projections'!$A$8:$O$500,6,FALSE)),IFERROR(VLOOKUP($A79,'Blakes Projections'!$A$8:$O$500,6,FALSE),VLOOKUP($A79,'Nates Projections'!$A$8:$O$500,6,FALSE)))</f>
        <v>32.450000000000003</v>
      </c>
      <c r="G79" s="38">
        <f>AVERAGE(IFERROR(VLOOKUP($A79,'Nates Projections'!$A$8:$O$500,7,FALSE),VLOOKUP($A79,'Blakes Projections'!$A$8:$O$500,7,FALSE)),IFERROR(VLOOKUP($A79,'Blakes Projections'!$A$8:$O$500,7,FALSE),VLOOKUP($A79,'Nates Projections'!$A$8:$O$500,7,FALSE)))</f>
        <v>42.95</v>
      </c>
      <c r="H79" s="38">
        <f>AVERAGE(IFERROR(VLOOKUP($A79,'Nates Projections'!$A$8:$O$500,8,FALSE),VLOOKUP($A79,'Blakes Projections'!$A$8:$O$500,8,FALSE)),IFERROR(VLOOKUP($A79,'Blakes Projections'!$A$8:$O$500,8,FALSE),VLOOKUP($A79,'Nates Projections'!$A$8:$O$500,8,FALSE)))</f>
        <v>75.400000000000006</v>
      </c>
      <c r="I79" s="38">
        <f>AVERAGE(IFERROR(VLOOKUP($A79,'Nates Projections'!$A$8:$O$500,9,FALSE),VLOOKUP($A79,'Blakes Projections'!$A$8:$O$500,9,FALSE)),IFERROR(VLOOKUP($A79,'Blakes Projections'!$A$8:$O$500,9,FALSE),VLOOKUP($A79,'Nates Projections'!$A$8:$O$500,9,FALSE)))</f>
        <v>25.4</v>
      </c>
      <c r="J79" s="38">
        <f>AVERAGE(IFERROR(VLOOKUP($A79,'Nates Projections'!$A$8:$O$500,10,FALSE),VLOOKUP($A79,'Blakes Projections'!$A$8:$O$500,10,FALSE)),IFERROR(VLOOKUP($A79,'Blakes Projections'!$A$8:$O$500,10,FALSE),VLOOKUP($A79,'Nates Projections'!$A$8:$O$500,10,FALSE)))</f>
        <v>214.64999999999998</v>
      </c>
      <c r="K79" s="38">
        <f>AVERAGE(IFERROR(VLOOKUP($A79,'Nates Projections'!$A$8:$O$500,11,FALSE),VLOOKUP($A79,'Blakes Projections'!$A$8:$O$500,11,FALSE)),IFERROR(VLOOKUP($A79,'Blakes Projections'!$A$8:$O$500,11,FALSE),VLOOKUP($A79,'Nates Projections'!$A$8:$O$500,11,FALSE)))</f>
        <v>52.3</v>
      </c>
      <c r="L79" s="38">
        <f>AVERAGE(IFERROR(VLOOKUP($A79,'Nates Projections'!$A$8:$O$500,12,FALSE),VLOOKUP($A79,'Blakes Projections'!$A$8:$O$500,12,FALSE)),IFERROR(VLOOKUP($A79,'Blakes Projections'!$A$8:$O$500,12,FALSE),VLOOKUP($A79,'Nates Projections'!$A$8:$O$500,12,FALSE)))</f>
        <v>65.099999999999994</v>
      </c>
      <c r="M79" s="38">
        <f>AVERAGE(IFERROR(VLOOKUP($A79,'Nates Projections'!$A$8:$O$500,13,FALSE),VLOOKUP($A79,'Blakes Projections'!$A$8:$O$500,13,FALSE)),IFERROR(VLOOKUP($A79,'Blakes Projections'!$A$8:$O$500,13,FALSE),VLOOKUP($A79,'Nates Projections'!$A$8:$O$500,13,FALSE)))</f>
        <v>24.15</v>
      </c>
      <c r="N79" s="52">
        <f t="shared" si="0"/>
        <v>0.15117633356627069</v>
      </c>
      <c r="O79" s="71">
        <f>AVERAGE(IFERROR(VLOOKUP($A79,'Nates Projections'!$A$8:$O$500,15,FALSE),VLOOKUP($A79,'Blakes Projections'!$A$8:$O$500,15,FALSE)),IFERROR(VLOOKUP($A79,'Blakes Projections'!$A$8:$O$500,15,FALSE),VLOOKUP($A79,'Nates Projections'!$A$8:$O$500,15,FALSE)))</f>
        <v>20.574999999999999</v>
      </c>
      <c r="P79" s="55">
        <f t="shared" ref="P79:Y79" si="92">IF(F$4="Yes",F79*F$5,0)</f>
        <v>162.25</v>
      </c>
      <c r="Q79" s="55">
        <f t="shared" si="92"/>
        <v>161.0625</v>
      </c>
      <c r="R79" s="55">
        <f t="shared" si="92"/>
        <v>0</v>
      </c>
      <c r="S79" s="55">
        <f t="shared" si="92"/>
        <v>12.7</v>
      </c>
      <c r="T79" s="55">
        <f t="shared" si="92"/>
        <v>107.32499999999999</v>
      </c>
      <c r="U79" s="55">
        <f t="shared" si="92"/>
        <v>15.689999999999998</v>
      </c>
      <c r="V79" s="55">
        <f t="shared" si="92"/>
        <v>39.059999999999995</v>
      </c>
      <c r="W79" s="55">
        <f t="shared" si="92"/>
        <v>0</v>
      </c>
      <c r="X79" s="55">
        <f t="shared" si="92"/>
        <v>0</v>
      </c>
      <c r="Y79" s="56">
        <f t="shared" si="92"/>
        <v>0</v>
      </c>
      <c r="Z79" s="57">
        <f t="shared" si="2"/>
        <v>498.08749999999998</v>
      </c>
      <c r="AA79" s="59">
        <f t="shared" si="3"/>
        <v>5.9296130952380945</v>
      </c>
      <c r="AB79" s="59">
        <f t="shared" si="4"/>
        <v>0.16361172916666691</v>
      </c>
      <c r="AC79" s="1"/>
      <c r="AD79" s="1"/>
      <c r="AE79" s="1"/>
      <c r="AF79" s="1"/>
      <c r="AG79" s="1"/>
      <c r="AH79" s="1"/>
      <c r="AI79" s="1"/>
      <c r="AJ79" s="1"/>
      <c r="AK79" s="1"/>
      <c r="AL79" s="1">
        <f>IFERROR(VLOOKUP(C79,CALC!$K$2:$M$8,2,FALSE),1)</f>
        <v>0.96</v>
      </c>
      <c r="AM79" s="1">
        <f>IFERROR(VLOOKUP(C79,CALC!$K$2:$M$8,3,FALSE),1)</f>
        <v>0.98</v>
      </c>
      <c r="AN79" s="1">
        <f>VLOOKUP(B79,CALC!$E$2:$H$33,3,FALSE)</f>
        <v>0.93</v>
      </c>
      <c r="AO79" s="1">
        <f>VLOOKUP(B79,CALC!$E$2:$H$33,4,FALSE)</f>
        <v>0.96500000000000008</v>
      </c>
      <c r="AP79" s="1"/>
      <c r="AQ79" s="3">
        <f t="shared" si="5"/>
        <v>5.8110208333333322</v>
      </c>
      <c r="AR79" s="3">
        <f t="shared" si="6"/>
        <v>5.6924285714285707</v>
      </c>
      <c r="AS79" s="3">
        <f t="shared" si="7"/>
        <v>5.7220766369047613</v>
      </c>
      <c r="AT79" s="3">
        <f t="shared" si="8"/>
        <v>5.5145401785714281</v>
      </c>
      <c r="AU79" s="3">
        <f t="shared" si="9"/>
        <v>5.6076351041666657</v>
      </c>
      <c r="AV79" s="3">
        <f t="shared" si="10"/>
        <v>5.4042493749999991</v>
      </c>
      <c r="AW79" s="3">
        <f t="shared" si="11"/>
        <v>5.4931935714285709</v>
      </c>
      <c r="AX79" s="3">
        <f t="shared" si="12"/>
        <v>5.2939585714285711</v>
      </c>
      <c r="AY79" s="3">
        <f t="shared" si="13"/>
        <v>0.17300595238095262</v>
      </c>
      <c r="AZ79" s="3">
        <f t="shared" si="14"/>
        <v>0.16954583333333356</v>
      </c>
      <c r="BA79" s="3">
        <f t="shared" si="15"/>
        <v>0.1660857142857145</v>
      </c>
      <c r="BB79" s="3">
        <f t="shared" si="16"/>
        <v>0.16695074404761928</v>
      </c>
      <c r="BC79" s="3">
        <f t="shared" si="17"/>
        <v>0.16089553571428594</v>
      </c>
      <c r="BD79" s="3">
        <f t="shared" si="18"/>
        <v>0.16361172916666691</v>
      </c>
      <c r="BE79" s="3">
        <f t="shared" si="19"/>
        <v>0.15767762500000021</v>
      </c>
      <c r="BF79" s="3">
        <f t="shared" si="20"/>
        <v>0.16027271428571452</v>
      </c>
      <c r="BG79" s="3">
        <f t="shared" si="21"/>
        <v>0.15445971428571451</v>
      </c>
    </row>
    <row r="80" spans="1:59" ht="15" x14ac:dyDescent="0.25">
      <c r="A80" s="38" t="s">
        <v>244</v>
      </c>
      <c r="B80" s="38" t="s">
        <v>72</v>
      </c>
      <c r="C80" s="38" t="s">
        <v>186</v>
      </c>
      <c r="D80" s="38"/>
      <c r="E80" s="39">
        <f>AVERAGE(IFERROR(VLOOKUP($A80,'Nates Projections'!$A$8:$O$500,5,FALSE),VLOOKUP($A80,'Blakes Projections'!$A$8:$O$500,5,FALSE)),IFERROR(VLOOKUP($A80,'Blakes Projections'!$A$8:$O$500,5,FALSE),VLOOKUP($A80,'Nates Projections'!$A$8:$O$500,5,FALSE)))</f>
        <v>60</v>
      </c>
      <c r="F80" s="38">
        <f>AVERAGE(IFERROR(VLOOKUP($A80,'Nates Projections'!$A$8:$O$500,6,FALSE),VLOOKUP($A80,'Blakes Projections'!$A$8:$O$500,6,FALSE)),IFERROR(VLOOKUP($A80,'Blakes Projections'!$A$8:$O$500,6,FALSE),VLOOKUP($A80,'Nates Projections'!$A$8:$O$500,6,FALSE)))</f>
        <v>22.700000000000003</v>
      </c>
      <c r="G80" s="38">
        <f>AVERAGE(IFERROR(VLOOKUP($A80,'Nates Projections'!$A$8:$O$500,7,FALSE),VLOOKUP($A80,'Blakes Projections'!$A$8:$O$500,7,FALSE)),IFERROR(VLOOKUP($A80,'Blakes Projections'!$A$8:$O$500,7,FALSE),VLOOKUP($A80,'Nates Projections'!$A$8:$O$500,7,FALSE)))</f>
        <v>29.049999999999997</v>
      </c>
      <c r="H80" s="38">
        <f>AVERAGE(IFERROR(VLOOKUP($A80,'Nates Projections'!$A$8:$O$500,8,FALSE),VLOOKUP($A80,'Blakes Projections'!$A$8:$O$500,8,FALSE)),IFERROR(VLOOKUP($A80,'Blakes Projections'!$A$8:$O$500,8,FALSE),VLOOKUP($A80,'Nates Projections'!$A$8:$O$500,8,FALSE)))</f>
        <v>51.75</v>
      </c>
      <c r="I80" s="38">
        <f>AVERAGE(IFERROR(VLOOKUP($A80,'Nates Projections'!$A$8:$O$500,9,FALSE),VLOOKUP($A80,'Blakes Projections'!$A$8:$O$500,9,FALSE)),IFERROR(VLOOKUP($A80,'Blakes Projections'!$A$8:$O$500,9,FALSE),VLOOKUP($A80,'Nates Projections'!$A$8:$O$500,9,FALSE)))</f>
        <v>16.55</v>
      </c>
      <c r="J80" s="38">
        <f>AVERAGE(IFERROR(VLOOKUP($A80,'Nates Projections'!$A$8:$O$500,10,FALSE),VLOOKUP($A80,'Blakes Projections'!$A$8:$O$500,10,FALSE)),IFERROR(VLOOKUP($A80,'Blakes Projections'!$A$8:$O$500,10,FALSE),VLOOKUP($A80,'Nates Projections'!$A$8:$O$500,10,FALSE)))</f>
        <v>167.35000000000002</v>
      </c>
      <c r="K80" s="38">
        <f>AVERAGE(IFERROR(VLOOKUP($A80,'Nates Projections'!$A$8:$O$500,11,FALSE),VLOOKUP($A80,'Blakes Projections'!$A$8:$O$500,11,FALSE)),IFERROR(VLOOKUP($A80,'Blakes Projections'!$A$8:$O$500,11,FALSE),VLOOKUP($A80,'Nates Projections'!$A$8:$O$500,11,FALSE)))</f>
        <v>60.900000000000006</v>
      </c>
      <c r="L80" s="38">
        <f>AVERAGE(IFERROR(VLOOKUP($A80,'Nates Projections'!$A$8:$O$500,12,FALSE),VLOOKUP($A80,'Blakes Projections'!$A$8:$O$500,12,FALSE)),IFERROR(VLOOKUP($A80,'Blakes Projections'!$A$8:$O$500,12,FALSE),VLOOKUP($A80,'Nates Projections'!$A$8:$O$500,12,FALSE)))</f>
        <v>26.6</v>
      </c>
      <c r="M80" s="38">
        <f>AVERAGE(IFERROR(VLOOKUP($A80,'Nates Projections'!$A$8:$O$500,13,FALSE),VLOOKUP($A80,'Blakes Projections'!$A$8:$O$500,13,FALSE)),IFERROR(VLOOKUP($A80,'Blakes Projections'!$A$8:$O$500,13,FALSE),VLOOKUP($A80,'Nates Projections'!$A$8:$O$500,13,FALSE)))</f>
        <v>16.7</v>
      </c>
      <c r="N80" s="52">
        <f t="shared" si="0"/>
        <v>0.1356438601732895</v>
      </c>
      <c r="O80" s="71">
        <f>AVERAGE(IFERROR(VLOOKUP($A80,'Nates Projections'!$A$8:$O$500,15,FALSE),VLOOKUP($A80,'Blakes Projections'!$A$8:$O$500,15,FALSE)),IFERROR(VLOOKUP($A80,'Blakes Projections'!$A$8:$O$500,15,FALSE),VLOOKUP($A80,'Nates Projections'!$A$8:$O$500,15,FALSE)))</f>
        <v>18.649999999999999</v>
      </c>
      <c r="P80" s="55">
        <f t="shared" ref="P80:Y80" si="93">IF(F$4="Yes",F80*F$5,0)</f>
        <v>113.50000000000001</v>
      </c>
      <c r="Q80" s="55">
        <f t="shared" si="93"/>
        <v>108.93749999999999</v>
      </c>
      <c r="R80" s="55">
        <f t="shared" si="93"/>
        <v>0</v>
      </c>
      <c r="S80" s="55">
        <f t="shared" si="93"/>
        <v>8.2750000000000004</v>
      </c>
      <c r="T80" s="55">
        <f t="shared" si="93"/>
        <v>83.675000000000011</v>
      </c>
      <c r="U80" s="55">
        <f t="shared" si="93"/>
        <v>18.27</v>
      </c>
      <c r="V80" s="55">
        <f t="shared" si="93"/>
        <v>15.96</v>
      </c>
      <c r="W80" s="55">
        <f t="shared" si="93"/>
        <v>0</v>
      </c>
      <c r="X80" s="55">
        <f t="shared" si="93"/>
        <v>0</v>
      </c>
      <c r="Y80" s="56">
        <f t="shared" si="93"/>
        <v>0</v>
      </c>
      <c r="Z80" s="57">
        <f t="shared" si="2"/>
        <v>348.61750000000001</v>
      </c>
      <c r="AA80" s="59">
        <f t="shared" si="3"/>
        <v>5.8102916666666671</v>
      </c>
      <c r="AB80" s="59">
        <f t="shared" si="4"/>
        <v>5.5831904761906158E-2</v>
      </c>
      <c r="AC80" s="1"/>
      <c r="AD80" s="1"/>
      <c r="AE80" s="1"/>
      <c r="AF80" s="1"/>
      <c r="AG80" s="1"/>
      <c r="AH80" s="1"/>
      <c r="AI80" s="1"/>
      <c r="AJ80" s="1"/>
      <c r="AK80" s="1"/>
      <c r="AL80" s="1">
        <f>IFERROR(VLOOKUP(C80,CALC!$K$2:$M$8,2,FALSE),1)</f>
        <v>1.08</v>
      </c>
      <c r="AM80" s="1">
        <f>IFERROR(VLOOKUP(C80,CALC!$K$2:$M$8,3,FALSE),1)</f>
        <v>1.04</v>
      </c>
      <c r="AN80" s="1">
        <f>VLOOKUP(B80,CALC!$E$2:$H$33,3,FALSE)</f>
        <v>1</v>
      </c>
      <c r="AO80" s="1">
        <f>VLOOKUP(B80,CALC!$E$2:$H$33,4,FALSE)</f>
        <v>1</v>
      </c>
      <c r="AP80" s="1"/>
      <c r="AQ80" s="3">
        <f t="shared" si="5"/>
        <v>6.0427033333333338</v>
      </c>
      <c r="AR80" s="3">
        <f t="shared" si="6"/>
        <v>6.2751150000000004</v>
      </c>
      <c r="AS80" s="3">
        <f t="shared" si="7"/>
        <v>5.8102916666666671</v>
      </c>
      <c r="AT80" s="3">
        <f t="shared" si="8"/>
        <v>5.8102916666666671</v>
      </c>
      <c r="AU80" s="3">
        <f t="shared" si="9"/>
        <v>6.0427033333333338</v>
      </c>
      <c r="AV80" s="3">
        <f t="shared" si="10"/>
        <v>6.0427033333333338</v>
      </c>
      <c r="AW80" s="3">
        <f t="shared" si="11"/>
        <v>6.2751150000000004</v>
      </c>
      <c r="AX80" s="3">
        <f t="shared" si="12"/>
        <v>6.2751150000000004</v>
      </c>
      <c r="AY80" s="3">
        <f t="shared" si="13"/>
        <v>5.3684523809525153E-2</v>
      </c>
      <c r="AZ80" s="3">
        <f t="shared" si="14"/>
        <v>5.5831904761906158E-2</v>
      </c>
      <c r="BA80" s="3">
        <f t="shared" si="15"/>
        <v>5.797928571428717E-2</v>
      </c>
      <c r="BB80" s="3">
        <f t="shared" si="16"/>
        <v>5.3684523809525153E-2</v>
      </c>
      <c r="BC80" s="3">
        <f t="shared" si="17"/>
        <v>5.3684523809525153E-2</v>
      </c>
      <c r="BD80" s="3">
        <f t="shared" si="18"/>
        <v>5.5831904761906158E-2</v>
      </c>
      <c r="BE80" s="3">
        <f t="shared" si="19"/>
        <v>5.5831904761906158E-2</v>
      </c>
      <c r="BF80" s="3">
        <f t="shared" si="20"/>
        <v>5.797928571428717E-2</v>
      </c>
      <c r="BG80" s="3">
        <f t="shared" si="21"/>
        <v>5.797928571428717E-2</v>
      </c>
    </row>
    <row r="81" spans="1:59" ht="15" x14ac:dyDescent="0.25">
      <c r="A81" s="38" t="s">
        <v>253</v>
      </c>
      <c r="B81" s="38" t="s">
        <v>58</v>
      </c>
      <c r="C81" s="38" t="s">
        <v>186</v>
      </c>
      <c r="D81" s="38"/>
      <c r="E81" s="39">
        <f>AVERAGE(IFERROR(VLOOKUP($A81,'Nates Projections'!$A$8:$O$500,5,FALSE),VLOOKUP($A81,'Blakes Projections'!$A$8:$O$500,5,FALSE)),IFERROR(VLOOKUP($A81,'Blakes Projections'!$A$8:$O$500,5,FALSE),VLOOKUP($A81,'Nates Projections'!$A$8:$O$500,5,FALSE)))</f>
        <v>84</v>
      </c>
      <c r="F81" s="38">
        <f>AVERAGE(IFERROR(VLOOKUP($A81,'Nates Projections'!$A$8:$O$500,6,FALSE),VLOOKUP($A81,'Blakes Projections'!$A$8:$O$500,6,FALSE)),IFERROR(VLOOKUP($A81,'Blakes Projections'!$A$8:$O$500,6,FALSE),VLOOKUP($A81,'Nates Projections'!$A$8:$O$500,6,FALSE)))</f>
        <v>22.85</v>
      </c>
      <c r="G81" s="38">
        <f>AVERAGE(IFERROR(VLOOKUP($A81,'Nates Projections'!$A$8:$O$500,7,FALSE),VLOOKUP($A81,'Blakes Projections'!$A$8:$O$500,7,FALSE)),IFERROR(VLOOKUP($A81,'Blakes Projections'!$A$8:$O$500,7,FALSE),VLOOKUP($A81,'Nates Projections'!$A$8:$O$500,7,FALSE)))</f>
        <v>61.75</v>
      </c>
      <c r="H81" s="38">
        <f>AVERAGE(IFERROR(VLOOKUP($A81,'Nates Projections'!$A$8:$O$500,8,FALSE),VLOOKUP($A81,'Blakes Projections'!$A$8:$O$500,8,FALSE)),IFERROR(VLOOKUP($A81,'Blakes Projections'!$A$8:$O$500,8,FALSE),VLOOKUP($A81,'Nates Projections'!$A$8:$O$500,8,FALSE)))</f>
        <v>84.55</v>
      </c>
      <c r="I81" s="38">
        <f>AVERAGE(IFERROR(VLOOKUP($A81,'Nates Projections'!$A$8:$O$500,9,FALSE),VLOOKUP($A81,'Blakes Projections'!$A$8:$O$500,9,FALSE)),IFERROR(VLOOKUP($A81,'Blakes Projections'!$A$8:$O$500,9,FALSE),VLOOKUP($A81,'Nates Projections'!$A$8:$O$500,9,FALSE)))</f>
        <v>27.5</v>
      </c>
      <c r="J81" s="38">
        <f>AVERAGE(IFERROR(VLOOKUP($A81,'Nates Projections'!$A$8:$O$500,10,FALSE),VLOOKUP($A81,'Blakes Projections'!$A$8:$O$500,10,FALSE)),IFERROR(VLOOKUP($A81,'Blakes Projections'!$A$8:$O$500,10,FALSE),VLOOKUP($A81,'Nates Projections'!$A$8:$O$500,10,FALSE)))</f>
        <v>183.39999999999998</v>
      </c>
      <c r="K81" s="38">
        <f>AVERAGE(IFERROR(VLOOKUP($A81,'Nates Projections'!$A$8:$O$500,11,FALSE),VLOOKUP($A81,'Blakes Projections'!$A$8:$O$500,11,FALSE)),IFERROR(VLOOKUP($A81,'Blakes Projections'!$A$8:$O$500,11,FALSE),VLOOKUP($A81,'Nates Projections'!$A$8:$O$500,11,FALSE)))</f>
        <v>75.349999999999994</v>
      </c>
      <c r="L81" s="38">
        <f>AVERAGE(IFERROR(VLOOKUP($A81,'Nates Projections'!$A$8:$O$500,12,FALSE),VLOOKUP($A81,'Blakes Projections'!$A$8:$O$500,12,FALSE)),IFERROR(VLOOKUP($A81,'Blakes Projections'!$A$8:$O$500,12,FALSE),VLOOKUP($A81,'Nates Projections'!$A$8:$O$500,12,FALSE)))</f>
        <v>29.4</v>
      </c>
      <c r="M81" s="38">
        <f>AVERAGE(IFERROR(VLOOKUP($A81,'Nates Projections'!$A$8:$O$500,13,FALSE),VLOOKUP($A81,'Blakes Projections'!$A$8:$O$500,13,FALSE)),IFERROR(VLOOKUP($A81,'Blakes Projections'!$A$8:$O$500,13,FALSE),VLOOKUP($A81,'Nates Projections'!$A$8:$O$500,13,FALSE)))</f>
        <v>14.4</v>
      </c>
      <c r="N81" s="52">
        <f t="shared" si="0"/>
        <v>0.12459105779716469</v>
      </c>
      <c r="O81" s="71">
        <f>AVERAGE(IFERROR(VLOOKUP($A81,'Nates Projections'!$A$8:$O$500,15,FALSE),VLOOKUP($A81,'Blakes Projections'!$A$8:$O$500,15,FALSE)),IFERROR(VLOOKUP($A81,'Blakes Projections'!$A$8:$O$500,15,FALSE),VLOOKUP($A81,'Nates Projections'!$A$8:$O$500,15,FALSE)))</f>
        <v>18.824999999999999</v>
      </c>
      <c r="P81" s="55">
        <f t="shared" ref="P81:Y81" si="94">IF(F$4="Yes",F81*F$5,0)</f>
        <v>114.25</v>
      </c>
      <c r="Q81" s="55">
        <f t="shared" si="94"/>
        <v>231.5625</v>
      </c>
      <c r="R81" s="55">
        <f t="shared" si="94"/>
        <v>0</v>
      </c>
      <c r="S81" s="55">
        <f t="shared" si="94"/>
        <v>13.75</v>
      </c>
      <c r="T81" s="55">
        <f t="shared" si="94"/>
        <v>91.699999999999989</v>
      </c>
      <c r="U81" s="55">
        <f t="shared" si="94"/>
        <v>22.604999999999997</v>
      </c>
      <c r="V81" s="55">
        <f t="shared" si="94"/>
        <v>17.639999999999997</v>
      </c>
      <c r="W81" s="55">
        <f t="shared" si="94"/>
        <v>0</v>
      </c>
      <c r="X81" s="55">
        <f t="shared" si="94"/>
        <v>0</v>
      </c>
      <c r="Y81" s="56">
        <f t="shared" si="94"/>
        <v>0</v>
      </c>
      <c r="Z81" s="57">
        <f t="shared" si="2"/>
        <v>491.50749999999999</v>
      </c>
      <c r="AA81" s="59">
        <f t="shared" si="3"/>
        <v>5.8512797619047614</v>
      </c>
      <c r="AB81" s="59">
        <f t="shared" si="4"/>
        <v>9.5013440476190925E-2</v>
      </c>
      <c r="AC81" s="1"/>
      <c r="AD81" s="1"/>
      <c r="AE81" s="1"/>
      <c r="AF81" s="1"/>
      <c r="AG81" s="1"/>
      <c r="AH81" s="1"/>
      <c r="AI81" s="1"/>
      <c r="AJ81" s="1"/>
      <c r="AK81" s="1"/>
      <c r="AL81" s="1">
        <f>IFERROR(VLOOKUP(C81,CALC!$K$2:$M$8,2,FALSE),1)</f>
        <v>1.08</v>
      </c>
      <c r="AM81" s="1">
        <f>IFERROR(VLOOKUP(C81,CALC!$K$2:$M$8,3,FALSE),1)</f>
        <v>1.04</v>
      </c>
      <c r="AN81" s="1">
        <f>VLOOKUP(B81,CALC!$E$2:$H$33,3,FALSE)</f>
        <v>0.93</v>
      </c>
      <c r="AO81" s="1">
        <f>VLOOKUP(B81,CALC!$E$2:$H$33,4,FALSE)</f>
        <v>0.96500000000000008</v>
      </c>
      <c r="AP81" s="1"/>
      <c r="AQ81" s="3">
        <f t="shared" si="5"/>
        <v>6.0853309523809518</v>
      </c>
      <c r="AR81" s="3">
        <f t="shared" si="6"/>
        <v>6.3193821428571431</v>
      </c>
      <c r="AS81" s="3">
        <f t="shared" si="7"/>
        <v>5.6464849702380953</v>
      </c>
      <c r="AT81" s="3">
        <f t="shared" si="8"/>
        <v>5.4416901785714282</v>
      </c>
      <c r="AU81" s="3">
        <f t="shared" si="9"/>
        <v>5.8723443690476191</v>
      </c>
      <c r="AV81" s="3">
        <f t="shared" si="10"/>
        <v>5.6593577857142856</v>
      </c>
      <c r="AW81" s="3">
        <f t="shared" si="11"/>
        <v>6.0982037678571439</v>
      </c>
      <c r="AX81" s="3">
        <f t="shared" si="12"/>
        <v>5.877025392857143</v>
      </c>
      <c r="AY81" s="3">
        <f t="shared" si="13"/>
        <v>9.4672619047619477E-2</v>
      </c>
      <c r="AZ81" s="3">
        <f t="shared" si="14"/>
        <v>9.845952380952426E-2</v>
      </c>
      <c r="BA81" s="3">
        <f t="shared" si="15"/>
        <v>0.10224642857142904</v>
      </c>
      <c r="BB81" s="3">
        <f t="shared" si="16"/>
        <v>9.1359077380952808E-2</v>
      </c>
      <c r="BC81" s="3">
        <f t="shared" si="17"/>
        <v>8.8045535714286124E-2</v>
      </c>
      <c r="BD81" s="3">
        <f t="shared" si="18"/>
        <v>9.5013440476190925E-2</v>
      </c>
      <c r="BE81" s="3">
        <f t="shared" si="19"/>
        <v>9.1567357142857561E-2</v>
      </c>
      <c r="BF81" s="3">
        <f t="shared" si="20"/>
        <v>9.8667803571429041E-2</v>
      </c>
      <c r="BG81" s="3">
        <f t="shared" si="21"/>
        <v>9.5089178571429012E-2</v>
      </c>
    </row>
    <row r="82" spans="1:59" ht="15" x14ac:dyDescent="0.25">
      <c r="A82" s="38" t="s">
        <v>262</v>
      </c>
      <c r="B82" s="38" t="s">
        <v>21</v>
      </c>
      <c r="C82" s="38" t="s">
        <v>196</v>
      </c>
      <c r="D82" s="38"/>
      <c r="E82" s="39">
        <f>AVERAGE(IFERROR(VLOOKUP($A82,'Nates Projections'!$A$8:$O$500,5,FALSE),VLOOKUP($A82,'Blakes Projections'!$A$8:$O$500,5,FALSE)),IFERROR(VLOOKUP($A82,'Blakes Projections'!$A$8:$O$500,5,FALSE),VLOOKUP($A82,'Nates Projections'!$A$8:$O$500,5,FALSE)))</f>
        <v>84</v>
      </c>
      <c r="F82" s="38">
        <f>AVERAGE(IFERROR(VLOOKUP($A82,'Nates Projections'!$A$8:$O$500,6,FALSE),VLOOKUP($A82,'Blakes Projections'!$A$8:$O$500,6,FALSE)),IFERROR(VLOOKUP($A82,'Blakes Projections'!$A$8:$O$500,6,FALSE),VLOOKUP($A82,'Nates Projections'!$A$8:$O$500,6,FALSE)))</f>
        <v>23.4</v>
      </c>
      <c r="G82" s="38">
        <f>AVERAGE(IFERROR(VLOOKUP($A82,'Nates Projections'!$A$8:$O$500,7,FALSE),VLOOKUP($A82,'Blakes Projections'!$A$8:$O$500,7,FALSE)),IFERROR(VLOOKUP($A82,'Blakes Projections'!$A$8:$O$500,7,FALSE),VLOOKUP($A82,'Nates Projections'!$A$8:$O$500,7,FALSE)))</f>
        <v>57.5</v>
      </c>
      <c r="H82" s="38">
        <f>AVERAGE(IFERROR(VLOOKUP($A82,'Nates Projections'!$A$8:$O$500,8,FALSE),VLOOKUP($A82,'Blakes Projections'!$A$8:$O$500,8,FALSE)),IFERROR(VLOOKUP($A82,'Blakes Projections'!$A$8:$O$500,8,FALSE),VLOOKUP($A82,'Nates Projections'!$A$8:$O$500,8,FALSE)))</f>
        <v>80.900000000000006</v>
      </c>
      <c r="I82" s="38">
        <f>AVERAGE(IFERROR(VLOOKUP($A82,'Nates Projections'!$A$8:$O$500,9,FALSE),VLOOKUP($A82,'Blakes Projections'!$A$8:$O$500,9,FALSE)),IFERROR(VLOOKUP($A82,'Blakes Projections'!$A$8:$O$500,9,FALSE),VLOOKUP($A82,'Nates Projections'!$A$8:$O$500,9,FALSE)))</f>
        <v>23.6</v>
      </c>
      <c r="J82" s="38">
        <f>AVERAGE(IFERROR(VLOOKUP($A82,'Nates Projections'!$A$8:$O$500,10,FALSE),VLOOKUP($A82,'Blakes Projections'!$A$8:$O$500,10,FALSE)),IFERROR(VLOOKUP($A82,'Blakes Projections'!$A$8:$O$500,10,FALSE),VLOOKUP($A82,'Nates Projections'!$A$8:$O$500,10,FALSE)))</f>
        <v>209.4</v>
      </c>
      <c r="K82" s="38">
        <f>AVERAGE(IFERROR(VLOOKUP($A82,'Nates Projections'!$A$8:$O$500,11,FALSE),VLOOKUP($A82,'Blakes Projections'!$A$8:$O$500,11,FALSE)),IFERROR(VLOOKUP($A82,'Blakes Projections'!$A$8:$O$500,11,FALSE),VLOOKUP($A82,'Nates Projections'!$A$8:$O$500,11,FALSE)))</f>
        <v>41.4</v>
      </c>
      <c r="L82" s="38">
        <f>AVERAGE(IFERROR(VLOOKUP($A82,'Nates Projections'!$A$8:$O$500,12,FALSE),VLOOKUP($A82,'Blakes Projections'!$A$8:$O$500,12,FALSE)),IFERROR(VLOOKUP($A82,'Blakes Projections'!$A$8:$O$500,12,FALSE),VLOOKUP($A82,'Nates Projections'!$A$8:$O$500,12,FALSE)))</f>
        <v>56</v>
      </c>
      <c r="M82" s="38">
        <f>AVERAGE(IFERROR(VLOOKUP($A82,'Nates Projections'!$A$8:$O$500,13,FALSE),VLOOKUP($A82,'Blakes Projections'!$A$8:$O$500,13,FALSE)),IFERROR(VLOOKUP($A82,'Blakes Projections'!$A$8:$O$500,13,FALSE),VLOOKUP($A82,'Nates Projections'!$A$8:$O$500,13,FALSE)))</f>
        <v>37.049999999999997</v>
      </c>
      <c r="N82" s="52">
        <f t="shared" si="0"/>
        <v>0.11174785100286531</v>
      </c>
      <c r="O82" s="71">
        <f>AVERAGE(IFERROR(VLOOKUP($A82,'Nates Projections'!$A$8:$O$500,15,FALSE),VLOOKUP($A82,'Blakes Projections'!$A$8:$O$500,15,FALSE)),IFERROR(VLOOKUP($A82,'Blakes Projections'!$A$8:$O$500,15,FALSE),VLOOKUP($A82,'Nates Projections'!$A$8:$O$500,15,FALSE)))</f>
        <v>20.225000000000001</v>
      </c>
      <c r="P82" s="55">
        <f t="shared" ref="P82:Y82" si="95">IF(F$4="Yes",F82*F$5,0)</f>
        <v>117</v>
      </c>
      <c r="Q82" s="55">
        <f t="shared" si="95"/>
        <v>215.625</v>
      </c>
      <c r="R82" s="55">
        <f t="shared" si="95"/>
        <v>0</v>
      </c>
      <c r="S82" s="55">
        <f t="shared" si="95"/>
        <v>11.8</v>
      </c>
      <c r="T82" s="55">
        <f t="shared" si="95"/>
        <v>104.7</v>
      </c>
      <c r="U82" s="55">
        <f t="shared" si="95"/>
        <v>12.42</v>
      </c>
      <c r="V82" s="55">
        <f t="shared" si="95"/>
        <v>33.6</v>
      </c>
      <c r="W82" s="55">
        <f t="shared" si="95"/>
        <v>0</v>
      </c>
      <c r="X82" s="55">
        <f t="shared" si="95"/>
        <v>0</v>
      </c>
      <c r="Y82" s="56">
        <f t="shared" si="95"/>
        <v>0</v>
      </c>
      <c r="Z82" s="57">
        <f t="shared" si="2"/>
        <v>495.14500000000004</v>
      </c>
      <c r="AA82" s="59">
        <f t="shared" si="3"/>
        <v>5.8945833333333342</v>
      </c>
      <c r="AB82" s="59">
        <f t="shared" si="4"/>
        <v>0.13173276785714455</v>
      </c>
      <c r="AC82" s="1"/>
      <c r="AD82" s="1"/>
      <c r="AE82" s="1"/>
      <c r="AF82" s="1"/>
      <c r="AG82" s="1"/>
      <c r="AH82" s="1"/>
      <c r="AI82" s="1"/>
      <c r="AJ82" s="1"/>
      <c r="AK82" s="1"/>
      <c r="AL82" s="1">
        <f>IFERROR(VLOOKUP(C82,CALC!$K$2:$M$8,2,FALSE),1)</f>
        <v>1.01</v>
      </c>
      <c r="AM82" s="1">
        <f>IFERROR(VLOOKUP(C82,CALC!$K$2:$M$8,3,FALSE),1)</f>
        <v>1.0049999999999999</v>
      </c>
      <c r="AN82" s="1">
        <f>VLOOKUP(B82,CALC!$E$2:$H$33,3,FALSE)</f>
        <v>0.9</v>
      </c>
      <c r="AO82" s="1">
        <f>VLOOKUP(B82,CALC!$E$2:$H$33,4,FALSE)</f>
        <v>0.95</v>
      </c>
      <c r="AP82" s="1"/>
      <c r="AQ82" s="3">
        <f t="shared" si="5"/>
        <v>5.9240562500000005</v>
      </c>
      <c r="AR82" s="3">
        <f t="shared" si="6"/>
        <v>5.9535291666666676</v>
      </c>
      <c r="AS82" s="3">
        <f t="shared" si="7"/>
        <v>5.5998541666666668</v>
      </c>
      <c r="AT82" s="3">
        <f t="shared" si="8"/>
        <v>5.3051250000000012</v>
      </c>
      <c r="AU82" s="3">
        <f t="shared" si="9"/>
        <v>5.6278534374999998</v>
      </c>
      <c r="AV82" s="3">
        <f t="shared" si="10"/>
        <v>5.3316506250000009</v>
      </c>
      <c r="AW82" s="3">
        <f t="shared" si="11"/>
        <v>5.6558527083333336</v>
      </c>
      <c r="AX82" s="3">
        <f t="shared" si="12"/>
        <v>5.3581762500000014</v>
      </c>
      <c r="AY82" s="3">
        <f t="shared" si="13"/>
        <v>0.13797619047619225</v>
      </c>
      <c r="AZ82" s="3">
        <f t="shared" si="14"/>
        <v>0.13866607142857321</v>
      </c>
      <c r="BA82" s="3">
        <f t="shared" si="15"/>
        <v>0.13935595238095416</v>
      </c>
      <c r="BB82" s="3">
        <f t="shared" si="16"/>
        <v>0.13107738095238264</v>
      </c>
      <c r="BC82" s="3">
        <f t="shared" si="17"/>
        <v>0.12417857142857303</v>
      </c>
      <c r="BD82" s="3">
        <f t="shared" si="18"/>
        <v>0.13173276785714455</v>
      </c>
      <c r="BE82" s="3">
        <f t="shared" si="19"/>
        <v>0.12479946428571589</v>
      </c>
      <c r="BF82" s="3">
        <f t="shared" si="20"/>
        <v>0.13238815476190643</v>
      </c>
      <c r="BG82" s="3">
        <f t="shared" si="21"/>
        <v>0.12542035714285876</v>
      </c>
    </row>
    <row r="83" spans="1:59" ht="15" x14ac:dyDescent="0.25">
      <c r="A83" s="38" t="s">
        <v>255</v>
      </c>
      <c r="B83" s="38" t="s">
        <v>74</v>
      </c>
      <c r="C83" s="38" t="s">
        <v>153</v>
      </c>
      <c r="D83" s="1"/>
      <c r="E83" s="39">
        <f>AVERAGE(IFERROR(VLOOKUP($A83,'Nates Projections'!$A$8:$O$500,5,FALSE),VLOOKUP($A83,'Blakes Projections'!$A$8:$O$500,5,FALSE)),IFERROR(VLOOKUP($A83,'Blakes Projections'!$A$8:$O$500,5,FALSE),VLOOKUP($A83,'Nates Projections'!$A$8:$O$500,5,FALSE)))</f>
        <v>84</v>
      </c>
      <c r="F83" s="38">
        <f>AVERAGE(IFERROR(VLOOKUP($A83,'Nates Projections'!$A$8:$O$500,6,FALSE),VLOOKUP($A83,'Blakes Projections'!$A$8:$O$500,6,FALSE)),IFERROR(VLOOKUP($A83,'Blakes Projections'!$A$8:$O$500,6,FALSE),VLOOKUP($A83,'Nates Projections'!$A$8:$O$500,6,FALSE)))</f>
        <v>34.599999999999994</v>
      </c>
      <c r="G83" s="38">
        <f>AVERAGE(IFERROR(VLOOKUP($A83,'Nates Projections'!$A$8:$O$500,7,FALSE),VLOOKUP($A83,'Blakes Projections'!$A$8:$O$500,7,FALSE)),IFERROR(VLOOKUP($A83,'Blakes Projections'!$A$8:$O$500,7,FALSE),VLOOKUP($A83,'Nates Projections'!$A$8:$O$500,7,FALSE)))</f>
        <v>36.25</v>
      </c>
      <c r="H83" s="38">
        <f>AVERAGE(IFERROR(VLOOKUP($A83,'Nates Projections'!$A$8:$O$500,8,FALSE),VLOOKUP($A83,'Blakes Projections'!$A$8:$O$500,8,FALSE)),IFERROR(VLOOKUP($A83,'Blakes Projections'!$A$8:$O$500,8,FALSE),VLOOKUP($A83,'Nates Projections'!$A$8:$O$500,8,FALSE)))</f>
        <v>70.8</v>
      </c>
      <c r="I83" s="38">
        <f>AVERAGE(IFERROR(VLOOKUP($A83,'Nates Projections'!$A$8:$O$500,9,FALSE),VLOOKUP($A83,'Blakes Projections'!$A$8:$O$500,9,FALSE)),IFERROR(VLOOKUP($A83,'Blakes Projections'!$A$8:$O$500,9,FALSE),VLOOKUP($A83,'Nates Projections'!$A$8:$O$500,9,FALSE)))</f>
        <v>24.7</v>
      </c>
      <c r="J83" s="38">
        <f>AVERAGE(IFERROR(VLOOKUP($A83,'Nates Projections'!$A$8:$O$500,10,FALSE),VLOOKUP($A83,'Blakes Projections'!$A$8:$O$500,10,FALSE)),IFERROR(VLOOKUP($A83,'Blakes Projections'!$A$8:$O$500,10,FALSE),VLOOKUP($A83,'Nates Projections'!$A$8:$O$500,10,FALSE)))</f>
        <v>255.05</v>
      </c>
      <c r="K83" s="38">
        <f>AVERAGE(IFERROR(VLOOKUP($A83,'Nates Projections'!$A$8:$O$500,11,FALSE),VLOOKUP($A83,'Blakes Projections'!$A$8:$O$500,11,FALSE)),IFERROR(VLOOKUP($A83,'Blakes Projections'!$A$8:$O$500,11,FALSE),VLOOKUP($A83,'Nates Projections'!$A$8:$O$500,11,FALSE)))</f>
        <v>53.45</v>
      </c>
      <c r="L83" s="38">
        <f>AVERAGE(IFERROR(VLOOKUP($A83,'Nates Projections'!$A$8:$O$500,12,FALSE),VLOOKUP($A83,'Blakes Projections'!$A$8:$O$500,12,FALSE)),IFERROR(VLOOKUP($A83,'Blakes Projections'!$A$8:$O$500,12,FALSE),VLOOKUP($A83,'Nates Projections'!$A$8:$O$500,12,FALSE)))</f>
        <v>38.150000000000006</v>
      </c>
      <c r="M83" s="38">
        <f>AVERAGE(IFERROR(VLOOKUP($A83,'Nates Projections'!$A$8:$O$500,13,FALSE),VLOOKUP($A83,'Blakes Projections'!$A$8:$O$500,13,FALSE)),IFERROR(VLOOKUP($A83,'Blakes Projections'!$A$8:$O$500,13,FALSE),VLOOKUP($A83,'Nates Projections'!$A$8:$O$500,13,FALSE)))</f>
        <v>44.65</v>
      </c>
      <c r="N83" s="52">
        <f t="shared" si="0"/>
        <v>0.135659674573613</v>
      </c>
      <c r="O83" s="71">
        <f>AVERAGE(IFERROR(VLOOKUP($A83,'Nates Projections'!$A$8:$O$500,15,FALSE),VLOOKUP($A83,'Blakes Projections'!$A$8:$O$500,15,FALSE)),IFERROR(VLOOKUP($A83,'Blakes Projections'!$A$8:$O$500,15,FALSE),VLOOKUP($A83,'Nates Projections'!$A$8:$O$500,15,FALSE)))</f>
        <v>20.25</v>
      </c>
      <c r="P83" s="55">
        <f t="shared" ref="P83:Y83" si="96">IF(F$4="Yes",F83*F$5,0)</f>
        <v>172.99999999999997</v>
      </c>
      <c r="Q83" s="55">
        <f t="shared" si="96"/>
        <v>135.9375</v>
      </c>
      <c r="R83" s="55">
        <f t="shared" si="96"/>
        <v>0</v>
      </c>
      <c r="S83" s="55">
        <f t="shared" si="96"/>
        <v>12.35</v>
      </c>
      <c r="T83" s="55">
        <f t="shared" si="96"/>
        <v>127.52500000000001</v>
      </c>
      <c r="U83" s="55">
        <f t="shared" si="96"/>
        <v>16.035</v>
      </c>
      <c r="V83" s="55">
        <f t="shared" si="96"/>
        <v>22.890000000000004</v>
      </c>
      <c r="W83" s="55">
        <f t="shared" si="96"/>
        <v>0</v>
      </c>
      <c r="X83" s="55">
        <f t="shared" si="96"/>
        <v>0</v>
      </c>
      <c r="Y83" s="56">
        <f t="shared" si="96"/>
        <v>0</v>
      </c>
      <c r="Z83" s="57">
        <f t="shared" si="2"/>
        <v>487.73750000000001</v>
      </c>
      <c r="AA83" s="59">
        <f t="shared" si="3"/>
        <v>5.8063988095238095</v>
      </c>
      <c r="AB83" s="59">
        <f t="shared" si="4"/>
        <v>5.0503687500000914E-2</v>
      </c>
      <c r="AC83" s="1"/>
      <c r="AD83" s="1"/>
      <c r="AE83" s="1"/>
      <c r="AF83" s="1"/>
      <c r="AG83" s="1"/>
      <c r="AH83" s="1"/>
      <c r="AI83" s="1"/>
      <c r="AJ83" s="1"/>
      <c r="AK83" s="1"/>
      <c r="AL83" s="1">
        <f>IFERROR(VLOOKUP(C83,CALC!$K$2:$M$8,2,FALSE),1)</f>
        <v>0.96</v>
      </c>
      <c r="AM83" s="1">
        <f>IFERROR(VLOOKUP(C83,CALC!$K$2:$M$8,3,FALSE),1)</f>
        <v>0.98</v>
      </c>
      <c r="AN83" s="1">
        <f>VLOOKUP(B83,CALC!$E$2:$H$33,3,FALSE)</f>
        <v>1.07</v>
      </c>
      <c r="AO83" s="1">
        <f>VLOOKUP(B83,CALC!$E$2:$H$33,4,FALSE)</f>
        <v>1.0350000000000001</v>
      </c>
      <c r="AP83" s="1"/>
      <c r="AQ83" s="3">
        <f t="shared" si="5"/>
        <v>5.6902708333333329</v>
      </c>
      <c r="AR83" s="3">
        <f t="shared" si="6"/>
        <v>5.5741428571428573</v>
      </c>
      <c r="AS83" s="3">
        <f t="shared" si="7"/>
        <v>6.0096227678571434</v>
      </c>
      <c r="AT83" s="3">
        <f t="shared" si="8"/>
        <v>6.2128467261904765</v>
      </c>
      <c r="AU83" s="3">
        <f t="shared" si="9"/>
        <v>5.8894303125</v>
      </c>
      <c r="AV83" s="3">
        <f t="shared" si="10"/>
        <v>6.0885897916666663</v>
      </c>
      <c r="AW83" s="3">
        <f t="shared" si="11"/>
        <v>5.7692378571428584</v>
      </c>
      <c r="AX83" s="3">
        <f t="shared" si="12"/>
        <v>5.9643328571428578</v>
      </c>
      <c r="AY83" s="3">
        <f t="shared" si="13"/>
        <v>4.9791666666667567E-2</v>
      </c>
      <c r="AZ83" s="3">
        <f t="shared" si="14"/>
        <v>4.8795833333334211E-2</v>
      </c>
      <c r="BA83" s="3">
        <f t="shared" si="15"/>
        <v>4.7800000000000863E-2</v>
      </c>
      <c r="BB83" s="3">
        <f t="shared" si="16"/>
        <v>5.1534375000000937E-2</v>
      </c>
      <c r="BC83" s="3">
        <f t="shared" si="17"/>
        <v>5.3277083333334301E-2</v>
      </c>
      <c r="BD83" s="3">
        <f t="shared" si="18"/>
        <v>5.0503687500000914E-2</v>
      </c>
      <c r="BE83" s="3">
        <f t="shared" si="19"/>
        <v>5.221154166666761E-2</v>
      </c>
      <c r="BF83" s="3">
        <f t="shared" si="20"/>
        <v>4.9473000000000898E-2</v>
      </c>
      <c r="BG83" s="3">
        <f t="shared" si="21"/>
        <v>5.1146000000000927E-2</v>
      </c>
    </row>
    <row r="84" spans="1:59" ht="15" x14ac:dyDescent="0.25">
      <c r="A84" s="38" t="s">
        <v>251</v>
      </c>
      <c r="B84" s="38" t="s">
        <v>39</v>
      </c>
      <c r="C84" s="38" t="s">
        <v>153</v>
      </c>
      <c r="D84" s="38"/>
      <c r="E84" s="39">
        <f>AVERAGE(IFERROR(VLOOKUP($A84,'Nates Projections'!$A$8:$O$500,5,FALSE),VLOOKUP($A84,'Blakes Projections'!$A$8:$O$500,5,FALSE)),IFERROR(VLOOKUP($A84,'Blakes Projections'!$A$8:$O$500,5,FALSE),VLOOKUP($A84,'Nates Projections'!$A$8:$O$500,5,FALSE)))</f>
        <v>84</v>
      </c>
      <c r="F84" s="38">
        <f>AVERAGE(IFERROR(VLOOKUP($A84,'Nates Projections'!$A$8:$O$500,6,FALSE),VLOOKUP($A84,'Blakes Projections'!$A$8:$O$500,6,FALSE)),IFERROR(VLOOKUP($A84,'Blakes Projections'!$A$8:$O$500,6,FALSE),VLOOKUP($A84,'Nates Projections'!$A$8:$O$500,6,FALSE)))</f>
        <v>31.7</v>
      </c>
      <c r="G84" s="38">
        <f>AVERAGE(IFERROR(VLOOKUP($A84,'Nates Projections'!$A$8:$O$500,7,FALSE),VLOOKUP($A84,'Blakes Projections'!$A$8:$O$500,7,FALSE)),IFERROR(VLOOKUP($A84,'Blakes Projections'!$A$8:$O$500,7,FALSE),VLOOKUP($A84,'Nates Projections'!$A$8:$O$500,7,FALSE)))</f>
        <v>36.5</v>
      </c>
      <c r="H84" s="38">
        <f>AVERAGE(IFERROR(VLOOKUP($A84,'Nates Projections'!$A$8:$O$500,8,FALSE),VLOOKUP($A84,'Blakes Projections'!$A$8:$O$500,8,FALSE)),IFERROR(VLOOKUP($A84,'Blakes Projections'!$A$8:$O$500,8,FALSE),VLOOKUP($A84,'Nates Projections'!$A$8:$O$500,8,FALSE)))</f>
        <v>68.2</v>
      </c>
      <c r="I84" s="38">
        <f>AVERAGE(IFERROR(VLOOKUP($A84,'Nates Projections'!$A$8:$O$500,9,FALSE),VLOOKUP($A84,'Blakes Projections'!$A$8:$O$500,9,FALSE)),IFERROR(VLOOKUP($A84,'Blakes Projections'!$A$8:$O$500,9,FALSE),VLOOKUP($A84,'Nates Projections'!$A$8:$O$500,9,FALSE)))</f>
        <v>17</v>
      </c>
      <c r="J84" s="38">
        <f>AVERAGE(IFERROR(VLOOKUP($A84,'Nates Projections'!$A$8:$O$500,10,FALSE),VLOOKUP($A84,'Blakes Projections'!$A$8:$O$500,10,FALSE)),IFERROR(VLOOKUP($A84,'Blakes Projections'!$A$8:$O$500,10,FALSE),VLOOKUP($A84,'Nates Projections'!$A$8:$O$500,10,FALSE)))</f>
        <v>237.8</v>
      </c>
      <c r="K84" s="38">
        <f>AVERAGE(IFERROR(VLOOKUP($A84,'Nates Projections'!$A$8:$O$500,11,FALSE),VLOOKUP($A84,'Blakes Projections'!$A$8:$O$500,11,FALSE)),IFERROR(VLOOKUP($A84,'Blakes Projections'!$A$8:$O$500,11,FALSE),VLOOKUP($A84,'Nates Projections'!$A$8:$O$500,11,FALSE)))</f>
        <v>134.80000000000001</v>
      </c>
      <c r="L84" s="38">
        <f>AVERAGE(IFERROR(VLOOKUP($A84,'Nates Projections'!$A$8:$O$500,12,FALSE),VLOOKUP($A84,'Blakes Projections'!$A$8:$O$500,12,FALSE)),IFERROR(VLOOKUP($A84,'Blakes Projections'!$A$8:$O$500,12,FALSE),VLOOKUP($A84,'Nates Projections'!$A$8:$O$500,12,FALSE)))</f>
        <v>53.25</v>
      </c>
      <c r="M84" s="38">
        <f>AVERAGE(IFERROR(VLOOKUP($A84,'Nates Projections'!$A$8:$O$500,13,FALSE),VLOOKUP($A84,'Blakes Projections'!$A$8:$O$500,13,FALSE)),IFERROR(VLOOKUP($A84,'Blakes Projections'!$A$8:$O$500,13,FALSE),VLOOKUP($A84,'Nates Projections'!$A$8:$O$500,13,FALSE)))</f>
        <v>34.099999999999994</v>
      </c>
      <c r="N84" s="52">
        <f t="shared" si="0"/>
        <v>0.13330529857022708</v>
      </c>
      <c r="O84" s="71">
        <f>AVERAGE(IFERROR(VLOOKUP($A84,'Nates Projections'!$A$8:$O$500,15,FALSE),VLOOKUP($A84,'Blakes Projections'!$A$8:$O$500,15,FALSE)),IFERROR(VLOOKUP($A84,'Blakes Projections'!$A$8:$O$500,15,FALSE),VLOOKUP($A84,'Nates Projections'!$A$8:$O$500,15,FALSE)))</f>
        <v>19.149999999999999</v>
      </c>
      <c r="P84" s="55">
        <f t="shared" ref="P84:Y84" si="97">IF(F$4="Yes",F84*F$5,0)</f>
        <v>158.5</v>
      </c>
      <c r="Q84" s="55">
        <f t="shared" si="97"/>
        <v>136.875</v>
      </c>
      <c r="R84" s="55">
        <f t="shared" si="97"/>
        <v>0</v>
      </c>
      <c r="S84" s="55">
        <f t="shared" si="97"/>
        <v>8.5</v>
      </c>
      <c r="T84" s="55">
        <f t="shared" si="97"/>
        <v>118.9</v>
      </c>
      <c r="U84" s="55">
        <f t="shared" si="97"/>
        <v>40.440000000000005</v>
      </c>
      <c r="V84" s="55">
        <f t="shared" si="97"/>
        <v>31.95</v>
      </c>
      <c r="W84" s="55">
        <f t="shared" si="97"/>
        <v>0</v>
      </c>
      <c r="X84" s="55">
        <f t="shared" si="97"/>
        <v>0</v>
      </c>
      <c r="Y84" s="56">
        <f t="shared" si="97"/>
        <v>0</v>
      </c>
      <c r="Z84" s="57">
        <f t="shared" si="2"/>
        <v>495.16499999999996</v>
      </c>
      <c r="AA84" s="59">
        <f t="shared" si="3"/>
        <v>5.8948214285714284</v>
      </c>
      <c r="AB84" s="59">
        <f t="shared" si="4"/>
        <v>0.12867750000000075</v>
      </c>
      <c r="AC84" s="1"/>
      <c r="AD84" s="1"/>
      <c r="AE84" s="1"/>
      <c r="AF84" s="1"/>
      <c r="AG84" s="1"/>
      <c r="AH84" s="1"/>
      <c r="AI84" s="1"/>
      <c r="AJ84" s="1"/>
      <c r="AK84" s="1"/>
      <c r="AL84" s="1">
        <f>IFERROR(VLOOKUP(C84,CALC!$K$2:$M$8,2,FALSE),1)</f>
        <v>0.96</v>
      </c>
      <c r="AM84" s="1">
        <f>IFERROR(VLOOKUP(C84,CALC!$K$2:$M$8,3,FALSE),1)</f>
        <v>0.98</v>
      </c>
      <c r="AN84" s="1">
        <f>VLOOKUP(B84,CALC!$E$2:$H$33,3,FALSE)</f>
        <v>0.9</v>
      </c>
      <c r="AO84" s="1">
        <f>VLOOKUP(B84,CALC!$E$2:$H$33,4,FALSE)</f>
        <v>0.95</v>
      </c>
      <c r="AP84" s="1"/>
      <c r="AQ84" s="3">
        <f t="shared" si="5"/>
        <v>5.7769249999999994</v>
      </c>
      <c r="AR84" s="3">
        <f t="shared" si="6"/>
        <v>5.6590285714285713</v>
      </c>
      <c r="AS84" s="3">
        <f t="shared" si="7"/>
        <v>5.6000803571428568</v>
      </c>
      <c r="AT84" s="3">
        <f t="shared" si="8"/>
        <v>5.305339285714286</v>
      </c>
      <c r="AU84" s="3">
        <f t="shared" si="9"/>
        <v>5.4880787499999988</v>
      </c>
      <c r="AV84" s="3">
        <f t="shared" si="10"/>
        <v>5.1992324999999999</v>
      </c>
      <c r="AW84" s="3">
        <f t="shared" si="11"/>
        <v>5.3760771428571426</v>
      </c>
      <c r="AX84" s="3">
        <f t="shared" si="12"/>
        <v>5.0931257142857147</v>
      </c>
      <c r="AY84" s="3">
        <f t="shared" si="13"/>
        <v>0.13821428571428651</v>
      </c>
      <c r="AZ84" s="3">
        <f t="shared" si="14"/>
        <v>0.13545000000000079</v>
      </c>
      <c r="BA84" s="3">
        <f t="shared" si="15"/>
        <v>0.13268571428571505</v>
      </c>
      <c r="BB84" s="3">
        <f t="shared" si="16"/>
        <v>0.13130357142857219</v>
      </c>
      <c r="BC84" s="3">
        <f t="shared" si="17"/>
        <v>0.12439285714285786</v>
      </c>
      <c r="BD84" s="3">
        <f t="shared" si="18"/>
        <v>0.12867750000000075</v>
      </c>
      <c r="BE84" s="3">
        <f t="shared" si="19"/>
        <v>0.12190500000000072</v>
      </c>
      <c r="BF84" s="3">
        <f t="shared" si="20"/>
        <v>0.12605142857142929</v>
      </c>
      <c r="BG84" s="3">
        <f t="shared" si="21"/>
        <v>0.11941714285714354</v>
      </c>
    </row>
    <row r="85" spans="1:59" ht="15" x14ac:dyDescent="0.25">
      <c r="A85" s="38" t="s">
        <v>276</v>
      </c>
      <c r="B85" s="38" t="s">
        <v>16</v>
      </c>
      <c r="C85" s="38" t="s">
        <v>153</v>
      </c>
      <c r="D85" s="38"/>
      <c r="E85" s="39">
        <f>AVERAGE(IFERROR(VLOOKUP($A85,'Nates Projections'!$A$8:$O$500,5,FALSE),VLOOKUP($A85,'Blakes Projections'!$A$8:$O$500,5,FALSE)),IFERROR(VLOOKUP($A85,'Blakes Projections'!$A$8:$O$500,5,FALSE),VLOOKUP($A85,'Nates Projections'!$A$8:$O$500,5,FALSE)))</f>
        <v>84</v>
      </c>
      <c r="F85" s="38">
        <f>AVERAGE(IFERROR(VLOOKUP($A85,'Nates Projections'!$A$8:$O$500,6,FALSE),VLOOKUP($A85,'Blakes Projections'!$A$8:$O$500,6,FALSE)),IFERROR(VLOOKUP($A85,'Blakes Projections'!$A$8:$O$500,6,FALSE),VLOOKUP($A85,'Nates Projections'!$A$8:$O$500,6,FALSE)))</f>
        <v>39.150000000000006</v>
      </c>
      <c r="G85" s="38">
        <f>AVERAGE(IFERROR(VLOOKUP($A85,'Nates Projections'!$A$8:$O$500,7,FALSE),VLOOKUP($A85,'Blakes Projections'!$A$8:$O$500,7,FALSE)),IFERROR(VLOOKUP($A85,'Blakes Projections'!$A$8:$O$500,7,FALSE),VLOOKUP($A85,'Nates Projections'!$A$8:$O$500,7,FALSE)))</f>
        <v>41.7</v>
      </c>
      <c r="H85" s="38">
        <f>AVERAGE(IFERROR(VLOOKUP($A85,'Nates Projections'!$A$8:$O$500,8,FALSE),VLOOKUP($A85,'Blakes Projections'!$A$8:$O$500,8,FALSE)),IFERROR(VLOOKUP($A85,'Blakes Projections'!$A$8:$O$500,8,FALSE),VLOOKUP($A85,'Nates Projections'!$A$8:$O$500,8,FALSE)))</f>
        <v>80.849999999999994</v>
      </c>
      <c r="I85" s="38">
        <f>AVERAGE(IFERROR(VLOOKUP($A85,'Nates Projections'!$A$8:$O$500,9,FALSE),VLOOKUP($A85,'Blakes Projections'!$A$8:$O$500,9,FALSE)),IFERROR(VLOOKUP($A85,'Blakes Projections'!$A$8:$O$500,9,FALSE),VLOOKUP($A85,'Nates Projections'!$A$8:$O$500,9,FALSE)))</f>
        <v>26.4</v>
      </c>
      <c r="J85" s="38">
        <f>AVERAGE(IFERROR(VLOOKUP($A85,'Nates Projections'!$A$8:$O$500,10,FALSE),VLOOKUP($A85,'Blakes Projections'!$A$8:$O$500,10,FALSE)),IFERROR(VLOOKUP($A85,'Blakes Projections'!$A$8:$O$500,10,FALSE),VLOOKUP($A85,'Nates Projections'!$A$8:$O$500,10,FALSE)))</f>
        <v>205.75</v>
      </c>
      <c r="K85" s="38">
        <f>AVERAGE(IFERROR(VLOOKUP($A85,'Nates Projections'!$A$8:$O$500,11,FALSE),VLOOKUP($A85,'Blakes Projections'!$A$8:$O$500,11,FALSE)),IFERROR(VLOOKUP($A85,'Blakes Projections'!$A$8:$O$500,11,FALSE),VLOOKUP($A85,'Nates Projections'!$A$8:$O$500,11,FALSE)))</f>
        <v>18.399999999999999</v>
      </c>
      <c r="L85" s="38">
        <f>AVERAGE(IFERROR(VLOOKUP($A85,'Nates Projections'!$A$8:$O$500,12,FALSE),VLOOKUP($A85,'Blakes Projections'!$A$8:$O$500,12,FALSE)),IFERROR(VLOOKUP($A85,'Blakes Projections'!$A$8:$O$500,12,FALSE),VLOOKUP($A85,'Nates Projections'!$A$8:$O$500,12,FALSE)))</f>
        <v>40.099999999999994</v>
      </c>
      <c r="M85" s="38">
        <f>AVERAGE(IFERROR(VLOOKUP($A85,'Nates Projections'!$A$8:$O$500,13,FALSE),VLOOKUP($A85,'Blakes Projections'!$A$8:$O$500,13,FALSE)),IFERROR(VLOOKUP($A85,'Blakes Projections'!$A$8:$O$500,13,FALSE),VLOOKUP($A85,'Nates Projections'!$A$8:$O$500,13,FALSE)))</f>
        <v>15.75</v>
      </c>
      <c r="N85" s="52">
        <f t="shared" si="0"/>
        <v>0.19027946537059542</v>
      </c>
      <c r="O85" s="71">
        <f>AVERAGE(IFERROR(VLOOKUP($A85,'Nates Projections'!$A$8:$O$500,15,FALSE),VLOOKUP($A85,'Blakes Projections'!$A$8:$O$500,15,FALSE)),IFERROR(VLOOKUP($A85,'Blakes Projections'!$A$8:$O$500,15,FALSE),VLOOKUP($A85,'Nates Projections'!$A$8:$O$500,15,FALSE)))</f>
        <v>19</v>
      </c>
      <c r="P85" s="55">
        <f t="shared" ref="P85:Y85" si="98">IF(F$4="Yes",F85*F$5,0)</f>
        <v>195.75000000000003</v>
      </c>
      <c r="Q85" s="55">
        <f t="shared" si="98"/>
        <v>156.375</v>
      </c>
      <c r="R85" s="55">
        <f t="shared" si="98"/>
        <v>0</v>
      </c>
      <c r="S85" s="55">
        <f t="shared" si="98"/>
        <v>13.2</v>
      </c>
      <c r="T85" s="55">
        <f t="shared" si="98"/>
        <v>102.875</v>
      </c>
      <c r="U85" s="55">
        <f t="shared" si="98"/>
        <v>5.52</v>
      </c>
      <c r="V85" s="55">
        <f t="shared" si="98"/>
        <v>24.059999999999995</v>
      </c>
      <c r="W85" s="55">
        <f t="shared" si="98"/>
        <v>0</v>
      </c>
      <c r="X85" s="55">
        <f t="shared" si="98"/>
        <v>0</v>
      </c>
      <c r="Y85" s="56">
        <f t="shared" si="98"/>
        <v>0</v>
      </c>
      <c r="Z85" s="57">
        <f t="shared" si="2"/>
        <v>497.78</v>
      </c>
      <c r="AA85" s="59">
        <f t="shared" si="3"/>
        <v>5.9259523809523804</v>
      </c>
      <c r="AB85" s="59">
        <f t="shared" si="4"/>
        <v>0.15185187500000036</v>
      </c>
      <c r="AC85" s="1"/>
      <c r="AD85" s="1"/>
      <c r="AE85" s="1"/>
      <c r="AF85" s="1"/>
      <c r="AG85" s="1"/>
      <c r="AH85" s="1"/>
      <c r="AI85" s="1"/>
      <c r="AJ85" s="1"/>
      <c r="AK85" s="1"/>
      <c r="AL85" s="1">
        <f>IFERROR(VLOOKUP(C85,CALC!$K$2:$M$8,2,FALSE),1)</f>
        <v>0.96</v>
      </c>
      <c r="AM85" s="1">
        <f>IFERROR(VLOOKUP(C85,CALC!$K$2:$M$8,3,FALSE),1)</f>
        <v>0.98</v>
      </c>
      <c r="AN85" s="1">
        <f>VLOOKUP(B85,CALC!$E$2:$H$33,3,FALSE)</f>
        <v>0.83</v>
      </c>
      <c r="AO85" s="1">
        <f>VLOOKUP(B85,CALC!$E$2:$H$33,4,FALSE)</f>
        <v>0.91500000000000004</v>
      </c>
      <c r="AP85" s="1"/>
      <c r="AQ85" s="3">
        <f t="shared" si="5"/>
        <v>5.807433333333333</v>
      </c>
      <c r="AR85" s="3">
        <f t="shared" si="6"/>
        <v>5.6889142857142847</v>
      </c>
      <c r="AS85" s="3">
        <f t="shared" si="7"/>
        <v>5.4222464285714285</v>
      </c>
      <c r="AT85" s="3">
        <f t="shared" si="8"/>
        <v>4.9185404761904756</v>
      </c>
      <c r="AU85" s="3">
        <f t="shared" si="9"/>
        <v>5.3138015000000003</v>
      </c>
      <c r="AV85" s="3">
        <f t="shared" si="10"/>
        <v>4.8201696666666658</v>
      </c>
      <c r="AW85" s="3">
        <f t="shared" si="11"/>
        <v>5.2053565714285703</v>
      </c>
      <c r="AX85" s="3">
        <f t="shared" si="12"/>
        <v>4.721798857142856</v>
      </c>
      <c r="AY85" s="3">
        <f t="shared" si="13"/>
        <v>0.16934523809523849</v>
      </c>
      <c r="AZ85" s="3">
        <f t="shared" si="14"/>
        <v>0.16595833333333371</v>
      </c>
      <c r="BA85" s="3">
        <f t="shared" si="15"/>
        <v>0.16257142857142895</v>
      </c>
      <c r="BB85" s="3">
        <f t="shared" si="16"/>
        <v>0.15495089285714322</v>
      </c>
      <c r="BC85" s="3">
        <f t="shared" si="17"/>
        <v>0.14055654761904796</v>
      </c>
      <c r="BD85" s="3">
        <f t="shared" si="18"/>
        <v>0.15185187500000036</v>
      </c>
      <c r="BE85" s="3">
        <f t="shared" si="19"/>
        <v>0.13774541666666698</v>
      </c>
      <c r="BF85" s="3">
        <f t="shared" si="20"/>
        <v>0.14875285714285749</v>
      </c>
      <c r="BG85" s="3">
        <f t="shared" si="21"/>
        <v>0.13493428571428603</v>
      </c>
    </row>
    <row r="86" spans="1:59" ht="15" x14ac:dyDescent="0.25">
      <c r="A86" s="38" t="s">
        <v>249</v>
      </c>
      <c r="B86" s="38" t="s">
        <v>41</v>
      </c>
      <c r="C86" s="38" t="s">
        <v>181</v>
      </c>
      <c r="D86" s="38"/>
      <c r="E86" s="39">
        <f>AVERAGE(IFERROR(VLOOKUP($A86,'Nates Projections'!$A$8:$O$500,5,FALSE),VLOOKUP($A86,'Blakes Projections'!$A$8:$O$500,5,FALSE)),IFERROR(VLOOKUP($A86,'Blakes Projections'!$A$8:$O$500,5,FALSE),VLOOKUP($A86,'Nates Projections'!$A$8:$O$500,5,FALSE)))</f>
        <v>84</v>
      </c>
      <c r="F86" s="38">
        <f>AVERAGE(IFERROR(VLOOKUP($A86,'Nates Projections'!$A$8:$O$500,6,FALSE),VLOOKUP($A86,'Blakes Projections'!$A$8:$O$500,6,FALSE)),IFERROR(VLOOKUP($A86,'Blakes Projections'!$A$8:$O$500,6,FALSE),VLOOKUP($A86,'Nates Projections'!$A$8:$O$500,6,FALSE)))</f>
        <v>12.7</v>
      </c>
      <c r="G86" s="38">
        <f>AVERAGE(IFERROR(VLOOKUP($A86,'Nates Projections'!$A$8:$O$500,7,FALSE),VLOOKUP($A86,'Blakes Projections'!$A$8:$O$500,7,FALSE)),IFERROR(VLOOKUP($A86,'Blakes Projections'!$A$8:$O$500,7,FALSE),VLOOKUP($A86,'Nates Projections'!$A$8:$O$500,7,FALSE)))</f>
        <v>35.599999999999994</v>
      </c>
      <c r="H86" s="38">
        <f>AVERAGE(IFERROR(VLOOKUP($A86,'Nates Projections'!$A$8:$O$500,8,FALSE),VLOOKUP($A86,'Blakes Projections'!$A$8:$O$500,8,FALSE)),IFERROR(VLOOKUP($A86,'Blakes Projections'!$A$8:$O$500,8,FALSE),VLOOKUP($A86,'Nates Projections'!$A$8:$O$500,8,FALSE)))</f>
        <v>48.349999999999994</v>
      </c>
      <c r="I86" s="38">
        <f>AVERAGE(IFERROR(VLOOKUP($A86,'Nates Projections'!$A$8:$O$500,9,FALSE),VLOOKUP($A86,'Blakes Projections'!$A$8:$O$500,9,FALSE)),IFERROR(VLOOKUP($A86,'Blakes Projections'!$A$8:$O$500,9,FALSE),VLOOKUP($A86,'Nates Projections'!$A$8:$O$500,9,FALSE)))</f>
        <v>8.9499999999999993</v>
      </c>
      <c r="J86" s="38">
        <f>AVERAGE(IFERROR(VLOOKUP($A86,'Nates Projections'!$A$8:$O$500,10,FALSE),VLOOKUP($A86,'Blakes Projections'!$A$8:$O$500,10,FALSE)),IFERROR(VLOOKUP($A86,'Blakes Projections'!$A$8:$O$500,10,FALSE),VLOOKUP($A86,'Nates Projections'!$A$8:$O$500,10,FALSE)))</f>
        <v>180.15</v>
      </c>
      <c r="K86" s="38">
        <f>AVERAGE(IFERROR(VLOOKUP($A86,'Nates Projections'!$A$8:$O$500,11,FALSE),VLOOKUP($A86,'Blakes Projections'!$A$8:$O$500,11,FALSE)),IFERROR(VLOOKUP($A86,'Blakes Projections'!$A$8:$O$500,11,FALSE),VLOOKUP($A86,'Nates Projections'!$A$8:$O$500,11,FALSE)))</f>
        <v>67.25</v>
      </c>
      <c r="L86" s="38">
        <f>AVERAGE(IFERROR(VLOOKUP($A86,'Nates Projections'!$A$8:$O$500,12,FALSE),VLOOKUP($A86,'Blakes Projections'!$A$8:$O$500,12,FALSE)),IFERROR(VLOOKUP($A86,'Blakes Projections'!$A$8:$O$500,12,FALSE),VLOOKUP($A86,'Nates Projections'!$A$8:$O$500,12,FALSE)))</f>
        <v>180.85</v>
      </c>
      <c r="M86" s="38">
        <f>AVERAGE(IFERROR(VLOOKUP($A86,'Nates Projections'!$A$8:$O$500,13,FALSE),VLOOKUP($A86,'Blakes Projections'!$A$8:$O$500,13,FALSE)),IFERROR(VLOOKUP($A86,'Blakes Projections'!$A$8:$O$500,13,FALSE),VLOOKUP($A86,'Nates Projections'!$A$8:$O$500,13,FALSE)))</f>
        <v>34.950000000000003</v>
      </c>
      <c r="N86" s="52">
        <f t="shared" si="0"/>
        <v>7.0496808215376072E-2</v>
      </c>
      <c r="O86" s="71">
        <f>AVERAGE(IFERROR(VLOOKUP($A86,'Nates Projections'!$A$8:$O$500,15,FALSE),VLOOKUP($A86,'Blakes Projections'!$A$8:$O$500,15,FALSE)),IFERROR(VLOOKUP($A86,'Blakes Projections'!$A$8:$O$500,15,FALSE),VLOOKUP($A86,'Nates Projections'!$A$8:$O$500,15,FALSE)))</f>
        <v>22.574999999999999</v>
      </c>
      <c r="P86" s="55">
        <f t="shared" ref="P86:Y86" si="99">IF(F$4="Yes",F86*F$5,0)</f>
        <v>63.5</v>
      </c>
      <c r="Q86" s="55">
        <f t="shared" si="99"/>
        <v>133.49999999999997</v>
      </c>
      <c r="R86" s="55">
        <f t="shared" si="99"/>
        <v>0</v>
      </c>
      <c r="S86" s="55">
        <f t="shared" si="99"/>
        <v>4.4749999999999996</v>
      </c>
      <c r="T86" s="55">
        <f t="shared" si="99"/>
        <v>90.075000000000003</v>
      </c>
      <c r="U86" s="55">
        <f t="shared" si="99"/>
        <v>20.175000000000001</v>
      </c>
      <c r="V86" s="55">
        <f t="shared" si="99"/>
        <v>108.50999999999999</v>
      </c>
      <c r="W86" s="55">
        <f t="shared" si="99"/>
        <v>0</v>
      </c>
      <c r="X86" s="55">
        <f t="shared" si="99"/>
        <v>0</v>
      </c>
      <c r="Y86" s="56">
        <f t="shared" si="99"/>
        <v>0</v>
      </c>
      <c r="Z86" s="57">
        <f t="shared" si="2"/>
        <v>420.23499999999996</v>
      </c>
      <c r="AA86" s="59">
        <f t="shared" si="3"/>
        <v>5.0027976190476187</v>
      </c>
      <c r="AB86" s="59">
        <f t="shared" si="4"/>
        <v>8.8178571428570329E-2</v>
      </c>
      <c r="AC86" s="1"/>
      <c r="AD86" s="1"/>
      <c r="AE86" s="1"/>
      <c r="AF86" s="1"/>
      <c r="AG86" s="1"/>
      <c r="AH86" s="1"/>
      <c r="AI86" s="1"/>
      <c r="AJ86" s="1"/>
      <c r="AK86" s="1"/>
      <c r="AL86" s="1">
        <f>IFERROR(VLOOKUP(C86,CALC!$K$2:$M$8,2,FALSE),1)</f>
        <v>1</v>
      </c>
      <c r="AM86" s="1">
        <f>IFERROR(VLOOKUP(C86,CALC!$K$2:$M$8,3,FALSE),1)</f>
        <v>1</v>
      </c>
      <c r="AN86" s="1">
        <f>VLOOKUP(B86,CALC!$E$2:$H$33,3,FALSE)</f>
        <v>1</v>
      </c>
      <c r="AO86" s="1">
        <f>VLOOKUP(B86,CALC!$E$2:$H$33,4,FALSE)</f>
        <v>1</v>
      </c>
      <c r="AP86" s="1"/>
      <c r="AQ86" s="3">
        <f t="shared" si="5"/>
        <v>5.0027976190476187</v>
      </c>
      <c r="AR86" s="3">
        <f t="shared" si="6"/>
        <v>5.0027976190476187</v>
      </c>
      <c r="AS86" s="3">
        <f t="shared" si="7"/>
        <v>5.0027976190476187</v>
      </c>
      <c r="AT86" s="3">
        <f t="shared" si="8"/>
        <v>5.0027976190476187</v>
      </c>
      <c r="AU86" s="3">
        <f t="shared" si="9"/>
        <v>5.0027976190476187</v>
      </c>
      <c r="AV86" s="3">
        <f t="shared" si="10"/>
        <v>5.0027976190476187</v>
      </c>
      <c r="AW86" s="3">
        <f t="shared" si="11"/>
        <v>5.0027976190476187</v>
      </c>
      <c r="AX86" s="3">
        <f t="shared" si="12"/>
        <v>5.0027976190476187</v>
      </c>
      <c r="AY86" s="3">
        <f t="shared" si="13"/>
        <v>8.8178571428570329E-2</v>
      </c>
      <c r="AZ86" s="3">
        <f t="shared" si="14"/>
        <v>8.8178571428570329E-2</v>
      </c>
      <c r="BA86" s="3">
        <f t="shared" si="15"/>
        <v>8.8178571428570329E-2</v>
      </c>
      <c r="BB86" s="3">
        <f t="shared" si="16"/>
        <v>8.8178571428570329E-2</v>
      </c>
      <c r="BC86" s="3">
        <f t="shared" si="17"/>
        <v>8.8178571428570329E-2</v>
      </c>
      <c r="BD86" s="3">
        <f t="shared" si="18"/>
        <v>8.8178571428570329E-2</v>
      </c>
      <c r="BE86" s="3">
        <f t="shared" si="19"/>
        <v>8.8178571428570329E-2</v>
      </c>
      <c r="BF86" s="3">
        <f t="shared" si="20"/>
        <v>8.8178571428570329E-2</v>
      </c>
      <c r="BG86" s="3">
        <f t="shared" si="21"/>
        <v>8.8178571428570329E-2</v>
      </c>
    </row>
    <row r="87" spans="1:59" ht="15" x14ac:dyDescent="0.25">
      <c r="A87" s="38" t="s">
        <v>254</v>
      </c>
      <c r="B87" s="38" t="s">
        <v>19</v>
      </c>
      <c r="C87" s="38" t="s">
        <v>186</v>
      </c>
      <c r="D87" s="38"/>
      <c r="E87" s="39">
        <f>AVERAGE(IFERROR(VLOOKUP($A87,'Nates Projections'!$A$8:$O$500,5,FALSE),VLOOKUP($A87,'Blakes Projections'!$A$8:$O$500,5,FALSE)),IFERROR(VLOOKUP($A87,'Blakes Projections'!$A$8:$O$500,5,FALSE),VLOOKUP($A87,'Nates Projections'!$A$8:$O$500,5,FALSE)))</f>
        <v>84</v>
      </c>
      <c r="F87" s="38">
        <f>AVERAGE(IFERROR(VLOOKUP($A87,'Nates Projections'!$A$8:$O$500,6,FALSE),VLOOKUP($A87,'Blakes Projections'!$A$8:$O$500,6,FALSE)),IFERROR(VLOOKUP($A87,'Blakes Projections'!$A$8:$O$500,6,FALSE),VLOOKUP($A87,'Nates Projections'!$A$8:$O$500,6,FALSE)))</f>
        <v>29.9</v>
      </c>
      <c r="G87" s="38">
        <f>AVERAGE(IFERROR(VLOOKUP($A87,'Nates Projections'!$A$8:$O$500,7,FALSE),VLOOKUP($A87,'Blakes Projections'!$A$8:$O$500,7,FALSE)),IFERROR(VLOOKUP($A87,'Blakes Projections'!$A$8:$O$500,7,FALSE),VLOOKUP($A87,'Nates Projections'!$A$8:$O$500,7,FALSE)))</f>
        <v>37.049999999999997</v>
      </c>
      <c r="H87" s="38">
        <f>AVERAGE(IFERROR(VLOOKUP($A87,'Nates Projections'!$A$8:$O$500,8,FALSE),VLOOKUP($A87,'Blakes Projections'!$A$8:$O$500,8,FALSE)),IFERROR(VLOOKUP($A87,'Blakes Projections'!$A$8:$O$500,8,FALSE),VLOOKUP($A87,'Nates Projections'!$A$8:$O$500,8,FALSE)))</f>
        <v>66.95</v>
      </c>
      <c r="I87" s="38">
        <f>AVERAGE(IFERROR(VLOOKUP($A87,'Nates Projections'!$A$8:$O$500,9,FALSE),VLOOKUP($A87,'Blakes Projections'!$A$8:$O$500,9,FALSE)),IFERROR(VLOOKUP($A87,'Blakes Projections'!$A$8:$O$500,9,FALSE),VLOOKUP($A87,'Nates Projections'!$A$8:$O$500,9,FALSE)))</f>
        <v>14.4</v>
      </c>
      <c r="J87" s="38">
        <f>AVERAGE(IFERROR(VLOOKUP($A87,'Nates Projections'!$A$8:$O$500,10,FALSE),VLOOKUP($A87,'Blakes Projections'!$A$8:$O$500,10,FALSE)),IFERROR(VLOOKUP($A87,'Blakes Projections'!$A$8:$O$500,10,FALSE),VLOOKUP($A87,'Nates Projections'!$A$8:$O$500,10,FALSE)))</f>
        <v>203.25</v>
      </c>
      <c r="K87" s="38">
        <f>AVERAGE(IFERROR(VLOOKUP($A87,'Nates Projections'!$A$8:$O$500,11,FALSE),VLOOKUP($A87,'Blakes Projections'!$A$8:$O$500,11,FALSE)),IFERROR(VLOOKUP($A87,'Blakes Projections'!$A$8:$O$500,11,FALSE),VLOOKUP($A87,'Nates Projections'!$A$8:$O$500,11,FALSE)))</f>
        <v>77.900000000000006</v>
      </c>
      <c r="L87" s="38">
        <f>AVERAGE(IFERROR(VLOOKUP($A87,'Nates Projections'!$A$8:$O$500,12,FALSE),VLOOKUP($A87,'Blakes Projections'!$A$8:$O$500,12,FALSE)),IFERROR(VLOOKUP($A87,'Blakes Projections'!$A$8:$O$500,12,FALSE),VLOOKUP($A87,'Nates Projections'!$A$8:$O$500,12,FALSE)))</f>
        <v>86.7</v>
      </c>
      <c r="M87" s="38">
        <f>AVERAGE(IFERROR(VLOOKUP($A87,'Nates Projections'!$A$8:$O$500,13,FALSE),VLOOKUP($A87,'Blakes Projections'!$A$8:$O$500,13,FALSE)),IFERROR(VLOOKUP($A87,'Blakes Projections'!$A$8:$O$500,13,FALSE),VLOOKUP($A87,'Nates Projections'!$A$8:$O$500,13,FALSE)))</f>
        <v>52.75</v>
      </c>
      <c r="N87" s="52">
        <f t="shared" si="0"/>
        <v>0.14710947109471095</v>
      </c>
      <c r="O87" s="71">
        <f>AVERAGE(IFERROR(VLOOKUP($A87,'Nates Projections'!$A$8:$O$500,15,FALSE),VLOOKUP($A87,'Blakes Projections'!$A$8:$O$500,15,FALSE)),IFERROR(VLOOKUP($A87,'Blakes Projections'!$A$8:$O$500,15,FALSE),VLOOKUP($A87,'Nates Projections'!$A$8:$O$500,15,FALSE)))</f>
        <v>18.975000000000001</v>
      </c>
      <c r="P87" s="55">
        <f t="shared" ref="P87:Y87" si="100">IF(F$4="Yes",F87*F$5,0)</f>
        <v>149.5</v>
      </c>
      <c r="Q87" s="55">
        <f t="shared" si="100"/>
        <v>138.9375</v>
      </c>
      <c r="R87" s="55">
        <f t="shared" si="100"/>
        <v>0</v>
      </c>
      <c r="S87" s="55">
        <f t="shared" si="100"/>
        <v>7.2</v>
      </c>
      <c r="T87" s="55">
        <f t="shared" si="100"/>
        <v>101.625</v>
      </c>
      <c r="U87" s="55">
        <f t="shared" si="100"/>
        <v>23.37</v>
      </c>
      <c r="V87" s="55">
        <f t="shared" si="100"/>
        <v>52.02</v>
      </c>
      <c r="W87" s="55">
        <f t="shared" si="100"/>
        <v>0</v>
      </c>
      <c r="X87" s="55">
        <f t="shared" si="100"/>
        <v>0</v>
      </c>
      <c r="Y87" s="56">
        <f t="shared" si="100"/>
        <v>0</v>
      </c>
      <c r="Z87" s="57">
        <f t="shared" si="2"/>
        <v>472.65249999999997</v>
      </c>
      <c r="AA87" s="59">
        <f t="shared" si="3"/>
        <v>5.6268154761904761</v>
      </c>
      <c r="AB87" s="59">
        <f t="shared" si="4"/>
        <v>-0.1478067499999991</v>
      </c>
      <c r="AC87" s="1"/>
      <c r="AD87" s="1"/>
      <c r="AE87" s="1"/>
      <c r="AF87" s="1"/>
      <c r="AG87" s="1"/>
      <c r="AH87" s="1"/>
      <c r="AI87" s="1"/>
      <c r="AJ87" s="1"/>
      <c r="AK87" s="1"/>
      <c r="AL87" s="1">
        <f>IFERROR(VLOOKUP(C87,CALC!$K$2:$M$8,2,FALSE),1)</f>
        <v>1.08</v>
      </c>
      <c r="AM87" s="1">
        <f>IFERROR(VLOOKUP(C87,CALC!$K$2:$M$8,3,FALSE),1)</f>
        <v>1.04</v>
      </c>
      <c r="AN87" s="1">
        <f>VLOOKUP(B87,CALC!$E$2:$H$33,3,FALSE)</f>
        <v>1.19</v>
      </c>
      <c r="AO87" s="1">
        <f>VLOOKUP(B87,CALC!$E$2:$H$33,4,FALSE)</f>
        <v>1.095</v>
      </c>
      <c r="AP87" s="1"/>
      <c r="AQ87" s="3">
        <f t="shared" si="5"/>
        <v>5.8518880952380954</v>
      </c>
      <c r="AR87" s="3">
        <f t="shared" si="6"/>
        <v>6.0769607142857147</v>
      </c>
      <c r="AS87" s="3">
        <f t="shared" si="7"/>
        <v>6.1613629464285715</v>
      </c>
      <c r="AT87" s="3">
        <f t="shared" si="8"/>
        <v>6.6959104166666661</v>
      </c>
      <c r="AU87" s="3">
        <f t="shared" si="9"/>
        <v>6.4078174642857144</v>
      </c>
      <c r="AV87" s="3">
        <f t="shared" si="10"/>
        <v>6.9637468333333334</v>
      </c>
      <c r="AW87" s="3">
        <f t="shared" si="11"/>
        <v>6.6542719821428573</v>
      </c>
      <c r="AX87" s="3">
        <f t="shared" si="12"/>
        <v>7.2315832499999999</v>
      </c>
      <c r="AY87" s="3">
        <f t="shared" si="13"/>
        <v>-0.12979166666666586</v>
      </c>
      <c r="AZ87" s="3">
        <f t="shared" si="14"/>
        <v>-0.13498333333333251</v>
      </c>
      <c r="BA87" s="3">
        <f t="shared" si="15"/>
        <v>-0.14017499999999913</v>
      </c>
      <c r="BB87" s="3">
        <f t="shared" si="16"/>
        <v>-0.14212187499999912</v>
      </c>
      <c r="BC87" s="3">
        <f t="shared" si="17"/>
        <v>-0.15445208333333238</v>
      </c>
      <c r="BD87" s="3">
        <f t="shared" si="18"/>
        <v>-0.1478067499999991</v>
      </c>
      <c r="BE87" s="3">
        <f t="shared" si="19"/>
        <v>-0.16063016666666569</v>
      </c>
      <c r="BF87" s="3">
        <f t="shared" si="20"/>
        <v>-0.15349162499999905</v>
      </c>
      <c r="BG87" s="3">
        <f t="shared" si="21"/>
        <v>-0.16680824999999896</v>
      </c>
    </row>
    <row r="88" spans="1:59" ht="15" x14ac:dyDescent="0.25">
      <c r="A88" s="38" t="s">
        <v>268</v>
      </c>
      <c r="B88" s="38" t="s">
        <v>93</v>
      </c>
      <c r="C88" s="38" t="s">
        <v>186</v>
      </c>
      <c r="D88" s="38"/>
      <c r="E88" s="39">
        <f>AVERAGE(IFERROR(VLOOKUP($A88,'Nates Projections'!$A$8:$O$500,5,FALSE),VLOOKUP($A88,'Blakes Projections'!$A$8:$O$500,5,FALSE)),IFERROR(VLOOKUP($A88,'Blakes Projections'!$A$8:$O$500,5,FALSE),VLOOKUP($A88,'Nates Projections'!$A$8:$O$500,5,FALSE)))</f>
        <v>84</v>
      </c>
      <c r="F88" s="38">
        <f>AVERAGE(IFERROR(VLOOKUP($A88,'Nates Projections'!$A$8:$O$500,6,FALSE),VLOOKUP($A88,'Blakes Projections'!$A$8:$O$500,6,FALSE)),IFERROR(VLOOKUP($A88,'Blakes Projections'!$A$8:$O$500,6,FALSE),VLOOKUP($A88,'Nates Projections'!$A$8:$O$500,6,FALSE)))</f>
        <v>39</v>
      </c>
      <c r="G88" s="38">
        <f>AVERAGE(IFERROR(VLOOKUP($A88,'Nates Projections'!$A$8:$O$500,7,FALSE),VLOOKUP($A88,'Blakes Projections'!$A$8:$O$500,7,FALSE)),IFERROR(VLOOKUP($A88,'Blakes Projections'!$A$8:$O$500,7,FALSE),VLOOKUP($A88,'Nates Projections'!$A$8:$O$500,7,FALSE)))</f>
        <v>30.5</v>
      </c>
      <c r="H88" s="38">
        <f>AVERAGE(IFERROR(VLOOKUP($A88,'Nates Projections'!$A$8:$O$500,8,FALSE),VLOOKUP($A88,'Blakes Projections'!$A$8:$O$500,8,FALSE)),IFERROR(VLOOKUP($A88,'Blakes Projections'!$A$8:$O$500,8,FALSE),VLOOKUP($A88,'Nates Projections'!$A$8:$O$500,8,FALSE)))</f>
        <v>69.5</v>
      </c>
      <c r="I88" s="38">
        <f>AVERAGE(IFERROR(VLOOKUP($A88,'Nates Projections'!$A$8:$O$500,9,FALSE),VLOOKUP($A88,'Blakes Projections'!$A$8:$O$500,9,FALSE)),IFERROR(VLOOKUP($A88,'Blakes Projections'!$A$8:$O$500,9,FALSE),VLOOKUP($A88,'Nates Projections'!$A$8:$O$500,9,FALSE)))</f>
        <v>19.850000000000001</v>
      </c>
      <c r="J88" s="38">
        <f>AVERAGE(IFERROR(VLOOKUP($A88,'Nates Projections'!$A$8:$O$500,10,FALSE),VLOOKUP($A88,'Blakes Projections'!$A$8:$O$500,10,FALSE)),IFERROR(VLOOKUP($A88,'Blakes Projections'!$A$8:$O$500,10,FALSE),VLOOKUP($A88,'Nates Projections'!$A$8:$O$500,10,FALSE)))</f>
        <v>228</v>
      </c>
      <c r="K88" s="38">
        <f>AVERAGE(IFERROR(VLOOKUP($A88,'Nates Projections'!$A$8:$O$500,11,FALSE),VLOOKUP($A88,'Blakes Projections'!$A$8:$O$500,11,FALSE)),IFERROR(VLOOKUP($A88,'Blakes Projections'!$A$8:$O$500,11,FALSE),VLOOKUP($A88,'Nates Projections'!$A$8:$O$500,11,FALSE)))</f>
        <v>78.8</v>
      </c>
      <c r="L88" s="38">
        <f>AVERAGE(IFERROR(VLOOKUP($A88,'Nates Projections'!$A$8:$O$500,12,FALSE),VLOOKUP($A88,'Blakes Projections'!$A$8:$O$500,12,FALSE)),IFERROR(VLOOKUP($A88,'Blakes Projections'!$A$8:$O$500,12,FALSE),VLOOKUP($A88,'Nates Projections'!$A$8:$O$500,12,FALSE)))</f>
        <v>31.200000000000003</v>
      </c>
      <c r="M88" s="38">
        <f>AVERAGE(IFERROR(VLOOKUP($A88,'Nates Projections'!$A$8:$O$500,13,FALSE),VLOOKUP($A88,'Blakes Projections'!$A$8:$O$500,13,FALSE)),IFERROR(VLOOKUP($A88,'Blakes Projections'!$A$8:$O$500,13,FALSE),VLOOKUP($A88,'Nates Projections'!$A$8:$O$500,13,FALSE)))</f>
        <v>37.700000000000003</v>
      </c>
      <c r="N88" s="52">
        <f t="shared" si="0"/>
        <v>0.17105263157894737</v>
      </c>
      <c r="O88" s="71">
        <f>AVERAGE(IFERROR(VLOOKUP($A88,'Nates Projections'!$A$8:$O$500,15,FALSE),VLOOKUP($A88,'Blakes Projections'!$A$8:$O$500,15,FALSE)),IFERROR(VLOOKUP($A88,'Blakes Projections'!$A$8:$O$500,15,FALSE),VLOOKUP($A88,'Nates Projections'!$A$8:$O$500,15,FALSE)))</f>
        <v>19</v>
      </c>
      <c r="P88" s="55">
        <f t="shared" ref="P88:Y88" si="101">IF(F$4="Yes",F88*F$5,0)</f>
        <v>195</v>
      </c>
      <c r="Q88" s="55">
        <f t="shared" si="101"/>
        <v>114.375</v>
      </c>
      <c r="R88" s="55">
        <f t="shared" si="101"/>
        <v>0</v>
      </c>
      <c r="S88" s="55">
        <f t="shared" si="101"/>
        <v>9.9250000000000007</v>
      </c>
      <c r="T88" s="55">
        <f t="shared" si="101"/>
        <v>114</v>
      </c>
      <c r="U88" s="55">
        <f t="shared" si="101"/>
        <v>23.639999999999997</v>
      </c>
      <c r="V88" s="55">
        <f t="shared" si="101"/>
        <v>18.720000000000002</v>
      </c>
      <c r="W88" s="55">
        <f t="shared" si="101"/>
        <v>0</v>
      </c>
      <c r="X88" s="55">
        <f t="shared" si="101"/>
        <v>0</v>
      </c>
      <c r="Y88" s="56">
        <f t="shared" si="101"/>
        <v>0</v>
      </c>
      <c r="Z88" s="57">
        <f t="shared" si="2"/>
        <v>475.66</v>
      </c>
      <c r="AA88" s="59">
        <f t="shared" si="3"/>
        <v>5.6626190476190477</v>
      </c>
      <c r="AB88" s="59">
        <f t="shared" si="4"/>
        <v>-0.10214626190476084</v>
      </c>
      <c r="AC88" s="1"/>
      <c r="AD88" s="1"/>
      <c r="AE88" s="1"/>
      <c r="AF88" s="1"/>
      <c r="AG88" s="1"/>
      <c r="AH88" s="1"/>
      <c r="AI88" s="1"/>
      <c r="AJ88" s="1"/>
      <c r="AK88" s="1"/>
      <c r="AL88" s="1">
        <f>IFERROR(VLOOKUP(C88,CALC!$K$2:$M$8,2,FALSE),1)</f>
        <v>1.08</v>
      </c>
      <c r="AM88" s="1">
        <f>IFERROR(VLOOKUP(C88,CALC!$K$2:$M$8,3,FALSE),1)</f>
        <v>1.04</v>
      </c>
      <c r="AN88" s="1">
        <f>VLOOKUP(B88,CALC!$E$2:$H$33,3,FALSE)</f>
        <v>1.0900000000000001</v>
      </c>
      <c r="AO88" s="1">
        <f>VLOOKUP(B88,CALC!$E$2:$H$33,4,FALSE)</f>
        <v>1.0449999999999999</v>
      </c>
      <c r="AP88" s="1"/>
      <c r="AQ88" s="3">
        <f t="shared" si="5"/>
        <v>5.8891238095238094</v>
      </c>
      <c r="AR88" s="3">
        <f t="shared" si="6"/>
        <v>6.1156285714285721</v>
      </c>
      <c r="AS88" s="3">
        <f t="shared" si="7"/>
        <v>5.917436904761904</v>
      </c>
      <c r="AT88" s="3">
        <f t="shared" si="8"/>
        <v>6.1722547619047621</v>
      </c>
      <c r="AU88" s="3">
        <f t="shared" si="9"/>
        <v>6.1541343809523807</v>
      </c>
      <c r="AV88" s="3">
        <f t="shared" si="10"/>
        <v>6.419144952380953</v>
      </c>
      <c r="AW88" s="3">
        <f t="shared" si="11"/>
        <v>6.3908318571428575</v>
      </c>
      <c r="AX88" s="3">
        <f t="shared" si="12"/>
        <v>6.6660351428571438</v>
      </c>
      <c r="AY88" s="3">
        <f t="shared" si="13"/>
        <v>-9.398809523809426E-2</v>
      </c>
      <c r="AZ88" s="3">
        <f t="shared" si="14"/>
        <v>-9.7747619047618028E-2</v>
      </c>
      <c r="BA88" s="3">
        <f t="shared" si="15"/>
        <v>-0.10150714285714181</v>
      </c>
      <c r="BB88" s="3">
        <f t="shared" si="16"/>
        <v>-9.8217559523808493E-2</v>
      </c>
      <c r="BC88" s="3">
        <f t="shared" si="17"/>
        <v>-0.10244702380952275</v>
      </c>
      <c r="BD88" s="3">
        <f t="shared" si="18"/>
        <v>-0.10214626190476084</v>
      </c>
      <c r="BE88" s="3">
        <f t="shared" si="19"/>
        <v>-0.10654490476190366</v>
      </c>
      <c r="BF88" s="3">
        <f t="shared" si="20"/>
        <v>-0.10607496428571318</v>
      </c>
      <c r="BG88" s="3">
        <f t="shared" si="21"/>
        <v>-0.11064278571428458</v>
      </c>
    </row>
    <row r="89" spans="1:59" ht="15" x14ac:dyDescent="0.25">
      <c r="A89" s="38" t="s">
        <v>252</v>
      </c>
      <c r="B89" s="38" t="s">
        <v>49</v>
      </c>
      <c r="C89" s="38" t="s">
        <v>153</v>
      </c>
      <c r="D89" s="38"/>
      <c r="E89" s="39">
        <f>AVERAGE(IFERROR(VLOOKUP($A89,'Nates Projections'!$A$8:$O$500,5,FALSE),VLOOKUP($A89,'Blakes Projections'!$A$8:$O$500,5,FALSE)),IFERROR(VLOOKUP($A89,'Blakes Projections'!$A$8:$O$500,5,FALSE),VLOOKUP($A89,'Nates Projections'!$A$8:$O$500,5,FALSE)))</f>
        <v>84</v>
      </c>
      <c r="F89" s="38">
        <f>AVERAGE(IFERROR(VLOOKUP($A89,'Nates Projections'!$A$8:$O$500,6,FALSE),VLOOKUP($A89,'Blakes Projections'!$A$8:$O$500,6,FALSE)),IFERROR(VLOOKUP($A89,'Blakes Projections'!$A$8:$O$500,6,FALSE),VLOOKUP($A89,'Nates Projections'!$A$8:$O$500,6,FALSE)))</f>
        <v>25.7</v>
      </c>
      <c r="G89" s="38">
        <f>AVERAGE(IFERROR(VLOOKUP($A89,'Nates Projections'!$A$8:$O$500,7,FALSE),VLOOKUP($A89,'Blakes Projections'!$A$8:$O$500,7,FALSE)),IFERROR(VLOOKUP($A89,'Blakes Projections'!$A$8:$O$500,7,FALSE),VLOOKUP($A89,'Nates Projections'!$A$8:$O$500,7,FALSE)))</f>
        <v>63.9</v>
      </c>
      <c r="H89" s="38">
        <f>AVERAGE(IFERROR(VLOOKUP($A89,'Nates Projections'!$A$8:$O$500,8,FALSE),VLOOKUP($A89,'Blakes Projections'!$A$8:$O$500,8,FALSE)),IFERROR(VLOOKUP($A89,'Blakes Projections'!$A$8:$O$500,8,FALSE),VLOOKUP($A89,'Nates Projections'!$A$8:$O$500,8,FALSE)))</f>
        <v>89.55</v>
      </c>
      <c r="I89" s="38">
        <f>AVERAGE(IFERROR(VLOOKUP($A89,'Nates Projections'!$A$8:$O$500,9,FALSE),VLOOKUP($A89,'Blakes Projections'!$A$8:$O$500,9,FALSE)),IFERROR(VLOOKUP($A89,'Blakes Projections'!$A$8:$O$500,9,FALSE),VLOOKUP($A89,'Nates Projections'!$A$8:$O$500,9,FALSE)))</f>
        <v>24.85</v>
      </c>
      <c r="J89" s="38">
        <f>AVERAGE(IFERROR(VLOOKUP($A89,'Nates Projections'!$A$8:$O$500,10,FALSE),VLOOKUP($A89,'Blakes Projections'!$A$8:$O$500,10,FALSE)),IFERROR(VLOOKUP($A89,'Blakes Projections'!$A$8:$O$500,10,FALSE),VLOOKUP($A89,'Nates Projections'!$A$8:$O$500,10,FALSE)))</f>
        <v>155.10000000000002</v>
      </c>
      <c r="K89" s="38">
        <f>AVERAGE(IFERROR(VLOOKUP($A89,'Nates Projections'!$A$8:$O$500,11,FALSE),VLOOKUP($A89,'Blakes Projections'!$A$8:$O$500,11,FALSE)),IFERROR(VLOOKUP($A89,'Blakes Projections'!$A$8:$O$500,11,FALSE),VLOOKUP($A89,'Nates Projections'!$A$8:$O$500,11,FALSE)))</f>
        <v>13.399999999999999</v>
      </c>
      <c r="L89" s="38">
        <f>AVERAGE(IFERROR(VLOOKUP($A89,'Nates Projections'!$A$8:$O$500,12,FALSE),VLOOKUP($A89,'Blakes Projections'!$A$8:$O$500,12,FALSE)),IFERROR(VLOOKUP($A89,'Blakes Projections'!$A$8:$O$500,12,FALSE),VLOOKUP($A89,'Nates Projections'!$A$8:$O$500,12,FALSE)))</f>
        <v>52.3</v>
      </c>
      <c r="M89" s="38">
        <f>AVERAGE(IFERROR(VLOOKUP($A89,'Nates Projections'!$A$8:$O$500,13,FALSE),VLOOKUP($A89,'Blakes Projections'!$A$8:$O$500,13,FALSE)),IFERROR(VLOOKUP($A89,'Blakes Projections'!$A$8:$O$500,13,FALSE),VLOOKUP($A89,'Nates Projections'!$A$8:$O$500,13,FALSE)))</f>
        <v>29.85</v>
      </c>
      <c r="N89" s="52">
        <f t="shared" si="0"/>
        <v>0.16569954867827205</v>
      </c>
      <c r="O89" s="71">
        <f>AVERAGE(IFERROR(VLOOKUP($A89,'Nates Projections'!$A$8:$O$500,15,FALSE),VLOOKUP($A89,'Blakes Projections'!$A$8:$O$500,15,FALSE)),IFERROR(VLOOKUP($A89,'Blakes Projections'!$A$8:$O$500,15,FALSE),VLOOKUP($A89,'Nates Projections'!$A$8:$O$500,15,FALSE)))</f>
        <v>19.899999999999999</v>
      </c>
      <c r="P89" s="55">
        <f t="shared" ref="P89:Y89" si="102">IF(F$4="Yes",F89*F$5,0)</f>
        <v>128.5</v>
      </c>
      <c r="Q89" s="55">
        <f t="shared" si="102"/>
        <v>239.625</v>
      </c>
      <c r="R89" s="55">
        <f t="shared" si="102"/>
        <v>0</v>
      </c>
      <c r="S89" s="55">
        <f t="shared" si="102"/>
        <v>12.425000000000001</v>
      </c>
      <c r="T89" s="55">
        <f t="shared" si="102"/>
        <v>77.550000000000011</v>
      </c>
      <c r="U89" s="55">
        <f t="shared" si="102"/>
        <v>4.0199999999999996</v>
      </c>
      <c r="V89" s="55">
        <f t="shared" si="102"/>
        <v>31.379999999999995</v>
      </c>
      <c r="W89" s="55">
        <f t="shared" si="102"/>
        <v>0</v>
      </c>
      <c r="X89" s="55">
        <f t="shared" si="102"/>
        <v>0</v>
      </c>
      <c r="Y89" s="56">
        <f t="shared" si="102"/>
        <v>0</v>
      </c>
      <c r="Z89" s="57">
        <f t="shared" si="2"/>
        <v>493.5</v>
      </c>
      <c r="AA89" s="59">
        <f t="shared" si="3"/>
        <v>5.875</v>
      </c>
      <c r="AB89" s="59">
        <f t="shared" si="4"/>
        <v>0.10500262500000083</v>
      </c>
      <c r="AC89" s="1"/>
      <c r="AD89" s="1"/>
      <c r="AE89" s="1"/>
      <c r="AF89" s="1"/>
      <c r="AG89" s="1"/>
      <c r="AH89" s="1"/>
      <c r="AI89" s="1"/>
      <c r="AJ89" s="1"/>
      <c r="AK89" s="1"/>
      <c r="AL89" s="1">
        <f>IFERROR(VLOOKUP(C89,CALC!$K$2:$M$8,2,FALSE),1)</f>
        <v>0.96</v>
      </c>
      <c r="AM89" s="1">
        <f>IFERROR(VLOOKUP(C89,CALC!$K$2:$M$8,3,FALSE),1)</f>
        <v>0.98</v>
      </c>
      <c r="AN89" s="1">
        <f>VLOOKUP(B89,CALC!$E$2:$H$33,3,FALSE)</f>
        <v>0.81</v>
      </c>
      <c r="AO89" s="1">
        <f>VLOOKUP(B89,CALC!$E$2:$H$33,4,FALSE)</f>
        <v>0.90500000000000003</v>
      </c>
      <c r="AP89" s="1"/>
      <c r="AQ89" s="3">
        <f t="shared" si="5"/>
        <v>5.7575000000000003</v>
      </c>
      <c r="AR89" s="3">
        <f t="shared" si="6"/>
        <v>5.64</v>
      </c>
      <c r="AS89" s="3">
        <f t="shared" si="7"/>
        <v>5.3168750000000005</v>
      </c>
      <c r="AT89" s="3">
        <f t="shared" si="8"/>
        <v>4.75875</v>
      </c>
      <c r="AU89" s="3">
        <f t="shared" si="9"/>
        <v>5.2105375</v>
      </c>
      <c r="AV89" s="3">
        <f t="shared" si="10"/>
        <v>4.6635750000000007</v>
      </c>
      <c r="AW89" s="3">
        <f t="shared" si="11"/>
        <v>5.1041999999999996</v>
      </c>
      <c r="AX89" s="3">
        <f t="shared" si="12"/>
        <v>4.5684000000000005</v>
      </c>
      <c r="AY89" s="3">
        <f t="shared" si="13"/>
        <v>0.11839285714285808</v>
      </c>
      <c r="AZ89" s="3">
        <f t="shared" si="14"/>
        <v>0.11602500000000092</v>
      </c>
      <c r="BA89" s="3">
        <f t="shared" si="15"/>
        <v>0.11365714285714375</v>
      </c>
      <c r="BB89" s="3">
        <f t="shared" si="16"/>
        <v>0.10714553571428656</v>
      </c>
      <c r="BC89" s="3">
        <f t="shared" si="17"/>
        <v>9.5898214285715044E-2</v>
      </c>
      <c r="BD89" s="3">
        <f t="shared" si="18"/>
        <v>0.10500262500000083</v>
      </c>
      <c r="BE89" s="3">
        <f t="shared" si="19"/>
        <v>9.3980250000000751E-2</v>
      </c>
      <c r="BF89" s="3">
        <f t="shared" si="20"/>
        <v>0.1028597142857151</v>
      </c>
      <c r="BG89" s="3">
        <f t="shared" si="21"/>
        <v>9.2062285714286443E-2</v>
      </c>
    </row>
    <row r="90" spans="1:59" ht="15" x14ac:dyDescent="0.25">
      <c r="A90" s="38" t="s">
        <v>265</v>
      </c>
      <c r="B90" s="38" t="s">
        <v>72</v>
      </c>
      <c r="C90" s="38" t="s">
        <v>191</v>
      </c>
      <c r="D90" s="38"/>
      <c r="E90" s="39">
        <f>AVERAGE(IFERROR(VLOOKUP($A90,'Nates Projections'!$A$8:$O$500,5,FALSE),VLOOKUP($A90,'Blakes Projections'!$A$8:$O$500,5,FALSE)),IFERROR(VLOOKUP($A90,'Blakes Projections'!$A$8:$O$500,5,FALSE),VLOOKUP($A90,'Nates Projections'!$A$8:$O$500,5,FALSE)))</f>
        <v>84</v>
      </c>
      <c r="F90" s="38">
        <f>AVERAGE(IFERROR(VLOOKUP($A90,'Nates Projections'!$A$8:$O$500,6,FALSE),VLOOKUP($A90,'Blakes Projections'!$A$8:$O$500,6,FALSE)),IFERROR(VLOOKUP($A90,'Blakes Projections'!$A$8:$O$500,6,FALSE),VLOOKUP($A90,'Nates Projections'!$A$8:$O$500,6,FALSE)))</f>
        <v>29.7</v>
      </c>
      <c r="G90" s="38">
        <f>AVERAGE(IFERROR(VLOOKUP($A90,'Nates Projections'!$A$8:$O$500,7,FALSE),VLOOKUP($A90,'Blakes Projections'!$A$8:$O$500,7,FALSE)),IFERROR(VLOOKUP($A90,'Blakes Projections'!$A$8:$O$500,7,FALSE),VLOOKUP($A90,'Nates Projections'!$A$8:$O$500,7,FALSE)))</f>
        <v>47.3</v>
      </c>
      <c r="H90" s="38">
        <f>AVERAGE(IFERROR(VLOOKUP($A90,'Nates Projections'!$A$8:$O$500,8,FALSE),VLOOKUP($A90,'Blakes Projections'!$A$8:$O$500,8,FALSE)),IFERROR(VLOOKUP($A90,'Blakes Projections'!$A$8:$O$500,8,FALSE),VLOOKUP($A90,'Nates Projections'!$A$8:$O$500,8,FALSE)))</f>
        <v>77</v>
      </c>
      <c r="I90" s="38">
        <f>AVERAGE(IFERROR(VLOOKUP($A90,'Nates Projections'!$A$8:$O$500,9,FALSE),VLOOKUP($A90,'Blakes Projections'!$A$8:$O$500,9,FALSE)),IFERROR(VLOOKUP($A90,'Blakes Projections'!$A$8:$O$500,9,FALSE),VLOOKUP($A90,'Nates Projections'!$A$8:$O$500,9,FALSE)))</f>
        <v>28.5</v>
      </c>
      <c r="J90" s="38">
        <f>AVERAGE(IFERROR(VLOOKUP($A90,'Nates Projections'!$A$8:$O$500,10,FALSE),VLOOKUP($A90,'Blakes Projections'!$A$8:$O$500,10,FALSE)),IFERROR(VLOOKUP($A90,'Blakes Projections'!$A$8:$O$500,10,FALSE),VLOOKUP($A90,'Nates Projections'!$A$8:$O$500,10,FALSE)))</f>
        <v>229.25</v>
      </c>
      <c r="K90" s="38">
        <f>AVERAGE(IFERROR(VLOOKUP($A90,'Nates Projections'!$A$8:$O$500,11,FALSE),VLOOKUP($A90,'Blakes Projections'!$A$8:$O$500,11,FALSE)),IFERROR(VLOOKUP($A90,'Blakes Projections'!$A$8:$O$500,11,FALSE),VLOOKUP($A90,'Nates Projections'!$A$8:$O$500,11,FALSE)))</f>
        <v>26.05</v>
      </c>
      <c r="L90" s="38">
        <f>AVERAGE(IFERROR(VLOOKUP($A90,'Nates Projections'!$A$8:$O$500,12,FALSE),VLOOKUP($A90,'Blakes Projections'!$A$8:$O$500,12,FALSE)),IFERROR(VLOOKUP($A90,'Blakes Projections'!$A$8:$O$500,12,FALSE),VLOOKUP($A90,'Nates Projections'!$A$8:$O$500,12,FALSE)))</f>
        <v>27.549999999999997</v>
      </c>
      <c r="M90" s="38">
        <f>AVERAGE(IFERROR(VLOOKUP($A90,'Nates Projections'!$A$8:$O$500,13,FALSE),VLOOKUP($A90,'Blakes Projections'!$A$8:$O$500,13,FALSE)),IFERROR(VLOOKUP($A90,'Blakes Projections'!$A$8:$O$500,13,FALSE),VLOOKUP($A90,'Nates Projections'!$A$8:$O$500,13,FALSE)))</f>
        <v>16.3</v>
      </c>
      <c r="N90" s="52">
        <f t="shared" si="0"/>
        <v>0.12955288985823338</v>
      </c>
      <c r="O90" s="71">
        <f>AVERAGE(IFERROR(VLOOKUP($A90,'Nates Projections'!$A$8:$O$500,15,FALSE),VLOOKUP($A90,'Blakes Projections'!$A$8:$O$500,15,FALSE)),IFERROR(VLOOKUP($A90,'Blakes Projections'!$A$8:$O$500,15,FALSE),VLOOKUP($A90,'Nates Projections'!$A$8:$O$500,15,FALSE)))</f>
        <v>17.05</v>
      </c>
      <c r="P90" s="55">
        <f t="shared" ref="P90:Y90" si="103">IF(F$4="Yes",F90*F$5,0)</f>
        <v>148.5</v>
      </c>
      <c r="Q90" s="55">
        <f t="shared" si="103"/>
        <v>177.375</v>
      </c>
      <c r="R90" s="55">
        <f t="shared" si="103"/>
        <v>0</v>
      </c>
      <c r="S90" s="55">
        <f t="shared" si="103"/>
        <v>14.25</v>
      </c>
      <c r="T90" s="55">
        <f t="shared" si="103"/>
        <v>114.625</v>
      </c>
      <c r="U90" s="55">
        <f t="shared" si="103"/>
        <v>7.8149999999999995</v>
      </c>
      <c r="V90" s="55">
        <f t="shared" si="103"/>
        <v>16.529999999999998</v>
      </c>
      <c r="W90" s="55">
        <f t="shared" si="103"/>
        <v>0</v>
      </c>
      <c r="X90" s="55">
        <f t="shared" si="103"/>
        <v>0</v>
      </c>
      <c r="Y90" s="56">
        <f t="shared" si="103"/>
        <v>0</v>
      </c>
      <c r="Z90" s="57">
        <f t="shared" si="2"/>
        <v>479.09499999999997</v>
      </c>
      <c r="AA90" s="59">
        <f t="shared" si="3"/>
        <v>5.7035119047619043</v>
      </c>
      <c r="AB90" s="59">
        <f t="shared" si="4"/>
        <v>-5.4688095238094772E-2</v>
      </c>
      <c r="AC90" s="1"/>
      <c r="AD90" s="1"/>
      <c r="AE90" s="1"/>
      <c r="AF90" s="1"/>
      <c r="AG90" s="1"/>
      <c r="AH90" s="1"/>
      <c r="AI90" s="1"/>
      <c r="AJ90" s="1"/>
      <c r="AK90" s="1"/>
      <c r="AL90" s="1">
        <f>IFERROR(VLOOKUP(C90,CALC!$K$2:$M$8,2,FALSE),1)</f>
        <v>1.06</v>
      </c>
      <c r="AM90" s="1">
        <f>IFERROR(VLOOKUP(C90,CALC!$K$2:$M$8,3,FALSE),1)</f>
        <v>1.03</v>
      </c>
      <c r="AN90" s="1">
        <f>VLOOKUP(B90,CALC!$E$2:$H$33,3,FALSE)</f>
        <v>1</v>
      </c>
      <c r="AO90" s="1">
        <f>VLOOKUP(B90,CALC!$E$2:$H$33,4,FALSE)</f>
        <v>1</v>
      </c>
      <c r="AP90" s="1"/>
      <c r="AQ90" s="3">
        <f t="shared" si="5"/>
        <v>5.8746172619047616</v>
      </c>
      <c r="AR90" s="3">
        <f t="shared" si="6"/>
        <v>6.045722619047619</v>
      </c>
      <c r="AS90" s="3">
        <f t="shared" si="7"/>
        <v>5.7035119047619043</v>
      </c>
      <c r="AT90" s="3">
        <f t="shared" si="8"/>
        <v>5.7035119047619043</v>
      </c>
      <c r="AU90" s="3">
        <f t="shared" si="9"/>
        <v>5.8746172619047616</v>
      </c>
      <c r="AV90" s="3">
        <f t="shared" si="10"/>
        <v>5.8746172619047616</v>
      </c>
      <c r="AW90" s="3">
        <f t="shared" si="11"/>
        <v>6.045722619047619</v>
      </c>
      <c r="AX90" s="3">
        <f t="shared" si="12"/>
        <v>6.045722619047619</v>
      </c>
      <c r="AY90" s="3">
        <f t="shared" si="13"/>
        <v>-5.309523809523764E-2</v>
      </c>
      <c r="AZ90" s="3">
        <f t="shared" si="14"/>
        <v>-5.4688095238094772E-2</v>
      </c>
      <c r="BA90" s="3">
        <f t="shared" si="15"/>
        <v>-5.6280952380951904E-2</v>
      </c>
      <c r="BB90" s="3">
        <f t="shared" si="16"/>
        <v>-5.309523809523764E-2</v>
      </c>
      <c r="BC90" s="3">
        <f t="shared" si="17"/>
        <v>-5.309523809523764E-2</v>
      </c>
      <c r="BD90" s="3">
        <f t="shared" si="18"/>
        <v>-5.4688095238094772E-2</v>
      </c>
      <c r="BE90" s="3">
        <f t="shared" si="19"/>
        <v>-5.4688095238094772E-2</v>
      </c>
      <c r="BF90" s="3">
        <f t="shared" si="20"/>
        <v>-5.6280952380951904E-2</v>
      </c>
      <c r="BG90" s="3">
        <f t="shared" si="21"/>
        <v>-5.6280952380951904E-2</v>
      </c>
    </row>
    <row r="91" spans="1:59" ht="15" x14ac:dyDescent="0.25">
      <c r="A91" s="38" t="s">
        <v>258</v>
      </c>
      <c r="B91" s="38" t="s">
        <v>81</v>
      </c>
      <c r="C91" s="38" t="s">
        <v>203</v>
      </c>
      <c r="D91" s="38"/>
      <c r="E91" s="39">
        <f>AVERAGE(IFERROR(VLOOKUP($A91,'Nates Projections'!$A$8:$O$500,5,FALSE),VLOOKUP($A91,'Blakes Projections'!$A$8:$O$500,5,FALSE)),IFERROR(VLOOKUP($A91,'Blakes Projections'!$A$8:$O$500,5,FALSE),VLOOKUP($A91,'Nates Projections'!$A$8:$O$500,5,FALSE)))</f>
        <v>84</v>
      </c>
      <c r="F91" s="38">
        <f>AVERAGE(IFERROR(VLOOKUP($A91,'Nates Projections'!$A$8:$O$500,6,FALSE),VLOOKUP($A91,'Blakes Projections'!$A$8:$O$500,6,FALSE)),IFERROR(VLOOKUP($A91,'Blakes Projections'!$A$8:$O$500,6,FALSE),VLOOKUP($A91,'Nates Projections'!$A$8:$O$500,6,FALSE)))</f>
        <v>27.05</v>
      </c>
      <c r="G91" s="38">
        <f>AVERAGE(IFERROR(VLOOKUP($A91,'Nates Projections'!$A$8:$O$500,7,FALSE),VLOOKUP($A91,'Blakes Projections'!$A$8:$O$500,7,FALSE)),IFERROR(VLOOKUP($A91,'Blakes Projections'!$A$8:$O$500,7,FALSE),VLOOKUP($A91,'Nates Projections'!$A$8:$O$500,7,FALSE)))</f>
        <v>50.9</v>
      </c>
      <c r="H91" s="38">
        <f>AVERAGE(IFERROR(VLOOKUP($A91,'Nates Projections'!$A$8:$O$500,8,FALSE),VLOOKUP($A91,'Blakes Projections'!$A$8:$O$500,8,FALSE)),IFERROR(VLOOKUP($A91,'Blakes Projections'!$A$8:$O$500,8,FALSE),VLOOKUP($A91,'Nates Projections'!$A$8:$O$500,8,FALSE)))</f>
        <v>77.949999999999989</v>
      </c>
      <c r="I91" s="38">
        <f>AVERAGE(IFERROR(VLOOKUP($A91,'Nates Projections'!$A$8:$O$500,9,FALSE),VLOOKUP($A91,'Blakes Projections'!$A$8:$O$500,9,FALSE)),IFERROR(VLOOKUP($A91,'Blakes Projections'!$A$8:$O$500,9,FALSE),VLOOKUP($A91,'Nates Projections'!$A$8:$O$500,9,FALSE)))</f>
        <v>27.35</v>
      </c>
      <c r="J91" s="38">
        <f>AVERAGE(IFERROR(VLOOKUP($A91,'Nates Projections'!$A$8:$O$500,10,FALSE),VLOOKUP($A91,'Blakes Projections'!$A$8:$O$500,10,FALSE)),IFERROR(VLOOKUP($A91,'Blakes Projections'!$A$8:$O$500,10,FALSE),VLOOKUP($A91,'Nates Projections'!$A$8:$O$500,10,FALSE)))</f>
        <v>209.5</v>
      </c>
      <c r="K91" s="38">
        <f>AVERAGE(IFERROR(VLOOKUP($A91,'Nates Projections'!$A$8:$O$500,11,FALSE),VLOOKUP($A91,'Blakes Projections'!$A$8:$O$500,11,FALSE)),IFERROR(VLOOKUP($A91,'Blakes Projections'!$A$8:$O$500,11,FALSE),VLOOKUP($A91,'Nates Projections'!$A$8:$O$500,11,FALSE)))</f>
        <v>35.400000000000006</v>
      </c>
      <c r="L91" s="38">
        <f>AVERAGE(IFERROR(VLOOKUP($A91,'Nates Projections'!$A$8:$O$500,12,FALSE),VLOOKUP($A91,'Blakes Projections'!$A$8:$O$500,12,FALSE)),IFERROR(VLOOKUP($A91,'Blakes Projections'!$A$8:$O$500,12,FALSE),VLOOKUP($A91,'Nates Projections'!$A$8:$O$500,12,FALSE)))</f>
        <v>30.7</v>
      </c>
      <c r="M91" s="38">
        <f>AVERAGE(IFERROR(VLOOKUP($A91,'Nates Projections'!$A$8:$O$500,13,FALSE),VLOOKUP($A91,'Blakes Projections'!$A$8:$O$500,13,FALSE)),IFERROR(VLOOKUP($A91,'Blakes Projections'!$A$8:$O$500,13,FALSE),VLOOKUP($A91,'Nates Projections'!$A$8:$O$500,13,FALSE)))</f>
        <v>72.699999999999989</v>
      </c>
      <c r="N91" s="52">
        <f t="shared" si="0"/>
        <v>0.12911694510739857</v>
      </c>
      <c r="O91" s="71">
        <f>AVERAGE(IFERROR(VLOOKUP($A91,'Nates Projections'!$A$8:$O$500,15,FALSE),VLOOKUP($A91,'Blakes Projections'!$A$8:$O$500,15,FALSE)),IFERROR(VLOOKUP($A91,'Blakes Projections'!$A$8:$O$500,15,FALSE),VLOOKUP($A91,'Nates Projections'!$A$8:$O$500,15,FALSE)))</f>
        <v>17.675000000000001</v>
      </c>
      <c r="P91" s="55">
        <f t="shared" ref="P91:Y91" si="104">IF(F$4="Yes",F91*F$5,0)</f>
        <v>135.25</v>
      </c>
      <c r="Q91" s="55">
        <f t="shared" si="104"/>
        <v>190.875</v>
      </c>
      <c r="R91" s="55">
        <f t="shared" si="104"/>
        <v>0</v>
      </c>
      <c r="S91" s="55">
        <f t="shared" si="104"/>
        <v>13.675000000000001</v>
      </c>
      <c r="T91" s="55">
        <f t="shared" si="104"/>
        <v>104.75</v>
      </c>
      <c r="U91" s="55">
        <f t="shared" si="104"/>
        <v>10.620000000000001</v>
      </c>
      <c r="V91" s="55">
        <f t="shared" si="104"/>
        <v>18.419999999999998</v>
      </c>
      <c r="W91" s="55">
        <f t="shared" si="104"/>
        <v>0</v>
      </c>
      <c r="X91" s="55">
        <f t="shared" si="104"/>
        <v>0</v>
      </c>
      <c r="Y91" s="56">
        <f t="shared" si="104"/>
        <v>0</v>
      </c>
      <c r="Z91" s="57">
        <f t="shared" si="2"/>
        <v>473.59000000000003</v>
      </c>
      <c r="AA91" s="59">
        <f t="shared" si="3"/>
        <v>5.6379761904761905</v>
      </c>
      <c r="AB91" s="59">
        <f t="shared" si="4"/>
        <v>-0.12886880357142755</v>
      </c>
      <c r="AC91" s="1"/>
      <c r="AD91" s="1"/>
      <c r="AE91" s="1"/>
      <c r="AF91" s="1"/>
      <c r="AG91" s="1"/>
      <c r="AH91" s="1"/>
      <c r="AI91" s="1"/>
      <c r="AJ91" s="1"/>
      <c r="AK91" s="1"/>
      <c r="AL91" s="1">
        <f>IFERROR(VLOOKUP(C91,CALC!$K$2:$M$8,2,FALSE),1)</f>
        <v>1.1299999999999999</v>
      </c>
      <c r="AM91" s="1">
        <f>IFERROR(VLOOKUP(C91,CALC!$K$2:$M$8,3,FALSE),1)</f>
        <v>1.0649999999999999</v>
      </c>
      <c r="AN91" s="1">
        <f>VLOOKUP(B91,CALC!$E$2:$H$33,3,FALSE)</f>
        <v>1.04</v>
      </c>
      <c r="AO91" s="1">
        <f>VLOOKUP(B91,CALC!$E$2:$H$33,4,FALSE)</f>
        <v>1.02</v>
      </c>
      <c r="AP91" s="1"/>
      <c r="AQ91" s="3">
        <f t="shared" si="5"/>
        <v>6.004444642857143</v>
      </c>
      <c r="AR91" s="3">
        <f t="shared" si="6"/>
        <v>6.3709130952380946</v>
      </c>
      <c r="AS91" s="3">
        <f t="shared" si="7"/>
        <v>5.7507357142857147</v>
      </c>
      <c r="AT91" s="3">
        <f t="shared" si="8"/>
        <v>5.8634952380952381</v>
      </c>
      <c r="AU91" s="3">
        <f t="shared" si="9"/>
        <v>6.1245335357142858</v>
      </c>
      <c r="AV91" s="3">
        <f t="shared" si="10"/>
        <v>6.2446224285714287</v>
      </c>
      <c r="AW91" s="3">
        <f t="shared" si="11"/>
        <v>6.4983313571428569</v>
      </c>
      <c r="AX91" s="3">
        <f t="shared" si="12"/>
        <v>6.6257496190476184</v>
      </c>
      <c r="AY91" s="3">
        <f t="shared" si="13"/>
        <v>-0.11863095238095145</v>
      </c>
      <c r="AZ91" s="3">
        <f t="shared" si="14"/>
        <v>-0.12634196428571329</v>
      </c>
      <c r="BA91" s="3">
        <f t="shared" si="15"/>
        <v>-0.13405297619047513</v>
      </c>
      <c r="BB91" s="3">
        <f t="shared" si="16"/>
        <v>-0.12100357142857047</v>
      </c>
      <c r="BC91" s="3">
        <f t="shared" si="17"/>
        <v>-0.12337619047618952</v>
      </c>
      <c r="BD91" s="3">
        <f t="shared" si="18"/>
        <v>-0.12886880357142755</v>
      </c>
      <c r="BE91" s="3">
        <f t="shared" si="19"/>
        <v>-0.13139564285714184</v>
      </c>
      <c r="BF91" s="3">
        <f t="shared" si="20"/>
        <v>-0.13673403571428464</v>
      </c>
      <c r="BG91" s="3">
        <f t="shared" si="21"/>
        <v>-0.13941509523809414</v>
      </c>
    </row>
    <row r="92" spans="1:59" ht="15" x14ac:dyDescent="0.25">
      <c r="A92" s="38" t="s">
        <v>271</v>
      </c>
      <c r="B92" s="38" t="s">
        <v>37</v>
      </c>
      <c r="C92" s="38" t="s">
        <v>153</v>
      </c>
      <c r="D92" s="38"/>
      <c r="E92" s="39">
        <f>AVERAGE(IFERROR(VLOOKUP($A92,'Nates Projections'!$A$8:$O$500,5,FALSE),VLOOKUP($A92,'Blakes Projections'!$A$8:$O$500,5,FALSE)),IFERROR(VLOOKUP($A92,'Blakes Projections'!$A$8:$O$500,5,FALSE),VLOOKUP($A92,'Nates Projections'!$A$8:$O$500,5,FALSE)))</f>
        <v>84</v>
      </c>
      <c r="F92" s="38">
        <f>AVERAGE(IFERROR(VLOOKUP($A92,'Nates Projections'!$A$8:$O$500,6,FALSE),VLOOKUP($A92,'Blakes Projections'!$A$8:$O$500,6,FALSE)),IFERROR(VLOOKUP($A92,'Blakes Projections'!$A$8:$O$500,6,FALSE),VLOOKUP($A92,'Nates Projections'!$A$8:$O$500,6,FALSE)))</f>
        <v>28.75</v>
      </c>
      <c r="G92" s="38">
        <f>AVERAGE(IFERROR(VLOOKUP($A92,'Nates Projections'!$A$8:$O$500,7,FALSE),VLOOKUP($A92,'Blakes Projections'!$A$8:$O$500,7,FALSE)),IFERROR(VLOOKUP($A92,'Blakes Projections'!$A$8:$O$500,7,FALSE),VLOOKUP($A92,'Nates Projections'!$A$8:$O$500,7,FALSE)))</f>
        <v>35.849999999999994</v>
      </c>
      <c r="H92" s="38">
        <f>AVERAGE(IFERROR(VLOOKUP($A92,'Nates Projections'!$A$8:$O$500,8,FALSE),VLOOKUP($A92,'Blakes Projections'!$A$8:$O$500,8,FALSE)),IFERROR(VLOOKUP($A92,'Blakes Projections'!$A$8:$O$500,8,FALSE),VLOOKUP($A92,'Nates Projections'!$A$8:$O$500,8,FALSE)))</f>
        <v>64.599999999999994</v>
      </c>
      <c r="I92" s="38">
        <f>AVERAGE(IFERROR(VLOOKUP($A92,'Nates Projections'!$A$8:$O$500,9,FALSE),VLOOKUP($A92,'Blakes Projections'!$A$8:$O$500,9,FALSE)),IFERROR(VLOOKUP($A92,'Blakes Projections'!$A$8:$O$500,9,FALSE),VLOOKUP($A92,'Nates Projections'!$A$8:$O$500,9,FALSE)))</f>
        <v>27.15</v>
      </c>
      <c r="J92" s="38">
        <f>AVERAGE(IFERROR(VLOOKUP($A92,'Nates Projections'!$A$8:$O$500,10,FALSE),VLOOKUP($A92,'Blakes Projections'!$A$8:$O$500,10,FALSE)),IFERROR(VLOOKUP($A92,'Blakes Projections'!$A$8:$O$500,10,FALSE),VLOOKUP($A92,'Nates Projections'!$A$8:$O$500,10,FALSE)))</f>
        <v>217.85</v>
      </c>
      <c r="K92" s="38">
        <f>AVERAGE(IFERROR(VLOOKUP($A92,'Nates Projections'!$A$8:$O$500,11,FALSE),VLOOKUP($A92,'Blakes Projections'!$A$8:$O$500,11,FALSE)),IFERROR(VLOOKUP($A92,'Blakes Projections'!$A$8:$O$500,11,FALSE),VLOOKUP($A92,'Nates Projections'!$A$8:$O$500,11,FALSE)))</f>
        <v>217.3</v>
      </c>
      <c r="L92" s="38">
        <f>AVERAGE(IFERROR(VLOOKUP($A92,'Nates Projections'!$A$8:$O$500,12,FALSE),VLOOKUP($A92,'Blakes Projections'!$A$8:$O$500,12,FALSE)),IFERROR(VLOOKUP($A92,'Blakes Projections'!$A$8:$O$500,12,FALSE),VLOOKUP($A92,'Nates Projections'!$A$8:$O$500,12,FALSE)))</f>
        <v>28.4</v>
      </c>
      <c r="M92" s="38">
        <f>AVERAGE(IFERROR(VLOOKUP($A92,'Nates Projections'!$A$8:$O$500,13,FALSE),VLOOKUP($A92,'Blakes Projections'!$A$8:$O$500,13,FALSE)),IFERROR(VLOOKUP($A92,'Blakes Projections'!$A$8:$O$500,13,FALSE),VLOOKUP($A92,'Nates Projections'!$A$8:$O$500,13,FALSE)))</f>
        <v>44.45</v>
      </c>
      <c r="N92" s="52">
        <f t="shared" si="0"/>
        <v>0.13197154005049347</v>
      </c>
      <c r="O92" s="71">
        <f>AVERAGE(IFERROR(VLOOKUP($A92,'Nates Projections'!$A$8:$O$500,15,FALSE),VLOOKUP($A92,'Blakes Projections'!$A$8:$O$500,15,FALSE)),IFERROR(VLOOKUP($A92,'Blakes Projections'!$A$8:$O$500,15,FALSE),VLOOKUP($A92,'Nates Projections'!$A$8:$O$500,15,FALSE)))</f>
        <v>17.3</v>
      </c>
      <c r="P92" s="55">
        <f t="shared" ref="P92:Y92" si="105">IF(F$4="Yes",F92*F$5,0)</f>
        <v>143.75</v>
      </c>
      <c r="Q92" s="55">
        <f t="shared" si="105"/>
        <v>134.43749999999997</v>
      </c>
      <c r="R92" s="55">
        <f t="shared" si="105"/>
        <v>0</v>
      </c>
      <c r="S92" s="55">
        <f t="shared" si="105"/>
        <v>13.574999999999999</v>
      </c>
      <c r="T92" s="55">
        <f t="shared" si="105"/>
        <v>108.925</v>
      </c>
      <c r="U92" s="55">
        <f t="shared" si="105"/>
        <v>65.19</v>
      </c>
      <c r="V92" s="55">
        <f t="shared" si="105"/>
        <v>17.04</v>
      </c>
      <c r="W92" s="55">
        <f t="shared" si="105"/>
        <v>0</v>
      </c>
      <c r="X92" s="55">
        <f t="shared" si="105"/>
        <v>0</v>
      </c>
      <c r="Y92" s="56">
        <f t="shared" si="105"/>
        <v>0</v>
      </c>
      <c r="Z92" s="57">
        <f t="shared" si="2"/>
        <v>482.91750000000002</v>
      </c>
      <c r="AA92" s="59">
        <f t="shared" si="3"/>
        <v>5.7490178571428574</v>
      </c>
      <c r="AB92" s="59">
        <f t="shared" si="4"/>
        <v>-7.325937499998849E-3</v>
      </c>
      <c r="AC92" s="1"/>
      <c r="AD92" s="1"/>
      <c r="AE92" s="1"/>
      <c r="AF92" s="1"/>
      <c r="AG92" s="1"/>
      <c r="AH92" s="1"/>
      <c r="AI92" s="1"/>
      <c r="AJ92" s="1"/>
      <c r="AK92" s="1"/>
      <c r="AL92" s="1">
        <f>IFERROR(VLOOKUP(C92,CALC!$K$2:$M$8,2,FALSE),1)</f>
        <v>0.96</v>
      </c>
      <c r="AM92" s="1">
        <f>IFERROR(VLOOKUP(C92,CALC!$K$2:$M$8,3,FALSE),1)</f>
        <v>0.98</v>
      </c>
      <c r="AN92" s="1">
        <f>VLOOKUP(B92,CALC!$E$2:$H$33,3,FALSE)</f>
        <v>0.97</v>
      </c>
      <c r="AO92" s="1">
        <f>VLOOKUP(B92,CALC!$E$2:$H$33,4,FALSE)</f>
        <v>0.98499999999999999</v>
      </c>
      <c r="AP92" s="1"/>
      <c r="AQ92" s="3">
        <f t="shared" si="5"/>
        <v>5.6340374999999998</v>
      </c>
      <c r="AR92" s="3">
        <f t="shared" si="6"/>
        <v>5.5190571428571431</v>
      </c>
      <c r="AS92" s="3">
        <f t="shared" si="7"/>
        <v>5.6627825892857144</v>
      </c>
      <c r="AT92" s="3">
        <f t="shared" si="8"/>
        <v>5.5765473214285715</v>
      </c>
      <c r="AU92" s="3">
        <f t="shared" si="9"/>
        <v>5.5495269374999996</v>
      </c>
      <c r="AV92" s="3">
        <f t="shared" si="10"/>
        <v>5.4650163749999994</v>
      </c>
      <c r="AW92" s="3">
        <f t="shared" si="11"/>
        <v>5.4362712857142856</v>
      </c>
      <c r="AX92" s="3">
        <f t="shared" si="12"/>
        <v>5.3534854285714291</v>
      </c>
      <c r="AY92" s="3">
        <f t="shared" si="13"/>
        <v>-7.5892857142845216E-3</v>
      </c>
      <c r="AZ92" s="3">
        <f t="shared" si="14"/>
        <v>-7.4374999999988313E-3</v>
      </c>
      <c r="BA92" s="3">
        <f t="shared" si="15"/>
        <v>-7.2857142857131402E-3</v>
      </c>
      <c r="BB92" s="3">
        <f t="shared" si="16"/>
        <v>-7.4754464285702532E-3</v>
      </c>
      <c r="BC92" s="3">
        <f t="shared" si="17"/>
        <v>-7.3616071428559858E-3</v>
      </c>
      <c r="BD92" s="3">
        <f t="shared" si="18"/>
        <v>-7.325937499998849E-3</v>
      </c>
      <c r="BE92" s="3">
        <f t="shared" si="19"/>
        <v>-7.2143749999988658E-3</v>
      </c>
      <c r="BF92" s="3">
        <f t="shared" si="20"/>
        <v>-7.176428571427443E-3</v>
      </c>
      <c r="BG92" s="3">
        <f t="shared" si="21"/>
        <v>-7.0671428571417458E-3</v>
      </c>
    </row>
    <row r="93" spans="1:59" ht="15" x14ac:dyDescent="0.25">
      <c r="A93" s="38" t="s">
        <v>270</v>
      </c>
      <c r="B93" s="38" t="s">
        <v>37</v>
      </c>
      <c r="C93" s="38" t="s">
        <v>186</v>
      </c>
      <c r="D93" s="38"/>
      <c r="E93" s="39">
        <f>AVERAGE(IFERROR(VLOOKUP($A93,'Nates Projections'!$A$8:$O$500,5,FALSE),VLOOKUP($A93,'Blakes Projections'!$A$8:$O$500,5,FALSE)),IFERROR(VLOOKUP($A93,'Blakes Projections'!$A$8:$O$500,5,FALSE),VLOOKUP($A93,'Nates Projections'!$A$8:$O$500,5,FALSE)))</f>
        <v>84</v>
      </c>
      <c r="F93" s="38">
        <f>AVERAGE(IFERROR(VLOOKUP($A93,'Nates Projections'!$A$8:$O$500,6,FALSE),VLOOKUP($A93,'Blakes Projections'!$A$8:$O$500,6,FALSE)),IFERROR(VLOOKUP($A93,'Blakes Projections'!$A$8:$O$500,6,FALSE),VLOOKUP($A93,'Nates Projections'!$A$8:$O$500,6,FALSE)))</f>
        <v>30.45</v>
      </c>
      <c r="G93" s="38">
        <f>AVERAGE(IFERROR(VLOOKUP($A93,'Nates Projections'!$A$8:$O$500,7,FALSE),VLOOKUP($A93,'Blakes Projections'!$A$8:$O$500,7,FALSE)),IFERROR(VLOOKUP($A93,'Blakes Projections'!$A$8:$O$500,7,FALSE),VLOOKUP($A93,'Nates Projections'!$A$8:$O$500,7,FALSE)))</f>
        <v>42.2</v>
      </c>
      <c r="H93" s="38">
        <f>AVERAGE(IFERROR(VLOOKUP($A93,'Nates Projections'!$A$8:$O$500,8,FALSE),VLOOKUP($A93,'Blakes Projections'!$A$8:$O$500,8,FALSE)),IFERROR(VLOOKUP($A93,'Blakes Projections'!$A$8:$O$500,8,FALSE),VLOOKUP($A93,'Nates Projections'!$A$8:$O$500,8,FALSE)))</f>
        <v>72.55</v>
      </c>
      <c r="I93" s="38">
        <f>AVERAGE(IFERROR(VLOOKUP($A93,'Nates Projections'!$A$8:$O$500,9,FALSE),VLOOKUP($A93,'Blakes Projections'!$A$8:$O$500,9,FALSE)),IFERROR(VLOOKUP($A93,'Blakes Projections'!$A$8:$O$500,9,FALSE),VLOOKUP($A93,'Nates Projections'!$A$8:$O$500,9,FALSE)))</f>
        <v>29.6</v>
      </c>
      <c r="J93" s="38">
        <f>AVERAGE(IFERROR(VLOOKUP($A93,'Nates Projections'!$A$8:$O$500,10,FALSE),VLOOKUP($A93,'Blakes Projections'!$A$8:$O$500,10,FALSE)),IFERROR(VLOOKUP($A93,'Blakes Projections'!$A$8:$O$500,10,FALSE),VLOOKUP($A93,'Nates Projections'!$A$8:$O$500,10,FALSE)))</f>
        <v>189.5</v>
      </c>
      <c r="K93" s="38">
        <f>AVERAGE(IFERROR(VLOOKUP($A93,'Nates Projections'!$A$8:$O$500,11,FALSE),VLOOKUP($A93,'Blakes Projections'!$A$8:$O$500,11,FALSE)),IFERROR(VLOOKUP($A93,'Blakes Projections'!$A$8:$O$500,11,FALSE),VLOOKUP($A93,'Nates Projections'!$A$8:$O$500,11,FALSE)))</f>
        <v>128.44999999999999</v>
      </c>
      <c r="L93" s="38">
        <f>AVERAGE(IFERROR(VLOOKUP($A93,'Nates Projections'!$A$8:$O$500,12,FALSE),VLOOKUP($A93,'Blakes Projections'!$A$8:$O$500,12,FALSE)),IFERROR(VLOOKUP($A93,'Blakes Projections'!$A$8:$O$500,12,FALSE),VLOOKUP($A93,'Nates Projections'!$A$8:$O$500,12,FALSE)))</f>
        <v>26.75</v>
      </c>
      <c r="M93" s="38">
        <f>AVERAGE(IFERROR(VLOOKUP($A93,'Nates Projections'!$A$8:$O$500,13,FALSE),VLOOKUP($A93,'Blakes Projections'!$A$8:$O$500,13,FALSE)),IFERROR(VLOOKUP($A93,'Blakes Projections'!$A$8:$O$500,13,FALSE),VLOOKUP($A93,'Nates Projections'!$A$8:$O$500,13,FALSE)))</f>
        <v>32.950000000000003</v>
      </c>
      <c r="N93" s="52">
        <f t="shared" si="0"/>
        <v>0.16068601583113457</v>
      </c>
      <c r="O93" s="71">
        <f>AVERAGE(IFERROR(VLOOKUP($A93,'Nates Projections'!$A$8:$O$500,15,FALSE),VLOOKUP($A93,'Blakes Projections'!$A$8:$O$500,15,FALSE)),IFERROR(VLOOKUP($A93,'Blakes Projections'!$A$8:$O$500,15,FALSE),VLOOKUP($A93,'Nates Projections'!$A$8:$O$500,15,FALSE)))</f>
        <v>17.675000000000001</v>
      </c>
      <c r="P93" s="55">
        <f t="shared" ref="P93:Y93" si="106">IF(F$4="Yes",F93*F$5,0)</f>
        <v>152.25</v>
      </c>
      <c r="Q93" s="55">
        <f t="shared" si="106"/>
        <v>158.25</v>
      </c>
      <c r="R93" s="55">
        <f t="shared" si="106"/>
        <v>0</v>
      </c>
      <c r="S93" s="55">
        <f t="shared" si="106"/>
        <v>14.8</v>
      </c>
      <c r="T93" s="55">
        <f t="shared" si="106"/>
        <v>94.75</v>
      </c>
      <c r="U93" s="55">
        <f t="shared" si="106"/>
        <v>38.534999999999997</v>
      </c>
      <c r="V93" s="55">
        <f t="shared" si="106"/>
        <v>16.05</v>
      </c>
      <c r="W93" s="55">
        <f t="shared" si="106"/>
        <v>0</v>
      </c>
      <c r="X93" s="55">
        <f t="shared" si="106"/>
        <v>0</v>
      </c>
      <c r="Y93" s="56">
        <f t="shared" si="106"/>
        <v>0</v>
      </c>
      <c r="Z93" s="57">
        <f t="shared" si="2"/>
        <v>474.63500000000005</v>
      </c>
      <c r="AA93" s="59">
        <f t="shared" si="3"/>
        <v>5.6504166666666675</v>
      </c>
      <c r="AB93" s="59">
        <f t="shared" si="4"/>
        <v>-0.10878152380952198</v>
      </c>
      <c r="AC93" s="1"/>
      <c r="AD93" s="1"/>
      <c r="AE93" s="1"/>
      <c r="AF93" s="1"/>
      <c r="AG93" s="1"/>
      <c r="AH93" s="1"/>
      <c r="AI93" s="1"/>
      <c r="AJ93" s="1"/>
      <c r="AK93" s="1"/>
      <c r="AL93" s="1">
        <f>IFERROR(VLOOKUP(C93,CALC!$K$2:$M$8,2,FALSE),1)</f>
        <v>1.08</v>
      </c>
      <c r="AM93" s="1">
        <f>IFERROR(VLOOKUP(C93,CALC!$K$2:$M$8,3,FALSE),1)</f>
        <v>1.04</v>
      </c>
      <c r="AN93" s="1">
        <f>VLOOKUP(B93,CALC!$E$2:$H$33,3,FALSE)</f>
        <v>0.97</v>
      </c>
      <c r="AO93" s="1">
        <f>VLOOKUP(B93,CALC!$E$2:$H$33,4,FALSE)</f>
        <v>0.98499999999999999</v>
      </c>
      <c r="AP93" s="1"/>
      <c r="AQ93" s="3">
        <f t="shared" si="5"/>
        <v>5.8764333333333347</v>
      </c>
      <c r="AR93" s="3">
        <f t="shared" si="6"/>
        <v>6.102450000000001</v>
      </c>
      <c r="AS93" s="3">
        <f t="shared" si="7"/>
        <v>5.5656604166666677</v>
      </c>
      <c r="AT93" s="3">
        <f t="shared" si="8"/>
        <v>5.4809041666666678</v>
      </c>
      <c r="AU93" s="3">
        <f t="shared" si="9"/>
        <v>5.788286833333335</v>
      </c>
      <c r="AV93" s="3">
        <f t="shared" si="10"/>
        <v>5.7001403333333345</v>
      </c>
      <c r="AW93" s="3">
        <f t="shared" si="11"/>
        <v>6.0109132500000007</v>
      </c>
      <c r="AX93" s="3">
        <f t="shared" si="12"/>
        <v>5.9193765000000012</v>
      </c>
      <c r="AY93" s="3">
        <f t="shared" si="13"/>
        <v>-0.10619047619047439</v>
      </c>
      <c r="AZ93" s="3">
        <f t="shared" si="14"/>
        <v>-0.11043809523809338</v>
      </c>
      <c r="BA93" s="3">
        <f t="shared" si="15"/>
        <v>-0.11468571428571235</v>
      </c>
      <c r="BB93" s="3">
        <f t="shared" si="16"/>
        <v>-0.10459761904761727</v>
      </c>
      <c r="BC93" s="3">
        <f t="shared" si="17"/>
        <v>-0.10300476190476016</v>
      </c>
      <c r="BD93" s="3">
        <f t="shared" si="18"/>
        <v>-0.10878152380952198</v>
      </c>
      <c r="BE93" s="3">
        <f t="shared" si="19"/>
        <v>-0.10712495238095057</v>
      </c>
      <c r="BF93" s="3">
        <f t="shared" si="20"/>
        <v>-0.11296542857142666</v>
      </c>
      <c r="BG93" s="3">
        <f t="shared" si="21"/>
        <v>-0.11124514285714097</v>
      </c>
    </row>
    <row r="94" spans="1:59" ht="15" x14ac:dyDescent="0.25">
      <c r="A94" s="38" t="s">
        <v>247</v>
      </c>
      <c r="B94" s="38" t="s">
        <v>68</v>
      </c>
      <c r="C94" s="38" t="s">
        <v>181</v>
      </c>
      <c r="D94" s="38"/>
      <c r="E94" s="39">
        <f>AVERAGE(IFERROR(VLOOKUP($A94,'Nates Projections'!$A$8:$O$500,5,FALSE),VLOOKUP($A94,'Blakes Projections'!$A$8:$O$500,5,FALSE)),IFERROR(VLOOKUP($A94,'Blakes Projections'!$A$8:$O$500,5,FALSE),VLOOKUP($A94,'Nates Projections'!$A$8:$O$500,5,FALSE)))</f>
        <v>84</v>
      </c>
      <c r="F94" s="38">
        <f>AVERAGE(IFERROR(VLOOKUP($A94,'Nates Projections'!$A$8:$O$500,6,FALSE),VLOOKUP($A94,'Blakes Projections'!$A$8:$O$500,6,FALSE)),IFERROR(VLOOKUP($A94,'Blakes Projections'!$A$8:$O$500,6,FALSE),VLOOKUP($A94,'Nates Projections'!$A$8:$O$500,6,FALSE)))</f>
        <v>11.6</v>
      </c>
      <c r="G94" s="38">
        <f>AVERAGE(IFERROR(VLOOKUP($A94,'Nates Projections'!$A$8:$O$500,7,FALSE),VLOOKUP($A94,'Blakes Projections'!$A$8:$O$500,7,FALSE)),IFERROR(VLOOKUP($A94,'Blakes Projections'!$A$8:$O$500,7,FALSE),VLOOKUP($A94,'Nates Projections'!$A$8:$O$500,7,FALSE)))</f>
        <v>53.05</v>
      </c>
      <c r="H94" s="38">
        <f>AVERAGE(IFERROR(VLOOKUP($A94,'Nates Projections'!$A$8:$O$500,8,FALSE),VLOOKUP($A94,'Blakes Projections'!$A$8:$O$500,8,FALSE)),IFERROR(VLOOKUP($A94,'Blakes Projections'!$A$8:$O$500,8,FALSE),VLOOKUP($A94,'Nates Projections'!$A$8:$O$500,8,FALSE)))</f>
        <v>64.650000000000006</v>
      </c>
      <c r="I94" s="38">
        <f>AVERAGE(IFERROR(VLOOKUP($A94,'Nates Projections'!$A$8:$O$500,9,FALSE),VLOOKUP($A94,'Blakes Projections'!$A$8:$O$500,9,FALSE)),IFERROR(VLOOKUP($A94,'Blakes Projections'!$A$8:$O$500,9,FALSE),VLOOKUP($A94,'Nates Projections'!$A$8:$O$500,9,FALSE)))</f>
        <v>19.399999999999999</v>
      </c>
      <c r="J94" s="38">
        <f>AVERAGE(IFERROR(VLOOKUP($A94,'Nates Projections'!$A$8:$O$500,10,FALSE),VLOOKUP($A94,'Blakes Projections'!$A$8:$O$500,10,FALSE)),IFERROR(VLOOKUP($A94,'Blakes Projections'!$A$8:$O$500,10,FALSE),VLOOKUP($A94,'Nates Projections'!$A$8:$O$500,10,FALSE)))</f>
        <v>173.85000000000002</v>
      </c>
      <c r="K94" s="38">
        <f>AVERAGE(IFERROR(VLOOKUP($A94,'Nates Projections'!$A$8:$O$500,11,FALSE),VLOOKUP($A94,'Blakes Projections'!$A$8:$O$500,11,FALSE)),IFERROR(VLOOKUP($A94,'Blakes Projections'!$A$8:$O$500,11,FALSE),VLOOKUP($A94,'Nates Projections'!$A$8:$O$500,11,FALSE)))</f>
        <v>7.9</v>
      </c>
      <c r="L94" s="38">
        <f>AVERAGE(IFERROR(VLOOKUP($A94,'Nates Projections'!$A$8:$O$500,12,FALSE),VLOOKUP($A94,'Blakes Projections'!$A$8:$O$500,12,FALSE)),IFERROR(VLOOKUP($A94,'Blakes Projections'!$A$8:$O$500,12,FALSE),VLOOKUP($A94,'Nates Projections'!$A$8:$O$500,12,FALSE)))</f>
        <v>90.65</v>
      </c>
      <c r="M94" s="38">
        <f>AVERAGE(IFERROR(VLOOKUP($A94,'Nates Projections'!$A$8:$O$500,13,FALSE),VLOOKUP($A94,'Blakes Projections'!$A$8:$O$500,13,FALSE)),IFERROR(VLOOKUP($A94,'Blakes Projections'!$A$8:$O$500,13,FALSE),VLOOKUP($A94,'Nates Projections'!$A$8:$O$500,13,FALSE)))</f>
        <v>29.45</v>
      </c>
      <c r="N94" s="52">
        <f t="shared" si="0"/>
        <v>6.672418751797525E-2</v>
      </c>
      <c r="O94" s="71">
        <f>AVERAGE(IFERROR(VLOOKUP($A94,'Nates Projections'!$A$8:$O$500,15,FALSE),VLOOKUP($A94,'Blakes Projections'!$A$8:$O$500,15,FALSE)),IFERROR(VLOOKUP($A94,'Blakes Projections'!$A$8:$O$500,15,FALSE),VLOOKUP($A94,'Nates Projections'!$A$8:$O$500,15,FALSE)))</f>
        <v>22.725000000000001</v>
      </c>
      <c r="P94" s="55">
        <f t="shared" ref="P94:Y94" si="107">IF(F$4="Yes",F94*F$5,0)</f>
        <v>58</v>
      </c>
      <c r="Q94" s="55">
        <f t="shared" si="107"/>
        <v>198.9375</v>
      </c>
      <c r="R94" s="55">
        <f t="shared" si="107"/>
        <v>0</v>
      </c>
      <c r="S94" s="55">
        <f t="shared" si="107"/>
        <v>9.6999999999999993</v>
      </c>
      <c r="T94" s="55">
        <f t="shared" si="107"/>
        <v>86.925000000000011</v>
      </c>
      <c r="U94" s="55">
        <f t="shared" si="107"/>
        <v>2.37</v>
      </c>
      <c r="V94" s="55">
        <f t="shared" si="107"/>
        <v>54.39</v>
      </c>
      <c r="W94" s="55">
        <f t="shared" si="107"/>
        <v>0</v>
      </c>
      <c r="X94" s="55">
        <f t="shared" si="107"/>
        <v>0</v>
      </c>
      <c r="Y94" s="56">
        <f t="shared" si="107"/>
        <v>0</v>
      </c>
      <c r="Z94" s="57">
        <f t="shared" si="2"/>
        <v>410.32249999999999</v>
      </c>
      <c r="AA94" s="59">
        <f t="shared" si="3"/>
        <v>4.8847916666666666</v>
      </c>
      <c r="AB94" s="59">
        <f t="shared" si="4"/>
        <v>-2.9827380952381688E-2</v>
      </c>
      <c r="AC94" s="1"/>
      <c r="AD94" s="1"/>
      <c r="AE94" s="1"/>
      <c r="AF94" s="1"/>
      <c r="AG94" s="1"/>
      <c r="AH94" s="1"/>
      <c r="AI94" s="1"/>
      <c r="AJ94" s="1"/>
      <c r="AK94" s="1"/>
      <c r="AL94" s="1">
        <f>IFERROR(VLOOKUP(C94,CALC!$K$2:$M$8,2,FALSE),1)</f>
        <v>1</v>
      </c>
      <c r="AM94" s="1">
        <f>IFERROR(VLOOKUP(C94,CALC!$K$2:$M$8,3,FALSE),1)</f>
        <v>1</v>
      </c>
      <c r="AN94" s="1">
        <f>VLOOKUP(B94,CALC!$E$2:$H$33,3,FALSE)</f>
        <v>1</v>
      </c>
      <c r="AO94" s="1">
        <f>VLOOKUP(B94,CALC!$E$2:$H$33,4,FALSE)</f>
        <v>1</v>
      </c>
      <c r="AP94" s="1"/>
      <c r="AQ94" s="3">
        <f t="shared" si="5"/>
        <v>4.8847916666666666</v>
      </c>
      <c r="AR94" s="3">
        <f t="shared" si="6"/>
        <v>4.8847916666666666</v>
      </c>
      <c r="AS94" s="3">
        <f t="shared" si="7"/>
        <v>4.8847916666666666</v>
      </c>
      <c r="AT94" s="3">
        <f t="shared" si="8"/>
        <v>4.8847916666666666</v>
      </c>
      <c r="AU94" s="3">
        <f t="shared" si="9"/>
        <v>4.8847916666666666</v>
      </c>
      <c r="AV94" s="3">
        <f t="shared" si="10"/>
        <v>4.8847916666666666</v>
      </c>
      <c r="AW94" s="3">
        <f t="shared" si="11"/>
        <v>4.8847916666666666</v>
      </c>
      <c r="AX94" s="3">
        <f t="shared" si="12"/>
        <v>4.8847916666666666</v>
      </c>
      <c r="AY94" s="3">
        <f t="shared" si="13"/>
        <v>-2.9827380952381688E-2</v>
      </c>
      <c r="AZ94" s="3">
        <f t="shared" si="14"/>
        <v>-2.9827380952381688E-2</v>
      </c>
      <c r="BA94" s="3">
        <f t="shared" si="15"/>
        <v>-2.9827380952381688E-2</v>
      </c>
      <c r="BB94" s="3">
        <f t="shared" si="16"/>
        <v>-2.9827380952381688E-2</v>
      </c>
      <c r="BC94" s="3">
        <f t="shared" si="17"/>
        <v>-2.9827380952381688E-2</v>
      </c>
      <c r="BD94" s="3">
        <f t="shared" si="18"/>
        <v>-2.9827380952381688E-2</v>
      </c>
      <c r="BE94" s="3">
        <f t="shared" si="19"/>
        <v>-2.9827380952381688E-2</v>
      </c>
      <c r="BF94" s="3">
        <f t="shared" si="20"/>
        <v>-2.9827380952381688E-2</v>
      </c>
      <c r="BG94" s="3">
        <f t="shared" si="21"/>
        <v>-2.9827380952381688E-2</v>
      </c>
    </row>
    <row r="95" spans="1:59" ht="15" x14ac:dyDescent="0.25">
      <c r="A95" s="38" t="s">
        <v>257</v>
      </c>
      <c r="B95" s="38" t="s">
        <v>63</v>
      </c>
      <c r="C95" s="38" t="s">
        <v>186</v>
      </c>
      <c r="D95" s="38"/>
      <c r="E95" s="39">
        <f>AVERAGE(IFERROR(VLOOKUP($A95,'Nates Projections'!$A$8:$O$500,5,FALSE),VLOOKUP($A95,'Blakes Projections'!$A$8:$O$500,5,FALSE)),IFERROR(VLOOKUP($A95,'Blakes Projections'!$A$8:$O$500,5,FALSE),VLOOKUP($A95,'Nates Projections'!$A$8:$O$500,5,FALSE)))</f>
        <v>84</v>
      </c>
      <c r="F95" s="38">
        <f>AVERAGE(IFERROR(VLOOKUP($A95,'Nates Projections'!$A$8:$O$500,6,FALSE),VLOOKUP($A95,'Blakes Projections'!$A$8:$O$500,6,FALSE)),IFERROR(VLOOKUP($A95,'Blakes Projections'!$A$8:$O$500,6,FALSE),VLOOKUP($A95,'Nates Projections'!$A$8:$O$500,6,FALSE)))</f>
        <v>27.7</v>
      </c>
      <c r="G95" s="38">
        <f>AVERAGE(IFERROR(VLOOKUP($A95,'Nates Projections'!$A$8:$O$500,7,FALSE),VLOOKUP($A95,'Blakes Projections'!$A$8:$O$500,7,FALSE)),IFERROR(VLOOKUP($A95,'Blakes Projections'!$A$8:$O$500,7,FALSE),VLOOKUP($A95,'Nates Projections'!$A$8:$O$500,7,FALSE)))</f>
        <v>46.2</v>
      </c>
      <c r="H95" s="38">
        <f>AVERAGE(IFERROR(VLOOKUP($A95,'Nates Projections'!$A$8:$O$500,8,FALSE),VLOOKUP($A95,'Blakes Projections'!$A$8:$O$500,8,FALSE)),IFERROR(VLOOKUP($A95,'Blakes Projections'!$A$8:$O$500,8,FALSE),VLOOKUP($A95,'Nates Projections'!$A$8:$O$500,8,FALSE)))</f>
        <v>73.900000000000006</v>
      </c>
      <c r="I95" s="38">
        <f>AVERAGE(IFERROR(VLOOKUP($A95,'Nates Projections'!$A$8:$O$500,9,FALSE),VLOOKUP($A95,'Blakes Projections'!$A$8:$O$500,9,FALSE)),IFERROR(VLOOKUP($A95,'Blakes Projections'!$A$8:$O$500,9,FALSE),VLOOKUP($A95,'Nates Projections'!$A$8:$O$500,9,FALSE)))</f>
        <v>19.100000000000001</v>
      </c>
      <c r="J95" s="38">
        <f>AVERAGE(IFERROR(VLOOKUP($A95,'Nates Projections'!$A$8:$O$500,10,FALSE),VLOOKUP($A95,'Blakes Projections'!$A$8:$O$500,10,FALSE)),IFERROR(VLOOKUP($A95,'Blakes Projections'!$A$8:$O$500,10,FALSE),VLOOKUP($A95,'Nates Projections'!$A$8:$O$500,10,FALSE)))</f>
        <v>191.3</v>
      </c>
      <c r="K95" s="38">
        <f>AVERAGE(IFERROR(VLOOKUP($A95,'Nates Projections'!$A$8:$O$500,11,FALSE),VLOOKUP($A95,'Blakes Projections'!$A$8:$O$500,11,FALSE)),IFERROR(VLOOKUP($A95,'Blakes Projections'!$A$8:$O$500,11,FALSE),VLOOKUP($A95,'Nates Projections'!$A$8:$O$500,11,FALSE)))</f>
        <v>106</v>
      </c>
      <c r="L95" s="38">
        <f>AVERAGE(IFERROR(VLOOKUP($A95,'Nates Projections'!$A$8:$O$500,12,FALSE),VLOOKUP($A95,'Blakes Projections'!$A$8:$O$500,12,FALSE)),IFERROR(VLOOKUP($A95,'Blakes Projections'!$A$8:$O$500,12,FALSE),VLOOKUP($A95,'Nates Projections'!$A$8:$O$500,12,FALSE)))</f>
        <v>37.950000000000003</v>
      </c>
      <c r="M95" s="38">
        <f>AVERAGE(IFERROR(VLOOKUP($A95,'Nates Projections'!$A$8:$O$500,13,FALSE),VLOOKUP($A95,'Blakes Projections'!$A$8:$O$500,13,FALSE)),IFERROR(VLOOKUP($A95,'Blakes Projections'!$A$8:$O$500,13,FALSE),VLOOKUP($A95,'Nates Projections'!$A$8:$O$500,13,FALSE)))</f>
        <v>54.95</v>
      </c>
      <c r="N95" s="52">
        <f t="shared" si="0"/>
        <v>0.14479874542603241</v>
      </c>
      <c r="O95" s="71">
        <f>AVERAGE(IFERROR(VLOOKUP($A95,'Nates Projections'!$A$8:$O$500,15,FALSE),VLOOKUP($A95,'Blakes Projections'!$A$8:$O$500,15,FALSE)),IFERROR(VLOOKUP($A95,'Blakes Projections'!$A$8:$O$500,15,FALSE),VLOOKUP($A95,'Nates Projections'!$A$8:$O$500,15,FALSE)))</f>
        <v>19.350000000000001</v>
      </c>
      <c r="P95" s="55">
        <f t="shared" ref="P95:Y95" si="108">IF(F$4="Yes",F95*F$5,0)</f>
        <v>138.5</v>
      </c>
      <c r="Q95" s="55">
        <f t="shared" si="108"/>
        <v>173.25</v>
      </c>
      <c r="R95" s="55">
        <f t="shared" si="108"/>
        <v>0</v>
      </c>
      <c r="S95" s="55">
        <f t="shared" si="108"/>
        <v>9.5500000000000007</v>
      </c>
      <c r="T95" s="55">
        <f t="shared" si="108"/>
        <v>95.65</v>
      </c>
      <c r="U95" s="55">
        <f t="shared" si="108"/>
        <v>31.799999999999997</v>
      </c>
      <c r="V95" s="55">
        <f t="shared" si="108"/>
        <v>22.77</v>
      </c>
      <c r="W95" s="55">
        <f t="shared" si="108"/>
        <v>0</v>
      </c>
      <c r="X95" s="55">
        <f t="shared" si="108"/>
        <v>0</v>
      </c>
      <c r="Y95" s="56">
        <f t="shared" si="108"/>
        <v>0</v>
      </c>
      <c r="Z95" s="57">
        <f t="shared" si="2"/>
        <v>471.52000000000004</v>
      </c>
      <c r="AA95" s="59">
        <f t="shared" si="3"/>
        <v>5.6133333333333342</v>
      </c>
      <c r="AB95" s="59">
        <f t="shared" si="4"/>
        <v>-0.15198485714285526</v>
      </c>
      <c r="AC95" s="1"/>
      <c r="AD95" s="1"/>
      <c r="AE95" s="1"/>
      <c r="AF95" s="1"/>
      <c r="AG95" s="1"/>
      <c r="AH95" s="1"/>
      <c r="AI95" s="1"/>
      <c r="AJ95" s="1"/>
      <c r="AK95" s="1"/>
      <c r="AL95" s="1">
        <f>IFERROR(VLOOKUP(C95,CALC!$K$2:$M$8,2,FALSE),1)</f>
        <v>1.08</v>
      </c>
      <c r="AM95" s="1">
        <f>IFERROR(VLOOKUP(C95,CALC!$K$2:$M$8,3,FALSE),1)</f>
        <v>1.04</v>
      </c>
      <c r="AN95" s="1">
        <f>VLOOKUP(B95,CALC!$E$2:$H$33,3,FALSE)</f>
        <v>1.04</v>
      </c>
      <c r="AO95" s="1">
        <f>VLOOKUP(B95,CALC!$E$2:$H$33,4,FALSE)</f>
        <v>1.02</v>
      </c>
      <c r="AP95" s="1"/>
      <c r="AQ95" s="3">
        <f t="shared" si="5"/>
        <v>5.8378666666666676</v>
      </c>
      <c r="AR95" s="3">
        <f t="shared" si="6"/>
        <v>6.0624000000000011</v>
      </c>
      <c r="AS95" s="3">
        <f t="shared" si="7"/>
        <v>5.7256000000000009</v>
      </c>
      <c r="AT95" s="3">
        <f t="shared" si="8"/>
        <v>5.8378666666666676</v>
      </c>
      <c r="AU95" s="3">
        <f t="shared" si="9"/>
        <v>5.9546240000000008</v>
      </c>
      <c r="AV95" s="3">
        <f t="shared" si="10"/>
        <v>6.0713813333333349</v>
      </c>
      <c r="AW95" s="3">
        <f t="shared" si="11"/>
        <v>6.1836480000000016</v>
      </c>
      <c r="AX95" s="3">
        <f t="shared" si="12"/>
        <v>6.3048960000000012</v>
      </c>
      <c r="AY95" s="3">
        <f t="shared" si="13"/>
        <v>-0.14327380952380775</v>
      </c>
      <c r="AZ95" s="3">
        <f t="shared" si="14"/>
        <v>-0.14900476190476006</v>
      </c>
      <c r="BA95" s="3">
        <f t="shared" si="15"/>
        <v>-0.15473571428571237</v>
      </c>
      <c r="BB95" s="3">
        <f t="shared" si="16"/>
        <v>-0.14613928571428392</v>
      </c>
      <c r="BC95" s="3">
        <f t="shared" si="17"/>
        <v>-0.14900476190476006</v>
      </c>
      <c r="BD95" s="3">
        <f t="shared" si="18"/>
        <v>-0.15198485714285526</v>
      </c>
      <c r="BE95" s="3">
        <f t="shared" si="19"/>
        <v>-0.15496495238095045</v>
      </c>
      <c r="BF95" s="3">
        <f t="shared" si="20"/>
        <v>-0.15783042857142662</v>
      </c>
      <c r="BG95" s="3">
        <f t="shared" si="21"/>
        <v>-0.16092514285714088</v>
      </c>
    </row>
    <row r="96" spans="1:59" ht="15" x14ac:dyDescent="0.25">
      <c r="A96" s="38" t="s">
        <v>266</v>
      </c>
      <c r="B96" s="38" t="s">
        <v>39</v>
      </c>
      <c r="C96" s="38" t="s">
        <v>179</v>
      </c>
      <c r="D96" s="38"/>
      <c r="E96" s="39">
        <f>AVERAGE(IFERROR(VLOOKUP($A96,'Nates Projections'!$A$8:$O$500,5,FALSE),VLOOKUP($A96,'Blakes Projections'!$A$8:$O$500,5,FALSE)),IFERROR(VLOOKUP($A96,'Blakes Projections'!$A$8:$O$500,5,FALSE),VLOOKUP($A96,'Nates Projections'!$A$8:$O$500,5,FALSE)))</f>
        <v>84</v>
      </c>
      <c r="F96" s="38">
        <f>AVERAGE(IFERROR(VLOOKUP($A96,'Nates Projections'!$A$8:$O$500,6,FALSE),VLOOKUP($A96,'Blakes Projections'!$A$8:$O$500,6,FALSE)),IFERROR(VLOOKUP($A96,'Blakes Projections'!$A$8:$O$500,6,FALSE),VLOOKUP($A96,'Nates Projections'!$A$8:$O$500,6,FALSE)))</f>
        <v>30.049999999999997</v>
      </c>
      <c r="G96" s="38">
        <f>AVERAGE(IFERROR(VLOOKUP($A96,'Nates Projections'!$A$8:$O$500,7,FALSE),VLOOKUP($A96,'Blakes Projections'!$A$8:$O$500,7,FALSE)),IFERROR(VLOOKUP($A96,'Blakes Projections'!$A$8:$O$500,7,FALSE),VLOOKUP($A96,'Nates Projections'!$A$8:$O$500,7,FALSE)))</f>
        <v>42.75</v>
      </c>
      <c r="H96" s="38">
        <f>AVERAGE(IFERROR(VLOOKUP($A96,'Nates Projections'!$A$8:$O$500,8,FALSE),VLOOKUP($A96,'Blakes Projections'!$A$8:$O$500,8,FALSE)),IFERROR(VLOOKUP($A96,'Blakes Projections'!$A$8:$O$500,8,FALSE),VLOOKUP($A96,'Nates Projections'!$A$8:$O$500,8,FALSE)))</f>
        <v>72.800000000000011</v>
      </c>
      <c r="I96" s="38">
        <f>AVERAGE(IFERROR(VLOOKUP($A96,'Nates Projections'!$A$8:$O$500,9,FALSE),VLOOKUP($A96,'Blakes Projections'!$A$8:$O$500,9,FALSE)),IFERROR(VLOOKUP($A96,'Blakes Projections'!$A$8:$O$500,9,FALSE),VLOOKUP($A96,'Nates Projections'!$A$8:$O$500,9,FALSE)))</f>
        <v>24.65</v>
      </c>
      <c r="J96" s="38">
        <f>AVERAGE(IFERROR(VLOOKUP($A96,'Nates Projections'!$A$8:$O$500,10,FALSE),VLOOKUP($A96,'Blakes Projections'!$A$8:$O$500,10,FALSE)),IFERROR(VLOOKUP($A96,'Blakes Projections'!$A$8:$O$500,10,FALSE),VLOOKUP($A96,'Nates Projections'!$A$8:$O$500,10,FALSE)))</f>
        <v>227.65</v>
      </c>
      <c r="K96" s="38">
        <f>AVERAGE(IFERROR(VLOOKUP($A96,'Nates Projections'!$A$8:$O$500,11,FALSE),VLOOKUP($A96,'Blakes Projections'!$A$8:$O$500,11,FALSE)),IFERROR(VLOOKUP($A96,'Blakes Projections'!$A$8:$O$500,11,FALSE),VLOOKUP($A96,'Nates Projections'!$A$8:$O$500,11,FALSE)))</f>
        <v>62.8</v>
      </c>
      <c r="L96" s="38">
        <f>AVERAGE(IFERROR(VLOOKUP($A96,'Nates Projections'!$A$8:$O$500,12,FALSE),VLOOKUP($A96,'Blakes Projections'!$A$8:$O$500,12,FALSE)),IFERROR(VLOOKUP($A96,'Blakes Projections'!$A$8:$O$500,12,FALSE),VLOOKUP($A96,'Nates Projections'!$A$8:$O$500,12,FALSE)))</f>
        <v>43.15</v>
      </c>
      <c r="M96" s="38">
        <f>AVERAGE(IFERROR(VLOOKUP($A96,'Nates Projections'!$A$8:$O$500,13,FALSE),VLOOKUP($A96,'Blakes Projections'!$A$8:$O$500,13,FALSE)),IFERROR(VLOOKUP($A96,'Blakes Projections'!$A$8:$O$500,13,FALSE),VLOOKUP($A96,'Nates Projections'!$A$8:$O$500,13,FALSE)))</f>
        <v>29.15</v>
      </c>
      <c r="N96" s="52">
        <f t="shared" si="0"/>
        <v>0.1320008785416209</v>
      </c>
      <c r="O96" s="71">
        <f>AVERAGE(IFERROR(VLOOKUP($A96,'Nates Projections'!$A$8:$O$500,15,FALSE),VLOOKUP($A96,'Blakes Projections'!$A$8:$O$500,15,FALSE)),IFERROR(VLOOKUP($A96,'Blakes Projections'!$A$8:$O$500,15,FALSE),VLOOKUP($A96,'Nates Projections'!$A$8:$O$500,15,FALSE)))</f>
        <v>18.850000000000001</v>
      </c>
      <c r="P96" s="55">
        <f t="shared" ref="P96:Y96" si="109">IF(F$4="Yes",F96*F$5,0)</f>
        <v>150.25</v>
      </c>
      <c r="Q96" s="55">
        <f t="shared" si="109"/>
        <v>160.3125</v>
      </c>
      <c r="R96" s="55">
        <f t="shared" si="109"/>
        <v>0</v>
      </c>
      <c r="S96" s="55">
        <f t="shared" si="109"/>
        <v>12.324999999999999</v>
      </c>
      <c r="T96" s="55">
        <f t="shared" si="109"/>
        <v>113.825</v>
      </c>
      <c r="U96" s="55">
        <f t="shared" si="109"/>
        <v>18.84</v>
      </c>
      <c r="V96" s="55">
        <f t="shared" si="109"/>
        <v>25.889999999999997</v>
      </c>
      <c r="W96" s="55">
        <f t="shared" si="109"/>
        <v>0</v>
      </c>
      <c r="X96" s="55">
        <f t="shared" si="109"/>
        <v>0</v>
      </c>
      <c r="Y96" s="56">
        <f t="shared" si="109"/>
        <v>0</v>
      </c>
      <c r="Z96" s="57">
        <f t="shared" si="2"/>
        <v>481.44249999999994</v>
      </c>
      <c r="AA96" s="59">
        <f t="shared" si="3"/>
        <v>5.7314583333333324</v>
      </c>
      <c r="AB96" s="59">
        <f t="shared" si="4"/>
        <v>-2.3294084821428539E-2</v>
      </c>
      <c r="AC96" s="1"/>
      <c r="AD96" s="1"/>
      <c r="AE96" s="1"/>
      <c r="AF96" s="1"/>
      <c r="AG96" s="1"/>
      <c r="AH96" s="1"/>
      <c r="AI96" s="1"/>
      <c r="AJ96" s="1"/>
      <c r="AK96" s="1"/>
      <c r="AL96" s="1">
        <f>IFERROR(VLOOKUP(C96,CALC!$K$2:$M$8,2,FALSE),1)</f>
        <v>0.95</v>
      </c>
      <c r="AM96" s="1">
        <f>IFERROR(VLOOKUP(C96,CALC!$K$2:$M$8,3,FALSE),1)</f>
        <v>0.97499999999999998</v>
      </c>
      <c r="AN96" s="1">
        <f>VLOOKUP(B96,CALC!$E$2:$H$33,3,FALSE)</f>
        <v>0.9</v>
      </c>
      <c r="AO96" s="1">
        <f>VLOOKUP(B96,CALC!$E$2:$H$33,4,FALSE)</f>
        <v>0.95</v>
      </c>
      <c r="AP96" s="1"/>
      <c r="AQ96" s="3">
        <f t="shared" si="5"/>
        <v>5.5881718749999987</v>
      </c>
      <c r="AR96" s="3">
        <f t="shared" si="6"/>
        <v>5.4448854166666658</v>
      </c>
      <c r="AS96" s="3">
        <f t="shared" si="7"/>
        <v>5.4448854166666658</v>
      </c>
      <c r="AT96" s="3">
        <f t="shared" si="8"/>
        <v>5.1583124999999992</v>
      </c>
      <c r="AU96" s="3">
        <f t="shared" si="9"/>
        <v>5.3087632812499983</v>
      </c>
      <c r="AV96" s="3">
        <f t="shared" si="10"/>
        <v>5.0293546874999988</v>
      </c>
      <c r="AW96" s="3">
        <f t="shared" si="11"/>
        <v>5.1726411458333326</v>
      </c>
      <c r="AX96" s="3">
        <f t="shared" si="12"/>
        <v>4.9003968749999993</v>
      </c>
      <c r="AY96" s="3">
        <f t="shared" si="13"/>
        <v>-2.514880952380949E-2</v>
      </c>
      <c r="AZ96" s="3">
        <f t="shared" si="14"/>
        <v>-2.4520089285714253E-2</v>
      </c>
      <c r="BA96" s="3">
        <f t="shared" si="15"/>
        <v>-2.3891369047619015E-2</v>
      </c>
      <c r="BB96" s="3">
        <f t="shared" si="16"/>
        <v>-2.3891369047619015E-2</v>
      </c>
      <c r="BC96" s="3">
        <f t="shared" si="17"/>
        <v>-2.2633928571428541E-2</v>
      </c>
      <c r="BD96" s="3">
        <f t="shared" si="18"/>
        <v>-2.3294084821428539E-2</v>
      </c>
      <c r="BE96" s="3">
        <f t="shared" si="19"/>
        <v>-2.206808035714283E-2</v>
      </c>
      <c r="BF96" s="3">
        <f t="shared" si="20"/>
        <v>-2.2696800595238063E-2</v>
      </c>
      <c r="BG96" s="3">
        <f t="shared" si="21"/>
        <v>-2.1502232142857115E-2</v>
      </c>
    </row>
    <row r="97" spans="1:59" ht="15" x14ac:dyDescent="0.25">
      <c r="A97" s="38" t="s">
        <v>256</v>
      </c>
      <c r="B97" s="38" t="s">
        <v>74</v>
      </c>
      <c r="C97" s="38" t="s">
        <v>179</v>
      </c>
      <c r="D97" s="38"/>
      <c r="E97" s="39">
        <f>AVERAGE(IFERROR(VLOOKUP($A97,'Nates Projections'!$A$8:$O$500,5,FALSE),VLOOKUP($A97,'Blakes Projections'!$A$8:$O$500,5,FALSE)),IFERROR(VLOOKUP($A97,'Blakes Projections'!$A$8:$O$500,5,FALSE),VLOOKUP($A97,'Nates Projections'!$A$8:$O$500,5,FALSE)))</f>
        <v>84</v>
      </c>
      <c r="F97" s="38">
        <f>AVERAGE(IFERROR(VLOOKUP($A97,'Nates Projections'!$A$8:$O$500,6,FALSE),VLOOKUP($A97,'Blakes Projections'!$A$8:$O$500,6,FALSE)),IFERROR(VLOOKUP($A97,'Blakes Projections'!$A$8:$O$500,6,FALSE),VLOOKUP($A97,'Nates Projections'!$A$8:$O$500,6,FALSE)))</f>
        <v>26.9</v>
      </c>
      <c r="G97" s="38">
        <f>AVERAGE(IFERROR(VLOOKUP($A97,'Nates Projections'!$A$8:$O$500,7,FALSE),VLOOKUP($A97,'Blakes Projections'!$A$8:$O$500,7,FALSE)),IFERROR(VLOOKUP($A97,'Blakes Projections'!$A$8:$O$500,7,FALSE),VLOOKUP($A97,'Nates Projections'!$A$8:$O$500,7,FALSE)))</f>
        <v>52.25</v>
      </c>
      <c r="H97" s="38">
        <f>AVERAGE(IFERROR(VLOOKUP($A97,'Nates Projections'!$A$8:$O$500,8,FALSE),VLOOKUP($A97,'Blakes Projections'!$A$8:$O$500,8,FALSE)),IFERROR(VLOOKUP($A97,'Blakes Projections'!$A$8:$O$500,8,FALSE),VLOOKUP($A97,'Nates Projections'!$A$8:$O$500,8,FALSE)))</f>
        <v>79.2</v>
      </c>
      <c r="I97" s="38">
        <f>AVERAGE(IFERROR(VLOOKUP($A97,'Nates Projections'!$A$8:$O$500,9,FALSE),VLOOKUP($A97,'Blakes Projections'!$A$8:$O$500,9,FALSE)),IFERROR(VLOOKUP($A97,'Blakes Projections'!$A$8:$O$500,9,FALSE),VLOOKUP($A97,'Nates Projections'!$A$8:$O$500,9,FALSE)))</f>
        <v>29.3</v>
      </c>
      <c r="J97" s="38">
        <f>AVERAGE(IFERROR(VLOOKUP($A97,'Nates Projections'!$A$8:$O$500,10,FALSE),VLOOKUP($A97,'Blakes Projections'!$A$8:$O$500,10,FALSE)),IFERROR(VLOOKUP($A97,'Blakes Projections'!$A$8:$O$500,10,FALSE),VLOOKUP($A97,'Nates Projections'!$A$8:$O$500,10,FALSE)))</f>
        <v>187.14999999999998</v>
      </c>
      <c r="K97" s="38">
        <f>AVERAGE(IFERROR(VLOOKUP($A97,'Nates Projections'!$A$8:$O$500,11,FALSE),VLOOKUP($A97,'Blakes Projections'!$A$8:$O$500,11,FALSE)),IFERROR(VLOOKUP($A97,'Blakes Projections'!$A$8:$O$500,11,FALSE),VLOOKUP($A97,'Nates Projections'!$A$8:$O$500,11,FALSE)))</f>
        <v>46.7</v>
      </c>
      <c r="L97" s="38">
        <f>AVERAGE(IFERROR(VLOOKUP($A97,'Nates Projections'!$A$8:$O$500,12,FALSE),VLOOKUP($A97,'Blakes Projections'!$A$8:$O$500,12,FALSE)),IFERROR(VLOOKUP($A97,'Blakes Projections'!$A$8:$O$500,12,FALSE),VLOOKUP($A97,'Nates Projections'!$A$8:$O$500,12,FALSE)))</f>
        <v>32</v>
      </c>
      <c r="M97" s="38">
        <f>AVERAGE(IFERROR(VLOOKUP($A97,'Nates Projections'!$A$8:$O$500,13,FALSE),VLOOKUP($A97,'Blakes Projections'!$A$8:$O$500,13,FALSE)),IFERROR(VLOOKUP($A97,'Blakes Projections'!$A$8:$O$500,13,FALSE),VLOOKUP($A97,'Nates Projections'!$A$8:$O$500,13,FALSE)))</f>
        <v>20</v>
      </c>
      <c r="N97" s="52">
        <f t="shared" si="0"/>
        <v>0.1437349719476356</v>
      </c>
      <c r="O97" s="71">
        <f>AVERAGE(IFERROR(VLOOKUP($A97,'Nates Projections'!$A$8:$O$500,15,FALSE),VLOOKUP($A97,'Blakes Projections'!$A$8:$O$500,15,FALSE)),IFERROR(VLOOKUP($A97,'Blakes Projections'!$A$8:$O$500,15,FALSE),VLOOKUP($A97,'Nates Projections'!$A$8:$O$500,15,FALSE)))</f>
        <v>18.850000000000001</v>
      </c>
      <c r="P97" s="55">
        <f t="shared" ref="P97:Y97" si="110">IF(F$4="Yes",F97*F$5,0)</f>
        <v>134.5</v>
      </c>
      <c r="Q97" s="55">
        <f t="shared" si="110"/>
        <v>195.9375</v>
      </c>
      <c r="R97" s="55">
        <f t="shared" si="110"/>
        <v>0</v>
      </c>
      <c r="S97" s="55">
        <f t="shared" si="110"/>
        <v>14.65</v>
      </c>
      <c r="T97" s="55">
        <f t="shared" si="110"/>
        <v>93.574999999999989</v>
      </c>
      <c r="U97" s="55">
        <f t="shared" si="110"/>
        <v>14.01</v>
      </c>
      <c r="V97" s="55">
        <f t="shared" si="110"/>
        <v>19.2</v>
      </c>
      <c r="W97" s="55">
        <f t="shared" si="110"/>
        <v>0</v>
      </c>
      <c r="X97" s="55">
        <f t="shared" si="110"/>
        <v>0</v>
      </c>
      <c r="Y97" s="56">
        <f t="shared" si="110"/>
        <v>0</v>
      </c>
      <c r="Z97" s="57">
        <f t="shared" si="2"/>
        <v>471.87249999999995</v>
      </c>
      <c r="AA97" s="59">
        <f t="shared" si="3"/>
        <v>5.6175297619047608</v>
      </c>
      <c r="AB97" s="59">
        <f t="shared" si="4"/>
        <v>-0.14034646205357157</v>
      </c>
      <c r="AC97" s="1"/>
      <c r="AD97" s="1"/>
      <c r="AE97" s="1"/>
      <c r="AF97" s="1"/>
      <c r="AG97" s="1"/>
      <c r="AH97" s="1"/>
      <c r="AI97" s="1"/>
      <c r="AJ97" s="1"/>
      <c r="AK97" s="1"/>
      <c r="AL97" s="1">
        <f>IFERROR(VLOOKUP(C97,CALC!$K$2:$M$8,2,FALSE),1)</f>
        <v>0.95</v>
      </c>
      <c r="AM97" s="1">
        <f>IFERROR(VLOOKUP(C97,CALC!$K$2:$M$8,3,FALSE),1)</f>
        <v>0.97499999999999998</v>
      </c>
      <c r="AN97" s="1">
        <f>VLOOKUP(B97,CALC!$E$2:$H$33,3,FALSE)</f>
        <v>1.07</v>
      </c>
      <c r="AO97" s="1">
        <f>VLOOKUP(B97,CALC!$E$2:$H$33,4,FALSE)</f>
        <v>1.0350000000000001</v>
      </c>
      <c r="AP97" s="1"/>
      <c r="AQ97" s="3">
        <f t="shared" si="5"/>
        <v>5.4770915178571418</v>
      </c>
      <c r="AR97" s="3">
        <f t="shared" si="6"/>
        <v>5.3366532738095227</v>
      </c>
      <c r="AS97" s="3">
        <f t="shared" si="7"/>
        <v>5.8141433035714281</v>
      </c>
      <c r="AT97" s="3">
        <f t="shared" si="8"/>
        <v>6.0107568452380944</v>
      </c>
      <c r="AU97" s="3">
        <f t="shared" si="9"/>
        <v>5.6687897209821427</v>
      </c>
      <c r="AV97" s="3">
        <f t="shared" si="10"/>
        <v>5.8604879241071419</v>
      </c>
      <c r="AW97" s="3">
        <f t="shared" si="11"/>
        <v>5.5234361383928565</v>
      </c>
      <c r="AX97" s="3">
        <f t="shared" si="12"/>
        <v>5.7102190029761895</v>
      </c>
      <c r="AY97" s="3">
        <f t="shared" si="13"/>
        <v>-0.13907738095238109</v>
      </c>
      <c r="AZ97" s="3">
        <f t="shared" si="14"/>
        <v>-0.13560044642857155</v>
      </c>
      <c r="BA97" s="3">
        <f t="shared" si="15"/>
        <v>-0.13212351190476204</v>
      </c>
      <c r="BB97" s="3">
        <f t="shared" si="16"/>
        <v>-0.14394508928571445</v>
      </c>
      <c r="BC97" s="3">
        <f t="shared" si="17"/>
        <v>-0.14881279761904778</v>
      </c>
      <c r="BD97" s="3">
        <f t="shared" si="18"/>
        <v>-0.14034646205357157</v>
      </c>
      <c r="BE97" s="3">
        <f t="shared" si="19"/>
        <v>-0.14509247767857156</v>
      </c>
      <c r="BF97" s="3">
        <f t="shared" si="20"/>
        <v>-0.13674783482142874</v>
      </c>
      <c r="BG97" s="3">
        <f t="shared" si="21"/>
        <v>-0.14137215773809539</v>
      </c>
    </row>
    <row r="98" spans="1:59" ht="15" x14ac:dyDescent="0.25">
      <c r="A98" s="38" t="s">
        <v>279</v>
      </c>
      <c r="B98" s="38" t="s">
        <v>58</v>
      </c>
      <c r="C98" s="38" t="s">
        <v>186</v>
      </c>
      <c r="D98" s="38"/>
      <c r="E98" s="39">
        <f>AVERAGE(IFERROR(VLOOKUP($A98,'Nates Projections'!$A$8:$O$500,5,FALSE),VLOOKUP($A98,'Blakes Projections'!$A$8:$O$500,5,FALSE)),IFERROR(VLOOKUP($A98,'Blakes Projections'!$A$8:$O$500,5,FALSE),VLOOKUP($A98,'Nates Projections'!$A$8:$O$500,5,FALSE)))</f>
        <v>84</v>
      </c>
      <c r="F98" s="38">
        <f>AVERAGE(IFERROR(VLOOKUP($A98,'Nates Projections'!$A$8:$O$500,6,FALSE),VLOOKUP($A98,'Blakes Projections'!$A$8:$O$500,6,FALSE)),IFERROR(VLOOKUP($A98,'Blakes Projections'!$A$8:$O$500,6,FALSE),VLOOKUP($A98,'Nates Projections'!$A$8:$O$500,6,FALSE)))</f>
        <v>29.450000000000003</v>
      </c>
      <c r="G98" s="38">
        <f>AVERAGE(IFERROR(VLOOKUP($A98,'Nates Projections'!$A$8:$O$500,7,FALSE),VLOOKUP($A98,'Blakes Projections'!$A$8:$O$500,7,FALSE)),IFERROR(VLOOKUP($A98,'Blakes Projections'!$A$8:$O$500,7,FALSE),VLOOKUP($A98,'Nates Projections'!$A$8:$O$500,7,FALSE)))</f>
        <v>26.85</v>
      </c>
      <c r="H98" s="38">
        <f>AVERAGE(IFERROR(VLOOKUP($A98,'Nates Projections'!$A$8:$O$500,8,FALSE),VLOOKUP($A98,'Blakes Projections'!$A$8:$O$500,8,FALSE)),IFERROR(VLOOKUP($A98,'Blakes Projections'!$A$8:$O$500,8,FALSE),VLOOKUP($A98,'Nates Projections'!$A$8:$O$500,8,FALSE)))</f>
        <v>56.3</v>
      </c>
      <c r="I98" s="38">
        <f>AVERAGE(IFERROR(VLOOKUP($A98,'Nates Projections'!$A$8:$O$500,9,FALSE),VLOOKUP($A98,'Blakes Projections'!$A$8:$O$500,9,FALSE)),IFERROR(VLOOKUP($A98,'Blakes Projections'!$A$8:$O$500,9,FALSE),VLOOKUP($A98,'Nates Projections'!$A$8:$O$500,9,FALSE)))</f>
        <v>14.100000000000001</v>
      </c>
      <c r="J98" s="38">
        <f>AVERAGE(IFERROR(VLOOKUP($A98,'Nates Projections'!$A$8:$O$500,10,FALSE),VLOOKUP($A98,'Blakes Projections'!$A$8:$O$500,10,FALSE)),IFERROR(VLOOKUP($A98,'Blakes Projections'!$A$8:$O$500,10,FALSE),VLOOKUP($A98,'Nates Projections'!$A$8:$O$500,10,FALSE)))</f>
        <v>275.5</v>
      </c>
      <c r="K98" s="38">
        <f>AVERAGE(IFERROR(VLOOKUP($A98,'Nates Projections'!$A$8:$O$500,11,FALSE),VLOOKUP($A98,'Blakes Projections'!$A$8:$O$500,11,FALSE)),IFERROR(VLOOKUP($A98,'Blakes Projections'!$A$8:$O$500,11,FALSE),VLOOKUP($A98,'Nates Projections'!$A$8:$O$500,11,FALSE)))</f>
        <v>140.35</v>
      </c>
      <c r="L98" s="38">
        <f>AVERAGE(IFERROR(VLOOKUP($A98,'Nates Projections'!$A$8:$O$500,12,FALSE),VLOOKUP($A98,'Blakes Projections'!$A$8:$O$500,12,FALSE)),IFERROR(VLOOKUP($A98,'Blakes Projections'!$A$8:$O$500,12,FALSE),VLOOKUP($A98,'Nates Projections'!$A$8:$O$500,12,FALSE)))</f>
        <v>60.35</v>
      </c>
      <c r="M98" s="38">
        <f>AVERAGE(IFERROR(VLOOKUP($A98,'Nates Projections'!$A$8:$O$500,13,FALSE),VLOOKUP($A98,'Blakes Projections'!$A$8:$O$500,13,FALSE)),IFERROR(VLOOKUP($A98,'Blakes Projections'!$A$8:$O$500,13,FALSE),VLOOKUP($A98,'Nates Projections'!$A$8:$O$500,13,FALSE)))</f>
        <v>37.049999999999997</v>
      </c>
      <c r="N98" s="52">
        <f t="shared" si="0"/>
        <v>0.10689655172413794</v>
      </c>
      <c r="O98" s="71">
        <f>AVERAGE(IFERROR(VLOOKUP($A98,'Nates Projections'!$A$8:$O$500,15,FALSE),VLOOKUP($A98,'Blakes Projections'!$A$8:$O$500,15,FALSE)),IFERROR(VLOOKUP($A98,'Blakes Projections'!$A$8:$O$500,15,FALSE),VLOOKUP($A98,'Nates Projections'!$A$8:$O$500,15,FALSE)))</f>
        <v>18.05</v>
      </c>
      <c r="P98" s="55">
        <f t="shared" ref="P98:Y98" si="111">IF(F$4="Yes",F98*F$5,0)</f>
        <v>147.25</v>
      </c>
      <c r="Q98" s="55">
        <f t="shared" si="111"/>
        <v>100.6875</v>
      </c>
      <c r="R98" s="55">
        <f t="shared" si="111"/>
        <v>0</v>
      </c>
      <c r="S98" s="55">
        <f t="shared" si="111"/>
        <v>7.0500000000000007</v>
      </c>
      <c r="T98" s="55">
        <f t="shared" si="111"/>
        <v>137.75</v>
      </c>
      <c r="U98" s="55">
        <f t="shared" si="111"/>
        <v>42.104999999999997</v>
      </c>
      <c r="V98" s="55">
        <f t="shared" si="111"/>
        <v>36.21</v>
      </c>
      <c r="W98" s="55">
        <f t="shared" si="111"/>
        <v>0</v>
      </c>
      <c r="X98" s="55">
        <f t="shared" si="111"/>
        <v>0</v>
      </c>
      <c r="Y98" s="56">
        <f t="shared" si="111"/>
        <v>0</v>
      </c>
      <c r="Z98" s="57">
        <f t="shared" si="2"/>
        <v>471.05250000000001</v>
      </c>
      <c r="AA98" s="59">
        <f t="shared" si="3"/>
        <v>5.6077678571428571</v>
      </c>
      <c r="AB98" s="59">
        <f t="shared" si="4"/>
        <v>-0.14937510714285629</v>
      </c>
      <c r="AC98" s="1"/>
      <c r="AD98" s="1"/>
      <c r="AE98" s="1"/>
      <c r="AF98" s="1"/>
      <c r="AG98" s="1"/>
      <c r="AH98" s="1"/>
      <c r="AI98" s="1"/>
      <c r="AJ98" s="1"/>
      <c r="AK98" s="1"/>
      <c r="AL98" s="1">
        <f>IFERROR(VLOOKUP(C98,CALC!$K$2:$M$8,2,FALSE),1)</f>
        <v>1.08</v>
      </c>
      <c r="AM98" s="1">
        <f>IFERROR(VLOOKUP(C98,CALC!$K$2:$M$8,3,FALSE),1)</f>
        <v>1.04</v>
      </c>
      <c r="AN98" s="1">
        <f>VLOOKUP(B98,CALC!$E$2:$H$33,3,FALSE)</f>
        <v>0.93</v>
      </c>
      <c r="AO98" s="1">
        <f>VLOOKUP(B98,CALC!$E$2:$H$33,4,FALSE)</f>
        <v>0.96500000000000008</v>
      </c>
      <c r="AP98" s="1"/>
      <c r="AQ98" s="3">
        <f t="shared" si="5"/>
        <v>5.8320785714285712</v>
      </c>
      <c r="AR98" s="3">
        <f t="shared" si="6"/>
        <v>6.0563892857142863</v>
      </c>
      <c r="AS98" s="3">
        <f t="shared" si="7"/>
        <v>5.4114959821428572</v>
      </c>
      <c r="AT98" s="3">
        <f t="shared" si="8"/>
        <v>5.2152241071428573</v>
      </c>
      <c r="AU98" s="3">
        <f t="shared" si="9"/>
        <v>5.6279558214285714</v>
      </c>
      <c r="AV98" s="3">
        <f t="shared" si="10"/>
        <v>5.4238330714285716</v>
      </c>
      <c r="AW98" s="3">
        <f t="shared" si="11"/>
        <v>5.8444156607142865</v>
      </c>
      <c r="AX98" s="3">
        <f t="shared" si="12"/>
        <v>5.6324420357142868</v>
      </c>
      <c r="AY98" s="3">
        <f t="shared" si="13"/>
        <v>-0.14883928571428484</v>
      </c>
      <c r="AZ98" s="3">
        <f t="shared" si="14"/>
        <v>-0.15479285714285623</v>
      </c>
      <c r="BA98" s="3">
        <f t="shared" si="15"/>
        <v>-0.16074642857142765</v>
      </c>
      <c r="BB98" s="3">
        <f t="shared" si="16"/>
        <v>-0.14362991071428488</v>
      </c>
      <c r="BC98" s="3">
        <f t="shared" si="17"/>
        <v>-0.13842053571428492</v>
      </c>
      <c r="BD98" s="3">
        <f t="shared" si="18"/>
        <v>-0.14937510714285629</v>
      </c>
      <c r="BE98" s="3">
        <f t="shared" si="19"/>
        <v>-0.14395735714285629</v>
      </c>
      <c r="BF98" s="3">
        <f t="shared" si="20"/>
        <v>-0.1551203035714277</v>
      </c>
      <c r="BG98" s="3">
        <f t="shared" si="21"/>
        <v>-0.14949417857142772</v>
      </c>
    </row>
    <row r="99" spans="1:59" ht="15" x14ac:dyDescent="0.25">
      <c r="A99" s="38" t="s">
        <v>305</v>
      </c>
      <c r="B99" s="38" t="s">
        <v>25</v>
      </c>
      <c r="C99" s="38" t="s">
        <v>186</v>
      </c>
      <c r="D99" s="38"/>
      <c r="E99" s="39">
        <f>AVERAGE(IFERROR(VLOOKUP($A99,'Nates Projections'!$A$8:$O$500,5,FALSE),VLOOKUP($A99,'Blakes Projections'!$A$8:$O$500,5,FALSE)),IFERROR(VLOOKUP($A99,'Blakes Projections'!$A$8:$O$500,5,FALSE),VLOOKUP($A99,'Nates Projections'!$A$8:$O$500,5,FALSE)))</f>
        <v>84</v>
      </c>
      <c r="F99" s="38">
        <f>AVERAGE(IFERROR(VLOOKUP($A99,'Nates Projections'!$A$8:$O$500,6,FALSE),VLOOKUP($A99,'Blakes Projections'!$A$8:$O$500,6,FALSE)),IFERROR(VLOOKUP($A99,'Blakes Projections'!$A$8:$O$500,6,FALSE),VLOOKUP($A99,'Nates Projections'!$A$8:$O$500,6,FALSE)))</f>
        <v>35.6</v>
      </c>
      <c r="G99" s="38">
        <f>AVERAGE(IFERROR(VLOOKUP($A99,'Nates Projections'!$A$8:$O$500,7,FALSE),VLOOKUP($A99,'Blakes Projections'!$A$8:$O$500,7,FALSE)),IFERROR(VLOOKUP($A99,'Blakes Projections'!$A$8:$O$500,7,FALSE),VLOOKUP($A99,'Nates Projections'!$A$8:$O$500,7,FALSE)))</f>
        <v>29.6</v>
      </c>
      <c r="H99" s="38">
        <f>AVERAGE(IFERROR(VLOOKUP($A99,'Nates Projections'!$A$8:$O$500,8,FALSE),VLOOKUP($A99,'Blakes Projections'!$A$8:$O$500,8,FALSE)),IFERROR(VLOOKUP($A99,'Blakes Projections'!$A$8:$O$500,8,FALSE),VLOOKUP($A99,'Nates Projections'!$A$8:$O$500,8,FALSE)))</f>
        <v>65.25</v>
      </c>
      <c r="I99" s="38">
        <f>AVERAGE(IFERROR(VLOOKUP($A99,'Nates Projections'!$A$8:$O$500,9,FALSE),VLOOKUP($A99,'Blakes Projections'!$A$8:$O$500,9,FALSE)),IFERROR(VLOOKUP($A99,'Blakes Projections'!$A$8:$O$500,9,FALSE),VLOOKUP($A99,'Nates Projections'!$A$8:$O$500,9,FALSE)))</f>
        <v>24.799999999999997</v>
      </c>
      <c r="J99" s="38">
        <f>AVERAGE(IFERROR(VLOOKUP($A99,'Nates Projections'!$A$8:$O$500,10,FALSE),VLOOKUP($A99,'Blakes Projections'!$A$8:$O$500,10,FALSE)),IFERROR(VLOOKUP($A99,'Blakes Projections'!$A$8:$O$500,10,FALSE),VLOOKUP($A99,'Nates Projections'!$A$8:$O$500,10,FALSE)))</f>
        <v>251.35</v>
      </c>
      <c r="K99" s="38">
        <f>AVERAGE(IFERROR(VLOOKUP($A99,'Nates Projections'!$A$8:$O$500,11,FALSE),VLOOKUP($A99,'Blakes Projections'!$A$8:$O$500,11,FALSE)),IFERROR(VLOOKUP($A99,'Blakes Projections'!$A$8:$O$500,11,FALSE),VLOOKUP($A99,'Nates Projections'!$A$8:$O$500,11,FALSE)))</f>
        <v>32.599999999999994</v>
      </c>
      <c r="L99" s="38">
        <f>AVERAGE(IFERROR(VLOOKUP($A99,'Nates Projections'!$A$8:$O$500,12,FALSE),VLOOKUP($A99,'Blakes Projections'!$A$8:$O$500,12,FALSE)),IFERROR(VLOOKUP($A99,'Blakes Projections'!$A$8:$O$500,12,FALSE),VLOOKUP($A99,'Nates Projections'!$A$8:$O$500,12,FALSE)))</f>
        <v>39.450000000000003</v>
      </c>
      <c r="M99" s="38">
        <f>AVERAGE(IFERROR(VLOOKUP($A99,'Nates Projections'!$A$8:$O$500,13,FALSE),VLOOKUP($A99,'Blakes Projections'!$A$8:$O$500,13,FALSE)),IFERROR(VLOOKUP($A99,'Blakes Projections'!$A$8:$O$500,13,FALSE),VLOOKUP($A99,'Nates Projections'!$A$8:$O$500,13,FALSE)))</f>
        <v>28.9</v>
      </c>
      <c r="N99" s="52">
        <f t="shared" si="0"/>
        <v>0.1416351700815596</v>
      </c>
      <c r="O99" s="71">
        <f>AVERAGE(IFERROR(VLOOKUP($A99,'Nates Projections'!$A$8:$O$500,15,FALSE),VLOOKUP($A99,'Blakes Projections'!$A$8:$O$500,15,FALSE)),IFERROR(VLOOKUP($A99,'Blakes Projections'!$A$8:$O$500,15,FALSE),VLOOKUP($A99,'Nates Projections'!$A$8:$O$500,15,FALSE)))</f>
        <v>18.399999999999999</v>
      </c>
      <c r="P99" s="55">
        <f t="shared" ref="P99:Y99" si="112">IF(F$4="Yes",F99*F$5,0)</f>
        <v>178</v>
      </c>
      <c r="Q99" s="55">
        <f t="shared" si="112"/>
        <v>111</v>
      </c>
      <c r="R99" s="55">
        <f t="shared" si="112"/>
        <v>0</v>
      </c>
      <c r="S99" s="55">
        <f t="shared" si="112"/>
        <v>12.399999999999999</v>
      </c>
      <c r="T99" s="55">
        <f t="shared" si="112"/>
        <v>125.675</v>
      </c>
      <c r="U99" s="55">
        <f t="shared" si="112"/>
        <v>9.7799999999999976</v>
      </c>
      <c r="V99" s="55">
        <f t="shared" si="112"/>
        <v>23.67</v>
      </c>
      <c r="W99" s="55">
        <f t="shared" si="112"/>
        <v>0</v>
      </c>
      <c r="X99" s="55">
        <f t="shared" si="112"/>
        <v>0</v>
      </c>
      <c r="Y99" s="56">
        <f t="shared" si="112"/>
        <v>0</v>
      </c>
      <c r="Z99" s="57">
        <f t="shared" si="2"/>
        <v>460.52499999999998</v>
      </c>
      <c r="AA99" s="59">
        <f t="shared" si="3"/>
        <v>5.4824404761904759</v>
      </c>
      <c r="AB99" s="59">
        <f t="shared" si="4"/>
        <v>-0.30794399999999927</v>
      </c>
      <c r="AC99" s="1"/>
      <c r="AD99" s="1"/>
      <c r="AE99" s="1"/>
      <c r="AF99" s="1"/>
      <c r="AG99" s="1"/>
      <c r="AH99" s="1"/>
      <c r="AI99" s="1"/>
      <c r="AJ99" s="1"/>
      <c r="AK99" s="1"/>
      <c r="AL99" s="1">
        <f>IFERROR(VLOOKUP(C99,CALC!$K$2:$M$8,2,FALSE),1)</f>
        <v>1.08</v>
      </c>
      <c r="AM99" s="1">
        <f>IFERROR(VLOOKUP(C99,CALC!$K$2:$M$8,3,FALSE),1)</f>
        <v>1.04</v>
      </c>
      <c r="AN99" s="1">
        <f>VLOOKUP(B99,CALC!$E$2:$H$33,3,FALSE)</f>
        <v>1.1599999999999999</v>
      </c>
      <c r="AO99" s="1">
        <f>VLOOKUP(B99,CALC!$E$2:$H$33,4,FALSE)</f>
        <v>1.08</v>
      </c>
      <c r="AP99" s="1"/>
      <c r="AQ99" s="3">
        <f t="shared" si="5"/>
        <v>5.7017380952380954</v>
      </c>
      <c r="AR99" s="3">
        <f t="shared" si="6"/>
        <v>5.921035714285714</v>
      </c>
      <c r="AS99" s="3">
        <f t="shared" si="7"/>
        <v>5.921035714285714</v>
      </c>
      <c r="AT99" s="3">
        <f t="shared" si="8"/>
        <v>6.359630952380952</v>
      </c>
      <c r="AU99" s="3">
        <f t="shared" si="9"/>
        <v>6.157877142857143</v>
      </c>
      <c r="AV99" s="3">
        <f t="shared" si="10"/>
        <v>6.6140161904761898</v>
      </c>
      <c r="AW99" s="3">
        <f t="shared" si="11"/>
        <v>6.3947185714285713</v>
      </c>
      <c r="AX99" s="3">
        <f t="shared" si="12"/>
        <v>6.8684014285714277</v>
      </c>
      <c r="AY99" s="3">
        <f t="shared" si="13"/>
        <v>-0.274166666666666</v>
      </c>
      <c r="AZ99" s="3">
        <f t="shared" si="14"/>
        <v>-0.28513333333333263</v>
      </c>
      <c r="BA99" s="3">
        <f t="shared" si="15"/>
        <v>-0.29609999999999931</v>
      </c>
      <c r="BB99" s="3">
        <f t="shared" si="16"/>
        <v>-0.29609999999999931</v>
      </c>
      <c r="BC99" s="3">
        <f t="shared" si="17"/>
        <v>-0.31803333333333256</v>
      </c>
      <c r="BD99" s="3">
        <f t="shared" si="18"/>
        <v>-0.30794399999999927</v>
      </c>
      <c r="BE99" s="3">
        <f t="shared" si="19"/>
        <v>-0.33075466666666581</v>
      </c>
      <c r="BF99" s="3">
        <f t="shared" si="20"/>
        <v>-0.3197879999999993</v>
      </c>
      <c r="BG99" s="3">
        <f t="shared" si="21"/>
        <v>-0.34347599999999917</v>
      </c>
    </row>
    <row r="100" spans="1:59" ht="15" x14ac:dyDescent="0.25">
      <c r="A100" s="38" t="s">
        <v>269</v>
      </c>
      <c r="B100" s="38" t="s">
        <v>32</v>
      </c>
      <c r="C100" s="38" t="s">
        <v>153</v>
      </c>
      <c r="D100" s="38"/>
      <c r="E100" s="39">
        <f>AVERAGE(IFERROR(VLOOKUP($A100,'Nates Projections'!$A$8:$O$500,5,FALSE),VLOOKUP($A100,'Blakes Projections'!$A$8:$O$500,5,FALSE)),IFERROR(VLOOKUP($A100,'Blakes Projections'!$A$8:$O$500,5,FALSE),VLOOKUP($A100,'Nates Projections'!$A$8:$O$500,5,FALSE)))</f>
        <v>84</v>
      </c>
      <c r="F100" s="38">
        <f>AVERAGE(IFERROR(VLOOKUP($A100,'Nates Projections'!$A$8:$O$500,6,FALSE),VLOOKUP($A100,'Blakes Projections'!$A$8:$O$500,6,FALSE)),IFERROR(VLOOKUP($A100,'Blakes Projections'!$A$8:$O$500,6,FALSE),VLOOKUP($A100,'Nates Projections'!$A$8:$O$500,6,FALSE)))</f>
        <v>30.8</v>
      </c>
      <c r="G100" s="38">
        <f>AVERAGE(IFERROR(VLOOKUP($A100,'Nates Projections'!$A$8:$O$500,7,FALSE),VLOOKUP($A100,'Blakes Projections'!$A$8:$O$500,7,FALSE)),IFERROR(VLOOKUP($A100,'Blakes Projections'!$A$8:$O$500,7,FALSE),VLOOKUP($A100,'Nates Projections'!$A$8:$O$500,7,FALSE)))</f>
        <v>44.650000000000006</v>
      </c>
      <c r="H100" s="38">
        <f>AVERAGE(IFERROR(VLOOKUP($A100,'Nates Projections'!$A$8:$O$500,8,FALSE),VLOOKUP($A100,'Blakes Projections'!$A$8:$O$500,8,FALSE)),IFERROR(VLOOKUP($A100,'Blakes Projections'!$A$8:$O$500,8,FALSE),VLOOKUP($A100,'Nates Projections'!$A$8:$O$500,8,FALSE)))</f>
        <v>75.449999999999989</v>
      </c>
      <c r="I100" s="38">
        <f>AVERAGE(IFERROR(VLOOKUP($A100,'Nates Projections'!$A$8:$O$500,9,FALSE),VLOOKUP($A100,'Blakes Projections'!$A$8:$O$500,9,FALSE)),IFERROR(VLOOKUP($A100,'Blakes Projections'!$A$8:$O$500,9,FALSE),VLOOKUP($A100,'Nates Projections'!$A$8:$O$500,9,FALSE)))</f>
        <v>23.3</v>
      </c>
      <c r="J100" s="38">
        <f>AVERAGE(IFERROR(VLOOKUP($A100,'Nates Projections'!$A$8:$O$500,10,FALSE),VLOOKUP($A100,'Blakes Projections'!$A$8:$O$500,10,FALSE)),IFERROR(VLOOKUP($A100,'Blakes Projections'!$A$8:$O$500,10,FALSE),VLOOKUP($A100,'Nates Projections'!$A$8:$O$500,10,FALSE)))</f>
        <v>174.3</v>
      </c>
      <c r="K100" s="38">
        <f>AVERAGE(IFERROR(VLOOKUP($A100,'Nates Projections'!$A$8:$O$500,11,FALSE),VLOOKUP($A100,'Blakes Projections'!$A$8:$O$500,11,FALSE)),IFERROR(VLOOKUP($A100,'Blakes Projections'!$A$8:$O$500,11,FALSE),VLOOKUP($A100,'Nates Projections'!$A$8:$O$500,11,FALSE)))</f>
        <v>74.25</v>
      </c>
      <c r="L100" s="38">
        <f>AVERAGE(IFERROR(VLOOKUP($A100,'Nates Projections'!$A$8:$O$500,12,FALSE),VLOOKUP($A100,'Blakes Projections'!$A$8:$O$500,12,FALSE)),IFERROR(VLOOKUP($A100,'Blakes Projections'!$A$8:$O$500,12,FALSE),VLOOKUP($A100,'Nates Projections'!$A$8:$O$500,12,FALSE)))</f>
        <v>39.549999999999997</v>
      </c>
      <c r="M100" s="38">
        <f>AVERAGE(IFERROR(VLOOKUP($A100,'Nates Projections'!$A$8:$O$500,13,FALSE),VLOOKUP($A100,'Blakes Projections'!$A$8:$O$500,13,FALSE)),IFERROR(VLOOKUP($A100,'Blakes Projections'!$A$8:$O$500,13,FALSE),VLOOKUP($A100,'Nates Projections'!$A$8:$O$500,13,FALSE)))</f>
        <v>43.900000000000006</v>
      </c>
      <c r="N100" s="52">
        <f t="shared" si="0"/>
        <v>0.17670682730923695</v>
      </c>
      <c r="O100" s="71">
        <f>AVERAGE(IFERROR(VLOOKUP($A100,'Nates Projections'!$A$8:$O$500,15,FALSE),VLOOKUP($A100,'Blakes Projections'!$A$8:$O$500,15,FALSE)),IFERROR(VLOOKUP($A100,'Blakes Projections'!$A$8:$O$500,15,FALSE),VLOOKUP($A100,'Nates Projections'!$A$8:$O$500,15,FALSE)))</f>
        <v>18.2</v>
      </c>
      <c r="P100" s="55">
        <f t="shared" ref="P100:Y100" si="113">IF(F$4="Yes",F100*F$5,0)</f>
        <v>154</v>
      </c>
      <c r="Q100" s="55">
        <f t="shared" si="113"/>
        <v>167.43750000000003</v>
      </c>
      <c r="R100" s="55">
        <f t="shared" si="113"/>
        <v>0</v>
      </c>
      <c r="S100" s="55">
        <f t="shared" si="113"/>
        <v>11.65</v>
      </c>
      <c r="T100" s="55">
        <f t="shared" si="113"/>
        <v>87.15</v>
      </c>
      <c r="U100" s="55">
        <f t="shared" si="113"/>
        <v>22.274999999999999</v>
      </c>
      <c r="V100" s="55">
        <f t="shared" si="113"/>
        <v>23.729999999999997</v>
      </c>
      <c r="W100" s="55">
        <f t="shared" si="113"/>
        <v>0</v>
      </c>
      <c r="X100" s="55">
        <f t="shared" si="113"/>
        <v>0</v>
      </c>
      <c r="Y100" s="56">
        <f t="shared" si="113"/>
        <v>0</v>
      </c>
      <c r="Z100" s="57">
        <f t="shared" si="2"/>
        <v>466.24249999999995</v>
      </c>
      <c r="AA100" s="59">
        <f t="shared" si="3"/>
        <v>5.5505059523809521</v>
      </c>
      <c r="AB100" s="59">
        <f t="shared" si="4"/>
        <v>-0.21409791666666597</v>
      </c>
      <c r="AC100" s="1"/>
      <c r="AD100" s="1"/>
      <c r="AE100" s="1"/>
      <c r="AF100" s="1"/>
      <c r="AG100" s="1"/>
      <c r="AH100" s="1"/>
      <c r="AI100" s="1"/>
      <c r="AJ100" s="1"/>
      <c r="AK100" s="1"/>
      <c r="AL100" s="1">
        <f>IFERROR(VLOOKUP(C100,CALC!$K$2:$M$8,2,FALSE),1)</f>
        <v>0.96</v>
      </c>
      <c r="AM100" s="1">
        <f>IFERROR(VLOOKUP(C100,CALC!$K$2:$M$8,3,FALSE),1)</f>
        <v>0.98</v>
      </c>
      <c r="AN100" s="1">
        <f>VLOOKUP(B100,CALC!$E$2:$H$33,3,FALSE)</f>
        <v>1.1200000000000001</v>
      </c>
      <c r="AO100" s="1">
        <f>VLOOKUP(B100,CALC!$E$2:$H$33,4,FALSE)</f>
        <v>1.06</v>
      </c>
      <c r="AP100" s="1"/>
      <c r="AQ100" s="3">
        <f t="shared" si="5"/>
        <v>5.439495833333333</v>
      </c>
      <c r="AR100" s="3">
        <f t="shared" si="6"/>
        <v>5.3284857142857138</v>
      </c>
      <c r="AS100" s="3">
        <f t="shared" si="7"/>
        <v>5.8835363095238096</v>
      </c>
      <c r="AT100" s="3">
        <f t="shared" si="8"/>
        <v>6.216566666666667</v>
      </c>
      <c r="AU100" s="3">
        <f t="shared" si="9"/>
        <v>5.7658655833333334</v>
      </c>
      <c r="AV100" s="3">
        <f t="shared" si="10"/>
        <v>6.0922353333333339</v>
      </c>
      <c r="AW100" s="3">
        <f t="shared" si="11"/>
        <v>5.6481948571428573</v>
      </c>
      <c r="AX100" s="3">
        <f t="shared" si="12"/>
        <v>5.9679039999999999</v>
      </c>
      <c r="AY100" s="3">
        <f t="shared" si="13"/>
        <v>-0.2061011904761898</v>
      </c>
      <c r="AZ100" s="3">
        <f t="shared" si="14"/>
        <v>-0.20197916666666599</v>
      </c>
      <c r="BA100" s="3">
        <f t="shared" si="15"/>
        <v>-0.1978571428571422</v>
      </c>
      <c r="BB100" s="3">
        <f t="shared" si="16"/>
        <v>-0.21846726190476121</v>
      </c>
      <c r="BC100" s="3">
        <f t="shared" si="17"/>
        <v>-0.23083333333333259</v>
      </c>
      <c r="BD100" s="3">
        <f t="shared" si="18"/>
        <v>-0.21409791666666597</v>
      </c>
      <c r="BE100" s="3">
        <f t="shared" si="19"/>
        <v>-0.22621666666666593</v>
      </c>
      <c r="BF100" s="3">
        <f t="shared" si="20"/>
        <v>-0.20972857142857074</v>
      </c>
      <c r="BG100" s="3">
        <f t="shared" si="21"/>
        <v>-0.2215999999999993</v>
      </c>
    </row>
    <row r="101" spans="1:59" ht="15" x14ac:dyDescent="0.25">
      <c r="A101" s="38" t="s">
        <v>263</v>
      </c>
      <c r="B101" s="38" t="s">
        <v>19</v>
      </c>
      <c r="C101" s="38" t="s">
        <v>186</v>
      </c>
      <c r="D101" s="38"/>
      <c r="E101" s="39">
        <f>AVERAGE(IFERROR(VLOOKUP($A101,'Nates Projections'!$A$8:$O$500,5,FALSE),VLOOKUP($A101,'Blakes Projections'!$A$8:$O$500,5,FALSE)),IFERROR(VLOOKUP($A101,'Blakes Projections'!$A$8:$O$500,5,FALSE),VLOOKUP($A101,'Nates Projections'!$A$8:$O$500,5,FALSE)))</f>
        <v>84</v>
      </c>
      <c r="F101" s="38">
        <f>AVERAGE(IFERROR(VLOOKUP($A101,'Nates Projections'!$A$8:$O$500,6,FALSE),VLOOKUP($A101,'Blakes Projections'!$A$8:$O$500,6,FALSE)),IFERROR(VLOOKUP($A101,'Blakes Projections'!$A$8:$O$500,6,FALSE),VLOOKUP($A101,'Nates Projections'!$A$8:$O$500,6,FALSE)))</f>
        <v>31.85</v>
      </c>
      <c r="G101" s="38">
        <f>AVERAGE(IFERROR(VLOOKUP($A101,'Nates Projections'!$A$8:$O$500,7,FALSE),VLOOKUP($A101,'Blakes Projections'!$A$8:$O$500,7,FALSE)),IFERROR(VLOOKUP($A101,'Blakes Projections'!$A$8:$O$500,7,FALSE),VLOOKUP($A101,'Nates Projections'!$A$8:$O$500,7,FALSE)))</f>
        <v>32.799999999999997</v>
      </c>
      <c r="H101" s="38">
        <f>AVERAGE(IFERROR(VLOOKUP($A101,'Nates Projections'!$A$8:$O$500,8,FALSE),VLOOKUP($A101,'Blakes Projections'!$A$8:$O$500,8,FALSE)),IFERROR(VLOOKUP($A101,'Blakes Projections'!$A$8:$O$500,8,FALSE),VLOOKUP($A101,'Nates Projections'!$A$8:$O$500,8,FALSE)))</f>
        <v>64.7</v>
      </c>
      <c r="I101" s="38">
        <f>AVERAGE(IFERROR(VLOOKUP($A101,'Nates Projections'!$A$8:$O$500,9,FALSE),VLOOKUP($A101,'Blakes Projections'!$A$8:$O$500,9,FALSE)),IFERROR(VLOOKUP($A101,'Blakes Projections'!$A$8:$O$500,9,FALSE),VLOOKUP($A101,'Nates Projections'!$A$8:$O$500,9,FALSE)))</f>
        <v>21.3</v>
      </c>
      <c r="J101" s="38">
        <f>AVERAGE(IFERROR(VLOOKUP($A101,'Nates Projections'!$A$8:$O$500,10,FALSE),VLOOKUP($A101,'Blakes Projections'!$A$8:$O$500,10,FALSE)),IFERROR(VLOOKUP($A101,'Blakes Projections'!$A$8:$O$500,10,FALSE),VLOOKUP($A101,'Nates Projections'!$A$8:$O$500,10,FALSE)))</f>
        <v>233.2</v>
      </c>
      <c r="K101" s="38">
        <f>AVERAGE(IFERROR(VLOOKUP($A101,'Nates Projections'!$A$8:$O$500,11,FALSE),VLOOKUP($A101,'Blakes Projections'!$A$8:$O$500,11,FALSE)),IFERROR(VLOOKUP($A101,'Blakes Projections'!$A$8:$O$500,11,FALSE),VLOOKUP($A101,'Nates Projections'!$A$8:$O$500,11,FALSE)))</f>
        <v>133.1</v>
      </c>
      <c r="L101" s="38">
        <f>AVERAGE(IFERROR(VLOOKUP($A101,'Nates Projections'!$A$8:$O$500,12,FALSE),VLOOKUP($A101,'Blakes Projections'!$A$8:$O$500,12,FALSE)),IFERROR(VLOOKUP($A101,'Blakes Projections'!$A$8:$O$500,12,FALSE),VLOOKUP($A101,'Nates Projections'!$A$8:$O$500,12,FALSE)))</f>
        <v>15.55</v>
      </c>
      <c r="M101" s="38">
        <f>AVERAGE(IFERROR(VLOOKUP($A101,'Nates Projections'!$A$8:$O$500,13,FALSE),VLOOKUP($A101,'Blakes Projections'!$A$8:$O$500,13,FALSE)),IFERROR(VLOOKUP($A101,'Blakes Projections'!$A$8:$O$500,13,FALSE),VLOOKUP($A101,'Nates Projections'!$A$8:$O$500,13,FALSE)))</f>
        <v>19.25</v>
      </c>
      <c r="N101" s="52">
        <f t="shared" si="0"/>
        <v>0.13657804459691253</v>
      </c>
      <c r="O101" s="71">
        <f>AVERAGE(IFERROR(VLOOKUP($A101,'Nates Projections'!$A$8:$O$500,15,FALSE),VLOOKUP($A101,'Blakes Projections'!$A$8:$O$500,15,FALSE)),IFERROR(VLOOKUP($A101,'Blakes Projections'!$A$8:$O$500,15,FALSE),VLOOKUP($A101,'Nates Projections'!$A$8:$O$500,15,FALSE)))</f>
        <v>16.824999999999999</v>
      </c>
      <c r="P101" s="55">
        <f t="shared" ref="P101:Y101" si="114">IF(F$4="Yes",F101*F$5,0)</f>
        <v>159.25</v>
      </c>
      <c r="Q101" s="55">
        <f t="shared" si="114"/>
        <v>122.99999999999999</v>
      </c>
      <c r="R101" s="55">
        <f t="shared" si="114"/>
        <v>0</v>
      </c>
      <c r="S101" s="55">
        <f t="shared" si="114"/>
        <v>10.65</v>
      </c>
      <c r="T101" s="55">
        <f t="shared" si="114"/>
        <v>116.6</v>
      </c>
      <c r="U101" s="55">
        <f t="shared" si="114"/>
        <v>39.93</v>
      </c>
      <c r="V101" s="55">
        <f t="shared" si="114"/>
        <v>9.33</v>
      </c>
      <c r="W101" s="55">
        <f t="shared" si="114"/>
        <v>0</v>
      </c>
      <c r="X101" s="55">
        <f t="shared" si="114"/>
        <v>0</v>
      </c>
      <c r="Y101" s="56">
        <f t="shared" si="114"/>
        <v>0</v>
      </c>
      <c r="Z101" s="57">
        <f t="shared" si="2"/>
        <v>458.76</v>
      </c>
      <c r="AA101" s="59">
        <f t="shared" si="3"/>
        <v>5.4614285714285717</v>
      </c>
      <c r="AB101" s="59">
        <f t="shared" si="4"/>
        <v>-0.33614935714285571</v>
      </c>
      <c r="AC101" s="1"/>
      <c r="AD101" s="1"/>
      <c r="AE101" s="1"/>
      <c r="AF101" s="1"/>
      <c r="AG101" s="1"/>
      <c r="AH101" s="1"/>
      <c r="AI101" s="1"/>
      <c r="AJ101" s="1"/>
      <c r="AK101" s="1"/>
      <c r="AL101" s="1">
        <f>IFERROR(VLOOKUP(C101,CALC!$K$2:$M$8,2,FALSE),1)</f>
        <v>1.08</v>
      </c>
      <c r="AM101" s="1">
        <f>IFERROR(VLOOKUP(C101,CALC!$K$2:$M$8,3,FALSE),1)</f>
        <v>1.04</v>
      </c>
      <c r="AN101" s="1">
        <f>VLOOKUP(B101,CALC!$E$2:$H$33,3,FALSE)</f>
        <v>1.19</v>
      </c>
      <c r="AO101" s="1">
        <f>VLOOKUP(B101,CALC!$E$2:$H$33,4,FALSE)</f>
        <v>1.095</v>
      </c>
      <c r="AP101" s="1"/>
      <c r="AQ101" s="3">
        <f t="shared" si="5"/>
        <v>5.6798857142857146</v>
      </c>
      <c r="AR101" s="3">
        <f t="shared" si="6"/>
        <v>5.8983428571428576</v>
      </c>
      <c r="AS101" s="3">
        <f t="shared" si="7"/>
        <v>5.980264285714286</v>
      </c>
      <c r="AT101" s="3">
        <f t="shared" si="8"/>
        <v>6.4991000000000003</v>
      </c>
      <c r="AU101" s="3">
        <f t="shared" si="9"/>
        <v>6.2194748571428571</v>
      </c>
      <c r="AV101" s="3">
        <f t="shared" si="10"/>
        <v>6.7590640000000004</v>
      </c>
      <c r="AW101" s="3">
        <f t="shared" si="11"/>
        <v>6.458685428571429</v>
      </c>
      <c r="AX101" s="3">
        <f t="shared" si="12"/>
        <v>7.0190280000000005</v>
      </c>
      <c r="AY101" s="3">
        <f t="shared" si="13"/>
        <v>-0.29517857142857018</v>
      </c>
      <c r="AZ101" s="3">
        <f t="shared" si="14"/>
        <v>-0.30698571428571297</v>
      </c>
      <c r="BA101" s="3">
        <f t="shared" si="15"/>
        <v>-0.31879285714285582</v>
      </c>
      <c r="BB101" s="3">
        <f t="shared" si="16"/>
        <v>-0.32322053571428433</v>
      </c>
      <c r="BC101" s="3">
        <f t="shared" si="17"/>
        <v>-0.35126249999999848</v>
      </c>
      <c r="BD101" s="3">
        <f t="shared" si="18"/>
        <v>-0.33614935714285571</v>
      </c>
      <c r="BE101" s="3">
        <f t="shared" si="19"/>
        <v>-0.36531299999999844</v>
      </c>
      <c r="BF101" s="3">
        <f t="shared" si="20"/>
        <v>-0.34907817857142714</v>
      </c>
      <c r="BG101" s="3">
        <f t="shared" si="21"/>
        <v>-0.37936349999999841</v>
      </c>
    </row>
    <row r="102" spans="1:59" ht="15" x14ac:dyDescent="0.25">
      <c r="A102" s="38" t="s">
        <v>272</v>
      </c>
      <c r="B102" s="38" t="s">
        <v>83</v>
      </c>
      <c r="C102" s="38" t="s">
        <v>153</v>
      </c>
      <c r="D102" s="38"/>
      <c r="E102" s="39">
        <f>AVERAGE(IFERROR(VLOOKUP($A102,'Nates Projections'!$A$8:$O$500,5,FALSE),VLOOKUP($A102,'Blakes Projections'!$A$8:$O$500,5,FALSE)),IFERROR(VLOOKUP($A102,'Blakes Projections'!$A$8:$O$500,5,FALSE),VLOOKUP($A102,'Nates Projections'!$A$8:$O$500,5,FALSE)))</f>
        <v>84</v>
      </c>
      <c r="F102" s="38">
        <f>AVERAGE(IFERROR(VLOOKUP($A102,'Nates Projections'!$A$8:$O$500,6,FALSE),VLOOKUP($A102,'Blakes Projections'!$A$8:$O$500,6,FALSE)),IFERROR(VLOOKUP($A102,'Blakes Projections'!$A$8:$O$500,6,FALSE),VLOOKUP($A102,'Nates Projections'!$A$8:$O$500,6,FALSE)))</f>
        <v>21.9</v>
      </c>
      <c r="G102" s="38">
        <f>AVERAGE(IFERROR(VLOOKUP($A102,'Nates Projections'!$A$8:$O$500,7,FALSE),VLOOKUP($A102,'Blakes Projections'!$A$8:$O$500,7,FALSE)),IFERROR(VLOOKUP($A102,'Blakes Projections'!$A$8:$O$500,7,FALSE),VLOOKUP($A102,'Nates Projections'!$A$8:$O$500,7,FALSE)))</f>
        <v>44.45</v>
      </c>
      <c r="H102" s="38">
        <f>AVERAGE(IFERROR(VLOOKUP($A102,'Nates Projections'!$A$8:$O$500,8,FALSE),VLOOKUP($A102,'Blakes Projections'!$A$8:$O$500,8,FALSE)),IFERROR(VLOOKUP($A102,'Blakes Projections'!$A$8:$O$500,8,FALSE),VLOOKUP($A102,'Nates Projections'!$A$8:$O$500,8,FALSE)))</f>
        <v>66.349999999999994</v>
      </c>
      <c r="I102" s="38">
        <f>AVERAGE(IFERROR(VLOOKUP($A102,'Nates Projections'!$A$8:$O$500,9,FALSE),VLOOKUP($A102,'Blakes Projections'!$A$8:$O$500,9,FALSE)),IFERROR(VLOOKUP($A102,'Blakes Projections'!$A$8:$O$500,9,FALSE),VLOOKUP($A102,'Nates Projections'!$A$8:$O$500,9,FALSE)))</f>
        <v>25.05</v>
      </c>
      <c r="J102" s="38">
        <f>AVERAGE(IFERROR(VLOOKUP($A102,'Nates Projections'!$A$8:$O$500,10,FALSE),VLOOKUP($A102,'Blakes Projections'!$A$8:$O$500,10,FALSE)),IFERROR(VLOOKUP($A102,'Blakes Projections'!$A$8:$O$500,10,FALSE),VLOOKUP($A102,'Nates Projections'!$A$8:$O$500,10,FALSE)))</f>
        <v>169.05</v>
      </c>
      <c r="K102" s="38">
        <f>AVERAGE(IFERROR(VLOOKUP($A102,'Nates Projections'!$A$8:$O$500,11,FALSE),VLOOKUP($A102,'Blakes Projections'!$A$8:$O$500,11,FALSE)),IFERROR(VLOOKUP($A102,'Blakes Projections'!$A$8:$O$500,11,FALSE),VLOOKUP($A102,'Nates Projections'!$A$8:$O$500,11,FALSE)))</f>
        <v>84.3</v>
      </c>
      <c r="L102" s="38">
        <f>AVERAGE(IFERROR(VLOOKUP($A102,'Nates Projections'!$A$8:$O$500,12,FALSE),VLOOKUP($A102,'Blakes Projections'!$A$8:$O$500,12,FALSE)),IFERROR(VLOOKUP($A102,'Blakes Projections'!$A$8:$O$500,12,FALSE),VLOOKUP($A102,'Nates Projections'!$A$8:$O$500,12,FALSE)))</f>
        <v>109.55</v>
      </c>
      <c r="M102" s="38">
        <f>AVERAGE(IFERROR(VLOOKUP($A102,'Nates Projections'!$A$8:$O$500,13,FALSE),VLOOKUP($A102,'Blakes Projections'!$A$8:$O$500,13,FALSE)),IFERROR(VLOOKUP($A102,'Blakes Projections'!$A$8:$O$500,13,FALSE),VLOOKUP($A102,'Nates Projections'!$A$8:$O$500,13,FALSE)))</f>
        <v>18.600000000000001</v>
      </c>
      <c r="N102" s="52">
        <f t="shared" si="0"/>
        <v>0.12954747116237797</v>
      </c>
      <c r="O102" s="71">
        <f>AVERAGE(IFERROR(VLOOKUP($A102,'Nates Projections'!$A$8:$O$500,15,FALSE),VLOOKUP($A102,'Blakes Projections'!$A$8:$O$500,15,FALSE)),IFERROR(VLOOKUP($A102,'Blakes Projections'!$A$8:$O$500,15,FALSE),VLOOKUP($A102,'Nates Projections'!$A$8:$O$500,15,FALSE)))</f>
        <v>19.225000000000001</v>
      </c>
      <c r="P102" s="55">
        <f t="shared" ref="P102:Y102" si="115">IF(F$4="Yes",F102*F$5,0)</f>
        <v>109.5</v>
      </c>
      <c r="Q102" s="55">
        <f t="shared" si="115"/>
        <v>166.6875</v>
      </c>
      <c r="R102" s="55">
        <f t="shared" si="115"/>
        <v>0</v>
      </c>
      <c r="S102" s="55">
        <f t="shared" si="115"/>
        <v>12.525</v>
      </c>
      <c r="T102" s="55">
        <f t="shared" si="115"/>
        <v>84.525000000000006</v>
      </c>
      <c r="U102" s="55">
        <f t="shared" si="115"/>
        <v>25.29</v>
      </c>
      <c r="V102" s="55">
        <f t="shared" si="115"/>
        <v>65.72999999999999</v>
      </c>
      <c r="W102" s="55">
        <f t="shared" si="115"/>
        <v>0</v>
      </c>
      <c r="X102" s="55">
        <f t="shared" si="115"/>
        <v>0</v>
      </c>
      <c r="Y102" s="56">
        <f t="shared" si="115"/>
        <v>0</v>
      </c>
      <c r="Z102" s="57">
        <f t="shared" si="2"/>
        <v>464.25749999999994</v>
      </c>
      <c r="AA102" s="59">
        <f t="shared" si="3"/>
        <v>5.5268749999999995</v>
      </c>
      <c r="AB102" s="59">
        <f t="shared" si="4"/>
        <v>-0.22738887499999955</v>
      </c>
      <c r="AC102" s="1"/>
      <c r="AD102" s="1"/>
      <c r="AE102" s="1"/>
      <c r="AF102" s="1"/>
      <c r="AG102" s="1"/>
      <c r="AH102" s="1"/>
      <c r="AI102" s="1"/>
      <c r="AJ102" s="1"/>
      <c r="AK102" s="1"/>
      <c r="AL102" s="1">
        <f>IFERROR(VLOOKUP(C102,CALC!$K$2:$M$8,2,FALSE),1)</f>
        <v>0.96</v>
      </c>
      <c r="AM102" s="1">
        <f>IFERROR(VLOOKUP(C102,CALC!$K$2:$M$8,3,FALSE),1)</f>
        <v>0.98</v>
      </c>
      <c r="AN102" s="1">
        <f>VLOOKUP(B102,CALC!$E$2:$H$33,3,FALSE)</f>
        <v>1.02</v>
      </c>
      <c r="AO102" s="1">
        <f>VLOOKUP(B102,CALC!$E$2:$H$33,4,FALSE)</f>
        <v>1.01</v>
      </c>
      <c r="AP102" s="1"/>
      <c r="AQ102" s="3">
        <f t="shared" si="5"/>
        <v>5.4163374999999991</v>
      </c>
      <c r="AR102" s="3">
        <f t="shared" si="6"/>
        <v>5.3057999999999996</v>
      </c>
      <c r="AS102" s="3">
        <f t="shared" si="7"/>
        <v>5.5821437499999993</v>
      </c>
      <c r="AT102" s="3">
        <f t="shared" si="8"/>
        <v>5.6374124999999999</v>
      </c>
      <c r="AU102" s="3">
        <f t="shared" si="9"/>
        <v>5.470500874999999</v>
      </c>
      <c r="AV102" s="3">
        <f t="shared" si="10"/>
        <v>5.5246642499999989</v>
      </c>
      <c r="AW102" s="3">
        <f t="shared" si="11"/>
        <v>5.3588579999999997</v>
      </c>
      <c r="AX102" s="3">
        <f t="shared" si="12"/>
        <v>5.4119159999999997</v>
      </c>
      <c r="AY102" s="3">
        <f t="shared" si="13"/>
        <v>-0.22973214285714239</v>
      </c>
      <c r="AZ102" s="3">
        <f t="shared" si="14"/>
        <v>-0.22513749999999955</v>
      </c>
      <c r="BA102" s="3">
        <f t="shared" si="15"/>
        <v>-0.22054285714285668</v>
      </c>
      <c r="BB102" s="3">
        <f t="shared" si="16"/>
        <v>-0.2320294642857138</v>
      </c>
      <c r="BC102" s="3">
        <f t="shared" si="17"/>
        <v>-0.23432678571428522</v>
      </c>
      <c r="BD102" s="3">
        <f t="shared" si="18"/>
        <v>-0.22738887499999955</v>
      </c>
      <c r="BE102" s="3">
        <f t="shared" si="19"/>
        <v>-0.22964024999999955</v>
      </c>
      <c r="BF102" s="3">
        <f t="shared" si="20"/>
        <v>-0.22274828571428526</v>
      </c>
      <c r="BG102" s="3">
        <f t="shared" si="21"/>
        <v>-0.22495371428571381</v>
      </c>
    </row>
    <row r="103" spans="1:59" ht="15" x14ac:dyDescent="0.25">
      <c r="A103" s="38" t="s">
        <v>277</v>
      </c>
      <c r="B103" s="38" t="s">
        <v>49</v>
      </c>
      <c r="C103" s="38" t="s">
        <v>179</v>
      </c>
      <c r="D103" s="38"/>
      <c r="E103" s="39">
        <f>AVERAGE(IFERROR(VLOOKUP($A103,'Nates Projections'!$A$8:$O$500,5,FALSE),VLOOKUP($A103,'Blakes Projections'!$A$8:$O$500,5,FALSE)),IFERROR(VLOOKUP($A103,'Blakes Projections'!$A$8:$O$500,5,FALSE),VLOOKUP($A103,'Nates Projections'!$A$8:$O$500,5,FALSE)))</f>
        <v>84</v>
      </c>
      <c r="F103" s="38">
        <f>AVERAGE(IFERROR(VLOOKUP($A103,'Nates Projections'!$A$8:$O$500,6,FALSE),VLOOKUP($A103,'Blakes Projections'!$A$8:$O$500,6,FALSE)),IFERROR(VLOOKUP($A103,'Blakes Projections'!$A$8:$O$500,6,FALSE),VLOOKUP($A103,'Nates Projections'!$A$8:$O$500,6,FALSE)))</f>
        <v>30.950000000000003</v>
      </c>
      <c r="G103" s="38">
        <f>AVERAGE(IFERROR(VLOOKUP($A103,'Nates Projections'!$A$8:$O$500,7,FALSE),VLOOKUP($A103,'Blakes Projections'!$A$8:$O$500,7,FALSE)),IFERROR(VLOOKUP($A103,'Blakes Projections'!$A$8:$O$500,7,FALSE),VLOOKUP($A103,'Nates Projections'!$A$8:$O$500,7,FALSE)))</f>
        <v>36.299999999999997</v>
      </c>
      <c r="H103" s="38">
        <f>AVERAGE(IFERROR(VLOOKUP($A103,'Nates Projections'!$A$8:$O$500,8,FALSE),VLOOKUP($A103,'Blakes Projections'!$A$8:$O$500,8,FALSE)),IFERROR(VLOOKUP($A103,'Blakes Projections'!$A$8:$O$500,8,FALSE),VLOOKUP($A103,'Nates Projections'!$A$8:$O$500,8,FALSE)))</f>
        <v>67.199999999999989</v>
      </c>
      <c r="I103" s="38">
        <f>AVERAGE(IFERROR(VLOOKUP($A103,'Nates Projections'!$A$8:$O$500,9,FALSE),VLOOKUP($A103,'Blakes Projections'!$A$8:$O$500,9,FALSE)),IFERROR(VLOOKUP($A103,'Blakes Projections'!$A$8:$O$500,9,FALSE),VLOOKUP($A103,'Nates Projections'!$A$8:$O$500,9,FALSE)))</f>
        <v>15.55</v>
      </c>
      <c r="J103" s="38">
        <f>AVERAGE(IFERROR(VLOOKUP($A103,'Nates Projections'!$A$8:$O$500,10,FALSE),VLOOKUP($A103,'Blakes Projections'!$A$8:$O$500,10,FALSE)),IFERROR(VLOOKUP($A103,'Blakes Projections'!$A$8:$O$500,10,FALSE),VLOOKUP($A103,'Nates Projections'!$A$8:$O$500,10,FALSE)))</f>
        <v>238.6</v>
      </c>
      <c r="K103" s="38">
        <f>AVERAGE(IFERROR(VLOOKUP($A103,'Nates Projections'!$A$8:$O$500,11,FALSE),VLOOKUP($A103,'Blakes Projections'!$A$8:$O$500,11,FALSE)),IFERROR(VLOOKUP($A103,'Blakes Projections'!$A$8:$O$500,11,FALSE),VLOOKUP($A103,'Nates Projections'!$A$8:$O$500,11,FALSE)))</f>
        <v>80.099999999999994</v>
      </c>
      <c r="L103" s="38">
        <f>AVERAGE(IFERROR(VLOOKUP($A103,'Nates Projections'!$A$8:$O$500,12,FALSE),VLOOKUP($A103,'Blakes Projections'!$A$8:$O$500,12,FALSE)),IFERROR(VLOOKUP($A103,'Blakes Projections'!$A$8:$O$500,12,FALSE),VLOOKUP($A103,'Nates Projections'!$A$8:$O$500,12,FALSE)))</f>
        <v>49.8</v>
      </c>
      <c r="M103" s="38">
        <f>AVERAGE(IFERROR(VLOOKUP($A103,'Nates Projections'!$A$8:$O$500,13,FALSE),VLOOKUP($A103,'Blakes Projections'!$A$8:$O$500,13,FALSE)),IFERROR(VLOOKUP($A103,'Blakes Projections'!$A$8:$O$500,13,FALSE),VLOOKUP($A103,'Nates Projections'!$A$8:$O$500,13,FALSE)))</f>
        <v>24.549999999999997</v>
      </c>
      <c r="N103" s="52">
        <f t="shared" si="0"/>
        <v>0.12971500419111484</v>
      </c>
      <c r="O103" s="71">
        <f>AVERAGE(IFERROR(VLOOKUP($A103,'Nates Projections'!$A$8:$O$500,15,FALSE),VLOOKUP($A103,'Blakes Projections'!$A$8:$O$500,15,FALSE)),IFERROR(VLOOKUP($A103,'Blakes Projections'!$A$8:$O$500,15,FALSE),VLOOKUP($A103,'Nates Projections'!$A$8:$O$500,15,FALSE)))</f>
        <v>17.975000000000001</v>
      </c>
      <c r="P103" s="55">
        <f t="shared" ref="P103:Y103" si="116">IF(F$4="Yes",F103*F$5,0)</f>
        <v>154.75</v>
      </c>
      <c r="Q103" s="55">
        <f t="shared" si="116"/>
        <v>136.125</v>
      </c>
      <c r="R103" s="55">
        <f t="shared" si="116"/>
        <v>0</v>
      </c>
      <c r="S103" s="55">
        <f t="shared" si="116"/>
        <v>7.7750000000000004</v>
      </c>
      <c r="T103" s="55">
        <f t="shared" si="116"/>
        <v>119.3</v>
      </c>
      <c r="U103" s="55">
        <f t="shared" si="116"/>
        <v>24.029999999999998</v>
      </c>
      <c r="V103" s="55">
        <f t="shared" si="116"/>
        <v>29.879999999999995</v>
      </c>
      <c r="W103" s="55">
        <f t="shared" si="116"/>
        <v>0</v>
      </c>
      <c r="X103" s="55">
        <f t="shared" si="116"/>
        <v>0</v>
      </c>
      <c r="Y103" s="56">
        <f t="shared" si="116"/>
        <v>0</v>
      </c>
      <c r="Z103" s="57">
        <f t="shared" si="2"/>
        <v>471.85999999999996</v>
      </c>
      <c r="AA103" s="59">
        <f t="shared" si="3"/>
        <v>5.6173809523809517</v>
      </c>
      <c r="AB103" s="59">
        <f t="shared" si="4"/>
        <v>-0.12284970982142834</v>
      </c>
      <c r="AC103" s="1"/>
      <c r="AD103" s="1"/>
      <c r="AE103" s="1"/>
      <c r="AF103" s="1"/>
      <c r="AG103" s="1"/>
      <c r="AH103" s="1"/>
      <c r="AI103" s="1"/>
      <c r="AJ103" s="1"/>
      <c r="AK103" s="1"/>
      <c r="AL103" s="1">
        <f>IFERROR(VLOOKUP(C103,CALC!$K$2:$M$8,2,FALSE),1)</f>
        <v>0.95</v>
      </c>
      <c r="AM103" s="1">
        <f>IFERROR(VLOOKUP(C103,CALC!$K$2:$M$8,3,FALSE),1)</f>
        <v>0.97499999999999998</v>
      </c>
      <c r="AN103" s="1">
        <f>VLOOKUP(B103,CALC!$E$2:$H$33,3,FALSE)</f>
        <v>0.81</v>
      </c>
      <c r="AO103" s="1">
        <f>VLOOKUP(B103,CALC!$E$2:$H$33,4,FALSE)</f>
        <v>0.90500000000000003</v>
      </c>
      <c r="AP103" s="1"/>
      <c r="AQ103" s="3">
        <f t="shared" si="5"/>
        <v>5.476946428571428</v>
      </c>
      <c r="AR103" s="3">
        <f t="shared" si="6"/>
        <v>5.3365119047619043</v>
      </c>
      <c r="AS103" s="3">
        <f t="shared" si="7"/>
        <v>5.0837297619047614</v>
      </c>
      <c r="AT103" s="3">
        <f t="shared" si="8"/>
        <v>4.5500785714285712</v>
      </c>
      <c r="AU103" s="3">
        <f t="shared" si="9"/>
        <v>4.9566365178571425</v>
      </c>
      <c r="AV103" s="3">
        <f t="shared" si="10"/>
        <v>4.4363266071428571</v>
      </c>
      <c r="AW103" s="3">
        <f t="shared" si="11"/>
        <v>4.8295432738095236</v>
      </c>
      <c r="AX103" s="3">
        <f t="shared" si="12"/>
        <v>4.322574642857143</v>
      </c>
      <c r="AY103" s="3">
        <f t="shared" si="13"/>
        <v>-0.13922619047619023</v>
      </c>
      <c r="AZ103" s="3">
        <f t="shared" si="14"/>
        <v>-0.13574553571428546</v>
      </c>
      <c r="BA103" s="3">
        <f t="shared" si="15"/>
        <v>-0.1322648809523807</v>
      </c>
      <c r="BB103" s="3">
        <f t="shared" si="16"/>
        <v>-0.12599970238095215</v>
      </c>
      <c r="BC103" s="3">
        <f t="shared" si="17"/>
        <v>-0.11277321428571409</v>
      </c>
      <c r="BD103" s="3">
        <f t="shared" si="18"/>
        <v>-0.12284970982142834</v>
      </c>
      <c r="BE103" s="3">
        <f t="shared" si="19"/>
        <v>-0.10995388392857124</v>
      </c>
      <c r="BF103" s="3">
        <f t="shared" si="20"/>
        <v>-0.11969971726190454</v>
      </c>
      <c r="BG103" s="3">
        <f t="shared" si="21"/>
        <v>-0.10713455357142837</v>
      </c>
    </row>
    <row r="104" spans="1:59" ht="15" x14ac:dyDescent="0.25">
      <c r="A104" s="38" t="s">
        <v>275</v>
      </c>
      <c r="B104" s="38" t="s">
        <v>16</v>
      </c>
      <c r="C104" s="38" t="s">
        <v>181</v>
      </c>
      <c r="D104" s="38"/>
      <c r="E104" s="39">
        <f>AVERAGE(IFERROR(VLOOKUP($A104,'Nates Projections'!$A$8:$O$500,5,FALSE),VLOOKUP($A104,'Blakes Projections'!$A$8:$O$500,5,FALSE)),IFERROR(VLOOKUP($A104,'Blakes Projections'!$A$8:$O$500,5,FALSE),VLOOKUP($A104,'Nates Projections'!$A$8:$O$500,5,FALSE)))</f>
        <v>84</v>
      </c>
      <c r="F104" s="38">
        <f>AVERAGE(IFERROR(VLOOKUP($A104,'Nates Projections'!$A$8:$O$500,6,FALSE),VLOOKUP($A104,'Blakes Projections'!$A$8:$O$500,6,FALSE)),IFERROR(VLOOKUP($A104,'Blakes Projections'!$A$8:$O$500,6,FALSE),VLOOKUP($A104,'Nates Projections'!$A$8:$O$500,6,FALSE)))</f>
        <v>12.75</v>
      </c>
      <c r="G104" s="38">
        <f>AVERAGE(IFERROR(VLOOKUP($A104,'Nates Projections'!$A$8:$O$500,7,FALSE),VLOOKUP($A104,'Blakes Projections'!$A$8:$O$500,7,FALSE)),IFERROR(VLOOKUP($A104,'Blakes Projections'!$A$8:$O$500,7,FALSE),VLOOKUP($A104,'Nates Projections'!$A$8:$O$500,7,FALSE)))</f>
        <v>38</v>
      </c>
      <c r="H104" s="38">
        <f>AVERAGE(IFERROR(VLOOKUP($A104,'Nates Projections'!$A$8:$O$500,8,FALSE),VLOOKUP($A104,'Blakes Projections'!$A$8:$O$500,8,FALSE)),IFERROR(VLOOKUP($A104,'Blakes Projections'!$A$8:$O$500,8,FALSE),VLOOKUP($A104,'Nates Projections'!$A$8:$O$500,8,FALSE)))</f>
        <v>50.8</v>
      </c>
      <c r="I104" s="38">
        <f>AVERAGE(IFERROR(VLOOKUP($A104,'Nates Projections'!$A$8:$O$500,9,FALSE),VLOOKUP($A104,'Blakes Projections'!$A$8:$O$500,9,FALSE)),IFERROR(VLOOKUP($A104,'Blakes Projections'!$A$8:$O$500,9,FALSE),VLOOKUP($A104,'Nates Projections'!$A$8:$O$500,9,FALSE)))</f>
        <v>12.75</v>
      </c>
      <c r="J104" s="38">
        <f>AVERAGE(IFERROR(VLOOKUP($A104,'Nates Projections'!$A$8:$O$500,10,FALSE),VLOOKUP($A104,'Blakes Projections'!$A$8:$O$500,10,FALSE)),IFERROR(VLOOKUP($A104,'Blakes Projections'!$A$8:$O$500,10,FALSE),VLOOKUP($A104,'Nates Projections'!$A$8:$O$500,10,FALSE)))</f>
        <v>182.95</v>
      </c>
      <c r="K104" s="38">
        <f>AVERAGE(IFERROR(VLOOKUP($A104,'Nates Projections'!$A$8:$O$500,11,FALSE),VLOOKUP($A104,'Blakes Projections'!$A$8:$O$500,11,FALSE)),IFERROR(VLOOKUP($A104,'Blakes Projections'!$A$8:$O$500,11,FALSE),VLOOKUP($A104,'Nates Projections'!$A$8:$O$500,11,FALSE)))</f>
        <v>61</v>
      </c>
      <c r="L104" s="38">
        <f>AVERAGE(IFERROR(VLOOKUP($A104,'Nates Projections'!$A$8:$O$500,12,FALSE),VLOOKUP($A104,'Blakes Projections'!$A$8:$O$500,12,FALSE)),IFERROR(VLOOKUP($A104,'Blakes Projections'!$A$8:$O$500,12,FALSE),VLOOKUP($A104,'Nates Projections'!$A$8:$O$500,12,FALSE)))</f>
        <v>133.1</v>
      </c>
      <c r="M104" s="38">
        <f>AVERAGE(IFERROR(VLOOKUP($A104,'Nates Projections'!$A$8:$O$500,13,FALSE),VLOOKUP($A104,'Blakes Projections'!$A$8:$O$500,13,FALSE)),IFERROR(VLOOKUP($A104,'Blakes Projections'!$A$8:$O$500,13,FALSE),VLOOKUP($A104,'Nates Projections'!$A$8:$O$500,13,FALSE)))</f>
        <v>36.1</v>
      </c>
      <c r="N104" s="52">
        <f t="shared" si="0"/>
        <v>6.969117245148948E-2</v>
      </c>
      <c r="O104" s="71">
        <f>AVERAGE(IFERROR(VLOOKUP($A104,'Nates Projections'!$A$8:$O$500,15,FALSE),VLOOKUP($A104,'Blakes Projections'!$A$8:$O$500,15,FALSE)),IFERROR(VLOOKUP($A104,'Blakes Projections'!$A$8:$O$500,15,FALSE),VLOOKUP($A104,'Nates Projections'!$A$8:$O$500,15,FALSE)))</f>
        <v>22.125</v>
      </c>
      <c r="P104" s="55">
        <f t="shared" ref="P104:Y104" si="117">IF(F$4="Yes",F104*F$5,0)</f>
        <v>63.75</v>
      </c>
      <c r="Q104" s="55">
        <f t="shared" si="117"/>
        <v>142.5</v>
      </c>
      <c r="R104" s="55">
        <f t="shared" si="117"/>
        <v>0</v>
      </c>
      <c r="S104" s="55">
        <f t="shared" si="117"/>
        <v>6.375</v>
      </c>
      <c r="T104" s="55">
        <f t="shared" si="117"/>
        <v>91.474999999999994</v>
      </c>
      <c r="U104" s="55">
        <f t="shared" si="117"/>
        <v>18.3</v>
      </c>
      <c r="V104" s="55">
        <f t="shared" si="117"/>
        <v>79.86</v>
      </c>
      <c r="W104" s="55">
        <f t="shared" si="117"/>
        <v>0</v>
      </c>
      <c r="X104" s="55">
        <f t="shared" si="117"/>
        <v>0</v>
      </c>
      <c r="Y104" s="56">
        <f t="shared" si="117"/>
        <v>0</v>
      </c>
      <c r="Z104" s="57">
        <f t="shared" si="2"/>
        <v>402.26000000000005</v>
      </c>
      <c r="AA104" s="59">
        <f t="shared" si="3"/>
        <v>4.7888095238095243</v>
      </c>
      <c r="AB104" s="59">
        <f t="shared" si="4"/>
        <v>-0.1151157142857145</v>
      </c>
      <c r="AC104" s="1"/>
      <c r="AD104" s="1"/>
      <c r="AE104" s="1"/>
      <c r="AF104" s="1"/>
      <c r="AG104" s="1"/>
      <c r="AH104" s="1"/>
      <c r="AI104" s="1"/>
      <c r="AJ104" s="1"/>
      <c r="AK104" s="1"/>
      <c r="AL104" s="1">
        <f>IFERROR(VLOOKUP(C104,CALC!$K$2:$M$8,2,FALSE),1)</f>
        <v>1</v>
      </c>
      <c r="AM104" s="1">
        <f>IFERROR(VLOOKUP(C104,CALC!$K$2:$M$8,3,FALSE),1)</f>
        <v>1</v>
      </c>
      <c r="AN104" s="1">
        <f>VLOOKUP(B104,CALC!$E$2:$H$33,3,FALSE)</f>
        <v>0.83</v>
      </c>
      <c r="AO104" s="1">
        <f>VLOOKUP(B104,CALC!$E$2:$H$33,4,FALSE)</f>
        <v>0.91500000000000004</v>
      </c>
      <c r="AP104" s="1"/>
      <c r="AQ104" s="3">
        <f t="shared" si="5"/>
        <v>4.7888095238095243</v>
      </c>
      <c r="AR104" s="3">
        <f t="shared" si="6"/>
        <v>4.7888095238095243</v>
      </c>
      <c r="AS104" s="3">
        <f t="shared" si="7"/>
        <v>4.3817607142857149</v>
      </c>
      <c r="AT104" s="3">
        <f t="shared" si="8"/>
        <v>3.9747119047619051</v>
      </c>
      <c r="AU104" s="3">
        <f t="shared" si="9"/>
        <v>4.3817607142857149</v>
      </c>
      <c r="AV104" s="3">
        <f t="shared" si="10"/>
        <v>3.9747119047619051</v>
      </c>
      <c r="AW104" s="3">
        <f t="shared" si="11"/>
        <v>4.3817607142857149</v>
      </c>
      <c r="AX104" s="3">
        <f t="shared" si="12"/>
        <v>3.9747119047619051</v>
      </c>
      <c r="AY104" s="3">
        <f t="shared" si="13"/>
        <v>-0.12580952380952404</v>
      </c>
      <c r="AZ104" s="3">
        <f t="shared" si="14"/>
        <v>-0.12580952380952404</v>
      </c>
      <c r="BA104" s="3">
        <f t="shared" si="15"/>
        <v>-0.12580952380952404</v>
      </c>
      <c r="BB104" s="3">
        <f t="shared" si="16"/>
        <v>-0.1151157142857145</v>
      </c>
      <c r="BC104" s="3">
        <f t="shared" si="17"/>
        <v>-0.10442190476190495</v>
      </c>
      <c r="BD104" s="3">
        <f t="shared" si="18"/>
        <v>-0.1151157142857145</v>
      </c>
      <c r="BE104" s="3">
        <f t="shared" si="19"/>
        <v>-0.10442190476190495</v>
      </c>
      <c r="BF104" s="3">
        <f t="shared" si="20"/>
        <v>-0.1151157142857145</v>
      </c>
      <c r="BG104" s="3">
        <f t="shared" si="21"/>
        <v>-0.10442190476190495</v>
      </c>
    </row>
    <row r="105" spans="1:59" ht="15" x14ac:dyDescent="0.25">
      <c r="A105" s="38" t="s">
        <v>267</v>
      </c>
      <c r="B105" s="38" t="s">
        <v>81</v>
      </c>
      <c r="C105" s="38" t="s">
        <v>203</v>
      </c>
      <c r="D105" s="38"/>
      <c r="E105" s="39">
        <f>AVERAGE(IFERROR(VLOOKUP($A105,'Nates Projections'!$A$8:$O$500,5,FALSE),VLOOKUP($A105,'Blakes Projections'!$A$8:$O$500,5,FALSE)),IFERROR(VLOOKUP($A105,'Blakes Projections'!$A$8:$O$500,5,FALSE),VLOOKUP($A105,'Nates Projections'!$A$8:$O$500,5,FALSE)))</f>
        <v>84</v>
      </c>
      <c r="F105" s="38">
        <f>AVERAGE(IFERROR(VLOOKUP($A105,'Nates Projections'!$A$8:$O$500,6,FALSE),VLOOKUP($A105,'Blakes Projections'!$A$8:$O$500,6,FALSE)),IFERROR(VLOOKUP($A105,'Blakes Projections'!$A$8:$O$500,6,FALSE),VLOOKUP($A105,'Nates Projections'!$A$8:$O$500,6,FALSE)))</f>
        <v>30.9</v>
      </c>
      <c r="G105" s="38">
        <f>AVERAGE(IFERROR(VLOOKUP($A105,'Nates Projections'!$A$8:$O$500,7,FALSE),VLOOKUP($A105,'Blakes Projections'!$A$8:$O$500,7,FALSE)),IFERROR(VLOOKUP($A105,'Blakes Projections'!$A$8:$O$500,7,FALSE),VLOOKUP($A105,'Nates Projections'!$A$8:$O$500,7,FALSE)))</f>
        <v>31.15</v>
      </c>
      <c r="H105" s="38">
        <f>AVERAGE(IFERROR(VLOOKUP($A105,'Nates Projections'!$A$8:$O$500,8,FALSE),VLOOKUP($A105,'Blakes Projections'!$A$8:$O$500,8,FALSE)),IFERROR(VLOOKUP($A105,'Blakes Projections'!$A$8:$O$500,8,FALSE),VLOOKUP($A105,'Nates Projections'!$A$8:$O$500,8,FALSE)))</f>
        <v>62.05</v>
      </c>
      <c r="I105" s="38">
        <f>AVERAGE(IFERROR(VLOOKUP($A105,'Nates Projections'!$A$8:$O$500,9,FALSE),VLOOKUP($A105,'Blakes Projections'!$A$8:$O$500,9,FALSE)),IFERROR(VLOOKUP($A105,'Blakes Projections'!$A$8:$O$500,9,FALSE),VLOOKUP($A105,'Nates Projections'!$A$8:$O$500,9,FALSE)))</f>
        <v>20.700000000000003</v>
      </c>
      <c r="J105" s="38">
        <f>AVERAGE(IFERROR(VLOOKUP($A105,'Nates Projections'!$A$8:$O$500,10,FALSE),VLOOKUP($A105,'Blakes Projections'!$A$8:$O$500,10,FALSE)),IFERROR(VLOOKUP($A105,'Blakes Projections'!$A$8:$O$500,10,FALSE),VLOOKUP($A105,'Nates Projections'!$A$8:$O$500,10,FALSE)))</f>
        <v>221.55</v>
      </c>
      <c r="K105" s="38">
        <f>AVERAGE(IFERROR(VLOOKUP($A105,'Nates Projections'!$A$8:$O$500,11,FALSE),VLOOKUP($A105,'Blakes Projections'!$A$8:$O$500,11,FALSE)),IFERROR(VLOOKUP($A105,'Blakes Projections'!$A$8:$O$500,11,FALSE),VLOOKUP($A105,'Nates Projections'!$A$8:$O$500,11,FALSE)))</f>
        <v>101.85</v>
      </c>
      <c r="L105" s="38">
        <f>AVERAGE(IFERROR(VLOOKUP($A105,'Nates Projections'!$A$8:$O$500,12,FALSE),VLOOKUP($A105,'Blakes Projections'!$A$8:$O$500,12,FALSE)),IFERROR(VLOOKUP($A105,'Blakes Projections'!$A$8:$O$500,12,FALSE),VLOOKUP($A105,'Nates Projections'!$A$8:$O$500,12,FALSE)))</f>
        <v>54.85</v>
      </c>
      <c r="M105" s="38">
        <f>AVERAGE(IFERROR(VLOOKUP($A105,'Nates Projections'!$A$8:$O$500,13,FALSE),VLOOKUP($A105,'Blakes Projections'!$A$8:$O$500,13,FALSE)),IFERROR(VLOOKUP($A105,'Blakes Projections'!$A$8:$O$500,13,FALSE),VLOOKUP($A105,'Nates Projections'!$A$8:$O$500,13,FALSE)))</f>
        <v>15.2</v>
      </c>
      <c r="N105" s="52">
        <f t="shared" si="0"/>
        <v>0.13947190250507785</v>
      </c>
      <c r="O105" s="71">
        <f>AVERAGE(IFERROR(VLOOKUP($A105,'Nates Projections'!$A$8:$O$500,15,FALSE),VLOOKUP($A105,'Blakes Projections'!$A$8:$O$500,15,FALSE)),IFERROR(VLOOKUP($A105,'Blakes Projections'!$A$8:$O$500,15,FALSE),VLOOKUP($A105,'Nates Projections'!$A$8:$O$500,15,FALSE)))</f>
        <v>18.725000000000001</v>
      </c>
      <c r="P105" s="55">
        <f t="shared" ref="P105:Y105" si="118">IF(F$4="Yes",F105*F$5,0)</f>
        <v>154.5</v>
      </c>
      <c r="Q105" s="55">
        <f t="shared" si="118"/>
        <v>116.8125</v>
      </c>
      <c r="R105" s="55">
        <f t="shared" si="118"/>
        <v>0</v>
      </c>
      <c r="S105" s="55">
        <f t="shared" si="118"/>
        <v>10.350000000000001</v>
      </c>
      <c r="T105" s="55">
        <f t="shared" si="118"/>
        <v>110.77500000000001</v>
      </c>
      <c r="U105" s="55">
        <f t="shared" si="118"/>
        <v>30.554999999999996</v>
      </c>
      <c r="V105" s="55">
        <f t="shared" si="118"/>
        <v>32.909999999999997</v>
      </c>
      <c r="W105" s="55">
        <f t="shared" si="118"/>
        <v>0</v>
      </c>
      <c r="X105" s="55">
        <f t="shared" si="118"/>
        <v>0</v>
      </c>
      <c r="Y105" s="56">
        <f t="shared" si="118"/>
        <v>0</v>
      </c>
      <c r="Z105" s="57">
        <f t="shared" si="2"/>
        <v>455.90250000000003</v>
      </c>
      <c r="AA105" s="59">
        <f t="shared" si="3"/>
        <v>5.4274107142857151</v>
      </c>
      <c r="AB105" s="59">
        <f t="shared" si="4"/>
        <v>-0.35760608035714092</v>
      </c>
      <c r="AC105" s="1"/>
      <c r="AD105" s="1"/>
      <c r="AE105" s="1"/>
      <c r="AF105" s="1"/>
      <c r="AG105" s="1"/>
      <c r="AH105" s="1"/>
      <c r="AI105" s="1"/>
      <c r="AJ105" s="1"/>
      <c r="AK105" s="1"/>
      <c r="AL105" s="1">
        <f>IFERROR(VLOOKUP(C105,CALC!$K$2:$M$8,2,FALSE),1)</f>
        <v>1.1299999999999999</v>
      </c>
      <c r="AM105" s="1">
        <f>IFERROR(VLOOKUP(C105,CALC!$K$2:$M$8,3,FALSE),1)</f>
        <v>1.0649999999999999</v>
      </c>
      <c r="AN105" s="1">
        <f>VLOOKUP(B105,CALC!$E$2:$H$33,3,FALSE)</f>
        <v>1.04</v>
      </c>
      <c r="AO105" s="1">
        <f>VLOOKUP(B105,CALC!$E$2:$H$33,4,FALSE)</f>
        <v>1.02</v>
      </c>
      <c r="AP105" s="1"/>
      <c r="AQ105" s="3">
        <f t="shared" si="5"/>
        <v>5.7801924107142861</v>
      </c>
      <c r="AR105" s="3">
        <f t="shared" si="6"/>
        <v>6.1329741071428572</v>
      </c>
      <c r="AS105" s="3">
        <f t="shared" si="7"/>
        <v>5.5359589285714295</v>
      </c>
      <c r="AT105" s="3">
        <f t="shared" si="8"/>
        <v>5.6445071428571438</v>
      </c>
      <c r="AU105" s="3">
        <f t="shared" si="9"/>
        <v>5.8957962589285717</v>
      </c>
      <c r="AV105" s="3">
        <f t="shared" si="10"/>
        <v>6.0114001071428582</v>
      </c>
      <c r="AW105" s="3">
        <f t="shared" si="11"/>
        <v>6.255633589285714</v>
      </c>
      <c r="AX105" s="3">
        <f t="shared" si="12"/>
        <v>6.3782930714285717</v>
      </c>
      <c r="AY105" s="3">
        <f t="shared" si="13"/>
        <v>-0.32919642857142684</v>
      </c>
      <c r="AZ105" s="3">
        <f t="shared" si="14"/>
        <v>-0.35059419642856954</v>
      </c>
      <c r="BA105" s="3">
        <f t="shared" si="15"/>
        <v>-0.3719919642857123</v>
      </c>
      <c r="BB105" s="3">
        <f t="shared" si="16"/>
        <v>-0.33578035714285537</v>
      </c>
      <c r="BC105" s="3">
        <f t="shared" si="17"/>
        <v>-0.3423642857142839</v>
      </c>
      <c r="BD105" s="3">
        <f t="shared" si="18"/>
        <v>-0.35760608035714092</v>
      </c>
      <c r="BE105" s="3">
        <f t="shared" si="19"/>
        <v>-0.36461796428571236</v>
      </c>
      <c r="BF105" s="3">
        <f t="shared" si="20"/>
        <v>-0.37943180357142653</v>
      </c>
      <c r="BG105" s="3">
        <f t="shared" si="21"/>
        <v>-0.38687164285714082</v>
      </c>
    </row>
    <row r="106" spans="1:59" ht="15" x14ac:dyDescent="0.25">
      <c r="A106" s="38" t="s">
        <v>264</v>
      </c>
      <c r="B106" s="38" t="s">
        <v>19</v>
      </c>
      <c r="C106" s="38" t="s">
        <v>179</v>
      </c>
      <c r="D106" s="38"/>
      <c r="E106" s="39">
        <f>AVERAGE(IFERROR(VLOOKUP($A106,'Nates Projections'!$A$8:$O$500,5,FALSE),VLOOKUP($A106,'Blakes Projections'!$A$8:$O$500,5,FALSE)),IFERROR(VLOOKUP($A106,'Blakes Projections'!$A$8:$O$500,5,FALSE),VLOOKUP($A106,'Nates Projections'!$A$8:$O$500,5,FALSE)))</f>
        <v>84</v>
      </c>
      <c r="F106" s="38">
        <f>AVERAGE(IFERROR(VLOOKUP($A106,'Nates Projections'!$A$8:$O$500,6,FALSE),VLOOKUP($A106,'Blakes Projections'!$A$8:$O$500,6,FALSE)),IFERROR(VLOOKUP($A106,'Blakes Projections'!$A$8:$O$500,6,FALSE),VLOOKUP($A106,'Nates Projections'!$A$8:$O$500,6,FALSE)))</f>
        <v>29.05</v>
      </c>
      <c r="G106" s="38">
        <f>AVERAGE(IFERROR(VLOOKUP($A106,'Nates Projections'!$A$8:$O$500,7,FALSE),VLOOKUP($A106,'Blakes Projections'!$A$8:$O$500,7,FALSE)),IFERROR(VLOOKUP($A106,'Blakes Projections'!$A$8:$O$500,7,FALSE),VLOOKUP($A106,'Nates Projections'!$A$8:$O$500,7,FALSE)))</f>
        <v>42.55</v>
      </c>
      <c r="H106" s="38">
        <f>AVERAGE(IFERROR(VLOOKUP($A106,'Nates Projections'!$A$8:$O$500,8,FALSE),VLOOKUP($A106,'Blakes Projections'!$A$8:$O$500,8,FALSE)),IFERROR(VLOOKUP($A106,'Blakes Projections'!$A$8:$O$500,8,FALSE),VLOOKUP($A106,'Nates Projections'!$A$8:$O$500,8,FALSE)))</f>
        <v>71.550000000000011</v>
      </c>
      <c r="I106" s="38">
        <f>AVERAGE(IFERROR(VLOOKUP($A106,'Nates Projections'!$A$8:$O$500,9,FALSE),VLOOKUP($A106,'Blakes Projections'!$A$8:$O$500,9,FALSE)),IFERROR(VLOOKUP($A106,'Blakes Projections'!$A$8:$O$500,9,FALSE),VLOOKUP($A106,'Nates Projections'!$A$8:$O$500,9,FALSE)))</f>
        <v>22.6</v>
      </c>
      <c r="J106" s="38">
        <f>AVERAGE(IFERROR(VLOOKUP($A106,'Nates Projections'!$A$8:$O$500,10,FALSE),VLOOKUP($A106,'Blakes Projections'!$A$8:$O$500,10,FALSE)),IFERROR(VLOOKUP($A106,'Blakes Projections'!$A$8:$O$500,10,FALSE),VLOOKUP($A106,'Nates Projections'!$A$8:$O$500,10,FALSE)))</f>
        <v>229.3</v>
      </c>
      <c r="K106" s="38">
        <f>AVERAGE(IFERROR(VLOOKUP($A106,'Nates Projections'!$A$8:$O$500,11,FALSE),VLOOKUP($A106,'Blakes Projections'!$A$8:$O$500,11,FALSE)),IFERROR(VLOOKUP($A106,'Blakes Projections'!$A$8:$O$500,11,FALSE),VLOOKUP($A106,'Nates Projections'!$A$8:$O$500,11,FALSE)))</f>
        <v>24.549999999999997</v>
      </c>
      <c r="L106" s="38">
        <f>AVERAGE(IFERROR(VLOOKUP($A106,'Nates Projections'!$A$8:$O$500,12,FALSE),VLOOKUP($A106,'Blakes Projections'!$A$8:$O$500,12,FALSE)),IFERROR(VLOOKUP($A106,'Blakes Projections'!$A$8:$O$500,12,FALSE),VLOOKUP($A106,'Nates Projections'!$A$8:$O$500,12,FALSE)))</f>
        <v>31.4</v>
      </c>
      <c r="M106" s="38">
        <f>AVERAGE(IFERROR(VLOOKUP($A106,'Nates Projections'!$A$8:$O$500,13,FALSE),VLOOKUP($A106,'Blakes Projections'!$A$8:$O$500,13,FALSE)),IFERROR(VLOOKUP($A106,'Blakes Projections'!$A$8:$O$500,13,FALSE),VLOOKUP($A106,'Nates Projections'!$A$8:$O$500,13,FALSE)))</f>
        <v>15.5</v>
      </c>
      <c r="N106" s="52">
        <f t="shared" si="0"/>
        <v>0.12668992586131705</v>
      </c>
      <c r="O106" s="71">
        <f>AVERAGE(IFERROR(VLOOKUP($A106,'Nates Projections'!$A$8:$O$500,15,FALSE),VLOOKUP($A106,'Blakes Projections'!$A$8:$O$500,15,FALSE)),IFERROR(VLOOKUP($A106,'Blakes Projections'!$A$8:$O$500,15,FALSE),VLOOKUP($A106,'Nates Projections'!$A$8:$O$500,15,FALSE)))</f>
        <v>17.125</v>
      </c>
      <c r="P106" s="55">
        <f t="shared" ref="P106:Y106" si="119">IF(F$4="Yes",F106*F$5,0)</f>
        <v>145.25</v>
      </c>
      <c r="Q106" s="55">
        <f t="shared" si="119"/>
        <v>159.5625</v>
      </c>
      <c r="R106" s="55">
        <f t="shared" si="119"/>
        <v>0</v>
      </c>
      <c r="S106" s="55">
        <f t="shared" si="119"/>
        <v>11.3</v>
      </c>
      <c r="T106" s="55">
        <f t="shared" si="119"/>
        <v>114.65</v>
      </c>
      <c r="U106" s="55">
        <f t="shared" si="119"/>
        <v>7.3649999999999984</v>
      </c>
      <c r="V106" s="55">
        <f t="shared" si="119"/>
        <v>18.84</v>
      </c>
      <c r="W106" s="55">
        <f t="shared" si="119"/>
        <v>0</v>
      </c>
      <c r="X106" s="55">
        <f t="shared" si="119"/>
        <v>0</v>
      </c>
      <c r="Y106" s="56">
        <f t="shared" si="119"/>
        <v>0</v>
      </c>
      <c r="Z106" s="57">
        <f t="shared" si="2"/>
        <v>456.96750000000003</v>
      </c>
      <c r="AA106" s="59">
        <f t="shared" si="3"/>
        <v>5.4400892857142864</v>
      </c>
      <c r="AB106" s="59">
        <f t="shared" si="4"/>
        <v>-0.33792237723214114</v>
      </c>
      <c r="AC106" s="1"/>
      <c r="AD106" s="1"/>
      <c r="AE106" s="1"/>
      <c r="AF106" s="1"/>
      <c r="AG106" s="1"/>
      <c r="AH106" s="1"/>
      <c r="AI106" s="1"/>
      <c r="AJ106" s="1"/>
      <c r="AK106" s="1"/>
      <c r="AL106" s="1">
        <f>IFERROR(VLOOKUP(C106,CALC!$K$2:$M$8,2,FALSE),1)</f>
        <v>0.95</v>
      </c>
      <c r="AM106" s="1">
        <f>IFERROR(VLOOKUP(C106,CALC!$K$2:$M$8,3,FALSE),1)</f>
        <v>0.97499999999999998</v>
      </c>
      <c r="AN106" s="1">
        <f>VLOOKUP(B106,CALC!$E$2:$H$33,3,FALSE)</f>
        <v>1.19</v>
      </c>
      <c r="AO106" s="1">
        <f>VLOOKUP(B106,CALC!$E$2:$H$33,4,FALSE)</f>
        <v>1.095</v>
      </c>
      <c r="AP106" s="1"/>
      <c r="AQ106" s="3">
        <f t="shared" si="5"/>
        <v>5.3040870535714291</v>
      </c>
      <c r="AR106" s="3">
        <f t="shared" si="6"/>
        <v>5.1680848214285717</v>
      </c>
      <c r="AS106" s="3">
        <f t="shared" si="7"/>
        <v>5.9568977678571438</v>
      </c>
      <c r="AT106" s="3">
        <f t="shared" si="8"/>
        <v>6.4737062500000002</v>
      </c>
      <c r="AU106" s="3">
        <f t="shared" si="9"/>
        <v>5.807975323660715</v>
      </c>
      <c r="AV106" s="3">
        <f t="shared" si="10"/>
        <v>6.3118635937500001</v>
      </c>
      <c r="AW106" s="3">
        <f t="shared" si="11"/>
        <v>5.6590528794642863</v>
      </c>
      <c r="AX106" s="3">
        <f t="shared" si="12"/>
        <v>6.1500209374999999</v>
      </c>
      <c r="AY106" s="3">
        <f t="shared" si="13"/>
        <v>-0.31651785714285552</v>
      </c>
      <c r="AZ106" s="3">
        <f t="shared" si="14"/>
        <v>-0.30860491071428414</v>
      </c>
      <c r="BA106" s="3">
        <f t="shared" si="15"/>
        <v>-0.30069196428571271</v>
      </c>
      <c r="BB106" s="3">
        <f t="shared" si="16"/>
        <v>-0.34658705357142677</v>
      </c>
      <c r="BC106" s="3">
        <f t="shared" si="17"/>
        <v>-0.37665624999999803</v>
      </c>
      <c r="BD106" s="3">
        <f t="shared" si="18"/>
        <v>-0.33792237723214114</v>
      </c>
      <c r="BE106" s="3">
        <f t="shared" si="19"/>
        <v>-0.36723984374999813</v>
      </c>
      <c r="BF106" s="3">
        <f t="shared" si="20"/>
        <v>-0.32925770089285539</v>
      </c>
      <c r="BG106" s="3">
        <f t="shared" si="21"/>
        <v>-0.35782343749999812</v>
      </c>
    </row>
    <row r="107" spans="1:59" ht="15" x14ac:dyDescent="0.25">
      <c r="A107" s="38" t="s">
        <v>282</v>
      </c>
      <c r="B107" s="38" t="s">
        <v>43</v>
      </c>
      <c r="C107" s="38" t="s">
        <v>181</v>
      </c>
      <c r="D107" s="38"/>
      <c r="E107" s="39">
        <f>AVERAGE(IFERROR(VLOOKUP($A107,'Nates Projections'!$A$8:$O$500,5,FALSE),VLOOKUP($A107,'Blakes Projections'!$A$8:$O$500,5,FALSE)),IFERROR(VLOOKUP($A107,'Blakes Projections'!$A$8:$O$500,5,FALSE),VLOOKUP($A107,'Nates Projections'!$A$8:$O$500,5,FALSE)))</f>
        <v>84</v>
      </c>
      <c r="F107" s="38">
        <f>AVERAGE(IFERROR(VLOOKUP($A107,'Nates Projections'!$A$8:$O$500,6,FALSE),VLOOKUP($A107,'Blakes Projections'!$A$8:$O$500,6,FALSE)),IFERROR(VLOOKUP($A107,'Blakes Projections'!$A$8:$O$500,6,FALSE),VLOOKUP($A107,'Nates Projections'!$A$8:$O$500,6,FALSE)))</f>
        <v>10.5</v>
      </c>
      <c r="G107" s="38">
        <f>AVERAGE(IFERROR(VLOOKUP($A107,'Nates Projections'!$A$8:$O$500,7,FALSE),VLOOKUP($A107,'Blakes Projections'!$A$8:$O$500,7,FALSE)),IFERROR(VLOOKUP($A107,'Blakes Projections'!$A$8:$O$500,7,FALSE),VLOOKUP($A107,'Nates Projections'!$A$8:$O$500,7,FALSE)))</f>
        <v>41.7</v>
      </c>
      <c r="H107" s="38">
        <f>AVERAGE(IFERROR(VLOOKUP($A107,'Nates Projections'!$A$8:$O$500,8,FALSE),VLOOKUP($A107,'Blakes Projections'!$A$8:$O$500,8,FALSE)),IFERROR(VLOOKUP($A107,'Blakes Projections'!$A$8:$O$500,8,FALSE),VLOOKUP($A107,'Nates Projections'!$A$8:$O$500,8,FALSE)))</f>
        <v>52.2</v>
      </c>
      <c r="I107" s="38">
        <f>AVERAGE(IFERROR(VLOOKUP($A107,'Nates Projections'!$A$8:$O$500,9,FALSE),VLOOKUP($A107,'Blakes Projections'!$A$8:$O$500,9,FALSE)),IFERROR(VLOOKUP($A107,'Blakes Projections'!$A$8:$O$500,9,FALSE),VLOOKUP($A107,'Nates Projections'!$A$8:$O$500,9,FALSE)))</f>
        <v>22.049999999999997</v>
      </c>
      <c r="J107" s="38">
        <f>AVERAGE(IFERROR(VLOOKUP($A107,'Nates Projections'!$A$8:$O$500,10,FALSE),VLOOKUP($A107,'Blakes Projections'!$A$8:$O$500,10,FALSE)),IFERROR(VLOOKUP($A107,'Blakes Projections'!$A$8:$O$500,10,FALSE),VLOOKUP($A107,'Nates Projections'!$A$8:$O$500,10,FALSE)))</f>
        <v>171</v>
      </c>
      <c r="K107" s="38">
        <f>AVERAGE(IFERROR(VLOOKUP($A107,'Nates Projections'!$A$8:$O$500,11,FALSE),VLOOKUP($A107,'Blakes Projections'!$A$8:$O$500,11,FALSE)),IFERROR(VLOOKUP($A107,'Blakes Projections'!$A$8:$O$500,11,FALSE),VLOOKUP($A107,'Nates Projections'!$A$8:$O$500,11,FALSE)))</f>
        <v>95.449999999999989</v>
      </c>
      <c r="L107" s="38">
        <f>AVERAGE(IFERROR(VLOOKUP($A107,'Nates Projections'!$A$8:$O$500,12,FALSE),VLOOKUP($A107,'Blakes Projections'!$A$8:$O$500,12,FALSE)),IFERROR(VLOOKUP($A107,'Blakes Projections'!$A$8:$O$500,12,FALSE),VLOOKUP($A107,'Nates Projections'!$A$8:$O$500,12,FALSE)))</f>
        <v>100.8</v>
      </c>
      <c r="M107" s="38">
        <f>AVERAGE(IFERROR(VLOOKUP($A107,'Nates Projections'!$A$8:$O$500,13,FALSE),VLOOKUP($A107,'Blakes Projections'!$A$8:$O$500,13,FALSE)),IFERROR(VLOOKUP($A107,'Blakes Projections'!$A$8:$O$500,13,FALSE),VLOOKUP($A107,'Nates Projections'!$A$8:$O$500,13,FALSE)))</f>
        <v>28.3</v>
      </c>
      <c r="N107" s="52">
        <f t="shared" si="0"/>
        <v>6.1403508771929821E-2</v>
      </c>
      <c r="O107" s="71">
        <f>AVERAGE(IFERROR(VLOOKUP($A107,'Nates Projections'!$A$8:$O$500,15,FALSE),VLOOKUP($A107,'Blakes Projections'!$A$8:$O$500,15,FALSE)),IFERROR(VLOOKUP($A107,'Blakes Projections'!$A$8:$O$500,15,FALSE),VLOOKUP($A107,'Nates Projections'!$A$8:$O$500,15,FALSE)))</f>
        <v>23.375</v>
      </c>
      <c r="P107" s="55">
        <f t="shared" ref="P107:Y107" si="120">IF(F$4="Yes",F107*F$5,0)</f>
        <v>52.5</v>
      </c>
      <c r="Q107" s="55">
        <f t="shared" si="120"/>
        <v>156.375</v>
      </c>
      <c r="R107" s="55">
        <f t="shared" si="120"/>
        <v>0</v>
      </c>
      <c r="S107" s="55">
        <f t="shared" si="120"/>
        <v>11.024999999999999</v>
      </c>
      <c r="T107" s="55">
        <f t="shared" si="120"/>
        <v>85.5</v>
      </c>
      <c r="U107" s="55">
        <f t="shared" si="120"/>
        <v>28.634999999999994</v>
      </c>
      <c r="V107" s="55">
        <f t="shared" si="120"/>
        <v>60.48</v>
      </c>
      <c r="W107" s="55">
        <f t="shared" si="120"/>
        <v>0</v>
      </c>
      <c r="X107" s="55">
        <f t="shared" si="120"/>
        <v>0</v>
      </c>
      <c r="Y107" s="56">
        <f t="shared" si="120"/>
        <v>0</v>
      </c>
      <c r="Z107" s="57">
        <f t="shared" si="2"/>
        <v>394.51499999999999</v>
      </c>
      <c r="AA107" s="59">
        <f t="shared" si="3"/>
        <v>4.6966071428571423</v>
      </c>
      <c r="AB107" s="59">
        <f t="shared" si="4"/>
        <v>-0.21801190476190602</v>
      </c>
      <c r="AC107" s="1"/>
      <c r="AD107" s="1"/>
      <c r="AE107" s="1"/>
      <c r="AF107" s="1"/>
      <c r="AG107" s="1"/>
      <c r="AH107" s="1"/>
      <c r="AI107" s="1"/>
      <c r="AJ107" s="1"/>
      <c r="AK107" s="1"/>
      <c r="AL107" s="1">
        <f>IFERROR(VLOOKUP(C107,CALC!$K$2:$M$8,2,FALSE),1)</f>
        <v>1</v>
      </c>
      <c r="AM107" s="1">
        <f>IFERROR(VLOOKUP(C107,CALC!$K$2:$M$8,3,FALSE),1)</f>
        <v>1</v>
      </c>
      <c r="AN107" s="1">
        <f>VLOOKUP(B107,CALC!$E$2:$H$33,3,FALSE)</f>
        <v>1</v>
      </c>
      <c r="AO107" s="1">
        <f>VLOOKUP(B107,CALC!$E$2:$H$33,4,FALSE)</f>
        <v>1</v>
      </c>
      <c r="AP107" s="1"/>
      <c r="AQ107" s="3">
        <f t="shared" si="5"/>
        <v>4.6966071428571423</v>
      </c>
      <c r="AR107" s="3">
        <f t="shared" si="6"/>
        <v>4.6966071428571423</v>
      </c>
      <c r="AS107" s="3">
        <f t="shared" si="7"/>
        <v>4.6966071428571423</v>
      </c>
      <c r="AT107" s="3">
        <f t="shared" si="8"/>
        <v>4.6966071428571423</v>
      </c>
      <c r="AU107" s="3">
        <f t="shared" si="9"/>
        <v>4.6966071428571423</v>
      </c>
      <c r="AV107" s="3">
        <f t="shared" si="10"/>
        <v>4.6966071428571423</v>
      </c>
      <c r="AW107" s="3">
        <f t="shared" si="11"/>
        <v>4.6966071428571423</v>
      </c>
      <c r="AX107" s="3">
        <f t="shared" si="12"/>
        <v>4.6966071428571423</v>
      </c>
      <c r="AY107" s="3">
        <f t="shared" si="13"/>
        <v>-0.21801190476190602</v>
      </c>
      <c r="AZ107" s="3">
        <f t="shared" si="14"/>
        <v>-0.21801190476190602</v>
      </c>
      <c r="BA107" s="3">
        <f t="shared" si="15"/>
        <v>-0.21801190476190602</v>
      </c>
      <c r="BB107" s="3">
        <f t="shared" si="16"/>
        <v>-0.21801190476190602</v>
      </c>
      <c r="BC107" s="3">
        <f t="shared" si="17"/>
        <v>-0.21801190476190602</v>
      </c>
      <c r="BD107" s="3">
        <f t="shared" si="18"/>
        <v>-0.21801190476190602</v>
      </c>
      <c r="BE107" s="3">
        <f t="shared" si="19"/>
        <v>-0.21801190476190602</v>
      </c>
      <c r="BF107" s="3">
        <f t="shared" si="20"/>
        <v>-0.21801190476190602</v>
      </c>
      <c r="BG107" s="3">
        <f t="shared" si="21"/>
        <v>-0.21801190476190602</v>
      </c>
    </row>
    <row r="108" spans="1:59" ht="15" x14ac:dyDescent="0.25">
      <c r="A108" s="38" t="s">
        <v>273</v>
      </c>
      <c r="B108" s="38" t="s">
        <v>32</v>
      </c>
      <c r="C108" s="38" t="s">
        <v>196</v>
      </c>
      <c r="D108" s="38"/>
      <c r="E108" s="39">
        <f>AVERAGE(IFERROR(VLOOKUP($A108,'Nates Projections'!$A$8:$O$500,5,FALSE),VLOOKUP($A108,'Blakes Projections'!$A$8:$O$500,5,FALSE)),IFERROR(VLOOKUP($A108,'Blakes Projections'!$A$8:$O$500,5,FALSE),VLOOKUP($A108,'Nates Projections'!$A$8:$O$500,5,FALSE)))</f>
        <v>84</v>
      </c>
      <c r="F108" s="38">
        <f>AVERAGE(IFERROR(VLOOKUP($A108,'Nates Projections'!$A$8:$O$500,6,FALSE),VLOOKUP($A108,'Blakes Projections'!$A$8:$O$500,6,FALSE)),IFERROR(VLOOKUP($A108,'Blakes Projections'!$A$8:$O$500,6,FALSE),VLOOKUP($A108,'Nates Projections'!$A$8:$O$500,6,FALSE)))</f>
        <v>28.85</v>
      </c>
      <c r="G108" s="38">
        <f>AVERAGE(IFERROR(VLOOKUP($A108,'Nates Projections'!$A$8:$O$500,7,FALSE),VLOOKUP($A108,'Blakes Projections'!$A$8:$O$500,7,FALSE)),IFERROR(VLOOKUP($A108,'Blakes Projections'!$A$8:$O$500,7,FALSE),VLOOKUP($A108,'Nates Projections'!$A$8:$O$500,7,FALSE)))</f>
        <v>43.8</v>
      </c>
      <c r="H108" s="38">
        <f>AVERAGE(IFERROR(VLOOKUP($A108,'Nates Projections'!$A$8:$O$500,8,FALSE),VLOOKUP($A108,'Blakes Projections'!$A$8:$O$500,8,FALSE)),IFERROR(VLOOKUP($A108,'Blakes Projections'!$A$8:$O$500,8,FALSE),VLOOKUP($A108,'Nates Projections'!$A$8:$O$500,8,FALSE)))</f>
        <v>72.650000000000006</v>
      </c>
      <c r="I108" s="38">
        <f>AVERAGE(IFERROR(VLOOKUP($A108,'Nates Projections'!$A$8:$O$500,9,FALSE),VLOOKUP($A108,'Blakes Projections'!$A$8:$O$500,9,FALSE)),IFERROR(VLOOKUP($A108,'Blakes Projections'!$A$8:$O$500,9,FALSE),VLOOKUP($A108,'Nates Projections'!$A$8:$O$500,9,FALSE)))</f>
        <v>21.6</v>
      </c>
      <c r="J108" s="38">
        <f>AVERAGE(IFERROR(VLOOKUP($A108,'Nates Projections'!$A$8:$O$500,10,FALSE),VLOOKUP($A108,'Blakes Projections'!$A$8:$O$500,10,FALSE)),IFERROR(VLOOKUP($A108,'Blakes Projections'!$A$8:$O$500,10,FALSE),VLOOKUP($A108,'Nates Projections'!$A$8:$O$500,10,FALSE)))</f>
        <v>194.95</v>
      </c>
      <c r="K108" s="38">
        <f>AVERAGE(IFERROR(VLOOKUP($A108,'Nates Projections'!$A$8:$O$500,11,FALSE),VLOOKUP($A108,'Blakes Projections'!$A$8:$O$500,11,FALSE)),IFERROR(VLOOKUP($A108,'Blakes Projections'!$A$8:$O$500,11,FALSE),VLOOKUP($A108,'Nates Projections'!$A$8:$O$500,11,FALSE)))</f>
        <v>24.5</v>
      </c>
      <c r="L108" s="38">
        <f>AVERAGE(IFERROR(VLOOKUP($A108,'Nates Projections'!$A$8:$O$500,12,FALSE),VLOOKUP($A108,'Blakes Projections'!$A$8:$O$500,12,FALSE)),IFERROR(VLOOKUP($A108,'Blakes Projections'!$A$8:$O$500,12,FALSE),VLOOKUP($A108,'Nates Projections'!$A$8:$O$500,12,FALSE)))</f>
        <v>51.2</v>
      </c>
      <c r="M108" s="38">
        <f>AVERAGE(IFERROR(VLOOKUP($A108,'Nates Projections'!$A$8:$O$500,13,FALSE),VLOOKUP($A108,'Blakes Projections'!$A$8:$O$500,13,FALSE)),IFERROR(VLOOKUP($A108,'Blakes Projections'!$A$8:$O$500,13,FALSE),VLOOKUP($A108,'Nates Projections'!$A$8:$O$500,13,FALSE)))</f>
        <v>19.649999999999999</v>
      </c>
      <c r="N108" s="52">
        <f t="shared" si="0"/>
        <v>0.14798666324698642</v>
      </c>
      <c r="O108" s="71">
        <f>AVERAGE(IFERROR(VLOOKUP($A108,'Nates Projections'!$A$8:$O$500,15,FALSE),VLOOKUP($A108,'Blakes Projections'!$A$8:$O$500,15,FALSE)),IFERROR(VLOOKUP($A108,'Blakes Projections'!$A$8:$O$500,15,FALSE),VLOOKUP($A108,'Nates Projections'!$A$8:$O$500,15,FALSE)))</f>
        <v>19.475000000000001</v>
      </c>
      <c r="P108" s="55">
        <f t="shared" ref="P108:Y108" si="121">IF(F$4="Yes",F108*F$5,0)</f>
        <v>144.25</v>
      </c>
      <c r="Q108" s="55">
        <f t="shared" si="121"/>
        <v>164.25</v>
      </c>
      <c r="R108" s="55">
        <f t="shared" si="121"/>
        <v>0</v>
      </c>
      <c r="S108" s="55">
        <f t="shared" si="121"/>
        <v>10.8</v>
      </c>
      <c r="T108" s="55">
        <f t="shared" si="121"/>
        <v>97.474999999999994</v>
      </c>
      <c r="U108" s="55">
        <f t="shared" si="121"/>
        <v>7.35</v>
      </c>
      <c r="V108" s="55">
        <f t="shared" si="121"/>
        <v>30.72</v>
      </c>
      <c r="W108" s="55">
        <f t="shared" si="121"/>
        <v>0</v>
      </c>
      <c r="X108" s="55">
        <f t="shared" si="121"/>
        <v>0</v>
      </c>
      <c r="Y108" s="56">
        <f t="shared" si="121"/>
        <v>0</v>
      </c>
      <c r="Z108" s="57">
        <f t="shared" si="2"/>
        <v>454.84500000000003</v>
      </c>
      <c r="AA108" s="59">
        <f t="shared" si="3"/>
        <v>5.4148214285714289</v>
      </c>
      <c r="AB108" s="59">
        <f t="shared" si="4"/>
        <v>-0.36410432142857008</v>
      </c>
      <c r="AC108" s="1"/>
      <c r="AD108" s="1"/>
      <c r="AE108" s="1"/>
      <c r="AF108" s="1"/>
      <c r="AG108" s="1"/>
      <c r="AH108" s="1"/>
      <c r="AI108" s="1"/>
      <c r="AJ108" s="1"/>
      <c r="AK108" s="1"/>
      <c r="AL108" s="1">
        <f>IFERROR(VLOOKUP(C108,CALC!$K$2:$M$8,2,FALSE),1)</f>
        <v>1.01</v>
      </c>
      <c r="AM108" s="1">
        <f>IFERROR(VLOOKUP(C108,CALC!$K$2:$M$8,3,FALSE),1)</f>
        <v>1.0049999999999999</v>
      </c>
      <c r="AN108" s="1">
        <f>VLOOKUP(B108,CALC!$E$2:$H$33,3,FALSE)</f>
        <v>1.1200000000000001</v>
      </c>
      <c r="AO108" s="1">
        <f>VLOOKUP(B108,CALC!$E$2:$H$33,4,FALSE)</f>
        <v>1.06</v>
      </c>
      <c r="AP108" s="1"/>
      <c r="AQ108" s="3">
        <f t="shared" si="5"/>
        <v>5.4418955357142851</v>
      </c>
      <c r="AR108" s="3">
        <f t="shared" si="6"/>
        <v>5.468969642857143</v>
      </c>
      <c r="AS108" s="3">
        <f t="shared" si="7"/>
        <v>5.7397107142857147</v>
      </c>
      <c r="AT108" s="3">
        <f t="shared" si="8"/>
        <v>6.0646000000000013</v>
      </c>
      <c r="AU108" s="3">
        <f t="shared" si="9"/>
        <v>5.7684092678571428</v>
      </c>
      <c r="AV108" s="3">
        <f t="shared" si="10"/>
        <v>6.0949229999999996</v>
      </c>
      <c r="AW108" s="3">
        <f t="shared" si="11"/>
        <v>5.7971078214285718</v>
      </c>
      <c r="AX108" s="3">
        <f t="shared" si="12"/>
        <v>6.1252460000000006</v>
      </c>
      <c r="AY108" s="3">
        <f t="shared" si="13"/>
        <v>-0.34178571428571303</v>
      </c>
      <c r="AZ108" s="3">
        <f t="shared" si="14"/>
        <v>-0.34349464285714154</v>
      </c>
      <c r="BA108" s="3">
        <f t="shared" si="15"/>
        <v>-0.34520357142857017</v>
      </c>
      <c r="BB108" s="3">
        <f t="shared" si="16"/>
        <v>-0.36229285714285581</v>
      </c>
      <c r="BC108" s="3">
        <f t="shared" si="17"/>
        <v>-0.38279999999999864</v>
      </c>
      <c r="BD108" s="3">
        <f t="shared" si="18"/>
        <v>-0.36410432142857008</v>
      </c>
      <c r="BE108" s="3">
        <f t="shared" si="19"/>
        <v>-0.38471399999999856</v>
      </c>
      <c r="BF108" s="3">
        <f t="shared" si="20"/>
        <v>-0.3659157857142844</v>
      </c>
      <c r="BG108" s="3">
        <f t="shared" si="21"/>
        <v>-0.38662799999999864</v>
      </c>
    </row>
    <row r="109" spans="1:59" ht="15" x14ac:dyDescent="0.25">
      <c r="A109" s="38" t="s">
        <v>278</v>
      </c>
      <c r="B109" s="38" t="s">
        <v>77</v>
      </c>
      <c r="C109" s="38" t="s">
        <v>181</v>
      </c>
      <c r="D109" s="38"/>
      <c r="E109" s="39">
        <f>AVERAGE(IFERROR(VLOOKUP($A109,'Nates Projections'!$A$8:$O$500,5,FALSE),VLOOKUP($A109,'Blakes Projections'!$A$8:$O$500,5,FALSE)),IFERROR(VLOOKUP($A109,'Blakes Projections'!$A$8:$O$500,5,FALSE),VLOOKUP($A109,'Nates Projections'!$A$8:$O$500,5,FALSE)))</f>
        <v>84</v>
      </c>
      <c r="F109" s="38">
        <f>AVERAGE(IFERROR(VLOOKUP($A109,'Nates Projections'!$A$8:$O$500,6,FALSE),VLOOKUP($A109,'Blakes Projections'!$A$8:$O$500,6,FALSE)),IFERROR(VLOOKUP($A109,'Blakes Projections'!$A$8:$O$500,6,FALSE),VLOOKUP($A109,'Nates Projections'!$A$8:$O$500,6,FALSE)))</f>
        <v>14.45</v>
      </c>
      <c r="G109" s="38">
        <f>AVERAGE(IFERROR(VLOOKUP($A109,'Nates Projections'!$A$8:$O$500,7,FALSE),VLOOKUP($A109,'Blakes Projections'!$A$8:$O$500,7,FALSE)),IFERROR(VLOOKUP($A109,'Blakes Projections'!$A$8:$O$500,7,FALSE),VLOOKUP($A109,'Nates Projections'!$A$8:$O$500,7,FALSE)))</f>
        <v>28.6</v>
      </c>
      <c r="H109" s="38">
        <f>AVERAGE(IFERROR(VLOOKUP($A109,'Nates Projections'!$A$8:$O$500,8,FALSE),VLOOKUP($A109,'Blakes Projections'!$A$8:$O$500,8,FALSE)),IFERROR(VLOOKUP($A109,'Blakes Projections'!$A$8:$O$500,8,FALSE),VLOOKUP($A109,'Nates Projections'!$A$8:$O$500,8,FALSE)))</f>
        <v>43.05</v>
      </c>
      <c r="I109" s="38">
        <f>AVERAGE(IFERROR(VLOOKUP($A109,'Nates Projections'!$A$8:$O$500,9,FALSE),VLOOKUP($A109,'Blakes Projections'!$A$8:$O$500,9,FALSE)),IFERROR(VLOOKUP($A109,'Blakes Projections'!$A$8:$O$500,9,FALSE),VLOOKUP($A109,'Nates Projections'!$A$8:$O$500,9,FALSE)))</f>
        <v>11.2</v>
      </c>
      <c r="J109" s="38">
        <f>AVERAGE(IFERROR(VLOOKUP($A109,'Nates Projections'!$A$8:$O$500,10,FALSE),VLOOKUP($A109,'Blakes Projections'!$A$8:$O$500,10,FALSE)),IFERROR(VLOOKUP($A109,'Blakes Projections'!$A$8:$O$500,10,FALSE),VLOOKUP($A109,'Nates Projections'!$A$8:$O$500,10,FALSE)))</f>
        <v>227.3</v>
      </c>
      <c r="K109" s="38">
        <f>AVERAGE(IFERROR(VLOOKUP($A109,'Nates Projections'!$A$8:$O$500,11,FALSE),VLOOKUP($A109,'Blakes Projections'!$A$8:$O$500,11,FALSE)),IFERROR(VLOOKUP($A109,'Blakes Projections'!$A$8:$O$500,11,FALSE),VLOOKUP($A109,'Nates Projections'!$A$8:$O$500,11,FALSE)))</f>
        <v>114.10000000000001</v>
      </c>
      <c r="L109" s="38">
        <f>AVERAGE(IFERROR(VLOOKUP($A109,'Nates Projections'!$A$8:$O$500,12,FALSE),VLOOKUP($A109,'Blakes Projections'!$A$8:$O$500,12,FALSE)),IFERROR(VLOOKUP($A109,'Blakes Projections'!$A$8:$O$500,12,FALSE),VLOOKUP($A109,'Nates Projections'!$A$8:$O$500,12,FALSE)))</f>
        <v>99.6</v>
      </c>
      <c r="M109" s="38">
        <f>AVERAGE(IFERROR(VLOOKUP($A109,'Nates Projections'!$A$8:$O$500,13,FALSE),VLOOKUP($A109,'Blakes Projections'!$A$8:$O$500,13,FALSE)),IFERROR(VLOOKUP($A109,'Blakes Projections'!$A$8:$O$500,13,FALSE),VLOOKUP($A109,'Nates Projections'!$A$8:$O$500,13,FALSE)))</f>
        <v>62.6</v>
      </c>
      <c r="N109" s="52">
        <f t="shared" si="0"/>
        <v>6.3572371315442147E-2</v>
      </c>
      <c r="O109" s="71">
        <f>AVERAGE(IFERROR(VLOOKUP($A109,'Nates Projections'!$A$8:$O$500,15,FALSE),VLOOKUP($A109,'Blakes Projections'!$A$8:$O$500,15,FALSE)),IFERROR(VLOOKUP($A109,'Blakes Projections'!$A$8:$O$500,15,FALSE),VLOOKUP($A109,'Nates Projections'!$A$8:$O$500,15,FALSE)))</f>
        <v>22.5</v>
      </c>
      <c r="P109" s="55">
        <f t="shared" ref="P109:Y109" si="122">IF(F$4="Yes",F109*F$5,0)</f>
        <v>72.25</v>
      </c>
      <c r="Q109" s="55">
        <f t="shared" si="122"/>
        <v>107.25</v>
      </c>
      <c r="R109" s="55">
        <f t="shared" si="122"/>
        <v>0</v>
      </c>
      <c r="S109" s="55">
        <f t="shared" si="122"/>
        <v>5.6</v>
      </c>
      <c r="T109" s="55">
        <f t="shared" si="122"/>
        <v>113.65</v>
      </c>
      <c r="U109" s="55">
        <f t="shared" si="122"/>
        <v>34.230000000000004</v>
      </c>
      <c r="V109" s="55">
        <f t="shared" si="122"/>
        <v>59.759999999999991</v>
      </c>
      <c r="W109" s="55">
        <f t="shared" si="122"/>
        <v>0</v>
      </c>
      <c r="X109" s="55">
        <f t="shared" si="122"/>
        <v>0</v>
      </c>
      <c r="Y109" s="56">
        <f t="shared" si="122"/>
        <v>0</v>
      </c>
      <c r="Z109" s="57">
        <f t="shared" si="2"/>
        <v>392.74</v>
      </c>
      <c r="AA109" s="59">
        <f t="shared" si="3"/>
        <v>4.675476190476191</v>
      </c>
      <c r="AB109" s="59">
        <f t="shared" si="4"/>
        <v>-0.23914285714285732</v>
      </c>
      <c r="AC109" s="1"/>
      <c r="AD109" s="1"/>
      <c r="AE109" s="1"/>
      <c r="AF109" s="1"/>
      <c r="AG109" s="1"/>
      <c r="AH109" s="1"/>
      <c r="AI109" s="1"/>
      <c r="AJ109" s="1"/>
      <c r="AK109" s="1"/>
      <c r="AL109" s="1">
        <f>IFERROR(VLOOKUP(C109,CALC!$K$2:$M$8,2,FALSE),1)</f>
        <v>1</v>
      </c>
      <c r="AM109" s="1">
        <f>IFERROR(VLOOKUP(C109,CALC!$K$2:$M$8,3,FALSE),1)</f>
        <v>1</v>
      </c>
      <c r="AN109" s="1">
        <f>VLOOKUP(B109,CALC!$E$2:$H$33,3,FALSE)</f>
        <v>1</v>
      </c>
      <c r="AO109" s="1">
        <f>VLOOKUP(B109,CALC!$E$2:$H$33,4,FALSE)</f>
        <v>1</v>
      </c>
      <c r="AP109" s="1"/>
      <c r="AQ109" s="3">
        <f t="shared" si="5"/>
        <v>4.675476190476191</v>
      </c>
      <c r="AR109" s="3">
        <f t="shared" si="6"/>
        <v>4.675476190476191</v>
      </c>
      <c r="AS109" s="3">
        <f t="shared" si="7"/>
        <v>4.675476190476191</v>
      </c>
      <c r="AT109" s="3">
        <f t="shared" si="8"/>
        <v>4.675476190476191</v>
      </c>
      <c r="AU109" s="3">
        <f t="shared" si="9"/>
        <v>4.675476190476191</v>
      </c>
      <c r="AV109" s="3">
        <f t="shared" si="10"/>
        <v>4.675476190476191</v>
      </c>
      <c r="AW109" s="3">
        <f t="shared" si="11"/>
        <v>4.675476190476191</v>
      </c>
      <c r="AX109" s="3">
        <f t="shared" si="12"/>
        <v>4.675476190476191</v>
      </c>
      <c r="AY109" s="3">
        <f t="shared" si="13"/>
        <v>-0.23914285714285732</v>
      </c>
      <c r="AZ109" s="3">
        <f t="shared" si="14"/>
        <v>-0.23914285714285732</v>
      </c>
      <c r="BA109" s="3">
        <f t="shared" si="15"/>
        <v>-0.23914285714285732</v>
      </c>
      <c r="BB109" s="3">
        <f t="shared" si="16"/>
        <v>-0.23914285714285732</v>
      </c>
      <c r="BC109" s="3">
        <f t="shared" si="17"/>
        <v>-0.23914285714285732</v>
      </c>
      <c r="BD109" s="3">
        <f t="shared" si="18"/>
        <v>-0.23914285714285732</v>
      </c>
      <c r="BE109" s="3">
        <f t="shared" si="19"/>
        <v>-0.23914285714285732</v>
      </c>
      <c r="BF109" s="3">
        <f t="shared" si="20"/>
        <v>-0.23914285714285732</v>
      </c>
      <c r="BG109" s="3">
        <f t="shared" si="21"/>
        <v>-0.23914285714285732</v>
      </c>
    </row>
    <row r="110" spans="1:59" ht="15" x14ac:dyDescent="0.25">
      <c r="A110" s="38" t="s">
        <v>283</v>
      </c>
      <c r="B110" s="38" t="s">
        <v>58</v>
      </c>
      <c r="C110" s="38" t="s">
        <v>181</v>
      </c>
      <c r="D110" s="38"/>
      <c r="E110" s="39">
        <f>AVERAGE(IFERROR(VLOOKUP($A110,'Nates Projections'!$A$8:$O$500,5,FALSE),VLOOKUP($A110,'Blakes Projections'!$A$8:$O$500,5,FALSE)),IFERROR(VLOOKUP($A110,'Blakes Projections'!$A$8:$O$500,5,FALSE),VLOOKUP($A110,'Nates Projections'!$A$8:$O$500,5,FALSE)))</f>
        <v>84</v>
      </c>
      <c r="F110" s="38">
        <f>AVERAGE(IFERROR(VLOOKUP($A110,'Nates Projections'!$A$8:$O$500,6,FALSE),VLOOKUP($A110,'Blakes Projections'!$A$8:$O$500,6,FALSE)),IFERROR(VLOOKUP($A110,'Blakes Projections'!$A$8:$O$500,6,FALSE),VLOOKUP($A110,'Nates Projections'!$A$8:$O$500,6,FALSE)))</f>
        <v>14</v>
      </c>
      <c r="G110" s="38">
        <f>AVERAGE(IFERROR(VLOOKUP($A110,'Nates Projections'!$A$8:$O$500,7,FALSE),VLOOKUP($A110,'Blakes Projections'!$A$8:$O$500,7,FALSE)),IFERROR(VLOOKUP($A110,'Blakes Projections'!$A$8:$O$500,7,FALSE),VLOOKUP($A110,'Nates Projections'!$A$8:$O$500,7,FALSE)))</f>
        <v>30.35</v>
      </c>
      <c r="H110" s="38">
        <f>AVERAGE(IFERROR(VLOOKUP($A110,'Nates Projections'!$A$8:$O$500,8,FALSE),VLOOKUP($A110,'Blakes Projections'!$A$8:$O$500,8,FALSE)),IFERROR(VLOOKUP($A110,'Blakes Projections'!$A$8:$O$500,8,FALSE),VLOOKUP($A110,'Nates Projections'!$A$8:$O$500,8,FALSE)))</f>
        <v>44.35</v>
      </c>
      <c r="I110" s="38">
        <f>AVERAGE(IFERROR(VLOOKUP($A110,'Nates Projections'!$A$8:$O$500,9,FALSE),VLOOKUP($A110,'Blakes Projections'!$A$8:$O$500,9,FALSE)),IFERROR(VLOOKUP($A110,'Blakes Projections'!$A$8:$O$500,9,FALSE),VLOOKUP($A110,'Nates Projections'!$A$8:$O$500,9,FALSE)))</f>
        <v>14.3</v>
      </c>
      <c r="J110" s="38">
        <f>AVERAGE(IFERROR(VLOOKUP($A110,'Nates Projections'!$A$8:$O$500,10,FALSE),VLOOKUP($A110,'Blakes Projections'!$A$8:$O$500,10,FALSE)),IFERROR(VLOOKUP($A110,'Blakes Projections'!$A$8:$O$500,10,FALSE),VLOOKUP($A110,'Nates Projections'!$A$8:$O$500,10,FALSE)))</f>
        <v>242.25</v>
      </c>
      <c r="K110" s="38">
        <f>AVERAGE(IFERROR(VLOOKUP($A110,'Nates Projections'!$A$8:$O$500,11,FALSE),VLOOKUP($A110,'Blakes Projections'!$A$8:$O$500,11,FALSE)),IFERROR(VLOOKUP($A110,'Blakes Projections'!$A$8:$O$500,11,FALSE),VLOOKUP($A110,'Nates Projections'!$A$8:$O$500,11,FALSE)))</f>
        <v>89.35</v>
      </c>
      <c r="L110" s="38">
        <f>AVERAGE(IFERROR(VLOOKUP($A110,'Nates Projections'!$A$8:$O$500,12,FALSE),VLOOKUP($A110,'Blakes Projections'!$A$8:$O$500,12,FALSE)),IFERROR(VLOOKUP($A110,'Blakes Projections'!$A$8:$O$500,12,FALSE),VLOOKUP($A110,'Nates Projections'!$A$8:$O$500,12,FALSE)))</f>
        <v>93.35</v>
      </c>
      <c r="M110" s="38">
        <f>AVERAGE(IFERROR(VLOOKUP($A110,'Nates Projections'!$A$8:$O$500,13,FALSE),VLOOKUP($A110,'Blakes Projections'!$A$8:$O$500,13,FALSE)),IFERROR(VLOOKUP($A110,'Blakes Projections'!$A$8:$O$500,13,FALSE),VLOOKUP($A110,'Nates Projections'!$A$8:$O$500,13,FALSE)))</f>
        <v>46.75</v>
      </c>
      <c r="N110" s="52">
        <f t="shared" si="0"/>
        <v>5.7791537667698657E-2</v>
      </c>
      <c r="O110" s="71">
        <f>AVERAGE(IFERROR(VLOOKUP($A110,'Nates Projections'!$A$8:$O$500,15,FALSE),VLOOKUP($A110,'Blakes Projections'!$A$8:$O$500,15,FALSE)),IFERROR(VLOOKUP($A110,'Blakes Projections'!$A$8:$O$500,15,FALSE),VLOOKUP($A110,'Nates Projections'!$A$8:$O$500,15,FALSE)))</f>
        <v>21.45</v>
      </c>
      <c r="P110" s="55">
        <f t="shared" ref="P110:Y110" si="123">IF(F$4="Yes",F110*F$5,0)</f>
        <v>70</v>
      </c>
      <c r="Q110" s="55">
        <f t="shared" si="123"/>
        <v>113.8125</v>
      </c>
      <c r="R110" s="55">
        <f t="shared" si="123"/>
        <v>0</v>
      </c>
      <c r="S110" s="55">
        <f t="shared" si="123"/>
        <v>7.15</v>
      </c>
      <c r="T110" s="55">
        <f t="shared" si="123"/>
        <v>121.125</v>
      </c>
      <c r="U110" s="55">
        <f t="shared" si="123"/>
        <v>26.804999999999996</v>
      </c>
      <c r="V110" s="55">
        <f t="shared" si="123"/>
        <v>56.01</v>
      </c>
      <c r="W110" s="55">
        <f t="shared" si="123"/>
        <v>0</v>
      </c>
      <c r="X110" s="55">
        <f t="shared" si="123"/>
        <v>0</v>
      </c>
      <c r="Y110" s="56">
        <f t="shared" si="123"/>
        <v>0</v>
      </c>
      <c r="Z110" s="57">
        <f t="shared" si="2"/>
        <v>394.90249999999997</v>
      </c>
      <c r="AA110" s="59">
        <f t="shared" si="3"/>
        <v>4.7012202380952379</v>
      </c>
      <c r="AB110" s="59">
        <f t="shared" si="4"/>
        <v>-0.20592985119047705</v>
      </c>
      <c r="AC110" s="1"/>
      <c r="AD110" s="1"/>
      <c r="AE110" s="1"/>
      <c r="AF110" s="1"/>
      <c r="AG110" s="1"/>
      <c r="AH110" s="1"/>
      <c r="AI110" s="1"/>
      <c r="AJ110" s="1"/>
      <c r="AK110" s="1"/>
      <c r="AL110" s="1">
        <f>IFERROR(VLOOKUP(C110,CALC!$K$2:$M$8,2,FALSE),1)</f>
        <v>1</v>
      </c>
      <c r="AM110" s="1">
        <f>IFERROR(VLOOKUP(C110,CALC!$K$2:$M$8,3,FALSE),1)</f>
        <v>1</v>
      </c>
      <c r="AN110" s="1">
        <f>VLOOKUP(B110,CALC!$E$2:$H$33,3,FALSE)</f>
        <v>0.93</v>
      </c>
      <c r="AO110" s="1">
        <f>VLOOKUP(B110,CALC!$E$2:$H$33,4,FALSE)</f>
        <v>0.96500000000000008</v>
      </c>
      <c r="AP110" s="1"/>
      <c r="AQ110" s="3">
        <f t="shared" si="5"/>
        <v>4.7012202380952379</v>
      </c>
      <c r="AR110" s="3">
        <f t="shared" si="6"/>
        <v>4.7012202380952379</v>
      </c>
      <c r="AS110" s="3">
        <f t="shared" si="7"/>
        <v>4.5366775297619046</v>
      </c>
      <c r="AT110" s="3">
        <f t="shared" si="8"/>
        <v>4.3721348214285713</v>
      </c>
      <c r="AU110" s="3">
        <f t="shared" si="9"/>
        <v>4.5366775297619046</v>
      </c>
      <c r="AV110" s="3">
        <f t="shared" si="10"/>
        <v>4.3721348214285713</v>
      </c>
      <c r="AW110" s="3">
        <f t="shared" si="11"/>
        <v>4.5366775297619046</v>
      </c>
      <c r="AX110" s="3">
        <f t="shared" si="12"/>
        <v>4.3721348214285713</v>
      </c>
      <c r="AY110" s="3">
        <f t="shared" si="13"/>
        <v>-0.21339880952381041</v>
      </c>
      <c r="AZ110" s="3">
        <f t="shared" si="14"/>
        <v>-0.21339880952381041</v>
      </c>
      <c r="BA110" s="3">
        <f t="shared" si="15"/>
        <v>-0.21339880952381041</v>
      </c>
      <c r="BB110" s="3">
        <f t="shared" si="16"/>
        <v>-0.20592985119047705</v>
      </c>
      <c r="BC110" s="3">
        <f t="shared" si="17"/>
        <v>-0.19846089285714369</v>
      </c>
      <c r="BD110" s="3">
        <f t="shared" si="18"/>
        <v>-0.20592985119047705</v>
      </c>
      <c r="BE110" s="3">
        <f t="shared" si="19"/>
        <v>-0.19846089285714369</v>
      </c>
      <c r="BF110" s="3">
        <f t="shared" si="20"/>
        <v>-0.20592985119047705</v>
      </c>
      <c r="BG110" s="3">
        <f t="shared" si="21"/>
        <v>-0.19846089285714369</v>
      </c>
    </row>
    <row r="111" spans="1:59" ht="15" x14ac:dyDescent="0.25">
      <c r="A111" s="38" t="s">
        <v>285</v>
      </c>
      <c r="B111" s="38" t="s">
        <v>45</v>
      </c>
      <c r="C111" s="38" t="s">
        <v>196</v>
      </c>
      <c r="D111" s="1"/>
      <c r="E111" s="39">
        <f>AVERAGE(IFERROR(VLOOKUP($A111,'Nates Projections'!$A$8:$O$500,5,FALSE),VLOOKUP($A111,'Blakes Projections'!$A$8:$O$500,5,FALSE)),IFERROR(VLOOKUP($A111,'Blakes Projections'!$A$8:$O$500,5,FALSE),VLOOKUP($A111,'Nates Projections'!$A$8:$O$500,5,FALSE)))</f>
        <v>84</v>
      </c>
      <c r="F111" s="38">
        <f>AVERAGE(IFERROR(VLOOKUP($A111,'Nates Projections'!$A$8:$O$500,6,FALSE),VLOOKUP($A111,'Blakes Projections'!$A$8:$O$500,6,FALSE)),IFERROR(VLOOKUP($A111,'Blakes Projections'!$A$8:$O$500,6,FALSE),VLOOKUP($A111,'Nates Projections'!$A$8:$O$500,6,FALSE)))</f>
        <v>37</v>
      </c>
      <c r="G111" s="38">
        <f>AVERAGE(IFERROR(VLOOKUP($A111,'Nates Projections'!$A$8:$O$500,7,FALSE),VLOOKUP($A111,'Blakes Projections'!$A$8:$O$500,7,FALSE)),IFERROR(VLOOKUP($A111,'Blakes Projections'!$A$8:$O$500,7,FALSE),VLOOKUP($A111,'Nates Projections'!$A$8:$O$500,7,FALSE)))</f>
        <v>30.65</v>
      </c>
      <c r="H111" s="38">
        <f>AVERAGE(IFERROR(VLOOKUP($A111,'Nates Projections'!$A$8:$O$500,8,FALSE),VLOOKUP($A111,'Blakes Projections'!$A$8:$O$500,8,FALSE)),IFERROR(VLOOKUP($A111,'Blakes Projections'!$A$8:$O$500,8,FALSE),VLOOKUP($A111,'Nates Projections'!$A$8:$O$500,8,FALSE)))</f>
        <v>67.650000000000006</v>
      </c>
      <c r="I111" s="38">
        <f>AVERAGE(IFERROR(VLOOKUP($A111,'Nates Projections'!$A$8:$O$500,9,FALSE),VLOOKUP($A111,'Blakes Projections'!$A$8:$O$500,9,FALSE)),IFERROR(VLOOKUP($A111,'Blakes Projections'!$A$8:$O$500,9,FALSE),VLOOKUP($A111,'Nates Projections'!$A$8:$O$500,9,FALSE)))</f>
        <v>25.65</v>
      </c>
      <c r="J111" s="38">
        <f>AVERAGE(IFERROR(VLOOKUP($A111,'Nates Projections'!$A$8:$O$500,10,FALSE),VLOOKUP($A111,'Blakes Projections'!$A$8:$O$500,10,FALSE)),IFERROR(VLOOKUP($A111,'Blakes Projections'!$A$8:$O$500,10,FALSE),VLOOKUP($A111,'Nates Projections'!$A$8:$O$500,10,FALSE)))</f>
        <v>215.65</v>
      </c>
      <c r="K111" s="38">
        <f>AVERAGE(IFERROR(VLOOKUP($A111,'Nates Projections'!$A$8:$O$500,11,FALSE),VLOOKUP($A111,'Blakes Projections'!$A$8:$O$500,11,FALSE)),IFERROR(VLOOKUP($A111,'Blakes Projections'!$A$8:$O$500,11,FALSE),VLOOKUP($A111,'Nates Projections'!$A$8:$O$500,11,FALSE)))</f>
        <v>84.05</v>
      </c>
      <c r="L111" s="38">
        <f>AVERAGE(IFERROR(VLOOKUP($A111,'Nates Projections'!$A$8:$O$500,12,FALSE),VLOOKUP($A111,'Blakes Projections'!$A$8:$O$500,12,FALSE)),IFERROR(VLOOKUP($A111,'Blakes Projections'!$A$8:$O$500,12,FALSE),VLOOKUP($A111,'Nates Projections'!$A$8:$O$500,12,FALSE)))</f>
        <v>35.5</v>
      </c>
      <c r="M111" s="38">
        <f>AVERAGE(IFERROR(VLOOKUP($A111,'Nates Projections'!$A$8:$O$500,13,FALSE),VLOOKUP($A111,'Blakes Projections'!$A$8:$O$500,13,FALSE)),IFERROR(VLOOKUP($A111,'Blakes Projections'!$A$8:$O$500,13,FALSE),VLOOKUP($A111,'Nates Projections'!$A$8:$O$500,13,FALSE)))</f>
        <v>50.7</v>
      </c>
      <c r="N111" s="52">
        <f t="shared" si="0"/>
        <v>0.17157431022490147</v>
      </c>
      <c r="O111" s="71">
        <f>AVERAGE(IFERROR(VLOOKUP($A111,'Nates Projections'!$A$8:$O$500,15,FALSE),VLOOKUP($A111,'Blakes Projections'!$A$8:$O$500,15,FALSE)),IFERROR(VLOOKUP($A111,'Blakes Projections'!$A$8:$O$500,15,FALSE),VLOOKUP($A111,'Nates Projections'!$A$8:$O$500,15,FALSE)))</f>
        <v>17.75</v>
      </c>
      <c r="P111" s="55">
        <f t="shared" ref="P111:Y111" si="124">IF(F$4="Yes",F111*F$5,0)</f>
        <v>185</v>
      </c>
      <c r="Q111" s="55">
        <f t="shared" si="124"/>
        <v>114.9375</v>
      </c>
      <c r="R111" s="55">
        <f t="shared" si="124"/>
        <v>0</v>
      </c>
      <c r="S111" s="55">
        <f t="shared" si="124"/>
        <v>12.824999999999999</v>
      </c>
      <c r="T111" s="55">
        <f t="shared" si="124"/>
        <v>107.825</v>
      </c>
      <c r="U111" s="55">
        <f t="shared" si="124"/>
        <v>25.215</v>
      </c>
      <c r="V111" s="55">
        <f t="shared" si="124"/>
        <v>21.3</v>
      </c>
      <c r="W111" s="55">
        <f t="shared" si="124"/>
        <v>0</v>
      </c>
      <c r="X111" s="55">
        <f t="shared" si="124"/>
        <v>0</v>
      </c>
      <c r="Y111" s="56">
        <f t="shared" si="124"/>
        <v>0</v>
      </c>
      <c r="Z111" s="57">
        <f t="shared" si="2"/>
        <v>467.10249999999996</v>
      </c>
      <c r="AA111" s="59">
        <f t="shared" si="3"/>
        <v>5.5607440476190471</v>
      </c>
      <c r="AB111" s="59">
        <f t="shared" si="4"/>
        <v>-0.17322132142857108</v>
      </c>
      <c r="AC111" s="1"/>
      <c r="AD111" s="1"/>
      <c r="AE111" s="1"/>
      <c r="AF111" s="1"/>
      <c r="AG111" s="1"/>
      <c r="AH111" s="1"/>
      <c r="AI111" s="1"/>
      <c r="AJ111" s="1"/>
      <c r="AK111" s="1"/>
      <c r="AL111" s="1">
        <f>IFERROR(VLOOKUP(C111,CALC!$K$2:$M$8,2,FALSE),1)</f>
        <v>1.01</v>
      </c>
      <c r="AM111" s="1">
        <f>IFERROR(VLOOKUP(C111,CALC!$K$2:$M$8,3,FALSE),1)</f>
        <v>1.0049999999999999</v>
      </c>
      <c r="AN111" s="1">
        <f>VLOOKUP(B111,CALC!$E$2:$H$33,3,FALSE)</f>
        <v>0.76</v>
      </c>
      <c r="AO111" s="1">
        <f>VLOOKUP(B111,CALC!$E$2:$H$33,4,FALSE)</f>
        <v>0.88</v>
      </c>
      <c r="AP111" s="1"/>
      <c r="AQ111" s="3">
        <f t="shared" si="5"/>
        <v>5.5885477678571416</v>
      </c>
      <c r="AR111" s="3">
        <f t="shared" si="6"/>
        <v>5.6163514880952379</v>
      </c>
      <c r="AS111" s="3">
        <f t="shared" si="7"/>
        <v>4.8934547619047617</v>
      </c>
      <c r="AT111" s="3">
        <f t="shared" si="8"/>
        <v>4.2261654761904754</v>
      </c>
      <c r="AU111" s="3">
        <f t="shared" si="9"/>
        <v>4.9179220357142848</v>
      </c>
      <c r="AV111" s="3">
        <f t="shared" si="10"/>
        <v>4.247296303571428</v>
      </c>
      <c r="AW111" s="3">
        <f t="shared" si="11"/>
        <v>4.9423893095238096</v>
      </c>
      <c r="AX111" s="3">
        <f t="shared" si="12"/>
        <v>4.2684271309523805</v>
      </c>
      <c r="AY111" s="3">
        <f t="shared" si="13"/>
        <v>-0.19586309523809486</v>
      </c>
      <c r="AZ111" s="3">
        <f t="shared" si="14"/>
        <v>-0.19684241071428532</v>
      </c>
      <c r="BA111" s="3">
        <f t="shared" si="15"/>
        <v>-0.19782172619047581</v>
      </c>
      <c r="BB111" s="3">
        <f t="shared" si="16"/>
        <v>-0.17235952380952349</v>
      </c>
      <c r="BC111" s="3">
        <f t="shared" si="17"/>
        <v>-0.14885595238095209</v>
      </c>
      <c r="BD111" s="3">
        <f t="shared" si="18"/>
        <v>-0.17322132142857108</v>
      </c>
      <c r="BE111" s="3">
        <f t="shared" si="19"/>
        <v>-0.14960023214285684</v>
      </c>
      <c r="BF111" s="3">
        <f t="shared" si="20"/>
        <v>-0.17408311904761872</v>
      </c>
      <c r="BG111" s="3">
        <f t="shared" si="21"/>
        <v>-0.15034451190476161</v>
      </c>
    </row>
    <row r="112" spans="1:59" ht="15" x14ac:dyDescent="0.25">
      <c r="A112" s="38" t="s">
        <v>274</v>
      </c>
      <c r="B112" s="38" t="s">
        <v>32</v>
      </c>
      <c r="C112" s="38" t="s">
        <v>153</v>
      </c>
      <c r="D112" s="38"/>
      <c r="E112" s="39">
        <f>AVERAGE(IFERROR(VLOOKUP($A112,'Nates Projections'!$A$8:$O$500,5,FALSE),VLOOKUP($A112,'Blakes Projections'!$A$8:$O$500,5,FALSE)),IFERROR(VLOOKUP($A112,'Blakes Projections'!$A$8:$O$500,5,FALSE),VLOOKUP($A112,'Nates Projections'!$A$8:$O$500,5,FALSE)))</f>
        <v>84</v>
      </c>
      <c r="F112" s="38">
        <f>AVERAGE(IFERROR(VLOOKUP($A112,'Nates Projections'!$A$8:$O$500,6,FALSE),VLOOKUP($A112,'Blakes Projections'!$A$8:$O$500,6,FALSE)),IFERROR(VLOOKUP($A112,'Blakes Projections'!$A$8:$O$500,6,FALSE),VLOOKUP($A112,'Nates Projections'!$A$8:$O$500,6,FALSE)))</f>
        <v>23.6</v>
      </c>
      <c r="G112" s="38">
        <f>AVERAGE(IFERROR(VLOOKUP($A112,'Nates Projections'!$A$8:$O$500,7,FALSE),VLOOKUP($A112,'Blakes Projections'!$A$8:$O$500,7,FALSE)),IFERROR(VLOOKUP($A112,'Blakes Projections'!$A$8:$O$500,7,FALSE),VLOOKUP($A112,'Nates Projections'!$A$8:$O$500,7,FALSE)))</f>
        <v>36.950000000000003</v>
      </c>
      <c r="H112" s="38">
        <f>AVERAGE(IFERROR(VLOOKUP($A112,'Nates Projections'!$A$8:$O$500,8,FALSE),VLOOKUP($A112,'Blakes Projections'!$A$8:$O$500,8,FALSE)),IFERROR(VLOOKUP($A112,'Blakes Projections'!$A$8:$O$500,8,FALSE),VLOOKUP($A112,'Nates Projections'!$A$8:$O$500,8,FALSE)))</f>
        <v>60.599999999999994</v>
      </c>
      <c r="I112" s="38">
        <f>AVERAGE(IFERROR(VLOOKUP($A112,'Nates Projections'!$A$8:$O$500,9,FALSE),VLOOKUP($A112,'Blakes Projections'!$A$8:$O$500,9,FALSE)),IFERROR(VLOOKUP($A112,'Blakes Projections'!$A$8:$O$500,9,FALSE),VLOOKUP($A112,'Nates Projections'!$A$8:$O$500,9,FALSE)))</f>
        <v>14.100000000000001</v>
      </c>
      <c r="J112" s="38">
        <f>AVERAGE(IFERROR(VLOOKUP($A112,'Nates Projections'!$A$8:$O$500,10,FALSE),VLOOKUP($A112,'Blakes Projections'!$A$8:$O$500,10,FALSE)),IFERROR(VLOOKUP($A112,'Blakes Projections'!$A$8:$O$500,10,FALSE),VLOOKUP($A112,'Nates Projections'!$A$8:$O$500,10,FALSE)))</f>
        <v>184</v>
      </c>
      <c r="K112" s="38">
        <f>AVERAGE(IFERROR(VLOOKUP($A112,'Nates Projections'!$A$8:$O$500,11,FALSE),VLOOKUP($A112,'Blakes Projections'!$A$8:$O$500,11,FALSE)),IFERROR(VLOOKUP($A112,'Blakes Projections'!$A$8:$O$500,11,FALSE),VLOOKUP($A112,'Nates Projections'!$A$8:$O$500,11,FALSE)))</f>
        <v>206.25</v>
      </c>
      <c r="L112" s="38">
        <f>AVERAGE(IFERROR(VLOOKUP($A112,'Nates Projections'!$A$8:$O$500,12,FALSE),VLOOKUP($A112,'Blakes Projections'!$A$8:$O$500,12,FALSE)),IFERROR(VLOOKUP($A112,'Blakes Projections'!$A$8:$O$500,12,FALSE),VLOOKUP($A112,'Nates Projections'!$A$8:$O$500,12,FALSE)))</f>
        <v>61.900000000000006</v>
      </c>
      <c r="M112" s="38">
        <f>AVERAGE(IFERROR(VLOOKUP($A112,'Nates Projections'!$A$8:$O$500,13,FALSE),VLOOKUP($A112,'Blakes Projections'!$A$8:$O$500,13,FALSE)),IFERROR(VLOOKUP($A112,'Blakes Projections'!$A$8:$O$500,13,FALSE),VLOOKUP($A112,'Nates Projections'!$A$8:$O$500,13,FALSE)))</f>
        <v>53.150000000000006</v>
      </c>
      <c r="N112" s="52">
        <f t="shared" si="0"/>
        <v>0.1282608695652174</v>
      </c>
      <c r="O112" s="71">
        <f>AVERAGE(IFERROR(VLOOKUP($A112,'Nates Projections'!$A$8:$O$500,15,FALSE),VLOOKUP($A112,'Blakes Projections'!$A$8:$O$500,15,FALSE)),IFERROR(VLOOKUP($A112,'Blakes Projections'!$A$8:$O$500,15,FALSE),VLOOKUP($A112,'Nates Projections'!$A$8:$O$500,15,FALSE)))</f>
        <v>19.274999999999999</v>
      </c>
      <c r="P112" s="55">
        <f t="shared" ref="P112:Y112" si="125">IF(F$4="Yes",F112*F$5,0)</f>
        <v>118</v>
      </c>
      <c r="Q112" s="55">
        <f t="shared" si="125"/>
        <v>138.5625</v>
      </c>
      <c r="R112" s="55">
        <f t="shared" si="125"/>
        <v>0</v>
      </c>
      <c r="S112" s="55">
        <f t="shared" si="125"/>
        <v>7.0500000000000007</v>
      </c>
      <c r="T112" s="55">
        <f t="shared" si="125"/>
        <v>92</v>
      </c>
      <c r="U112" s="55">
        <f t="shared" si="125"/>
        <v>61.875</v>
      </c>
      <c r="V112" s="55">
        <f t="shared" si="125"/>
        <v>37.14</v>
      </c>
      <c r="W112" s="55">
        <f t="shared" si="125"/>
        <v>0</v>
      </c>
      <c r="X112" s="55">
        <f t="shared" si="125"/>
        <v>0</v>
      </c>
      <c r="Y112" s="56">
        <f t="shared" si="125"/>
        <v>0</v>
      </c>
      <c r="Z112" s="57">
        <f t="shared" si="2"/>
        <v>454.6275</v>
      </c>
      <c r="AA112" s="59">
        <f t="shared" si="3"/>
        <v>5.4122321428571425</v>
      </c>
      <c r="AB112" s="59">
        <f t="shared" si="4"/>
        <v>-0.35773674999999944</v>
      </c>
      <c r="AC112" s="1"/>
      <c r="AD112" s="1"/>
      <c r="AE112" s="1"/>
      <c r="AF112" s="1"/>
      <c r="AG112" s="1"/>
      <c r="AH112" s="1"/>
      <c r="AI112" s="1"/>
      <c r="AJ112" s="1"/>
      <c r="AK112" s="1"/>
      <c r="AL112" s="1">
        <f>IFERROR(VLOOKUP(C112,CALC!$K$2:$M$8,2,FALSE),1)</f>
        <v>0.96</v>
      </c>
      <c r="AM112" s="1">
        <f>IFERROR(VLOOKUP(C112,CALC!$K$2:$M$8,3,FALSE),1)</f>
        <v>0.98</v>
      </c>
      <c r="AN112" s="1">
        <f>VLOOKUP(B112,CALC!$E$2:$H$33,3,FALSE)</f>
        <v>1.1200000000000001</v>
      </c>
      <c r="AO112" s="1">
        <f>VLOOKUP(B112,CALC!$E$2:$H$33,4,FALSE)</f>
        <v>1.06</v>
      </c>
      <c r="AP112" s="1"/>
      <c r="AQ112" s="3">
        <f t="shared" si="5"/>
        <v>5.3039874999999999</v>
      </c>
      <c r="AR112" s="3">
        <f t="shared" si="6"/>
        <v>5.1957428571428563</v>
      </c>
      <c r="AS112" s="3">
        <f t="shared" si="7"/>
        <v>5.7369660714285713</v>
      </c>
      <c r="AT112" s="3">
        <f t="shared" si="8"/>
        <v>6.0617000000000001</v>
      </c>
      <c r="AU112" s="3">
        <f t="shared" si="9"/>
        <v>5.6222267500000003</v>
      </c>
      <c r="AV112" s="3">
        <f t="shared" si="10"/>
        <v>5.9404660000000007</v>
      </c>
      <c r="AW112" s="3">
        <f t="shared" si="11"/>
        <v>5.5074874285714284</v>
      </c>
      <c r="AX112" s="3">
        <f t="shared" si="12"/>
        <v>5.8192319999999995</v>
      </c>
      <c r="AY112" s="3">
        <f t="shared" si="13"/>
        <v>-0.34437499999999943</v>
      </c>
      <c r="AZ112" s="3">
        <f t="shared" si="14"/>
        <v>-0.33748749999999944</v>
      </c>
      <c r="BA112" s="3">
        <f t="shared" si="15"/>
        <v>-0.33059999999999945</v>
      </c>
      <c r="BB112" s="3">
        <f t="shared" si="16"/>
        <v>-0.3650374999999994</v>
      </c>
      <c r="BC112" s="3">
        <f t="shared" si="17"/>
        <v>-0.38569999999999938</v>
      </c>
      <c r="BD112" s="3">
        <f t="shared" si="18"/>
        <v>-0.35773674999999944</v>
      </c>
      <c r="BE112" s="3">
        <f t="shared" si="19"/>
        <v>-0.37798599999999943</v>
      </c>
      <c r="BF112" s="3">
        <f t="shared" si="20"/>
        <v>-0.35043599999999941</v>
      </c>
      <c r="BG112" s="3">
        <f t="shared" si="21"/>
        <v>-0.37027199999999943</v>
      </c>
    </row>
    <row r="113" spans="1:59" ht="15" x14ac:dyDescent="0.25">
      <c r="A113" s="38" t="s">
        <v>281</v>
      </c>
      <c r="B113" s="38" t="s">
        <v>53</v>
      </c>
      <c r="C113" s="38" t="s">
        <v>191</v>
      </c>
      <c r="D113" s="38"/>
      <c r="E113" s="39">
        <f>AVERAGE(IFERROR(VLOOKUP($A113,'Nates Projections'!$A$8:$O$500,5,FALSE),VLOOKUP($A113,'Blakes Projections'!$A$8:$O$500,5,FALSE)),IFERROR(VLOOKUP($A113,'Blakes Projections'!$A$8:$O$500,5,FALSE),VLOOKUP($A113,'Nates Projections'!$A$8:$O$500,5,FALSE)))</f>
        <v>84</v>
      </c>
      <c r="F113" s="38">
        <f>AVERAGE(IFERROR(VLOOKUP($A113,'Nates Projections'!$A$8:$O$500,6,FALSE),VLOOKUP($A113,'Blakes Projections'!$A$8:$O$500,6,FALSE)),IFERROR(VLOOKUP($A113,'Blakes Projections'!$A$8:$O$500,6,FALSE),VLOOKUP($A113,'Nates Projections'!$A$8:$O$500,6,FALSE)))</f>
        <v>27.65</v>
      </c>
      <c r="G113" s="38">
        <f>AVERAGE(IFERROR(VLOOKUP($A113,'Nates Projections'!$A$8:$O$500,7,FALSE),VLOOKUP($A113,'Blakes Projections'!$A$8:$O$500,7,FALSE)),IFERROR(VLOOKUP($A113,'Blakes Projections'!$A$8:$O$500,7,FALSE),VLOOKUP($A113,'Nates Projections'!$A$8:$O$500,7,FALSE)))</f>
        <v>42</v>
      </c>
      <c r="H113" s="38">
        <f>AVERAGE(IFERROR(VLOOKUP($A113,'Nates Projections'!$A$8:$O$500,8,FALSE),VLOOKUP($A113,'Blakes Projections'!$A$8:$O$500,8,FALSE)),IFERROR(VLOOKUP($A113,'Blakes Projections'!$A$8:$O$500,8,FALSE),VLOOKUP($A113,'Nates Projections'!$A$8:$O$500,8,FALSE)))</f>
        <v>69.650000000000006</v>
      </c>
      <c r="I113" s="38">
        <f>AVERAGE(IFERROR(VLOOKUP($A113,'Nates Projections'!$A$8:$O$500,9,FALSE),VLOOKUP($A113,'Blakes Projections'!$A$8:$O$500,9,FALSE)),IFERROR(VLOOKUP($A113,'Blakes Projections'!$A$8:$O$500,9,FALSE),VLOOKUP($A113,'Nates Projections'!$A$8:$O$500,9,FALSE)))</f>
        <v>27.55</v>
      </c>
      <c r="J113" s="38">
        <f>AVERAGE(IFERROR(VLOOKUP($A113,'Nates Projections'!$A$8:$O$500,10,FALSE),VLOOKUP($A113,'Blakes Projections'!$A$8:$O$500,10,FALSE)),IFERROR(VLOOKUP($A113,'Blakes Projections'!$A$8:$O$500,10,FALSE),VLOOKUP($A113,'Nates Projections'!$A$8:$O$500,10,FALSE)))</f>
        <v>222.55</v>
      </c>
      <c r="K113" s="38">
        <f>AVERAGE(IFERROR(VLOOKUP($A113,'Nates Projections'!$A$8:$O$500,11,FALSE),VLOOKUP($A113,'Blakes Projections'!$A$8:$O$500,11,FALSE)),IFERROR(VLOOKUP($A113,'Blakes Projections'!$A$8:$O$500,11,FALSE),VLOOKUP($A113,'Nates Projections'!$A$8:$O$500,11,FALSE)))</f>
        <v>56.349999999999994</v>
      </c>
      <c r="L113" s="38">
        <f>AVERAGE(IFERROR(VLOOKUP($A113,'Nates Projections'!$A$8:$O$500,12,FALSE),VLOOKUP($A113,'Blakes Projections'!$A$8:$O$500,12,FALSE)),IFERROR(VLOOKUP($A113,'Blakes Projections'!$A$8:$O$500,12,FALSE),VLOOKUP($A113,'Nates Projections'!$A$8:$O$500,12,FALSE)))</f>
        <v>27.75</v>
      </c>
      <c r="M113" s="38">
        <f>AVERAGE(IFERROR(VLOOKUP($A113,'Nates Projections'!$A$8:$O$500,13,FALSE),VLOOKUP($A113,'Blakes Projections'!$A$8:$O$500,13,FALSE)),IFERROR(VLOOKUP($A113,'Blakes Projections'!$A$8:$O$500,13,FALSE),VLOOKUP($A113,'Nates Projections'!$A$8:$O$500,13,FALSE)))</f>
        <v>48.75</v>
      </c>
      <c r="N113" s="52">
        <f t="shared" si="0"/>
        <v>0.12424174342844303</v>
      </c>
      <c r="O113" s="71">
        <f>AVERAGE(IFERROR(VLOOKUP($A113,'Nates Projections'!$A$8:$O$500,15,FALSE),VLOOKUP($A113,'Blakes Projections'!$A$8:$O$500,15,FALSE)),IFERROR(VLOOKUP($A113,'Blakes Projections'!$A$8:$O$500,15,FALSE),VLOOKUP($A113,'Nates Projections'!$A$8:$O$500,15,FALSE)))</f>
        <v>18.524999999999999</v>
      </c>
      <c r="P113" s="55">
        <f t="shared" ref="P113:Y113" si="126">IF(F$4="Yes",F113*F$5,0)</f>
        <v>138.25</v>
      </c>
      <c r="Q113" s="55">
        <f t="shared" si="126"/>
        <v>157.5</v>
      </c>
      <c r="R113" s="55">
        <f t="shared" si="126"/>
        <v>0</v>
      </c>
      <c r="S113" s="55">
        <f t="shared" si="126"/>
        <v>13.775</v>
      </c>
      <c r="T113" s="55">
        <f t="shared" si="126"/>
        <v>111.27500000000001</v>
      </c>
      <c r="U113" s="55">
        <f t="shared" si="126"/>
        <v>16.904999999999998</v>
      </c>
      <c r="V113" s="55">
        <f t="shared" si="126"/>
        <v>16.649999999999999</v>
      </c>
      <c r="W113" s="55">
        <f t="shared" si="126"/>
        <v>0</v>
      </c>
      <c r="X113" s="55">
        <f t="shared" si="126"/>
        <v>0</v>
      </c>
      <c r="Y113" s="56">
        <f t="shared" si="126"/>
        <v>0</v>
      </c>
      <c r="Z113" s="57">
        <f t="shared" si="2"/>
        <v>454.3549999999999</v>
      </c>
      <c r="AA113" s="59">
        <f t="shared" si="3"/>
        <v>5.4089880952380938</v>
      </c>
      <c r="AB113" s="59">
        <f t="shared" si="4"/>
        <v>-0.35267690476190533</v>
      </c>
      <c r="AC113" s="1"/>
      <c r="AD113" s="1"/>
      <c r="AE113" s="1"/>
      <c r="AF113" s="1"/>
      <c r="AG113" s="1"/>
      <c r="AH113" s="1"/>
      <c r="AI113" s="1"/>
      <c r="AJ113" s="1"/>
      <c r="AK113" s="1"/>
      <c r="AL113" s="1">
        <f>IFERROR(VLOOKUP(C113,CALC!$K$2:$M$8,2,FALSE),1)</f>
        <v>1.06</v>
      </c>
      <c r="AM113" s="1">
        <f>IFERROR(VLOOKUP(C113,CALC!$K$2:$M$8,3,FALSE),1)</f>
        <v>1.03</v>
      </c>
      <c r="AN113" s="1">
        <f>VLOOKUP(B113,CALC!$E$2:$H$33,3,FALSE)</f>
        <v>0.97</v>
      </c>
      <c r="AO113" s="1">
        <f>VLOOKUP(B113,CALC!$E$2:$H$33,4,FALSE)</f>
        <v>0.98499999999999999</v>
      </c>
      <c r="AP113" s="1"/>
      <c r="AQ113" s="3">
        <f t="shared" si="5"/>
        <v>5.5712577380952366</v>
      </c>
      <c r="AR113" s="3">
        <f t="shared" si="6"/>
        <v>5.7335273809523795</v>
      </c>
      <c r="AS113" s="3">
        <f t="shared" si="7"/>
        <v>5.3278532738095219</v>
      </c>
      <c r="AT113" s="3">
        <f t="shared" si="8"/>
        <v>5.2467184523809509</v>
      </c>
      <c r="AU113" s="3">
        <f t="shared" si="9"/>
        <v>5.4876888720238082</v>
      </c>
      <c r="AV113" s="3">
        <f t="shared" si="10"/>
        <v>5.4041200059523797</v>
      </c>
      <c r="AW113" s="3">
        <f t="shared" si="11"/>
        <v>5.6475244702380936</v>
      </c>
      <c r="AX113" s="3">
        <f t="shared" si="12"/>
        <v>5.5615215595238077</v>
      </c>
      <c r="AY113" s="3">
        <f t="shared" si="13"/>
        <v>-0.34761904761904816</v>
      </c>
      <c r="AZ113" s="3">
        <f t="shared" si="14"/>
        <v>-0.35804761904761961</v>
      </c>
      <c r="BA113" s="3">
        <f t="shared" si="15"/>
        <v>-0.36847619047619107</v>
      </c>
      <c r="BB113" s="3">
        <f t="shared" si="16"/>
        <v>-0.34240476190476243</v>
      </c>
      <c r="BC113" s="3">
        <f t="shared" si="17"/>
        <v>-0.33719047619047671</v>
      </c>
      <c r="BD113" s="3">
        <f t="shared" si="18"/>
        <v>-0.35267690476190533</v>
      </c>
      <c r="BE113" s="3">
        <f t="shared" si="19"/>
        <v>-0.34730619047619099</v>
      </c>
      <c r="BF113" s="3">
        <f t="shared" si="20"/>
        <v>-0.36294904761904817</v>
      </c>
      <c r="BG113" s="3">
        <f t="shared" si="21"/>
        <v>-0.35742190476190533</v>
      </c>
    </row>
    <row r="114" spans="1:59" ht="15" x14ac:dyDescent="0.25">
      <c r="A114" s="38" t="s">
        <v>290</v>
      </c>
      <c r="B114" s="38" t="s">
        <v>34</v>
      </c>
      <c r="C114" s="38" t="s">
        <v>153</v>
      </c>
      <c r="D114" s="38"/>
      <c r="E114" s="39">
        <f>AVERAGE(IFERROR(VLOOKUP($A114,'Nates Projections'!$A$8:$O$500,5,FALSE),VLOOKUP($A114,'Blakes Projections'!$A$8:$O$500,5,FALSE)),IFERROR(VLOOKUP($A114,'Blakes Projections'!$A$8:$O$500,5,FALSE),VLOOKUP($A114,'Nates Projections'!$A$8:$O$500,5,FALSE)))</f>
        <v>84</v>
      </c>
      <c r="F114" s="38">
        <f>AVERAGE(IFERROR(VLOOKUP($A114,'Nates Projections'!$A$8:$O$500,6,FALSE),VLOOKUP($A114,'Blakes Projections'!$A$8:$O$500,6,FALSE)),IFERROR(VLOOKUP($A114,'Blakes Projections'!$A$8:$O$500,6,FALSE),VLOOKUP($A114,'Nates Projections'!$A$8:$O$500,6,FALSE)))</f>
        <v>25.15</v>
      </c>
      <c r="G114" s="38">
        <f>AVERAGE(IFERROR(VLOOKUP($A114,'Nates Projections'!$A$8:$O$500,7,FALSE),VLOOKUP($A114,'Blakes Projections'!$A$8:$O$500,7,FALSE)),IFERROR(VLOOKUP($A114,'Blakes Projections'!$A$8:$O$500,7,FALSE),VLOOKUP($A114,'Nates Projections'!$A$8:$O$500,7,FALSE)))</f>
        <v>35.900000000000006</v>
      </c>
      <c r="H114" s="38">
        <f>AVERAGE(IFERROR(VLOOKUP($A114,'Nates Projections'!$A$8:$O$500,8,FALSE),VLOOKUP($A114,'Blakes Projections'!$A$8:$O$500,8,FALSE)),IFERROR(VLOOKUP($A114,'Blakes Projections'!$A$8:$O$500,8,FALSE),VLOOKUP($A114,'Nates Projections'!$A$8:$O$500,8,FALSE)))</f>
        <v>61.05</v>
      </c>
      <c r="I114" s="38">
        <f>AVERAGE(IFERROR(VLOOKUP($A114,'Nates Projections'!$A$8:$O$500,9,FALSE),VLOOKUP($A114,'Blakes Projections'!$A$8:$O$500,9,FALSE)),IFERROR(VLOOKUP($A114,'Blakes Projections'!$A$8:$O$500,9,FALSE),VLOOKUP($A114,'Nates Projections'!$A$8:$O$500,9,FALSE)))</f>
        <v>18.350000000000001</v>
      </c>
      <c r="J114" s="38">
        <f>AVERAGE(IFERROR(VLOOKUP($A114,'Nates Projections'!$A$8:$O$500,10,FALSE),VLOOKUP($A114,'Blakes Projections'!$A$8:$O$500,10,FALSE)),IFERROR(VLOOKUP($A114,'Blakes Projections'!$A$8:$O$500,10,FALSE),VLOOKUP($A114,'Nates Projections'!$A$8:$O$500,10,FALSE)))</f>
        <v>238.35</v>
      </c>
      <c r="K114" s="38">
        <f>AVERAGE(IFERROR(VLOOKUP($A114,'Nates Projections'!$A$8:$O$500,11,FALSE),VLOOKUP($A114,'Blakes Projections'!$A$8:$O$500,11,FALSE)),IFERROR(VLOOKUP($A114,'Blakes Projections'!$A$8:$O$500,11,FALSE),VLOOKUP($A114,'Nates Projections'!$A$8:$O$500,11,FALSE)))</f>
        <v>141.89999999999998</v>
      </c>
      <c r="L114" s="38">
        <f>AVERAGE(IFERROR(VLOOKUP($A114,'Nates Projections'!$A$8:$O$500,12,FALSE),VLOOKUP($A114,'Blakes Projections'!$A$8:$O$500,12,FALSE)),IFERROR(VLOOKUP($A114,'Blakes Projections'!$A$8:$O$500,12,FALSE),VLOOKUP($A114,'Nates Projections'!$A$8:$O$500,12,FALSE)))</f>
        <v>47.2</v>
      </c>
      <c r="M114" s="38">
        <f>AVERAGE(IFERROR(VLOOKUP($A114,'Nates Projections'!$A$8:$O$500,13,FALSE),VLOOKUP($A114,'Blakes Projections'!$A$8:$O$500,13,FALSE)),IFERROR(VLOOKUP($A114,'Blakes Projections'!$A$8:$O$500,13,FALSE),VLOOKUP($A114,'Nates Projections'!$A$8:$O$500,13,FALSE)))</f>
        <v>40.450000000000003</v>
      </c>
      <c r="N114" s="52">
        <f t="shared" si="0"/>
        <v>0.10551709670652401</v>
      </c>
      <c r="O114" s="71">
        <f>AVERAGE(IFERROR(VLOOKUP($A114,'Nates Projections'!$A$8:$O$500,15,FALSE),VLOOKUP($A114,'Blakes Projections'!$A$8:$O$500,15,FALSE)),IFERROR(VLOOKUP($A114,'Blakes Projections'!$A$8:$O$500,15,FALSE),VLOOKUP($A114,'Nates Projections'!$A$8:$O$500,15,FALSE)))</f>
        <v>19.375</v>
      </c>
      <c r="P114" s="55">
        <f t="shared" ref="P114:Y114" si="127">IF(F$4="Yes",F114*F$5,0)</f>
        <v>125.75</v>
      </c>
      <c r="Q114" s="55">
        <f t="shared" si="127"/>
        <v>134.62500000000003</v>
      </c>
      <c r="R114" s="55">
        <f t="shared" si="127"/>
        <v>0</v>
      </c>
      <c r="S114" s="55">
        <f t="shared" si="127"/>
        <v>9.1750000000000007</v>
      </c>
      <c r="T114" s="55">
        <f t="shared" si="127"/>
        <v>119.175</v>
      </c>
      <c r="U114" s="55">
        <f t="shared" si="127"/>
        <v>42.569999999999993</v>
      </c>
      <c r="V114" s="55">
        <f t="shared" si="127"/>
        <v>28.32</v>
      </c>
      <c r="W114" s="55">
        <f t="shared" si="127"/>
        <v>0</v>
      </c>
      <c r="X114" s="55">
        <f t="shared" si="127"/>
        <v>0</v>
      </c>
      <c r="Y114" s="56">
        <f t="shared" si="127"/>
        <v>0</v>
      </c>
      <c r="Z114" s="57">
        <f t="shared" si="2"/>
        <v>459.61500000000001</v>
      </c>
      <c r="AA114" s="59">
        <f t="shared" si="3"/>
        <v>5.4716071428571427</v>
      </c>
      <c r="AB114" s="59">
        <f t="shared" si="4"/>
        <v>-0.26533499999999932</v>
      </c>
      <c r="AC114" s="1"/>
      <c r="AD114" s="1"/>
      <c r="AE114" s="1"/>
      <c r="AF114" s="1"/>
      <c r="AG114" s="1"/>
      <c r="AH114" s="1"/>
      <c r="AI114" s="1"/>
      <c r="AJ114" s="1"/>
      <c r="AK114" s="1"/>
      <c r="AL114" s="1">
        <f>IFERROR(VLOOKUP(C114,CALC!$K$2:$M$8,2,FALSE),1)</f>
        <v>0.96</v>
      </c>
      <c r="AM114" s="1">
        <f>IFERROR(VLOOKUP(C114,CALC!$K$2:$M$8,3,FALSE),1)</f>
        <v>0.98</v>
      </c>
      <c r="AN114" s="1">
        <f>VLOOKUP(B114,CALC!$E$2:$H$33,3,FALSE)</f>
        <v>0.9</v>
      </c>
      <c r="AO114" s="1">
        <f>VLOOKUP(B114,CALC!$E$2:$H$33,4,FALSE)</f>
        <v>0.95</v>
      </c>
      <c r="AP114" s="1"/>
      <c r="AQ114" s="3">
        <f t="shared" si="5"/>
        <v>5.3621749999999997</v>
      </c>
      <c r="AR114" s="3">
        <f t="shared" si="6"/>
        <v>5.2527428571428567</v>
      </c>
      <c r="AS114" s="3">
        <f t="shared" si="7"/>
        <v>5.1980267857142852</v>
      </c>
      <c r="AT114" s="3">
        <f t="shared" si="8"/>
        <v>4.9244464285714287</v>
      </c>
      <c r="AU114" s="3">
        <f t="shared" si="9"/>
        <v>5.0940662499999991</v>
      </c>
      <c r="AV114" s="3">
        <f t="shared" si="10"/>
        <v>4.8259574999999995</v>
      </c>
      <c r="AW114" s="3">
        <f t="shared" si="11"/>
        <v>4.9901057142857139</v>
      </c>
      <c r="AX114" s="3">
        <f t="shared" si="12"/>
        <v>4.7274685714285711</v>
      </c>
      <c r="AY114" s="3">
        <f t="shared" si="13"/>
        <v>-0.28499999999999925</v>
      </c>
      <c r="AZ114" s="3">
        <f t="shared" si="14"/>
        <v>-0.27929999999999927</v>
      </c>
      <c r="BA114" s="3">
        <f t="shared" si="15"/>
        <v>-0.27359999999999929</v>
      </c>
      <c r="BB114" s="3">
        <f t="shared" si="16"/>
        <v>-0.27074999999999927</v>
      </c>
      <c r="BC114" s="3">
        <f t="shared" si="17"/>
        <v>-0.25649999999999934</v>
      </c>
      <c r="BD114" s="3">
        <f t="shared" si="18"/>
        <v>-0.26533499999999932</v>
      </c>
      <c r="BE114" s="3">
        <f t="shared" si="19"/>
        <v>-0.25136999999999937</v>
      </c>
      <c r="BF114" s="3">
        <f t="shared" si="20"/>
        <v>-0.25991999999999932</v>
      </c>
      <c r="BG114" s="3">
        <f t="shared" si="21"/>
        <v>-0.24623999999999938</v>
      </c>
    </row>
    <row r="115" spans="1:59" ht="15" x14ac:dyDescent="0.25">
      <c r="A115" s="38" t="s">
        <v>294</v>
      </c>
      <c r="B115" s="38" t="s">
        <v>34</v>
      </c>
      <c r="C115" s="38" t="s">
        <v>181</v>
      </c>
      <c r="D115" s="1"/>
      <c r="E115" s="39">
        <f>AVERAGE(IFERROR(VLOOKUP($A115,'Nates Projections'!$A$8:$O$500,5,FALSE),VLOOKUP($A115,'Blakes Projections'!$A$8:$O$500,5,FALSE)),IFERROR(VLOOKUP($A115,'Blakes Projections'!$A$8:$O$500,5,FALSE),VLOOKUP($A115,'Nates Projections'!$A$8:$O$500,5,FALSE)))</f>
        <v>84</v>
      </c>
      <c r="F115" s="38">
        <f>AVERAGE(IFERROR(VLOOKUP($A115,'Nates Projections'!$A$8:$O$500,6,FALSE),VLOOKUP($A115,'Blakes Projections'!$A$8:$O$500,6,FALSE)),IFERROR(VLOOKUP($A115,'Blakes Projections'!$A$8:$O$500,6,FALSE),VLOOKUP($A115,'Nates Projections'!$A$8:$O$500,6,FALSE)))</f>
        <v>13.75</v>
      </c>
      <c r="G115" s="38">
        <f>AVERAGE(IFERROR(VLOOKUP($A115,'Nates Projections'!$A$8:$O$500,7,FALSE),VLOOKUP($A115,'Blakes Projections'!$A$8:$O$500,7,FALSE)),IFERROR(VLOOKUP($A115,'Blakes Projections'!$A$8:$O$500,7,FALSE),VLOOKUP($A115,'Nates Projections'!$A$8:$O$500,7,FALSE)))</f>
        <v>35.25</v>
      </c>
      <c r="H115" s="38">
        <f>AVERAGE(IFERROR(VLOOKUP($A115,'Nates Projections'!$A$8:$O$500,8,FALSE),VLOOKUP($A115,'Blakes Projections'!$A$8:$O$500,8,FALSE)),IFERROR(VLOOKUP($A115,'Blakes Projections'!$A$8:$O$500,8,FALSE),VLOOKUP($A115,'Nates Projections'!$A$8:$O$500,8,FALSE)))</f>
        <v>49</v>
      </c>
      <c r="I115" s="38">
        <f>AVERAGE(IFERROR(VLOOKUP($A115,'Nates Projections'!$A$8:$O$500,9,FALSE),VLOOKUP($A115,'Blakes Projections'!$A$8:$O$500,9,FALSE)),IFERROR(VLOOKUP($A115,'Blakes Projections'!$A$8:$O$500,9,FALSE),VLOOKUP($A115,'Nates Projections'!$A$8:$O$500,9,FALSE)))</f>
        <v>8</v>
      </c>
      <c r="J115" s="38">
        <f>AVERAGE(IFERROR(VLOOKUP($A115,'Nates Projections'!$A$8:$O$500,10,FALSE),VLOOKUP($A115,'Blakes Projections'!$A$8:$O$500,10,FALSE)),IFERROR(VLOOKUP($A115,'Blakes Projections'!$A$8:$O$500,10,FALSE),VLOOKUP($A115,'Nates Projections'!$A$8:$O$500,10,FALSE)))</f>
        <v>173.1</v>
      </c>
      <c r="K115" s="38">
        <f>AVERAGE(IFERROR(VLOOKUP($A115,'Nates Projections'!$A$8:$O$500,11,FALSE),VLOOKUP($A115,'Blakes Projections'!$A$8:$O$500,11,FALSE)),IFERROR(VLOOKUP($A115,'Blakes Projections'!$A$8:$O$500,11,FALSE),VLOOKUP($A115,'Nates Projections'!$A$8:$O$500,11,FALSE)))</f>
        <v>36.1</v>
      </c>
      <c r="L115" s="38">
        <f>AVERAGE(IFERROR(VLOOKUP($A115,'Nates Projections'!$A$8:$O$500,12,FALSE),VLOOKUP($A115,'Blakes Projections'!$A$8:$O$500,12,FALSE)),IFERROR(VLOOKUP($A115,'Blakes Projections'!$A$8:$O$500,12,FALSE),VLOOKUP($A115,'Nates Projections'!$A$8:$O$500,12,FALSE)))</f>
        <v>147.65</v>
      </c>
      <c r="M115" s="38">
        <f>AVERAGE(IFERROR(VLOOKUP($A115,'Nates Projections'!$A$8:$O$500,13,FALSE),VLOOKUP($A115,'Blakes Projections'!$A$8:$O$500,13,FALSE)),IFERROR(VLOOKUP($A115,'Blakes Projections'!$A$8:$O$500,13,FALSE),VLOOKUP($A115,'Nates Projections'!$A$8:$O$500,13,FALSE)))</f>
        <v>33.5</v>
      </c>
      <c r="N115" s="52">
        <f t="shared" si="0"/>
        <v>7.9433853264009244E-2</v>
      </c>
      <c r="O115" s="71">
        <f>AVERAGE(IFERROR(VLOOKUP($A115,'Nates Projections'!$A$8:$O$500,15,FALSE),VLOOKUP($A115,'Blakes Projections'!$A$8:$O$500,15,FALSE)),IFERROR(VLOOKUP($A115,'Blakes Projections'!$A$8:$O$500,15,FALSE),VLOOKUP($A115,'Nates Projections'!$A$8:$O$500,15,FALSE)))</f>
        <v>24.4</v>
      </c>
      <c r="P115" s="55">
        <f t="shared" ref="P115:Y115" si="128">IF(F$4="Yes",F115*F$5,0)</f>
        <v>68.75</v>
      </c>
      <c r="Q115" s="55">
        <f t="shared" si="128"/>
        <v>132.1875</v>
      </c>
      <c r="R115" s="55">
        <f t="shared" si="128"/>
        <v>0</v>
      </c>
      <c r="S115" s="55">
        <f t="shared" si="128"/>
        <v>4</v>
      </c>
      <c r="T115" s="55">
        <f t="shared" si="128"/>
        <v>86.55</v>
      </c>
      <c r="U115" s="55">
        <f t="shared" si="128"/>
        <v>10.83</v>
      </c>
      <c r="V115" s="55">
        <f t="shared" si="128"/>
        <v>88.59</v>
      </c>
      <c r="W115" s="55">
        <f t="shared" si="128"/>
        <v>0</v>
      </c>
      <c r="X115" s="55">
        <f t="shared" si="128"/>
        <v>0</v>
      </c>
      <c r="Y115" s="56">
        <f t="shared" si="128"/>
        <v>0</v>
      </c>
      <c r="Z115" s="57">
        <f t="shared" si="2"/>
        <v>390.90750000000003</v>
      </c>
      <c r="AA115" s="59">
        <f t="shared" si="3"/>
        <v>4.6536607142857145</v>
      </c>
      <c r="AB115" s="59">
        <f t="shared" si="4"/>
        <v>-0.24791041666666713</v>
      </c>
      <c r="AC115" s="1"/>
      <c r="AD115" s="1"/>
      <c r="AE115" s="1"/>
      <c r="AF115" s="1"/>
      <c r="AG115" s="1"/>
      <c r="AH115" s="1"/>
      <c r="AI115" s="1"/>
      <c r="AJ115" s="1"/>
      <c r="AK115" s="1"/>
      <c r="AL115" s="1">
        <f>IFERROR(VLOOKUP(C115,CALC!$K$2:$M$8,2,FALSE),1)</f>
        <v>1</v>
      </c>
      <c r="AM115" s="1">
        <f>IFERROR(VLOOKUP(C115,CALC!$K$2:$M$8,3,FALSE),1)</f>
        <v>1</v>
      </c>
      <c r="AN115" s="1">
        <f>VLOOKUP(B115,CALC!$E$2:$H$33,3,FALSE)</f>
        <v>0.9</v>
      </c>
      <c r="AO115" s="1">
        <f>VLOOKUP(B115,CALC!$E$2:$H$33,4,FALSE)</f>
        <v>0.95</v>
      </c>
      <c r="AP115" s="1"/>
      <c r="AQ115" s="3">
        <f t="shared" si="5"/>
        <v>4.6536607142857145</v>
      </c>
      <c r="AR115" s="3">
        <f t="shared" si="6"/>
        <v>4.6536607142857145</v>
      </c>
      <c r="AS115" s="3">
        <f t="shared" si="7"/>
        <v>4.420977678571429</v>
      </c>
      <c r="AT115" s="3">
        <f t="shared" si="8"/>
        <v>4.1882946428571435</v>
      </c>
      <c r="AU115" s="3">
        <f t="shared" si="9"/>
        <v>4.420977678571429</v>
      </c>
      <c r="AV115" s="3">
        <f t="shared" si="10"/>
        <v>4.1882946428571435</v>
      </c>
      <c r="AW115" s="3">
        <f t="shared" si="11"/>
        <v>4.420977678571429</v>
      </c>
      <c r="AX115" s="3">
        <f t="shared" si="12"/>
        <v>4.1882946428571435</v>
      </c>
      <c r="AY115" s="3">
        <f t="shared" si="13"/>
        <v>-0.26095833333333385</v>
      </c>
      <c r="AZ115" s="3">
        <f t="shared" si="14"/>
        <v>-0.26095833333333385</v>
      </c>
      <c r="BA115" s="3">
        <f t="shared" si="15"/>
        <v>-0.26095833333333385</v>
      </c>
      <c r="BB115" s="3">
        <f t="shared" si="16"/>
        <v>-0.24791041666666713</v>
      </c>
      <c r="BC115" s="3">
        <f t="shared" si="17"/>
        <v>-0.23486250000000047</v>
      </c>
      <c r="BD115" s="3">
        <f t="shared" si="18"/>
        <v>-0.24791041666666713</v>
      </c>
      <c r="BE115" s="3">
        <f t="shared" si="19"/>
        <v>-0.23486250000000047</v>
      </c>
      <c r="BF115" s="3">
        <f t="shared" si="20"/>
        <v>-0.24791041666666713</v>
      </c>
      <c r="BG115" s="3">
        <f t="shared" si="21"/>
        <v>-0.23486250000000047</v>
      </c>
    </row>
    <row r="116" spans="1:59" ht="15" x14ac:dyDescent="0.25">
      <c r="A116" s="38" t="s">
        <v>295</v>
      </c>
      <c r="B116" s="38" t="s">
        <v>77</v>
      </c>
      <c r="C116" s="38" t="s">
        <v>183</v>
      </c>
      <c r="D116" s="1"/>
      <c r="E116" s="39">
        <f>AVERAGE(IFERROR(VLOOKUP($A116,'Nates Projections'!$A$8:$O$500,5,FALSE),VLOOKUP($A116,'Blakes Projections'!$A$8:$O$500,5,FALSE)),IFERROR(VLOOKUP($A116,'Blakes Projections'!$A$8:$O$500,5,FALSE),VLOOKUP($A116,'Nates Projections'!$A$8:$O$500,5,FALSE)))</f>
        <v>84</v>
      </c>
      <c r="F116" s="38">
        <f>AVERAGE(IFERROR(VLOOKUP($A116,'Nates Projections'!$A$8:$O$500,6,FALSE),VLOOKUP($A116,'Blakes Projections'!$A$8:$O$500,6,FALSE)),IFERROR(VLOOKUP($A116,'Blakes Projections'!$A$8:$O$500,6,FALSE),VLOOKUP($A116,'Nates Projections'!$A$8:$O$500,6,FALSE)))</f>
        <v>31.8</v>
      </c>
      <c r="G116" s="38">
        <f>AVERAGE(IFERROR(VLOOKUP($A116,'Nates Projections'!$A$8:$O$500,7,FALSE),VLOOKUP($A116,'Blakes Projections'!$A$8:$O$500,7,FALSE)),IFERROR(VLOOKUP($A116,'Blakes Projections'!$A$8:$O$500,7,FALSE),VLOOKUP($A116,'Nates Projections'!$A$8:$O$500,7,FALSE)))</f>
        <v>36.1</v>
      </c>
      <c r="H116" s="38">
        <f>AVERAGE(IFERROR(VLOOKUP($A116,'Nates Projections'!$A$8:$O$500,8,FALSE),VLOOKUP($A116,'Blakes Projections'!$A$8:$O$500,8,FALSE)),IFERROR(VLOOKUP($A116,'Blakes Projections'!$A$8:$O$500,8,FALSE),VLOOKUP($A116,'Nates Projections'!$A$8:$O$500,8,FALSE)))</f>
        <v>67.900000000000006</v>
      </c>
      <c r="I116" s="38">
        <f>AVERAGE(IFERROR(VLOOKUP($A116,'Nates Projections'!$A$8:$O$500,9,FALSE),VLOOKUP($A116,'Blakes Projections'!$A$8:$O$500,9,FALSE)),IFERROR(VLOOKUP($A116,'Blakes Projections'!$A$8:$O$500,9,FALSE),VLOOKUP($A116,'Nates Projections'!$A$8:$O$500,9,FALSE)))</f>
        <v>23</v>
      </c>
      <c r="J116" s="38">
        <f>AVERAGE(IFERROR(VLOOKUP($A116,'Nates Projections'!$A$8:$O$500,10,FALSE),VLOOKUP($A116,'Blakes Projections'!$A$8:$O$500,10,FALSE)),IFERROR(VLOOKUP($A116,'Blakes Projections'!$A$8:$O$500,10,FALSE),VLOOKUP($A116,'Nates Projections'!$A$8:$O$500,10,FALSE)))</f>
        <v>205.3</v>
      </c>
      <c r="K116" s="38">
        <f>AVERAGE(IFERROR(VLOOKUP($A116,'Nates Projections'!$A$8:$O$500,11,FALSE),VLOOKUP($A116,'Blakes Projections'!$A$8:$O$500,11,FALSE)),IFERROR(VLOOKUP($A116,'Blakes Projections'!$A$8:$O$500,11,FALSE),VLOOKUP($A116,'Nates Projections'!$A$8:$O$500,11,FALSE)))</f>
        <v>58.599999999999994</v>
      </c>
      <c r="L116" s="38">
        <f>AVERAGE(IFERROR(VLOOKUP($A116,'Nates Projections'!$A$8:$O$500,12,FALSE),VLOOKUP($A116,'Blakes Projections'!$A$8:$O$500,12,FALSE)),IFERROR(VLOOKUP($A116,'Blakes Projections'!$A$8:$O$500,12,FALSE),VLOOKUP($A116,'Nates Projections'!$A$8:$O$500,12,FALSE)))</f>
        <v>41.05</v>
      </c>
      <c r="M116" s="38">
        <f>AVERAGE(IFERROR(VLOOKUP($A116,'Nates Projections'!$A$8:$O$500,13,FALSE),VLOOKUP($A116,'Blakes Projections'!$A$8:$O$500,13,FALSE)),IFERROR(VLOOKUP($A116,'Blakes Projections'!$A$8:$O$500,13,FALSE),VLOOKUP($A116,'Nates Projections'!$A$8:$O$500,13,FALSE)))</f>
        <v>20.100000000000001</v>
      </c>
      <c r="N116" s="52">
        <f t="shared" si="0"/>
        <v>0.15489527520701413</v>
      </c>
      <c r="O116" s="71">
        <f>AVERAGE(IFERROR(VLOOKUP($A116,'Nates Projections'!$A$8:$O$500,15,FALSE),VLOOKUP($A116,'Blakes Projections'!$A$8:$O$500,15,FALSE)),IFERROR(VLOOKUP($A116,'Blakes Projections'!$A$8:$O$500,15,FALSE),VLOOKUP($A116,'Nates Projections'!$A$8:$O$500,15,FALSE)))</f>
        <v>16.725000000000001</v>
      </c>
      <c r="P116" s="55">
        <f t="shared" ref="P116:Y116" si="129">IF(F$4="Yes",F116*F$5,0)</f>
        <v>159</v>
      </c>
      <c r="Q116" s="55">
        <f t="shared" si="129"/>
        <v>135.375</v>
      </c>
      <c r="R116" s="55">
        <f t="shared" si="129"/>
        <v>0</v>
      </c>
      <c r="S116" s="55">
        <f t="shared" si="129"/>
        <v>11.5</v>
      </c>
      <c r="T116" s="55">
        <f t="shared" si="129"/>
        <v>102.65</v>
      </c>
      <c r="U116" s="55">
        <f t="shared" si="129"/>
        <v>17.579999999999998</v>
      </c>
      <c r="V116" s="55">
        <f t="shared" si="129"/>
        <v>24.63</v>
      </c>
      <c r="W116" s="55">
        <f t="shared" si="129"/>
        <v>0</v>
      </c>
      <c r="X116" s="55">
        <f t="shared" si="129"/>
        <v>0</v>
      </c>
      <c r="Y116" s="56">
        <f t="shared" si="129"/>
        <v>0</v>
      </c>
      <c r="Z116" s="57">
        <f t="shared" si="2"/>
        <v>450.73499999999996</v>
      </c>
      <c r="AA116" s="59">
        <f t="shared" si="3"/>
        <v>5.3658928571428568</v>
      </c>
      <c r="AB116" s="59">
        <f t="shared" si="4"/>
        <v>-0.40829642857142795</v>
      </c>
      <c r="AC116" s="1"/>
      <c r="AD116" s="1"/>
      <c r="AE116" s="1"/>
      <c r="AF116" s="1"/>
      <c r="AG116" s="1"/>
      <c r="AH116" s="1"/>
      <c r="AI116" s="1"/>
      <c r="AJ116" s="1"/>
      <c r="AK116" s="1"/>
      <c r="AL116" s="1">
        <f>IFERROR(VLOOKUP(C116,CALC!$K$2:$M$8,2,FALSE),1)</f>
        <v>1.0900000000000001</v>
      </c>
      <c r="AM116" s="1">
        <f>IFERROR(VLOOKUP(C116,CALC!$K$2:$M$8,3,FALSE),1)</f>
        <v>1.0449999999999999</v>
      </c>
      <c r="AN116" s="1">
        <f>VLOOKUP(B116,CALC!$E$2:$H$33,3,FALSE)</f>
        <v>1</v>
      </c>
      <c r="AO116" s="1">
        <f>VLOOKUP(B116,CALC!$E$2:$H$33,4,FALSE)</f>
        <v>1</v>
      </c>
      <c r="AP116" s="1"/>
      <c r="AQ116" s="3">
        <f t="shared" si="5"/>
        <v>5.6073580357142854</v>
      </c>
      <c r="AR116" s="3">
        <f t="shared" si="6"/>
        <v>5.8488232142857139</v>
      </c>
      <c r="AS116" s="3">
        <f t="shared" si="7"/>
        <v>5.3658928571428568</v>
      </c>
      <c r="AT116" s="3">
        <f t="shared" si="8"/>
        <v>5.3658928571428568</v>
      </c>
      <c r="AU116" s="3">
        <f t="shared" si="9"/>
        <v>5.6073580357142854</v>
      </c>
      <c r="AV116" s="3">
        <f t="shared" si="10"/>
        <v>5.6073580357142854</v>
      </c>
      <c r="AW116" s="3">
        <f t="shared" si="11"/>
        <v>5.8488232142857139</v>
      </c>
      <c r="AX116" s="3">
        <f t="shared" si="12"/>
        <v>5.8488232142857139</v>
      </c>
      <c r="AY116" s="3">
        <f t="shared" si="13"/>
        <v>-0.39071428571428513</v>
      </c>
      <c r="AZ116" s="3">
        <f t="shared" si="14"/>
        <v>-0.40829642857142795</v>
      </c>
      <c r="BA116" s="3">
        <f t="shared" si="15"/>
        <v>-0.42587857142857083</v>
      </c>
      <c r="BB116" s="3">
        <f t="shared" si="16"/>
        <v>-0.39071428571428513</v>
      </c>
      <c r="BC116" s="3">
        <f t="shared" si="17"/>
        <v>-0.39071428571428513</v>
      </c>
      <c r="BD116" s="3">
        <f t="shared" si="18"/>
        <v>-0.40829642857142795</v>
      </c>
      <c r="BE116" s="3">
        <f t="shared" si="19"/>
        <v>-0.40829642857142795</v>
      </c>
      <c r="BF116" s="3">
        <f t="shared" si="20"/>
        <v>-0.42587857142857083</v>
      </c>
      <c r="BG116" s="3">
        <f t="shared" si="21"/>
        <v>-0.42587857142857083</v>
      </c>
    </row>
    <row r="117" spans="1:59" ht="15" x14ac:dyDescent="0.25">
      <c r="A117" s="38" t="s">
        <v>293</v>
      </c>
      <c r="B117" s="38" t="s">
        <v>51</v>
      </c>
      <c r="C117" s="38" t="s">
        <v>153</v>
      </c>
      <c r="D117" s="38"/>
      <c r="E117" s="39">
        <f>AVERAGE(IFERROR(VLOOKUP($A117,'Nates Projections'!$A$8:$O$500,5,FALSE),VLOOKUP($A117,'Blakes Projections'!$A$8:$O$500,5,FALSE)),IFERROR(VLOOKUP($A117,'Blakes Projections'!$A$8:$O$500,5,FALSE),VLOOKUP($A117,'Nates Projections'!$A$8:$O$500,5,FALSE)))</f>
        <v>84</v>
      </c>
      <c r="F117" s="38">
        <f>AVERAGE(IFERROR(VLOOKUP($A117,'Nates Projections'!$A$8:$O$500,6,FALSE),VLOOKUP($A117,'Blakes Projections'!$A$8:$O$500,6,FALSE)),IFERROR(VLOOKUP($A117,'Blakes Projections'!$A$8:$O$500,6,FALSE),VLOOKUP($A117,'Nates Projections'!$A$8:$O$500,6,FALSE)))</f>
        <v>31.55</v>
      </c>
      <c r="G117" s="38">
        <f>AVERAGE(IFERROR(VLOOKUP($A117,'Nates Projections'!$A$8:$O$500,7,FALSE),VLOOKUP($A117,'Blakes Projections'!$A$8:$O$500,7,FALSE)),IFERROR(VLOOKUP($A117,'Blakes Projections'!$A$8:$O$500,7,FALSE),VLOOKUP($A117,'Nates Projections'!$A$8:$O$500,7,FALSE)))</f>
        <v>36.5</v>
      </c>
      <c r="H117" s="38">
        <f>AVERAGE(IFERROR(VLOOKUP($A117,'Nates Projections'!$A$8:$O$500,8,FALSE),VLOOKUP($A117,'Blakes Projections'!$A$8:$O$500,8,FALSE)),IFERROR(VLOOKUP($A117,'Blakes Projections'!$A$8:$O$500,8,FALSE),VLOOKUP($A117,'Nates Projections'!$A$8:$O$500,8,FALSE)))</f>
        <v>68</v>
      </c>
      <c r="I117" s="38">
        <f>AVERAGE(IFERROR(VLOOKUP($A117,'Nates Projections'!$A$8:$O$500,9,FALSE),VLOOKUP($A117,'Blakes Projections'!$A$8:$O$500,9,FALSE)),IFERROR(VLOOKUP($A117,'Blakes Projections'!$A$8:$O$500,9,FALSE),VLOOKUP($A117,'Nates Projections'!$A$8:$O$500,9,FALSE)))</f>
        <v>16.2</v>
      </c>
      <c r="J117" s="38">
        <f>AVERAGE(IFERROR(VLOOKUP($A117,'Nates Projections'!$A$8:$O$500,10,FALSE),VLOOKUP($A117,'Blakes Projections'!$A$8:$O$500,10,FALSE)),IFERROR(VLOOKUP($A117,'Blakes Projections'!$A$8:$O$500,10,FALSE),VLOOKUP($A117,'Nates Projections'!$A$8:$O$500,10,FALSE)))</f>
        <v>210.7</v>
      </c>
      <c r="K117" s="38">
        <f>AVERAGE(IFERROR(VLOOKUP($A117,'Nates Projections'!$A$8:$O$500,11,FALSE),VLOOKUP($A117,'Blakes Projections'!$A$8:$O$500,11,FALSE)),IFERROR(VLOOKUP($A117,'Blakes Projections'!$A$8:$O$500,11,FALSE),VLOOKUP($A117,'Nates Projections'!$A$8:$O$500,11,FALSE)))</f>
        <v>86</v>
      </c>
      <c r="L117" s="38">
        <f>AVERAGE(IFERROR(VLOOKUP($A117,'Nates Projections'!$A$8:$O$500,12,FALSE),VLOOKUP($A117,'Blakes Projections'!$A$8:$O$500,12,FALSE)),IFERROR(VLOOKUP($A117,'Blakes Projections'!$A$8:$O$500,12,FALSE),VLOOKUP($A117,'Nates Projections'!$A$8:$O$500,12,FALSE)))</f>
        <v>30.8</v>
      </c>
      <c r="M117" s="38">
        <f>AVERAGE(IFERROR(VLOOKUP($A117,'Nates Projections'!$A$8:$O$500,13,FALSE),VLOOKUP($A117,'Blakes Projections'!$A$8:$O$500,13,FALSE)),IFERROR(VLOOKUP($A117,'Blakes Projections'!$A$8:$O$500,13,FALSE),VLOOKUP($A117,'Nates Projections'!$A$8:$O$500,13,FALSE)))</f>
        <v>28.95</v>
      </c>
      <c r="N117" s="52">
        <f t="shared" si="0"/>
        <v>0.1497389653535833</v>
      </c>
      <c r="O117" s="71">
        <f>AVERAGE(IFERROR(VLOOKUP($A117,'Nates Projections'!$A$8:$O$500,15,FALSE),VLOOKUP($A117,'Blakes Projections'!$A$8:$O$500,15,FALSE)),IFERROR(VLOOKUP($A117,'Blakes Projections'!$A$8:$O$500,15,FALSE),VLOOKUP($A117,'Nates Projections'!$A$8:$O$500,15,FALSE)))</f>
        <v>17.574999999999999</v>
      </c>
      <c r="P117" s="55">
        <f t="shared" ref="P117:Y117" si="130">IF(F$4="Yes",F117*F$5,0)</f>
        <v>157.75</v>
      </c>
      <c r="Q117" s="55">
        <f t="shared" si="130"/>
        <v>136.875</v>
      </c>
      <c r="R117" s="55">
        <f t="shared" si="130"/>
        <v>0</v>
      </c>
      <c r="S117" s="55">
        <f t="shared" si="130"/>
        <v>8.1</v>
      </c>
      <c r="T117" s="55">
        <f t="shared" si="130"/>
        <v>105.35</v>
      </c>
      <c r="U117" s="55">
        <f t="shared" si="130"/>
        <v>25.8</v>
      </c>
      <c r="V117" s="55">
        <f t="shared" si="130"/>
        <v>18.48</v>
      </c>
      <c r="W117" s="55">
        <f t="shared" si="130"/>
        <v>0</v>
      </c>
      <c r="X117" s="55">
        <f t="shared" si="130"/>
        <v>0</v>
      </c>
      <c r="Y117" s="56">
        <f t="shared" si="130"/>
        <v>0</v>
      </c>
      <c r="Z117" s="57">
        <f t="shared" si="2"/>
        <v>452.35500000000008</v>
      </c>
      <c r="AA117" s="59">
        <f t="shared" si="3"/>
        <v>5.3851785714285727</v>
      </c>
      <c r="AB117" s="59">
        <f t="shared" si="4"/>
        <v>-0.35853999999999786</v>
      </c>
      <c r="AC117" s="1"/>
      <c r="AD117" s="1"/>
      <c r="AE117" s="1"/>
      <c r="AF117" s="1"/>
      <c r="AG117" s="1"/>
      <c r="AH117" s="1"/>
      <c r="AI117" s="1"/>
      <c r="AJ117" s="1"/>
      <c r="AK117" s="1"/>
      <c r="AL117" s="1">
        <f>IFERROR(VLOOKUP(C117,CALC!$K$2:$M$8,2,FALSE),1)</f>
        <v>0.96</v>
      </c>
      <c r="AM117" s="1">
        <f>IFERROR(VLOOKUP(C117,CALC!$K$2:$M$8,3,FALSE),1)</f>
        <v>0.98</v>
      </c>
      <c r="AN117" s="1">
        <f>VLOOKUP(B117,CALC!$E$2:$H$33,3,FALSE)</f>
        <v>0.97</v>
      </c>
      <c r="AO117" s="1">
        <f>VLOOKUP(B117,CALC!$E$2:$H$33,4,FALSE)</f>
        <v>0.98499999999999999</v>
      </c>
      <c r="AP117" s="1"/>
      <c r="AQ117" s="3">
        <f t="shared" si="5"/>
        <v>5.2774750000000008</v>
      </c>
      <c r="AR117" s="3">
        <f t="shared" si="6"/>
        <v>5.1697714285714298</v>
      </c>
      <c r="AS117" s="3">
        <f t="shared" si="7"/>
        <v>5.304400892857144</v>
      </c>
      <c r="AT117" s="3">
        <f t="shared" si="8"/>
        <v>5.2236232142857153</v>
      </c>
      <c r="AU117" s="3">
        <f t="shared" si="9"/>
        <v>5.1983128750000009</v>
      </c>
      <c r="AV117" s="3">
        <f t="shared" si="10"/>
        <v>5.1191507500000011</v>
      </c>
      <c r="AW117" s="3">
        <f t="shared" si="11"/>
        <v>5.0922248571428579</v>
      </c>
      <c r="AX117" s="3">
        <f t="shared" si="12"/>
        <v>5.0146782857142869</v>
      </c>
      <c r="AY117" s="3">
        <f t="shared" si="13"/>
        <v>-0.37142857142856922</v>
      </c>
      <c r="AZ117" s="3">
        <f t="shared" si="14"/>
        <v>-0.36399999999999783</v>
      </c>
      <c r="BA117" s="3">
        <f t="shared" si="15"/>
        <v>-0.35657142857142643</v>
      </c>
      <c r="BB117" s="3">
        <f t="shared" si="16"/>
        <v>-0.36585714285714066</v>
      </c>
      <c r="BC117" s="3">
        <f t="shared" si="17"/>
        <v>-0.36028571428571216</v>
      </c>
      <c r="BD117" s="3">
        <f t="shared" si="18"/>
        <v>-0.35853999999999786</v>
      </c>
      <c r="BE117" s="3">
        <f t="shared" si="19"/>
        <v>-0.3530799999999979</v>
      </c>
      <c r="BF117" s="3">
        <f t="shared" si="20"/>
        <v>-0.35122285714285501</v>
      </c>
      <c r="BG117" s="3">
        <f t="shared" si="21"/>
        <v>-0.34587428571428364</v>
      </c>
    </row>
    <row r="118" spans="1:59" ht="15" x14ac:dyDescent="0.25">
      <c r="A118" s="38" t="s">
        <v>289</v>
      </c>
      <c r="B118" s="38" t="s">
        <v>51</v>
      </c>
      <c r="C118" s="38" t="s">
        <v>186</v>
      </c>
      <c r="D118" s="38"/>
      <c r="E118" s="39">
        <f>AVERAGE(IFERROR(VLOOKUP($A118,'Nates Projections'!$A$8:$O$500,5,FALSE),VLOOKUP($A118,'Blakes Projections'!$A$8:$O$500,5,FALSE)),IFERROR(VLOOKUP($A118,'Blakes Projections'!$A$8:$O$500,5,FALSE),VLOOKUP($A118,'Nates Projections'!$A$8:$O$500,5,FALSE)))</f>
        <v>84</v>
      </c>
      <c r="F118" s="38">
        <f>AVERAGE(IFERROR(VLOOKUP($A118,'Nates Projections'!$A$8:$O$500,6,FALSE),VLOOKUP($A118,'Blakes Projections'!$A$8:$O$500,6,FALSE)),IFERROR(VLOOKUP($A118,'Blakes Projections'!$A$8:$O$500,6,FALSE),VLOOKUP($A118,'Nates Projections'!$A$8:$O$500,6,FALSE)))</f>
        <v>28.85</v>
      </c>
      <c r="G118" s="38">
        <f>AVERAGE(IFERROR(VLOOKUP($A118,'Nates Projections'!$A$8:$O$500,7,FALSE),VLOOKUP($A118,'Blakes Projections'!$A$8:$O$500,7,FALSE)),IFERROR(VLOOKUP($A118,'Blakes Projections'!$A$8:$O$500,7,FALSE),VLOOKUP($A118,'Nates Projections'!$A$8:$O$500,7,FALSE)))</f>
        <v>36.1</v>
      </c>
      <c r="H118" s="38">
        <f>AVERAGE(IFERROR(VLOOKUP($A118,'Nates Projections'!$A$8:$O$500,8,FALSE),VLOOKUP($A118,'Blakes Projections'!$A$8:$O$500,8,FALSE)),IFERROR(VLOOKUP($A118,'Blakes Projections'!$A$8:$O$500,8,FALSE),VLOOKUP($A118,'Nates Projections'!$A$8:$O$500,8,FALSE)))</f>
        <v>65</v>
      </c>
      <c r="I118" s="38">
        <f>AVERAGE(IFERROR(VLOOKUP($A118,'Nates Projections'!$A$8:$O$500,9,FALSE),VLOOKUP($A118,'Blakes Projections'!$A$8:$O$500,9,FALSE)),IFERROR(VLOOKUP($A118,'Blakes Projections'!$A$8:$O$500,9,FALSE),VLOOKUP($A118,'Nates Projections'!$A$8:$O$500,9,FALSE)))</f>
        <v>17.649999999999999</v>
      </c>
      <c r="J118" s="38">
        <f>AVERAGE(IFERROR(VLOOKUP($A118,'Nates Projections'!$A$8:$O$500,10,FALSE),VLOOKUP($A118,'Blakes Projections'!$A$8:$O$500,10,FALSE)),IFERROR(VLOOKUP($A118,'Blakes Projections'!$A$8:$O$500,10,FALSE),VLOOKUP($A118,'Nates Projections'!$A$8:$O$500,10,FALSE)))</f>
        <v>177.45</v>
      </c>
      <c r="K118" s="38">
        <f>AVERAGE(IFERROR(VLOOKUP($A118,'Nates Projections'!$A$8:$O$500,11,FALSE),VLOOKUP($A118,'Blakes Projections'!$A$8:$O$500,11,FALSE)),IFERROR(VLOOKUP($A118,'Blakes Projections'!$A$8:$O$500,11,FALSE),VLOOKUP($A118,'Nates Projections'!$A$8:$O$500,11,FALSE)))</f>
        <v>165.7</v>
      </c>
      <c r="L118" s="38">
        <f>AVERAGE(IFERROR(VLOOKUP($A118,'Nates Projections'!$A$8:$O$500,12,FALSE),VLOOKUP($A118,'Blakes Projections'!$A$8:$O$500,12,FALSE)),IFERROR(VLOOKUP($A118,'Blakes Projections'!$A$8:$O$500,12,FALSE),VLOOKUP($A118,'Nates Projections'!$A$8:$O$500,12,FALSE)))</f>
        <v>36.099999999999994</v>
      </c>
      <c r="M118" s="38">
        <f>AVERAGE(IFERROR(VLOOKUP($A118,'Nates Projections'!$A$8:$O$500,13,FALSE),VLOOKUP($A118,'Blakes Projections'!$A$8:$O$500,13,FALSE)),IFERROR(VLOOKUP($A118,'Blakes Projections'!$A$8:$O$500,13,FALSE),VLOOKUP($A118,'Nates Projections'!$A$8:$O$500,13,FALSE)))</f>
        <v>40.950000000000003</v>
      </c>
      <c r="N118" s="52">
        <f t="shared" si="0"/>
        <v>0.1625810087348549</v>
      </c>
      <c r="O118" s="71">
        <f>AVERAGE(IFERROR(VLOOKUP($A118,'Nates Projections'!$A$8:$O$500,15,FALSE),VLOOKUP($A118,'Blakes Projections'!$A$8:$O$500,15,FALSE)),IFERROR(VLOOKUP($A118,'Blakes Projections'!$A$8:$O$500,15,FALSE),VLOOKUP($A118,'Nates Projections'!$A$8:$O$500,15,FALSE)))</f>
        <v>18.574999999999999</v>
      </c>
      <c r="P118" s="55">
        <f t="shared" ref="P118:Y118" si="131">IF(F$4="Yes",F118*F$5,0)</f>
        <v>144.25</v>
      </c>
      <c r="Q118" s="55">
        <f t="shared" si="131"/>
        <v>135.375</v>
      </c>
      <c r="R118" s="55">
        <f t="shared" si="131"/>
        <v>0</v>
      </c>
      <c r="S118" s="55">
        <f t="shared" si="131"/>
        <v>8.8249999999999993</v>
      </c>
      <c r="T118" s="55">
        <f t="shared" si="131"/>
        <v>88.724999999999994</v>
      </c>
      <c r="U118" s="55">
        <f t="shared" si="131"/>
        <v>49.709999999999994</v>
      </c>
      <c r="V118" s="55">
        <f t="shared" si="131"/>
        <v>21.659999999999997</v>
      </c>
      <c r="W118" s="55">
        <f t="shared" si="131"/>
        <v>0</v>
      </c>
      <c r="X118" s="55">
        <f t="shared" si="131"/>
        <v>0</v>
      </c>
      <c r="Y118" s="56">
        <f t="shared" si="131"/>
        <v>0</v>
      </c>
      <c r="Z118" s="57">
        <f t="shared" si="2"/>
        <v>448.54499999999996</v>
      </c>
      <c r="AA118" s="59">
        <f t="shared" si="3"/>
        <v>5.3398214285714278</v>
      </c>
      <c r="AB118" s="59">
        <f t="shared" si="4"/>
        <v>-0.42695528571428548</v>
      </c>
      <c r="AC118" s="1"/>
      <c r="AD118" s="1"/>
      <c r="AE118" s="1"/>
      <c r="AF118" s="1"/>
      <c r="AG118" s="1"/>
      <c r="AH118" s="1"/>
      <c r="AI118" s="1"/>
      <c r="AJ118" s="1"/>
      <c r="AK118" s="1"/>
      <c r="AL118" s="1">
        <f>IFERROR(VLOOKUP(C118,CALC!$K$2:$M$8,2,FALSE),1)</f>
        <v>1.08</v>
      </c>
      <c r="AM118" s="1">
        <f>IFERROR(VLOOKUP(C118,CALC!$K$2:$M$8,3,FALSE),1)</f>
        <v>1.04</v>
      </c>
      <c r="AN118" s="1">
        <f>VLOOKUP(B118,CALC!$E$2:$H$33,3,FALSE)</f>
        <v>0.97</v>
      </c>
      <c r="AO118" s="1">
        <f>VLOOKUP(B118,CALC!$E$2:$H$33,4,FALSE)</f>
        <v>0.98499999999999999</v>
      </c>
      <c r="AP118" s="1"/>
      <c r="AQ118" s="3">
        <f t="shared" si="5"/>
        <v>5.5534142857142852</v>
      </c>
      <c r="AR118" s="3">
        <f t="shared" si="6"/>
        <v>5.7670071428571426</v>
      </c>
      <c r="AS118" s="3">
        <f t="shared" si="7"/>
        <v>5.2597241071428567</v>
      </c>
      <c r="AT118" s="3">
        <f t="shared" si="8"/>
        <v>5.1796267857142846</v>
      </c>
      <c r="AU118" s="3">
        <f t="shared" si="9"/>
        <v>5.4701130714285711</v>
      </c>
      <c r="AV118" s="3">
        <f t="shared" si="10"/>
        <v>5.3868118571428569</v>
      </c>
      <c r="AW118" s="3">
        <f t="shared" si="11"/>
        <v>5.6805020357142855</v>
      </c>
      <c r="AX118" s="3">
        <f t="shared" si="12"/>
        <v>5.5939969285714284</v>
      </c>
      <c r="AY118" s="3">
        <f t="shared" si="13"/>
        <v>-0.41678571428571409</v>
      </c>
      <c r="AZ118" s="3">
        <f t="shared" si="14"/>
        <v>-0.43345714285714265</v>
      </c>
      <c r="BA118" s="3">
        <f t="shared" si="15"/>
        <v>-0.45012857142857127</v>
      </c>
      <c r="BB118" s="3">
        <f t="shared" si="16"/>
        <v>-0.4105339285714284</v>
      </c>
      <c r="BC118" s="3">
        <f t="shared" si="17"/>
        <v>-0.40428214285714265</v>
      </c>
      <c r="BD118" s="3">
        <f t="shared" si="18"/>
        <v>-0.42695528571428548</v>
      </c>
      <c r="BE118" s="3">
        <f t="shared" si="19"/>
        <v>-0.42045342857142837</v>
      </c>
      <c r="BF118" s="3">
        <f t="shared" si="20"/>
        <v>-0.44337664285714268</v>
      </c>
      <c r="BG118" s="3">
        <f t="shared" si="21"/>
        <v>-0.43662471428571414</v>
      </c>
    </row>
    <row r="119" spans="1:59" ht="15" x14ac:dyDescent="0.25">
      <c r="A119" s="38" t="s">
        <v>296</v>
      </c>
      <c r="B119" s="38" t="s">
        <v>28</v>
      </c>
      <c r="C119" s="38" t="s">
        <v>153</v>
      </c>
      <c r="D119" s="38"/>
      <c r="E119" s="39">
        <f>AVERAGE(IFERROR(VLOOKUP($A119,'Nates Projections'!$A$8:$O$500,5,FALSE),VLOOKUP($A119,'Blakes Projections'!$A$8:$O$500,5,FALSE)),IFERROR(VLOOKUP($A119,'Blakes Projections'!$A$8:$O$500,5,FALSE),VLOOKUP($A119,'Nates Projections'!$A$8:$O$500,5,FALSE)))</f>
        <v>84</v>
      </c>
      <c r="F119" s="38">
        <f>AVERAGE(IFERROR(VLOOKUP($A119,'Nates Projections'!$A$8:$O$500,6,FALSE),VLOOKUP($A119,'Blakes Projections'!$A$8:$O$500,6,FALSE)),IFERROR(VLOOKUP($A119,'Blakes Projections'!$A$8:$O$500,6,FALSE),VLOOKUP($A119,'Nates Projections'!$A$8:$O$500,6,FALSE)))</f>
        <v>27.9</v>
      </c>
      <c r="G119" s="38">
        <f>AVERAGE(IFERROR(VLOOKUP($A119,'Nates Projections'!$A$8:$O$500,7,FALSE),VLOOKUP($A119,'Blakes Projections'!$A$8:$O$500,7,FALSE)),IFERROR(VLOOKUP($A119,'Blakes Projections'!$A$8:$O$500,7,FALSE),VLOOKUP($A119,'Nates Projections'!$A$8:$O$500,7,FALSE)))</f>
        <v>41.150000000000006</v>
      </c>
      <c r="H119" s="38">
        <f>AVERAGE(IFERROR(VLOOKUP($A119,'Nates Projections'!$A$8:$O$500,8,FALSE),VLOOKUP($A119,'Blakes Projections'!$A$8:$O$500,8,FALSE)),IFERROR(VLOOKUP($A119,'Blakes Projections'!$A$8:$O$500,8,FALSE),VLOOKUP($A119,'Nates Projections'!$A$8:$O$500,8,FALSE)))</f>
        <v>69.050000000000011</v>
      </c>
      <c r="I119" s="38">
        <f>AVERAGE(IFERROR(VLOOKUP($A119,'Nates Projections'!$A$8:$O$500,9,FALSE),VLOOKUP($A119,'Blakes Projections'!$A$8:$O$500,9,FALSE)),IFERROR(VLOOKUP($A119,'Blakes Projections'!$A$8:$O$500,9,FALSE),VLOOKUP($A119,'Nates Projections'!$A$8:$O$500,9,FALSE)))</f>
        <v>25.450000000000003</v>
      </c>
      <c r="J119" s="38">
        <f>AVERAGE(IFERROR(VLOOKUP($A119,'Nates Projections'!$A$8:$O$500,10,FALSE),VLOOKUP($A119,'Blakes Projections'!$A$8:$O$500,10,FALSE)),IFERROR(VLOOKUP($A119,'Blakes Projections'!$A$8:$O$500,10,FALSE),VLOOKUP($A119,'Nates Projections'!$A$8:$O$500,10,FALSE)))</f>
        <v>194.6</v>
      </c>
      <c r="K119" s="38">
        <f>AVERAGE(IFERROR(VLOOKUP($A119,'Nates Projections'!$A$8:$O$500,11,FALSE),VLOOKUP($A119,'Blakes Projections'!$A$8:$O$500,11,FALSE)),IFERROR(VLOOKUP($A119,'Blakes Projections'!$A$8:$O$500,11,FALSE),VLOOKUP($A119,'Nates Projections'!$A$8:$O$500,11,FALSE)))</f>
        <v>79.3</v>
      </c>
      <c r="L119" s="38">
        <f>AVERAGE(IFERROR(VLOOKUP($A119,'Nates Projections'!$A$8:$O$500,12,FALSE),VLOOKUP($A119,'Blakes Projections'!$A$8:$O$500,12,FALSE)),IFERROR(VLOOKUP($A119,'Blakes Projections'!$A$8:$O$500,12,FALSE),VLOOKUP($A119,'Nates Projections'!$A$8:$O$500,12,FALSE)))</f>
        <v>32.200000000000003</v>
      </c>
      <c r="M119" s="38">
        <f>AVERAGE(IFERROR(VLOOKUP($A119,'Nates Projections'!$A$8:$O$500,13,FALSE),VLOOKUP($A119,'Blakes Projections'!$A$8:$O$500,13,FALSE)),IFERROR(VLOOKUP($A119,'Blakes Projections'!$A$8:$O$500,13,FALSE),VLOOKUP($A119,'Nates Projections'!$A$8:$O$500,13,FALSE)))</f>
        <v>28.95</v>
      </c>
      <c r="N119" s="52">
        <f t="shared" si="0"/>
        <v>0.14337101747173689</v>
      </c>
      <c r="O119" s="71">
        <f>AVERAGE(IFERROR(VLOOKUP($A119,'Nates Projections'!$A$8:$O$500,15,FALSE),VLOOKUP($A119,'Blakes Projections'!$A$8:$O$500,15,FALSE)),IFERROR(VLOOKUP($A119,'Blakes Projections'!$A$8:$O$500,15,FALSE),VLOOKUP($A119,'Nates Projections'!$A$8:$O$500,15,FALSE)))</f>
        <v>17.475000000000001</v>
      </c>
      <c r="P119" s="55">
        <f t="shared" ref="P119:Y119" si="132">IF(F$4="Yes",F119*F$5,0)</f>
        <v>139.5</v>
      </c>
      <c r="Q119" s="55">
        <f t="shared" si="132"/>
        <v>154.31250000000003</v>
      </c>
      <c r="R119" s="55">
        <f t="shared" si="132"/>
        <v>0</v>
      </c>
      <c r="S119" s="55">
        <f t="shared" si="132"/>
        <v>12.725000000000001</v>
      </c>
      <c r="T119" s="55">
        <f t="shared" si="132"/>
        <v>97.3</v>
      </c>
      <c r="U119" s="55">
        <f t="shared" si="132"/>
        <v>23.79</v>
      </c>
      <c r="V119" s="55">
        <f t="shared" si="132"/>
        <v>19.32</v>
      </c>
      <c r="W119" s="55">
        <f t="shared" si="132"/>
        <v>0</v>
      </c>
      <c r="X119" s="55">
        <f t="shared" si="132"/>
        <v>0</v>
      </c>
      <c r="Y119" s="56">
        <f t="shared" si="132"/>
        <v>0</v>
      </c>
      <c r="Z119" s="57">
        <f t="shared" si="2"/>
        <v>446.94750000000005</v>
      </c>
      <c r="AA119" s="59">
        <f t="shared" si="3"/>
        <v>5.3208035714285717</v>
      </c>
      <c r="AB119" s="59">
        <f t="shared" si="4"/>
        <v>-0.43562924999999875</v>
      </c>
      <c r="AC119" s="1"/>
      <c r="AD119" s="1"/>
      <c r="AE119" s="1"/>
      <c r="AF119" s="1"/>
      <c r="AG119" s="1"/>
      <c r="AH119" s="1"/>
      <c r="AI119" s="1"/>
      <c r="AJ119" s="1"/>
      <c r="AK119" s="1"/>
      <c r="AL119" s="1">
        <f>IFERROR(VLOOKUP(C119,CALC!$K$2:$M$8,2,FALSE),1)</f>
        <v>0.96</v>
      </c>
      <c r="AM119" s="1">
        <f>IFERROR(VLOOKUP(C119,CALC!$K$2:$M$8,3,FALSE),1)</f>
        <v>0.98</v>
      </c>
      <c r="AN119" s="1">
        <f>VLOOKUP(B119,CALC!$E$2:$H$33,3,FALSE)</f>
        <v>1.04</v>
      </c>
      <c r="AO119" s="1">
        <f>VLOOKUP(B119,CALC!$E$2:$H$33,4,FALSE)</f>
        <v>1.02</v>
      </c>
      <c r="AP119" s="1"/>
      <c r="AQ119" s="3">
        <f t="shared" si="5"/>
        <v>5.2143875</v>
      </c>
      <c r="AR119" s="3">
        <f t="shared" si="6"/>
        <v>5.1079714285714291</v>
      </c>
      <c r="AS119" s="3">
        <f t="shared" si="7"/>
        <v>5.4272196428571435</v>
      </c>
      <c r="AT119" s="3">
        <f t="shared" si="8"/>
        <v>5.5336357142857144</v>
      </c>
      <c r="AU119" s="3">
        <f t="shared" si="9"/>
        <v>5.3186752500000001</v>
      </c>
      <c r="AV119" s="3">
        <f t="shared" si="10"/>
        <v>5.4229630000000002</v>
      </c>
      <c r="AW119" s="3">
        <f t="shared" si="11"/>
        <v>5.2101308571428575</v>
      </c>
      <c r="AX119" s="3">
        <f t="shared" si="12"/>
        <v>5.312290285714286</v>
      </c>
      <c r="AY119" s="3">
        <f t="shared" si="13"/>
        <v>-0.43580357142857018</v>
      </c>
      <c r="AZ119" s="3">
        <f t="shared" si="14"/>
        <v>-0.42708749999999879</v>
      </c>
      <c r="BA119" s="3">
        <f t="shared" si="15"/>
        <v>-0.41837142857142734</v>
      </c>
      <c r="BB119" s="3">
        <f t="shared" si="16"/>
        <v>-0.44451964285714157</v>
      </c>
      <c r="BC119" s="3">
        <f t="shared" si="17"/>
        <v>-0.45323571428571302</v>
      </c>
      <c r="BD119" s="3">
        <f t="shared" si="18"/>
        <v>-0.43562924999999875</v>
      </c>
      <c r="BE119" s="3">
        <f t="shared" si="19"/>
        <v>-0.44417099999999876</v>
      </c>
      <c r="BF119" s="3">
        <f t="shared" si="20"/>
        <v>-0.42673885714285592</v>
      </c>
      <c r="BG119" s="3">
        <f t="shared" si="21"/>
        <v>-0.43510628571428445</v>
      </c>
    </row>
    <row r="120" spans="1:59" ht="15" x14ac:dyDescent="0.25">
      <c r="A120" s="38" t="s">
        <v>284</v>
      </c>
      <c r="B120" s="38" t="s">
        <v>30</v>
      </c>
      <c r="C120" s="38" t="s">
        <v>203</v>
      </c>
      <c r="D120" s="38"/>
      <c r="E120" s="39">
        <f>AVERAGE(IFERROR(VLOOKUP($A120,'Nates Projections'!$A$8:$O$500,5,FALSE),VLOOKUP($A120,'Blakes Projections'!$A$8:$O$500,5,FALSE)),IFERROR(VLOOKUP($A120,'Blakes Projections'!$A$8:$O$500,5,FALSE),VLOOKUP($A120,'Nates Projections'!$A$8:$O$500,5,FALSE)))</f>
        <v>84</v>
      </c>
      <c r="F120" s="38">
        <f>AVERAGE(IFERROR(VLOOKUP($A120,'Nates Projections'!$A$8:$O$500,6,FALSE),VLOOKUP($A120,'Blakes Projections'!$A$8:$O$500,6,FALSE)),IFERROR(VLOOKUP($A120,'Blakes Projections'!$A$8:$O$500,6,FALSE),VLOOKUP($A120,'Nates Projections'!$A$8:$O$500,6,FALSE)))</f>
        <v>37.35</v>
      </c>
      <c r="G120" s="38">
        <f>AVERAGE(IFERROR(VLOOKUP($A120,'Nates Projections'!$A$8:$O$500,7,FALSE),VLOOKUP($A120,'Blakes Projections'!$A$8:$O$500,7,FALSE)),IFERROR(VLOOKUP($A120,'Blakes Projections'!$A$8:$O$500,7,FALSE),VLOOKUP($A120,'Nates Projections'!$A$8:$O$500,7,FALSE)))</f>
        <v>26.15</v>
      </c>
      <c r="H120" s="38">
        <f>AVERAGE(IFERROR(VLOOKUP($A120,'Nates Projections'!$A$8:$O$500,8,FALSE),VLOOKUP($A120,'Blakes Projections'!$A$8:$O$500,8,FALSE)),IFERROR(VLOOKUP($A120,'Blakes Projections'!$A$8:$O$500,8,FALSE),VLOOKUP($A120,'Nates Projections'!$A$8:$O$500,8,FALSE)))</f>
        <v>63.45</v>
      </c>
      <c r="I120" s="38">
        <f>AVERAGE(IFERROR(VLOOKUP($A120,'Nates Projections'!$A$8:$O$500,9,FALSE),VLOOKUP($A120,'Blakes Projections'!$A$8:$O$500,9,FALSE)),IFERROR(VLOOKUP($A120,'Blakes Projections'!$A$8:$O$500,9,FALSE),VLOOKUP($A120,'Nates Projections'!$A$8:$O$500,9,FALSE)))</f>
        <v>22.6</v>
      </c>
      <c r="J120" s="38">
        <f>AVERAGE(IFERROR(VLOOKUP($A120,'Nates Projections'!$A$8:$O$500,10,FALSE),VLOOKUP($A120,'Blakes Projections'!$A$8:$O$500,10,FALSE)),IFERROR(VLOOKUP($A120,'Blakes Projections'!$A$8:$O$500,10,FALSE),VLOOKUP($A120,'Nates Projections'!$A$8:$O$500,10,FALSE)))</f>
        <v>188.25</v>
      </c>
      <c r="K120" s="38">
        <f>AVERAGE(IFERROR(VLOOKUP($A120,'Nates Projections'!$A$8:$O$500,11,FALSE),VLOOKUP($A120,'Blakes Projections'!$A$8:$O$500,11,FALSE)),IFERROR(VLOOKUP($A120,'Blakes Projections'!$A$8:$O$500,11,FALSE),VLOOKUP($A120,'Nates Projections'!$A$8:$O$500,11,FALSE)))</f>
        <v>116</v>
      </c>
      <c r="L120" s="38">
        <f>AVERAGE(IFERROR(VLOOKUP($A120,'Nates Projections'!$A$8:$O$500,12,FALSE),VLOOKUP($A120,'Blakes Projections'!$A$8:$O$500,12,FALSE)),IFERROR(VLOOKUP($A120,'Blakes Projections'!$A$8:$O$500,12,FALSE),VLOOKUP($A120,'Nates Projections'!$A$8:$O$500,12,FALSE)))</f>
        <v>30.950000000000003</v>
      </c>
      <c r="M120" s="38">
        <f>AVERAGE(IFERROR(VLOOKUP($A120,'Nates Projections'!$A$8:$O$500,13,FALSE),VLOOKUP($A120,'Blakes Projections'!$A$8:$O$500,13,FALSE)),IFERROR(VLOOKUP($A120,'Blakes Projections'!$A$8:$O$500,13,FALSE),VLOOKUP($A120,'Nates Projections'!$A$8:$O$500,13,FALSE)))</f>
        <v>39</v>
      </c>
      <c r="N120" s="52">
        <f t="shared" si="0"/>
        <v>0.19840637450199203</v>
      </c>
      <c r="O120" s="71">
        <f>AVERAGE(IFERROR(VLOOKUP($A120,'Nates Projections'!$A$8:$O$500,15,FALSE),VLOOKUP($A120,'Blakes Projections'!$A$8:$O$500,15,FALSE)),IFERROR(VLOOKUP($A120,'Blakes Projections'!$A$8:$O$500,15,FALSE),VLOOKUP($A120,'Nates Projections'!$A$8:$O$500,15,FALSE)))</f>
        <v>17.324999999999999</v>
      </c>
      <c r="P120" s="55">
        <f t="shared" ref="P120:Y120" si="133">IF(F$4="Yes",F120*F$5,0)</f>
        <v>186.75</v>
      </c>
      <c r="Q120" s="55">
        <f t="shared" si="133"/>
        <v>98.0625</v>
      </c>
      <c r="R120" s="55">
        <f t="shared" si="133"/>
        <v>0</v>
      </c>
      <c r="S120" s="55">
        <f t="shared" si="133"/>
        <v>11.3</v>
      </c>
      <c r="T120" s="55">
        <f t="shared" si="133"/>
        <v>94.125</v>
      </c>
      <c r="U120" s="55">
        <f t="shared" si="133"/>
        <v>34.799999999999997</v>
      </c>
      <c r="V120" s="55">
        <f t="shared" si="133"/>
        <v>18.57</v>
      </c>
      <c r="W120" s="55">
        <f t="shared" si="133"/>
        <v>0</v>
      </c>
      <c r="X120" s="55">
        <f t="shared" si="133"/>
        <v>0</v>
      </c>
      <c r="Y120" s="56">
        <f t="shared" si="133"/>
        <v>0</v>
      </c>
      <c r="Z120" s="57">
        <f t="shared" si="2"/>
        <v>443.60750000000002</v>
      </c>
      <c r="AA120" s="59">
        <f t="shared" si="3"/>
        <v>5.2810416666666669</v>
      </c>
      <c r="AB120" s="59">
        <f t="shared" si="4"/>
        <v>-0.48875052901785598</v>
      </c>
      <c r="AC120" s="1"/>
      <c r="AD120" s="1"/>
      <c r="AE120" s="1"/>
      <c r="AF120" s="1"/>
      <c r="AG120" s="1"/>
      <c r="AH120" s="1"/>
      <c r="AI120" s="1"/>
      <c r="AJ120" s="1"/>
      <c r="AK120" s="1"/>
      <c r="AL120" s="1">
        <f>IFERROR(VLOOKUP(C120,CALC!$K$2:$M$8,2,FALSE),1)</f>
        <v>1.1299999999999999</v>
      </c>
      <c r="AM120" s="1">
        <f>IFERROR(VLOOKUP(C120,CALC!$K$2:$M$8,3,FALSE),1)</f>
        <v>1.0649999999999999</v>
      </c>
      <c r="AN120" s="1">
        <f>VLOOKUP(B120,CALC!$E$2:$H$33,3,FALSE)</f>
        <v>0.93</v>
      </c>
      <c r="AO120" s="1">
        <f>VLOOKUP(B120,CALC!$E$2:$H$33,4,FALSE)</f>
        <v>0.96500000000000008</v>
      </c>
      <c r="AP120" s="1"/>
      <c r="AQ120" s="3">
        <f t="shared" si="5"/>
        <v>5.6243093750000002</v>
      </c>
      <c r="AR120" s="3">
        <f t="shared" si="6"/>
        <v>5.9675770833333326</v>
      </c>
      <c r="AS120" s="3">
        <f t="shared" si="7"/>
        <v>5.096205208333334</v>
      </c>
      <c r="AT120" s="3">
        <f t="shared" si="8"/>
        <v>4.9113687500000003</v>
      </c>
      <c r="AU120" s="3">
        <f t="shared" si="9"/>
        <v>5.427458546875001</v>
      </c>
      <c r="AV120" s="3">
        <f t="shared" si="10"/>
        <v>5.2306077187500009</v>
      </c>
      <c r="AW120" s="3">
        <f t="shared" si="11"/>
        <v>5.7587118854166661</v>
      </c>
      <c r="AX120" s="3">
        <f t="shared" si="12"/>
        <v>5.5498466874999997</v>
      </c>
      <c r="AY120" s="3">
        <f t="shared" si="13"/>
        <v>-0.47556547619047507</v>
      </c>
      <c r="AZ120" s="3">
        <f t="shared" si="14"/>
        <v>-0.50647723214285589</v>
      </c>
      <c r="BA120" s="3">
        <f t="shared" si="15"/>
        <v>-0.53738898809523683</v>
      </c>
      <c r="BB120" s="3">
        <f t="shared" si="16"/>
        <v>-0.45892068452380846</v>
      </c>
      <c r="BC120" s="3">
        <f t="shared" si="17"/>
        <v>-0.44227589285714186</v>
      </c>
      <c r="BD120" s="3">
        <f t="shared" si="18"/>
        <v>-0.48875052901785598</v>
      </c>
      <c r="BE120" s="3">
        <f t="shared" si="19"/>
        <v>-0.47102382589285602</v>
      </c>
      <c r="BF120" s="3">
        <f t="shared" si="20"/>
        <v>-0.51858037351190356</v>
      </c>
      <c r="BG120" s="3">
        <f t="shared" si="21"/>
        <v>-0.49977175892857029</v>
      </c>
    </row>
    <row r="121" spans="1:59" ht="15" x14ac:dyDescent="0.25">
      <c r="A121" s="38" t="s">
        <v>287</v>
      </c>
      <c r="B121" s="38" t="s">
        <v>28</v>
      </c>
      <c r="C121" s="38" t="s">
        <v>181</v>
      </c>
      <c r="D121" s="38"/>
      <c r="E121" s="39">
        <f>AVERAGE(IFERROR(VLOOKUP($A121,'Nates Projections'!$A$8:$O$500,5,FALSE),VLOOKUP($A121,'Blakes Projections'!$A$8:$O$500,5,FALSE)),IFERROR(VLOOKUP($A121,'Blakes Projections'!$A$8:$O$500,5,FALSE),VLOOKUP($A121,'Nates Projections'!$A$8:$O$500,5,FALSE)))</f>
        <v>84</v>
      </c>
      <c r="F121" s="38">
        <f>AVERAGE(IFERROR(VLOOKUP($A121,'Nates Projections'!$A$8:$O$500,6,FALSE),VLOOKUP($A121,'Blakes Projections'!$A$8:$O$500,6,FALSE)),IFERROR(VLOOKUP($A121,'Blakes Projections'!$A$8:$O$500,6,FALSE),VLOOKUP($A121,'Nates Projections'!$A$8:$O$500,6,FALSE)))</f>
        <v>13.8</v>
      </c>
      <c r="G121" s="38">
        <f>AVERAGE(IFERROR(VLOOKUP($A121,'Nates Projections'!$A$8:$O$500,7,FALSE),VLOOKUP($A121,'Blakes Projections'!$A$8:$O$500,7,FALSE)),IFERROR(VLOOKUP($A121,'Blakes Projections'!$A$8:$O$500,7,FALSE),VLOOKUP($A121,'Nates Projections'!$A$8:$O$500,7,FALSE)))</f>
        <v>31.8</v>
      </c>
      <c r="H121" s="38">
        <f>AVERAGE(IFERROR(VLOOKUP($A121,'Nates Projections'!$A$8:$O$500,8,FALSE),VLOOKUP($A121,'Blakes Projections'!$A$8:$O$500,8,FALSE)),IFERROR(VLOOKUP($A121,'Blakes Projections'!$A$8:$O$500,8,FALSE),VLOOKUP($A121,'Nates Projections'!$A$8:$O$500,8,FALSE)))</f>
        <v>45.599999999999994</v>
      </c>
      <c r="I121" s="38">
        <f>AVERAGE(IFERROR(VLOOKUP($A121,'Nates Projections'!$A$8:$O$500,9,FALSE),VLOOKUP($A121,'Blakes Projections'!$A$8:$O$500,9,FALSE)),IFERROR(VLOOKUP($A121,'Blakes Projections'!$A$8:$O$500,9,FALSE),VLOOKUP($A121,'Nates Projections'!$A$8:$O$500,9,FALSE)))</f>
        <v>9.25</v>
      </c>
      <c r="J121" s="38">
        <f>AVERAGE(IFERROR(VLOOKUP($A121,'Nates Projections'!$A$8:$O$500,10,FALSE),VLOOKUP($A121,'Blakes Projections'!$A$8:$O$500,10,FALSE)),IFERROR(VLOOKUP($A121,'Blakes Projections'!$A$8:$O$500,10,FALSE),VLOOKUP($A121,'Nates Projections'!$A$8:$O$500,10,FALSE)))</f>
        <v>147.05000000000001</v>
      </c>
      <c r="K121" s="38">
        <f>AVERAGE(IFERROR(VLOOKUP($A121,'Nates Projections'!$A$8:$O$500,11,FALSE),VLOOKUP($A121,'Blakes Projections'!$A$8:$O$500,11,FALSE)),IFERROR(VLOOKUP($A121,'Blakes Projections'!$A$8:$O$500,11,FALSE),VLOOKUP($A121,'Nates Projections'!$A$8:$O$500,11,FALSE)))</f>
        <v>41.150000000000006</v>
      </c>
      <c r="L121" s="38">
        <f>AVERAGE(IFERROR(VLOOKUP($A121,'Nates Projections'!$A$8:$O$500,12,FALSE),VLOOKUP($A121,'Blakes Projections'!$A$8:$O$500,12,FALSE)),IFERROR(VLOOKUP($A121,'Blakes Projections'!$A$8:$O$500,12,FALSE),VLOOKUP($A121,'Nates Projections'!$A$8:$O$500,12,FALSE)))</f>
        <v>163.65</v>
      </c>
      <c r="M121" s="38">
        <f>AVERAGE(IFERROR(VLOOKUP($A121,'Nates Projections'!$A$8:$O$500,13,FALSE),VLOOKUP($A121,'Blakes Projections'!$A$8:$O$500,13,FALSE)),IFERROR(VLOOKUP($A121,'Blakes Projections'!$A$8:$O$500,13,FALSE),VLOOKUP($A121,'Nates Projections'!$A$8:$O$500,13,FALSE)))</f>
        <v>27.55</v>
      </c>
      <c r="N121" s="52">
        <f t="shared" si="0"/>
        <v>9.3845630737844271E-2</v>
      </c>
      <c r="O121" s="71">
        <f>AVERAGE(IFERROR(VLOOKUP($A121,'Nates Projections'!$A$8:$O$500,15,FALSE),VLOOKUP($A121,'Blakes Projections'!$A$8:$O$500,15,FALSE)),IFERROR(VLOOKUP($A121,'Blakes Projections'!$A$8:$O$500,15,FALSE),VLOOKUP($A121,'Nates Projections'!$A$8:$O$500,15,FALSE)))</f>
        <v>23.175000000000001</v>
      </c>
      <c r="P121" s="55">
        <f t="shared" ref="P121:Y121" si="134">IF(F$4="Yes",F121*F$5,0)</f>
        <v>69</v>
      </c>
      <c r="Q121" s="55">
        <f t="shared" si="134"/>
        <v>119.25</v>
      </c>
      <c r="R121" s="55">
        <f t="shared" si="134"/>
        <v>0</v>
      </c>
      <c r="S121" s="55">
        <f t="shared" si="134"/>
        <v>4.625</v>
      </c>
      <c r="T121" s="55">
        <f t="shared" si="134"/>
        <v>73.525000000000006</v>
      </c>
      <c r="U121" s="55">
        <f t="shared" si="134"/>
        <v>12.345000000000001</v>
      </c>
      <c r="V121" s="55">
        <f t="shared" si="134"/>
        <v>98.19</v>
      </c>
      <c r="W121" s="55">
        <f t="shared" si="134"/>
        <v>0</v>
      </c>
      <c r="X121" s="55">
        <f t="shared" si="134"/>
        <v>0</v>
      </c>
      <c r="Y121" s="56">
        <f t="shared" si="134"/>
        <v>0</v>
      </c>
      <c r="Z121" s="57">
        <f t="shared" si="2"/>
        <v>376.935</v>
      </c>
      <c r="AA121" s="59">
        <f t="shared" si="3"/>
        <v>4.4873214285714287</v>
      </c>
      <c r="AB121" s="59">
        <f t="shared" si="4"/>
        <v>-0.43584357142857205</v>
      </c>
      <c r="AC121" s="1"/>
      <c r="AD121" s="1"/>
      <c r="AE121" s="1"/>
      <c r="AF121" s="1"/>
      <c r="AG121" s="1"/>
      <c r="AH121" s="1"/>
      <c r="AI121" s="1"/>
      <c r="AJ121" s="1"/>
      <c r="AK121" s="1"/>
      <c r="AL121" s="1">
        <f>IFERROR(VLOOKUP(C121,CALC!$K$2:$M$8,2,FALSE),1)</f>
        <v>1</v>
      </c>
      <c r="AM121" s="1">
        <f>IFERROR(VLOOKUP(C121,CALC!$K$2:$M$8,3,FALSE),1)</f>
        <v>1</v>
      </c>
      <c r="AN121" s="1">
        <f>VLOOKUP(B121,CALC!$E$2:$H$33,3,FALSE)</f>
        <v>1.04</v>
      </c>
      <c r="AO121" s="1">
        <f>VLOOKUP(B121,CALC!$E$2:$H$33,4,FALSE)</f>
        <v>1.02</v>
      </c>
      <c r="AP121" s="1"/>
      <c r="AQ121" s="3">
        <f t="shared" si="5"/>
        <v>4.4873214285714287</v>
      </c>
      <c r="AR121" s="3">
        <f t="shared" si="6"/>
        <v>4.4873214285714287</v>
      </c>
      <c r="AS121" s="3">
        <f t="shared" si="7"/>
        <v>4.5770678571428576</v>
      </c>
      <c r="AT121" s="3">
        <f t="shared" si="8"/>
        <v>4.6668142857142856</v>
      </c>
      <c r="AU121" s="3">
        <f t="shared" si="9"/>
        <v>4.5770678571428576</v>
      </c>
      <c r="AV121" s="3">
        <f t="shared" si="10"/>
        <v>4.6668142857142856</v>
      </c>
      <c r="AW121" s="3">
        <f t="shared" si="11"/>
        <v>4.5770678571428576</v>
      </c>
      <c r="AX121" s="3">
        <f t="shared" si="12"/>
        <v>4.6668142857142856</v>
      </c>
      <c r="AY121" s="3">
        <f t="shared" si="13"/>
        <v>-0.42729761904761965</v>
      </c>
      <c r="AZ121" s="3">
        <f t="shared" si="14"/>
        <v>-0.42729761904761965</v>
      </c>
      <c r="BA121" s="3">
        <f t="shared" si="15"/>
        <v>-0.42729761904761965</v>
      </c>
      <c r="BB121" s="3">
        <f t="shared" si="16"/>
        <v>-0.43584357142857205</v>
      </c>
      <c r="BC121" s="3">
        <f t="shared" si="17"/>
        <v>-0.44438952380952446</v>
      </c>
      <c r="BD121" s="3">
        <f t="shared" si="18"/>
        <v>-0.43584357142857205</v>
      </c>
      <c r="BE121" s="3">
        <f t="shared" si="19"/>
        <v>-0.44438952380952446</v>
      </c>
      <c r="BF121" s="3">
        <f t="shared" si="20"/>
        <v>-0.43584357142857205</v>
      </c>
      <c r="BG121" s="3">
        <f t="shared" si="21"/>
        <v>-0.44438952380952446</v>
      </c>
    </row>
    <row r="122" spans="1:59" ht="15" x14ac:dyDescent="0.25">
      <c r="A122" s="38" t="s">
        <v>317</v>
      </c>
      <c r="B122" s="38" t="s">
        <v>56</v>
      </c>
      <c r="C122" s="38" t="s">
        <v>183</v>
      </c>
      <c r="D122" s="38"/>
      <c r="E122" s="39">
        <f>AVERAGE(IFERROR(VLOOKUP($A122,'Nates Projections'!$A$8:$O$500,5,FALSE),VLOOKUP($A122,'Blakes Projections'!$A$8:$O$500,5,FALSE)),IFERROR(VLOOKUP($A122,'Blakes Projections'!$A$8:$O$500,5,FALSE),VLOOKUP($A122,'Nates Projections'!$A$8:$O$500,5,FALSE)))</f>
        <v>84</v>
      </c>
      <c r="F122" s="38">
        <f>AVERAGE(IFERROR(VLOOKUP($A122,'Nates Projections'!$A$8:$O$500,6,FALSE),VLOOKUP($A122,'Blakes Projections'!$A$8:$O$500,6,FALSE)),IFERROR(VLOOKUP($A122,'Blakes Projections'!$A$8:$O$500,6,FALSE),VLOOKUP($A122,'Nates Projections'!$A$8:$O$500,6,FALSE)))</f>
        <v>25.05</v>
      </c>
      <c r="G122" s="38">
        <f>AVERAGE(IFERROR(VLOOKUP($A122,'Nates Projections'!$A$8:$O$500,7,FALSE),VLOOKUP($A122,'Blakes Projections'!$A$8:$O$500,7,FALSE)),IFERROR(VLOOKUP($A122,'Blakes Projections'!$A$8:$O$500,7,FALSE),VLOOKUP($A122,'Nates Projections'!$A$8:$O$500,7,FALSE)))</f>
        <v>40.049999999999997</v>
      </c>
      <c r="H122" s="38">
        <f>AVERAGE(IFERROR(VLOOKUP($A122,'Nates Projections'!$A$8:$O$500,8,FALSE),VLOOKUP($A122,'Blakes Projections'!$A$8:$O$500,8,FALSE)),IFERROR(VLOOKUP($A122,'Blakes Projections'!$A$8:$O$500,8,FALSE),VLOOKUP($A122,'Nates Projections'!$A$8:$O$500,8,FALSE)))</f>
        <v>65.199999999999989</v>
      </c>
      <c r="I122" s="38">
        <f>AVERAGE(IFERROR(VLOOKUP($A122,'Nates Projections'!$A$8:$O$500,9,FALSE),VLOOKUP($A122,'Blakes Projections'!$A$8:$O$500,9,FALSE)),IFERROR(VLOOKUP($A122,'Blakes Projections'!$A$8:$O$500,9,FALSE),VLOOKUP($A122,'Nates Projections'!$A$8:$O$500,9,FALSE)))</f>
        <v>18.399999999999999</v>
      </c>
      <c r="J122" s="38">
        <f>AVERAGE(IFERROR(VLOOKUP($A122,'Nates Projections'!$A$8:$O$500,10,FALSE),VLOOKUP($A122,'Blakes Projections'!$A$8:$O$500,10,FALSE)),IFERROR(VLOOKUP($A122,'Blakes Projections'!$A$8:$O$500,10,FALSE),VLOOKUP($A122,'Nates Projections'!$A$8:$O$500,10,FALSE)))</f>
        <v>227.10000000000002</v>
      </c>
      <c r="K122" s="38">
        <f>AVERAGE(IFERROR(VLOOKUP($A122,'Nates Projections'!$A$8:$O$500,11,FALSE),VLOOKUP($A122,'Blakes Projections'!$A$8:$O$500,11,FALSE)),IFERROR(VLOOKUP($A122,'Blakes Projections'!$A$8:$O$500,11,FALSE),VLOOKUP($A122,'Nates Projections'!$A$8:$O$500,11,FALSE)))</f>
        <v>54.099999999999994</v>
      </c>
      <c r="L122" s="38">
        <f>AVERAGE(IFERROR(VLOOKUP($A122,'Nates Projections'!$A$8:$O$500,12,FALSE),VLOOKUP($A122,'Blakes Projections'!$A$8:$O$500,12,FALSE)),IFERROR(VLOOKUP($A122,'Blakes Projections'!$A$8:$O$500,12,FALSE),VLOOKUP($A122,'Nates Projections'!$A$8:$O$500,12,FALSE)))</f>
        <v>38.200000000000003</v>
      </c>
      <c r="M122" s="38">
        <f>AVERAGE(IFERROR(VLOOKUP($A122,'Nates Projections'!$A$8:$O$500,13,FALSE),VLOOKUP($A122,'Blakes Projections'!$A$8:$O$500,13,FALSE)),IFERROR(VLOOKUP($A122,'Blakes Projections'!$A$8:$O$500,13,FALSE),VLOOKUP($A122,'Nates Projections'!$A$8:$O$500,13,FALSE)))</f>
        <v>34.200000000000003</v>
      </c>
      <c r="N122" s="52">
        <f t="shared" si="0"/>
        <v>0.11030383091149272</v>
      </c>
      <c r="O122" s="71">
        <f>AVERAGE(IFERROR(VLOOKUP($A122,'Nates Projections'!$A$8:$O$500,15,FALSE),VLOOKUP($A122,'Blakes Projections'!$A$8:$O$500,15,FALSE)),IFERROR(VLOOKUP($A122,'Blakes Projections'!$A$8:$O$500,15,FALSE),VLOOKUP($A122,'Nates Projections'!$A$8:$O$500,15,FALSE)))</f>
        <v>17.524999999999999</v>
      </c>
      <c r="P122" s="55">
        <f t="shared" ref="P122:Y122" si="135">IF(F$4="Yes",F122*F$5,0)</f>
        <v>125.25</v>
      </c>
      <c r="Q122" s="55">
        <f t="shared" si="135"/>
        <v>150.1875</v>
      </c>
      <c r="R122" s="55">
        <f t="shared" si="135"/>
        <v>0</v>
      </c>
      <c r="S122" s="55">
        <f t="shared" si="135"/>
        <v>9.1999999999999993</v>
      </c>
      <c r="T122" s="55">
        <f t="shared" si="135"/>
        <v>113.55000000000001</v>
      </c>
      <c r="U122" s="55">
        <f t="shared" si="135"/>
        <v>16.229999999999997</v>
      </c>
      <c r="V122" s="55">
        <f t="shared" si="135"/>
        <v>22.92</v>
      </c>
      <c r="W122" s="55">
        <f t="shared" si="135"/>
        <v>0</v>
      </c>
      <c r="X122" s="55">
        <f t="shared" si="135"/>
        <v>0</v>
      </c>
      <c r="Y122" s="56">
        <f t="shared" si="135"/>
        <v>0</v>
      </c>
      <c r="Z122" s="57">
        <f t="shared" si="2"/>
        <v>437.33750000000003</v>
      </c>
      <c r="AA122" s="59">
        <f t="shared" si="3"/>
        <v>5.2063988095238098</v>
      </c>
      <c r="AB122" s="59">
        <f t="shared" si="4"/>
        <v>-0.61521544791666516</v>
      </c>
      <c r="AC122" s="1"/>
      <c r="AD122" s="1"/>
      <c r="AE122" s="1"/>
      <c r="AF122" s="1"/>
      <c r="AG122" s="1"/>
      <c r="AH122" s="1"/>
      <c r="AI122" s="1"/>
      <c r="AJ122" s="1"/>
      <c r="AK122" s="1"/>
      <c r="AL122" s="1">
        <f>IFERROR(VLOOKUP(C122,CALC!$K$2:$M$8,2,FALSE),1)</f>
        <v>1.0900000000000001</v>
      </c>
      <c r="AM122" s="1">
        <f>IFERROR(VLOOKUP(C122,CALC!$K$2:$M$8,3,FALSE),1)</f>
        <v>1.0449999999999999</v>
      </c>
      <c r="AN122" s="1">
        <f>VLOOKUP(B122,CALC!$E$2:$H$33,3,FALSE)</f>
        <v>1.1399999999999999</v>
      </c>
      <c r="AO122" s="1">
        <f>VLOOKUP(B122,CALC!$E$2:$H$33,4,FALSE)</f>
        <v>1.0699999999999998</v>
      </c>
      <c r="AP122" s="1"/>
      <c r="AQ122" s="3">
        <f t="shared" si="5"/>
        <v>5.440686755952381</v>
      </c>
      <c r="AR122" s="3">
        <f t="shared" si="6"/>
        <v>5.6749747023809531</v>
      </c>
      <c r="AS122" s="3">
        <f t="shared" si="7"/>
        <v>5.5708467261904753</v>
      </c>
      <c r="AT122" s="3">
        <f t="shared" si="8"/>
        <v>5.9352946428571425</v>
      </c>
      <c r="AU122" s="3">
        <f t="shared" si="9"/>
        <v>5.8215348288690469</v>
      </c>
      <c r="AV122" s="3">
        <f t="shared" si="10"/>
        <v>6.2023829017857137</v>
      </c>
      <c r="AW122" s="3">
        <f t="shared" si="11"/>
        <v>6.0722229315476186</v>
      </c>
      <c r="AX122" s="3">
        <f t="shared" si="12"/>
        <v>6.4694711607142859</v>
      </c>
      <c r="AY122" s="3">
        <f t="shared" si="13"/>
        <v>-0.55020833333333208</v>
      </c>
      <c r="AZ122" s="3">
        <f t="shared" si="14"/>
        <v>-0.57496770833333199</v>
      </c>
      <c r="BA122" s="3">
        <f t="shared" si="15"/>
        <v>-0.59972708333333202</v>
      </c>
      <c r="BB122" s="3">
        <f t="shared" si="16"/>
        <v>-0.58872291666666521</v>
      </c>
      <c r="BC122" s="3">
        <f t="shared" si="17"/>
        <v>-0.62723749999999856</v>
      </c>
      <c r="BD122" s="3">
        <f t="shared" si="18"/>
        <v>-0.61521544791666516</v>
      </c>
      <c r="BE122" s="3">
        <f t="shared" si="19"/>
        <v>-0.65546318749999843</v>
      </c>
      <c r="BF122" s="3">
        <f t="shared" si="20"/>
        <v>-0.64170797916666522</v>
      </c>
      <c r="BG122" s="3">
        <f t="shared" si="21"/>
        <v>-0.68368887499999842</v>
      </c>
    </row>
    <row r="123" spans="1:59" ht="15" x14ac:dyDescent="0.25">
      <c r="A123" s="38" t="s">
        <v>280</v>
      </c>
      <c r="B123" s="38" t="s">
        <v>70</v>
      </c>
      <c r="C123" s="38" t="s">
        <v>186</v>
      </c>
      <c r="D123" s="38"/>
      <c r="E123" s="39">
        <f>AVERAGE(IFERROR(VLOOKUP($A123,'Nates Projections'!$A$8:$O$500,5,FALSE),VLOOKUP($A123,'Blakes Projections'!$A$8:$O$500,5,FALSE)),IFERROR(VLOOKUP($A123,'Blakes Projections'!$A$8:$O$500,5,FALSE),VLOOKUP($A123,'Nates Projections'!$A$8:$O$500,5,FALSE)))</f>
        <v>84</v>
      </c>
      <c r="F123" s="38">
        <f>AVERAGE(IFERROR(VLOOKUP($A123,'Nates Projections'!$A$8:$O$500,6,FALSE),VLOOKUP($A123,'Blakes Projections'!$A$8:$O$500,6,FALSE)),IFERROR(VLOOKUP($A123,'Blakes Projections'!$A$8:$O$500,6,FALSE),VLOOKUP($A123,'Nates Projections'!$A$8:$O$500,6,FALSE)))</f>
        <v>27.05</v>
      </c>
      <c r="G123" s="38">
        <f>AVERAGE(IFERROR(VLOOKUP($A123,'Nates Projections'!$A$8:$O$500,7,FALSE),VLOOKUP($A123,'Blakes Projections'!$A$8:$O$500,7,FALSE)),IFERROR(VLOOKUP($A123,'Blakes Projections'!$A$8:$O$500,7,FALSE),VLOOKUP($A123,'Nates Projections'!$A$8:$O$500,7,FALSE)))</f>
        <v>47.3</v>
      </c>
      <c r="H123" s="38">
        <f>AVERAGE(IFERROR(VLOOKUP($A123,'Nates Projections'!$A$8:$O$500,8,FALSE),VLOOKUP($A123,'Blakes Projections'!$A$8:$O$500,8,FALSE)),IFERROR(VLOOKUP($A123,'Blakes Projections'!$A$8:$O$500,8,FALSE),VLOOKUP($A123,'Nates Projections'!$A$8:$O$500,8,FALSE)))</f>
        <v>74.3</v>
      </c>
      <c r="I123" s="38">
        <f>AVERAGE(IFERROR(VLOOKUP($A123,'Nates Projections'!$A$8:$O$500,9,FALSE),VLOOKUP($A123,'Blakes Projections'!$A$8:$O$500,9,FALSE)),IFERROR(VLOOKUP($A123,'Blakes Projections'!$A$8:$O$500,9,FALSE),VLOOKUP($A123,'Nates Projections'!$A$8:$O$500,9,FALSE)))</f>
        <v>24.1</v>
      </c>
      <c r="J123" s="38">
        <f>AVERAGE(IFERROR(VLOOKUP($A123,'Nates Projections'!$A$8:$O$500,10,FALSE),VLOOKUP($A123,'Blakes Projections'!$A$8:$O$500,10,FALSE)),IFERROR(VLOOKUP($A123,'Blakes Projections'!$A$8:$O$500,10,FALSE),VLOOKUP($A123,'Nates Projections'!$A$8:$O$500,10,FALSE)))</f>
        <v>197</v>
      </c>
      <c r="K123" s="38">
        <f>AVERAGE(IFERROR(VLOOKUP($A123,'Nates Projections'!$A$8:$O$500,11,FALSE),VLOOKUP($A123,'Blakes Projections'!$A$8:$O$500,11,FALSE)),IFERROR(VLOOKUP($A123,'Blakes Projections'!$A$8:$O$500,11,FALSE),VLOOKUP($A123,'Nates Projections'!$A$8:$O$500,11,FALSE)))</f>
        <v>16.700000000000003</v>
      </c>
      <c r="L123" s="38">
        <f>AVERAGE(IFERROR(VLOOKUP($A123,'Nates Projections'!$A$8:$O$500,12,FALSE),VLOOKUP($A123,'Blakes Projections'!$A$8:$O$500,12,FALSE)),IFERROR(VLOOKUP($A123,'Blakes Projections'!$A$8:$O$500,12,FALSE),VLOOKUP($A123,'Nates Projections'!$A$8:$O$500,12,FALSE)))</f>
        <v>16.2</v>
      </c>
      <c r="M123" s="38">
        <f>AVERAGE(IFERROR(VLOOKUP($A123,'Nates Projections'!$A$8:$O$500,13,FALSE),VLOOKUP($A123,'Blakes Projections'!$A$8:$O$500,13,FALSE)),IFERROR(VLOOKUP($A123,'Blakes Projections'!$A$8:$O$500,13,FALSE),VLOOKUP($A123,'Nates Projections'!$A$8:$O$500,13,FALSE)))</f>
        <v>15.05</v>
      </c>
      <c r="N123" s="52">
        <f t="shared" si="0"/>
        <v>0.13730964467005077</v>
      </c>
      <c r="O123" s="71">
        <f>AVERAGE(IFERROR(VLOOKUP($A123,'Nates Projections'!$A$8:$O$500,15,FALSE),VLOOKUP($A123,'Blakes Projections'!$A$8:$O$500,15,FALSE)),IFERROR(VLOOKUP($A123,'Blakes Projections'!$A$8:$O$500,15,FALSE),VLOOKUP($A123,'Nates Projections'!$A$8:$O$500,15,FALSE)))</f>
        <v>18.225000000000001</v>
      </c>
      <c r="P123" s="55">
        <f t="shared" ref="P123:Y123" si="136">IF(F$4="Yes",F123*F$5,0)</f>
        <v>135.25</v>
      </c>
      <c r="Q123" s="55">
        <f t="shared" si="136"/>
        <v>177.375</v>
      </c>
      <c r="R123" s="55">
        <f t="shared" si="136"/>
        <v>0</v>
      </c>
      <c r="S123" s="55">
        <f t="shared" si="136"/>
        <v>12.05</v>
      </c>
      <c r="T123" s="55">
        <f t="shared" si="136"/>
        <v>98.5</v>
      </c>
      <c r="U123" s="55">
        <f t="shared" si="136"/>
        <v>5.0100000000000007</v>
      </c>
      <c r="V123" s="55">
        <f t="shared" si="136"/>
        <v>9.7199999999999989</v>
      </c>
      <c r="W123" s="55">
        <f t="shared" si="136"/>
        <v>0</v>
      </c>
      <c r="X123" s="55">
        <f t="shared" si="136"/>
        <v>0</v>
      </c>
      <c r="Y123" s="56">
        <f t="shared" si="136"/>
        <v>0</v>
      </c>
      <c r="Z123" s="57">
        <f t="shared" si="2"/>
        <v>437.90499999999997</v>
      </c>
      <c r="AA123" s="59">
        <f t="shared" si="3"/>
        <v>5.2131547619047618</v>
      </c>
      <c r="AB123" s="59">
        <f t="shared" si="4"/>
        <v>-0.59062404761904674</v>
      </c>
      <c r="AC123" s="1"/>
      <c r="AD123" s="1"/>
      <c r="AE123" s="1"/>
      <c r="AF123" s="1"/>
      <c r="AG123" s="1"/>
      <c r="AH123" s="1"/>
      <c r="AI123" s="1"/>
      <c r="AJ123" s="1"/>
      <c r="AK123" s="1"/>
      <c r="AL123" s="1">
        <f>IFERROR(VLOOKUP(C123,CALC!$K$2:$M$8,2,FALSE),1)</f>
        <v>1.08</v>
      </c>
      <c r="AM123" s="1">
        <f>IFERROR(VLOOKUP(C123,CALC!$K$2:$M$8,3,FALSE),1)</f>
        <v>1.04</v>
      </c>
      <c r="AN123" s="1">
        <f>VLOOKUP(B123,CALC!$E$2:$H$33,3,FALSE)</f>
        <v>1.0900000000000001</v>
      </c>
      <c r="AO123" s="1">
        <f>VLOOKUP(B123,CALC!$E$2:$H$33,4,FALSE)</f>
        <v>1.0449999999999999</v>
      </c>
      <c r="AP123" s="1"/>
      <c r="AQ123" s="3">
        <f t="shared" si="5"/>
        <v>5.4216809523809522</v>
      </c>
      <c r="AR123" s="3">
        <f t="shared" si="6"/>
        <v>5.6302071428571434</v>
      </c>
      <c r="AS123" s="3">
        <f t="shared" si="7"/>
        <v>5.4477467261904753</v>
      </c>
      <c r="AT123" s="3">
        <f t="shared" si="8"/>
        <v>5.6823386904761906</v>
      </c>
      <c r="AU123" s="3">
        <f t="shared" si="9"/>
        <v>5.6656565952380946</v>
      </c>
      <c r="AV123" s="3">
        <f t="shared" si="10"/>
        <v>5.909632238095238</v>
      </c>
      <c r="AW123" s="3">
        <f t="shared" si="11"/>
        <v>5.8835664642857148</v>
      </c>
      <c r="AX123" s="3">
        <f t="shared" si="12"/>
        <v>6.1369257857142872</v>
      </c>
      <c r="AY123" s="3">
        <f t="shared" si="13"/>
        <v>-0.54345238095238013</v>
      </c>
      <c r="AZ123" s="3">
        <f t="shared" si="14"/>
        <v>-0.56519047619047535</v>
      </c>
      <c r="BA123" s="3">
        <f t="shared" si="15"/>
        <v>-0.58692857142857058</v>
      </c>
      <c r="BB123" s="3">
        <f t="shared" si="16"/>
        <v>-0.5679077380952372</v>
      </c>
      <c r="BC123" s="3">
        <f t="shared" si="17"/>
        <v>-0.59236309523809438</v>
      </c>
      <c r="BD123" s="3">
        <f t="shared" si="18"/>
        <v>-0.59062404761904674</v>
      </c>
      <c r="BE123" s="3">
        <f t="shared" si="19"/>
        <v>-0.61605761904761813</v>
      </c>
      <c r="BF123" s="3">
        <f t="shared" si="20"/>
        <v>-0.61334035714285617</v>
      </c>
      <c r="BG123" s="3">
        <f t="shared" si="21"/>
        <v>-0.63975214285714199</v>
      </c>
    </row>
    <row r="124" spans="1:59" ht="15" x14ac:dyDescent="0.25">
      <c r="A124" s="38" t="s">
        <v>291</v>
      </c>
      <c r="B124" s="38" t="s">
        <v>68</v>
      </c>
      <c r="C124" s="38" t="s">
        <v>183</v>
      </c>
      <c r="D124" s="38"/>
      <c r="E124" s="39">
        <f>AVERAGE(IFERROR(VLOOKUP($A124,'Nates Projections'!$A$8:$O$500,5,FALSE),VLOOKUP($A124,'Blakes Projections'!$A$8:$O$500,5,FALSE)),IFERROR(VLOOKUP($A124,'Blakes Projections'!$A$8:$O$500,5,FALSE),VLOOKUP($A124,'Nates Projections'!$A$8:$O$500,5,FALSE)))</f>
        <v>84</v>
      </c>
      <c r="F124" s="38">
        <f>AVERAGE(IFERROR(VLOOKUP($A124,'Nates Projections'!$A$8:$O$500,6,FALSE),VLOOKUP($A124,'Blakes Projections'!$A$8:$O$500,6,FALSE)),IFERROR(VLOOKUP($A124,'Blakes Projections'!$A$8:$O$500,6,FALSE),VLOOKUP($A124,'Nates Projections'!$A$8:$O$500,6,FALSE)))</f>
        <v>31</v>
      </c>
      <c r="G124" s="38">
        <f>AVERAGE(IFERROR(VLOOKUP($A124,'Nates Projections'!$A$8:$O$500,7,FALSE),VLOOKUP($A124,'Blakes Projections'!$A$8:$O$500,7,FALSE)),IFERROR(VLOOKUP($A124,'Blakes Projections'!$A$8:$O$500,7,FALSE),VLOOKUP($A124,'Nates Projections'!$A$8:$O$500,7,FALSE)))</f>
        <v>26.5</v>
      </c>
      <c r="H124" s="38">
        <f>AVERAGE(IFERROR(VLOOKUP($A124,'Nates Projections'!$A$8:$O$500,8,FALSE),VLOOKUP($A124,'Blakes Projections'!$A$8:$O$500,8,FALSE)),IFERROR(VLOOKUP($A124,'Blakes Projections'!$A$8:$O$500,8,FALSE),VLOOKUP($A124,'Nates Projections'!$A$8:$O$500,8,FALSE)))</f>
        <v>57.45</v>
      </c>
      <c r="I124" s="38">
        <f>AVERAGE(IFERROR(VLOOKUP($A124,'Nates Projections'!$A$8:$O$500,9,FALSE),VLOOKUP($A124,'Blakes Projections'!$A$8:$O$500,9,FALSE)),IFERROR(VLOOKUP($A124,'Blakes Projections'!$A$8:$O$500,9,FALSE),VLOOKUP($A124,'Nates Projections'!$A$8:$O$500,9,FALSE)))</f>
        <v>24.1</v>
      </c>
      <c r="J124" s="38">
        <f>AVERAGE(IFERROR(VLOOKUP($A124,'Nates Projections'!$A$8:$O$500,10,FALSE),VLOOKUP($A124,'Blakes Projections'!$A$8:$O$500,10,FALSE)),IFERROR(VLOOKUP($A124,'Blakes Projections'!$A$8:$O$500,10,FALSE),VLOOKUP($A124,'Nates Projections'!$A$8:$O$500,10,FALSE)))</f>
        <v>214.05</v>
      </c>
      <c r="K124" s="38">
        <f>AVERAGE(IFERROR(VLOOKUP($A124,'Nates Projections'!$A$8:$O$500,11,FALSE),VLOOKUP($A124,'Blakes Projections'!$A$8:$O$500,11,FALSE)),IFERROR(VLOOKUP($A124,'Blakes Projections'!$A$8:$O$500,11,FALSE),VLOOKUP($A124,'Nates Projections'!$A$8:$O$500,11,FALSE)))</f>
        <v>114.85</v>
      </c>
      <c r="L124" s="38">
        <f>AVERAGE(IFERROR(VLOOKUP($A124,'Nates Projections'!$A$8:$O$500,12,FALSE),VLOOKUP($A124,'Blakes Projections'!$A$8:$O$500,12,FALSE)),IFERROR(VLOOKUP($A124,'Blakes Projections'!$A$8:$O$500,12,FALSE),VLOOKUP($A124,'Nates Projections'!$A$8:$O$500,12,FALSE)))</f>
        <v>48.5</v>
      </c>
      <c r="M124" s="38">
        <f>AVERAGE(IFERROR(VLOOKUP($A124,'Nates Projections'!$A$8:$O$500,13,FALSE),VLOOKUP($A124,'Blakes Projections'!$A$8:$O$500,13,FALSE)),IFERROR(VLOOKUP($A124,'Blakes Projections'!$A$8:$O$500,13,FALSE),VLOOKUP($A124,'Nates Projections'!$A$8:$O$500,13,FALSE)))</f>
        <v>29.900000000000002</v>
      </c>
      <c r="N124" s="52">
        <f t="shared" si="0"/>
        <v>0.14482597523943003</v>
      </c>
      <c r="O124" s="71">
        <f>AVERAGE(IFERROR(VLOOKUP($A124,'Nates Projections'!$A$8:$O$500,15,FALSE),VLOOKUP($A124,'Blakes Projections'!$A$8:$O$500,15,FALSE)),IFERROR(VLOOKUP($A124,'Blakes Projections'!$A$8:$O$500,15,FALSE),VLOOKUP($A124,'Nates Projections'!$A$8:$O$500,15,FALSE)))</f>
        <v>16.824999999999999</v>
      </c>
      <c r="P124" s="55">
        <f t="shared" ref="P124:Y124" si="137">IF(F$4="Yes",F124*F$5,0)</f>
        <v>155</v>
      </c>
      <c r="Q124" s="55">
        <f t="shared" si="137"/>
        <v>99.375</v>
      </c>
      <c r="R124" s="55">
        <f t="shared" si="137"/>
        <v>0</v>
      </c>
      <c r="S124" s="55">
        <f t="shared" si="137"/>
        <v>12.05</v>
      </c>
      <c r="T124" s="55">
        <f t="shared" si="137"/>
        <v>107.02500000000001</v>
      </c>
      <c r="U124" s="55">
        <f t="shared" si="137"/>
        <v>34.454999999999998</v>
      </c>
      <c r="V124" s="55">
        <f t="shared" si="137"/>
        <v>29.099999999999998</v>
      </c>
      <c r="W124" s="55">
        <f t="shared" si="137"/>
        <v>0</v>
      </c>
      <c r="X124" s="55">
        <f t="shared" si="137"/>
        <v>0</v>
      </c>
      <c r="Y124" s="56">
        <f t="shared" si="137"/>
        <v>0</v>
      </c>
      <c r="Z124" s="57">
        <f t="shared" si="2"/>
        <v>437.00500000000005</v>
      </c>
      <c r="AA124" s="59">
        <f t="shared" si="3"/>
        <v>5.2024404761904766</v>
      </c>
      <c r="AB124" s="59">
        <f t="shared" si="4"/>
        <v>-0.57910416666666531</v>
      </c>
      <c r="AC124" s="1"/>
      <c r="AD124" s="1"/>
      <c r="AE124" s="1"/>
      <c r="AF124" s="1"/>
      <c r="AG124" s="1"/>
      <c r="AH124" s="1"/>
      <c r="AI124" s="1"/>
      <c r="AJ124" s="1"/>
      <c r="AK124" s="1"/>
      <c r="AL124" s="1">
        <f>IFERROR(VLOOKUP(C124,CALC!$K$2:$M$8,2,FALSE),1)</f>
        <v>1.0900000000000001</v>
      </c>
      <c r="AM124" s="1">
        <f>IFERROR(VLOOKUP(C124,CALC!$K$2:$M$8,3,FALSE),1)</f>
        <v>1.0449999999999999</v>
      </c>
      <c r="AN124" s="1">
        <f>VLOOKUP(B124,CALC!$E$2:$H$33,3,FALSE)</f>
        <v>1</v>
      </c>
      <c r="AO124" s="1">
        <f>VLOOKUP(B124,CALC!$E$2:$H$33,4,FALSE)</f>
        <v>1</v>
      </c>
      <c r="AP124" s="1"/>
      <c r="AQ124" s="3">
        <f t="shared" si="5"/>
        <v>5.4365502976190481</v>
      </c>
      <c r="AR124" s="3">
        <f t="shared" si="6"/>
        <v>5.6706601190476196</v>
      </c>
      <c r="AS124" s="3">
        <f t="shared" si="7"/>
        <v>5.2024404761904766</v>
      </c>
      <c r="AT124" s="3">
        <f t="shared" si="8"/>
        <v>5.2024404761904766</v>
      </c>
      <c r="AU124" s="3">
        <f t="shared" si="9"/>
        <v>5.4365502976190481</v>
      </c>
      <c r="AV124" s="3">
        <f t="shared" si="10"/>
        <v>5.4365502976190481</v>
      </c>
      <c r="AW124" s="3">
        <f t="shared" si="11"/>
        <v>5.6706601190476196</v>
      </c>
      <c r="AX124" s="3">
        <f t="shared" si="12"/>
        <v>5.6706601190476196</v>
      </c>
      <c r="AY124" s="3">
        <f t="shared" si="13"/>
        <v>-0.55416666666666536</v>
      </c>
      <c r="AZ124" s="3">
        <f t="shared" si="14"/>
        <v>-0.57910416666666531</v>
      </c>
      <c r="BA124" s="3">
        <f t="shared" si="15"/>
        <v>-0.60404166666666526</v>
      </c>
      <c r="BB124" s="3">
        <f t="shared" si="16"/>
        <v>-0.55416666666666536</v>
      </c>
      <c r="BC124" s="3">
        <f t="shared" si="17"/>
        <v>-0.55416666666666536</v>
      </c>
      <c r="BD124" s="3">
        <f t="shared" si="18"/>
        <v>-0.57910416666666531</v>
      </c>
      <c r="BE124" s="3">
        <f t="shared" si="19"/>
        <v>-0.57910416666666531</v>
      </c>
      <c r="BF124" s="3">
        <f t="shared" si="20"/>
        <v>-0.60404166666666526</v>
      </c>
      <c r="BG124" s="3">
        <f t="shared" si="21"/>
        <v>-0.60404166666666526</v>
      </c>
    </row>
    <row r="125" spans="1:59" ht="15" x14ac:dyDescent="0.25">
      <c r="A125" s="38" t="s">
        <v>297</v>
      </c>
      <c r="B125" s="38" t="s">
        <v>37</v>
      </c>
      <c r="C125" s="38" t="s">
        <v>181</v>
      </c>
      <c r="D125" s="38"/>
      <c r="E125" s="39">
        <f>AVERAGE(IFERROR(VLOOKUP($A125,'Nates Projections'!$A$8:$O$500,5,FALSE),VLOOKUP($A125,'Blakes Projections'!$A$8:$O$500,5,FALSE)),IFERROR(VLOOKUP($A125,'Blakes Projections'!$A$8:$O$500,5,FALSE),VLOOKUP($A125,'Nates Projections'!$A$8:$O$500,5,FALSE)))</f>
        <v>84</v>
      </c>
      <c r="F125" s="38">
        <f>AVERAGE(IFERROR(VLOOKUP($A125,'Nates Projections'!$A$8:$O$500,6,FALSE),VLOOKUP($A125,'Blakes Projections'!$A$8:$O$500,6,FALSE)),IFERROR(VLOOKUP($A125,'Blakes Projections'!$A$8:$O$500,6,FALSE),VLOOKUP($A125,'Nates Projections'!$A$8:$O$500,6,FALSE)))</f>
        <v>10.3</v>
      </c>
      <c r="G125" s="38">
        <f>AVERAGE(IFERROR(VLOOKUP($A125,'Nates Projections'!$A$8:$O$500,7,FALSE),VLOOKUP($A125,'Blakes Projections'!$A$8:$O$500,7,FALSE)),IFERROR(VLOOKUP($A125,'Blakes Projections'!$A$8:$O$500,7,FALSE),VLOOKUP($A125,'Nates Projections'!$A$8:$O$500,7,FALSE)))</f>
        <v>33.049999999999997</v>
      </c>
      <c r="H125" s="38">
        <f>AVERAGE(IFERROR(VLOOKUP($A125,'Nates Projections'!$A$8:$O$500,8,FALSE),VLOOKUP($A125,'Blakes Projections'!$A$8:$O$500,8,FALSE)),IFERROR(VLOOKUP($A125,'Blakes Projections'!$A$8:$O$500,8,FALSE),VLOOKUP($A125,'Nates Projections'!$A$8:$O$500,8,FALSE)))</f>
        <v>43.4</v>
      </c>
      <c r="I125" s="38">
        <f>AVERAGE(IFERROR(VLOOKUP($A125,'Nates Projections'!$A$8:$O$500,9,FALSE),VLOOKUP($A125,'Blakes Projections'!$A$8:$O$500,9,FALSE)),IFERROR(VLOOKUP($A125,'Blakes Projections'!$A$8:$O$500,9,FALSE),VLOOKUP($A125,'Nates Projections'!$A$8:$O$500,9,FALSE)))</f>
        <v>10.25</v>
      </c>
      <c r="J125" s="38">
        <f>AVERAGE(IFERROR(VLOOKUP($A125,'Nates Projections'!$A$8:$O$500,10,FALSE),VLOOKUP($A125,'Blakes Projections'!$A$8:$O$500,10,FALSE)),IFERROR(VLOOKUP($A125,'Blakes Projections'!$A$8:$O$500,10,FALSE),VLOOKUP($A125,'Nates Projections'!$A$8:$O$500,10,FALSE)))</f>
        <v>165</v>
      </c>
      <c r="K125" s="38">
        <f>AVERAGE(IFERROR(VLOOKUP($A125,'Nates Projections'!$A$8:$O$500,11,FALSE),VLOOKUP($A125,'Blakes Projections'!$A$8:$O$500,11,FALSE)),IFERROR(VLOOKUP($A125,'Blakes Projections'!$A$8:$O$500,11,FALSE),VLOOKUP($A125,'Nates Projections'!$A$8:$O$500,11,FALSE)))</f>
        <v>57.95</v>
      </c>
      <c r="L125" s="38">
        <f>AVERAGE(IFERROR(VLOOKUP($A125,'Nates Projections'!$A$8:$O$500,12,FALSE),VLOOKUP($A125,'Blakes Projections'!$A$8:$O$500,12,FALSE)),IFERROR(VLOOKUP($A125,'Blakes Projections'!$A$8:$O$500,12,FALSE),VLOOKUP($A125,'Nates Projections'!$A$8:$O$500,12,FALSE)))</f>
        <v>154.5</v>
      </c>
      <c r="M125" s="38">
        <f>AVERAGE(IFERROR(VLOOKUP($A125,'Nates Projections'!$A$8:$O$500,13,FALSE),VLOOKUP($A125,'Blakes Projections'!$A$8:$O$500,13,FALSE)),IFERROR(VLOOKUP($A125,'Blakes Projections'!$A$8:$O$500,13,FALSE),VLOOKUP($A125,'Nates Projections'!$A$8:$O$500,13,FALSE)))</f>
        <v>29</v>
      </c>
      <c r="N125" s="52">
        <f t="shared" si="0"/>
        <v>6.2424242424242431E-2</v>
      </c>
      <c r="O125" s="71">
        <f>AVERAGE(IFERROR(VLOOKUP($A125,'Nates Projections'!$A$8:$O$500,15,FALSE),VLOOKUP($A125,'Blakes Projections'!$A$8:$O$500,15,FALSE)),IFERROR(VLOOKUP($A125,'Blakes Projections'!$A$8:$O$500,15,FALSE),VLOOKUP($A125,'Nates Projections'!$A$8:$O$500,15,FALSE)))</f>
        <v>22.475000000000001</v>
      </c>
      <c r="P125" s="55">
        <f t="shared" ref="P125:Y125" si="138">IF(F$4="Yes",F125*F$5,0)</f>
        <v>51.5</v>
      </c>
      <c r="Q125" s="55">
        <f t="shared" si="138"/>
        <v>123.93749999999999</v>
      </c>
      <c r="R125" s="55">
        <f t="shared" si="138"/>
        <v>0</v>
      </c>
      <c r="S125" s="55">
        <f t="shared" si="138"/>
        <v>5.125</v>
      </c>
      <c r="T125" s="55">
        <f t="shared" si="138"/>
        <v>82.5</v>
      </c>
      <c r="U125" s="55">
        <f t="shared" si="138"/>
        <v>17.385000000000002</v>
      </c>
      <c r="V125" s="55">
        <f t="shared" si="138"/>
        <v>92.7</v>
      </c>
      <c r="W125" s="55">
        <f t="shared" si="138"/>
        <v>0</v>
      </c>
      <c r="X125" s="55">
        <f t="shared" si="138"/>
        <v>0</v>
      </c>
      <c r="Y125" s="56">
        <f t="shared" si="138"/>
        <v>0</v>
      </c>
      <c r="Z125" s="57">
        <f t="shared" si="2"/>
        <v>373.14749999999998</v>
      </c>
      <c r="AA125" s="59">
        <f t="shared" si="3"/>
        <v>4.4422321428571427</v>
      </c>
      <c r="AB125" s="59">
        <f t="shared" si="4"/>
        <v>-0.46530110119047702</v>
      </c>
      <c r="AC125" s="1"/>
      <c r="AD125" s="1"/>
      <c r="AE125" s="1"/>
      <c r="AF125" s="1"/>
      <c r="AG125" s="1"/>
      <c r="AH125" s="1"/>
      <c r="AI125" s="1"/>
      <c r="AJ125" s="1"/>
      <c r="AK125" s="1"/>
      <c r="AL125" s="1">
        <f>IFERROR(VLOOKUP(C125,CALC!$K$2:$M$8,2,FALSE),1)</f>
        <v>1</v>
      </c>
      <c r="AM125" s="1">
        <f>IFERROR(VLOOKUP(C125,CALC!$K$2:$M$8,3,FALSE),1)</f>
        <v>1</v>
      </c>
      <c r="AN125" s="1">
        <f>VLOOKUP(B125,CALC!$E$2:$H$33,3,FALSE)</f>
        <v>0.97</v>
      </c>
      <c r="AO125" s="1">
        <f>VLOOKUP(B125,CALC!$E$2:$H$33,4,FALSE)</f>
        <v>0.98499999999999999</v>
      </c>
      <c r="AP125" s="1"/>
      <c r="AQ125" s="3">
        <f t="shared" si="5"/>
        <v>4.4422321428571427</v>
      </c>
      <c r="AR125" s="3">
        <f t="shared" si="6"/>
        <v>4.4422321428571427</v>
      </c>
      <c r="AS125" s="3">
        <f t="shared" si="7"/>
        <v>4.3755986607142852</v>
      </c>
      <c r="AT125" s="3">
        <f t="shared" si="8"/>
        <v>4.3089651785714285</v>
      </c>
      <c r="AU125" s="3">
        <f t="shared" si="9"/>
        <v>4.3755986607142852</v>
      </c>
      <c r="AV125" s="3">
        <f t="shared" si="10"/>
        <v>4.3089651785714285</v>
      </c>
      <c r="AW125" s="3">
        <f t="shared" si="11"/>
        <v>4.3755986607142852</v>
      </c>
      <c r="AX125" s="3">
        <f t="shared" si="12"/>
        <v>4.3089651785714285</v>
      </c>
      <c r="AY125" s="3">
        <f t="shared" si="13"/>
        <v>-0.47238690476190559</v>
      </c>
      <c r="AZ125" s="3">
        <f t="shared" si="14"/>
        <v>-0.47238690476190559</v>
      </c>
      <c r="BA125" s="3">
        <f t="shared" si="15"/>
        <v>-0.47238690476190559</v>
      </c>
      <c r="BB125" s="3">
        <f t="shared" si="16"/>
        <v>-0.46530110119047702</v>
      </c>
      <c r="BC125" s="3">
        <f t="shared" si="17"/>
        <v>-0.45821529761904839</v>
      </c>
      <c r="BD125" s="3">
        <f t="shared" si="18"/>
        <v>-0.46530110119047702</v>
      </c>
      <c r="BE125" s="3">
        <f t="shared" si="19"/>
        <v>-0.45821529761904839</v>
      </c>
      <c r="BF125" s="3">
        <f t="shared" si="20"/>
        <v>-0.46530110119047702</v>
      </c>
      <c r="BG125" s="3">
        <f t="shared" si="21"/>
        <v>-0.45821529761904839</v>
      </c>
    </row>
    <row r="126" spans="1:59" ht="15" x14ac:dyDescent="0.25">
      <c r="A126" s="38" t="s">
        <v>300</v>
      </c>
      <c r="B126" s="38" t="s">
        <v>47</v>
      </c>
      <c r="C126" s="38" t="s">
        <v>179</v>
      </c>
      <c r="D126" s="38"/>
      <c r="E126" s="39">
        <f>AVERAGE(IFERROR(VLOOKUP($A126,'Nates Projections'!$A$8:$O$500,5,FALSE),VLOOKUP($A126,'Blakes Projections'!$A$8:$O$500,5,FALSE)),IFERROR(VLOOKUP($A126,'Blakes Projections'!$A$8:$O$500,5,FALSE),VLOOKUP($A126,'Nates Projections'!$A$8:$O$500,5,FALSE)))</f>
        <v>84</v>
      </c>
      <c r="F126" s="38">
        <f>AVERAGE(IFERROR(VLOOKUP($A126,'Nates Projections'!$A$8:$O$500,6,FALSE),VLOOKUP($A126,'Blakes Projections'!$A$8:$O$500,6,FALSE)),IFERROR(VLOOKUP($A126,'Blakes Projections'!$A$8:$O$500,6,FALSE),VLOOKUP($A126,'Nates Projections'!$A$8:$O$500,6,FALSE)))</f>
        <v>26.5</v>
      </c>
      <c r="G126" s="38">
        <f>AVERAGE(IFERROR(VLOOKUP($A126,'Nates Projections'!$A$8:$O$500,7,FALSE),VLOOKUP($A126,'Blakes Projections'!$A$8:$O$500,7,FALSE)),IFERROR(VLOOKUP($A126,'Blakes Projections'!$A$8:$O$500,7,FALSE),VLOOKUP($A126,'Nates Projections'!$A$8:$O$500,7,FALSE)))</f>
        <v>39.25</v>
      </c>
      <c r="H126" s="38">
        <f>AVERAGE(IFERROR(VLOOKUP($A126,'Nates Projections'!$A$8:$O$500,8,FALSE),VLOOKUP($A126,'Blakes Projections'!$A$8:$O$500,8,FALSE)),IFERROR(VLOOKUP($A126,'Blakes Projections'!$A$8:$O$500,8,FALSE),VLOOKUP($A126,'Nates Projections'!$A$8:$O$500,8,FALSE)))</f>
        <v>65.800000000000011</v>
      </c>
      <c r="I126" s="38">
        <f>AVERAGE(IFERROR(VLOOKUP($A126,'Nates Projections'!$A$8:$O$500,9,FALSE),VLOOKUP($A126,'Blakes Projections'!$A$8:$O$500,9,FALSE)),IFERROR(VLOOKUP($A126,'Blakes Projections'!$A$8:$O$500,9,FALSE),VLOOKUP($A126,'Nates Projections'!$A$8:$O$500,9,FALSE)))</f>
        <v>14.95</v>
      </c>
      <c r="J126" s="38">
        <f>AVERAGE(IFERROR(VLOOKUP($A126,'Nates Projections'!$A$8:$O$500,10,FALSE),VLOOKUP($A126,'Blakes Projections'!$A$8:$O$500,10,FALSE)),IFERROR(VLOOKUP($A126,'Blakes Projections'!$A$8:$O$500,10,FALSE),VLOOKUP($A126,'Nates Projections'!$A$8:$O$500,10,FALSE)))</f>
        <v>210.05</v>
      </c>
      <c r="K126" s="38">
        <f>AVERAGE(IFERROR(VLOOKUP($A126,'Nates Projections'!$A$8:$O$500,11,FALSE),VLOOKUP($A126,'Blakes Projections'!$A$8:$O$500,11,FALSE)),IFERROR(VLOOKUP($A126,'Blakes Projections'!$A$8:$O$500,11,FALSE),VLOOKUP($A126,'Nates Projections'!$A$8:$O$500,11,FALSE)))</f>
        <v>91.15</v>
      </c>
      <c r="L126" s="38">
        <f>AVERAGE(IFERROR(VLOOKUP($A126,'Nates Projections'!$A$8:$O$500,12,FALSE),VLOOKUP($A126,'Blakes Projections'!$A$8:$O$500,12,FALSE)),IFERROR(VLOOKUP($A126,'Blakes Projections'!$A$8:$O$500,12,FALSE),VLOOKUP($A126,'Nates Projections'!$A$8:$O$500,12,FALSE)))</f>
        <v>27.85</v>
      </c>
      <c r="M126" s="38">
        <f>AVERAGE(IFERROR(VLOOKUP($A126,'Nates Projections'!$A$8:$O$500,13,FALSE),VLOOKUP($A126,'Blakes Projections'!$A$8:$O$500,13,FALSE)),IFERROR(VLOOKUP($A126,'Blakes Projections'!$A$8:$O$500,13,FALSE),VLOOKUP($A126,'Nates Projections'!$A$8:$O$500,13,FALSE)))</f>
        <v>53.75</v>
      </c>
      <c r="N126" s="52">
        <f t="shared" si="0"/>
        <v>0.12616043799095453</v>
      </c>
      <c r="O126" s="71">
        <f>AVERAGE(IFERROR(VLOOKUP($A126,'Nates Projections'!$A$8:$O$500,15,FALSE),VLOOKUP($A126,'Blakes Projections'!$A$8:$O$500,15,FALSE)),IFERROR(VLOOKUP($A126,'Blakes Projections'!$A$8:$O$500,15,FALSE),VLOOKUP($A126,'Nates Projections'!$A$8:$O$500,15,FALSE)))</f>
        <v>17.375</v>
      </c>
      <c r="P126" s="55">
        <f t="shared" ref="P126:Y126" si="139">IF(F$4="Yes",F126*F$5,0)</f>
        <v>132.5</v>
      </c>
      <c r="Q126" s="55">
        <f t="shared" si="139"/>
        <v>147.1875</v>
      </c>
      <c r="R126" s="55">
        <f t="shared" si="139"/>
        <v>0</v>
      </c>
      <c r="S126" s="55">
        <f t="shared" si="139"/>
        <v>7.4749999999999996</v>
      </c>
      <c r="T126" s="55">
        <f t="shared" si="139"/>
        <v>105.02500000000001</v>
      </c>
      <c r="U126" s="55">
        <f t="shared" si="139"/>
        <v>27.345000000000002</v>
      </c>
      <c r="V126" s="55">
        <f t="shared" si="139"/>
        <v>16.71</v>
      </c>
      <c r="W126" s="55">
        <f t="shared" si="139"/>
        <v>0</v>
      </c>
      <c r="X126" s="55">
        <f t="shared" si="139"/>
        <v>0</v>
      </c>
      <c r="Y126" s="56">
        <f t="shared" si="139"/>
        <v>0</v>
      </c>
      <c r="Z126" s="57">
        <f t="shared" si="2"/>
        <v>436.24250000000001</v>
      </c>
      <c r="AA126" s="59">
        <f t="shared" si="3"/>
        <v>5.1933630952380954</v>
      </c>
      <c r="AB126" s="59">
        <f t="shared" si="4"/>
        <v>-0.57387527901785595</v>
      </c>
      <c r="AC126" s="1"/>
      <c r="AD126" s="1"/>
      <c r="AE126" s="1"/>
      <c r="AF126" s="1"/>
      <c r="AG126" s="1"/>
      <c r="AH126" s="1"/>
      <c r="AI126" s="1"/>
      <c r="AJ126" s="1"/>
      <c r="AK126" s="1"/>
      <c r="AL126" s="1">
        <f>IFERROR(VLOOKUP(C126,CALC!$K$2:$M$8,2,FALSE),1)</f>
        <v>0.95</v>
      </c>
      <c r="AM126" s="1">
        <f>IFERROR(VLOOKUP(C126,CALC!$K$2:$M$8,3,FALSE),1)</f>
        <v>0.97499999999999998</v>
      </c>
      <c r="AN126" s="1">
        <f>VLOOKUP(B126,CALC!$E$2:$H$33,3,FALSE)</f>
        <v>1.0900000000000001</v>
      </c>
      <c r="AO126" s="1">
        <f>VLOOKUP(B126,CALC!$E$2:$H$33,4,FALSE)</f>
        <v>1.0449999999999999</v>
      </c>
      <c r="AP126" s="1"/>
      <c r="AQ126" s="3">
        <f t="shared" si="5"/>
        <v>5.0635290178571433</v>
      </c>
      <c r="AR126" s="3">
        <f t="shared" si="6"/>
        <v>4.9336949404761903</v>
      </c>
      <c r="AS126" s="3">
        <f t="shared" si="7"/>
        <v>5.4270644345238095</v>
      </c>
      <c r="AT126" s="3">
        <f t="shared" si="8"/>
        <v>5.6607657738095245</v>
      </c>
      <c r="AU126" s="3">
        <f t="shared" si="9"/>
        <v>5.2913878236607141</v>
      </c>
      <c r="AV126" s="3">
        <f t="shared" si="10"/>
        <v>5.5192466294642868</v>
      </c>
      <c r="AW126" s="3">
        <f t="shared" si="11"/>
        <v>5.1557112127976188</v>
      </c>
      <c r="AX126" s="3">
        <f t="shared" si="12"/>
        <v>5.3777274851190482</v>
      </c>
      <c r="AY126" s="3">
        <f t="shared" si="13"/>
        <v>-0.56324404761904656</v>
      </c>
      <c r="AZ126" s="3">
        <f t="shared" si="14"/>
        <v>-0.54916294642857033</v>
      </c>
      <c r="BA126" s="3">
        <f t="shared" si="15"/>
        <v>-0.53508184523809421</v>
      </c>
      <c r="BB126" s="3">
        <f t="shared" si="16"/>
        <v>-0.58859002976190367</v>
      </c>
      <c r="BC126" s="3">
        <f t="shared" si="17"/>
        <v>-0.61393601190476077</v>
      </c>
      <c r="BD126" s="3">
        <f t="shared" si="18"/>
        <v>-0.57387527901785595</v>
      </c>
      <c r="BE126" s="3">
        <f t="shared" si="19"/>
        <v>-0.59858761160714169</v>
      </c>
      <c r="BF126" s="3">
        <f t="shared" si="20"/>
        <v>-0.55916052827380847</v>
      </c>
      <c r="BG126" s="3">
        <f t="shared" si="21"/>
        <v>-0.58323921130952272</v>
      </c>
    </row>
    <row r="127" spans="1:59" ht="15" x14ac:dyDescent="0.25">
      <c r="A127" s="38" t="s">
        <v>292</v>
      </c>
      <c r="B127" s="38" t="s">
        <v>32</v>
      </c>
      <c r="C127" s="38" t="s">
        <v>181</v>
      </c>
      <c r="D127" s="38"/>
      <c r="E127" s="39">
        <f>AVERAGE(IFERROR(VLOOKUP($A127,'Nates Projections'!$A$8:$O$500,5,FALSE),VLOOKUP($A127,'Blakes Projections'!$A$8:$O$500,5,FALSE)),IFERROR(VLOOKUP($A127,'Blakes Projections'!$A$8:$O$500,5,FALSE),VLOOKUP($A127,'Nates Projections'!$A$8:$O$500,5,FALSE)))</f>
        <v>84</v>
      </c>
      <c r="F127" s="38">
        <f>AVERAGE(IFERROR(VLOOKUP($A127,'Nates Projections'!$A$8:$O$500,6,FALSE),VLOOKUP($A127,'Blakes Projections'!$A$8:$O$500,6,FALSE)),IFERROR(VLOOKUP($A127,'Blakes Projections'!$A$8:$O$500,6,FALSE),VLOOKUP($A127,'Nates Projections'!$A$8:$O$500,6,FALSE)))</f>
        <v>6.35</v>
      </c>
      <c r="G127" s="38">
        <f>AVERAGE(IFERROR(VLOOKUP($A127,'Nates Projections'!$A$8:$O$500,7,FALSE),VLOOKUP($A127,'Blakes Projections'!$A$8:$O$500,7,FALSE)),IFERROR(VLOOKUP($A127,'Blakes Projections'!$A$8:$O$500,7,FALSE),VLOOKUP($A127,'Nates Projections'!$A$8:$O$500,7,FALSE)))</f>
        <v>28.1</v>
      </c>
      <c r="H127" s="38">
        <f>AVERAGE(IFERROR(VLOOKUP($A127,'Nates Projections'!$A$8:$O$500,8,FALSE),VLOOKUP($A127,'Blakes Projections'!$A$8:$O$500,8,FALSE)),IFERROR(VLOOKUP($A127,'Blakes Projections'!$A$8:$O$500,8,FALSE),VLOOKUP($A127,'Nates Projections'!$A$8:$O$500,8,FALSE)))</f>
        <v>34.450000000000003</v>
      </c>
      <c r="I127" s="38">
        <f>AVERAGE(IFERROR(VLOOKUP($A127,'Nates Projections'!$A$8:$O$500,9,FALSE),VLOOKUP($A127,'Blakes Projections'!$A$8:$O$500,9,FALSE)),IFERROR(VLOOKUP($A127,'Blakes Projections'!$A$8:$O$500,9,FALSE),VLOOKUP($A127,'Nates Projections'!$A$8:$O$500,9,FALSE)))</f>
        <v>4.3</v>
      </c>
      <c r="J127" s="38">
        <f>AVERAGE(IFERROR(VLOOKUP($A127,'Nates Projections'!$A$8:$O$500,10,FALSE),VLOOKUP($A127,'Blakes Projections'!$A$8:$O$500,10,FALSE)),IFERROR(VLOOKUP($A127,'Blakes Projections'!$A$8:$O$500,10,FALSE),VLOOKUP($A127,'Nates Projections'!$A$8:$O$500,10,FALSE)))</f>
        <v>145.85000000000002</v>
      </c>
      <c r="K127" s="38">
        <f>AVERAGE(IFERROR(VLOOKUP($A127,'Nates Projections'!$A$8:$O$500,11,FALSE),VLOOKUP($A127,'Blakes Projections'!$A$8:$O$500,11,FALSE)),IFERROR(VLOOKUP($A127,'Blakes Projections'!$A$8:$O$500,11,FALSE),VLOOKUP($A127,'Nates Projections'!$A$8:$O$500,11,FALSE)))</f>
        <v>171.89999999999998</v>
      </c>
      <c r="L127" s="38">
        <f>AVERAGE(IFERROR(VLOOKUP($A127,'Nates Projections'!$A$8:$O$500,12,FALSE),VLOOKUP($A127,'Blakes Projections'!$A$8:$O$500,12,FALSE)),IFERROR(VLOOKUP($A127,'Blakes Projections'!$A$8:$O$500,12,FALSE),VLOOKUP($A127,'Nates Projections'!$A$8:$O$500,12,FALSE)))</f>
        <v>172.75</v>
      </c>
      <c r="M127" s="38">
        <f>AVERAGE(IFERROR(VLOOKUP($A127,'Nates Projections'!$A$8:$O$500,13,FALSE),VLOOKUP($A127,'Blakes Projections'!$A$8:$O$500,13,FALSE)),IFERROR(VLOOKUP($A127,'Blakes Projections'!$A$8:$O$500,13,FALSE),VLOOKUP($A127,'Nates Projections'!$A$8:$O$500,13,FALSE)))</f>
        <v>57.75</v>
      </c>
      <c r="N127" s="52">
        <f t="shared" si="0"/>
        <v>4.3537881384984566E-2</v>
      </c>
      <c r="O127" s="71">
        <f>AVERAGE(IFERROR(VLOOKUP($A127,'Nates Projections'!$A$8:$O$500,15,FALSE),VLOOKUP($A127,'Blakes Projections'!$A$8:$O$500,15,FALSE)),IFERROR(VLOOKUP($A127,'Blakes Projections'!$A$8:$O$500,15,FALSE),VLOOKUP($A127,'Nates Projections'!$A$8:$O$500,15,FALSE)))</f>
        <v>21.05</v>
      </c>
      <c r="P127" s="55">
        <f t="shared" ref="P127:Y127" si="140">IF(F$4="Yes",F127*F$5,0)</f>
        <v>31.75</v>
      </c>
      <c r="Q127" s="55">
        <f t="shared" si="140"/>
        <v>105.375</v>
      </c>
      <c r="R127" s="55">
        <f t="shared" si="140"/>
        <v>0</v>
      </c>
      <c r="S127" s="55">
        <f t="shared" si="140"/>
        <v>2.15</v>
      </c>
      <c r="T127" s="55">
        <f t="shared" si="140"/>
        <v>72.925000000000011</v>
      </c>
      <c r="U127" s="55">
        <f t="shared" si="140"/>
        <v>51.569999999999993</v>
      </c>
      <c r="V127" s="55">
        <f t="shared" si="140"/>
        <v>103.64999999999999</v>
      </c>
      <c r="W127" s="55">
        <f t="shared" si="140"/>
        <v>0</v>
      </c>
      <c r="X127" s="55">
        <f t="shared" si="140"/>
        <v>0</v>
      </c>
      <c r="Y127" s="56">
        <f t="shared" si="140"/>
        <v>0</v>
      </c>
      <c r="Z127" s="57">
        <f t="shared" si="2"/>
        <v>367.41999999999996</v>
      </c>
      <c r="AA127" s="59">
        <f t="shared" si="3"/>
        <v>4.3740476190476185</v>
      </c>
      <c r="AB127" s="59">
        <f t="shared" si="4"/>
        <v>-0.57300571428571567</v>
      </c>
      <c r="AC127" s="1"/>
      <c r="AD127" s="1"/>
      <c r="AE127" s="1"/>
      <c r="AF127" s="1"/>
      <c r="AG127" s="1"/>
      <c r="AH127" s="1"/>
      <c r="AI127" s="1"/>
      <c r="AJ127" s="1"/>
      <c r="AK127" s="1"/>
      <c r="AL127" s="1">
        <f>IFERROR(VLOOKUP(C127,CALC!$K$2:$M$8,2,FALSE),1)</f>
        <v>1</v>
      </c>
      <c r="AM127" s="1">
        <f>IFERROR(VLOOKUP(C127,CALC!$K$2:$M$8,3,FALSE),1)</f>
        <v>1</v>
      </c>
      <c r="AN127" s="1">
        <f>VLOOKUP(B127,CALC!$E$2:$H$33,3,FALSE)</f>
        <v>1.1200000000000001</v>
      </c>
      <c r="AO127" s="1">
        <f>VLOOKUP(B127,CALC!$E$2:$H$33,4,FALSE)</f>
        <v>1.06</v>
      </c>
      <c r="AP127" s="1"/>
      <c r="AQ127" s="3">
        <f t="shared" si="5"/>
        <v>4.3740476190476185</v>
      </c>
      <c r="AR127" s="3">
        <f t="shared" si="6"/>
        <v>4.3740476190476185</v>
      </c>
      <c r="AS127" s="3">
        <f t="shared" si="7"/>
        <v>4.6364904761904757</v>
      </c>
      <c r="AT127" s="3">
        <f t="shared" si="8"/>
        <v>4.8989333333333329</v>
      </c>
      <c r="AU127" s="3">
        <f t="shared" si="9"/>
        <v>4.6364904761904757</v>
      </c>
      <c r="AV127" s="3">
        <f t="shared" si="10"/>
        <v>4.8989333333333329</v>
      </c>
      <c r="AW127" s="3">
        <f t="shared" si="11"/>
        <v>4.6364904761904757</v>
      </c>
      <c r="AX127" s="3">
        <f t="shared" si="12"/>
        <v>4.8989333333333329</v>
      </c>
      <c r="AY127" s="3">
        <f t="shared" si="13"/>
        <v>-0.54057142857142981</v>
      </c>
      <c r="AZ127" s="3">
        <f t="shared" si="14"/>
        <v>-0.54057142857142981</v>
      </c>
      <c r="BA127" s="3">
        <f t="shared" si="15"/>
        <v>-0.54057142857142981</v>
      </c>
      <c r="BB127" s="3">
        <f t="shared" si="16"/>
        <v>-0.57300571428571567</v>
      </c>
      <c r="BC127" s="3">
        <f t="shared" si="17"/>
        <v>-0.60544000000000142</v>
      </c>
      <c r="BD127" s="3">
        <f t="shared" si="18"/>
        <v>-0.57300571428571567</v>
      </c>
      <c r="BE127" s="3">
        <f t="shared" si="19"/>
        <v>-0.60544000000000142</v>
      </c>
      <c r="BF127" s="3">
        <f t="shared" si="20"/>
        <v>-0.57300571428571567</v>
      </c>
      <c r="BG127" s="3">
        <f t="shared" si="21"/>
        <v>-0.60544000000000142</v>
      </c>
    </row>
    <row r="128" spans="1:59" ht="15" x14ac:dyDescent="0.25">
      <c r="A128" s="38" t="s">
        <v>286</v>
      </c>
      <c r="B128" s="38" t="s">
        <v>63</v>
      </c>
      <c r="C128" s="38" t="s">
        <v>179</v>
      </c>
      <c r="D128" s="38"/>
      <c r="E128" s="39">
        <f>AVERAGE(IFERROR(VLOOKUP($A128,'Nates Projections'!$A$8:$O$500,5,FALSE),VLOOKUP($A128,'Blakes Projections'!$A$8:$O$500,5,FALSE)),IFERROR(VLOOKUP($A128,'Blakes Projections'!$A$8:$O$500,5,FALSE),VLOOKUP($A128,'Nates Projections'!$A$8:$O$500,5,FALSE)))</f>
        <v>84</v>
      </c>
      <c r="F128" s="38">
        <f>AVERAGE(IFERROR(VLOOKUP($A128,'Nates Projections'!$A$8:$O$500,6,FALSE),VLOOKUP($A128,'Blakes Projections'!$A$8:$O$500,6,FALSE)),IFERROR(VLOOKUP($A128,'Blakes Projections'!$A$8:$O$500,6,FALSE),VLOOKUP($A128,'Nates Projections'!$A$8:$O$500,6,FALSE)))</f>
        <v>30.55</v>
      </c>
      <c r="G128" s="38">
        <f>AVERAGE(IFERROR(VLOOKUP($A128,'Nates Projections'!$A$8:$O$500,7,FALSE),VLOOKUP($A128,'Blakes Projections'!$A$8:$O$500,7,FALSE)),IFERROR(VLOOKUP($A128,'Blakes Projections'!$A$8:$O$500,7,FALSE),VLOOKUP($A128,'Nates Projections'!$A$8:$O$500,7,FALSE)))</f>
        <v>29.9</v>
      </c>
      <c r="H128" s="38">
        <f>AVERAGE(IFERROR(VLOOKUP($A128,'Nates Projections'!$A$8:$O$500,8,FALSE),VLOOKUP($A128,'Blakes Projections'!$A$8:$O$500,8,FALSE)),IFERROR(VLOOKUP($A128,'Blakes Projections'!$A$8:$O$500,8,FALSE),VLOOKUP($A128,'Nates Projections'!$A$8:$O$500,8,FALSE)))</f>
        <v>60.5</v>
      </c>
      <c r="I128" s="38">
        <f>AVERAGE(IFERROR(VLOOKUP($A128,'Nates Projections'!$A$8:$O$500,9,FALSE),VLOOKUP($A128,'Blakes Projections'!$A$8:$O$500,9,FALSE)),IFERROR(VLOOKUP($A128,'Blakes Projections'!$A$8:$O$500,9,FALSE),VLOOKUP($A128,'Nates Projections'!$A$8:$O$500,9,FALSE)))</f>
        <v>17.399999999999999</v>
      </c>
      <c r="J128" s="38">
        <f>AVERAGE(IFERROR(VLOOKUP($A128,'Nates Projections'!$A$8:$O$500,10,FALSE),VLOOKUP($A128,'Blakes Projections'!$A$8:$O$500,10,FALSE)),IFERROR(VLOOKUP($A128,'Blakes Projections'!$A$8:$O$500,10,FALSE),VLOOKUP($A128,'Nates Projections'!$A$8:$O$500,10,FALSE)))</f>
        <v>226.55</v>
      </c>
      <c r="K128" s="38">
        <f>AVERAGE(IFERROR(VLOOKUP($A128,'Nates Projections'!$A$8:$O$500,11,FALSE),VLOOKUP($A128,'Blakes Projections'!$A$8:$O$500,11,FALSE)),IFERROR(VLOOKUP($A128,'Blakes Projections'!$A$8:$O$500,11,FALSE),VLOOKUP($A128,'Nates Projections'!$A$8:$O$500,11,FALSE)))</f>
        <v>109.6</v>
      </c>
      <c r="L128" s="38">
        <f>AVERAGE(IFERROR(VLOOKUP($A128,'Nates Projections'!$A$8:$O$500,12,FALSE),VLOOKUP($A128,'Blakes Projections'!$A$8:$O$500,12,FALSE)),IFERROR(VLOOKUP($A128,'Blakes Projections'!$A$8:$O$500,12,FALSE),VLOOKUP($A128,'Nates Projections'!$A$8:$O$500,12,FALSE)))</f>
        <v>24.45</v>
      </c>
      <c r="M128" s="38">
        <f>AVERAGE(IFERROR(VLOOKUP($A128,'Nates Projections'!$A$8:$O$500,13,FALSE),VLOOKUP($A128,'Blakes Projections'!$A$8:$O$500,13,FALSE)),IFERROR(VLOOKUP($A128,'Blakes Projections'!$A$8:$O$500,13,FALSE),VLOOKUP($A128,'Nates Projections'!$A$8:$O$500,13,FALSE)))</f>
        <v>35.549999999999997</v>
      </c>
      <c r="N128" s="52">
        <f t="shared" si="0"/>
        <v>0.13484881924519973</v>
      </c>
      <c r="O128" s="71">
        <f>AVERAGE(IFERROR(VLOOKUP($A128,'Nates Projections'!$A$8:$O$500,15,FALSE),VLOOKUP($A128,'Blakes Projections'!$A$8:$O$500,15,FALSE)),IFERROR(VLOOKUP($A128,'Blakes Projections'!$A$8:$O$500,15,FALSE),VLOOKUP($A128,'Nates Projections'!$A$8:$O$500,15,FALSE)))</f>
        <v>17.3</v>
      </c>
      <c r="P128" s="55">
        <f t="shared" ref="P128:Y128" si="141">IF(F$4="Yes",F128*F$5,0)</f>
        <v>152.75</v>
      </c>
      <c r="Q128" s="55">
        <f t="shared" si="141"/>
        <v>112.125</v>
      </c>
      <c r="R128" s="55">
        <f t="shared" si="141"/>
        <v>0</v>
      </c>
      <c r="S128" s="55">
        <f t="shared" si="141"/>
        <v>8.6999999999999993</v>
      </c>
      <c r="T128" s="55">
        <f t="shared" si="141"/>
        <v>113.27500000000001</v>
      </c>
      <c r="U128" s="55">
        <f t="shared" si="141"/>
        <v>32.879999999999995</v>
      </c>
      <c r="V128" s="55">
        <f t="shared" si="141"/>
        <v>14.669999999999998</v>
      </c>
      <c r="W128" s="55">
        <f t="shared" si="141"/>
        <v>0</v>
      </c>
      <c r="X128" s="55">
        <f t="shared" si="141"/>
        <v>0</v>
      </c>
      <c r="Y128" s="56">
        <f t="shared" si="141"/>
        <v>0</v>
      </c>
      <c r="Z128" s="57">
        <f t="shared" si="2"/>
        <v>434.40000000000003</v>
      </c>
      <c r="AA128" s="59">
        <f t="shared" si="3"/>
        <v>5.1714285714285717</v>
      </c>
      <c r="AB128" s="59">
        <f t="shared" si="4"/>
        <v>-0.58196008928571297</v>
      </c>
      <c r="AC128" s="1"/>
      <c r="AD128" s="1"/>
      <c r="AE128" s="1"/>
      <c r="AF128" s="1"/>
      <c r="AG128" s="1"/>
      <c r="AH128" s="1"/>
      <c r="AI128" s="1"/>
      <c r="AJ128" s="1"/>
      <c r="AK128" s="1"/>
      <c r="AL128" s="1">
        <f>IFERROR(VLOOKUP(C128,CALC!$K$2:$M$8,2,FALSE),1)</f>
        <v>0.95</v>
      </c>
      <c r="AM128" s="1">
        <f>IFERROR(VLOOKUP(C128,CALC!$K$2:$M$8,3,FALSE),1)</f>
        <v>0.97499999999999998</v>
      </c>
      <c r="AN128" s="1">
        <f>VLOOKUP(B128,CALC!$E$2:$H$33,3,FALSE)</f>
        <v>1.04</v>
      </c>
      <c r="AO128" s="1">
        <f>VLOOKUP(B128,CALC!$E$2:$H$33,4,FALSE)</f>
        <v>1.02</v>
      </c>
      <c r="AP128" s="1"/>
      <c r="AQ128" s="3">
        <f t="shared" si="5"/>
        <v>5.0421428571428573</v>
      </c>
      <c r="AR128" s="3">
        <f t="shared" si="6"/>
        <v>4.9128571428571428</v>
      </c>
      <c r="AS128" s="3">
        <f t="shared" si="7"/>
        <v>5.2748571428571429</v>
      </c>
      <c r="AT128" s="3">
        <f t="shared" si="8"/>
        <v>5.378285714285715</v>
      </c>
      <c r="AU128" s="3">
        <f t="shared" si="9"/>
        <v>5.1429857142857145</v>
      </c>
      <c r="AV128" s="3">
        <f t="shared" si="10"/>
        <v>5.2438285714285717</v>
      </c>
      <c r="AW128" s="3">
        <f t="shared" si="11"/>
        <v>5.0111142857142861</v>
      </c>
      <c r="AX128" s="3">
        <f t="shared" si="12"/>
        <v>5.1093714285714285</v>
      </c>
      <c r="AY128" s="3">
        <f t="shared" si="13"/>
        <v>-0.58517857142857022</v>
      </c>
      <c r="AZ128" s="3">
        <f t="shared" si="14"/>
        <v>-0.57054910714285589</v>
      </c>
      <c r="BA128" s="3">
        <f t="shared" si="15"/>
        <v>-0.55591964285714168</v>
      </c>
      <c r="BB128" s="3">
        <f t="shared" si="16"/>
        <v>-0.59688214285714158</v>
      </c>
      <c r="BC128" s="3">
        <f t="shared" si="17"/>
        <v>-0.60858571428571306</v>
      </c>
      <c r="BD128" s="3">
        <f t="shared" si="18"/>
        <v>-0.58196008928571297</v>
      </c>
      <c r="BE128" s="3">
        <f t="shared" si="19"/>
        <v>-0.59337107142857015</v>
      </c>
      <c r="BF128" s="3">
        <f t="shared" si="20"/>
        <v>-0.56703803571428457</v>
      </c>
      <c r="BG128" s="3">
        <f t="shared" si="21"/>
        <v>-0.57815642857142735</v>
      </c>
    </row>
    <row r="129" spans="1:59" ht="15" x14ac:dyDescent="0.25">
      <c r="A129" s="38" t="s">
        <v>303</v>
      </c>
      <c r="B129" s="38" t="s">
        <v>63</v>
      </c>
      <c r="C129" s="38" t="s">
        <v>186</v>
      </c>
      <c r="D129" s="38"/>
      <c r="E129" s="39">
        <f>AVERAGE(IFERROR(VLOOKUP($A129,'Nates Projections'!$A$8:$O$500,5,FALSE),VLOOKUP($A129,'Blakes Projections'!$A$8:$O$500,5,FALSE)),IFERROR(VLOOKUP($A129,'Blakes Projections'!$A$8:$O$500,5,FALSE),VLOOKUP($A129,'Nates Projections'!$A$8:$O$500,5,FALSE)))</f>
        <v>84</v>
      </c>
      <c r="F129" s="38">
        <f>AVERAGE(IFERROR(VLOOKUP($A129,'Nates Projections'!$A$8:$O$500,6,FALSE),VLOOKUP($A129,'Blakes Projections'!$A$8:$O$500,6,FALSE)),IFERROR(VLOOKUP($A129,'Blakes Projections'!$A$8:$O$500,6,FALSE),VLOOKUP($A129,'Nates Projections'!$A$8:$O$500,6,FALSE)))</f>
        <v>26.700000000000003</v>
      </c>
      <c r="G129" s="38">
        <f>AVERAGE(IFERROR(VLOOKUP($A129,'Nates Projections'!$A$8:$O$500,7,FALSE),VLOOKUP($A129,'Blakes Projections'!$A$8:$O$500,7,FALSE)),IFERROR(VLOOKUP($A129,'Blakes Projections'!$A$8:$O$500,7,FALSE),VLOOKUP($A129,'Nates Projections'!$A$8:$O$500,7,FALSE)))</f>
        <v>25.45</v>
      </c>
      <c r="H129" s="38">
        <f>AVERAGE(IFERROR(VLOOKUP($A129,'Nates Projections'!$A$8:$O$500,8,FALSE),VLOOKUP($A129,'Blakes Projections'!$A$8:$O$500,8,FALSE)),IFERROR(VLOOKUP($A129,'Blakes Projections'!$A$8:$O$500,8,FALSE),VLOOKUP($A129,'Nates Projections'!$A$8:$O$500,8,FALSE)))</f>
        <v>52.099999999999994</v>
      </c>
      <c r="I129" s="38">
        <f>AVERAGE(IFERROR(VLOOKUP($A129,'Nates Projections'!$A$8:$O$500,9,FALSE),VLOOKUP($A129,'Blakes Projections'!$A$8:$O$500,9,FALSE)),IFERROR(VLOOKUP($A129,'Blakes Projections'!$A$8:$O$500,9,FALSE),VLOOKUP($A129,'Nates Projections'!$A$8:$O$500,9,FALSE)))</f>
        <v>9.6000000000000014</v>
      </c>
      <c r="J129" s="38">
        <f>AVERAGE(IFERROR(VLOOKUP($A129,'Nates Projections'!$A$8:$O$500,10,FALSE),VLOOKUP($A129,'Blakes Projections'!$A$8:$O$500,10,FALSE)),IFERROR(VLOOKUP($A129,'Blakes Projections'!$A$8:$O$500,10,FALSE),VLOOKUP($A129,'Nates Projections'!$A$8:$O$500,10,FALSE)))</f>
        <v>236.35000000000002</v>
      </c>
      <c r="K129" s="38">
        <f>AVERAGE(IFERROR(VLOOKUP($A129,'Nates Projections'!$A$8:$O$500,11,FALSE),VLOOKUP($A129,'Blakes Projections'!$A$8:$O$500,11,FALSE)),IFERROR(VLOOKUP($A129,'Blakes Projections'!$A$8:$O$500,11,FALSE),VLOOKUP($A129,'Nates Projections'!$A$8:$O$500,11,FALSE)))</f>
        <v>158.35</v>
      </c>
      <c r="L129" s="38">
        <f>AVERAGE(IFERROR(VLOOKUP($A129,'Nates Projections'!$A$8:$O$500,12,FALSE),VLOOKUP($A129,'Blakes Projections'!$A$8:$O$500,12,FALSE)),IFERROR(VLOOKUP($A129,'Blakes Projections'!$A$8:$O$500,12,FALSE),VLOOKUP($A129,'Nates Projections'!$A$8:$O$500,12,FALSE)))</f>
        <v>53.65</v>
      </c>
      <c r="M129" s="38">
        <f>AVERAGE(IFERROR(VLOOKUP($A129,'Nates Projections'!$A$8:$O$500,13,FALSE),VLOOKUP($A129,'Blakes Projections'!$A$8:$O$500,13,FALSE)),IFERROR(VLOOKUP($A129,'Blakes Projections'!$A$8:$O$500,13,FALSE),VLOOKUP($A129,'Nates Projections'!$A$8:$O$500,13,FALSE)))</f>
        <v>24.4</v>
      </c>
      <c r="N129" s="52">
        <f t="shared" si="0"/>
        <v>0.11296805584937593</v>
      </c>
      <c r="O129" s="71">
        <f>AVERAGE(IFERROR(VLOOKUP($A129,'Nates Projections'!$A$8:$O$500,15,FALSE),VLOOKUP($A129,'Blakes Projections'!$A$8:$O$500,15,FALSE)),IFERROR(VLOOKUP($A129,'Blakes Projections'!$A$8:$O$500,15,FALSE),VLOOKUP($A129,'Nates Projections'!$A$8:$O$500,15,FALSE)))</f>
        <v>16.925000000000001</v>
      </c>
      <c r="P129" s="55">
        <f t="shared" ref="P129:Y129" si="142">IF(F$4="Yes",F129*F$5,0)</f>
        <v>133.5</v>
      </c>
      <c r="Q129" s="55">
        <f t="shared" si="142"/>
        <v>95.4375</v>
      </c>
      <c r="R129" s="55">
        <f t="shared" si="142"/>
        <v>0</v>
      </c>
      <c r="S129" s="55">
        <f t="shared" si="142"/>
        <v>4.8000000000000007</v>
      </c>
      <c r="T129" s="55">
        <f t="shared" si="142"/>
        <v>118.17500000000001</v>
      </c>
      <c r="U129" s="55">
        <f t="shared" si="142"/>
        <v>47.504999999999995</v>
      </c>
      <c r="V129" s="55">
        <f t="shared" si="142"/>
        <v>32.19</v>
      </c>
      <c r="W129" s="55">
        <f t="shared" si="142"/>
        <v>0</v>
      </c>
      <c r="X129" s="55">
        <f t="shared" si="142"/>
        <v>0</v>
      </c>
      <c r="Y129" s="56">
        <f t="shared" si="142"/>
        <v>0</v>
      </c>
      <c r="Z129" s="57">
        <f t="shared" si="2"/>
        <v>431.60750000000002</v>
      </c>
      <c r="AA129" s="59">
        <f t="shared" si="3"/>
        <v>5.1381845238095236</v>
      </c>
      <c r="AB129" s="59">
        <f t="shared" si="4"/>
        <v>-0.65602271428571346</v>
      </c>
      <c r="AC129" s="1"/>
      <c r="AD129" s="1"/>
      <c r="AE129" s="1"/>
      <c r="AF129" s="1"/>
      <c r="AG129" s="1"/>
      <c r="AH129" s="1"/>
      <c r="AI129" s="1"/>
      <c r="AJ129" s="1"/>
      <c r="AK129" s="1"/>
      <c r="AL129" s="1">
        <f>IFERROR(VLOOKUP(C129,CALC!$K$2:$M$8,2,FALSE),1)</f>
        <v>1.08</v>
      </c>
      <c r="AM129" s="1">
        <f>IFERROR(VLOOKUP(C129,CALC!$K$2:$M$8,3,FALSE),1)</f>
        <v>1.04</v>
      </c>
      <c r="AN129" s="1">
        <f>VLOOKUP(B129,CALC!$E$2:$H$33,3,FALSE)</f>
        <v>1.04</v>
      </c>
      <c r="AO129" s="1">
        <f>VLOOKUP(B129,CALC!$E$2:$H$33,4,FALSE)</f>
        <v>1.02</v>
      </c>
      <c r="AP129" s="1"/>
      <c r="AQ129" s="3">
        <f t="shared" si="5"/>
        <v>5.3437119047619044</v>
      </c>
      <c r="AR129" s="3">
        <f t="shared" si="6"/>
        <v>5.549239285714286</v>
      </c>
      <c r="AS129" s="3">
        <f t="shared" si="7"/>
        <v>5.240948214285714</v>
      </c>
      <c r="AT129" s="3">
        <f t="shared" si="8"/>
        <v>5.3437119047619044</v>
      </c>
      <c r="AU129" s="3">
        <f t="shared" si="9"/>
        <v>5.4505861428571425</v>
      </c>
      <c r="AV129" s="3">
        <f t="shared" si="10"/>
        <v>5.5574603809523806</v>
      </c>
      <c r="AW129" s="3">
        <f t="shared" si="11"/>
        <v>5.6602240714285719</v>
      </c>
      <c r="AX129" s="3">
        <f t="shared" si="12"/>
        <v>5.7712088571428577</v>
      </c>
      <c r="AY129" s="3">
        <f t="shared" si="13"/>
        <v>-0.6184226190476183</v>
      </c>
      <c r="AZ129" s="3">
        <f t="shared" si="14"/>
        <v>-0.64315952380952301</v>
      </c>
      <c r="BA129" s="3">
        <f t="shared" si="15"/>
        <v>-0.66789642857142784</v>
      </c>
      <c r="BB129" s="3">
        <f t="shared" si="16"/>
        <v>-0.63079107142857072</v>
      </c>
      <c r="BC129" s="3">
        <f t="shared" si="17"/>
        <v>-0.64315952380952301</v>
      </c>
      <c r="BD129" s="3">
        <f t="shared" si="18"/>
        <v>-0.65602271428571346</v>
      </c>
      <c r="BE129" s="3">
        <f t="shared" si="19"/>
        <v>-0.6688859047619039</v>
      </c>
      <c r="BF129" s="3">
        <f t="shared" si="20"/>
        <v>-0.68125435714285643</v>
      </c>
      <c r="BG129" s="3">
        <f t="shared" si="21"/>
        <v>-0.69461228571428502</v>
      </c>
    </row>
    <row r="130" spans="1:59" ht="15" x14ac:dyDescent="0.25">
      <c r="A130" s="38" t="s">
        <v>313</v>
      </c>
      <c r="B130" s="38" t="s">
        <v>77</v>
      </c>
      <c r="C130" s="38" t="s">
        <v>181</v>
      </c>
      <c r="D130" s="1"/>
      <c r="E130" s="39">
        <f>AVERAGE(IFERROR(VLOOKUP($A130,'Nates Projections'!$A$8:$O$500,5,FALSE),VLOOKUP($A130,'Blakes Projections'!$A$8:$O$500,5,FALSE)),IFERROR(VLOOKUP($A130,'Blakes Projections'!$A$8:$O$500,5,FALSE),VLOOKUP($A130,'Nates Projections'!$A$8:$O$500,5,FALSE)))</f>
        <v>84</v>
      </c>
      <c r="F130" s="38">
        <f>AVERAGE(IFERROR(VLOOKUP($A130,'Nates Projections'!$A$8:$O$500,6,FALSE),VLOOKUP($A130,'Blakes Projections'!$A$8:$O$500,6,FALSE)),IFERROR(VLOOKUP($A130,'Blakes Projections'!$A$8:$O$500,6,FALSE),VLOOKUP($A130,'Nates Projections'!$A$8:$O$500,6,FALSE)))</f>
        <v>13.1</v>
      </c>
      <c r="G130" s="38">
        <f>AVERAGE(IFERROR(VLOOKUP($A130,'Nates Projections'!$A$8:$O$500,7,FALSE),VLOOKUP($A130,'Blakes Projections'!$A$8:$O$500,7,FALSE)),IFERROR(VLOOKUP($A130,'Blakes Projections'!$A$8:$O$500,7,FALSE),VLOOKUP($A130,'Nates Projections'!$A$8:$O$500,7,FALSE)))</f>
        <v>35.6</v>
      </c>
      <c r="H130" s="38">
        <f>AVERAGE(IFERROR(VLOOKUP($A130,'Nates Projections'!$A$8:$O$500,8,FALSE),VLOOKUP($A130,'Blakes Projections'!$A$8:$O$500,8,FALSE)),IFERROR(VLOOKUP($A130,'Blakes Projections'!$A$8:$O$500,8,FALSE),VLOOKUP($A130,'Nates Projections'!$A$8:$O$500,8,FALSE)))</f>
        <v>48.75</v>
      </c>
      <c r="I130" s="38">
        <f>AVERAGE(IFERROR(VLOOKUP($A130,'Nates Projections'!$A$8:$O$500,9,FALSE),VLOOKUP($A130,'Blakes Projections'!$A$8:$O$500,9,FALSE)),IFERROR(VLOOKUP($A130,'Blakes Projections'!$A$8:$O$500,9,FALSE),VLOOKUP($A130,'Nates Projections'!$A$8:$O$500,9,FALSE)))</f>
        <v>21.299999999999997</v>
      </c>
      <c r="J130" s="38">
        <f>AVERAGE(IFERROR(VLOOKUP($A130,'Nates Projections'!$A$8:$O$500,10,FALSE),VLOOKUP($A130,'Blakes Projections'!$A$8:$O$500,10,FALSE)),IFERROR(VLOOKUP($A130,'Blakes Projections'!$A$8:$O$500,10,FALSE),VLOOKUP($A130,'Nates Projections'!$A$8:$O$500,10,FALSE)))</f>
        <v>182.6</v>
      </c>
      <c r="K130" s="38">
        <f>AVERAGE(IFERROR(VLOOKUP($A130,'Nates Projections'!$A$8:$O$500,11,FALSE),VLOOKUP($A130,'Blakes Projections'!$A$8:$O$500,11,FALSE)),IFERROR(VLOOKUP($A130,'Blakes Projections'!$A$8:$O$500,11,FALSE),VLOOKUP($A130,'Nates Projections'!$A$8:$O$500,11,FALSE)))</f>
        <v>32.65</v>
      </c>
      <c r="L130" s="38">
        <f>AVERAGE(IFERROR(VLOOKUP($A130,'Nates Projections'!$A$8:$O$500,12,FALSE),VLOOKUP($A130,'Blakes Projections'!$A$8:$O$500,12,FALSE)),IFERROR(VLOOKUP($A130,'Blakes Projections'!$A$8:$O$500,12,FALSE),VLOOKUP($A130,'Nates Projections'!$A$8:$O$500,12,FALSE)))</f>
        <v>93.25</v>
      </c>
      <c r="M130" s="38">
        <f>AVERAGE(IFERROR(VLOOKUP($A130,'Nates Projections'!$A$8:$O$500,13,FALSE),VLOOKUP($A130,'Blakes Projections'!$A$8:$O$500,13,FALSE)),IFERROR(VLOOKUP($A130,'Blakes Projections'!$A$8:$O$500,13,FALSE),VLOOKUP($A130,'Nates Projections'!$A$8:$O$500,13,FALSE)))</f>
        <v>50.2</v>
      </c>
      <c r="N130" s="52">
        <f t="shared" si="0"/>
        <v>7.1741511500547639E-2</v>
      </c>
      <c r="O130" s="71">
        <f>AVERAGE(IFERROR(VLOOKUP($A130,'Nates Projections'!$A$8:$O$500,15,FALSE),VLOOKUP($A130,'Blakes Projections'!$A$8:$O$500,15,FALSE)),IFERROR(VLOOKUP($A130,'Blakes Projections'!$A$8:$O$500,15,FALSE),VLOOKUP($A130,'Nates Projections'!$A$8:$O$500,15,FALSE)))</f>
        <v>21.7</v>
      </c>
      <c r="P130" s="55">
        <f t="shared" ref="P130:Y130" si="143">IF(F$4="Yes",F130*F$5,0)</f>
        <v>65.5</v>
      </c>
      <c r="Q130" s="55">
        <f t="shared" si="143"/>
        <v>133.5</v>
      </c>
      <c r="R130" s="55">
        <f t="shared" si="143"/>
        <v>0</v>
      </c>
      <c r="S130" s="55">
        <f t="shared" si="143"/>
        <v>10.649999999999999</v>
      </c>
      <c r="T130" s="55">
        <f t="shared" si="143"/>
        <v>91.3</v>
      </c>
      <c r="U130" s="55">
        <f t="shared" si="143"/>
        <v>9.7949999999999999</v>
      </c>
      <c r="V130" s="55">
        <f t="shared" si="143"/>
        <v>55.949999999999996</v>
      </c>
      <c r="W130" s="55">
        <f t="shared" si="143"/>
        <v>0</v>
      </c>
      <c r="X130" s="55">
        <f t="shared" si="143"/>
        <v>0</v>
      </c>
      <c r="Y130" s="56">
        <f t="shared" si="143"/>
        <v>0</v>
      </c>
      <c r="Z130" s="57">
        <f t="shared" si="2"/>
        <v>366.69499999999999</v>
      </c>
      <c r="AA130" s="59">
        <f t="shared" si="3"/>
        <v>4.3654166666666665</v>
      </c>
      <c r="AB130" s="59">
        <f t="shared" si="4"/>
        <v>-0.54920238095238183</v>
      </c>
      <c r="AC130" s="1"/>
      <c r="AD130" s="1"/>
      <c r="AE130" s="1"/>
      <c r="AF130" s="1"/>
      <c r="AG130" s="1"/>
      <c r="AH130" s="1"/>
      <c r="AI130" s="1"/>
      <c r="AJ130" s="1"/>
      <c r="AK130" s="1"/>
      <c r="AL130" s="1">
        <f>IFERROR(VLOOKUP(C130,CALC!$K$2:$M$8,2,FALSE),1)</f>
        <v>1</v>
      </c>
      <c r="AM130" s="1">
        <f>IFERROR(VLOOKUP(C130,CALC!$K$2:$M$8,3,FALSE),1)</f>
        <v>1</v>
      </c>
      <c r="AN130" s="1">
        <f>VLOOKUP(B130,CALC!$E$2:$H$33,3,FALSE)</f>
        <v>1</v>
      </c>
      <c r="AO130" s="1">
        <f>VLOOKUP(B130,CALC!$E$2:$H$33,4,FALSE)</f>
        <v>1</v>
      </c>
      <c r="AP130" s="1"/>
      <c r="AQ130" s="3">
        <f t="shared" si="5"/>
        <v>4.3654166666666665</v>
      </c>
      <c r="AR130" s="3">
        <f t="shared" si="6"/>
        <v>4.3654166666666665</v>
      </c>
      <c r="AS130" s="3">
        <f t="shared" si="7"/>
        <v>4.3654166666666665</v>
      </c>
      <c r="AT130" s="3">
        <f t="shared" si="8"/>
        <v>4.3654166666666665</v>
      </c>
      <c r="AU130" s="3">
        <f t="shared" si="9"/>
        <v>4.3654166666666665</v>
      </c>
      <c r="AV130" s="3">
        <f t="shared" si="10"/>
        <v>4.3654166666666665</v>
      </c>
      <c r="AW130" s="3">
        <f t="shared" si="11"/>
        <v>4.3654166666666665</v>
      </c>
      <c r="AX130" s="3">
        <f t="shared" si="12"/>
        <v>4.3654166666666665</v>
      </c>
      <c r="AY130" s="3">
        <f t="shared" si="13"/>
        <v>-0.54920238095238183</v>
      </c>
      <c r="AZ130" s="3">
        <f t="shared" si="14"/>
        <v>-0.54920238095238183</v>
      </c>
      <c r="BA130" s="3">
        <f t="shared" si="15"/>
        <v>-0.54920238095238183</v>
      </c>
      <c r="BB130" s="3">
        <f t="shared" si="16"/>
        <v>-0.54920238095238183</v>
      </c>
      <c r="BC130" s="3">
        <f t="shared" si="17"/>
        <v>-0.54920238095238183</v>
      </c>
      <c r="BD130" s="3">
        <f t="shared" si="18"/>
        <v>-0.54920238095238183</v>
      </c>
      <c r="BE130" s="3">
        <f t="shared" si="19"/>
        <v>-0.54920238095238183</v>
      </c>
      <c r="BF130" s="3">
        <f t="shared" si="20"/>
        <v>-0.54920238095238183</v>
      </c>
      <c r="BG130" s="3">
        <f t="shared" si="21"/>
        <v>-0.54920238095238183</v>
      </c>
    </row>
    <row r="131" spans="1:59" ht="15" x14ac:dyDescent="0.25">
      <c r="A131" s="38" t="s">
        <v>309</v>
      </c>
      <c r="B131" s="38" t="s">
        <v>47</v>
      </c>
      <c r="C131" s="38" t="s">
        <v>179</v>
      </c>
      <c r="D131" s="38"/>
      <c r="E131" s="39">
        <f>AVERAGE(IFERROR(VLOOKUP($A131,'Nates Projections'!$A$8:$O$500,5,FALSE),VLOOKUP($A131,'Blakes Projections'!$A$8:$O$500,5,FALSE)),IFERROR(VLOOKUP($A131,'Blakes Projections'!$A$8:$O$500,5,FALSE),VLOOKUP($A131,'Nates Projections'!$A$8:$O$500,5,FALSE)))</f>
        <v>54.5</v>
      </c>
      <c r="F131" s="38">
        <f>AVERAGE(IFERROR(VLOOKUP($A131,'Nates Projections'!$A$8:$O$500,6,FALSE),VLOOKUP($A131,'Blakes Projections'!$A$8:$O$500,6,FALSE)),IFERROR(VLOOKUP($A131,'Blakes Projections'!$A$8:$O$500,6,FALSE),VLOOKUP($A131,'Nates Projections'!$A$8:$O$500,6,FALSE)))</f>
        <v>16</v>
      </c>
      <c r="G131" s="38">
        <f>AVERAGE(IFERROR(VLOOKUP($A131,'Nates Projections'!$A$8:$O$500,7,FALSE),VLOOKUP($A131,'Blakes Projections'!$A$8:$O$500,7,FALSE)),IFERROR(VLOOKUP($A131,'Blakes Projections'!$A$8:$O$500,7,FALSE),VLOOKUP($A131,'Nates Projections'!$A$8:$O$500,7,FALSE)))</f>
        <v>31.25</v>
      </c>
      <c r="H131" s="38">
        <f>AVERAGE(IFERROR(VLOOKUP($A131,'Nates Projections'!$A$8:$O$500,8,FALSE),VLOOKUP($A131,'Blakes Projections'!$A$8:$O$500,8,FALSE)),IFERROR(VLOOKUP($A131,'Blakes Projections'!$A$8:$O$500,8,FALSE),VLOOKUP($A131,'Nates Projections'!$A$8:$O$500,8,FALSE)))</f>
        <v>47.25</v>
      </c>
      <c r="I131" s="38">
        <f>AVERAGE(IFERROR(VLOOKUP($A131,'Nates Projections'!$A$8:$O$500,9,FALSE),VLOOKUP($A131,'Blakes Projections'!$A$8:$O$500,9,FALSE)),IFERROR(VLOOKUP($A131,'Blakes Projections'!$A$8:$O$500,9,FALSE),VLOOKUP($A131,'Nates Projections'!$A$8:$O$500,9,FALSE)))</f>
        <v>13.55</v>
      </c>
      <c r="J131" s="38">
        <f>AVERAGE(IFERROR(VLOOKUP($A131,'Nates Projections'!$A$8:$O$500,10,FALSE),VLOOKUP($A131,'Blakes Projections'!$A$8:$O$500,10,FALSE)),IFERROR(VLOOKUP($A131,'Blakes Projections'!$A$8:$O$500,10,FALSE),VLOOKUP($A131,'Nates Projections'!$A$8:$O$500,10,FALSE)))</f>
        <v>131.85</v>
      </c>
      <c r="K131" s="38">
        <f>AVERAGE(IFERROR(VLOOKUP($A131,'Nates Projections'!$A$8:$O$500,11,FALSE),VLOOKUP($A131,'Blakes Projections'!$A$8:$O$500,11,FALSE)),IFERROR(VLOOKUP($A131,'Blakes Projections'!$A$8:$O$500,11,FALSE),VLOOKUP($A131,'Nates Projections'!$A$8:$O$500,11,FALSE)))</f>
        <v>3.8</v>
      </c>
      <c r="L131" s="38">
        <f>AVERAGE(IFERROR(VLOOKUP($A131,'Nates Projections'!$A$8:$O$500,12,FALSE),VLOOKUP($A131,'Blakes Projections'!$A$8:$O$500,12,FALSE)),IFERROR(VLOOKUP($A131,'Blakes Projections'!$A$8:$O$500,12,FALSE),VLOOKUP($A131,'Nates Projections'!$A$8:$O$500,12,FALSE)))</f>
        <v>15.35</v>
      </c>
      <c r="M131" s="38">
        <f>AVERAGE(IFERROR(VLOOKUP($A131,'Nates Projections'!$A$8:$O$500,13,FALSE),VLOOKUP($A131,'Blakes Projections'!$A$8:$O$500,13,FALSE)),IFERROR(VLOOKUP($A131,'Blakes Projections'!$A$8:$O$500,13,FALSE),VLOOKUP($A131,'Nates Projections'!$A$8:$O$500,13,FALSE)))</f>
        <v>12.649999999999999</v>
      </c>
      <c r="N131" s="52">
        <f t="shared" si="0"/>
        <v>0.12135001896094047</v>
      </c>
      <c r="O131" s="71">
        <f>AVERAGE(IFERROR(VLOOKUP($A131,'Nates Projections'!$A$8:$O$500,15,FALSE),VLOOKUP($A131,'Blakes Projections'!$A$8:$O$500,15,FALSE)),IFERROR(VLOOKUP($A131,'Blakes Projections'!$A$8:$O$500,15,FALSE),VLOOKUP($A131,'Nates Projections'!$A$8:$O$500,15,FALSE)))</f>
        <v>18.024999999999999</v>
      </c>
      <c r="P131" s="55">
        <f t="shared" ref="P131:Y131" si="144">IF(F$4="Yes",F131*F$5,0)</f>
        <v>80</v>
      </c>
      <c r="Q131" s="55">
        <f t="shared" si="144"/>
        <v>117.1875</v>
      </c>
      <c r="R131" s="55">
        <f t="shared" si="144"/>
        <v>0</v>
      </c>
      <c r="S131" s="55">
        <f t="shared" si="144"/>
        <v>6.7750000000000004</v>
      </c>
      <c r="T131" s="55">
        <f t="shared" si="144"/>
        <v>65.924999999999997</v>
      </c>
      <c r="U131" s="55">
        <f t="shared" si="144"/>
        <v>1.1399999999999999</v>
      </c>
      <c r="V131" s="55">
        <f t="shared" si="144"/>
        <v>9.2099999999999991</v>
      </c>
      <c r="W131" s="55">
        <f t="shared" si="144"/>
        <v>0</v>
      </c>
      <c r="X131" s="55">
        <f t="shared" si="144"/>
        <v>0</v>
      </c>
      <c r="Y131" s="56">
        <f t="shared" si="144"/>
        <v>0</v>
      </c>
      <c r="Z131" s="57">
        <f t="shared" si="2"/>
        <v>280.23749999999995</v>
      </c>
      <c r="AA131" s="59">
        <f t="shared" si="3"/>
        <v>5.1419724770642192</v>
      </c>
      <c r="AB131" s="59">
        <f t="shared" si="4"/>
        <v>-0.62623589510976407</v>
      </c>
      <c r="AC131" s="1"/>
      <c r="AD131" s="1"/>
      <c r="AE131" s="1"/>
      <c r="AF131" s="1"/>
      <c r="AG131" s="1"/>
      <c r="AH131" s="1"/>
      <c r="AI131" s="1"/>
      <c r="AJ131" s="1"/>
      <c r="AK131" s="1"/>
      <c r="AL131" s="1">
        <f>IFERROR(VLOOKUP(C131,CALC!$K$2:$M$8,2,FALSE),1)</f>
        <v>0.95</v>
      </c>
      <c r="AM131" s="1">
        <f>IFERROR(VLOOKUP(C131,CALC!$K$2:$M$8,3,FALSE),1)</f>
        <v>0.97499999999999998</v>
      </c>
      <c r="AN131" s="1">
        <f>VLOOKUP(B131,CALC!$E$2:$H$33,3,FALSE)</f>
        <v>1.0900000000000001</v>
      </c>
      <c r="AO131" s="1">
        <f>VLOOKUP(B131,CALC!$E$2:$H$33,4,FALSE)</f>
        <v>1.0449999999999999</v>
      </c>
      <c r="AP131" s="1"/>
      <c r="AQ131" s="3">
        <f t="shared" si="5"/>
        <v>5.0134231651376133</v>
      </c>
      <c r="AR131" s="3">
        <f t="shared" si="6"/>
        <v>4.8848738532110083</v>
      </c>
      <c r="AS131" s="3">
        <f t="shared" si="7"/>
        <v>5.3733612385321088</v>
      </c>
      <c r="AT131" s="3">
        <f t="shared" si="8"/>
        <v>5.6047499999999992</v>
      </c>
      <c r="AU131" s="3">
        <f t="shared" si="9"/>
        <v>5.2390272075688058</v>
      </c>
      <c r="AV131" s="3">
        <f t="shared" si="10"/>
        <v>5.4646312499999992</v>
      </c>
      <c r="AW131" s="3">
        <f t="shared" si="11"/>
        <v>5.1046931766055037</v>
      </c>
      <c r="AX131" s="3">
        <f t="shared" si="12"/>
        <v>5.3245124999999991</v>
      </c>
      <c r="AY131" s="3">
        <f t="shared" si="13"/>
        <v>-0.6146346657929227</v>
      </c>
      <c r="AZ131" s="3">
        <f t="shared" si="14"/>
        <v>-0.59926879914809961</v>
      </c>
      <c r="BA131" s="3">
        <f t="shared" si="15"/>
        <v>-0.58390293250327652</v>
      </c>
      <c r="BB131" s="3">
        <f t="shared" si="16"/>
        <v>-0.64229322575360415</v>
      </c>
      <c r="BC131" s="3">
        <f t="shared" si="17"/>
        <v>-0.66995178571428582</v>
      </c>
      <c r="BD131" s="3">
        <f t="shared" si="18"/>
        <v>-0.62623589510976407</v>
      </c>
      <c r="BE131" s="3">
        <f t="shared" si="19"/>
        <v>-0.65320299107142865</v>
      </c>
      <c r="BF131" s="3">
        <f t="shared" si="20"/>
        <v>-0.61017856446592389</v>
      </c>
      <c r="BG131" s="3">
        <f t="shared" si="21"/>
        <v>-0.63645419642857148</v>
      </c>
    </row>
    <row r="132" spans="1:59" ht="15" x14ac:dyDescent="0.25">
      <c r="A132" s="38" t="s">
        <v>299</v>
      </c>
      <c r="B132" s="38" t="s">
        <v>43</v>
      </c>
      <c r="C132" s="38" t="s">
        <v>153</v>
      </c>
      <c r="D132" s="38"/>
      <c r="E132" s="39">
        <f>AVERAGE(IFERROR(VLOOKUP($A132,'Nates Projections'!$A$8:$O$500,5,FALSE),VLOOKUP($A132,'Blakes Projections'!$A$8:$O$500,5,FALSE)),IFERROR(VLOOKUP($A132,'Blakes Projections'!$A$8:$O$500,5,FALSE),VLOOKUP($A132,'Nates Projections'!$A$8:$O$500,5,FALSE)))</f>
        <v>84</v>
      </c>
      <c r="F132" s="38">
        <f>AVERAGE(IFERROR(VLOOKUP($A132,'Nates Projections'!$A$8:$O$500,6,FALSE),VLOOKUP($A132,'Blakes Projections'!$A$8:$O$500,6,FALSE)),IFERROR(VLOOKUP($A132,'Blakes Projections'!$A$8:$O$500,6,FALSE),VLOOKUP($A132,'Nates Projections'!$A$8:$O$500,6,FALSE)))</f>
        <v>25.55</v>
      </c>
      <c r="G132" s="38">
        <f>AVERAGE(IFERROR(VLOOKUP($A132,'Nates Projections'!$A$8:$O$500,7,FALSE),VLOOKUP($A132,'Blakes Projections'!$A$8:$O$500,7,FALSE)),IFERROR(VLOOKUP($A132,'Blakes Projections'!$A$8:$O$500,7,FALSE),VLOOKUP($A132,'Nates Projections'!$A$8:$O$500,7,FALSE)))</f>
        <v>31.6</v>
      </c>
      <c r="H132" s="38">
        <f>AVERAGE(IFERROR(VLOOKUP($A132,'Nates Projections'!$A$8:$O$500,8,FALSE),VLOOKUP($A132,'Blakes Projections'!$A$8:$O$500,8,FALSE)),IFERROR(VLOOKUP($A132,'Blakes Projections'!$A$8:$O$500,8,FALSE),VLOOKUP($A132,'Nates Projections'!$A$8:$O$500,8,FALSE)))</f>
        <v>57.2</v>
      </c>
      <c r="I132" s="38">
        <f>AVERAGE(IFERROR(VLOOKUP($A132,'Nates Projections'!$A$8:$O$500,9,FALSE),VLOOKUP($A132,'Blakes Projections'!$A$8:$O$500,9,FALSE)),IFERROR(VLOOKUP($A132,'Blakes Projections'!$A$8:$O$500,9,FALSE),VLOOKUP($A132,'Nates Projections'!$A$8:$O$500,9,FALSE)))</f>
        <v>10.6</v>
      </c>
      <c r="J132" s="38">
        <f>AVERAGE(IFERROR(VLOOKUP($A132,'Nates Projections'!$A$8:$O$500,10,FALSE),VLOOKUP($A132,'Blakes Projections'!$A$8:$O$500,10,FALSE)),IFERROR(VLOOKUP($A132,'Blakes Projections'!$A$8:$O$500,10,FALSE),VLOOKUP($A132,'Nates Projections'!$A$8:$O$500,10,FALSE)))</f>
        <v>221.75</v>
      </c>
      <c r="K132" s="38">
        <f>AVERAGE(IFERROR(VLOOKUP($A132,'Nates Projections'!$A$8:$O$500,11,FALSE),VLOOKUP($A132,'Blakes Projections'!$A$8:$O$500,11,FALSE)),IFERROR(VLOOKUP($A132,'Blakes Projections'!$A$8:$O$500,11,FALSE),VLOOKUP($A132,'Nates Projections'!$A$8:$O$500,11,FALSE)))</f>
        <v>142.35</v>
      </c>
      <c r="L132" s="38">
        <f>AVERAGE(IFERROR(VLOOKUP($A132,'Nates Projections'!$A$8:$O$500,12,FALSE),VLOOKUP($A132,'Blakes Projections'!$A$8:$O$500,12,FALSE)),IFERROR(VLOOKUP($A132,'Blakes Projections'!$A$8:$O$500,12,FALSE),VLOOKUP($A132,'Nates Projections'!$A$8:$O$500,12,FALSE)))</f>
        <v>44.5</v>
      </c>
      <c r="M132" s="38">
        <f>AVERAGE(IFERROR(VLOOKUP($A132,'Nates Projections'!$A$8:$O$500,13,FALSE),VLOOKUP($A132,'Blakes Projections'!$A$8:$O$500,13,FALSE)),IFERROR(VLOOKUP($A132,'Blakes Projections'!$A$8:$O$500,13,FALSE),VLOOKUP($A132,'Nates Projections'!$A$8:$O$500,13,FALSE)))</f>
        <v>85.65</v>
      </c>
      <c r="N132" s="52">
        <f t="shared" si="0"/>
        <v>0.11521984216459978</v>
      </c>
      <c r="O132" s="71">
        <f>AVERAGE(IFERROR(VLOOKUP($A132,'Nates Projections'!$A$8:$O$500,15,FALSE),VLOOKUP($A132,'Blakes Projections'!$A$8:$O$500,15,FALSE)),IFERROR(VLOOKUP($A132,'Blakes Projections'!$A$8:$O$500,15,FALSE),VLOOKUP($A132,'Nates Projections'!$A$8:$O$500,15,FALSE)))</f>
        <v>17.2</v>
      </c>
      <c r="P132" s="55">
        <f t="shared" ref="P132:Y132" si="145">IF(F$4="Yes",F132*F$5,0)</f>
        <v>127.75</v>
      </c>
      <c r="Q132" s="55">
        <f t="shared" si="145"/>
        <v>118.5</v>
      </c>
      <c r="R132" s="55">
        <f t="shared" si="145"/>
        <v>0</v>
      </c>
      <c r="S132" s="55">
        <f t="shared" si="145"/>
        <v>5.3</v>
      </c>
      <c r="T132" s="55">
        <f t="shared" si="145"/>
        <v>110.875</v>
      </c>
      <c r="U132" s="55">
        <f t="shared" si="145"/>
        <v>42.704999999999998</v>
      </c>
      <c r="V132" s="55">
        <f t="shared" si="145"/>
        <v>26.7</v>
      </c>
      <c r="W132" s="55">
        <f t="shared" si="145"/>
        <v>0</v>
      </c>
      <c r="X132" s="55">
        <f t="shared" si="145"/>
        <v>0</v>
      </c>
      <c r="Y132" s="56">
        <f t="shared" si="145"/>
        <v>0</v>
      </c>
      <c r="Z132" s="57">
        <f t="shared" si="2"/>
        <v>431.83</v>
      </c>
      <c r="AA132" s="59">
        <f t="shared" si="3"/>
        <v>5.1408333333333331</v>
      </c>
      <c r="AB132" s="59">
        <f t="shared" si="4"/>
        <v>-0.60345833333333254</v>
      </c>
      <c r="AC132" s="1"/>
      <c r="AD132" s="1"/>
      <c r="AE132" s="1"/>
      <c r="AF132" s="1"/>
      <c r="AG132" s="1"/>
      <c r="AH132" s="1"/>
      <c r="AI132" s="1"/>
      <c r="AJ132" s="1"/>
      <c r="AK132" s="1"/>
      <c r="AL132" s="1">
        <f>IFERROR(VLOOKUP(C132,CALC!$K$2:$M$8,2,FALSE),1)</f>
        <v>0.96</v>
      </c>
      <c r="AM132" s="1">
        <f>IFERROR(VLOOKUP(C132,CALC!$K$2:$M$8,3,FALSE),1)</f>
        <v>0.98</v>
      </c>
      <c r="AN132" s="1">
        <f>VLOOKUP(B132,CALC!$E$2:$H$33,3,FALSE)</f>
        <v>1</v>
      </c>
      <c r="AO132" s="1">
        <f>VLOOKUP(B132,CALC!$E$2:$H$33,4,FALSE)</f>
        <v>1</v>
      </c>
      <c r="AP132" s="1"/>
      <c r="AQ132" s="3">
        <f t="shared" si="5"/>
        <v>5.0380166666666666</v>
      </c>
      <c r="AR132" s="3">
        <f t="shared" si="6"/>
        <v>4.9352</v>
      </c>
      <c r="AS132" s="3">
        <f t="shared" si="7"/>
        <v>5.1408333333333331</v>
      </c>
      <c r="AT132" s="3">
        <f t="shared" si="8"/>
        <v>5.1408333333333331</v>
      </c>
      <c r="AU132" s="3">
        <f t="shared" si="9"/>
        <v>5.0380166666666666</v>
      </c>
      <c r="AV132" s="3">
        <f t="shared" si="10"/>
        <v>5.0380166666666666</v>
      </c>
      <c r="AW132" s="3">
        <f t="shared" si="11"/>
        <v>4.9352</v>
      </c>
      <c r="AX132" s="3">
        <f t="shared" si="12"/>
        <v>4.9352</v>
      </c>
      <c r="AY132" s="3">
        <f t="shared" si="13"/>
        <v>-0.61577380952380878</v>
      </c>
      <c r="AZ132" s="3">
        <f t="shared" si="14"/>
        <v>-0.60345833333333254</v>
      </c>
      <c r="BA132" s="3">
        <f t="shared" si="15"/>
        <v>-0.59114285714285641</v>
      </c>
      <c r="BB132" s="3">
        <f t="shared" si="16"/>
        <v>-0.61577380952380878</v>
      </c>
      <c r="BC132" s="3">
        <f t="shared" si="17"/>
        <v>-0.61577380952380878</v>
      </c>
      <c r="BD132" s="3">
        <f t="shared" si="18"/>
        <v>-0.60345833333333254</v>
      </c>
      <c r="BE132" s="3">
        <f t="shared" si="19"/>
        <v>-0.60345833333333254</v>
      </c>
      <c r="BF132" s="3">
        <f t="shared" si="20"/>
        <v>-0.59114285714285641</v>
      </c>
      <c r="BG132" s="3">
        <f t="shared" si="21"/>
        <v>-0.59114285714285641</v>
      </c>
    </row>
    <row r="133" spans="1:59" ht="15" x14ac:dyDescent="0.25">
      <c r="A133" s="38" t="s">
        <v>304</v>
      </c>
      <c r="B133" s="38" t="s">
        <v>61</v>
      </c>
      <c r="C133" s="38" t="s">
        <v>181</v>
      </c>
      <c r="D133" s="38"/>
      <c r="E133" s="39">
        <f>AVERAGE(IFERROR(VLOOKUP($A133,'Nates Projections'!$A$8:$O$500,5,FALSE),VLOOKUP($A133,'Blakes Projections'!$A$8:$O$500,5,FALSE)),IFERROR(VLOOKUP($A133,'Blakes Projections'!$A$8:$O$500,5,FALSE),VLOOKUP($A133,'Nates Projections'!$A$8:$O$500,5,FALSE)))</f>
        <v>84</v>
      </c>
      <c r="F133" s="38">
        <f>AVERAGE(IFERROR(VLOOKUP($A133,'Nates Projections'!$A$8:$O$500,6,FALSE),VLOOKUP($A133,'Blakes Projections'!$A$8:$O$500,6,FALSE)),IFERROR(VLOOKUP($A133,'Blakes Projections'!$A$8:$O$500,6,FALSE),VLOOKUP($A133,'Nates Projections'!$A$8:$O$500,6,FALSE)))</f>
        <v>13.350000000000001</v>
      </c>
      <c r="G133" s="38">
        <f>AVERAGE(IFERROR(VLOOKUP($A133,'Nates Projections'!$A$8:$O$500,7,FALSE),VLOOKUP($A133,'Blakes Projections'!$A$8:$O$500,7,FALSE)),IFERROR(VLOOKUP($A133,'Blakes Projections'!$A$8:$O$500,7,FALSE),VLOOKUP($A133,'Nates Projections'!$A$8:$O$500,7,FALSE)))</f>
        <v>34.450000000000003</v>
      </c>
      <c r="H133" s="38">
        <f>AVERAGE(IFERROR(VLOOKUP($A133,'Nates Projections'!$A$8:$O$500,8,FALSE),VLOOKUP($A133,'Blakes Projections'!$A$8:$O$500,8,FALSE)),IFERROR(VLOOKUP($A133,'Blakes Projections'!$A$8:$O$500,8,FALSE),VLOOKUP($A133,'Nates Projections'!$A$8:$O$500,8,FALSE)))</f>
        <v>47.8</v>
      </c>
      <c r="I133" s="38">
        <f>AVERAGE(IFERROR(VLOOKUP($A133,'Nates Projections'!$A$8:$O$500,9,FALSE),VLOOKUP($A133,'Blakes Projections'!$A$8:$O$500,9,FALSE)),IFERROR(VLOOKUP($A133,'Blakes Projections'!$A$8:$O$500,9,FALSE),VLOOKUP($A133,'Nates Projections'!$A$8:$O$500,9,FALSE)))</f>
        <v>16.7</v>
      </c>
      <c r="J133" s="38">
        <f>AVERAGE(IFERROR(VLOOKUP($A133,'Nates Projections'!$A$8:$O$500,10,FALSE),VLOOKUP($A133,'Blakes Projections'!$A$8:$O$500,10,FALSE)),IFERROR(VLOOKUP($A133,'Blakes Projections'!$A$8:$O$500,10,FALSE),VLOOKUP($A133,'Nates Projections'!$A$8:$O$500,10,FALSE)))</f>
        <v>138.85</v>
      </c>
      <c r="K133" s="38">
        <f>AVERAGE(IFERROR(VLOOKUP($A133,'Nates Projections'!$A$8:$O$500,11,FALSE),VLOOKUP($A133,'Blakes Projections'!$A$8:$O$500,11,FALSE)),IFERROR(VLOOKUP($A133,'Blakes Projections'!$A$8:$O$500,11,FALSE),VLOOKUP($A133,'Nates Projections'!$A$8:$O$500,11,FALSE)))</f>
        <v>68.5</v>
      </c>
      <c r="L133" s="38">
        <f>AVERAGE(IFERROR(VLOOKUP($A133,'Nates Projections'!$A$8:$O$500,12,FALSE),VLOOKUP($A133,'Blakes Projections'!$A$8:$O$500,12,FALSE)),IFERROR(VLOOKUP($A133,'Blakes Projections'!$A$8:$O$500,12,FALSE),VLOOKUP($A133,'Nates Projections'!$A$8:$O$500,12,FALSE)))</f>
        <v>113.80000000000001</v>
      </c>
      <c r="M133" s="38">
        <f>AVERAGE(IFERROR(VLOOKUP($A133,'Nates Projections'!$A$8:$O$500,13,FALSE),VLOOKUP($A133,'Blakes Projections'!$A$8:$O$500,13,FALSE)),IFERROR(VLOOKUP($A133,'Blakes Projections'!$A$8:$O$500,13,FALSE),VLOOKUP($A133,'Nates Projections'!$A$8:$O$500,13,FALSE)))</f>
        <v>47.25</v>
      </c>
      <c r="N133" s="52">
        <f t="shared" si="0"/>
        <v>9.6146921137918631E-2</v>
      </c>
      <c r="O133" s="71">
        <f>AVERAGE(IFERROR(VLOOKUP($A133,'Nates Projections'!$A$8:$O$500,15,FALSE),VLOOKUP($A133,'Blakes Projections'!$A$8:$O$500,15,FALSE)),IFERROR(VLOOKUP($A133,'Blakes Projections'!$A$8:$O$500,15,FALSE),VLOOKUP($A133,'Nates Projections'!$A$8:$O$500,15,FALSE)))</f>
        <v>24.375</v>
      </c>
      <c r="P133" s="55">
        <f t="shared" ref="P133:Y133" si="146">IF(F$4="Yes",F133*F$5,0)</f>
        <v>66.75</v>
      </c>
      <c r="Q133" s="55">
        <f t="shared" si="146"/>
        <v>129.1875</v>
      </c>
      <c r="R133" s="55">
        <f t="shared" si="146"/>
        <v>0</v>
      </c>
      <c r="S133" s="55">
        <f t="shared" si="146"/>
        <v>8.35</v>
      </c>
      <c r="T133" s="55">
        <f t="shared" si="146"/>
        <v>69.424999999999997</v>
      </c>
      <c r="U133" s="55">
        <f t="shared" si="146"/>
        <v>20.55</v>
      </c>
      <c r="V133" s="55">
        <f t="shared" si="146"/>
        <v>68.28</v>
      </c>
      <c r="W133" s="55">
        <f t="shared" si="146"/>
        <v>0</v>
      </c>
      <c r="X133" s="55">
        <f t="shared" si="146"/>
        <v>0</v>
      </c>
      <c r="Y133" s="56">
        <f t="shared" si="146"/>
        <v>0</v>
      </c>
      <c r="Z133" s="57">
        <f t="shared" si="2"/>
        <v>362.54250000000002</v>
      </c>
      <c r="AA133" s="59">
        <f t="shared" si="3"/>
        <v>4.315982142857143</v>
      </c>
      <c r="AB133" s="59">
        <f t="shared" si="4"/>
        <v>-0.62557556547619109</v>
      </c>
      <c r="AC133" s="1"/>
      <c r="AD133" s="1"/>
      <c r="AE133" s="1"/>
      <c r="AF133" s="1"/>
      <c r="AG133" s="1"/>
      <c r="AH133" s="1"/>
      <c r="AI133" s="1"/>
      <c r="AJ133" s="1"/>
      <c r="AK133" s="1"/>
      <c r="AL133" s="1">
        <f>IFERROR(VLOOKUP(C133,CALC!$K$2:$M$8,2,FALSE),1)</f>
        <v>1</v>
      </c>
      <c r="AM133" s="1">
        <f>IFERROR(VLOOKUP(C133,CALC!$K$2:$M$8,3,FALSE),1)</f>
        <v>1</v>
      </c>
      <c r="AN133" s="1">
        <f>VLOOKUP(B133,CALC!$E$2:$H$33,3,FALSE)</f>
        <v>1.0900000000000001</v>
      </c>
      <c r="AO133" s="1">
        <f>VLOOKUP(B133,CALC!$E$2:$H$33,4,FALSE)</f>
        <v>1.0449999999999999</v>
      </c>
      <c r="AP133" s="1"/>
      <c r="AQ133" s="3">
        <f t="shared" si="5"/>
        <v>4.315982142857143</v>
      </c>
      <c r="AR133" s="3">
        <f t="shared" si="6"/>
        <v>4.315982142857143</v>
      </c>
      <c r="AS133" s="3">
        <f t="shared" si="7"/>
        <v>4.5102013392857145</v>
      </c>
      <c r="AT133" s="3">
        <f t="shared" si="8"/>
        <v>4.7044205357142861</v>
      </c>
      <c r="AU133" s="3">
        <f t="shared" si="9"/>
        <v>4.5102013392857145</v>
      </c>
      <c r="AV133" s="3">
        <f t="shared" si="10"/>
        <v>4.7044205357142861</v>
      </c>
      <c r="AW133" s="3">
        <f t="shared" si="11"/>
        <v>4.5102013392857145</v>
      </c>
      <c r="AX133" s="3">
        <f t="shared" si="12"/>
        <v>4.7044205357142861</v>
      </c>
      <c r="AY133" s="3">
        <f t="shared" si="13"/>
        <v>-0.59863690476190534</v>
      </c>
      <c r="AZ133" s="3">
        <f t="shared" si="14"/>
        <v>-0.59863690476190534</v>
      </c>
      <c r="BA133" s="3">
        <f t="shared" si="15"/>
        <v>-0.59863690476190534</v>
      </c>
      <c r="BB133" s="3">
        <f t="shared" si="16"/>
        <v>-0.62557556547619109</v>
      </c>
      <c r="BC133" s="3">
        <f t="shared" si="17"/>
        <v>-0.65251422619047683</v>
      </c>
      <c r="BD133" s="3">
        <f t="shared" si="18"/>
        <v>-0.62557556547619109</v>
      </c>
      <c r="BE133" s="3">
        <f t="shared" si="19"/>
        <v>-0.65251422619047683</v>
      </c>
      <c r="BF133" s="3">
        <f t="shared" si="20"/>
        <v>-0.62557556547619109</v>
      </c>
      <c r="BG133" s="3">
        <f t="shared" si="21"/>
        <v>-0.65251422619047683</v>
      </c>
    </row>
    <row r="134" spans="1:59" ht="15" x14ac:dyDescent="0.25">
      <c r="A134" s="38" t="s">
        <v>310</v>
      </c>
      <c r="B134" s="38" t="s">
        <v>83</v>
      </c>
      <c r="C134" s="38" t="s">
        <v>181</v>
      </c>
      <c r="D134" s="38"/>
      <c r="E134" s="39">
        <f>AVERAGE(IFERROR(VLOOKUP($A134,'Nates Projections'!$A$8:$O$500,5,FALSE),VLOOKUP($A134,'Blakes Projections'!$A$8:$O$500,5,FALSE)),IFERROR(VLOOKUP($A134,'Blakes Projections'!$A$8:$O$500,5,FALSE),VLOOKUP($A134,'Nates Projections'!$A$8:$O$500,5,FALSE)))</f>
        <v>84</v>
      </c>
      <c r="F134" s="38">
        <f>AVERAGE(IFERROR(VLOOKUP($A134,'Nates Projections'!$A$8:$O$500,6,FALSE),VLOOKUP($A134,'Blakes Projections'!$A$8:$O$500,6,FALSE)),IFERROR(VLOOKUP($A134,'Blakes Projections'!$A$8:$O$500,6,FALSE),VLOOKUP($A134,'Nates Projections'!$A$8:$O$500,6,FALSE)))</f>
        <v>7.45</v>
      </c>
      <c r="G134" s="38">
        <f>AVERAGE(IFERROR(VLOOKUP($A134,'Nates Projections'!$A$8:$O$500,7,FALSE),VLOOKUP($A134,'Blakes Projections'!$A$8:$O$500,7,FALSE)),IFERROR(VLOOKUP($A134,'Blakes Projections'!$A$8:$O$500,7,FALSE),VLOOKUP($A134,'Nates Projections'!$A$8:$O$500,7,FALSE)))</f>
        <v>39.6</v>
      </c>
      <c r="H134" s="38">
        <f>AVERAGE(IFERROR(VLOOKUP($A134,'Nates Projections'!$A$8:$O$500,8,FALSE),VLOOKUP($A134,'Blakes Projections'!$A$8:$O$500,8,FALSE)),IFERROR(VLOOKUP($A134,'Blakes Projections'!$A$8:$O$500,8,FALSE),VLOOKUP($A134,'Nates Projections'!$A$8:$O$500,8,FALSE)))</f>
        <v>47.05</v>
      </c>
      <c r="I134" s="38">
        <f>AVERAGE(IFERROR(VLOOKUP($A134,'Nates Projections'!$A$8:$O$500,9,FALSE),VLOOKUP($A134,'Blakes Projections'!$A$8:$O$500,9,FALSE)),IFERROR(VLOOKUP($A134,'Blakes Projections'!$A$8:$O$500,9,FALSE),VLOOKUP($A134,'Nates Projections'!$A$8:$O$500,9,FALSE)))</f>
        <v>16.299999999999997</v>
      </c>
      <c r="J134" s="38">
        <f>AVERAGE(IFERROR(VLOOKUP($A134,'Nates Projections'!$A$8:$O$500,10,FALSE),VLOOKUP($A134,'Blakes Projections'!$A$8:$O$500,10,FALSE)),IFERROR(VLOOKUP($A134,'Blakes Projections'!$A$8:$O$500,10,FALSE),VLOOKUP($A134,'Nates Projections'!$A$8:$O$500,10,FALSE)))</f>
        <v>136.35</v>
      </c>
      <c r="K134" s="38">
        <f>AVERAGE(IFERROR(VLOOKUP($A134,'Nates Projections'!$A$8:$O$500,11,FALSE),VLOOKUP($A134,'Blakes Projections'!$A$8:$O$500,11,FALSE)),IFERROR(VLOOKUP($A134,'Blakes Projections'!$A$8:$O$500,11,FALSE),VLOOKUP($A134,'Nates Projections'!$A$8:$O$500,11,FALSE)))</f>
        <v>126.75</v>
      </c>
      <c r="L134" s="38">
        <f>AVERAGE(IFERROR(VLOOKUP($A134,'Nates Projections'!$A$8:$O$500,12,FALSE),VLOOKUP($A134,'Blakes Projections'!$A$8:$O$500,12,FALSE)),IFERROR(VLOOKUP($A134,'Blakes Projections'!$A$8:$O$500,12,FALSE),VLOOKUP($A134,'Nates Projections'!$A$8:$O$500,12,FALSE)))</f>
        <v>105.9</v>
      </c>
      <c r="M134" s="38">
        <f>AVERAGE(IFERROR(VLOOKUP($A134,'Nates Projections'!$A$8:$O$500,13,FALSE),VLOOKUP($A134,'Blakes Projections'!$A$8:$O$500,13,FALSE)),IFERROR(VLOOKUP($A134,'Blakes Projections'!$A$8:$O$500,13,FALSE),VLOOKUP($A134,'Nates Projections'!$A$8:$O$500,13,FALSE)))</f>
        <v>38.799999999999997</v>
      </c>
      <c r="N134" s="52">
        <f t="shared" si="0"/>
        <v>5.4638797213054639E-2</v>
      </c>
      <c r="O134" s="71">
        <f>AVERAGE(IFERROR(VLOOKUP($A134,'Nates Projections'!$A$8:$O$500,15,FALSE),VLOOKUP($A134,'Blakes Projections'!$A$8:$O$500,15,FALSE)),IFERROR(VLOOKUP($A134,'Blakes Projections'!$A$8:$O$500,15,FALSE),VLOOKUP($A134,'Nates Projections'!$A$8:$O$500,15,FALSE)))</f>
        <v>24.7</v>
      </c>
      <c r="P134" s="55">
        <f t="shared" ref="P134:Y134" si="147">IF(F$4="Yes",F134*F$5,0)</f>
        <v>37.25</v>
      </c>
      <c r="Q134" s="55">
        <f t="shared" si="147"/>
        <v>148.5</v>
      </c>
      <c r="R134" s="55">
        <f t="shared" si="147"/>
        <v>0</v>
      </c>
      <c r="S134" s="55">
        <f t="shared" si="147"/>
        <v>8.1499999999999986</v>
      </c>
      <c r="T134" s="55">
        <f t="shared" si="147"/>
        <v>68.174999999999997</v>
      </c>
      <c r="U134" s="55">
        <f t="shared" si="147"/>
        <v>38.024999999999999</v>
      </c>
      <c r="V134" s="55">
        <f t="shared" si="147"/>
        <v>63.54</v>
      </c>
      <c r="W134" s="55">
        <f t="shared" si="147"/>
        <v>0</v>
      </c>
      <c r="X134" s="55">
        <f t="shared" si="147"/>
        <v>0</v>
      </c>
      <c r="Y134" s="56">
        <f t="shared" si="147"/>
        <v>0</v>
      </c>
      <c r="Z134" s="57">
        <f t="shared" si="2"/>
        <v>363.64</v>
      </c>
      <c r="AA134" s="59">
        <f t="shared" si="3"/>
        <v>4.3290476190476186</v>
      </c>
      <c r="AB134" s="59">
        <f t="shared" si="4"/>
        <v>-0.59142714285714404</v>
      </c>
      <c r="AC134" s="1"/>
      <c r="AD134" s="1"/>
      <c r="AE134" s="1"/>
      <c r="AF134" s="1"/>
      <c r="AG134" s="1"/>
      <c r="AH134" s="1"/>
      <c r="AI134" s="1"/>
      <c r="AJ134" s="1"/>
      <c r="AK134" s="1"/>
      <c r="AL134" s="1">
        <f>IFERROR(VLOOKUP(C134,CALC!$K$2:$M$8,2,FALSE),1)</f>
        <v>1</v>
      </c>
      <c r="AM134" s="1">
        <f>IFERROR(VLOOKUP(C134,CALC!$K$2:$M$8,3,FALSE),1)</f>
        <v>1</v>
      </c>
      <c r="AN134" s="1">
        <f>VLOOKUP(B134,CALC!$E$2:$H$33,3,FALSE)</f>
        <v>1.02</v>
      </c>
      <c r="AO134" s="1">
        <f>VLOOKUP(B134,CALC!$E$2:$H$33,4,FALSE)</f>
        <v>1.01</v>
      </c>
      <c r="AP134" s="1"/>
      <c r="AQ134" s="3">
        <f t="shared" si="5"/>
        <v>4.3290476190476186</v>
      </c>
      <c r="AR134" s="3">
        <f t="shared" si="6"/>
        <v>4.3290476190476186</v>
      </c>
      <c r="AS134" s="3">
        <f t="shared" si="7"/>
        <v>4.3723380952380948</v>
      </c>
      <c r="AT134" s="3">
        <f t="shared" si="8"/>
        <v>4.415628571428571</v>
      </c>
      <c r="AU134" s="3">
        <f t="shared" si="9"/>
        <v>4.3723380952380948</v>
      </c>
      <c r="AV134" s="3">
        <f t="shared" si="10"/>
        <v>4.415628571428571</v>
      </c>
      <c r="AW134" s="3">
        <f t="shared" si="11"/>
        <v>4.3723380952380948</v>
      </c>
      <c r="AX134" s="3">
        <f t="shared" si="12"/>
        <v>4.415628571428571</v>
      </c>
      <c r="AY134" s="3">
        <f t="shared" si="13"/>
        <v>-0.58557142857142974</v>
      </c>
      <c r="AZ134" s="3">
        <f t="shared" si="14"/>
        <v>-0.58557142857142974</v>
      </c>
      <c r="BA134" s="3">
        <f t="shared" si="15"/>
        <v>-0.58557142857142974</v>
      </c>
      <c r="BB134" s="3">
        <f t="shared" si="16"/>
        <v>-0.59142714285714404</v>
      </c>
      <c r="BC134" s="3">
        <f t="shared" si="17"/>
        <v>-0.59728285714285834</v>
      </c>
      <c r="BD134" s="3">
        <f t="shared" si="18"/>
        <v>-0.59142714285714404</v>
      </c>
      <c r="BE134" s="3">
        <f t="shared" si="19"/>
        <v>-0.59728285714285834</v>
      </c>
      <c r="BF134" s="3">
        <f t="shared" si="20"/>
        <v>-0.59142714285714404</v>
      </c>
      <c r="BG134" s="3">
        <f t="shared" si="21"/>
        <v>-0.59728285714285834</v>
      </c>
    </row>
    <row r="135" spans="1:59" ht="15" x14ac:dyDescent="0.25">
      <c r="A135" s="38" t="s">
        <v>307</v>
      </c>
      <c r="B135" s="38" t="s">
        <v>58</v>
      </c>
      <c r="C135" s="38" t="s">
        <v>181</v>
      </c>
      <c r="D135" s="1"/>
      <c r="E135" s="39">
        <f>AVERAGE(IFERROR(VLOOKUP($A135,'Nates Projections'!$A$8:$O$500,5,FALSE),VLOOKUP($A135,'Blakes Projections'!$A$8:$O$500,5,FALSE)),IFERROR(VLOOKUP($A135,'Blakes Projections'!$A$8:$O$500,5,FALSE),VLOOKUP($A135,'Nates Projections'!$A$8:$O$500,5,FALSE)))</f>
        <v>84</v>
      </c>
      <c r="F135" s="38">
        <f>AVERAGE(IFERROR(VLOOKUP($A135,'Nates Projections'!$A$8:$O$500,6,FALSE),VLOOKUP($A135,'Blakes Projections'!$A$8:$O$500,6,FALSE)),IFERROR(VLOOKUP($A135,'Blakes Projections'!$A$8:$O$500,6,FALSE),VLOOKUP($A135,'Nates Projections'!$A$8:$O$500,6,FALSE)))</f>
        <v>10.850000000000001</v>
      </c>
      <c r="G135" s="38">
        <f>AVERAGE(IFERROR(VLOOKUP($A135,'Nates Projections'!$A$8:$O$500,7,FALSE),VLOOKUP($A135,'Blakes Projections'!$A$8:$O$500,7,FALSE)),IFERROR(VLOOKUP($A135,'Blakes Projections'!$A$8:$O$500,7,FALSE),VLOOKUP($A135,'Nates Projections'!$A$8:$O$500,7,FALSE)))</f>
        <v>43.15</v>
      </c>
      <c r="H135" s="38">
        <f>AVERAGE(IFERROR(VLOOKUP($A135,'Nates Projections'!$A$8:$O$500,8,FALSE),VLOOKUP($A135,'Blakes Projections'!$A$8:$O$500,8,FALSE)),IFERROR(VLOOKUP($A135,'Blakes Projections'!$A$8:$O$500,8,FALSE),VLOOKUP($A135,'Nates Projections'!$A$8:$O$500,8,FALSE)))</f>
        <v>54</v>
      </c>
      <c r="I135" s="38">
        <f>AVERAGE(IFERROR(VLOOKUP($A135,'Nates Projections'!$A$8:$O$500,9,FALSE),VLOOKUP($A135,'Blakes Projections'!$A$8:$O$500,9,FALSE)),IFERROR(VLOOKUP($A135,'Blakes Projections'!$A$8:$O$500,9,FALSE),VLOOKUP($A135,'Nates Projections'!$A$8:$O$500,9,FALSE)))</f>
        <v>22.6</v>
      </c>
      <c r="J135" s="38">
        <f>AVERAGE(IFERROR(VLOOKUP($A135,'Nates Projections'!$A$8:$O$500,10,FALSE),VLOOKUP($A135,'Blakes Projections'!$A$8:$O$500,10,FALSE)),IFERROR(VLOOKUP($A135,'Blakes Projections'!$A$8:$O$500,10,FALSE),VLOOKUP($A135,'Nates Projections'!$A$8:$O$500,10,FALSE)))</f>
        <v>177.05</v>
      </c>
      <c r="K135" s="38">
        <f>AVERAGE(IFERROR(VLOOKUP($A135,'Nates Projections'!$A$8:$O$500,11,FALSE),VLOOKUP($A135,'Blakes Projections'!$A$8:$O$500,11,FALSE)),IFERROR(VLOOKUP($A135,'Blakes Projections'!$A$8:$O$500,11,FALSE),VLOOKUP($A135,'Nates Projections'!$A$8:$O$500,11,FALSE)))</f>
        <v>23.9</v>
      </c>
      <c r="L135" s="38">
        <f>AVERAGE(IFERROR(VLOOKUP($A135,'Nates Projections'!$A$8:$O$500,12,FALSE),VLOOKUP($A135,'Blakes Projections'!$A$8:$O$500,12,FALSE)),IFERROR(VLOOKUP($A135,'Blakes Projections'!$A$8:$O$500,12,FALSE),VLOOKUP($A135,'Nates Projections'!$A$8:$O$500,12,FALSE)))</f>
        <v>69.650000000000006</v>
      </c>
      <c r="M135" s="38">
        <f>AVERAGE(IFERROR(VLOOKUP($A135,'Nates Projections'!$A$8:$O$500,13,FALSE),VLOOKUP($A135,'Blakes Projections'!$A$8:$O$500,13,FALSE)),IFERROR(VLOOKUP($A135,'Blakes Projections'!$A$8:$O$500,13,FALSE),VLOOKUP($A135,'Nates Projections'!$A$8:$O$500,13,FALSE)))</f>
        <v>32.549999999999997</v>
      </c>
      <c r="N135" s="52">
        <f t="shared" si="0"/>
        <v>6.1282123693871794E-2</v>
      </c>
      <c r="O135" s="71">
        <f>AVERAGE(IFERROR(VLOOKUP($A135,'Nates Projections'!$A$8:$O$500,15,FALSE),VLOOKUP($A135,'Blakes Projections'!$A$8:$O$500,15,FALSE)),IFERROR(VLOOKUP($A135,'Blakes Projections'!$A$8:$O$500,15,FALSE),VLOOKUP($A135,'Nates Projections'!$A$8:$O$500,15,FALSE)))</f>
        <v>23.15</v>
      </c>
      <c r="P135" s="55">
        <f t="shared" ref="P135:Y135" si="148">IF(F$4="Yes",F135*F$5,0)</f>
        <v>54.250000000000007</v>
      </c>
      <c r="Q135" s="55">
        <f t="shared" si="148"/>
        <v>161.8125</v>
      </c>
      <c r="R135" s="55">
        <f t="shared" si="148"/>
        <v>0</v>
      </c>
      <c r="S135" s="55">
        <f t="shared" si="148"/>
        <v>11.3</v>
      </c>
      <c r="T135" s="55">
        <f t="shared" si="148"/>
        <v>88.525000000000006</v>
      </c>
      <c r="U135" s="55">
        <f t="shared" si="148"/>
        <v>7.169999999999999</v>
      </c>
      <c r="V135" s="55">
        <f t="shared" si="148"/>
        <v>41.79</v>
      </c>
      <c r="W135" s="55">
        <f t="shared" si="148"/>
        <v>0</v>
      </c>
      <c r="X135" s="55">
        <f t="shared" si="148"/>
        <v>0</v>
      </c>
      <c r="Y135" s="56">
        <f t="shared" si="148"/>
        <v>0</v>
      </c>
      <c r="Z135" s="57">
        <f t="shared" si="2"/>
        <v>364.84750000000008</v>
      </c>
      <c r="AA135" s="59">
        <f t="shared" si="3"/>
        <v>4.3434226190476197</v>
      </c>
      <c r="AB135" s="59">
        <f t="shared" si="4"/>
        <v>-0.55120455357142861</v>
      </c>
      <c r="AC135" s="1"/>
      <c r="AD135" s="1"/>
      <c r="AE135" s="1"/>
      <c r="AF135" s="1"/>
      <c r="AG135" s="1"/>
      <c r="AH135" s="1"/>
      <c r="AI135" s="1"/>
      <c r="AJ135" s="1"/>
      <c r="AK135" s="1"/>
      <c r="AL135" s="1">
        <f>IFERROR(VLOOKUP(C135,CALC!$K$2:$M$8,2,FALSE),1)</f>
        <v>1</v>
      </c>
      <c r="AM135" s="1">
        <f>IFERROR(VLOOKUP(C135,CALC!$K$2:$M$8,3,FALSE),1)</f>
        <v>1</v>
      </c>
      <c r="AN135" s="1">
        <f>VLOOKUP(B135,CALC!$E$2:$H$33,3,FALSE)</f>
        <v>0.93</v>
      </c>
      <c r="AO135" s="1">
        <f>VLOOKUP(B135,CALC!$E$2:$H$33,4,FALSE)</f>
        <v>0.96500000000000008</v>
      </c>
      <c r="AP135" s="1"/>
      <c r="AQ135" s="3">
        <f t="shared" si="5"/>
        <v>4.3434226190476197</v>
      </c>
      <c r="AR135" s="3">
        <f t="shared" si="6"/>
        <v>4.3434226190476197</v>
      </c>
      <c r="AS135" s="3">
        <f t="shared" si="7"/>
        <v>4.1914028273809532</v>
      </c>
      <c r="AT135" s="3">
        <f t="shared" si="8"/>
        <v>4.0393830357142866</v>
      </c>
      <c r="AU135" s="3">
        <f t="shared" si="9"/>
        <v>4.1914028273809532</v>
      </c>
      <c r="AV135" s="3">
        <f t="shared" si="10"/>
        <v>4.0393830357142866</v>
      </c>
      <c r="AW135" s="3">
        <f t="shared" si="11"/>
        <v>4.1914028273809532</v>
      </c>
      <c r="AX135" s="3">
        <f t="shared" si="12"/>
        <v>4.0393830357142866</v>
      </c>
      <c r="AY135" s="3">
        <f t="shared" si="13"/>
        <v>-0.5711964285714286</v>
      </c>
      <c r="AZ135" s="3">
        <f t="shared" si="14"/>
        <v>-0.5711964285714286</v>
      </c>
      <c r="BA135" s="3">
        <f t="shared" si="15"/>
        <v>-0.5711964285714286</v>
      </c>
      <c r="BB135" s="3">
        <f t="shared" si="16"/>
        <v>-0.55120455357142861</v>
      </c>
      <c r="BC135" s="3">
        <f t="shared" si="17"/>
        <v>-0.53121267857142862</v>
      </c>
      <c r="BD135" s="3">
        <f t="shared" si="18"/>
        <v>-0.55120455357142861</v>
      </c>
      <c r="BE135" s="3">
        <f t="shared" si="19"/>
        <v>-0.53121267857142862</v>
      </c>
      <c r="BF135" s="3">
        <f t="shared" si="20"/>
        <v>-0.55120455357142861</v>
      </c>
      <c r="BG135" s="3">
        <f t="shared" si="21"/>
        <v>-0.53121267857142862</v>
      </c>
    </row>
    <row r="136" spans="1:59" ht="15" x14ac:dyDescent="0.25">
      <c r="A136" s="38" t="s">
        <v>306</v>
      </c>
      <c r="B136" s="38" t="s">
        <v>45</v>
      </c>
      <c r="C136" s="38" t="s">
        <v>153</v>
      </c>
      <c r="D136" s="1"/>
      <c r="E136" s="39">
        <f>AVERAGE(IFERROR(VLOOKUP($A136,'Nates Projections'!$A$8:$O$500,5,FALSE),VLOOKUP($A136,'Blakes Projections'!$A$8:$O$500,5,FALSE)),IFERROR(VLOOKUP($A136,'Blakes Projections'!$A$8:$O$500,5,FALSE),VLOOKUP($A136,'Nates Projections'!$A$8:$O$500,5,FALSE)))</f>
        <v>84</v>
      </c>
      <c r="F136" s="38">
        <f>AVERAGE(IFERROR(VLOOKUP($A136,'Nates Projections'!$A$8:$O$500,6,FALSE),VLOOKUP($A136,'Blakes Projections'!$A$8:$O$500,6,FALSE)),IFERROR(VLOOKUP($A136,'Blakes Projections'!$A$8:$O$500,6,FALSE),VLOOKUP($A136,'Nates Projections'!$A$8:$O$500,6,FALSE)))</f>
        <v>23.950000000000003</v>
      </c>
      <c r="G136" s="38">
        <f>AVERAGE(IFERROR(VLOOKUP($A136,'Nates Projections'!$A$8:$O$500,7,FALSE),VLOOKUP($A136,'Blakes Projections'!$A$8:$O$500,7,FALSE)),IFERROR(VLOOKUP($A136,'Blakes Projections'!$A$8:$O$500,7,FALSE),VLOOKUP($A136,'Nates Projections'!$A$8:$O$500,7,FALSE)))</f>
        <v>46.9</v>
      </c>
      <c r="H136" s="38">
        <f>AVERAGE(IFERROR(VLOOKUP($A136,'Nates Projections'!$A$8:$O$500,8,FALSE),VLOOKUP($A136,'Blakes Projections'!$A$8:$O$500,8,FALSE)),IFERROR(VLOOKUP($A136,'Blakes Projections'!$A$8:$O$500,8,FALSE),VLOOKUP($A136,'Nates Projections'!$A$8:$O$500,8,FALSE)))</f>
        <v>70.849999999999994</v>
      </c>
      <c r="I136" s="38">
        <f>AVERAGE(IFERROR(VLOOKUP($A136,'Nates Projections'!$A$8:$O$500,9,FALSE),VLOOKUP($A136,'Blakes Projections'!$A$8:$O$500,9,FALSE)),IFERROR(VLOOKUP($A136,'Blakes Projections'!$A$8:$O$500,9,FALSE),VLOOKUP($A136,'Nates Projections'!$A$8:$O$500,9,FALSE)))</f>
        <v>21.85</v>
      </c>
      <c r="J136" s="38">
        <f>AVERAGE(IFERROR(VLOOKUP($A136,'Nates Projections'!$A$8:$O$500,10,FALSE),VLOOKUP($A136,'Blakes Projections'!$A$8:$O$500,10,FALSE)),IFERROR(VLOOKUP($A136,'Blakes Projections'!$A$8:$O$500,10,FALSE),VLOOKUP($A136,'Nates Projections'!$A$8:$O$500,10,FALSE)))</f>
        <v>159.94999999999999</v>
      </c>
      <c r="K136" s="38">
        <f>AVERAGE(IFERROR(VLOOKUP($A136,'Nates Projections'!$A$8:$O$500,11,FALSE),VLOOKUP($A136,'Blakes Projections'!$A$8:$O$500,11,FALSE)),IFERROR(VLOOKUP($A136,'Blakes Projections'!$A$8:$O$500,11,FALSE),VLOOKUP($A136,'Nates Projections'!$A$8:$O$500,11,FALSE)))</f>
        <v>19.8</v>
      </c>
      <c r="L136" s="38">
        <f>AVERAGE(IFERROR(VLOOKUP($A136,'Nates Projections'!$A$8:$O$500,12,FALSE),VLOOKUP($A136,'Blakes Projections'!$A$8:$O$500,12,FALSE)),IFERROR(VLOOKUP($A136,'Blakes Projections'!$A$8:$O$500,12,FALSE),VLOOKUP($A136,'Nates Projections'!$A$8:$O$500,12,FALSE)))</f>
        <v>68.650000000000006</v>
      </c>
      <c r="M136" s="38">
        <f>AVERAGE(IFERROR(VLOOKUP($A136,'Nates Projections'!$A$8:$O$500,13,FALSE),VLOOKUP($A136,'Blakes Projections'!$A$8:$O$500,13,FALSE)),IFERROR(VLOOKUP($A136,'Blakes Projections'!$A$8:$O$500,13,FALSE),VLOOKUP($A136,'Nates Projections'!$A$8:$O$500,13,FALSE)))</f>
        <v>25.35</v>
      </c>
      <c r="N136" s="52">
        <f t="shared" si="0"/>
        <v>0.14973429196623947</v>
      </c>
      <c r="O136" s="71">
        <f>AVERAGE(IFERROR(VLOOKUP($A136,'Nates Projections'!$A$8:$O$500,15,FALSE),VLOOKUP($A136,'Blakes Projections'!$A$8:$O$500,15,FALSE)),IFERROR(VLOOKUP($A136,'Blakes Projections'!$A$8:$O$500,15,FALSE),VLOOKUP($A136,'Nates Projections'!$A$8:$O$500,15,FALSE)))</f>
        <v>20.25</v>
      </c>
      <c r="P136" s="55">
        <f t="shared" ref="P136:Y136" si="149">IF(F$4="Yes",F136*F$5,0)</f>
        <v>119.75000000000001</v>
      </c>
      <c r="Q136" s="55">
        <f t="shared" si="149"/>
        <v>175.875</v>
      </c>
      <c r="R136" s="55">
        <f t="shared" si="149"/>
        <v>0</v>
      </c>
      <c r="S136" s="55">
        <f t="shared" si="149"/>
        <v>10.925000000000001</v>
      </c>
      <c r="T136" s="55">
        <f t="shared" si="149"/>
        <v>79.974999999999994</v>
      </c>
      <c r="U136" s="55">
        <f t="shared" si="149"/>
        <v>5.94</v>
      </c>
      <c r="V136" s="55">
        <f t="shared" si="149"/>
        <v>41.190000000000005</v>
      </c>
      <c r="W136" s="55">
        <f t="shared" si="149"/>
        <v>0</v>
      </c>
      <c r="X136" s="55">
        <f t="shared" si="149"/>
        <v>0</v>
      </c>
      <c r="Y136" s="56">
        <f t="shared" si="149"/>
        <v>0</v>
      </c>
      <c r="Z136" s="57">
        <f t="shared" si="2"/>
        <v>433.65499999999997</v>
      </c>
      <c r="AA136" s="59">
        <f t="shared" si="3"/>
        <v>5.1625595238095237</v>
      </c>
      <c r="AB136" s="59">
        <f t="shared" si="4"/>
        <v>-0.51230666666666602</v>
      </c>
      <c r="AC136" s="1"/>
      <c r="AD136" s="1"/>
      <c r="AE136" s="1"/>
      <c r="AF136" s="1"/>
      <c r="AG136" s="1"/>
      <c r="AH136" s="1"/>
      <c r="AI136" s="1"/>
      <c r="AJ136" s="1"/>
      <c r="AK136" s="1"/>
      <c r="AL136" s="1">
        <f>IFERROR(VLOOKUP(C136,CALC!$K$2:$M$8,2,FALSE),1)</f>
        <v>0.96</v>
      </c>
      <c r="AM136" s="1">
        <f>IFERROR(VLOOKUP(C136,CALC!$K$2:$M$8,3,FALSE),1)</f>
        <v>0.98</v>
      </c>
      <c r="AN136" s="1">
        <f>VLOOKUP(B136,CALC!$E$2:$H$33,3,FALSE)</f>
        <v>0.76</v>
      </c>
      <c r="AO136" s="1">
        <f>VLOOKUP(B136,CALC!$E$2:$H$33,4,FALSE)</f>
        <v>0.88</v>
      </c>
      <c r="AP136" s="1"/>
      <c r="AQ136" s="3">
        <f t="shared" si="5"/>
        <v>5.0593083333333331</v>
      </c>
      <c r="AR136" s="3">
        <f t="shared" si="6"/>
        <v>4.9560571428571425</v>
      </c>
      <c r="AS136" s="3">
        <f t="shared" si="7"/>
        <v>4.5430523809523811</v>
      </c>
      <c r="AT136" s="3">
        <f t="shared" si="8"/>
        <v>3.923545238095238</v>
      </c>
      <c r="AU136" s="3">
        <f t="shared" si="9"/>
        <v>4.4521913333333334</v>
      </c>
      <c r="AV136" s="3">
        <f t="shared" si="10"/>
        <v>3.8450743333333333</v>
      </c>
      <c r="AW136" s="3">
        <f t="shared" si="11"/>
        <v>4.3613302857142857</v>
      </c>
      <c r="AX136" s="3">
        <f t="shared" si="12"/>
        <v>3.7666034285714285</v>
      </c>
      <c r="AY136" s="3">
        <f t="shared" si="13"/>
        <v>-0.59404761904761827</v>
      </c>
      <c r="AZ136" s="3">
        <f t="shared" si="14"/>
        <v>-0.58216666666666594</v>
      </c>
      <c r="BA136" s="3">
        <f t="shared" si="15"/>
        <v>-0.57028571428571351</v>
      </c>
      <c r="BB136" s="3">
        <f t="shared" si="16"/>
        <v>-0.52276190476190409</v>
      </c>
      <c r="BC136" s="3">
        <f t="shared" si="17"/>
        <v>-0.45147619047618986</v>
      </c>
      <c r="BD136" s="3">
        <f t="shared" si="18"/>
        <v>-0.51230666666666602</v>
      </c>
      <c r="BE136" s="3">
        <f t="shared" si="19"/>
        <v>-0.4424466666666661</v>
      </c>
      <c r="BF136" s="3">
        <f t="shared" si="20"/>
        <v>-0.50185142857142784</v>
      </c>
      <c r="BG136" s="3">
        <f t="shared" si="21"/>
        <v>-0.43341714285714228</v>
      </c>
    </row>
    <row r="137" spans="1:59" ht="15" x14ac:dyDescent="0.25">
      <c r="A137" s="38" t="s">
        <v>311</v>
      </c>
      <c r="B137" s="38" t="s">
        <v>63</v>
      </c>
      <c r="C137" s="38" t="s">
        <v>203</v>
      </c>
      <c r="D137" s="38"/>
      <c r="E137" s="39">
        <f>AVERAGE(IFERROR(VLOOKUP($A137,'Nates Projections'!$A$8:$O$500,5,FALSE),VLOOKUP($A137,'Blakes Projections'!$A$8:$O$500,5,FALSE)),IFERROR(VLOOKUP($A137,'Blakes Projections'!$A$8:$O$500,5,FALSE),VLOOKUP($A137,'Nates Projections'!$A$8:$O$500,5,FALSE)))</f>
        <v>84</v>
      </c>
      <c r="F137" s="38">
        <f>AVERAGE(IFERROR(VLOOKUP($A137,'Nates Projections'!$A$8:$O$500,6,FALSE),VLOOKUP($A137,'Blakes Projections'!$A$8:$O$500,6,FALSE)),IFERROR(VLOOKUP($A137,'Blakes Projections'!$A$8:$O$500,6,FALSE),VLOOKUP($A137,'Nates Projections'!$A$8:$O$500,6,FALSE)))</f>
        <v>23.5</v>
      </c>
      <c r="G137" s="38">
        <f>AVERAGE(IFERROR(VLOOKUP($A137,'Nates Projections'!$A$8:$O$500,7,FALSE),VLOOKUP($A137,'Blakes Projections'!$A$8:$O$500,7,FALSE)),IFERROR(VLOOKUP($A137,'Blakes Projections'!$A$8:$O$500,7,FALSE),VLOOKUP($A137,'Nates Projections'!$A$8:$O$500,7,FALSE)))</f>
        <v>47.349999999999994</v>
      </c>
      <c r="H137" s="38">
        <f>AVERAGE(IFERROR(VLOOKUP($A137,'Nates Projections'!$A$8:$O$500,8,FALSE),VLOOKUP($A137,'Blakes Projections'!$A$8:$O$500,8,FALSE)),IFERROR(VLOOKUP($A137,'Blakes Projections'!$A$8:$O$500,8,FALSE),VLOOKUP($A137,'Nates Projections'!$A$8:$O$500,8,FALSE)))</f>
        <v>70.849999999999994</v>
      </c>
      <c r="I137" s="38">
        <f>AVERAGE(IFERROR(VLOOKUP($A137,'Nates Projections'!$A$8:$O$500,9,FALSE),VLOOKUP($A137,'Blakes Projections'!$A$8:$O$500,9,FALSE)),IFERROR(VLOOKUP($A137,'Blakes Projections'!$A$8:$O$500,9,FALSE),VLOOKUP($A137,'Nates Projections'!$A$8:$O$500,9,FALSE)))</f>
        <v>23.75</v>
      </c>
      <c r="J137" s="38">
        <f>AVERAGE(IFERROR(VLOOKUP($A137,'Nates Projections'!$A$8:$O$500,10,FALSE),VLOOKUP($A137,'Blakes Projections'!$A$8:$O$500,10,FALSE)),IFERROR(VLOOKUP($A137,'Blakes Projections'!$A$8:$O$500,10,FALSE),VLOOKUP($A137,'Nates Projections'!$A$8:$O$500,10,FALSE)))</f>
        <v>172.75</v>
      </c>
      <c r="K137" s="38">
        <f>AVERAGE(IFERROR(VLOOKUP($A137,'Nates Projections'!$A$8:$O$500,11,FALSE),VLOOKUP($A137,'Blakes Projections'!$A$8:$O$500,11,FALSE)),IFERROR(VLOOKUP($A137,'Blakes Projections'!$A$8:$O$500,11,FALSE),VLOOKUP($A137,'Nates Projections'!$A$8:$O$500,11,FALSE)))</f>
        <v>46.3</v>
      </c>
      <c r="L137" s="38">
        <f>AVERAGE(IFERROR(VLOOKUP($A137,'Nates Projections'!$A$8:$O$500,12,FALSE),VLOOKUP($A137,'Blakes Projections'!$A$8:$O$500,12,FALSE)),IFERROR(VLOOKUP($A137,'Blakes Projections'!$A$8:$O$500,12,FALSE),VLOOKUP($A137,'Nates Projections'!$A$8:$O$500,12,FALSE)))</f>
        <v>27</v>
      </c>
      <c r="M137" s="38">
        <f>AVERAGE(IFERROR(VLOOKUP($A137,'Nates Projections'!$A$8:$O$500,13,FALSE),VLOOKUP($A137,'Blakes Projections'!$A$8:$O$500,13,FALSE)),IFERROR(VLOOKUP($A137,'Blakes Projections'!$A$8:$O$500,13,FALSE),VLOOKUP($A137,'Nates Projections'!$A$8:$O$500,13,FALSE)))</f>
        <v>49.95</v>
      </c>
      <c r="N137" s="52">
        <f t="shared" si="0"/>
        <v>0.13603473227206947</v>
      </c>
      <c r="O137" s="71">
        <f>AVERAGE(IFERROR(VLOOKUP($A137,'Nates Projections'!$A$8:$O$500,15,FALSE),VLOOKUP($A137,'Blakes Projections'!$A$8:$O$500,15,FALSE)),IFERROR(VLOOKUP($A137,'Blakes Projections'!$A$8:$O$500,15,FALSE),VLOOKUP($A137,'Nates Projections'!$A$8:$O$500,15,FALSE)))</f>
        <v>18.55</v>
      </c>
      <c r="P137" s="55">
        <f t="shared" ref="P137:Y137" si="150">IF(F$4="Yes",F137*F$5,0)</f>
        <v>117.5</v>
      </c>
      <c r="Q137" s="55">
        <f t="shared" si="150"/>
        <v>177.56249999999997</v>
      </c>
      <c r="R137" s="55">
        <f t="shared" si="150"/>
        <v>0</v>
      </c>
      <c r="S137" s="55">
        <f t="shared" si="150"/>
        <v>11.875</v>
      </c>
      <c r="T137" s="55">
        <f t="shared" si="150"/>
        <v>86.375</v>
      </c>
      <c r="U137" s="55">
        <f t="shared" si="150"/>
        <v>13.889999999999999</v>
      </c>
      <c r="V137" s="55">
        <f t="shared" si="150"/>
        <v>16.2</v>
      </c>
      <c r="W137" s="55">
        <f t="shared" si="150"/>
        <v>0</v>
      </c>
      <c r="X137" s="55">
        <f t="shared" si="150"/>
        <v>0</v>
      </c>
      <c r="Y137" s="56">
        <f t="shared" si="150"/>
        <v>0</v>
      </c>
      <c r="Z137" s="57">
        <f t="shared" si="2"/>
        <v>423.40249999999997</v>
      </c>
      <c r="AA137" s="59">
        <f t="shared" si="3"/>
        <v>5.0405059523809523</v>
      </c>
      <c r="AB137" s="59">
        <f t="shared" si="4"/>
        <v>-0.77790072321428472</v>
      </c>
      <c r="AC137" s="1"/>
      <c r="AD137" s="1"/>
      <c r="AE137" s="1"/>
      <c r="AF137" s="1"/>
      <c r="AG137" s="1"/>
      <c r="AH137" s="1"/>
      <c r="AI137" s="1"/>
      <c r="AJ137" s="1"/>
      <c r="AK137" s="1"/>
      <c r="AL137" s="1">
        <f>IFERROR(VLOOKUP(C137,CALC!$K$2:$M$8,2,FALSE),1)</f>
        <v>1.1299999999999999</v>
      </c>
      <c r="AM137" s="1">
        <f>IFERROR(VLOOKUP(C137,CALC!$K$2:$M$8,3,FALSE),1)</f>
        <v>1.0649999999999999</v>
      </c>
      <c r="AN137" s="1">
        <f>VLOOKUP(B137,CALC!$E$2:$H$33,3,FALSE)</f>
        <v>1.04</v>
      </c>
      <c r="AO137" s="1">
        <f>VLOOKUP(B137,CALC!$E$2:$H$33,4,FALSE)</f>
        <v>1.02</v>
      </c>
      <c r="AP137" s="1"/>
      <c r="AQ137" s="3">
        <f t="shared" si="5"/>
        <v>5.3681388392857139</v>
      </c>
      <c r="AR137" s="3">
        <f t="shared" si="6"/>
        <v>5.6957717261904754</v>
      </c>
      <c r="AS137" s="3">
        <f t="shared" si="7"/>
        <v>5.1413160714285713</v>
      </c>
      <c r="AT137" s="3">
        <f t="shared" si="8"/>
        <v>5.2421261904761902</v>
      </c>
      <c r="AU137" s="3">
        <f t="shared" si="9"/>
        <v>5.475501616071428</v>
      </c>
      <c r="AV137" s="3">
        <f t="shared" si="10"/>
        <v>5.5828643928571422</v>
      </c>
      <c r="AW137" s="3">
        <f t="shared" si="11"/>
        <v>5.8096871607142848</v>
      </c>
      <c r="AX137" s="3">
        <f t="shared" si="12"/>
        <v>5.9236025952380951</v>
      </c>
      <c r="AY137" s="3">
        <f t="shared" si="13"/>
        <v>-0.71610119047618959</v>
      </c>
      <c r="AZ137" s="3">
        <f t="shared" si="14"/>
        <v>-0.76264776785714183</v>
      </c>
      <c r="BA137" s="3">
        <f t="shared" si="15"/>
        <v>-0.80919434523809419</v>
      </c>
      <c r="BB137" s="3">
        <f t="shared" si="16"/>
        <v>-0.73042321428571344</v>
      </c>
      <c r="BC137" s="3">
        <f t="shared" si="17"/>
        <v>-0.74474523809523718</v>
      </c>
      <c r="BD137" s="3">
        <f t="shared" si="18"/>
        <v>-0.77790072321428472</v>
      </c>
      <c r="BE137" s="3">
        <f t="shared" si="19"/>
        <v>-0.79315367857142749</v>
      </c>
      <c r="BF137" s="3">
        <f t="shared" si="20"/>
        <v>-0.82537823214285611</v>
      </c>
      <c r="BG137" s="3">
        <f t="shared" si="21"/>
        <v>-0.84156211904761802</v>
      </c>
    </row>
    <row r="138" spans="1:59" ht="15" x14ac:dyDescent="0.25">
      <c r="A138" s="38" t="s">
        <v>318</v>
      </c>
      <c r="B138" s="38" t="s">
        <v>53</v>
      </c>
      <c r="C138" s="38" t="s">
        <v>153</v>
      </c>
      <c r="D138" s="38"/>
      <c r="E138" s="39">
        <f>AVERAGE(IFERROR(VLOOKUP($A138,'Nates Projections'!$A$8:$O$500,5,FALSE),VLOOKUP($A138,'Blakes Projections'!$A$8:$O$500,5,FALSE)),IFERROR(VLOOKUP($A138,'Blakes Projections'!$A$8:$O$500,5,FALSE),VLOOKUP($A138,'Nates Projections'!$A$8:$O$500,5,FALSE)))</f>
        <v>84</v>
      </c>
      <c r="F138" s="38">
        <f>AVERAGE(IFERROR(VLOOKUP($A138,'Nates Projections'!$A$8:$O$500,6,FALSE),VLOOKUP($A138,'Blakes Projections'!$A$8:$O$500,6,FALSE)),IFERROR(VLOOKUP($A138,'Blakes Projections'!$A$8:$O$500,6,FALSE),VLOOKUP($A138,'Nates Projections'!$A$8:$O$500,6,FALSE)))</f>
        <v>26.75</v>
      </c>
      <c r="G138" s="38">
        <f>AVERAGE(IFERROR(VLOOKUP($A138,'Nates Projections'!$A$8:$O$500,7,FALSE),VLOOKUP($A138,'Blakes Projections'!$A$8:$O$500,7,FALSE)),IFERROR(VLOOKUP($A138,'Blakes Projections'!$A$8:$O$500,7,FALSE),VLOOKUP($A138,'Nates Projections'!$A$8:$O$500,7,FALSE)))</f>
        <v>37.65</v>
      </c>
      <c r="H138" s="38">
        <f>AVERAGE(IFERROR(VLOOKUP($A138,'Nates Projections'!$A$8:$O$500,8,FALSE),VLOOKUP($A138,'Blakes Projections'!$A$8:$O$500,8,FALSE)),IFERROR(VLOOKUP($A138,'Blakes Projections'!$A$8:$O$500,8,FALSE),VLOOKUP($A138,'Nates Projections'!$A$8:$O$500,8,FALSE)))</f>
        <v>64.400000000000006</v>
      </c>
      <c r="I138" s="38">
        <f>AVERAGE(IFERROR(VLOOKUP($A138,'Nates Projections'!$A$8:$O$500,9,FALSE),VLOOKUP($A138,'Blakes Projections'!$A$8:$O$500,9,FALSE)),IFERROR(VLOOKUP($A138,'Blakes Projections'!$A$8:$O$500,9,FALSE),VLOOKUP($A138,'Nates Projections'!$A$8:$O$500,9,FALSE)))</f>
        <v>17.5</v>
      </c>
      <c r="J138" s="38">
        <f>AVERAGE(IFERROR(VLOOKUP($A138,'Nates Projections'!$A$8:$O$500,10,FALSE),VLOOKUP($A138,'Blakes Projections'!$A$8:$O$500,10,FALSE)),IFERROR(VLOOKUP($A138,'Blakes Projections'!$A$8:$O$500,10,FALSE),VLOOKUP($A138,'Nates Projections'!$A$8:$O$500,10,FALSE)))</f>
        <v>196.15</v>
      </c>
      <c r="K138" s="38">
        <f>AVERAGE(IFERROR(VLOOKUP($A138,'Nates Projections'!$A$8:$O$500,11,FALSE),VLOOKUP($A138,'Blakes Projections'!$A$8:$O$500,11,FALSE)),IFERROR(VLOOKUP($A138,'Blakes Projections'!$A$8:$O$500,11,FALSE),VLOOKUP($A138,'Nates Projections'!$A$8:$O$500,11,FALSE)))</f>
        <v>72.45</v>
      </c>
      <c r="L138" s="38">
        <f>AVERAGE(IFERROR(VLOOKUP($A138,'Nates Projections'!$A$8:$O$500,12,FALSE),VLOOKUP($A138,'Blakes Projections'!$A$8:$O$500,12,FALSE)),IFERROR(VLOOKUP($A138,'Blakes Projections'!$A$8:$O$500,12,FALSE),VLOOKUP($A138,'Nates Projections'!$A$8:$O$500,12,FALSE)))</f>
        <v>38.099999999999994</v>
      </c>
      <c r="M138" s="38">
        <f>AVERAGE(IFERROR(VLOOKUP($A138,'Nates Projections'!$A$8:$O$500,13,FALSE),VLOOKUP($A138,'Blakes Projections'!$A$8:$O$500,13,FALSE)),IFERROR(VLOOKUP($A138,'Blakes Projections'!$A$8:$O$500,13,FALSE),VLOOKUP($A138,'Nates Projections'!$A$8:$O$500,13,FALSE)))</f>
        <v>43.85</v>
      </c>
      <c r="N138" s="52">
        <f t="shared" si="0"/>
        <v>0.13637522304358909</v>
      </c>
      <c r="O138" s="71">
        <f>AVERAGE(IFERROR(VLOOKUP($A138,'Nates Projections'!$A$8:$O$500,15,FALSE),VLOOKUP($A138,'Blakes Projections'!$A$8:$O$500,15,FALSE)),IFERROR(VLOOKUP($A138,'Blakes Projections'!$A$8:$O$500,15,FALSE),VLOOKUP($A138,'Nates Projections'!$A$8:$O$500,15,FALSE)))</f>
        <v>19.7</v>
      </c>
      <c r="P138" s="55">
        <f t="shared" ref="P138:Y138" si="151">IF(F$4="Yes",F138*F$5,0)</f>
        <v>133.75</v>
      </c>
      <c r="Q138" s="55">
        <f t="shared" si="151"/>
        <v>141.1875</v>
      </c>
      <c r="R138" s="55">
        <f t="shared" si="151"/>
        <v>0</v>
      </c>
      <c r="S138" s="55">
        <f t="shared" si="151"/>
        <v>8.75</v>
      </c>
      <c r="T138" s="55">
        <f t="shared" si="151"/>
        <v>98.075000000000003</v>
      </c>
      <c r="U138" s="55">
        <f t="shared" si="151"/>
        <v>21.734999999999999</v>
      </c>
      <c r="V138" s="55">
        <f t="shared" si="151"/>
        <v>22.859999999999996</v>
      </c>
      <c r="W138" s="55">
        <f t="shared" si="151"/>
        <v>0</v>
      </c>
      <c r="X138" s="55">
        <f t="shared" si="151"/>
        <v>0</v>
      </c>
      <c r="Y138" s="56">
        <f t="shared" si="151"/>
        <v>0</v>
      </c>
      <c r="Z138" s="57">
        <f t="shared" si="2"/>
        <v>426.35750000000002</v>
      </c>
      <c r="AA138" s="59">
        <f t="shared" si="3"/>
        <v>5.0756845238095236</v>
      </c>
      <c r="AB138" s="59">
        <f t="shared" si="4"/>
        <v>-0.65729460416666596</v>
      </c>
      <c r="AC138" s="1"/>
      <c r="AD138" s="1"/>
      <c r="AE138" s="1"/>
      <c r="AF138" s="1"/>
      <c r="AG138" s="1"/>
      <c r="AH138" s="1"/>
      <c r="AI138" s="1"/>
      <c r="AJ138" s="1"/>
      <c r="AK138" s="1"/>
      <c r="AL138" s="1">
        <f>IFERROR(VLOOKUP(C138,CALC!$K$2:$M$8,2,FALSE),1)</f>
        <v>0.96</v>
      </c>
      <c r="AM138" s="1">
        <f>IFERROR(VLOOKUP(C138,CALC!$K$2:$M$8,3,FALSE),1)</f>
        <v>0.98</v>
      </c>
      <c r="AN138" s="1">
        <f>VLOOKUP(B138,CALC!$E$2:$H$33,3,FALSE)</f>
        <v>0.97</v>
      </c>
      <c r="AO138" s="1">
        <f>VLOOKUP(B138,CALC!$E$2:$H$33,4,FALSE)</f>
        <v>0.98499999999999999</v>
      </c>
      <c r="AP138" s="1"/>
      <c r="AQ138" s="3">
        <f t="shared" si="5"/>
        <v>4.974170833333333</v>
      </c>
      <c r="AR138" s="3">
        <f t="shared" si="6"/>
        <v>4.8726571428571424</v>
      </c>
      <c r="AS138" s="3">
        <f t="shared" si="7"/>
        <v>4.9995492559523811</v>
      </c>
      <c r="AT138" s="3">
        <f t="shared" si="8"/>
        <v>4.9234139880952377</v>
      </c>
      <c r="AU138" s="3">
        <f t="shared" si="9"/>
        <v>4.8995582708333325</v>
      </c>
      <c r="AV138" s="3">
        <f t="shared" si="10"/>
        <v>4.8249457083333329</v>
      </c>
      <c r="AW138" s="3">
        <f t="shared" si="11"/>
        <v>4.7995672857142848</v>
      </c>
      <c r="AX138" s="3">
        <f t="shared" si="12"/>
        <v>4.7264774285714282</v>
      </c>
      <c r="AY138" s="3">
        <f t="shared" si="13"/>
        <v>-0.6809226190476183</v>
      </c>
      <c r="AZ138" s="3">
        <f t="shared" si="14"/>
        <v>-0.66730416666666592</v>
      </c>
      <c r="BA138" s="3">
        <f t="shared" si="15"/>
        <v>-0.65368571428571354</v>
      </c>
      <c r="BB138" s="3">
        <f t="shared" si="16"/>
        <v>-0.67070877976190402</v>
      </c>
      <c r="BC138" s="3">
        <f t="shared" si="17"/>
        <v>-0.66049494047618973</v>
      </c>
      <c r="BD138" s="3">
        <f t="shared" si="18"/>
        <v>-0.65729460416666596</v>
      </c>
      <c r="BE138" s="3">
        <f t="shared" si="19"/>
        <v>-0.64728504166666589</v>
      </c>
      <c r="BF138" s="3">
        <f t="shared" si="20"/>
        <v>-0.6438804285714278</v>
      </c>
      <c r="BG138" s="3">
        <f t="shared" si="21"/>
        <v>-0.63407514285714206</v>
      </c>
    </row>
    <row r="139" spans="1:59" ht="15" x14ac:dyDescent="0.25">
      <c r="A139" s="38" t="s">
        <v>301</v>
      </c>
      <c r="B139" s="38" t="s">
        <v>56</v>
      </c>
      <c r="C139" s="38" t="s">
        <v>153</v>
      </c>
      <c r="D139" s="38"/>
      <c r="E139" s="39">
        <f>AVERAGE(IFERROR(VLOOKUP($A139,'Nates Projections'!$A$8:$O$500,5,FALSE),VLOOKUP($A139,'Blakes Projections'!$A$8:$O$500,5,FALSE)),IFERROR(VLOOKUP($A139,'Blakes Projections'!$A$8:$O$500,5,FALSE),VLOOKUP($A139,'Nates Projections'!$A$8:$O$500,5,FALSE)))</f>
        <v>84</v>
      </c>
      <c r="F139" s="38">
        <f>AVERAGE(IFERROR(VLOOKUP($A139,'Nates Projections'!$A$8:$O$500,6,FALSE),VLOOKUP($A139,'Blakes Projections'!$A$8:$O$500,6,FALSE)),IFERROR(VLOOKUP($A139,'Blakes Projections'!$A$8:$O$500,6,FALSE),VLOOKUP($A139,'Nates Projections'!$A$8:$O$500,6,FALSE)))</f>
        <v>30.85</v>
      </c>
      <c r="G139" s="38">
        <f>AVERAGE(IFERROR(VLOOKUP($A139,'Nates Projections'!$A$8:$O$500,7,FALSE),VLOOKUP($A139,'Blakes Projections'!$A$8:$O$500,7,FALSE)),IFERROR(VLOOKUP($A139,'Blakes Projections'!$A$8:$O$500,7,FALSE),VLOOKUP($A139,'Nates Projections'!$A$8:$O$500,7,FALSE)))</f>
        <v>31.35</v>
      </c>
      <c r="H139" s="38">
        <f>AVERAGE(IFERROR(VLOOKUP($A139,'Nates Projections'!$A$8:$O$500,8,FALSE),VLOOKUP($A139,'Blakes Projections'!$A$8:$O$500,8,FALSE)),IFERROR(VLOOKUP($A139,'Blakes Projections'!$A$8:$O$500,8,FALSE),VLOOKUP($A139,'Nates Projections'!$A$8:$O$500,8,FALSE)))</f>
        <v>62.2</v>
      </c>
      <c r="I139" s="38">
        <f>AVERAGE(IFERROR(VLOOKUP($A139,'Nates Projections'!$A$8:$O$500,9,FALSE),VLOOKUP($A139,'Blakes Projections'!$A$8:$O$500,9,FALSE)),IFERROR(VLOOKUP($A139,'Blakes Projections'!$A$8:$O$500,9,FALSE),VLOOKUP($A139,'Nates Projections'!$A$8:$O$500,9,FALSE)))</f>
        <v>13.850000000000001</v>
      </c>
      <c r="J139" s="38">
        <f>AVERAGE(IFERROR(VLOOKUP($A139,'Nates Projections'!$A$8:$O$500,10,FALSE),VLOOKUP($A139,'Blakes Projections'!$A$8:$O$500,10,FALSE)),IFERROR(VLOOKUP($A139,'Blakes Projections'!$A$8:$O$500,10,FALSE),VLOOKUP($A139,'Nates Projections'!$A$8:$O$500,10,FALSE)))</f>
        <v>194.45</v>
      </c>
      <c r="K139" s="38">
        <f>AVERAGE(IFERROR(VLOOKUP($A139,'Nates Projections'!$A$8:$O$500,11,FALSE),VLOOKUP($A139,'Blakes Projections'!$A$8:$O$500,11,FALSE)),IFERROR(VLOOKUP($A139,'Blakes Projections'!$A$8:$O$500,11,FALSE),VLOOKUP($A139,'Nates Projections'!$A$8:$O$500,11,FALSE)))</f>
        <v>37.65</v>
      </c>
      <c r="L139" s="38">
        <f>AVERAGE(IFERROR(VLOOKUP($A139,'Nates Projections'!$A$8:$O$500,12,FALSE),VLOOKUP($A139,'Blakes Projections'!$A$8:$O$500,12,FALSE)),IFERROR(VLOOKUP($A139,'Blakes Projections'!$A$8:$O$500,12,FALSE),VLOOKUP($A139,'Nates Projections'!$A$8:$O$500,12,FALSE)))</f>
        <v>60.25</v>
      </c>
      <c r="M139" s="38">
        <f>AVERAGE(IFERROR(VLOOKUP($A139,'Nates Projections'!$A$8:$O$500,13,FALSE),VLOOKUP($A139,'Blakes Projections'!$A$8:$O$500,13,FALSE)),IFERROR(VLOOKUP($A139,'Blakes Projections'!$A$8:$O$500,13,FALSE),VLOOKUP($A139,'Nates Projections'!$A$8:$O$500,13,FALSE)))</f>
        <v>24.299999999999997</v>
      </c>
      <c r="N139" s="52">
        <f t="shared" si="0"/>
        <v>0.15865260992543073</v>
      </c>
      <c r="O139" s="71">
        <f>AVERAGE(IFERROR(VLOOKUP($A139,'Nates Projections'!$A$8:$O$500,15,FALSE),VLOOKUP($A139,'Blakes Projections'!$A$8:$O$500,15,FALSE)),IFERROR(VLOOKUP($A139,'Blakes Projections'!$A$8:$O$500,15,FALSE),VLOOKUP($A139,'Nates Projections'!$A$8:$O$500,15,FALSE)))</f>
        <v>18.925000000000001</v>
      </c>
      <c r="P139" s="55">
        <f t="shared" ref="P139:Y139" si="152">IF(F$4="Yes",F139*F$5,0)</f>
        <v>154.25</v>
      </c>
      <c r="Q139" s="55">
        <f t="shared" si="152"/>
        <v>117.5625</v>
      </c>
      <c r="R139" s="55">
        <f t="shared" si="152"/>
        <v>0</v>
      </c>
      <c r="S139" s="55">
        <f t="shared" si="152"/>
        <v>6.9250000000000007</v>
      </c>
      <c r="T139" s="55">
        <f t="shared" si="152"/>
        <v>97.224999999999994</v>
      </c>
      <c r="U139" s="55">
        <f t="shared" si="152"/>
        <v>11.295</v>
      </c>
      <c r="V139" s="55">
        <f t="shared" si="152"/>
        <v>36.15</v>
      </c>
      <c r="W139" s="55">
        <f t="shared" si="152"/>
        <v>0</v>
      </c>
      <c r="X139" s="55">
        <f t="shared" si="152"/>
        <v>0</v>
      </c>
      <c r="Y139" s="56">
        <f t="shared" si="152"/>
        <v>0</v>
      </c>
      <c r="Z139" s="57">
        <f t="shared" si="2"/>
        <v>423.40749999999997</v>
      </c>
      <c r="AA139" s="59">
        <f t="shared" si="3"/>
        <v>5.0405654761904755</v>
      </c>
      <c r="AB139" s="59">
        <f t="shared" si="4"/>
        <v>-0.75084129166666636</v>
      </c>
      <c r="AC139" s="1"/>
      <c r="AD139" s="1"/>
      <c r="AE139" s="1"/>
      <c r="AF139" s="1"/>
      <c r="AG139" s="1"/>
      <c r="AH139" s="1"/>
      <c r="AI139" s="1"/>
      <c r="AJ139" s="1"/>
      <c r="AK139" s="1"/>
      <c r="AL139" s="1">
        <f>IFERROR(VLOOKUP(C139,CALC!$K$2:$M$8,2,FALSE),1)</f>
        <v>0.96</v>
      </c>
      <c r="AM139" s="1">
        <f>IFERROR(VLOOKUP(C139,CALC!$K$2:$M$8,3,FALSE),1)</f>
        <v>0.98</v>
      </c>
      <c r="AN139" s="1">
        <f>VLOOKUP(B139,CALC!$E$2:$H$33,3,FALSE)</f>
        <v>1.1399999999999999</v>
      </c>
      <c r="AO139" s="1">
        <f>VLOOKUP(B139,CALC!$E$2:$H$33,4,FALSE)</f>
        <v>1.0699999999999998</v>
      </c>
      <c r="AP139" s="1"/>
      <c r="AQ139" s="3">
        <f t="shared" si="5"/>
        <v>4.939754166666666</v>
      </c>
      <c r="AR139" s="3">
        <f t="shared" si="6"/>
        <v>4.8389428571428565</v>
      </c>
      <c r="AS139" s="3">
        <f t="shared" si="7"/>
        <v>5.3934050595238077</v>
      </c>
      <c r="AT139" s="3">
        <f t="shared" si="8"/>
        <v>5.7462446428571416</v>
      </c>
      <c r="AU139" s="3">
        <f t="shared" si="9"/>
        <v>5.2855369583333323</v>
      </c>
      <c r="AV139" s="3">
        <f t="shared" si="10"/>
        <v>5.6313197499999985</v>
      </c>
      <c r="AW139" s="3">
        <f t="shared" si="11"/>
        <v>5.177668857142856</v>
      </c>
      <c r="AX139" s="3">
        <f t="shared" si="12"/>
        <v>5.5163948571428563</v>
      </c>
      <c r="AY139" s="3">
        <f t="shared" si="13"/>
        <v>-0.71604166666666647</v>
      </c>
      <c r="AZ139" s="3">
        <f t="shared" si="14"/>
        <v>-0.70172083333333313</v>
      </c>
      <c r="BA139" s="3">
        <f t="shared" si="15"/>
        <v>-0.68739999999999979</v>
      </c>
      <c r="BB139" s="3">
        <f t="shared" si="16"/>
        <v>-0.76616458333333304</v>
      </c>
      <c r="BC139" s="3">
        <f t="shared" si="17"/>
        <v>-0.81628749999999972</v>
      </c>
      <c r="BD139" s="3">
        <f t="shared" si="18"/>
        <v>-0.75084129166666636</v>
      </c>
      <c r="BE139" s="3">
        <f t="shared" si="19"/>
        <v>-0.79996174999999969</v>
      </c>
      <c r="BF139" s="3">
        <f t="shared" si="20"/>
        <v>-0.73551799999999967</v>
      </c>
      <c r="BG139" s="3">
        <f t="shared" si="21"/>
        <v>-0.78363599999999967</v>
      </c>
    </row>
    <row r="140" spans="1:59" ht="15" x14ac:dyDescent="0.25">
      <c r="A140" s="38" t="s">
        <v>322</v>
      </c>
      <c r="B140" s="38" t="s">
        <v>25</v>
      </c>
      <c r="C140" s="38" t="s">
        <v>186</v>
      </c>
      <c r="D140" s="38"/>
      <c r="E140" s="39">
        <f>AVERAGE(IFERROR(VLOOKUP($A140,'Nates Projections'!$A$8:$O$500,5,FALSE),VLOOKUP($A140,'Blakes Projections'!$A$8:$O$500,5,FALSE)),IFERROR(VLOOKUP($A140,'Blakes Projections'!$A$8:$O$500,5,FALSE),VLOOKUP($A140,'Nates Projections'!$A$8:$O$500,5,FALSE)))</f>
        <v>84</v>
      </c>
      <c r="F140" s="38">
        <f>AVERAGE(IFERROR(VLOOKUP($A140,'Nates Projections'!$A$8:$O$500,6,FALSE),VLOOKUP($A140,'Blakes Projections'!$A$8:$O$500,6,FALSE)),IFERROR(VLOOKUP($A140,'Blakes Projections'!$A$8:$O$500,6,FALSE),VLOOKUP($A140,'Nates Projections'!$A$8:$O$500,6,FALSE)))</f>
        <v>23.65</v>
      </c>
      <c r="G140" s="38">
        <f>AVERAGE(IFERROR(VLOOKUP($A140,'Nates Projections'!$A$8:$O$500,7,FALSE),VLOOKUP($A140,'Blakes Projections'!$A$8:$O$500,7,FALSE)),IFERROR(VLOOKUP($A140,'Blakes Projections'!$A$8:$O$500,7,FALSE),VLOOKUP($A140,'Nates Projections'!$A$8:$O$500,7,FALSE)))</f>
        <v>40</v>
      </c>
      <c r="H140" s="38">
        <f>AVERAGE(IFERROR(VLOOKUP($A140,'Nates Projections'!$A$8:$O$500,8,FALSE),VLOOKUP($A140,'Blakes Projections'!$A$8:$O$500,8,FALSE)),IFERROR(VLOOKUP($A140,'Blakes Projections'!$A$8:$O$500,8,FALSE),VLOOKUP($A140,'Nates Projections'!$A$8:$O$500,8,FALSE)))</f>
        <v>63.65</v>
      </c>
      <c r="I140" s="38">
        <f>AVERAGE(IFERROR(VLOOKUP($A140,'Nates Projections'!$A$8:$O$500,9,FALSE),VLOOKUP($A140,'Blakes Projections'!$A$8:$O$500,9,FALSE)),IFERROR(VLOOKUP($A140,'Blakes Projections'!$A$8:$O$500,9,FALSE),VLOOKUP($A140,'Nates Projections'!$A$8:$O$500,9,FALSE)))</f>
        <v>19.299999999999997</v>
      </c>
      <c r="J140" s="38">
        <f>AVERAGE(IFERROR(VLOOKUP($A140,'Nates Projections'!$A$8:$O$500,10,FALSE),VLOOKUP($A140,'Blakes Projections'!$A$8:$O$500,10,FALSE)),IFERROR(VLOOKUP($A140,'Blakes Projections'!$A$8:$O$500,10,FALSE),VLOOKUP($A140,'Nates Projections'!$A$8:$O$500,10,FALSE)))</f>
        <v>181.7</v>
      </c>
      <c r="K140" s="38">
        <f>AVERAGE(IFERROR(VLOOKUP($A140,'Nates Projections'!$A$8:$O$500,11,FALSE),VLOOKUP($A140,'Blakes Projections'!$A$8:$O$500,11,FALSE)),IFERROR(VLOOKUP($A140,'Blakes Projections'!$A$8:$O$500,11,FALSE),VLOOKUP($A140,'Nates Projections'!$A$8:$O$500,11,FALSE)))</f>
        <v>90.6</v>
      </c>
      <c r="L140" s="38">
        <f>AVERAGE(IFERROR(VLOOKUP($A140,'Nates Projections'!$A$8:$O$500,12,FALSE),VLOOKUP($A140,'Blakes Projections'!$A$8:$O$500,12,FALSE)),IFERROR(VLOOKUP($A140,'Blakes Projections'!$A$8:$O$500,12,FALSE),VLOOKUP($A140,'Nates Projections'!$A$8:$O$500,12,FALSE)))</f>
        <v>41.45</v>
      </c>
      <c r="M140" s="38">
        <f>AVERAGE(IFERROR(VLOOKUP($A140,'Nates Projections'!$A$8:$O$500,13,FALSE),VLOOKUP($A140,'Blakes Projections'!$A$8:$O$500,13,FALSE)),IFERROR(VLOOKUP($A140,'Blakes Projections'!$A$8:$O$500,13,FALSE),VLOOKUP($A140,'Nates Projections'!$A$8:$O$500,13,FALSE)))</f>
        <v>26.8</v>
      </c>
      <c r="N140" s="52">
        <f t="shared" si="0"/>
        <v>0.13015960374243257</v>
      </c>
      <c r="O140" s="71">
        <f>AVERAGE(IFERROR(VLOOKUP($A140,'Nates Projections'!$A$8:$O$500,15,FALSE),VLOOKUP($A140,'Blakes Projections'!$A$8:$O$500,15,FALSE)),IFERROR(VLOOKUP($A140,'Blakes Projections'!$A$8:$O$500,15,FALSE),VLOOKUP($A140,'Nates Projections'!$A$8:$O$500,15,FALSE)))</f>
        <v>18.55</v>
      </c>
      <c r="P140" s="55">
        <f t="shared" ref="P140:Y140" si="153">IF(F$4="Yes",F140*F$5,0)</f>
        <v>118.25</v>
      </c>
      <c r="Q140" s="55">
        <f t="shared" si="153"/>
        <v>150</v>
      </c>
      <c r="R140" s="55">
        <f t="shared" si="153"/>
        <v>0</v>
      </c>
      <c r="S140" s="55">
        <f t="shared" si="153"/>
        <v>9.6499999999999986</v>
      </c>
      <c r="T140" s="55">
        <f t="shared" si="153"/>
        <v>90.85</v>
      </c>
      <c r="U140" s="55">
        <f t="shared" si="153"/>
        <v>27.179999999999996</v>
      </c>
      <c r="V140" s="55">
        <f t="shared" si="153"/>
        <v>24.87</v>
      </c>
      <c r="W140" s="55">
        <f t="shared" si="153"/>
        <v>0</v>
      </c>
      <c r="X140" s="55">
        <f t="shared" si="153"/>
        <v>0</v>
      </c>
      <c r="Y140" s="56">
        <f t="shared" si="153"/>
        <v>0</v>
      </c>
      <c r="Z140" s="57">
        <f t="shared" si="2"/>
        <v>420.8</v>
      </c>
      <c r="AA140" s="59">
        <f t="shared" si="3"/>
        <v>5.0095238095238095</v>
      </c>
      <c r="AB140" s="59">
        <f t="shared" si="4"/>
        <v>-0.83912399999999909</v>
      </c>
      <c r="AC140" s="1"/>
      <c r="AD140" s="1"/>
      <c r="AE140" s="1"/>
      <c r="AF140" s="1"/>
      <c r="AG140" s="1"/>
      <c r="AH140" s="1"/>
      <c r="AI140" s="1"/>
      <c r="AJ140" s="1"/>
      <c r="AK140" s="1"/>
      <c r="AL140" s="1">
        <f>IFERROR(VLOOKUP(C140,CALC!$K$2:$M$8,2,FALSE),1)</f>
        <v>1.08</v>
      </c>
      <c r="AM140" s="1">
        <f>IFERROR(VLOOKUP(C140,CALC!$K$2:$M$8,3,FALSE),1)</f>
        <v>1.04</v>
      </c>
      <c r="AN140" s="1">
        <f>VLOOKUP(B140,CALC!$E$2:$H$33,3,FALSE)</f>
        <v>1.1599999999999999</v>
      </c>
      <c r="AO140" s="1">
        <f>VLOOKUP(B140,CALC!$E$2:$H$33,4,FALSE)</f>
        <v>1.08</v>
      </c>
      <c r="AP140" s="1"/>
      <c r="AQ140" s="3">
        <f t="shared" si="5"/>
        <v>5.2099047619047623</v>
      </c>
      <c r="AR140" s="3">
        <f t="shared" si="6"/>
        <v>5.410285714285715</v>
      </c>
      <c r="AS140" s="3">
        <f t="shared" si="7"/>
        <v>5.410285714285715</v>
      </c>
      <c r="AT140" s="3">
        <f t="shared" si="8"/>
        <v>5.8110476190476188</v>
      </c>
      <c r="AU140" s="3">
        <f t="shared" si="9"/>
        <v>5.626697142857144</v>
      </c>
      <c r="AV140" s="3">
        <f t="shared" si="10"/>
        <v>6.0434895238095239</v>
      </c>
      <c r="AW140" s="3">
        <f t="shared" si="11"/>
        <v>5.8431085714285729</v>
      </c>
      <c r="AX140" s="3">
        <f t="shared" si="12"/>
        <v>6.2759314285714289</v>
      </c>
      <c r="AY140" s="3">
        <f t="shared" si="13"/>
        <v>-0.74708333333333243</v>
      </c>
      <c r="AZ140" s="3">
        <f t="shared" si="14"/>
        <v>-0.77696666666666581</v>
      </c>
      <c r="BA140" s="3">
        <f t="shared" si="15"/>
        <v>-0.80684999999999907</v>
      </c>
      <c r="BB140" s="3">
        <f t="shared" si="16"/>
        <v>-0.80684999999999907</v>
      </c>
      <c r="BC140" s="3">
        <f t="shared" si="17"/>
        <v>-0.86661666666666559</v>
      </c>
      <c r="BD140" s="3">
        <f t="shared" si="18"/>
        <v>-0.83912399999999909</v>
      </c>
      <c r="BE140" s="3">
        <f t="shared" si="19"/>
        <v>-0.90128133333333227</v>
      </c>
      <c r="BF140" s="3">
        <f t="shared" si="20"/>
        <v>-0.87139799999999901</v>
      </c>
      <c r="BG140" s="3">
        <f t="shared" si="21"/>
        <v>-0.93594599999999883</v>
      </c>
    </row>
    <row r="141" spans="1:59" ht="15" x14ac:dyDescent="0.25">
      <c r="A141" s="38" t="s">
        <v>314</v>
      </c>
      <c r="B141" s="38" t="s">
        <v>56</v>
      </c>
      <c r="C141" s="38" t="s">
        <v>186</v>
      </c>
      <c r="D141" s="38"/>
      <c r="E141" s="39">
        <f>AVERAGE(IFERROR(VLOOKUP($A141,'Nates Projections'!$A$8:$O$500,5,FALSE),VLOOKUP($A141,'Blakes Projections'!$A$8:$O$500,5,FALSE)),IFERROR(VLOOKUP($A141,'Blakes Projections'!$A$8:$O$500,5,FALSE),VLOOKUP($A141,'Nates Projections'!$A$8:$O$500,5,FALSE)))</f>
        <v>84</v>
      </c>
      <c r="F141" s="38">
        <f>AVERAGE(IFERROR(VLOOKUP($A141,'Nates Projections'!$A$8:$O$500,6,FALSE),VLOOKUP($A141,'Blakes Projections'!$A$8:$O$500,6,FALSE)),IFERROR(VLOOKUP($A141,'Blakes Projections'!$A$8:$O$500,6,FALSE),VLOOKUP($A141,'Nates Projections'!$A$8:$O$500,6,FALSE)))</f>
        <v>24</v>
      </c>
      <c r="G141" s="38">
        <f>AVERAGE(IFERROR(VLOOKUP($A141,'Nates Projections'!$A$8:$O$500,7,FALSE),VLOOKUP($A141,'Blakes Projections'!$A$8:$O$500,7,FALSE)),IFERROR(VLOOKUP($A141,'Blakes Projections'!$A$8:$O$500,7,FALSE),VLOOKUP($A141,'Nates Projections'!$A$8:$O$500,7,FALSE)))</f>
        <v>34.950000000000003</v>
      </c>
      <c r="H141" s="38">
        <f>AVERAGE(IFERROR(VLOOKUP($A141,'Nates Projections'!$A$8:$O$500,8,FALSE),VLOOKUP($A141,'Blakes Projections'!$A$8:$O$500,8,FALSE)),IFERROR(VLOOKUP($A141,'Blakes Projections'!$A$8:$O$500,8,FALSE),VLOOKUP($A141,'Nates Projections'!$A$8:$O$500,8,FALSE)))</f>
        <v>59</v>
      </c>
      <c r="I141" s="38">
        <f>AVERAGE(IFERROR(VLOOKUP($A141,'Nates Projections'!$A$8:$O$500,9,FALSE),VLOOKUP($A141,'Blakes Projections'!$A$8:$O$500,9,FALSE)),IFERROR(VLOOKUP($A141,'Blakes Projections'!$A$8:$O$500,9,FALSE),VLOOKUP($A141,'Nates Projections'!$A$8:$O$500,9,FALSE)))</f>
        <v>11.4</v>
      </c>
      <c r="J141" s="38">
        <f>AVERAGE(IFERROR(VLOOKUP($A141,'Nates Projections'!$A$8:$O$500,10,FALSE),VLOOKUP($A141,'Blakes Projections'!$A$8:$O$500,10,FALSE)),IFERROR(VLOOKUP($A141,'Blakes Projections'!$A$8:$O$500,10,FALSE),VLOOKUP($A141,'Nates Projections'!$A$8:$O$500,10,FALSE)))</f>
        <v>197.8</v>
      </c>
      <c r="K141" s="38">
        <f>AVERAGE(IFERROR(VLOOKUP($A141,'Nates Projections'!$A$8:$O$500,11,FALSE),VLOOKUP($A141,'Blakes Projections'!$A$8:$O$500,11,FALSE)),IFERROR(VLOOKUP($A141,'Blakes Projections'!$A$8:$O$500,11,FALSE),VLOOKUP($A141,'Nates Projections'!$A$8:$O$500,11,FALSE)))</f>
        <v>124.5</v>
      </c>
      <c r="L141" s="38">
        <f>AVERAGE(IFERROR(VLOOKUP($A141,'Nates Projections'!$A$8:$O$500,12,FALSE),VLOOKUP($A141,'Blakes Projections'!$A$8:$O$500,12,FALSE)),IFERROR(VLOOKUP($A141,'Blakes Projections'!$A$8:$O$500,12,FALSE),VLOOKUP($A141,'Nates Projections'!$A$8:$O$500,12,FALSE)))</f>
        <v>45.3</v>
      </c>
      <c r="M141" s="38">
        <f>AVERAGE(IFERROR(VLOOKUP($A141,'Nates Projections'!$A$8:$O$500,13,FALSE),VLOOKUP($A141,'Blakes Projections'!$A$8:$O$500,13,FALSE)),IFERROR(VLOOKUP($A141,'Blakes Projections'!$A$8:$O$500,13,FALSE),VLOOKUP($A141,'Nates Projections'!$A$8:$O$500,13,FALSE)))</f>
        <v>60.05</v>
      </c>
      <c r="N141" s="52">
        <f t="shared" si="0"/>
        <v>0.12133468149646107</v>
      </c>
      <c r="O141" s="71">
        <f>AVERAGE(IFERROR(VLOOKUP($A141,'Nates Projections'!$A$8:$O$500,15,FALSE),VLOOKUP($A141,'Blakes Projections'!$A$8:$O$500,15,FALSE)),IFERROR(VLOOKUP($A141,'Blakes Projections'!$A$8:$O$500,15,FALSE),VLOOKUP($A141,'Nates Projections'!$A$8:$O$500,15,FALSE)))</f>
        <v>16.774999999999999</v>
      </c>
      <c r="P141" s="55">
        <f t="shared" ref="P141:Y141" si="154">IF(F$4="Yes",F141*F$5,0)</f>
        <v>120</v>
      </c>
      <c r="Q141" s="55">
        <f t="shared" si="154"/>
        <v>131.0625</v>
      </c>
      <c r="R141" s="55">
        <f t="shared" si="154"/>
        <v>0</v>
      </c>
      <c r="S141" s="55">
        <f t="shared" si="154"/>
        <v>5.7</v>
      </c>
      <c r="T141" s="55">
        <f t="shared" si="154"/>
        <v>98.9</v>
      </c>
      <c r="U141" s="55">
        <f t="shared" si="154"/>
        <v>37.35</v>
      </c>
      <c r="V141" s="55">
        <f t="shared" si="154"/>
        <v>27.179999999999996</v>
      </c>
      <c r="W141" s="55">
        <f t="shared" si="154"/>
        <v>0</v>
      </c>
      <c r="X141" s="55">
        <f t="shared" si="154"/>
        <v>0</v>
      </c>
      <c r="Y141" s="56">
        <f t="shared" si="154"/>
        <v>0</v>
      </c>
      <c r="Z141" s="57">
        <f t="shared" si="2"/>
        <v>420.19250000000005</v>
      </c>
      <c r="AA141" s="59">
        <f t="shared" si="3"/>
        <v>5.0022916666666672</v>
      </c>
      <c r="AB141" s="59">
        <f t="shared" si="4"/>
        <v>-0.83940226190476019</v>
      </c>
      <c r="AC141" s="1"/>
      <c r="AD141" s="1"/>
      <c r="AE141" s="1"/>
      <c r="AF141" s="1"/>
      <c r="AG141" s="1"/>
      <c r="AH141" s="1"/>
      <c r="AI141" s="1"/>
      <c r="AJ141" s="1"/>
      <c r="AK141" s="1"/>
      <c r="AL141" s="1">
        <f>IFERROR(VLOOKUP(C141,CALC!$K$2:$M$8,2,FALSE),1)</f>
        <v>1.08</v>
      </c>
      <c r="AM141" s="1">
        <f>IFERROR(VLOOKUP(C141,CALC!$K$2:$M$8,3,FALSE),1)</f>
        <v>1.04</v>
      </c>
      <c r="AN141" s="1">
        <f>VLOOKUP(B141,CALC!$E$2:$H$33,3,FALSE)</f>
        <v>1.1399999999999999</v>
      </c>
      <c r="AO141" s="1">
        <f>VLOOKUP(B141,CALC!$E$2:$H$33,4,FALSE)</f>
        <v>1.0699999999999998</v>
      </c>
      <c r="AP141" s="1"/>
      <c r="AQ141" s="3">
        <f t="shared" si="5"/>
        <v>5.2023833333333345</v>
      </c>
      <c r="AR141" s="3">
        <f t="shared" si="6"/>
        <v>5.4024750000000008</v>
      </c>
      <c r="AS141" s="3">
        <f t="shared" si="7"/>
        <v>5.3524520833333336</v>
      </c>
      <c r="AT141" s="3">
        <f t="shared" si="8"/>
        <v>5.7026124999999999</v>
      </c>
      <c r="AU141" s="3">
        <f t="shared" si="9"/>
        <v>5.5665501666666675</v>
      </c>
      <c r="AV141" s="3">
        <f t="shared" si="10"/>
        <v>5.9307170000000005</v>
      </c>
      <c r="AW141" s="3">
        <f t="shared" si="11"/>
        <v>5.7806482499999996</v>
      </c>
      <c r="AX141" s="3">
        <f t="shared" si="12"/>
        <v>6.1588215000000002</v>
      </c>
      <c r="AY141" s="3">
        <f t="shared" si="13"/>
        <v>-0.75431547619047468</v>
      </c>
      <c r="AZ141" s="3">
        <f t="shared" si="14"/>
        <v>-0.78448809523809371</v>
      </c>
      <c r="BA141" s="3">
        <f t="shared" si="15"/>
        <v>-0.81466071428571274</v>
      </c>
      <c r="BB141" s="3">
        <f t="shared" si="16"/>
        <v>-0.80711755952380781</v>
      </c>
      <c r="BC141" s="3">
        <f t="shared" si="17"/>
        <v>-0.85991964285714106</v>
      </c>
      <c r="BD141" s="3">
        <f t="shared" si="18"/>
        <v>-0.83940226190476019</v>
      </c>
      <c r="BE141" s="3">
        <f t="shared" si="19"/>
        <v>-0.89431642857142679</v>
      </c>
      <c r="BF141" s="3">
        <f t="shared" si="20"/>
        <v>-0.87168696428571246</v>
      </c>
      <c r="BG141" s="3">
        <f t="shared" si="21"/>
        <v>-0.92871321428571241</v>
      </c>
    </row>
    <row r="142" spans="1:59" ht="15" x14ac:dyDescent="0.25">
      <c r="A142" s="38" t="s">
        <v>321</v>
      </c>
      <c r="B142" s="38" t="s">
        <v>23</v>
      </c>
      <c r="C142" s="38" t="s">
        <v>196</v>
      </c>
      <c r="D142" s="38"/>
      <c r="E142" s="39">
        <f>AVERAGE(IFERROR(VLOOKUP($A142,'Nates Projections'!$A$8:$O$500,5,FALSE),VLOOKUP($A142,'Blakes Projections'!$A$8:$O$500,5,FALSE)),IFERROR(VLOOKUP($A142,'Blakes Projections'!$A$8:$O$500,5,FALSE),VLOOKUP($A142,'Nates Projections'!$A$8:$O$500,5,FALSE)))</f>
        <v>84</v>
      </c>
      <c r="F142" s="38">
        <f>AVERAGE(IFERROR(VLOOKUP($A142,'Nates Projections'!$A$8:$O$500,6,FALSE),VLOOKUP($A142,'Blakes Projections'!$A$8:$O$500,6,FALSE)),IFERROR(VLOOKUP($A142,'Blakes Projections'!$A$8:$O$500,6,FALSE),VLOOKUP($A142,'Nates Projections'!$A$8:$O$500,6,FALSE)))</f>
        <v>31.25</v>
      </c>
      <c r="G142" s="38">
        <f>AVERAGE(IFERROR(VLOOKUP($A142,'Nates Projections'!$A$8:$O$500,7,FALSE),VLOOKUP($A142,'Blakes Projections'!$A$8:$O$500,7,FALSE)),IFERROR(VLOOKUP($A142,'Blakes Projections'!$A$8:$O$500,7,FALSE),VLOOKUP($A142,'Nates Projections'!$A$8:$O$500,7,FALSE)))</f>
        <v>36.299999999999997</v>
      </c>
      <c r="H142" s="38">
        <f>AVERAGE(IFERROR(VLOOKUP($A142,'Nates Projections'!$A$8:$O$500,8,FALSE),VLOOKUP($A142,'Blakes Projections'!$A$8:$O$500,8,FALSE)),IFERROR(VLOOKUP($A142,'Blakes Projections'!$A$8:$O$500,8,FALSE),VLOOKUP($A142,'Nates Projections'!$A$8:$O$500,8,FALSE)))</f>
        <v>67.55</v>
      </c>
      <c r="I142" s="38">
        <f>AVERAGE(IFERROR(VLOOKUP($A142,'Nates Projections'!$A$8:$O$500,9,FALSE),VLOOKUP($A142,'Blakes Projections'!$A$8:$O$500,9,FALSE)),IFERROR(VLOOKUP($A142,'Blakes Projections'!$A$8:$O$500,9,FALSE),VLOOKUP($A142,'Nates Projections'!$A$8:$O$500,9,FALSE)))</f>
        <v>24.2</v>
      </c>
      <c r="J142" s="38">
        <f>AVERAGE(IFERROR(VLOOKUP($A142,'Nates Projections'!$A$8:$O$500,10,FALSE),VLOOKUP($A142,'Blakes Projections'!$A$8:$O$500,10,FALSE)),IFERROR(VLOOKUP($A142,'Blakes Projections'!$A$8:$O$500,10,FALSE),VLOOKUP($A142,'Nates Projections'!$A$8:$O$500,10,FALSE)))</f>
        <v>163.5</v>
      </c>
      <c r="K142" s="38">
        <f>AVERAGE(IFERROR(VLOOKUP($A142,'Nates Projections'!$A$8:$O$500,11,FALSE),VLOOKUP($A142,'Blakes Projections'!$A$8:$O$500,11,FALSE)),IFERROR(VLOOKUP($A142,'Blakes Projections'!$A$8:$O$500,11,FALSE),VLOOKUP($A142,'Nates Projections'!$A$8:$O$500,11,FALSE)))</f>
        <v>24</v>
      </c>
      <c r="L142" s="38">
        <f>AVERAGE(IFERROR(VLOOKUP($A142,'Nates Projections'!$A$8:$O$500,12,FALSE),VLOOKUP($A142,'Blakes Projections'!$A$8:$O$500,12,FALSE)),IFERROR(VLOOKUP($A142,'Blakes Projections'!$A$8:$O$500,12,FALSE),VLOOKUP($A142,'Nates Projections'!$A$8:$O$500,12,FALSE)))</f>
        <v>43.4</v>
      </c>
      <c r="M142" s="38">
        <f>AVERAGE(IFERROR(VLOOKUP($A142,'Nates Projections'!$A$8:$O$500,13,FALSE),VLOOKUP($A142,'Blakes Projections'!$A$8:$O$500,13,FALSE)),IFERROR(VLOOKUP($A142,'Blakes Projections'!$A$8:$O$500,13,FALSE),VLOOKUP($A142,'Nates Projections'!$A$8:$O$500,13,FALSE)))</f>
        <v>25.6</v>
      </c>
      <c r="N142" s="52">
        <f t="shared" si="0"/>
        <v>0.19113149847094801</v>
      </c>
      <c r="O142" s="71">
        <f>AVERAGE(IFERROR(VLOOKUP($A142,'Nates Projections'!$A$8:$O$500,15,FALSE),VLOOKUP($A142,'Blakes Projections'!$A$8:$O$500,15,FALSE)),IFERROR(VLOOKUP($A142,'Blakes Projections'!$A$8:$O$500,15,FALSE),VLOOKUP($A142,'Nates Projections'!$A$8:$O$500,15,FALSE)))</f>
        <v>18.725000000000001</v>
      </c>
      <c r="P142" s="55">
        <f t="shared" ref="P142:Y142" si="155">IF(F$4="Yes",F142*F$5,0)</f>
        <v>156.25</v>
      </c>
      <c r="Q142" s="55">
        <f t="shared" si="155"/>
        <v>136.125</v>
      </c>
      <c r="R142" s="55">
        <f t="shared" si="155"/>
        <v>0</v>
      </c>
      <c r="S142" s="55">
        <f t="shared" si="155"/>
        <v>12.1</v>
      </c>
      <c r="T142" s="55">
        <f t="shared" si="155"/>
        <v>81.75</v>
      </c>
      <c r="U142" s="55">
        <f t="shared" si="155"/>
        <v>7.1999999999999993</v>
      </c>
      <c r="V142" s="55">
        <f t="shared" si="155"/>
        <v>26.04</v>
      </c>
      <c r="W142" s="55">
        <f t="shared" si="155"/>
        <v>0</v>
      </c>
      <c r="X142" s="55">
        <f t="shared" si="155"/>
        <v>0</v>
      </c>
      <c r="Y142" s="56">
        <f t="shared" si="155"/>
        <v>0</v>
      </c>
      <c r="Z142" s="57">
        <f t="shared" si="2"/>
        <v>419.46500000000003</v>
      </c>
      <c r="AA142" s="59">
        <f t="shared" si="3"/>
        <v>4.9936309523809523</v>
      </c>
      <c r="AB142" s="59">
        <f t="shared" si="4"/>
        <v>-0.78212689285714188</v>
      </c>
      <c r="AC142" s="1"/>
      <c r="AD142" s="1"/>
      <c r="AE142" s="1"/>
      <c r="AF142" s="1"/>
      <c r="AG142" s="1"/>
      <c r="AH142" s="1"/>
      <c r="AI142" s="1"/>
      <c r="AJ142" s="1"/>
      <c r="AK142" s="1"/>
      <c r="AL142" s="1">
        <f>IFERROR(VLOOKUP(C142,CALC!$K$2:$M$8,2,FALSE),1)</f>
        <v>1.01</v>
      </c>
      <c r="AM142" s="1">
        <f>IFERROR(VLOOKUP(C142,CALC!$K$2:$M$8,3,FALSE),1)</f>
        <v>1.0049999999999999</v>
      </c>
      <c r="AN142" s="1">
        <f>VLOOKUP(B142,CALC!$E$2:$H$33,3,FALSE)</f>
        <v>1.04</v>
      </c>
      <c r="AO142" s="1">
        <f>VLOOKUP(B142,CALC!$E$2:$H$33,4,FALSE)</f>
        <v>1.02</v>
      </c>
      <c r="AP142" s="1"/>
      <c r="AQ142" s="3">
        <f t="shared" si="5"/>
        <v>5.0185991071428564</v>
      </c>
      <c r="AR142" s="3">
        <f t="shared" si="6"/>
        <v>5.0435672619047622</v>
      </c>
      <c r="AS142" s="3">
        <f t="shared" si="7"/>
        <v>5.0935035714285712</v>
      </c>
      <c r="AT142" s="3">
        <f t="shared" si="8"/>
        <v>5.193376190476191</v>
      </c>
      <c r="AU142" s="3">
        <f t="shared" si="9"/>
        <v>5.1189710892857132</v>
      </c>
      <c r="AV142" s="3">
        <f t="shared" si="10"/>
        <v>5.2193430714285709</v>
      </c>
      <c r="AW142" s="3">
        <f t="shared" si="11"/>
        <v>5.1444386071428578</v>
      </c>
      <c r="AX142" s="3">
        <f t="shared" si="12"/>
        <v>5.2453099523809525</v>
      </c>
      <c r="AY142" s="3">
        <f t="shared" si="13"/>
        <v>-0.76297619047618959</v>
      </c>
      <c r="AZ142" s="3">
        <f t="shared" si="14"/>
        <v>-0.7667910714285705</v>
      </c>
      <c r="BA142" s="3">
        <f t="shared" si="15"/>
        <v>-0.77060595238095153</v>
      </c>
      <c r="BB142" s="3">
        <f t="shared" si="16"/>
        <v>-0.77823571428571336</v>
      </c>
      <c r="BC142" s="3">
        <f t="shared" si="17"/>
        <v>-0.79349523809523714</v>
      </c>
      <c r="BD142" s="3">
        <f t="shared" si="18"/>
        <v>-0.78212689285714188</v>
      </c>
      <c r="BE142" s="3">
        <f t="shared" si="19"/>
        <v>-0.79746271428571336</v>
      </c>
      <c r="BF142" s="3">
        <f t="shared" si="20"/>
        <v>-0.78601807142857061</v>
      </c>
      <c r="BG142" s="3">
        <f t="shared" si="21"/>
        <v>-0.80143019047618957</v>
      </c>
    </row>
    <row r="143" spans="1:59" ht="15" x14ac:dyDescent="0.25">
      <c r="A143" s="38" t="s">
        <v>315</v>
      </c>
      <c r="B143" s="38" t="s">
        <v>70</v>
      </c>
      <c r="C143" s="38" t="s">
        <v>181</v>
      </c>
      <c r="D143" s="38"/>
      <c r="E143" s="39">
        <f>AVERAGE(IFERROR(VLOOKUP($A143,'Nates Projections'!$A$8:$O$500,5,FALSE),VLOOKUP($A143,'Blakes Projections'!$A$8:$O$500,5,FALSE)),IFERROR(VLOOKUP($A143,'Blakes Projections'!$A$8:$O$500,5,FALSE),VLOOKUP($A143,'Nates Projections'!$A$8:$O$500,5,FALSE)))</f>
        <v>84</v>
      </c>
      <c r="F143" s="38">
        <f>AVERAGE(IFERROR(VLOOKUP($A143,'Nates Projections'!$A$8:$O$500,6,FALSE),VLOOKUP($A143,'Blakes Projections'!$A$8:$O$500,6,FALSE)),IFERROR(VLOOKUP($A143,'Blakes Projections'!$A$8:$O$500,6,FALSE),VLOOKUP($A143,'Nates Projections'!$A$8:$O$500,6,FALSE)))</f>
        <v>8.1999999999999993</v>
      </c>
      <c r="G143" s="38">
        <f>AVERAGE(IFERROR(VLOOKUP($A143,'Nates Projections'!$A$8:$O$500,7,FALSE),VLOOKUP($A143,'Blakes Projections'!$A$8:$O$500,7,FALSE)),IFERROR(VLOOKUP($A143,'Blakes Projections'!$A$8:$O$500,7,FALSE),VLOOKUP($A143,'Nates Projections'!$A$8:$O$500,7,FALSE)))</f>
        <v>20.05</v>
      </c>
      <c r="H143" s="38">
        <f>AVERAGE(IFERROR(VLOOKUP($A143,'Nates Projections'!$A$8:$O$500,8,FALSE),VLOOKUP($A143,'Blakes Projections'!$A$8:$O$500,8,FALSE)),IFERROR(VLOOKUP($A143,'Blakes Projections'!$A$8:$O$500,8,FALSE),VLOOKUP($A143,'Nates Projections'!$A$8:$O$500,8,FALSE)))</f>
        <v>28.25</v>
      </c>
      <c r="I143" s="38">
        <f>AVERAGE(IFERROR(VLOOKUP($A143,'Nates Projections'!$A$8:$O$500,9,FALSE),VLOOKUP($A143,'Blakes Projections'!$A$8:$O$500,9,FALSE)),IFERROR(VLOOKUP($A143,'Blakes Projections'!$A$8:$O$500,9,FALSE),VLOOKUP($A143,'Nates Projections'!$A$8:$O$500,9,FALSE)))</f>
        <v>1.1499999999999999</v>
      </c>
      <c r="J143" s="38">
        <f>AVERAGE(IFERROR(VLOOKUP($A143,'Nates Projections'!$A$8:$O$500,10,FALSE),VLOOKUP($A143,'Blakes Projections'!$A$8:$O$500,10,FALSE)),IFERROR(VLOOKUP($A143,'Blakes Projections'!$A$8:$O$500,10,FALSE),VLOOKUP($A143,'Nates Projections'!$A$8:$O$500,10,FALSE)))</f>
        <v>171.95</v>
      </c>
      <c r="K143" s="38">
        <f>AVERAGE(IFERROR(VLOOKUP($A143,'Nates Projections'!$A$8:$O$500,11,FALSE),VLOOKUP($A143,'Blakes Projections'!$A$8:$O$500,11,FALSE)),IFERROR(VLOOKUP($A143,'Blakes Projections'!$A$8:$O$500,11,FALSE),VLOOKUP($A143,'Nates Projections'!$A$8:$O$500,11,FALSE)))</f>
        <v>160.94999999999999</v>
      </c>
      <c r="L143" s="38">
        <f>AVERAGE(IFERROR(VLOOKUP($A143,'Nates Projections'!$A$8:$O$500,12,FALSE),VLOOKUP($A143,'Blakes Projections'!$A$8:$O$500,12,FALSE)),IFERROR(VLOOKUP($A143,'Blakes Projections'!$A$8:$O$500,12,FALSE),VLOOKUP($A143,'Nates Projections'!$A$8:$O$500,12,FALSE)))</f>
        <v>168.89999999999998</v>
      </c>
      <c r="M143" s="38">
        <f>AVERAGE(IFERROR(VLOOKUP($A143,'Nates Projections'!$A$8:$O$500,13,FALSE),VLOOKUP($A143,'Blakes Projections'!$A$8:$O$500,13,FALSE)),IFERROR(VLOOKUP($A143,'Blakes Projections'!$A$8:$O$500,13,FALSE),VLOOKUP($A143,'Nates Projections'!$A$8:$O$500,13,FALSE)))</f>
        <v>84.800000000000011</v>
      </c>
      <c r="N143" s="52">
        <f t="shared" si="0"/>
        <v>4.7688281477173598E-2</v>
      </c>
      <c r="O143" s="71">
        <f>AVERAGE(IFERROR(VLOOKUP($A143,'Nates Projections'!$A$8:$O$500,15,FALSE),VLOOKUP($A143,'Blakes Projections'!$A$8:$O$500,15,FALSE)),IFERROR(VLOOKUP($A143,'Blakes Projections'!$A$8:$O$500,15,FALSE),VLOOKUP($A143,'Nates Projections'!$A$8:$O$500,15,FALSE)))</f>
        <v>22.125</v>
      </c>
      <c r="P143" s="55">
        <f t="shared" ref="P143:Y143" si="156">IF(F$4="Yes",F143*F$5,0)</f>
        <v>41</v>
      </c>
      <c r="Q143" s="55">
        <f t="shared" si="156"/>
        <v>75.1875</v>
      </c>
      <c r="R143" s="55">
        <f t="shared" si="156"/>
        <v>0</v>
      </c>
      <c r="S143" s="55">
        <f t="shared" si="156"/>
        <v>0.57499999999999996</v>
      </c>
      <c r="T143" s="55">
        <f t="shared" si="156"/>
        <v>85.974999999999994</v>
      </c>
      <c r="U143" s="55">
        <f t="shared" si="156"/>
        <v>48.284999999999997</v>
      </c>
      <c r="V143" s="55">
        <f t="shared" si="156"/>
        <v>101.33999999999999</v>
      </c>
      <c r="W143" s="55">
        <f t="shared" si="156"/>
        <v>0</v>
      </c>
      <c r="X143" s="55">
        <f t="shared" si="156"/>
        <v>0</v>
      </c>
      <c r="Y143" s="56">
        <f t="shared" si="156"/>
        <v>0</v>
      </c>
      <c r="Z143" s="57">
        <f t="shared" si="2"/>
        <v>352.36250000000001</v>
      </c>
      <c r="AA143" s="59">
        <f t="shared" si="3"/>
        <v>4.1947916666666671</v>
      </c>
      <c r="AB143" s="59">
        <f t="shared" si="4"/>
        <v>-0.75221961309523833</v>
      </c>
      <c r="AC143" s="1"/>
      <c r="AD143" s="1"/>
      <c r="AE143" s="1"/>
      <c r="AF143" s="1"/>
      <c r="AG143" s="1"/>
      <c r="AH143" s="1"/>
      <c r="AI143" s="1"/>
      <c r="AJ143" s="1"/>
      <c r="AK143" s="1"/>
      <c r="AL143" s="1">
        <f>IFERROR(VLOOKUP(C143,CALC!$K$2:$M$8,2,FALSE),1)</f>
        <v>1</v>
      </c>
      <c r="AM143" s="1">
        <f>IFERROR(VLOOKUP(C143,CALC!$K$2:$M$8,3,FALSE),1)</f>
        <v>1</v>
      </c>
      <c r="AN143" s="1">
        <f>VLOOKUP(B143,CALC!$E$2:$H$33,3,FALSE)</f>
        <v>1.0900000000000001</v>
      </c>
      <c r="AO143" s="1">
        <f>VLOOKUP(B143,CALC!$E$2:$H$33,4,FALSE)</f>
        <v>1.0449999999999999</v>
      </c>
      <c r="AP143" s="1"/>
      <c r="AQ143" s="3">
        <f t="shared" si="5"/>
        <v>4.1947916666666671</v>
      </c>
      <c r="AR143" s="3">
        <f t="shared" si="6"/>
        <v>4.1947916666666671</v>
      </c>
      <c r="AS143" s="3">
        <f t="shared" si="7"/>
        <v>4.3835572916666665</v>
      </c>
      <c r="AT143" s="3">
        <f t="shared" si="8"/>
        <v>4.5723229166666677</v>
      </c>
      <c r="AU143" s="3">
        <f t="shared" si="9"/>
        <v>4.3835572916666665</v>
      </c>
      <c r="AV143" s="3">
        <f t="shared" si="10"/>
        <v>4.5723229166666677</v>
      </c>
      <c r="AW143" s="3">
        <f t="shared" si="11"/>
        <v>4.3835572916666665</v>
      </c>
      <c r="AX143" s="3">
        <f t="shared" si="12"/>
        <v>4.5723229166666677</v>
      </c>
      <c r="AY143" s="3">
        <f t="shared" si="13"/>
        <v>-0.71982738095238119</v>
      </c>
      <c r="AZ143" s="3">
        <f t="shared" si="14"/>
        <v>-0.71982738095238119</v>
      </c>
      <c r="BA143" s="3">
        <f t="shared" si="15"/>
        <v>-0.71982738095238119</v>
      </c>
      <c r="BB143" s="3">
        <f t="shared" si="16"/>
        <v>-0.75221961309523833</v>
      </c>
      <c r="BC143" s="3">
        <f t="shared" si="17"/>
        <v>-0.78461184523809557</v>
      </c>
      <c r="BD143" s="3">
        <f t="shared" si="18"/>
        <v>-0.75221961309523833</v>
      </c>
      <c r="BE143" s="3">
        <f t="shared" si="19"/>
        <v>-0.78461184523809557</v>
      </c>
      <c r="BF143" s="3">
        <f t="shared" si="20"/>
        <v>-0.75221961309523833</v>
      </c>
      <c r="BG143" s="3">
        <f t="shared" si="21"/>
        <v>-0.78461184523809557</v>
      </c>
    </row>
    <row r="144" spans="1:59" ht="15" x14ac:dyDescent="0.25">
      <c r="A144" s="38" t="s">
        <v>316</v>
      </c>
      <c r="B144" s="38" t="s">
        <v>74</v>
      </c>
      <c r="C144" s="38" t="s">
        <v>186</v>
      </c>
      <c r="D144" s="38"/>
      <c r="E144" s="39">
        <f>AVERAGE(IFERROR(VLOOKUP($A144,'Nates Projections'!$A$8:$O$500,5,FALSE),VLOOKUP($A144,'Blakes Projections'!$A$8:$O$500,5,FALSE)),IFERROR(VLOOKUP($A144,'Blakes Projections'!$A$8:$O$500,5,FALSE),VLOOKUP($A144,'Nates Projections'!$A$8:$O$500,5,FALSE)))</f>
        <v>84</v>
      </c>
      <c r="F144" s="38">
        <f>AVERAGE(IFERROR(VLOOKUP($A144,'Nates Projections'!$A$8:$O$500,6,FALSE),VLOOKUP($A144,'Blakes Projections'!$A$8:$O$500,6,FALSE)),IFERROR(VLOOKUP($A144,'Blakes Projections'!$A$8:$O$500,6,FALSE),VLOOKUP($A144,'Nates Projections'!$A$8:$O$500,6,FALSE)))</f>
        <v>26.049999999999997</v>
      </c>
      <c r="G144" s="38">
        <f>AVERAGE(IFERROR(VLOOKUP($A144,'Nates Projections'!$A$8:$O$500,7,FALSE),VLOOKUP($A144,'Blakes Projections'!$A$8:$O$500,7,FALSE)),IFERROR(VLOOKUP($A144,'Blakes Projections'!$A$8:$O$500,7,FALSE),VLOOKUP($A144,'Nates Projections'!$A$8:$O$500,7,FALSE)))</f>
        <v>31.95</v>
      </c>
      <c r="H144" s="38">
        <f>AVERAGE(IFERROR(VLOOKUP($A144,'Nates Projections'!$A$8:$O$500,8,FALSE),VLOOKUP($A144,'Blakes Projections'!$A$8:$O$500,8,FALSE)),IFERROR(VLOOKUP($A144,'Blakes Projections'!$A$8:$O$500,8,FALSE),VLOOKUP($A144,'Nates Projections'!$A$8:$O$500,8,FALSE)))</f>
        <v>58</v>
      </c>
      <c r="I144" s="38">
        <f>AVERAGE(IFERROR(VLOOKUP($A144,'Nates Projections'!$A$8:$O$500,9,FALSE),VLOOKUP($A144,'Blakes Projections'!$A$8:$O$500,9,FALSE)),IFERROR(VLOOKUP($A144,'Blakes Projections'!$A$8:$O$500,9,FALSE),VLOOKUP($A144,'Nates Projections'!$A$8:$O$500,9,FALSE)))</f>
        <v>18.149999999999999</v>
      </c>
      <c r="J144" s="38">
        <f>AVERAGE(IFERROR(VLOOKUP($A144,'Nates Projections'!$A$8:$O$500,10,FALSE),VLOOKUP($A144,'Blakes Projections'!$A$8:$O$500,10,FALSE)),IFERROR(VLOOKUP($A144,'Blakes Projections'!$A$8:$O$500,10,FALSE),VLOOKUP($A144,'Nates Projections'!$A$8:$O$500,10,FALSE)))</f>
        <v>240.95</v>
      </c>
      <c r="K144" s="38">
        <f>AVERAGE(IFERROR(VLOOKUP($A144,'Nates Projections'!$A$8:$O$500,11,FALSE),VLOOKUP($A144,'Blakes Projections'!$A$8:$O$500,11,FALSE)),IFERROR(VLOOKUP($A144,'Blakes Projections'!$A$8:$O$500,11,FALSE),VLOOKUP($A144,'Nates Projections'!$A$8:$O$500,11,FALSE)))</f>
        <v>35.5</v>
      </c>
      <c r="L144" s="38">
        <f>AVERAGE(IFERROR(VLOOKUP($A144,'Nates Projections'!$A$8:$O$500,12,FALSE),VLOOKUP($A144,'Blakes Projections'!$A$8:$O$500,12,FALSE)),IFERROR(VLOOKUP($A144,'Blakes Projections'!$A$8:$O$500,12,FALSE),VLOOKUP($A144,'Nates Projections'!$A$8:$O$500,12,FALSE)))</f>
        <v>41.150000000000006</v>
      </c>
      <c r="M144" s="38">
        <f>AVERAGE(IFERROR(VLOOKUP($A144,'Nates Projections'!$A$8:$O$500,13,FALSE),VLOOKUP($A144,'Blakes Projections'!$A$8:$O$500,13,FALSE)),IFERROR(VLOOKUP($A144,'Blakes Projections'!$A$8:$O$500,13,FALSE),VLOOKUP($A144,'Nates Projections'!$A$8:$O$500,13,FALSE)))</f>
        <v>32.900000000000006</v>
      </c>
      <c r="N144" s="52">
        <f t="shared" si="0"/>
        <v>0.10811371653870097</v>
      </c>
      <c r="O144" s="71">
        <f>AVERAGE(IFERROR(VLOOKUP($A144,'Nates Projections'!$A$8:$O$500,15,FALSE),VLOOKUP($A144,'Blakes Projections'!$A$8:$O$500,15,FALSE)),IFERROR(VLOOKUP($A144,'Blakes Projections'!$A$8:$O$500,15,FALSE),VLOOKUP($A144,'Nates Projections'!$A$8:$O$500,15,FALSE)))</f>
        <v>16.899999999999999</v>
      </c>
      <c r="P144" s="55">
        <f t="shared" ref="P144:Y144" si="157">IF(F$4="Yes",F144*F$5,0)</f>
        <v>130.25</v>
      </c>
      <c r="Q144" s="55">
        <f t="shared" si="157"/>
        <v>119.8125</v>
      </c>
      <c r="R144" s="55">
        <f t="shared" si="157"/>
        <v>0</v>
      </c>
      <c r="S144" s="55">
        <f t="shared" si="157"/>
        <v>9.0749999999999993</v>
      </c>
      <c r="T144" s="55">
        <f t="shared" si="157"/>
        <v>120.47499999999999</v>
      </c>
      <c r="U144" s="55">
        <f t="shared" si="157"/>
        <v>10.65</v>
      </c>
      <c r="V144" s="55">
        <f t="shared" si="157"/>
        <v>24.69</v>
      </c>
      <c r="W144" s="55">
        <f t="shared" si="157"/>
        <v>0</v>
      </c>
      <c r="X144" s="55">
        <f t="shared" si="157"/>
        <v>0</v>
      </c>
      <c r="Y144" s="56">
        <f t="shared" si="157"/>
        <v>0</v>
      </c>
      <c r="Z144" s="57">
        <f t="shared" si="2"/>
        <v>414.95249999999993</v>
      </c>
      <c r="AA144" s="59">
        <f t="shared" si="3"/>
        <v>4.9399107142857135</v>
      </c>
      <c r="AB144" s="59">
        <f t="shared" si="4"/>
        <v>-0.87909203571428574</v>
      </c>
      <c r="AC144" s="1"/>
      <c r="AD144" s="1"/>
      <c r="AE144" s="1"/>
      <c r="AF144" s="1"/>
      <c r="AG144" s="1"/>
      <c r="AH144" s="1"/>
      <c r="AI144" s="1"/>
      <c r="AJ144" s="1"/>
      <c r="AK144" s="1"/>
      <c r="AL144" s="1">
        <f>IFERROR(VLOOKUP(C144,CALC!$K$2:$M$8,2,FALSE),1)</f>
        <v>1.08</v>
      </c>
      <c r="AM144" s="1">
        <f>IFERROR(VLOOKUP(C144,CALC!$K$2:$M$8,3,FALSE),1)</f>
        <v>1.04</v>
      </c>
      <c r="AN144" s="1">
        <f>VLOOKUP(B144,CALC!$E$2:$H$33,3,FALSE)</f>
        <v>1.07</v>
      </c>
      <c r="AO144" s="1">
        <f>VLOOKUP(B144,CALC!$E$2:$H$33,4,FALSE)</f>
        <v>1.0350000000000001</v>
      </c>
      <c r="AP144" s="1"/>
      <c r="AQ144" s="3">
        <f t="shared" si="5"/>
        <v>5.1375071428571424</v>
      </c>
      <c r="AR144" s="3">
        <f t="shared" si="6"/>
        <v>5.3351035714285713</v>
      </c>
      <c r="AS144" s="3">
        <f t="shared" si="7"/>
        <v>5.1128075892857145</v>
      </c>
      <c r="AT144" s="3">
        <f t="shared" si="8"/>
        <v>5.2857044642857138</v>
      </c>
      <c r="AU144" s="3">
        <f t="shared" si="9"/>
        <v>5.3173198928571432</v>
      </c>
      <c r="AV144" s="3">
        <f t="shared" si="10"/>
        <v>5.4971326428571423</v>
      </c>
      <c r="AW144" s="3">
        <f t="shared" si="11"/>
        <v>5.5218321964285719</v>
      </c>
      <c r="AX144" s="3">
        <f t="shared" si="12"/>
        <v>5.7085608214285717</v>
      </c>
      <c r="AY144" s="3">
        <f t="shared" si="13"/>
        <v>-0.81669642857142843</v>
      </c>
      <c r="AZ144" s="3">
        <f t="shared" si="14"/>
        <v>-0.84936428571428557</v>
      </c>
      <c r="BA144" s="3">
        <f t="shared" si="15"/>
        <v>-0.88203214285714282</v>
      </c>
      <c r="BB144" s="3">
        <f t="shared" si="16"/>
        <v>-0.84528080357142854</v>
      </c>
      <c r="BC144" s="3">
        <f t="shared" si="17"/>
        <v>-0.87386517857142842</v>
      </c>
      <c r="BD144" s="3">
        <f t="shared" si="18"/>
        <v>-0.87909203571428574</v>
      </c>
      <c r="BE144" s="3">
        <f t="shared" si="19"/>
        <v>-0.90881978571428557</v>
      </c>
      <c r="BF144" s="3">
        <f t="shared" si="20"/>
        <v>-0.91290326785714293</v>
      </c>
      <c r="BG144" s="3">
        <f t="shared" si="21"/>
        <v>-0.94377439285714282</v>
      </c>
    </row>
    <row r="145" spans="1:59" ht="15" x14ac:dyDescent="0.25">
      <c r="A145" s="38" t="s">
        <v>288</v>
      </c>
      <c r="B145" s="38" t="s">
        <v>70</v>
      </c>
      <c r="C145" s="38" t="s">
        <v>181</v>
      </c>
      <c r="D145" s="38"/>
      <c r="E145" s="39">
        <f>AVERAGE(IFERROR(VLOOKUP($A145,'Nates Projections'!$A$8:$O$500,5,FALSE),VLOOKUP($A145,'Blakes Projections'!$A$8:$O$500,5,FALSE)),IFERROR(VLOOKUP($A145,'Blakes Projections'!$A$8:$O$500,5,FALSE),VLOOKUP($A145,'Nates Projections'!$A$8:$O$500,5,FALSE)))</f>
        <v>84</v>
      </c>
      <c r="F145" s="38">
        <f>AVERAGE(IFERROR(VLOOKUP($A145,'Nates Projections'!$A$8:$O$500,6,FALSE),VLOOKUP($A145,'Blakes Projections'!$A$8:$O$500,6,FALSE)),IFERROR(VLOOKUP($A145,'Blakes Projections'!$A$8:$O$500,6,FALSE),VLOOKUP($A145,'Nates Projections'!$A$8:$O$500,6,FALSE)))</f>
        <v>6.75</v>
      </c>
      <c r="G145" s="38">
        <f>AVERAGE(IFERROR(VLOOKUP($A145,'Nates Projections'!$A$8:$O$500,7,FALSE),VLOOKUP($A145,'Blakes Projections'!$A$8:$O$500,7,FALSE)),IFERROR(VLOOKUP($A145,'Blakes Projections'!$A$8:$O$500,7,FALSE),VLOOKUP($A145,'Nates Projections'!$A$8:$O$500,7,FALSE)))</f>
        <v>22.2</v>
      </c>
      <c r="H145" s="38">
        <f>AVERAGE(IFERROR(VLOOKUP($A145,'Nates Projections'!$A$8:$O$500,8,FALSE),VLOOKUP($A145,'Blakes Projections'!$A$8:$O$500,8,FALSE)),IFERROR(VLOOKUP($A145,'Blakes Projections'!$A$8:$O$500,8,FALSE),VLOOKUP($A145,'Nates Projections'!$A$8:$O$500,8,FALSE)))</f>
        <v>28.95</v>
      </c>
      <c r="I145" s="38">
        <f>AVERAGE(IFERROR(VLOOKUP($A145,'Nates Projections'!$A$8:$O$500,9,FALSE),VLOOKUP($A145,'Blakes Projections'!$A$8:$O$500,9,FALSE)),IFERROR(VLOOKUP($A145,'Blakes Projections'!$A$8:$O$500,9,FALSE),VLOOKUP($A145,'Nates Projections'!$A$8:$O$500,9,FALSE)))</f>
        <v>1.6</v>
      </c>
      <c r="J145" s="38">
        <f>AVERAGE(IFERROR(VLOOKUP($A145,'Nates Projections'!$A$8:$O$500,10,FALSE),VLOOKUP($A145,'Blakes Projections'!$A$8:$O$500,10,FALSE)),IFERROR(VLOOKUP($A145,'Blakes Projections'!$A$8:$O$500,10,FALSE),VLOOKUP($A145,'Nates Projections'!$A$8:$O$500,10,FALSE)))</f>
        <v>143</v>
      </c>
      <c r="K145" s="38">
        <f>AVERAGE(IFERROR(VLOOKUP($A145,'Nates Projections'!$A$8:$O$500,11,FALSE),VLOOKUP($A145,'Blakes Projections'!$A$8:$O$500,11,FALSE)),IFERROR(VLOOKUP($A145,'Blakes Projections'!$A$8:$O$500,11,FALSE),VLOOKUP($A145,'Nates Projections'!$A$8:$O$500,11,FALSE)))</f>
        <v>159.44999999999999</v>
      </c>
      <c r="L145" s="38">
        <f>AVERAGE(IFERROR(VLOOKUP($A145,'Nates Projections'!$A$8:$O$500,12,FALSE),VLOOKUP($A145,'Blakes Projections'!$A$8:$O$500,12,FALSE)),IFERROR(VLOOKUP($A145,'Blakes Projections'!$A$8:$O$500,12,FALSE),VLOOKUP($A145,'Nates Projections'!$A$8:$O$500,12,FALSE)))</f>
        <v>183.7</v>
      </c>
      <c r="M145" s="38">
        <f>AVERAGE(IFERROR(VLOOKUP($A145,'Nates Projections'!$A$8:$O$500,13,FALSE),VLOOKUP($A145,'Blakes Projections'!$A$8:$O$500,13,FALSE)),IFERROR(VLOOKUP($A145,'Blakes Projections'!$A$8:$O$500,13,FALSE),VLOOKUP($A145,'Nates Projections'!$A$8:$O$500,13,FALSE)))</f>
        <v>55.599999999999994</v>
      </c>
      <c r="N145" s="52">
        <f t="shared" si="0"/>
        <v>4.72027972027972E-2</v>
      </c>
      <c r="O145" s="71">
        <f>AVERAGE(IFERROR(VLOOKUP($A145,'Nates Projections'!$A$8:$O$500,15,FALSE),VLOOKUP($A145,'Blakes Projections'!$A$8:$O$500,15,FALSE)),IFERROR(VLOOKUP($A145,'Blakes Projections'!$A$8:$O$500,15,FALSE),VLOOKUP($A145,'Nates Projections'!$A$8:$O$500,15,FALSE)))</f>
        <v>22.55</v>
      </c>
      <c r="P145" s="55">
        <f t="shared" ref="P145:Y145" si="158">IF(F$4="Yes",F145*F$5,0)</f>
        <v>33.75</v>
      </c>
      <c r="Q145" s="55">
        <f t="shared" si="158"/>
        <v>83.25</v>
      </c>
      <c r="R145" s="55">
        <f t="shared" si="158"/>
        <v>0</v>
      </c>
      <c r="S145" s="55">
        <f t="shared" si="158"/>
        <v>0.8</v>
      </c>
      <c r="T145" s="55">
        <f t="shared" si="158"/>
        <v>71.5</v>
      </c>
      <c r="U145" s="55">
        <f t="shared" si="158"/>
        <v>47.834999999999994</v>
      </c>
      <c r="V145" s="55">
        <f t="shared" si="158"/>
        <v>110.21999999999998</v>
      </c>
      <c r="W145" s="55">
        <f t="shared" si="158"/>
        <v>0</v>
      </c>
      <c r="X145" s="55">
        <f t="shared" si="158"/>
        <v>0</v>
      </c>
      <c r="Y145" s="56">
        <f t="shared" si="158"/>
        <v>0</v>
      </c>
      <c r="Z145" s="57">
        <f t="shared" si="2"/>
        <v>347.35499999999996</v>
      </c>
      <c r="AA145" s="59">
        <f t="shared" si="3"/>
        <v>4.1351785714285709</v>
      </c>
      <c r="AB145" s="59">
        <f t="shared" si="4"/>
        <v>-0.81451529761904884</v>
      </c>
      <c r="AC145" s="1"/>
      <c r="AD145" s="1"/>
      <c r="AE145" s="1"/>
      <c r="AF145" s="1"/>
      <c r="AG145" s="1"/>
      <c r="AH145" s="1"/>
      <c r="AI145" s="1"/>
      <c r="AJ145" s="1"/>
      <c r="AK145" s="1"/>
      <c r="AL145" s="1">
        <f>IFERROR(VLOOKUP(C145,CALC!$K$2:$M$8,2,FALSE),1)</f>
        <v>1</v>
      </c>
      <c r="AM145" s="1">
        <f>IFERROR(VLOOKUP(C145,CALC!$K$2:$M$8,3,FALSE),1)</f>
        <v>1</v>
      </c>
      <c r="AN145" s="1">
        <f>VLOOKUP(B145,CALC!$E$2:$H$33,3,FALSE)</f>
        <v>1.0900000000000001</v>
      </c>
      <c r="AO145" s="1">
        <f>VLOOKUP(B145,CALC!$E$2:$H$33,4,FALSE)</f>
        <v>1.0449999999999999</v>
      </c>
      <c r="AP145" s="1"/>
      <c r="AQ145" s="3">
        <f t="shared" si="5"/>
        <v>4.1351785714285709</v>
      </c>
      <c r="AR145" s="3">
        <f t="shared" si="6"/>
        <v>4.1351785714285709</v>
      </c>
      <c r="AS145" s="3">
        <f t="shared" si="7"/>
        <v>4.3212616071428567</v>
      </c>
      <c r="AT145" s="3">
        <f t="shared" si="8"/>
        <v>4.5073446428571424</v>
      </c>
      <c r="AU145" s="3">
        <f t="shared" si="9"/>
        <v>4.3212616071428567</v>
      </c>
      <c r="AV145" s="3">
        <f t="shared" si="10"/>
        <v>4.5073446428571424</v>
      </c>
      <c r="AW145" s="3">
        <f t="shared" si="11"/>
        <v>4.3212616071428567</v>
      </c>
      <c r="AX145" s="3">
        <f t="shared" si="12"/>
        <v>4.5073446428571424</v>
      </c>
      <c r="AY145" s="3">
        <f t="shared" si="13"/>
        <v>-0.7794404761904774</v>
      </c>
      <c r="AZ145" s="3">
        <f t="shared" si="14"/>
        <v>-0.7794404761904774</v>
      </c>
      <c r="BA145" s="3">
        <f t="shared" si="15"/>
        <v>-0.7794404761904774</v>
      </c>
      <c r="BB145" s="3">
        <f t="shared" si="16"/>
        <v>-0.81451529761904884</v>
      </c>
      <c r="BC145" s="3">
        <f t="shared" si="17"/>
        <v>-0.84959011904762038</v>
      </c>
      <c r="BD145" s="3">
        <f t="shared" si="18"/>
        <v>-0.81451529761904884</v>
      </c>
      <c r="BE145" s="3">
        <f t="shared" si="19"/>
        <v>-0.84959011904762038</v>
      </c>
      <c r="BF145" s="3">
        <f t="shared" si="20"/>
        <v>-0.81451529761904884</v>
      </c>
      <c r="BG145" s="3">
        <f t="shared" si="21"/>
        <v>-0.84959011904762038</v>
      </c>
    </row>
    <row r="146" spans="1:59" ht="15" x14ac:dyDescent="0.25">
      <c r="A146" s="38" t="s">
        <v>298</v>
      </c>
      <c r="B146" s="38" t="s">
        <v>43</v>
      </c>
      <c r="C146" s="38" t="s">
        <v>186</v>
      </c>
      <c r="D146" s="38"/>
      <c r="E146" s="39">
        <f>AVERAGE(IFERROR(VLOOKUP($A146,'Nates Projections'!$A$8:$O$500,5,FALSE),VLOOKUP($A146,'Blakes Projections'!$A$8:$O$500,5,FALSE)),IFERROR(VLOOKUP($A146,'Blakes Projections'!$A$8:$O$500,5,FALSE),VLOOKUP($A146,'Nates Projections'!$A$8:$O$500,5,FALSE)))</f>
        <v>84</v>
      </c>
      <c r="F146" s="38">
        <f>AVERAGE(IFERROR(VLOOKUP($A146,'Nates Projections'!$A$8:$O$500,6,FALSE),VLOOKUP($A146,'Blakes Projections'!$A$8:$O$500,6,FALSE)),IFERROR(VLOOKUP($A146,'Blakes Projections'!$A$8:$O$500,6,FALSE),VLOOKUP($A146,'Nates Projections'!$A$8:$O$500,6,FALSE)))</f>
        <v>26.8</v>
      </c>
      <c r="G146" s="38">
        <f>AVERAGE(IFERROR(VLOOKUP($A146,'Nates Projections'!$A$8:$O$500,7,FALSE),VLOOKUP($A146,'Blakes Projections'!$A$8:$O$500,7,FALSE)),IFERROR(VLOOKUP($A146,'Blakes Projections'!$A$8:$O$500,7,FALSE),VLOOKUP($A146,'Nates Projections'!$A$8:$O$500,7,FALSE)))</f>
        <v>35.75</v>
      </c>
      <c r="H146" s="38">
        <f>AVERAGE(IFERROR(VLOOKUP($A146,'Nates Projections'!$A$8:$O$500,8,FALSE),VLOOKUP($A146,'Blakes Projections'!$A$8:$O$500,8,FALSE)),IFERROR(VLOOKUP($A146,'Blakes Projections'!$A$8:$O$500,8,FALSE),VLOOKUP($A146,'Nates Projections'!$A$8:$O$500,8,FALSE)))</f>
        <v>62.6</v>
      </c>
      <c r="I146" s="38">
        <f>AVERAGE(IFERROR(VLOOKUP($A146,'Nates Projections'!$A$8:$O$500,9,FALSE),VLOOKUP($A146,'Blakes Projections'!$A$8:$O$500,9,FALSE)),IFERROR(VLOOKUP($A146,'Blakes Projections'!$A$8:$O$500,9,FALSE),VLOOKUP($A146,'Nates Projections'!$A$8:$O$500,9,FALSE)))</f>
        <v>17.45</v>
      </c>
      <c r="J146" s="38">
        <f>AVERAGE(IFERROR(VLOOKUP($A146,'Nates Projections'!$A$8:$O$500,10,FALSE),VLOOKUP($A146,'Blakes Projections'!$A$8:$O$500,10,FALSE)),IFERROR(VLOOKUP($A146,'Blakes Projections'!$A$8:$O$500,10,FALSE),VLOOKUP($A146,'Nates Projections'!$A$8:$O$500,10,FALSE)))</f>
        <v>189.25</v>
      </c>
      <c r="K146" s="38">
        <f>AVERAGE(IFERROR(VLOOKUP($A146,'Nates Projections'!$A$8:$O$500,11,FALSE),VLOOKUP($A146,'Blakes Projections'!$A$8:$O$500,11,FALSE)),IFERROR(VLOOKUP($A146,'Blakes Projections'!$A$8:$O$500,11,FALSE),VLOOKUP($A146,'Nates Projections'!$A$8:$O$500,11,FALSE)))</f>
        <v>78.849999999999994</v>
      </c>
      <c r="L146" s="38">
        <f>AVERAGE(IFERROR(VLOOKUP($A146,'Nates Projections'!$A$8:$O$500,12,FALSE),VLOOKUP($A146,'Blakes Projections'!$A$8:$O$500,12,FALSE)),IFERROR(VLOOKUP($A146,'Blakes Projections'!$A$8:$O$500,12,FALSE),VLOOKUP($A146,'Nates Projections'!$A$8:$O$500,12,FALSE)))</f>
        <v>30.25</v>
      </c>
      <c r="M146" s="38">
        <f>AVERAGE(IFERROR(VLOOKUP($A146,'Nates Projections'!$A$8:$O$500,13,FALSE),VLOOKUP($A146,'Blakes Projections'!$A$8:$O$500,13,FALSE)),IFERROR(VLOOKUP($A146,'Blakes Projections'!$A$8:$O$500,13,FALSE),VLOOKUP($A146,'Nates Projections'!$A$8:$O$500,13,FALSE)))</f>
        <v>51.5</v>
      </c>
      <c r="N146" s="52">
        <f t="shared" si="0"/>
        <v>0.14161162483487452</v>
      </c>
      <c r="O146" s="71">
        <f>AVERAGE(IFERROR(VLOOKUP($A146,'Nates Projections'!$A$8:$O$500,15,FALSE),VLOOKUP($A146,'Blakes Projections'!$A$8:$O$500,15,FALSE)),IFERROR(VLOOKUP($A146,'Blakes Projections'!$A$8:$O$500,15,FALSE),VLOOKUP($A146,'Nates Projections'!$A$8:$O$500,15,FALSE)))</f>
        <v>16.55</v>
      </c>
      <c r="P146" s="55">
        <f t="shared" ref="P146:Y146" si="159">IF(F$4="Yes",F146*F$5,0)</f>
        <v>134</v>
      </c>
      <c r="Q146" s="55">
        <f t="shared" si="159"/>
        <v>134.0625</v>
      </c>
      <c r="R146" s="55">
        <f t="shared" si="159"/>
        <v>0</v>
      </c>
      <c r="S146" s="55">
        <f t="shared" si="159"/>
        <v>8.7249999999999996</v>
      </c>
      <c r="T146" s="55">
        <f t="shared" si="159"/>
        <v>94.625</v>
      </c>
      <c r="U146" s="55">
        <f t="shared" si="159"/>
        <v>23.654999999999998</v>
      </c>
      <c r="V146" s="55">
        <f t="shared" si="159"/>
        <v>18.149999999999999</v>
      </c>
      <c r="W146" s="55">
        <f t="shared" si="159"/>
        <v>0</v>
      </c>
      <c r="X146" s="55">
        <f t="shared" si="159"/>
        <v>0</v>
      </c>
      <c r="Y146" s="56">
        <f t="shared" si="159"/>
        <v>0</v>
      </c>
      <c r="Z146" s="57">
        <f t="shared" si="2"/>
        <v>413.21749999999997</v>
      </c>
      <c r="AA146" s="59">
        <f t="shared" si="3"/>
        <v>4.9192559523809525</v>
      </c>
      <c r="AB146" s="59">
        <f t="shared" si="4"/>
        <v>-0.87084523809523706</v>
      </c>
      <c r="AC146" s="1"/>
      <c r="AD146" s="1"/>
      <c r="AE146" s="1"/>
      <c r="AF146" s="1"/>
      <c r="AG146" s="1"/>
      <c r="AH146" s="1"/>
      <c r="AI146" s="1"/>
      <c r="AJ146" s="1"/>
      <c r="AK146" s="1"/>
      <c r="AL146" s="1">
        <f>IFERROR(VLOOKUP(C146,CALC!$K$2:$M$8,2,FALSE),1)</f>
        <v>1.08</v>
      </c>
      <c r="AM146" s="1">
        <f>IFERROR(VLOOKUP(C146,CALC!$K$2:$M$8,3,FALSE),1)</f>
        <v>1.04</v>
      </c>
      <c r="AN146" s="1">
        <f>VLOOKUP(B146,CALC!$E$2:$H$33,3,FALSE)</f>
        <v>1</v>
      </c>
      <c r="AO146" s="1">
        <f>VLOOKUP(B146,CALC!$E$2:$H$33,4,FALSE)</f>
        <v>1</v>
      </c>
      <c r="AP146" s="1"/>
      <c r="AQ146" s="3">
        <f t="shared" si="5"/>
        <v>5.116026190476191</v>
      </c>
      <c r="AR146" s="3">
        <f t="shared" si="6"/>
        <v>5.3127964285714286</v>
      </c>
      <c r="AS146" s="3">
        <f t="shared" si="7"/>
        <v>4.9192559523809525</v>
      </c>
      <c r="AT146" s="3">
        <f t="shared" si="8"/>
        <v>4.9192559523809525</v>
      </c>
      <c r="AU146" s="3">
        <f t="shared" si="9"/>
        <v>5.116026190476191</v>
      </c>
      <c r="AV146" s="3">
        <f t="shared" si="10"/>
        <v>5.116026190476191</v>
      </c>
      <c r="AW146" s="3">
        <f t="shared" si="11"/>
        <v>5.3127964285714286</v>
      </c>
      <c r="AX146" s="3">
        <f t="shared" si="12"/>
        <v>5.3127964285714286</v>
      </c>
      <c r="AY146" s="3">
        <f t="shared" si="13"/>
        <v>-0.83735119047618944</v>
      </c>
      <c r="AZ146" s="3">
        <f t="shared" si="14"/>
        <v>-0.87084523809523706</v>
      </c>
      <c r="BA146" s="3">
        <f t="shared" si="15"/>
        <v>-0.90433928571428468</v>
      </c>
      <c r="BB146" s="3">
        <f t="shared" si="16"/>
        <v>-0.83735119047618944</v>
      </c>
      <c r="BC146" s="3">
        <f t="shared" si="17"/>
        <v>-0.83735119047618944</v>
      </c>
      <c r="BD146" s="3">
        <f t="shared" si="18"/>
        <v>-0.87084523809523706</v>
      </c>
      <c r="BE146" s="3">
        <f t="shared" si="19"/>
        <v>-0.87084523809523706</v>
      </c>
      <c r="BF146" s="3">
        <f t="shared" si="20"/>
        <v>-0.90433928571428468</v>
      </c>
      <c r="BG146" s="3">
        <f t="shared" si="21"/>
        <v>-0.90433928571428468</v>
      </c>
    </row>
    <row r="147" spans="1:59" ht="15" x14ac:dyDescent="0.25">
      <c r="A147" s="38" t="s">
        <v>334</v>
      </c>
      <c r="B147" s="38" t="s">
        <v>68</v>
      </c>
      <c r="C147" s="38" t="s">
        <v>181</v>
      </c>
      <c r="D147" s="38"/>
      <c r="E147" s="39">
        <f>AVERAGE(IFERROR(VLOOKUP($A147,'Nates Projections'!$A$8:$O$500,5,FALSE),VLOOKUP($A147,'Blakes Projections'!$A$8:$O$500,5,FALSE)),IFERROR(VLOOKUP($A147,'Blakes Projections'!$A$8:$O$500,5,FALSE),VLOOKUP($A147,'Nates Projections'!$A$8:$O$500,5,FALSE)))</f>
        <v>84</v>
      </c>
      <c r="F147" s="38">
        <f>AVERAGE(IFERROR(VLOOKUP($A147,'Nates Projections'!$A$8:$O$500,6,FALSE),VLOOKUP($A147,'Blakes Projections'!$A$8:$O$500,6,FALSE)),IFERROR(VLOOKUP($A147,'Blakes Projections'!$A$8:$O$500,6,FALSE),VLOOKUP($A147,'Nates Projections'!$A$8:$O$500,6,FALSE)))</f>
        <v>11.25</v>
      </c>
      <c r="G147" s="38">
        <f>AVERAGE(IFERROR(VLOOKUP($A147,'Nates Projections'!$A$8:$O$500,7,FALSE),VLOOKUP($A147,'Blakes Projections'!$A$8:$O$500,7,FALSE)),IFERROR(VLOOKUP($A147,'Blakes Projections'!$A$8:$O$500,7,FALSE),VLOOKUP($A147,'Nates Projections'!$A$8:$O$500,7,FALSE)))</f>
        <v>26.450000000000003</v>
      </c>
      <c r="H147" s="38">
        <f>AVERAGE(IFERROR(VLOOKUP($A147,'Nates Projections'!$A$8:$O$500,8,FALSE),VLOOKUP($A147,'Blakes Projections'!$A$8:$O$500,8,FALSE)),IFERROR(VLOOKUP($A147,'Blakes Projections'!$A$8:$O$500,8,FALSE),VLOOKUP($A147,'Nates Projections'!$A$8:$O$500,8,FALSE)))</f>
        <v>37.700000000000003</v>
      </c>
      <c r="I147" s="38">
        <f>AVERAGE(IFERROR(VLOOKUP($A147,'Nates Projections'!$A$8:$O$500,9,FALSE),VLOOKUP($A147,'Blakes Projections'!$A$8:$O$500,9,FALSE)),IFERROR(VLOOKUP($A147,'Blakes Projections'!$A$8:$O$500,9,FALSE),VLOOKUP($A147,'Nates Projections'!$A$8:$O$500,9,FALSE)))</f>
        <v>6.5</v>
      </c>
      <c r="J147" s="38">
        <f>AVERAGE(IFERROR(VLOOKUP($A147,'Nates Projections'!$A$8:$O$500,10,FALSE),VLOOKUP($A147,'Blakes Projections'!$A$8:$O$500,10,FALSE)),IFERROR(VLOOKUP($A147,'Blakes Projections'!$A$8:$O$500,10,FALSE),VLOOKUP($A147,'Nates Projections'!$A$8:$O$500,10,FALSE)))</f>
        <v>162.14999999999998</v>
      </c>
      <c r="K147" s="38">
        <f>AVERAGE(IFERROR(VLOOKUP($A147,'Nates Projections'!$A$8:$O$500,11,FALSE),VLOOKUP($A147,'Blakes Projections'!$A$8:$O$500,11,FALSE)),IFERROR(VLOOKUP($A147,'Blakes Projections'!$A$8:$O$500,11,FALSE),VLOOKUP($A147,'Nates Projections'!$A$8:$O$500,11,FALSE)))</f>
        <v>34.15</v>
      </c>
      <c r="L147" s="38">
        <f>AVERAGE(IFERROR(VLOOKUP($A147,'Nates Projections'!$A$8:$O$500,12,FALSE),VLOOKUP($A147,'Blakes Projections'!$A$8:$O$500,12,FALSE)),IFERROR(VLOOKUP($A147,'Blakes Projections'!$A$8:$O$500,12,FALSE),VLOOKUP($A147,'Nates Projections'!$A$8:$O$500,12,FALSE)))</f>
        <v>154.75</v>
      </c>
      <c r="M147" s="38">
        <f>AVERAGE(IFERROR(VLOOKUP($A147,'Nates Projections'!$A$8:$O$500,13,FALSE),VLOOKUP($A147,'Blakes Projections'!$A$8:$O$500,13,FALSE)),IFERROR(VLOOKUP($A147,'Blakes Projections'!$A$8:$O$500,13,FALSE),VLOOKUP($A147,'Nates Projections'!$A$8:$O$500,13,FALSE)))</f>
        <v>50.65</v>
      </c>
      <c r="N147" s="52">
        <f t="shared" si="0"/>
        <v>6.9380203515263653E-2</v>
      </c>
      <c r="O147" s="71">
        <f>AVERAGE(IFERROR(VLOOKUP($A147,'Nates Projections'!$A$8:$O$500,15,FALSE),VLOOKUP($A147,'Blakes Projections'!$A$8:$O$500,15,FALSE)),IFERROR(VLOOKUP($A147,'Blakes Projections'!$A$8:$O$500,15,FALSE),VLOOKUP($A147,'Nates Projections'!$A$8:$O$500,15,FALSE)))</f>
        <v>21.95</v>
      </c>
      <c r="P147" s="55">
        <f t="shared" ref="P147:Y147" si="160">IF(F$4="Yes",F147*F$5,0)</f>
        <v>56.25</v>
      </c>
      <c r="Q147" s="55">
        <f t="shared" si="160"/>
        <v>99.187500000000014</v>
      </c>
      <c r="R147" s="55">
        <f t="shared" si="160"/>
        <v>0</v>
      </c>
      <c r="S147" s="55">
        <f t="shared" si="160"/>
        <v>3.25</v>
      </c>
      <c r="T147" s="55">
        <f t="shared" si="160"/>
        <v>81.074999999999989</v>
      </c>
      <c r="U147" s="55">
        <f t="shared" si="160"/>
        <v>10.244999999999999</v>
      </c>
      <c r="V147" s="55">
        <f t="shared" si="160"/>
        <v>92.85</v>
      </c>
      <c r="W147" s="55">
        <f t="shared" si="160"/>
        <v>0</v>
      </c>
      <c r="X147" s="55">
        <f t="shared" si="160"/>
        <v>0</v>
      </c>
      <c r="Y147" s="56">
        <f t="shared" si="160"/>
        <v>0</v>
      </c>
      <c r="Z147" s="57">
        <f t="shared" si="2"/>
        <v>342.85749999999996</v>
      </c>
      <c r="AA147" s="59">
        <f t="shared" si="3"/>
        <v>4.0816369047619041</v>
      </c>
      <c r="AB147" s="59">
        <f t="shared" si="4"/>
        <v>-0.83298214285714423</v>
      </c>
      <c r="AC147" s="1"/>
      <c r="AD147" s="1"/>
      <c r="AE147" s="1"/>
      <c r="AF147" s="1"/>
      <c r="AG147" s="1"/>
      <c r="AH147" s="1"/>
      <c r="AI147" s="1"/>
      <c r="AJ147" s="1"/>
      <c r="AK147" s="1"/>
      <c r="AL147" s="1">
        <f>IFERROR(VLOOKUP(C147,CALC!$K$2:$M$8,2,FALSE),1)</f>
        <v>1</v>
      </c>
      <c r="AM147" s="1">
        <f>IFERROR(VLOOKUP(C147,CALC!$K$2:$M$8,3,FALSE),1)</f>
        <v>1</v>
      </c>
      <c r="AN147" s="1">
        <f>VLOOKUP(B147,CALC!$E$2:$H$33,3,FALSE)</f>
        <v>1</v>
      </c>
      <c r="AO147" s="1">
        <f>VLOOKUP(B147,CALC!$E$2:$H$33,4,FALSE)</f>
        <v>1</v>
      </c>
      <c r="AP147" s="1"/>
      <c r="AQ147" s="3">
        <f t="shared" si="5"/>
        <v>4.0816369047619041</v>
      </c>
      <c r="AR147" s="3">
        <f t="shared" si="6"/>
        <v>4.0816369047619041</v>
      </c>
      <c r="AS147" s="3">
        <f t="shared" si="7"/>
        <v>4.0816369047619041</v>
      </c>
      <c r="AT147" s="3">
        <f t="shared" si="8"/>
        <v>4.0816369047619041</v>
      </c>
      <c r="AU147" s="3">
        <f t="shared" si="9"/>
        <v>4.0816369047619041</v>
      </c>
      <c r="AV147" s="3">
        <f t="shared" si="10"/>
        <v>4.0816369047619041</v>
      </c>
      <c r="AW147" s="3">
        <f t="shared" si="11"/>
        <v>4.0816369047619041</v>
      </c>
      <c r="AX147" s="3">
        <f t="shared" si="12"/>
        <v>4.0816369047619041</v>
      </c>
      <c r="AY147" s="3">
        <f t="shared" si="13"/>
        <v>-0.83298214285714423</v>
      </c>
      <c r="AZ147" s="3">
        <f t="shared" si="14"/>
        <v>-0.83298214285714423</v>
      </c>
      <c r="BA147" s="3">
        <f t="shared" si="15"/>
        <v>-0.83298214285714423</v>
      </c>
      <c r="BB147" s="3">
        <f t="shared" si="16"/>
        <v>-0.83298214285714423</v>
      </c>
      <c r="BC147" s="3">
        <f t="shared" si="17"/>
        <v>-0.83298214285714423</v>
      </c>
      <c r="BD147" s="3">
        <f t="shared" si="18"/>
        <v>-0.83298214285714423</v>
      </c>
      <c r="BE147" s="3">
        <f t="shared" si="19"/>
        <v>-0.83298214285714423</v>
      </c>
      <c r="BF147" s="3">
        <f t="shared" si="20"/>
        <v>-0.83298214285714423</v>
      </c>
      <c r="BG147" s="3">
        <f t="shared" si="21"/>
        <v>-0.83298214285714423</v>
      </c>
    </row>
    <row r="148" spans="1:59" ht="15" x14ac:dyDescent="0.25">
      <c r="A148" s="38" t="s">
        <v>308</v>
      </c>
      <c r="B148" s="38" t="s">
        <v>19</v>
      </c>
      <c r="C148" s="38" t="s">
        <v>153</v>
      </c>
      <c r="D148" s="38"/>
      <c r="E148" s="39">
        <f>AVERAGE(IFERROR(VLOOKUP($A148,'Nates Projections'!$A$8:$O$500,5,FALSE),VLOOKUP($A148,'Blakes Projections'!$A$8:$O$500,5,FALSE)),IFERROR(VLOOKUP($A148,'Blakes Projections'!$A$8:$O$500,5,FALSE),VLOOKUP($A148,'Nates Projections'!$A$8:$O$500,5,FALSE)))</f>
        <v>84</v>
      </c>
      <c r="F148" s="38">
        <f>AVERAGE(IFERROR(VLOOKUP($A148,'Nates Projections'!$A$8:$O$500,6,FALSE),VLOOKUP($A148,'Blakes Projections'!$A$8:$O$500,6,FALSE)),IFERROR(VLOOKUP($A148,'Blakes Projections'!$A$8:$O$500,6,FALSE),VLOOKUP($A148,'Nates Projections'!$A$8:$O$500,6,FALSE)))</f>
        <v>21.75</v>
      </c>
      <c r="G148" s="38">
        <f>AVERAGE(IFERROR(VLOOKUP($A148,'Nates Projections'!$A$8:$O$500,7,FALSE),VLOOKUP($A148,'Blakes Projections'!$A$8:$O$500,7,FALSE)),IFERROR(VLOOKUP($A148,'Blakes Projections'!$A$8:$O$500,7,FALSE),VLOOKUP($A148,'Nates Projections'!$A$8:$O$500,7,FALSE)))</f>
        <v>47.099999999999994</v>
      </c>
      <c r="H148" s="38">
        <f>AVERAGE(IFERROR(VLOOKUP($A148,'Nates Projections'!$A$8:$O$500,8,FALSE),VLOOKUP($A148,'Blakes Projections'!$A$8:$O$500,8,FALSE)),IFERROR(VLOOKUP($A148,'Blakes Projections'!$A$8:$O$500,8,FALSE),VLOOKUP($A148,'Nates Projections'!$A$8:$O$500,8,FALSE)))</f>
        <v>68.849999999999994</v>
      </c>
      <c r="I148" s="38">
        <f>AVERAGE(IFERROR(VLOOKUP($A148,'Nates Projections'!$A$8:$O$500,9,FALSE),VLOOKUP($A148,'Blakes Projections'!$A$8:$O$500,9,FALSE)),IFERROR(VLOOKUP($A148,'Blakes Projections'!$A$8:$O$500,9,FALSE),VLOOKUP($A148,'Nates Projections'!$A$8:$O$500,9,FALSE)))</f>
        <v>24.200000000000003</v>
      </c>
      <c r="J148" s="38">
        <f>AVERAGE(IFERROR(VLOOKUP($A148,'Nates Projections'!$A$8:$O$500,10,FALSE),VLOOKUP($A148,'Blakes Projections'!$A$8:$O$500,10,FALSE)),IFERROR(VLOOKUP($A148,'Blakes Projections'!$A$8:$O$500,10,FALSE),VLOOKUP($A148,'Nates Projections'!$A$8:$O$500,10,FALSE)))</f>
        <v>145.69999999999999</v>
      </c>
      <c r="K148" s="38">
        <f>AVERAGE(IFERROR(VLOOKUP($A148,'Nates Projections'!$A$8:$O$500,11,FALSE),VLOOKUP($A148,'Blakes Projections'!$A$8:$O$500,11,FALSE)),IFERROR(VLOOKUP($A148,'Blakes Projections'!$A$8:$O$500,11,FALSE),VLOOKUP($A148,'Nates Projections'!$A$8:$O$500,11,FALSE)))</f>
        <v>14.4</v>
      </c>
      <c r="L148" s="38">
        <f>AVERAGE(IFERROR(VLOOKUP($A148,'Nates Projections'!$A$8:$O$500,12,FALSE),VLOOKUP($A148,'Blakes Projections'!$A$8:$O$500,12,FALSE)),IFERROR(VLOOKUP($A148,'Blakes Projections'!$A$8:$O$500,12,FALSE),VLOOKUP($A148,'Nates Projections'!$A$8:$O$500,12,FALSE)))</f>
        <v>54.349999999999994</v>
      </c>
      <c r="M148" s="38">
        <f>AVERAGE(IFERROR(VLOOKUP($A148,'Nates Projections'!$A$8:$O$500,13,FALSE),VLOOKUP($A148,'Blakes Projections'!$A$8:$O$500,13,FALSE)),IFERROR(VLOOKUP($A148,'Blakes Projections'!$A$8:$O$500,13,FALSE),VLOOKUP($A148,'Nates Projections'!$A$8:$O$500,13,FALSE)))</f>
        <v>32.85</v>
      </c>
      <c r="N148" s="52">
        <f t="shared" si="0"/>
        <v>0.14927934111187371</v>
      </c>
      <c r="O148" s="71">
        <f>AVERAGE(IFERROR(VLOOKUP($A148,'Nates Projections'!$A$8:$O$500,15,FALSE),VLOOKUP($A148,'Blakes Projections'!$A$8:$O$500,15,FALSE)),IFERROR(VLOOKUP($A148,'Blakes Projections'!$A$8:$O$500,15,FALSE),VLOOKUP($A148,'Nates Projections'!$A$8:$O$500,15,FALSE)))</f>
        <v>17.375</v>
      </c>
      <c r="P148" s="55">
        <f t="shared" ref="P148:Y148" si="161">IF(F$4="Yes",F148*F$5,0)</f>
        <v>108.75</v>
      </c>
      <c r="Q148" s="55">
        <f t="shared" si="161"/>
        <v>176.62499999999997</v>
      </c>
      <c r="R148" s="55">
        <f t="shared" si="161"/>
        <v>0</v>
      </c>
      <c r="S148" s="55">
        <f t="shared" si="161"/>
        <v>12.100000000000001</v>
      </c>
      <c r="T148" s="55">
        <f t="shared" si="161"/>
        <v>72.849999999999994</v>
      </c>
      <c r="U148" s="55">
        <f t="shared" si="161"/>
        <v>4.32</v>
      </c>
      <c r="V148" s="55">
        <f t="shared" si="161"/>
        <v>32.609999999999992</v>
      </c>
      <c r="W148" s="55">
        <f t="shared" si="161"/>
        <v>0</v>
      </c>
      <c r="X148" s="55">
        <f t="shared" si="161"/>
        <v>0</v>
      </c>
      <c r="Y148" s="56">
        <f t="shared" si="161"/>
        <v>0</v>
      </c>
      <c r="Z148" s="57">
        <f t="shared" si="2"/>
        <v>407.25500000000005</v>
      </c>
      <c r="AA148" s="59">
        <f t="shared" si="3"/>
        <v>4.8482738095238105</v>
      </c>
      <c r="AB148" s="59">
        <f t="shared" si="4"/>
        <v>-0.97473249999999789</v>
      </c>
      <c r="AC148" s="1"/>
      <c r="AD148" s="1"/>
      <c r="AE148" s="1"/>
      <c r="AF148" s="1"/>
      <c r="AG148" s="1"/>
      <c r="AH148" s="1"/>
      <c r="AI148" s="1"/>
      <c r="AJ148" s="1"/>
      <c r="AK148" s="1"/>
      <c r="AL148" s="1">
        <f>IFERROR(VLOOKUP(C148,CALC!$K$2:$M$8,2,FALSE),1)</f>
        <v>0.96</v>
      </c>
      <c r="AM148" s="1">
        <f>IFERROR(VLOOKUP(C148,CALC!$K$2:$M$8,3,FALSE),1)</f>
        <v>0.98</v>
      </c>
      <c r="AN148" s="1">
        <f>VLOOKUP(B148,CALC!$E$2:$H$33,3,FALSE)</f>
        <v>1.19</v>
      </c>
      <c r="AO148" s="1">
        <f>VLOOKUP(B148,CALC!$E$2:$H$33,4,FALSE)</f>
        <v>1.095</v>
      </c>
      <c r="AP148" s="1"/>
      <c r="AQ148" s="3">
        <f t="shared" si="5"/>
        <v>4.7513083333333341</v>
      </c>
      <c r="AR148" s="3">
        <f t="shared" si="6"/>
        <v>4.6543428571428578</v>
      </c>
      <c r="AS148" s="3">
        <f t="shared" si="7"/>
        <v>5.3088598214285723</v>
      </c>
      <c r="AT148" s="3">
        <f t="shared" si="8"/>
        <v>5.7694458333333341</v>
      </c>
      <c r="AU148" s="3">
        <f t="shared" si="9"/>
        <v>5.2026826250000004</v>
      </c>
      <c r="AV148" s="3">
        <f t="shared" si="10"/>
        <v>5.6540569166666677</v>
      </c>
      <c r="AW148" s="3">
        <f t="shared" si="11"/>
        <v>5.0965054285714295</v>
      </c>
      <c r="AX148" s="3">
        <f t="shared" si="12"/>
        <v>5.5386680000000004</v>
      </c>
      <c r="AY148" s="3">
        <f t="shared" si="13"/>
        <v>-0.90833333333333144</v>
      </c>
      <c r="AZ148" s="3">
        <f t="shared" si="14"/>
        <v>-0.89016666666666477</v>
      </c>
      <c r="BA148" s="3">
        <f t="shared" si="15"/>
        <v>-0.87199999999999811</v>
      </c>
      <c r="BB148" s="3">
        <f t="shared" si="16"/>
        <v>-0.99462499999999787</v>
      </c>
      <c r="BC148" s="3">
        <f t="shared" si="17"/>
        <v>-1.0809166666666643</v>
      </c>
      <c r="BD148" s="3">
        <f t="shared" si="18"/>
        <v>-0.97473249999999789</v>
      </c>
      <c r="BE148" s="3">
        <f t="shared" si="19"/>
        <v>-1.059298333333331</v>
      </c>
      <c r="BF148" s="3">
        <f t="shared" si="20"/>
        <v>-0.95483999999999791</v>
      </c>
      <c r="BG148" s="3">
        <f t="shared" si="21"/>
        <v>-1.0376799999999977</v>
      </c>
    </row>
    <row r="149" spans="1:59" ht="15" x14ac:dyDescent="0.25">
      <c r="A149" s="38" t="s">
        <v>340</v>
      </c>
      <c r="B149" s="38" t="s">
        <v>39</v>
      </c>
      <c r="C149" s="38" t="s">
        <v>186</v>
      </c>
      <c r="D149" s="38"/>
      <c r="E149" s="39">
        <f>AVERAGE(IFERROR(VLOOKUP($A149,'Nates Projections'!$A$8:$O$500,5,FALSE),VLOOKUP($A149,'Blakes Projections'!$A$8:$O$500,5,FALSE)),IFERROR(VLOOKUP($A149,'Blakes Projections'!$A$8:$O$500,5,FALSE),VLOOKUP($A149,'Nates Projections'!$A$8:$O$500,5,FALSE)))</f>
        <v>84</v>
      </c>
      <c r="F149" s="38">
        <f>AVERAGE(IFERROR(VLOOKUP($A149,'Nates Projections'!$A$8:$O$500,6,FALSE),VLOOKUP($A149,'Blakes Projections'!$A$8:$O$500,6,FALSE)),IFERROR(VLOOKUP($A149,'Blakes Projections'!$A$8:$O$500,6,FALSE),VLOOKUP($A149,'Nates Projections'!$A$8:$O$500,6,FALSE)))</f>
        <v>26.5</v>
      </c>
      <c r="G149" s="38">
        <f>AVERAGE(IFERROR(VLOOKUP($A149,'Nates Projections'!$A$8:$O$500,7,FALSE),VLOOKUP($A149,'Blakes Projections'!$A$8:$O$500,7,FALSE)),IFERROR(VLOOKUP($A149,'Blakes Projections'!$A$8:$O$500,7,FALSE),VLOOKUP($A149,'Nates Projections'!$A$8:$O$500,7,FALSE)))</f>
        <v>31.349999999999998</v>
      </c>
      <c r="H149" s="38">
        <f>AVERAGE(IFERROR(VLOOKUP($A149,'Nates Projections'!$A$8:$O$500,8,FALSE),VLOOKUP($A149,'Blakes Projections'!$A$8:$O$500,8,FALSE)),IFERROR(VLOOKUP($A149,'Blakes Projections'!$A$8:$O$500,8,FALSE),VLOOKUP($A149,'Nates Projections'!$A$8:$O$500,8,FALSE)))</f>
        <v>57.900000000000006</v>
      </c>
      <c r="I149" s="38">
        <f>AVERAGE(IFERROR(VLOOKUP($A149,'Nates Projections'!$A$8:$O$500,9,FALSE),VLOOKUP($A149,'Blakes Projections'!$A$8:$O$500,9,FALSE)),IFERROR(VLOOKUP($A149,'Blakes Projections'!$A$8:$O$500,9,FALSE),VLOOKUP($A149,'Nates Projections'!$A$8:$O$500,9,FALSE)))</f>
        <v>15.4</v>
      </c>
      <c r="J149" s="38">
        <f>AVERAGE(IFERROR(VLOOKUP($A149,'Nates Projections'!$A$8:$O$500,10,FALSE),VLOOKUP($A149,'Blakes Projections'!$A$8:$O$500,10,FALSE)),IFERROR(VLOOKUP($A149,'Blakes Projections'!$A$8:$O$500,10,FALSE),VLOOKUP($A149,'Nates Projections'!$A$8:$O$500,10,FALSE)))</f>
        <v>208.89999999999998</v>
      </c>
      <c r="K149" s="38">
        <f>AVERAGE(IFERROR(VLOOKUP($A149,'Nates Projections'!$A$8:$O$500,11,FALSE),VLOOKUP($A149,'Blakes Projections'!$A$8:$O$500,11,FALSE)),IFERROR(VLOOKUP($A149,'Blakes Projections'!$A$8:$O$500,11,FALSE),VLOOKUP($A149,'Nates Projections'!$A$8:$O$500,11,FALSE)))</f>
        <v>81.25</v>
      </c>
      <c r="L149" s="38">
        <f>AVERAGE(IFERROR(VLOOKUP($A149,'Nates Projections'!$A$8:$O$500,12,FALSE),VLOOKUP($A149,'Blakes Projections'!$A$8:$O$500,12,FALSE)),IFERROR(VLOOKUP($A149,'Blakes Projections'!$A$8:$O$500,12,FALSE),VLOOKUP($A149,'Nates Projections'!$A$8:$O$500,12,FALSE)))</f>
        <v>34.35</v>
      </c>
      <c r="M149" s="38">
        <f>AVERAGE(IFERROR(VLOOKUP($A149,'Nates Projections'!$A$8:$O$500,13,FALSE),VLOOKUP($A149,'Blakes Projections'!$A$8:$O$500,13,FALSE)),IFERROR(VLOOKUP($A149,'Blakes Projections'!$A$8:$O$500,13,FALSE),VLOOKUP($A149,'Nates Projections'!$A$8:$O$500,13,FALSE)))</f>
        <v>21.5</v>
      </c>
      <c r="N149" s="52">
        <f t="shared" si="0"/>
        <v>0.12685495452369555</v>
      </c>
      <c r="O149" s="71">
        <f>AVERAGE(IFERROR(VLOOKUP($A149,'Nates Projections'!$A$8:$O$500,15,FALSE),VLOOKUP($A149,'Blakes Projections'!$A$8:$O$500,15,FALSE)),IFERROR(VLOOKUP($A149,'Blakes Projections'!$A$8:$O$500,15,FALSE),VLOOKUP($A149,'Nates Projections'!$A$8:$O$500,15,FALSE)))</f>
        <v>19</v>
      </c>
      <c r="P149" s="55">
        <f t="shared" ref="P149:Y149" si="162">IF(F$4="Yes",F149*F$5,0)</f>
        <v>132.5</v>
      </c>
      <c r="Q149" s="55">
        <f t="shared" si="162"/>
        <v>117.56249999999999</v>
      </c>
      <c r="R149" s="55">
        <f t="shared" si="162"/>
        <v>0</v>
      </c>
      <c r="S149" s="55">
        <f t="shared" si="162"/>
        <v>7.7</v>
      </c>
      <c r="T149" s="55">
        <f t="shared" si="162"/>
        <v>104.44999999999999</v>
      </c>
      <c r="U149" s="55">
        <f t="shared" si="162"/>
        <v>24.375</v>
      </c>
      <c r="V149" s="55">
        <f t="shared" si="162"/>
        <v>20.61</v>
      </c>
      <c r="W149" s="55">
        <f t="shared" si="162"/>
        <v>0</v>
      </c>
      <c r="X149" s="55">
        <f t="shared" si="162"/>
        <v>0</v>
      </c>
      <c r="Y149" s="56">
        <f t="shared" si="162"/>
        <v>0</v>
      </c>
      <c r="Z149" s="57">
        <f t="shared" si="2"/>
        <v>407.19749999999999</v>
      </c>
      <c r="AA149" s="59">
        <f t="shared" si="3"/>
        <v>4.8475892857142853</v>
      </c>
      <c r="AB149" s="59">
        <f t="shared" si="4"/>
        <v>-0.89810964285714234</v>
      </c>
      <c r="AC149" s="1"/>
      <c r="AD149" s="1"/>
      <c r="AE149" s="1"/>
      <c r="AF149" s="1"/>
      <c r="AG149" s="1"/>
      <c r="AH149" s="1"/>
      <c r="AI149" s="1"/>
      <c r="AJ149" s="1"/>
      <c r="AK149" s="1"/>
      <c r="AL149" s="1">
        <f>IFERROR(VLOOKUP(C149,CALC!$K$2:$M$8,2,FALSE),1)</f>
        <v>1.08</v>
      </c>
      <c r="AM149" s="1">
        <f>IFERROR(VLOOKUP(C149,CALC!$K$2:$M$8,3,FALSE),1)</f>
        <v>1.04</v>
      </c>
      <c r="AN149" s="1">
        <f>VLOOKUP(B149,CALC!$E$2:$H$33,3,FALSE)</f>
        <v>0.9</v>
      </c>
      <c r="AO149" s="1">
        <f>VLOOKUP(B149,CALC!$E$2:$H$33,4,FALSE)</f>
        <v>0.95</v>
      </c>
      <c r="AP149" s="1"/>
      <c r="AQ149" s="3">
        <f t="shared" si="5"/>
        <v>5.041492857142857</v>
      </c>
      <c r="AR149" s="3">
        <f t="shared" si="6"/>
        <v>5.2353964285714287</v>
      </c>
      <c r="AS149" s="3">
        <f t="shared" si="7"/>
        <v>4.6052098214285708</v>
      </c>
      <c r="AT149" s="3">
        <f t="shared" si="8"/>
        <v>4.3628303571428573</v>
      </c>
      <c r="AU149" s="3">
        <f t="shared" si="9"/>
        <v>4.789418214285714</v>
      </c>
      <c r="AV149" s="3">
        <f t="shared" si="10"/>
        <v>4.537343571428571</v>
      </c>
      <c r="AW149" s="3">
        <f t="shared" si="11"/>
        <v>4.9736266071428572</v>
      </c>
      <c r="AX149" s="3">
        <f t="shared" si="12"/>
        <v>4.7118567857142857</v>
      </c>
      <c r="AY149" s="3">
        <f t="shared" si="13"/>
        <v>-0.90901785714285666</v>
      </c>
      <c r="AZ149" s="3">
        <f t="shared" si="14"/>
        <v>-0.94537857142857096</v>
      </c>
      <c r="BA149" s="3">
        <f t="shared" si="15"/>
        <v>-0.98173928571428526</v>
      </c>
      <c r="BB149" s="3">
        <f t="shared" si="16"/>
        <v>-0.86356696428571378</v>
      </c>
      <c r="BC149" s="3">
        <f t="shared" si="17"/>
        <v>-0.81811607142857101</v>
      </c>
      <c r="BD149" s="3">
        <f t="shared" si="18"/>
        <v>-0.89810964285714234</v>
      </c>
      <c r="BE149" s="3">
        <f t="shared" si="19"/>
        <v>-0.85084071428571384</v>
      </c>
      <c r="BF149" s="3">
        <f t="shared" si="20"/>
        <v>-0.93265232142857091</v>
      </c>
      <c r="BG149" s="3">
        <f t="shared" si="21"/>
        <v>-0.88356535714285678</v>
      </c>
    </row>
    <row r="150" spans="1:59" ht="15" x14ac:dyDescent="0.25">
      <c r="A150" s="38" t="s">
        <v>319</v>
      </c>
      <c r="B150" s="38" t="s">
        <v>34</v>
      </c>
      <c r="C150" s="38" t="s">
        <v>196</v>
      </c>
      <c r="D150" s="1"/>
      <c r="E150" s="39">
        <f>AVERAGE(IFERROR(VLOOKUP($A150,'Nates Projections'!$A$8:$O$500,5,FALSE),VLOOKUP($A150,'Blakes Projections'!$A$8:$O$500,5,FALSE)),IFERROR(VLOOKUP($A150,'Blakes Projections'!$A$8:$O$500,5,FALSE),VLOOKUP($A150,'Nates Projections'!$A$8:$O$500,5,FALSE)))</f>
        <v>84</v>
      </c>
      <c r="F150" s="38">
        <f>AVERAGE(IFERROR(VLOOKUP($A150,'Nates Projections'!$A$8:$O$500,6,FALSE),VLOOKUP($A150,'Blakes Projections'!$A$8:$O$500,6,FALSE)),IFERROR(VLOOKUP($A150,'Blakes Projections'!$A$8:$O$500,6,FALSE),VLOOKUP($A150,'Nates Projections'!$A$8:$O$500,6,FALSE)))</f>
        <v>25.549999999999997</v>
      </c>
      <c r="G150" s="38">
        <f>AVERAGE(IFERROR(VLOOKUP($A150,'Nates Projections'!$A$8:$O$500,7,FALSE),VLOOKUP($A150,'Blakes Projections'!$A$8:$O$500,7,FALSE)),IFERROR(VLOOKUP($A150,'Blakes Projections'!$A$8:$O$500,7,FALSE),VLOOKUP($A150,'Nates Projections'!$A$8:$O$500,7,FALSE)))</f>
        <v>26.1</v>
      </c>
      <c r="H150" s="38">
        <f>AVERAGE(IFERROR(VLOOKUP($A150,'Nates Projections'!$A$8:$O$500,8,FALSE),VLOOKUP($A150,'Blakes Projections'!$A$8:$O$500,8,FALSE)),IFERROR(VLOOKUP($A150,'Blakes Projections'!$A$8:$O$500,8,FALSE),VLOOKUP($A150,'Nates Projections'!$A$8:$O$500,8,FALSE)))</f>
        <v>51.65</v>
      </c>
      <c r="I150" s="38">
        <f>AVERAGE(IFERROR(VLOOKUP($A150,'Nates Projections'!$A$8:$O$500,9,FALSE),VLOOKUP($A150,'Blakes Projections'!$A$8:$O$500,9,FALSE)),IFERROR(VLOOKUP($A150,'Blakes Projections'!$A$8:$O$500,9,FALSE),VLOOKUP($A150,'Nates Projections'!$A$8:$O$500,9,FALSE)))</f>
        <v>13.25</v>
      </c>
      <c r="J150" s="38">
        <f>AVERAGE(IFERROR(VLOOKUP($A150,'Nates Projections'!$A$8:$O$500,10,FALSE),VLOOKUP($A150,'Blakes Projections'!$A$8:$O$500,10,FALSE)),IFERROR(VLOOKUP($A150,'Blakes Projections'!$A$8:$O$500,10,FALSE),VLOOKUP($A150,'Nates Projections'!$A$8:$O$500,10,FALSE)))</f>
        <v>201.1</v>
      </c>
      <c r="K150" s="38">
        <f>AVERAGE(IFERROR(VLOOKUP($A150,'Nates Projections'!$A$8:$O$500,11,FALSE),VLOOKUP($A150,'Blakes Projections'!$A$8:$O$500,11,FALSE)),IFERROR(VLOOKUP($A150,'Blakes Projections'!$A$8:$O$500,11,FALSE),VLOOKUP($A150,'Nates Projections'!$A$8:$O$500,11,FALSE)))</f>
        <v>75.8</v>
      </c>
      <c r="L150" s="38">
        <f>AVERAGE(IFERROR(VLOOKUP($A150,'Nates Projections'!$A$8:$O$500,12,FALSE),VLOOKUP($A150,'Blakes Projections'!$A$8:$O$500,12,FALSE)),IFERROR(VLOOKUP($A150,'Blakes Projections'!$A$8:$O$500,12,FALSE),VLOOKUP($A150,'Nates Projections'!$A$8:$O$500,12,FALSE)))</f>
        <v>86.5</v>
      </c>
      <c r="M150" s="38">
        <f>AVERAGE(IFERROR(VLOOKUP($A150,'Nates Projections'!$A$8:$O$500,13,FALSE),VLOOKUP($A150,'Blakes Projections'!$A$8:$O$500,13,FALSE)),IFERROR(VLOOKUP($A150,'Blakes Projections'!$A$8:$O$500,13,FALSE),VLOOKUP($A150,'Nates Projections'!$A$8:$O$500,13,FALSE)))</f>
        <v>66.900000000000006</v>
      </c>
      <c r="N150" s="52">
        <f t="shared" si="0"/>
        <v>0.12705121829935354</v>
      </c>
      <c r="O150" s="71">
        <f>AVERAGE(IFERROR(VLOOKUP($A150,'Nates Projections'!$A$8:$O$500,15,FALSE),VLOOKUP($A150,'Blakes Projections'!$A$8:$O$500,15,FALSE)),IFERROR(VLOOKUP($A150,'Blakes Projections'!$A$8:$O$500,15,FALSE),VLOOKUP($A150,'Nates Projections'!$A$8:$O$500,15,FALSE)))</f>
        <v>17.25</v>
      </c>
      <c r="P150" s="55">
        <f t="shared" ref="P150:Y150" si="163">IF(F$4="Yes",F150*F$5,0)</f>
        <v>127.74999999999999</v>
      </c>
      <c r="Q150" s="55">
        <f t="shared" si="163"/>
        <v>97.875</v>
      </c>
      <c r="R150" s="55">
        <f t="shared" si="163"/>
        <v>0</v>
      </c>
      <c r="S150" s="55">
        <f t="shared" si="163"/>
        <v>6.625</v>
      </c>
      <c r="T150" s="55">
        <f t="shared" si="163"/>
        <v>100.55</v>
      </c>
      <c r="U150" s="55">
        <f t="shared" si="163"/>
        <v>22.74</v>
      </c>
      <c r="V150" s="55">
        <f t="shared" si="163"/>
        <v>51.9</v>
      </c>
      <c r="W150" s="55">
        <f t="shared" si="163"/>
        <v>0</v>
      </c>
      <c r="X150" s="55">
        <f t="shared" si="163"/>
        <v>0</v>
      </c>
      <c r="Y150" s="56">
        <f t="shared" si="163"/>
        <v>0</v>
      </c>
      <c r="Z150" s="57">
        <f t="shared" si="2"/>
        <v>407.44</v>
      </c>
      <c r="AA150" s="59">
        <f t="shared" si="3"/>
        <v>4.8504761904761908</v>
      </c>
      <c r="AB150" s="59">
        <f t="shared" si="4"/>
        <v>-0.86512852678571284</v>
      </c>
      <c r="AC150" s="1"/>
      <c r="AD150" s="1"/>
      <c r="AE150" s="1"/>
      <c r="AF150" s="1"/>
      <c r="AG150" s="1"/>
      <c r="AH150" s="1"/>
      <c r="AI150" s="1"/>
      <c r="AJ150" s="1"/>
      <c r="AK150" s="1"/>
      <c r="AL150" s="1">
        <f>IFERROR(VLOOKUP(C150,CALC!$K$2:$M$8,2,FALSE),1)</f>
        <v>1.01</v>
      </c>
      <c r="AM150" s="1">
        <f>IFERROR(VLOOKUP(C150,CALC!$K$2:$M$8,3,FALSE),1)</f>
        <v>1.0049999999999999</v>
      </c>
      <c r="AN150" s="1">
        <f>VLOOKUP(B150,CALC!$E$2:$H$33,3,FALSE)</f>
        <v>0.9</v>
      </c>
      <c r="AO150" s="1">
        <f>VLOOKUP(B150,CALC!$E$2:$H$33,4,FALSE)</f>
        <v>0.95</v>
      </c>
      <c r="AP150" s="1"/>
      <c r="AQ150" s="3">
        <f t="shared" si="5"/>
        <v>4.8747285714285713</v>
      </c>
      <c r="AR150" s="3">
        <f t="shared" si="6"/>
        <v>4.8989809523809527</v>
      </c>
      <c r="AS150" s="3">
        <f t="shared" si="7"/>
        <v>4.6079523809523808</v>
      </c>
      <c r="AT150" s="3">
        <f t="shared" si="8"/>
        <v>4.3654285714285717</v>
      </c>
      <c r="AU150" s="3">
        <f t="shared" si="9"/>
        <v>4.6309921428571421</v>
      </c>
      <c r="AV150" s="3">
        <f t="shared" si="10"/>
        <v>4.3872557142857147</v>
      </c>
      <c r="AW150" s="3">
        <f t="shared" si="11"/>
        <v>4.6540319047619052</v>
      </c>
      <c r="AX150" s="3">
        <f t="shared" si="12"/>
        <v>4.4090828571428577</v>
      </c>
      <c r="AY150" s="3">
        <f t="shared" si="13"/>
        <v>-0.90613095238095109</v>
      </c>
      <c r="AZ150" s="3">
        <f t="shared" si="14"/>
        <v>-0.91066160714285571</v>
      </c>
      <c r="BA150" s="3">
        <f t="shared" si="15"/>
        <v>-0.91519226190476066</v>
      </c>
      <c r="BB150" s="3">
        <f t="shared" si="16"/>
        <v>-0.86082440476190347</v>
      </c>
      <c r="BC150" s="3">
        <f t="shared" si="17"/>
        <v>-0.81551785714285596</v>
      </c>
      <c r="BD150" s="3">
        <f t="shared" si="18"/>
        <v>-0.86512852678571284</v>
      </c>
      <c r="BE150" s="3">
        <f t="shared" si="19"/>
        <v>-0.81959544642857018</v>
      </c>
      <c r="BF150" s="3">
        <f t="shared" si="20"/>
        <v>-0.86943264880952253</v>
      </c>
      <c r="BG150" s="3">
        <f t="shared" si="21"/>
        <v>-0.82367303571428463</v>
      </c>
    </row>
    <row r="151" spans="1:59" ht="15" x14ac:dyDescent="0.25">
      <c r="A151" s="38" t="s">
        <v>333</v>
      </c>
      <c r="B151" s="38" t="s">
        <v>56</v>
      </c>
      <c r="C151" s="38" t="s">
        <v>181</v>
      </c>
      <c r="D151" s="38"/>
      <c r="E151" s="39">
        <f>AVERAGE(IFERROR(VLOOKUP($A151,'Nates Projections'!$A$8:$O$500,5,FALSE),VLOOKUP($A151,'Blakes Projections'!$A$8:$O$500,5,FALSE)),IFERROR(VLOOKUP($A151,'Blakes Projections'!$A$8:$O$500,5,FALSE),VLOOKUP($A151,'Nates Projections'!$A$8:$O$500,5,FALSE)))</f>
        <v>84</v>
      </c>
      <c r="F151" s="38">
        <f>AVERAGE(IFERROR(VLOOKUP($A151,'Nates Projections'!$A$8:$O$500,6,FALSE),VLOOKUP($A151,'Blakes Projections'!$A$8:$O$500,6,FALSE)),IFERROR(VLOOKUP($A151,'Blakes Projections'!$A$8:$O$500,6,FALSE),VLOOKUP($A151,'Nates Projections'!$A$8:$O$500,6,FALSE)))</f>
        <v>10.899999999999999</v>
      </c>
      <c r="G151" s="38">
        <f>AVERAGE(IFERROR(VLOOKUP($A151,'Nates Projections'!$A$8:$O$500,7,FALSE),VLOOKUP($A151,'Blakes Projections'!$A$8:$O$500,7,FALSE)),IFERROR(VLOOKUP($A151,'Blakes Projections'!$A$8:$O$500,7,FALSE),VLOOKUP($A151,'Nates Projections'!$A$8:$O$500,7,FALSE)))</f>
        <v>29.299999999999997</v>
      </c>
      <c r="H151" s="38">
        <f>AVERAGE(IFERROR(VLOOKUP($A151,'Nates Projections'!$A$8:$O$500,8,FALSE),VLOOKUP($A151,'Blakes Projections'!$A$8:$O$500,8,FALSE)),IFERROR(VLOOKUP($A151,'Blakes Projections'!$A$8:$O$500,8,FALSE),VLOOKUP($A151,'Nates Projections'!$A$8:$O$500,8,FALSE)))</f>
        <v>40.200000000000003</v>
      </c>
      <c r="I151" s="38">
        <f>AVERAGE(IFERROR(VLOOKUP($A151,'Nates Projections'!$A$8:$O$500,9,FALSE),VLOOKUP($A151,'Blakes Projections'!$A$8:$O$500,9,FALSE)),IFERROR(VLOOKUP($A151,'Blakes Projections'!$A$8:$O$500,9,FALSE),VLOOKUP($A151,'Nates Projections'!$A$8:$O$500,9,FALSE)))</f>
        <v>3.2</v>
      </c>
      <c r="J151" s="38">
        <f>AVERAGE(IFERROR(VLOOKUP($A151,'Nates Projections'!$A$8:$O$500,10,FALSE),VLOOKUP($A151,'Blakes Projections'!$A$8:$O$500,10,FALSE)),IFERROR(VLOOKUP($A151,'Blakes Projections'!$A$8:$O$500,10,FALSE),VLOOKUP($A151,'Nates Projections'!$A$8:$O$500,10,FALSE)))</f>
        <v>188.8</v>
      </c>
      <c r="K151" s="38">
        <f>AVERAGE(IFERROR(VLOOKUP($A151,'Nates Projections'!$A$8:$O$500,11,FALSE),VLOOKUP($A151,'Blakes Projections'!$A$8:$O$500,11,FALSE)),IFERROR(VLOOKUP($A151,'Blakes Projections'!$A$8:$O$500,11,FALSE),VLOOKUP($A151,'Nates Projections'!$A$8:$O$500,11,FALSE)))</f>
        <v>50.95</v>
      </c>
      <c r="L151" s="38">
        <f>AVERAGE(IFERROR(VLOOKUP($A151,'Nates Projections'!$A$8:$O$500,12,FALSE),VLOOKUP($A151,'Blakes Projections'!$A$8:$O$500,12,FALSE)),IFERROR(VLOOKUP($A151,'Blakes Projections'!$A$8:$O$500,12,FALSE),VLOOKUP($A151,'Nates Projections'!$A$8:$O$500,12,FALSE)))</f>
        <v>105.4</v>
      </c>
      <c r="M151" s="38">
        <f>AVERAGE(IFERROR(VLOOKUP($A151,'Nates Projections'!$A$8:$O$500,13,FALSE),VLOOKUP($A151,'Blakes Projections'!$A$8:$O$500,13,FALSE)),IFERROR(VLOOKUP($A151,'Blakes Projections'!$A$8:$O$500,13,FALSE),VLOOKUP($A151,'Nates Projections'!$A$8:$O$500,13,FALSE)))</f>
        <v>22.65</v>
      </c>
      <c r="N151" s="52">
        <f t="shared" si="0"/>
        <v>5.7733050847457619E-2</v>
      </c>
      <c r="O151" s="71">
        <f>AVERAGE(IFERROR(VLOOKUP($A151,'Nates Projections'!$A$8:$O$500,15,FALSE),VLOOKUP($A151,'Blakes Projections'!$A$8:$O$500,15,FALSE)),IFERROR(VLOOKUP($A151,'Blakes Projections'!$A$8:$O$500,15,FALSE),VLOOKUP($A151,'Nates Projections'!$A$8:$O$500,15,FALSE)))</f>
        <v>19.45</v>
      </c>
      <c r="P151" s="55">
        <f t="shared" ref="P151:Y151" si="164">IF(F$4="Yes",F151*F$5,0)</f>
        <v>54.499999999999993</v>
      </c>
      <c r="Q151" s="55">
        <f t="shared" si="164"/>
        <v>109.87499999999999</v>
      </c>
      <c r="R151" s="55">
        <f t="shared" si="164"/>
        <v>0</v>
      </c>
      <c r="S151" s="55">
        <f t="shared" si="164"/>
        <v>1.6</v>
      </c>
      <c r="T151" s="55">
        <f t="shared" si="164"/>
        <v>94.4</v>
      </c>
      <c r="U151" s="55">
        <f t="shared" si="164"/>
        <v>15.285</v>
      </c>
      <c r="V151" s="55">
        <f t="shared" si="164"/>
        <v>63.24</v>
      </c>
      <c r="W151" s="55">
        <f t="shared" si="164"/>
        <v>0</v>
      </c>
      <c r="X151" s="55">
        <f t="shared" si="164"/>
        <v>0</v>
      </c>
      <c r="Y151" s="56">
        <f t="shared" si="164"/>
        <v>0</v>
      </c>
      <c r="Z151" s="57">
        <f t="shared" si="2"/>
        <v>338.90000000000003</v>
      </c>
      <c r="AA151" s="59">
        <f t="shared" si="3"/>
        <v>4.0345238095238098</v>
      </c>
      <c r="AB151" s="59">
        <f t="shared" si="4"/>
        <v>-0.94170190476190507</v>
      </c>
      <c r="AC151" s="1"/>
      <c r="AD151" s="1"/>
      <c r="AE151" s="1"/>
      <c r="AF151" s="1"/>
      <c r="AG151" s="1"/>
      <c r="AH151" s="1"/>
      <c r="AI151" s="1"/>
      <c r="AJ151" s="1"/>
      <c r="AK151" s="1"/>
      <c r="AL151" s="1">
        <f>IFERROR(VLOOKUP(C151,CALC!$K$2:$M$8,2,FALSE),1)</f>
        <v>1</v>
      </c>
      <c r="AM151" s="1">
        <f>IFERROR(VLOOKUP(C151,CALC!$K$2:$M$8,3,FALSE),1)</f>
        <v>1</v>
      </c>
      <c r="AN151" s="1">
        <f>VLOOKUP(B151,CALC!$E$2:$H$33,3,FALSE)</f>
        <v>1.1399999999999999</v>
      </c>
      <c r="AO151" s="1">
        <f>VLOOKUP(B151,CALC!$E$2:$H$33,4,FALSE)</f>
        <v>1.0699999999999998</v>
      </c>
      <c r="AP151" s="1"/>
      <c r="AQ151" s="3">
        <f t="shared" si="5"/>
        <v>4.0345238095238098</v>
      </c>
      <c r="AR151" s="3">
        <f t="shared" si="6"/>
        <v>4.0345238095238098</v>
      </c>
      <c r="AS151" s="3">
        <f t="shared" si="7"/>
        <v>4.3169404761904762</v>
      </c>
      <c r="AT151" s="3">
        <f t="shared" si="8"/>
        <v>4.5993571428571425</v>
      </c>
      <c r="AU151" s="3">
        <f t="shared" si="9"/>
        <v>4.3169404761904762</v>
      </c>
      <c r="AV151" s="3">
        <f t="shared" si="10"/>
        <v>4.5993571428571425</v>
      </c>
      <c r="AW151" s="3">
        <f t="shared" si="11"/>
        <v>4.3169404761904762</v>
      </c>
      <c r="AX151" s="3">
        <f t="shared" si="12"/>
        <v>4.5993571428571425</v>
      </c>
      <c r="AY151" s="3">
        <f t="shared" si="13"/>
        <v>-0.88009523809523849</v>
      </c>
      <c r="AZ151" s="3">
        <f t="shared" si="14"/>
        <v>-0.88009523809523849</v>
      </c>
      <c r="BA151" s="3">
        <f t="shared" si="15"/>
        <v>-0.88009523809523849</v>
      </c>
      <c r="BB151" s="3">
        <f t="shared" si="16"/>
        <v>-0.94170190476190507</v>
      </c>
      <c r="BC151" s="3">
        <f t="shared" si="17"/>
        <v>-1.0033085714285719</v>
      </c>
      <c r="BD151" s="3">
        <f t="shared" si="18"/>
        <v>-0.94170190476190507</v>
      </c>
      <c r="BE151" s="3">
        <f t="shared" si="19"/>
        <v>-1.0033085714285719</v>
      </c>
      <c r="BF151" s="3">
        <f t="shared" si="20"/>
        <v>-0.94170190476190507</v>
      </c>
      <c r="BG151" s="3">
        <f t="shared" si="21"/>
        <v>-1.0033085714285719</v>
      </c>
    </row>
    <row r="152" spans="1:59" ht="15" x14ac:dyDescent="0.25">
      <c r="A152" s="38" t="s">
        <v>323</v>
      </c>
      <c r="B152" s="38" t="s">
        <v>81</v>
      </c>
      <c r="C152" s="38" t="s">
        <v>186</v>
      </c>
      <c r="D152" s="38"/>
      <c r="E152" s="39">
        <f>AVERAGE(IFERROR(VLOOKUP($A152,'Nates Projections'!$A$8:$O$500,5,FALSE),VLOOKUP($A152,'Blakes Projections'!$A$8:$O$500,5,FALSE)),IFERROR(VLOOKUP($A152,'Blakes Projections'!$A$8:$O$500,5,FALSE),VLOOKUP($A152,'Nates Projections'!$A$8:$O$500,5,FALSE)))</f>
        <v>84</v>
      </c>
      <c r="F152" s="38">
        <f>AVERAGE(IFERROR(VLOOKUP($A152,'Nates Projections'!$A$8:$O$500,6,FALSE),VLOOKUP($A152,'Blakes Projections'!$A$8:$O$500,6,FALSE)),IFERROR(VLOOKUP($A152,'Blakes Projections'!$A$8:$O$500,6,FALSE),VLOOKUP($A152,'Nates Projections'!$A$8:$O$500,6,FALSE)))</f>
        <v>28.25</v>
      </c>
      <c r="G152" s="38">
        <f>AVERAGE(IFERROR(VLOOKUP($A152,'Nates Projections'!$A$8:$O$500,7,FALSE),VLOOKUP($A152,'Blakes Projections'!$A$8:$O$500,7,FALSE)),IFERROR(VLOOKUP($A152,'Blakes Projections'!$A$8:$O$500,7,FALSE),VLOOKUP($A152,'Nates Projections'!$A$8:$O$500,7,FALSE)))</f>
        <v>30.35</v>
      </c>
      <c r="H152" s="38">
        <f>AVERAGE(IFERROR(VLOOKUP($A152,'Nates Projections'!$A$8:$O$500,8,FALSE),VLOOKUP($A152,'Blakes Projections'!$A$8:$O$500,8,FALSE)),IFERROR(VLOOKUP($A152,'Blakes Projections'!$A$8:$O$500,8,FALSE),VLOOKUP($A152,'Nates Projections'!$A$8:$O$500,8,FALSE)))</f>
        <v>58.650000000000006</v>
      </c>
      <c r="I152" s="38">
        <f>AVERAGE(IFERROR(VLOOKUP($A152,'Nates Projections'!$A$8:$O$500,9,FALSE),VLOOKUP($A152,'Blakes Projections'!$A$8:$O$500,9,FALSE)),IFERROR(VLOOKUP($A152,'Blakes Projections'!$A$8:$O$500,9,FALSE),VLOOKUP($A152,'Nates Projections'!$A$8:$O$500,9,FALSE)))</f>
        <v>13.15</v>
      </c>
      <c r="J152" s="38">
        <f>AVERAGE(IFERROR(VLOOKUP($A152,'Nates Projections'!$A$8:$O$500,10,FALSE),VLOOKUP($A152,'Blakes Projections'!$A$8:$O$500,10,FALSE)),IFERROR(VLOOKUP($A152,'Blakes Projections'!$A$8:$O$500,10,FALSE),VLOOKUP($A152,'Nates Projections'!$A$8:$O$500,10,FALSE)))</f>
        <v>201.64999999999998</v>
      </c>
      <c r="K152" s="38">
        <f>AVERAGE(IFERROR(VLOOKUP($A152,'Nates Projections'!$A$8:$O$500,11,FALSE),VLOOKUP($A152,'Blakes Projections'!$A$8:$O$500,11,FALSE)),IFERROR(VLOOKUP($A152,'Blakes Projections'!$A$8:$O$500,11,FALSE),VLOOKUP($A152,'Nates Projections'!$A$8:$O$500,11,FALSE)))</f>
        <v>55.85</v>
      </c>
      <c r="L152" s="38">
        <f>AVERAGE(IFERROR(VLOOKUP($A152,'Nates Projections'!$A$8:$O$500,12,FALSE),VLOOKUP($A152,'Blakes Projections'!$A$8:$O$500,12,FALSE)),IFERROR(VLOOKUP($A152,'Blakes Projections'!$A$8:$O$500,12,FALSE),VLOOKUP($A152,'Nates Projections'!$A$8:$O$500,12,FALSE)))</f>
        <v>43.15</v>
      </c>
      <c r="M152" s="38">
        <f>AVERAGE(IFERROR(VLOOKUP($A152,'Nates Projections'!$A$8:$O$500,13,FALSE),VLOOKUP($A152,'Blakes Projections'!$A$8:$O$500,13,FALSE)),IFERROR(VLOOKUP($A152,'Blakes Projections'!$A$8:$O$500,13,FALSE),VLOOKUP($A152,'Nates Projections'!$A$8:$O$500,13,FALSE)))</f>
        <v>11.25</v>
      </c>
      <c r="N152" s="52">
        <f t="shared" si="0"/>
        <v>0.14009422266303001</v>
      </c>
      <c r="O152" s="71">
        <f>AVERAGE(IFERROR(VLOOKUP($A152,'Nates Projections'!$A$8:$O$500,15,FALSE),VLOOKUP($A152,'Blakes Projections'!$A$8:$O$500,15,FALSE)),IFERROR(VLOOKUP($A152,'Blakes Projections'!$A$8:$O$500,15,FALSE),VLOOKUP($A152,'Nates Projections'!$A$8:$O$500,15,FALSE)))</f>
        <v>15.975</v>
      </c>
      <c r="P152" s="55">
        <f t="shared" ref="P152:Y152" si="165">IF(F$4="Yes",F152*F$5,0)</f>
        <v>141.25</v>
      </c>
      <c r="Q152" s="55">
        <f t="shared" si="165"/>
        <v>113.8125</v>
      </c>
      <c r="R152" s="55">
        <f t="shared" si="165"/>
        <v>0</v>
      </c>
      <c r="S152" s="55">
        <f t="shared" si="165"/>
        <v>6.5750000000000002</v>
      </c>
      <c r="T152" s="55">
        <f t="shared" si="165"/>
        <v>100.82499999999999</v>
      </c>
      <c r="U152" s="55">
        <f t="shared" si="165"/>
        <v>16.754999999999999</v>
      </c>
      <c r="V152" s="55">
        <f t="shared" si="165"/>
        <v>25.889999999999997</v>
      </c>
      <c r="W152" s="55">
        <f t="shared" si="165"/>
        <v>0</v>
      </c>
      <c r="X152" s="55">
        <f t="shared" si="165"/>
        <v>0</v>
      </c>
      <c r="Y152" s="56">
        <f t="shared" si="165"/>
        <v>0</v>
      </c>
      <c r="Z152" s="57">
        <f t="shared" si="2"/>
        <v>405.10749999999996</v>
      </c>
      <c r="AA152" s="59">
        <f t="shared" si="3"/>
        <v>4.8227083333333329</v>
      </c>
      <c r="AB152" s="59">
        <f t="shared" si="4"/>
        <v>-0.99067985714285656</v>
      </c>
      <c r="AC152" s="1"/>
      <c r="AD152" s="1"/>
      <c r="AE152" s="1"/>
      <c r="AF152" s="1"/>
      <c r="AG152" s="1"/>
      <c r="AH152" s="1"/>
      <c r="AI152" s="1"/>
      <c r="AJ152" s="1"/>
      <c r="AK152" s="1"/>
      <c r="AL152" s="1">
        <f>IFERROR(VLOOKUP(C152,CALC!$K$2:$M$8,2,FALSE),1)</f>
        <v>1.08</v>
      </c>
      <c r="AM152" s="1">
        <f>IFERROR(VLOOKUP(C152,CALC!$K$2:$M$8,3,FALSE),1)</f>
        <v>1.04</v>
      </c>
      <c r="AN152" s="1">
        <f>VLOOKUP(B152,CALC!$E$2:$H$33,3,FALSE)</f>
        <v>1.04</v>
      </c>
      <c r="AO152" s="1">
        <f>VLOOKUP(B152,CALC!$E$2:$H$33,4,FALSE)</f>
        <v>1.02</v>
      </c>
      <c r="AP152" s="1"/>
      <c r="AQ152" s="3">
        <f t="shared" si="5"/>
        <v>5.0156166666666664</v>
      </c>
      <c r="AR152" s="3">
        <f t="shared" si="6"/>
        <v>5.2085249999999998</v>
      </c>
      <c r="AS152" s="3">
        <f t="shared" si="7"/>
        <v>4.9191624999999997</v>
      </c>
      <c r="AT152" s="3">
        <f t="shared" si="8"/>
        <v>5.0156166666666664</v>
      </c>
      <c r="AU152" s="3">
        <f t="shared" si="9"/>
        <v>5.1159289999999995</v>
      </c>
      <c r="AV152" s="3">
        <f t="shared" si="10"/>
        <v>5.2162413333333335</v>
      </c>
      <c r="AW152" s="3">
        <f t="shared" si="11"/>
        <v>5.3126955000000002</v>
      </c>
      <c r="AX152" s="3">
        <f t="shared" si="12"/>
        <v>5.4168659999999997</v>
      </c>
      <c r="AY152" s="3">
        <f t="shared" si="13"/>
        <v>-0.93389880952380899</v>
      </c>
      <c r="AZ152" s="3">
        <f t="shared" si="14"/>
        <v>-0.97125476190476134</v>
      </c>
      <c r="BA152" s="3">
        <f t="shared" si="15"/>
        <v>-1.0086107142857137</v>
      </c>
      <c r="BB152" s="3">
        <f t="shared" si="16"/>
        <v>-0.95257678571428517</v>
      </c>
      <c r="BC152" s="3">
        <f t="shared" si="17"/>
        <v>-0.97125476190476134</v>
      </c>
      <c r="BD152" s="3">
        <f t="shared" si="18"/>
        <v>-0.99067985714285656</v>
      </c>
      <c r="BE152" s="3">
        <f t="shared" si="19"/>
        <v>-1.0101049523809518</v>
      </c>
      <c r="BF152" s="3">
        <f t="shared" si="20"/>
        <v>-1.0287829285714281</v>
      </c>
      <c r="BG152" s="3">
        <f t="shared" si="21"/>
        <v>-1.0489551428571422</v>
      </c>
    </row>
    <row r="153" spans="1:59" ht="15" x14ac:dyDescent="0.25">
      <c r="A153" s="38" t="s">
        <v>331</v>
      </c>
      <c r="B153" s="38" t="s">
        <v>72</v>
      </c>
      <c r="C153" s="38" t="s">
        <v>181</v>
      </c>
      <c r="D153" s="38"/>
      <c r="E153" s="39">
        <f>AVERAGE(IFERROR(VLOOKUP($A153,'Nates Projections'!$A$8:$O$500,5,FALSE),VLOOKUP($A153,'Blakes Projections'!$A$8:$O$500,5,FALSE)),IFERROR(VLOOKUP($A153,'Blakes Projections'!$A$8:$O$500,5,FALSE),VLOOKUP($A153,'Nates Projections'!$A$8:$O$500,5,FALSE)))</f>
        <v>84</v>
      </c>
      <c r="F153" s="38">
        <f>AVERAGE(IFERROR(VLOOKUP($A153,'Nates Projections'!$A$8:$O$500,6,FALSE),VLOOKUP($A153,'Blakes Projections'!$A$8:$O$500,6,FALSE)),IFERROR(VLOOKUP($A153,'Blakes Projections'!$A$8:$O$500,6,FALSE),VLOOKUP($A153,'Nates Projections'!$A$8:$O$500,6,FALSE)))</f>
        <v>8.6499999999999986</v>
      </c>
      <c r="G153" s="38">
        <f>AVERAGE(IFERROR(VLOOKUP($A153,'Nates Projections'!$A$8:$O$500,7,FALSE),VLOOKUP($A153,'Blakes Projections'!$A$8:$O$500,7,FALSE)),IFERROR(VLOOKUP($A153,'Blakes Projections'!$A$8:$O$500,7,FALSE),VLOOKUP($A153,'Nates Projections'!$A$8:$O$500,7,FALSE)))</f>
        <v>23.85</v>
      </c>
      <c r="H153" s="38">
        <f>AVERAGE(IFERROR(VLOOKUP($A153,'Nates Projections'!$A$8:$O$500,8,FALSE),VLOOKUP($A153,'Blakes Projections'!$A$8:$O$500,8,FALSE)),IFERROR(VLOOKUP($A153,'Blakes Projections'!$A$8:$O$500,8,FALSE),VLOOKUP($A153,'Nates Projections'!$A$8:$O$500,8,FALSE)))</f>
        <v>32.5</v>
      </c>
      <c r="I153" s="38">
        <f>AVERAGE(IFERROR(VLOOKUP($A153,'Nates Projections'!$A$8:$O$500,9,FALSE),VLOOKUP($A153,'Blakes Projections'!$A$8:$O$500,9,FALSE)),IFERROR(VLOOKUP($A153,'Blakes Projections'!$A$8:$O$500,9,FALSE),VLOOKUP($A153,'Nates Projections'!$A$8:$O$500,9,FALSE)))</f>
        <v>0.75</v>
      </c>
      <c r="J153" s="38">
        <f>AVERAGE(IFERROR(VLOOKUP($A153,'Nates Projections'!$A$8:$O$500,10,FALSE),VLOOKUP($A153,'Blakes Projections'!$A$8:$O$500,10,FALSE)),IFERROR(VLOOKUP($A153,'Blakes Projections'!$A$8:$O$500,10,FALSE),VLOOKUP($A153,'Nates Projections'!$A$8:$O$500,10,FALSE)))</f>
        <v>177.85</v>
      </c>
      <c r="K153" s="38">
        <f>AVERAGE(IFERROR(VLOOKUP($A153,'Nates Projections'!$A$8:$O$500,11,FALSE),VLOOKUP($A153,'Blakes Projections'!$A$8:$O$500,11,FALSE)),IFERROR(VLOOKUP($A153,'Blakes Projections'!$A$8:$O$500,11,FALSE),VLOOKUP($A153,'Nates Projections'!$A$8:$O$500,11,FALSE)))</f>
        <v>138.6</v>
      </c>
      <c r="L153" s="38">
        <f>AVERAGE(IFERROR(VLOOKUP($A153,'Nates Projections'!$A$8:$O$500,12,FALSE),VLOOKUP($A153,'Blakes Projections'!$A$8:$O$500,12,FALSE)),IFERROR(VLOOKUP($A153,'Blakes Projections'!$A$8:$O$500,12,FALSE),VLOOKUP($A153,'Nates Projections'!$A$8:$O$500,12,FALSE)))</f>
        <v>126.65</v>
      </c>
      <c r="M153" s="38">
        <f>AVERAGE(IFERROR(VLOOKUP($A153,'Nates Projections'!$A$8:$O$500,13,FALSE),VLOOKUP($A153,'Blakes Projections'!$A$8:$O$500,13,FALSE)),IFERROR(VLOOKUP($A153,'Blakes Projections'!$A$8:$O$500,13,FALSE),VLOOKUP($A153,'Nates Projections'!$A$8:$O$500,13,FALSE)))</f>
        <v>58.05</v>
      </c>
      <c r="N153" s="52">
        <f t="shared" si="0"/>
        <v>4.863649142535844E-2</v>
      </c>
      <c r="O153" s="71">
        <f>AVERAGE(IFERROR(VLOOKUP($A153,'Nates Projections'!$A$8:$O$500,15,FALSE),VLOOKUP($A153,'Blakes Projections'!$A$8:$O$500,15,FALSE)),IFERROR(VLOOKUP($A153,'Blakes Projections'!$A$8:$O$500,15,FALSE),VLOOKUP($A153,'Nates Projections'!$A$8:$O$500,15,FALSE)))</f>
        <v>21.75</v>
      </c>
      <c r="P153" s="55">
        <f t="shared" ref="P153:Y153" si="166">IF(F$4="Yes",F153*F$5,0)</f>
        <v>43.249999999999993</v>
      </c>
      <c r="Q153" s="55">
        <f t="shared" si="166"/>
        <v>89.4375</v>
      </c>
      <c r="R153" s="55">
        <f t="shared" si="166"/>
        <v>0</v>
      </c>
      <c r="S153" s="55">
        <f t="shared" si="166"/>
        <v>0.375</v>
      </c>
      <c r="T153" s="55">
        <f t="shared" si="166"/>
        <v>88.924999999999997</v>
      </c>
      <c r="U153" s="55">
        <f t="shared" si="166"/>
        <v>41.58</v>
      </c>
      <c r="V153" s="55">
        <f t="shared" si="166"/>
        <v>75.989999999999995</v>
      </c>
      <c r="W153" s="55">
        <f t="shared" si="166"/>
        <v>0</v>
      </c>
      <c r="X153" s="55">
        <f t="shared" si="166"/>
        <v>0</v>
      </c>
      <c r="Y153" s="56">
        <f t="shared" si="166"/>
        <v>0</v>
      </c>
      <c r="Z153" s="57">
        <f t="shared" si="2"/>
        <v>339.5575</v>
      </c>
      <c r="AA153" s="59">
        <f t="shared" si="3"/>
        <v>4.0423511904761904</v>
      </c>
      <c r="AB153" s="59">
        <f t="shared" si="4"/>
        <v>-0.87226785714285793</v>
      </c>
      <c r="AC153" s="1"/>
      <c r="AD153" s="1"/>
      <c r="AE153" s="1"/>
      <c r="AF153" s="1"/>
      <c r="AG153" s="1"/>
      <c r="AH153" s="1"/>
      <c r="AI153" s="1"/>
      <c r="AJ153" s="1"/>
      <c r="AK153" s="1"/>
      <c r="AL153" s="1">
        <f>IFERROR(VLOOKUP(C153,CALC!$K$2:$M$8,2,FALSE),1)</f>
        <v>1</v>
      </c>
      <c r="AM153" s="1">
        <f>IFERROR(VLOOKUP(C153,CALC!$K$2:$M$8,3,FALSE),1)</f>
        <v>1</v>
      </c>
      <c r="AN153" s="1">
        <f>VLOOKUP(B153,CALC!$E$2:$H$33,3,FALSE)</f>
        <v>1</v>
      </c>
      <c r="AO153" s="1">
        <f>VLOOKUP(B153,CALC!$E$2:$H$33,4,FALSE)</f>
        <v>1</v>
      </c>
      <c r="AP153" s="1"/>
      <c r="AQ153" s="3">
        <f t="shared" si="5"/>
        <v>4.0423511904761904</v>
      </c>
      <c r="AR153" s="3">
        <f t="shared" si="6"/>
        <v>4.0423511904761904</v>
      </c>
      <c r="AS153" s="3">
        <f t="shared" si="7"/>
        <v>4.0423511904761904</v>
      </c>
      <c r="AT153" s="3">
        <f t="shared" si="8"/>
        <v>4.0423511904761904</v>
      </c>
      <c r="AU153" s="3">
        <f t="shared" si="9"/>
        <v>4.0423511904761904</v>
      </c>
      <c r="AV153" s="3">
        <f t="shared" si="10"/>
        <v>4.0423511904761904</v>
      </c>
      <c r="AW153" s="3">
        <f t="shared" si="11"/>
        <v>4.0423511904761904</v>
      </c>
      <c r="AX153" s="3">
        <f t="shared" si="12"/>
        <v>4.0423511904761904</v>
      </c>
      <c r="AY153" s="3">
        <f t="shared" si="13"/>
        <v>-0.87226785714285793</v>
      </c>
      <c r="AZ153" s="3">
        <f t="shared" si="14"/>
        <v>-0.87226785714285793</v>
      </c>
      <c r="BA153" s="3">
        <f t="shared" si="15"/>
        <v>-0.87226785714285793</v>
      </c>
      <c r="BB153" s="3">
        <f t="shared" si="16"/>
        <v>-0.87226785714285793</v>
      </c>
      <c r="BC153" s="3">
        <f t="shared" si="17"/>
        <v>-0.87226785714285793</v>
      </c>
      <c r="BD153" s="3">
        <f t="shared" si="18"/>
        <v>-0.87226785714285793</v>
      </c>
      <c r="BE153" s="3">
        <f t="shared" si="19"/>
        <v>-0.87226785714285793</v>
      </c>
      <c r="BF153" s="3">
        <f t="shared" si="20"/>
        <v>-0.87226785714285793</v>
      </c>
      <c r="BG153" s="3">
        <f t="shared" si="21"/>
        <v>-0.87226785714285793</v>
      </c>
    </row>
    <row r="154" spans="1:59" ht="15" x14ac:dyDescent="0.25">
      <c r="A154" s="38" t="s">
        <v>343</v>
      </c>
      <c r="B154" s="38" t="s">
        <v>77</v>
      </c>
      <c r="C154" s="38" t="s">
        <v>186</v>
      </c>
      <c r="D154" s="38"/>
      <c r="E154" s="39">
        <f>AVERAGE(IFERROR(VLOOKUP($A154,'Nates Projections'!$A$8:$O$500,5,FALSE),VLOOKUP($A154,'Blakes Projections'!$A$8:$O$500,5,FALSE)),IFERROR(VLOOKUP($A154,'Blakes Projections'!$A$8:$O$500,5,FALSE),VLOOKUP($A154,'Nates Projections'!$A$8:$O$500,5,FALSE)))</f>
        <v>84</v>
      </c>
      <c r="F154" s="38">
        <f>AVERAGE(IFERROR(VLOOKUP($A154,'Nates Projections'!$A$8:$O$500,6,FALSE),VLOOKUP($A154,'Blakes Projections'!$A$8:$O$500,6,FALSE)),IFERROR(VLOOKUP($A154,'Blakes Projections'!$A$8:$O$500,6,FALSE),VLOOKUP($A154,'Nates Projections'!$A$8:$O$500,6,FALSE)))</f>
        <v>31.45</v>
      </c>
      <c r="G154" s="38">
        <f>AVERAGE(IFERROR(VLOOKUP($A154,'Nates Projections'!$A$8:$O$500,7,FALSE),VLOOKUP($A154,'Blakes Projections'!$A$8:$O$500,7,FALSE)),IFERROR(VLOOKUP($A154,'Blakes Projections'!$A$8:$O$500,7,FALSE),VLOOKUP($A154,'Nates Projections'!$A$8:$O$500,7,FALSE)))</f>
        <v>19.25</v>
      </c>
      <c r="H154" s="38">
        <f>AVERAGE(IFERROR(VLOOKUP($A154,'Nates Projections'!$A$8:$O$500,8,FALSE),VLOOKUP($A154,'Blakes Projections'!$A$8:$O$500,8,FALSE)),IFERROR(VLOOKUP($A154,'Blakes Projections'!$A$8:$O$500,8,FALSE),VLOOKUP($A154,'Nates Projections'!$A$8:$O$500,8,FALSE)))</f>
        <v>50.7</v>
      </c>
      <c r="I154" s="38">
        <f>AVERAGE(IFERROR(VLOOKUP($A154,'Nates Projections'!$A$8:$O$500,9,FALSE),VLOOKUP($A154,'Blakes Projections'!$A$8:$O$500,9,FALSE)),IFERROR(VLOOKUP($A154,'Blakes Projections'!$A$8:$O$500,9,FALSE),VLOOKUP($A154,'Nates Projections'!$A$8:$O$500,9,FALSE)))</f>
        <v>9.1499999999999986</v>
      </c>
      <c r="J154" s="38">
        <f>AVERAGE(IFERROR(VLOOKUP($A154,'Nates Projections'!$A$8:$O$500,10,FALSE),VLOOKUP($A154,'Blakes Projections'!$A$8:$O$500,10,FALSE)),IFERROR(VLOOKUP($A154,'Blakes Projections'!$A$8:$O$500,10,FALSE),VLOOKUP($A154,'Nates Projections'!$A$8:$O$500,10,FALSE)))</f>
        <v>222.85</v>
      </c>
      <c r="K154" s="38">
        <f>AVERAGE(IFERROR(VLOOKUP($A154,'Nates Projections'!$A$8:$O$500,11,FALSE),VLOOKUP($A154,'Blakes Projections'!$A$8:$O$500,11,FALSE)),IFERROR(VLOOKUP($A154,'Blakes Projections'!$A$8:$O$500,11,FALSE),VLOOKUP($A154,'Nates Projections'!$A$8:$O$500,11,FALSE)))</f>
        <v>144.9</v>
      </c>
      <c r="L154" s="38">
        <f>AVERAGE(IFERROR(VLOOKUP($A154,'Nates Projections'!$A$8:$O$500,12,FALSE),VLOOKUP($A154,'Blakes Projections'!$A$8:$O$500,12,FALSE)),IFERROR(VLOOKUP($A154,'Blakes Projections'!$A$8:$O$500,12,FALSE),VLOOKUP($A154,'Nates Projections'!$A$8:$O$500,12,FALSE)))</f>
        <v>24.8</v>
      </c>
      <c r="M154" s="38">
        <f>AVERAGE(IFERROR(VLOOKUP($A154,'Nates Projections'!$A$8:$O$500,13,FALSE),VLOOKUP($A154,'Blakes Projections'!$A$8:$O$500,13,FALSE)),IFERROR(VLOOKUP($A154,'Blakes Projections'!$A$8:$O$500,13,FALSE),VLOOKUP($A154,'Nates Projections'!$A$8:$O$500,13,FALSE)))</f>
        <v>33.75</v>
      </c>
      <c r="N154" s="52">
        <f t="shared" si="0"/>
        <v>0.14112631815122278</v>
      </c>
      <c r="O154" s="71">
        <f>AVERAGE(IFERROR(VLOOKUP($A154,'Nates Projections'!$A$8:$O$500,15,FALSE),VLOOKUP($A154,'Blakes Projections'!$A$8:$O$500,15,FALSE)),IFERROR(VLOOKUP($A154,'Blakes Projections'!$A$8:$O$500,15,FALSE),VLOOKUP($A154,'Nates Projections'!$A$8:$O$500,15,FALSE)))</f>
        <v>17.25</v>
      </c>
      <c r="P154" s="55">
        <f t="shared" ref="P154:Y154" si="167">IF(F$4="Yes",F154*F$5,0)</f>
        <v>157.25</v>
      </c>
      <c r="Q154" s="55">
        <f t="shared" si="167"/>
        <v>72.1875</v>
      </c>
      <c r="R154" s="55">
        <f t="shared" si="167"/>
        <v>0</v>
      </c>
      <c r="S154" s="55">
        <f t="shared" si="167"/>
        <v>4.5749999999999993</v>
      </c>
      <c r="T154" s="55">
        <f t="shared" si="167"/>
        <v>111.425</v>
      </c>
      <c r="U154" s="55">
        <f t="shared" si="167"/>
        <v>43.47</v>
      </c>
      <c r="V154" s="55">
        <f t="shared" si="167"/>
        <v>14.879999999999999</v>
      </c>
      <c r="W154" s="55">
        <f t="shared" si="167"/>
        <v>0</v>
      </c>
      <c r="X154" s="55">
        <f t="shared" si="167"/>
        <v>0</v>
      </c>
      <c r="Y154" s="56">
        <f t="shared" si="167"/>
        <v>0</v>
      </c>
      <c r="Z154" s="57">
        <f t="shared" si="2"/>
        <v>403.78750000000002</v>
      </c>
      <c r="AA154" s="59">
        <f t="shared" si="3"/>
        <v>4.8069940476190478</v>
      </c>
      <c r="AB154" s="59">
        <f t="shared" si="4"/>
        <v>-0.98759761904761789</v>
      </c>
      <c r="AC154" s="1"/>
      <c r="AD154" s="1"/>
      <c r="AE154" s="1"/>
      <c r="AF154" s="1"/>
      <c r="AG154" s="1"/>
      <c r="AH154" s="1"/>
      <c r="AI154" s="1"/>
      <c r="AJ154" s="1"/>
      <c r="AK154" s="1"/>
      <c r="AL154" s="1">
        <f>IFERROR(VLOOKUP(C154,CALC!$K$2:$M$8,2,FALSE),1)</f>
        <v>1.08</v>
      </c>
      <c r="AM154" s="1">
        <f>IFERROR(VLOOKUP(C154,CALC!$K$2:$M$8,3,FALSE),1)</f>
        <v>1.04</v>
      </c>
      <c r="AN154" s="1">
        <f>VLOOKUP(B154,CALC!$E$2:$H$33,3,FALSE)</f>
        <v>1</v>
      </c>
      <c r="AO154" s="1">
        <f>VLOOKUP(B154,CALC!$E$2:$H$33,4,FALSE)</f>
        <v>1</v>
      </c>
      <c r="AP154" s="1"/>
      <c r="AQ154" s="3">
        <f t="shared" si="5"/>
        <v>4.9992738095238103</v>
      </c>
      <c r="AR154" s="3">
        <f t="shared" si="6"/>
        <v>5.1915535714285719</v>
      </c>
      <c r="AS154" s="3">
        <f t="shared" si="7"/>
        <v>4.8069940476190478</v>
      </c>
      <c r="AT154" s="3">
        <f t="shared" si="8"/>
        <v>4.8069940476190478</v>
      </c>
      <c r="AU154" s="3">
        <f t="shared" si="9"/>
        <v>4.9992738095238103</v>
      </c>
      <c r="AV154" s="3">
        <f t="shared" si="10"/>
        <v>4.9992738095238103</v>
      </c>
      <c r="AW154" s="3">
        <f t="shared" si="11"/>
        <v>5.1915535714285719</v>
      </c>
      <c r="AX154" s="3">
        <f t="shared" si="12"/>
        <v>5.1915535714285719</v>
      </c>
      <c r="AY154" s="3">
        <f t="shared" si="13"/>
        <v>-0.94961309523809412</v>
      </c>
      <c r="AZ154" s="3">
        <f t="shared" si="14"/>
        <v>-0.98759761904761789</v>
      </c>
      <c r="BA154" s="3">
        <f t="shared" si="15"/>
        <v>-1.0255821428571417</v>
      </c>
      <c r="BB154" s="3">
        <f t="shared" si="16"/>
        <v>-0.94961309523809412</v>
      </c>
      <c r="BC154" s="3">
        <f t="shared" si="17"/>
        <v>-0.94961309523809412</v>
      </c>
      <c r="BD154" s="3">
        <f t="shared" si="18"/>
        <v>-0.98759761904761789</v>
      </c>
      <c r="BE154" s="3">
        <f t="shared" si="19"/>
        <v>-0.98759761904761789</v>
      </c>
      <c r="BF154" s="3">
        <f t="shared" si="20"/>
        <v>-1.0255821428571417</v>
      </c>
      <c r="BG154" s="3">
        <f t="shared" si="21"/>
        <v>-1.0255821428571417</v>
      </c>
    </row>
    <row r="155" spans="1:59" ht="15" x14ac:dyDescent="0.25">
      <c r="A155" s="38" t="s">
        <v>325</v>
      </c>
      <c r="B155" s="38" t="s">
        <v>19</v>
      </c>
      <c r="C155" s="38" t="s">
        <v>181</v>
      </c>
      <c r="D155" s="38"/>
      <c r="E155" s="39">
        <f>AVERAGE(IFERROR(VLOOKUP($A155,'Nates Projections'!$A$8:$O$500,5,FALSE),VLOOKUP($A155,'Blakes Projections'!$A$8:$O$500,5,FALSE)),IFERROR(VLOOKUP($A155,'Blakes Projections'!$A$8:$O$500,5,FALSE),VLOOKUP($A155,'Nates Projections'!$A$8:$O$500,5,FALSE)))</f>
        <v>84</v>
      </c>
      <c r="F155" s="38">
        <f>AVERAGE(IFERROR(VLOOKUP($A155,'Nates Projections'!$A$8:$O$500,6,FALSE),VLOOKUP($A155,'Blakes Projections'!$A$8:$O$500,6,FALSE)),IFERROR(VLOOKUP($A155,'Blakes Projections'!$A$8:$O$500,6,FALSE),VLOOKUP($A155,'Nates Projections'!$A$8:$O$500,6,FALSE)))</f>
        <v>10.149999999999999</v>
      </c>
      <c r="G155" s="38">
        <f>AVERAGE(IFERROR(VLOOKUP($A155,'Nates Projections'!$A$8:$O$500,7,FALSE),VLOOKUP($A155,'Blakes Projections'!$A$8:$O$500,7,FALSE)),IFERROR(VLOOKUP($A155,'Blakes Projections'!$A$8:$O$500,7,FALSE),VLOOKUP($A155,'Nates Projections'!$A$8:$O$500,7,FALSE)))</f>
        <v>35.65</v>
      </c>
      <c r="H155" s="38">
        <f>AVERAGE(IFERROR(VLOOKUP($A155,'Nates Projections'!$A$8:$O$500,8,FALSE),VLOOKUP($A155,'Blakes Projections'!$A$8:$O$500,8,FALSE)),IFERROR(VLOOKUP($A155,'Blakes Projections'!$A$8:$O$500,8,FALSE),VLOOKUP($A155,'Nates Projections'!$A$8:$O$500,8,FALSE)))</f>
        <v>45.8</v>
      </c>
      <c r="I155" s="38">
        <f>AVERAGE(IFERROR(VLOOKUP($A155,'Nates Projections'!$A$8:$O$500,9,FALSE),VLOOKUP($A155,'Blakes Projections'!$A$8:$O$500,9,FALSE)),IFERROR(VLOOKUP($A155,'Blakes Projections'!$A$8:$O$500,9,FALSE),VLOOKUP($A155,'Nates Projections'!$A$8:$O$500,9,FALSE)))</f>
        <v>16.55</v>
      </c>
      <c r="J155" s="38">
        <f>AVERAGE(IFERROR(VLOOKUP($A155,'Nates Projections'!$A$8:$O$500,10,FALSE),VLOOKUP($A155,'Blakes Projections'!$A$8:$O$500,10,FALSE)),IFERROR(VLOOKUP($A155,'Blakes Projections'!$A$8:$O$500,10,FALSE),VLOOKUP($A155,'Nates Projections'!$A$8:$O$500,10,FALSE)))</f>
        <v>153.80000000000001</v>
      </c>
      <c r="K155" s="38">
        <f>AVERAGE(IFERROR(VLOOKUP($A155,'Nates Projections'!$A$8:$O$500,11,FALSE),VLOOKUP($A155,'Blakes Projections'!$A$8:$O$500,11,FALSE)),IFERROR(VLOOKUP($A155,'Blakes Projections'!$A$8:$O$500,11,FALSE),VLOOKUP($A155,'Nates Projections'!$A$8:$O$500,11,FALSE)))</f>
        <v>89.2</v>
      </c>
      <c r="L155" s="38">
        <f>AVERAGE(IFERROR(VLOOKUP($A155,'Nates Projections'!$A$8:$O$500,12,FALSE),VLOOKUP($A155,'Blakes Projections'!$A$8:$O$500,12,FALSE)),IFERROR(VLOOKUP($A155,'Blakes Projections'!$A$8:$O$500,12,FALSE),VLOOKUP($A155,'Nates Projections'!$A$8:$O$500,12,FALSE)))</f>
        <v>64.599999999999994</v>
      </c>
      <c r="M155" s="38">
        <f>AVERAGE(IFERROR(VLOOKUP($A155,'Nates Projections'!$A$8:$O$500,13,FALSE),VLOOKUP($A155,'Blakes Projections'!$A$8:$O$500,13,FALSE)),IFERROR(VLOOKUP($A155,'Blakes Projections'!$A$8:$O$500,13,FALSE),VLOOKUP($A155,'Nates Projections'!$A$8:$O$500,13,FALSE)))</f>
        <v>45.2</v>
      </c>
      <c r="N155" s="52">
        <f t="shared" si="0"/>
        <v>6.5994798439531849E-2</v>
      </c>
      <c r="O155" s="71">
        <f>AVERAGE(IFERROR(VLOOKUP($A155,'Nates Projections'!$A$8:$O$500,15,FALSE),VLOOKUP($A155,'Blakes Projections'!$A$8:$O$500,15,FALSE)),IFERROR(VLOOKUP($A155,'Blakes Projections'!$A$8:$O$500,15,FALSE),VLOOKUP($A155,'Nates Projections'!$A$8:$O$500,15,FALSE)))</f>
        <v>19.399999999999999</v>
      </c>
      <c r="P155" s="55">
        <f t="shared" ref="P155:Y155" si="168">IF(F$4="Yes",F155*F$5,0)</f>
        <v>50.749999999999993</v>
      </c>
      <c r="Q155" s="55">
        <f t="shared" si="168"/>
        <v>133.6875</v>
      </c>
      <c r="R155" s="55">
        <f t="shared" si="168"/>
        <v>0</v>
      </c>
      <c r="S155" s="55">
        <f t="shared" si="168"/>
        <v>8.2750000000000004</v>
      </c>
      <c r="T155" s="55">
        <f t="shared" si="168"/>
        <v>76.900000000000006</v>
      </c>
      <c r="U155" s="55">
        <f t="shared" si="168"/>
        <v>26.76</v>
      </c>
      <c r="V155" s="55">
        <f t="shared" si="168"/>
        <v>38.76</v>
      </c>
      <c r="W155" s="55">
        <f t="shared" si="168"/>
        <v>0</v>
      </c>
      <c r="X155" s="55">
        <f t="shared" si="168"/>
        <v>0</v>
      </c>
      <c r="Y155" s="56">
        <f t="shared" si="168"/>
        <v>0</v>
      </c>
      <c r="Z155" s="57">
        <f t="shared" si="2"/>
        <v>335.13249999999999</v>
      </c>
      <c r="AA155" s="59">
        <f t="shared" si="3"/>
        <v>3.9896726190476191</v>
      </c>
      <c r="AB155" s="59">
        <f t="shared" si="4"/>
        <v>-1.012816339285715</v>
      </c>
      <c r="AC155" s="1"/>
      <c r="AD155" s="1"/>
      <c r="AE155" s="1"/>
      <c r="AF155" s="1"/>
      <c r="AG155" s="1"/>
      <c r="AH155" s="1"/>
      <c r="AI155" s="1"/>
      <c r="AJ155" s="1"/>
      <c r="AK155" s="1"/>
      <c r="AL155" s="1">
        <f>IFERROR(VLOOKUP(C155,CALC!$K$2:$M$8,2,FALSE),1)</f>
        <v>1</v>
      </c>
      <c r="AM155" s="1">
        <f>IFERROR(VLOOKUP(C155,CALC!$K$2:$M$8,3,FALSE),1)</f>
        <v>1</v>
      </c>
      <c r="AN155" s="1">
        <f>VLOOKUP(B155,CALC!$E$2:$H$33,3,FALSE)</f>
        <v>1.19</v>
      </c>
      <c r="AO155" s="1">
        <f>VLOOKUP(B155,CALC!$E$2:$H$33,4,FALSE)</f>
        <v>1.095</v>
      </c>
      <c r="AP155" s="1"/>
      <c r="AQ155" s="3">
        <f t="shared" si="5"/>
        <v>3.9896726190476191</v>
      </c>
      <c r="AR155" s="3">
        <f t="shared" si="6"/>
        <v>3.9896726190476191</v>
      </c>
      <c r="AS155" s="3">
        <f t="shared" si="7"/>
        <v>4.368691517857143</v>
      </c>
      <c r="AT155" s="3">
        <f t="shared" si="8"/>
        <v>4.7477104166666662</v>
      </c>
      <c r="AU155" s="3">
        <f t="shared" si="9"/>
        <v>4.368691517857143</v>
      </c>
      <c r="AV155" s="3">
        <f t="shared" si="10"/>
        <v>4.7477104166666662</v>
      </c>
      <c r="AW155" s="3">
        <f t="shared" si="11"/>
        <v>4.368691517857143</v>
      </c>
      <c r="AX155" s="3">
        <f t="shared" si="12"/>
        <v>4.7477104166666662</v>
      </c>
      <c r="AY155" s="3">
        <f t="shared" si="13"/>
        <v>-0.92494642857142928</v>
      </c>
      <c r="AZ155" s="3">
        <f t="shared" si="14"/>
        <v>-0.92494642857142928</v>
      </c>
      <c r="BA155" s="3">
        <f t="shared" si="15"/>
        <v>-0.92494642857142928</v>
      </c>
      <c r="BB155" s="3">
        <f t="shared" si="16"/>
        <v>-1.012816339285715</v>
      </c>
      <c r="BC155" s="3">
        <f t="shared" si="17"/>
        <v>-1.1006862500000008</v>
      </c>
      <c r="BD155" s="3">
        <f t="shared" si="18"/>
        <v>-1.012816339285715</v>
      </c>
      <c r="BE155" s="3">
        <f t="shared" si="19"/>
        <v>-1.1006862500000008</v>
      </c>
      <c r="BF155" s="3">
        <f t="shared" si="20"/>
        <v>-1.012816339285715</v>
      </c>
      <c r="BG155" s="3">
        <f t="shared" si="21"/>
        <v>-1.1006862500000008</v>
      </c>
    </row>
    <row r="156" spans="1:59" ht="15" x14ac:dyDescent="0.25">
      <c r="A156" s="38" t="s">
        <v>351</v>
      </c>
      <c r="B156" s="38" t="s">
        <v>37</v>
      </c>
      <c r="C156" s="38" t="s">
        <v>186</v>
      </c>
      <c r="D156" s="38"/>
      <c r="E156" s="39">
        <f>AVERAGE(IFERROR(VLOOKUP($A156,'Nates Projections'!$A$8:$O$500,5,FALSE),VLOOKUP($A156,'Blakes Projections'!$A$8:$O$500,5,FALSE)),IFERROR(VLOOKUP($A156,'Blakes Projections'!$A$8:$O$500,5,FALSE),VLOOKUP($A156,'Nates Projections'!$A$8:$O$500,5,FALSE)))</f>
        <v>84</v>
      </c>
      <c r="F156" s="38">
        <f>AVERAGE(IFERROR(VLOOKUP($A156,'Nates Projections'!$A$8:$O$500,6,FALSE),VLOOKUP($A156,'Blakes Projections'!$A$8:$O$500,6,FALSE)),IFERROR(VLOOKUP($A156,'Blakes Projections'!$A$8:$O$500,6,FALSE),VLOOKUP($A156,'Nates Projections'!$A$8:$O$500,6,FALSE)))</f>
        <v>20.5</v>
      </c>
      <c r="G156" s="38">
        <f>AVERAGE(IFERROR(VLOOKUP($A156,'Nates Projections'!$A$8:$O$500,7,FALSE),VLOOKUP($A156,'Blakes Projections'!$A$8:$O$500,7,FALSE)),IFERROR(VLOOKUP($A156,'Blakes Projections'!$A$8:$O$500,7,FALSE),VLOOKUP($A156,'Nates Projections'!$A$8:$O$500,7,FALSE)))</f>
        <v>40.1</v>
      </c>
      <c r="H156" s="38">
        <f>AVERAGE(IFERROR(VLOOKUP($A156,'Nates Projections'!$A$8:$O$500,8,FALSE),VLOOKUP($A156,'Blakes Projections'!$A$8:$O$500,8,FALSE)),IFERROR(VLOOKUP($A156,'Blakes Projections'!$A$8:$O$500,8,FALSE),VLOOKUP($A156,'Nates Projections'!$A$8:$O$500,8,FALSE)))</f>
        <v>60.6</v>
      </c>
      <c r="I156" s="38">
        <f>AVERAGE(IFERROR(VLOOKUP($A156,'Nates Projections'!$A$8:$O$500,9,FALSE),VLOOKUP($A156,'Blakes Projections'!$A$8:$O$500,9,FALSE)),IFERROR(VLOOKUP($A156,'Blakes Projections'!$A$8:$O$500,9,FALSE),VLOOKUP($A156,'Nates Projections'!$A$8:$O$500,9,FALSE)))</f>
        <v>20.350000000000001</v>
      </c>
      <c r="J156" s="38">
        <f>AVERAGE(IFERROR(VLOOKUP($A156,'Nates Projections'!$A$8:$O$500,10,FALSE),VLOOKUP($A156,'Blakes Projections'!$A$8:$O$500,10,FALSE)),IFERROR(VLOOKUP($A156,'Blakes Projections'!$A$8:$O$500,10,FALSE),VLOOKUP($A156,'Nates Projections'!$A$8:$O$500,10,FALSE)))</f>
        <v>186.8</v>
      </c>
      <c r="K156" s="38">
        <f>AVERAGE(IFERROR(VLOOKUP($A156,'Nates Projections'!$A$8:$O$500,11,FALSE),VLOOKUP($A156,'Blakes Projections'!$A$8:$O$500,11,FALSE)),IFERROR(VLOOKUP($A156,'Blakes Projections'!$A$8:$O$500,11,FALSE),VLOOKUP($A156,'Nates Projections'!$A$8:$O$500,11,FALSE)))</f>
        <v>64.400000000000006</v>
      </c>
      <c r="L156" s="38">
        <f>AVERAGE(IFERROR(VLOOKUP($A156,'Nates Projections'!$A$8:$O$500,12,FALSE),VLOOKUP($A156,'Blakes Projections'!$A$8:$O$500,12,FALSE)),IFERROR(VLOOKUP($A156,'Blakes Projections'!$A$8:$O$500,12,FALSE),VLOOKUP($A156,'Nates Projections'!$A$8:$O$500,12,FALSE)))</f>
        <v>43.5</v>
      </c>
      <c r="M156" s="38">
        <f>AVERAGE(IFERROR(VLOOKUP($A156,'Nates Projections'!$A$8:$O$500,13,FALSE),VLOOKUP($A156,'Blakes Projections'!$A$8:$O$500,13,FALSE)),IFERROR(VLOOKUP($A156,'Blakes Projections'!$A$8:$O$500,13,FALSE),VLOOKUP($A156,'Nates Projections'!$A$8:$O$500,13,FALSE)))</f>
        <v>32.25</v>
      </c>
      <c r="N156" s="52">
        <f t="shared" si="0"/>
        <v>0.10974304068522484</v>
      </c>
      <c r="O156" s="71">
        <f>AVERAGE(IFERROR(VLOOKUP($A156,'Nates Projections'!$A$8:$O$500,15,FALSE),VLOOKUP($A156,'Blakes Projections'!$A$8:$O$500,15,FALSE)),IFERROR(VLOOKUP($A156,'Blakes Projections'!$A$8:$O$500,15,FALSE),VLOOKUP($A156,'Nates Projections'!$A$8:$O$500,15,FALSE)))</f>
        <v>17.875</v>
      </c>
      <c r="P156" s="55">
        <f t="shared" ref="P156:Y156" si="169">IF(F$4="Yes",F156*F$5,0)</f>
        <v>102.5</v>
      </c>
      <c r="Q156" s="55">
        <f t="shared" si="169"/>
        <v>150.375</v>
      </c>
      <c r="R156" s="55">
        <f t="shared" si="169"/>
        <v>0</v>
      </c>
      <c r="S156" s="55">
        <f t="shared" si="169"/>
        <v>10.175000000000001</v>
      </c>
      <c r="T156" s="55">
        <f t="shared" si="169"/>
        <v>93.4</v>
      </c>
      <c r="U156" s="55">
        <f t="shared" si="169"/>
        <v>19.32</v>
      </c>
      <c r="V156" s="55">
        <f t="shared" si="169"/>
        <v>26.099999999999998</v>
      </c>
      <c r="W156" s="55">
        <f t="shared" si="169"/>
        <v>0</v>
      </c>
      <c r="X156" s="55">
        <f t="shared" si="169"/>
        <v>0</v>
      </c>
      <c r="Y156" s="56">
        <f t="shared" si="169"/>
        <v>0</v>
      </c>
      <c r="Z156" s="57">
        <f t="shared" si="2"/>
        <v>401.87000000000006</v>
      </c>
      <c r="AA156" s="59">
        <f t="shared" si="3"/>
        <v>4.7841666666666676</v>
      </c>
      <c r="AB156" s="59">
        <f t="shared" si="4"/>
        <v>-0.99616802380952185</v>
      </c>
      <c r="AC156" s="1"/>
      <c r="AD156" s="1"/>
      <c r="AE156" s="1"/>
      <c r="AF156" s="1"/>
      <c r="AG156" s="1"/>
      <c r="AH156" s="1"/>
      <c r="AI156" s="1"/>
      <c r="AJ156" s="1"/>
      <c r="AK156" s="1"/>
      <c r="AL156" s="1">
        <f>IFERROR(VLOOKUP(C156,CALC!$K$2:$M$8,2,FALSE),1)</f>
        <v>1.08</v>
      </c>
      <c r="AM156" s="1">
        <f>IFERROR(VLOOKUP(C156,CALC!$K$2:$M$8,3,FALSE),1)</f>
        <v>1.04</v>
      </c>
      <c r="AN156" s="1">
        <f>VLOOKUP(B156,CALC!$E$2:$H$33,3,FALSE)</f>
        <v>0.97</v>
      </c>
      <c r="AO156" s="1">
        <f>VLOOKUP(B156,CALC!$E$2:$H$33,4,FALSE)</f>
        <v>0.98499999999999999</v>
      </c>
      <c r="AP156" s="1"/>
      <c r="AQ156" s="3">
        <f t="shared" si="5"/>
        <v>4.9755333333333347</v>
      </c>
      <c r="AR156" s="3">
        <f t="shared" si="6"/>
        <v>5.1669000000000009</v>
      </c>
      <c r="AS156" s="3">
        <f t="shared" si="7"/>
        <v>4.7124041666666674</v>
      </c>
      <c r="AT156" s="3">
        <f t="shared" si="8"/>
        <v>4.6406416666666672</v>
      </c>
      <c r="AU156" s="3">
        <f t="shared" si="9"/>
        <v>4.9009003333333343</v>
      </c>
      <c r="AV156" s="3">
        <f t="shared" si="10"/>
        <v>4.8262673333333348</v>
      </c>
      <c r="AW156" s="3">
        <f t="shared" si="11"/>
        <v>5.0893965000000012</v>
      </c>
      <c r="AX156" s="3">
        <f t="shared" si="12"/>
        <v>5.0118930000000006</v>
      </c>
      <c r="AY156" s="3">
        <f t="shared" si="13"/>
        <v>-0.97244047619047436</v>
      </c>
      <c r="AZ156" s="3">
        <f t="shared" si="14"/>
        <v>-1.0113380952380933</v>
      </c>
      <c r="BA156" s="3">
        <f t="shared" si="15"/>
        <v>-1.0502357142857124</v>
      </c>
      <c r="BB156" s="3">
        <f t="shared" si="16"/>
        <v>-0.95785386904761727</v>
      </c>
      <c r="BC156" s="3">
        <f t="shared" si="17"/>
        <v>-0.94326726190476007</v>
      </c>
      <c r="BD156" s="3">
        <f t="shared" si="18"/>
        <v>-0.99616802380952185</v>
      </c>
      <c r="BE156" s="3">
        <f t="shared" si="19"/>
        <v>-0.98099795238095044</v>
      </c>
      <c r="BF156" s="3">
        <f t="shared" si="20"/>
        <v>-1.0344821785714267</v>
      </c>
      <c r="BG156" s="3">
        <f t="shared" si="21"/>
        <v>-1.0187286428571409</v>
      </c>
    </row>
    <row r="157" spans="1:59" ht="15" x14ac:dyDescent="0.25">
      <c r="A157" s="38" t="s">
        <v>339</v>
      </c>
      <c r="B157" s="38" t="s">
        <v>79</v>
      </c>
      <c r="C157" s="38" t="s">
        <v>179</v>
      </c>
      <c r="D157" s="38"/>
      <c r="E157" s="39">
        <f>AVERAGE(IFERROR(VLOOKUP($A157,'Nates Projections'!$A$8:$O$500,5,FALSE),VLOOKUP($A157,'Blakes Projections'!$A$8:$O$500,5,FALSE)),IFERROR(VLOOKUP($A157,'Blakes Projections'!$A$8:$O$500,5,FALSE),VLOOKUP($A157,'Nates Projections'!$A$8:$O$500,5,FALSE)))</f>
        <v>84</v>
      </c>
      <c r="F157" s="38">
        <f>AVERAGE(IFERROR(VLOOKUP($A157,'Nates Projections'!$A$8:$O$500,6,FALSE),VLOOKUP($A157,'Blakes Projections'!$A$8:$O$500,6,FALSE)),IFERROR(VLOOKUP($A157,'Blakes Projections'!$A$8:$O$500,6,FALSE),VLOOKUP($A157,'Nates Projections'!$A$8:$O$500,6,FALSE)))</f>
        <v>26.1</v>
      </c>
      <c r="G157" s="38">
        <f>AVERAGE(IFERROR(VLOOKUP($A157,'Nates Projections'!$A$8:$O$500,7,FALSE),VLOOKUP($A157,'Blakes Projections'!$A$8:$O$500,7,FALSE)),IFERROR(VLOOKUP($A157,'Blakes Projections'!$A$8:$O$500,7,FALSE),VLOOKUP($A157,'Nates Projections'!$A$8:$O$500,7,FALSE)))</f>
        <v>32.9</v>
      </c>
      <c r="H157" s="38">
        <f>AVERAGE(IFERROR(VLOOKUP($A157,'Nates Projections'!$A$8:$O$500,8,FALSE),VLOOKUP($A157,'Blakes Projections'!$A$8:$O$500,8,FALSE)),IFERROR(VLOOKUP($A157,'Blakes Projections'!$A$8:$O$500,8,FALSE),VLOOKUP($A157,'Nates Projections'!$A$8:$O$500,8,FALSE)))</f>
        <v>59</v>
      </c>
      <c r="I157" s="38">
        <f>AVERAGE(IFERROR(VLOOKUP($A157,'Nates Projections'!$A$8:$O$500,9,FALSE),VLOOKUP($A157,'Blakes Projections'!$A$8:$O$500,9,FALSE)),IFERROR(VLOOKUP($A157,'Blakes Projections'!$A$8:$O$500,9,FALSE),VLOOKUP($A157,'Nates Projections'!$A$8:$O$500,9,FALSE)))</f>
        <v>19.549999999999997</v>
      </c>
      <c r="J157" s="38">
        <f>AVERAGE(IFERROR(VLOOKUP($A157,'Nates Projections'!$A$8:$O$500,10,FALSE),VLOOKUP($A157,'Blakes Projections'!$A$8:$O$500,10,FALSE)),IFERROR(VLOOKUP($A157,'Blakes Projections'!$A$8:$O$500,10,FALSE),VLOOKUP($A157,'Nates Projections'!$A$8:$O$500,10,FALSE)))</f>
        <v>225.05</v>
      </c>
      <c r="K157" s="38">
        <f>AVERAGE(IFERROR(VLOOKUP($A157,'Nates Projections'!$A$8:$O$500,11,FALSE),VLOOKUP($A157,'Blakes Projections'!$A$8:$O$500,11,FALSE)),IFERROR(VLOOKUP($A157,'Blakes Projections'!$A$8:$O$500,11,FALSE),VLOOKUP($A157,'Nates Projections'!$A$8:$O$500,11,FALSE)))</f>
        <v>28.5</v>
      </c>
      <c r="L157" s="38">
        <f>AVERAGE(IFERROR(VLOOKUP($A157,'Nates Projections'!$A$8:$O$500,12,FALSE),VLOOKUP($A157,'Blakes Projections'!$A$8:$O$500,12,FALSE)),IFERROR(VLOOKUP($A157,'Blakes Projections'!$A$8:$O$500,12,FALSE),VLOOKUP($A157,'Nates Projections'!$A$8:$O$500,12,FALSE)))</f>
        <v>29</v>
      </c>
      <c r="M157" s="38">
        <f>AVERAGE(IFERROR(VLOOKUP($A157,'Nates Projections'!$A$8:$O$500,13,FALSE),VLOOKUP($A157,'Blakes Projections'!$A$8:$O$500,13,FALSE)),IFERROR(VLOOKUP($A157,'Blakes Projections'!$A$8:$O$500,13,FALSE),VLOOKUP($A157,'Nates Projections'!$A$8:$O$500,13,FALSE)))</f>
        <v>30.25</v>
      </c>
      <c r="N157" s="52">
        <f t="shared" si="0"/>
        <v>0.11597422794934459</v>
      </c>
      <c r="O157" s="71">
        <f>AVERAGE(IFERROR(VLOOKUP($A157,'Nates Projections'!$A$8:$O$500,15,FALSE),VLOOKUP($A157,'Blakes Projections'!$A$8:$O$500,15,FALSE)),IFERROR(VLOOKUP($A157,'Blakes Projections'!$A$8:$O$500,15,FALSE),VLOOKUP($A157,'Nates Projections'!$A$8:$O$500,15,FALSE)))</f>
        <v>17.600000000000001</v>
      </c>
      <c r="P157" s="55">
        <f t="shared" ref="P157:Y157" si="170">IF(F$4="Yes",F157*F$5,0)</f>
        <v>130.5</v>
      </c>
      <c r="Q157" s="55">
        <f t="shared" si="170"/>
        <v>123.375</v>
      </c>
      <c r="R157" s="55">
        <f t="shared" si="170"/>
        <v>0</v>
      </c>
      <c r="S157" s="55">
        <f t="shared" si="170"/>
        <v>9.7749999999999986</v>
      </c>
      <c r="T157" s="55">
        <f t="shared" si="170"/>
        <v>112.52500000000001</v>
      </c>
      <c r="U157" s="55">
        <f t="shared" si="170"/>
        <v>8.5499999999999989</v>
      </c>
      <c r="V157" s="55">
        <f t="shared" si="170"/>
        <v>17.399999999999999</v>
      </c>
      <c r="W157" s="55">
        <f t="shared" si="170"/>
        <v>0</v>
      </c>
      <c r="X157" s="55">
        <f t="shared" si="170"/>
        <v>0</v>
      </c>
      <c r="Y157" s="56">
        <f t="shared" si="170"/>
        <v>0</v>
      </c>
      <c r="Z157" s="57">
        <f t="shared" si="2"/>
        <v>402.12499999999994</v>
      </c>
      <c r="AA157" s="59">
        <f t="shared" si="3"/>
        <v>4.7872023809523805</v>
      </c>
      <c r="AB157" s="59">
        <f t="shared" si="4"/>
        <v>-0.92154040178571373</v>
      </c>
      <c r="AC157" s="1"/>
      <c r="AD157" s="1"/>
      <c r="AE157" s="1"/>
      <c r="AF157" s="1"/>
      <c r="AG157" s="1"/>
      <c r="AH157" s="1"/>
      <c r="AI157" s="1"/>
      <c r="AJ157" s="1"/>
      <c r="AK157" s="1"/>
      <c r="AL157" s="1">
        <f>IFERROR(VLOOKUP(C157,CALC!$K$2:$M$8,2,FALSE),1)</f>
        <v>0.95</v>
      </c>
      <c r="AM157" s="1">
        <f>IFERROR(VLOOKUP(C157,CALC!$K$2:$M$8,3,FALSE),1)</f>
        <v>0.97499999999999998</v>
      </c>
      <c r="AN157" s="1">
        <f>VLOOKUP(B157,CALC!$E$2:$H$33,3,FALSE)</f>
        <v>0.95</v>
      </c>
      <c r="AO157" s="1">
        <f>VLOOKUP(B157,CALC!$E$2:$H$33,4,FALSE)</f>
        <v>0.97499999999999998</v>
      </c>
      <c r="AP157" s="1"/>
      <c r="AQ157" s="3">
        <f t="shared" si="5"/>
        <v>4.6675223214285708</v>
      </c>
      <c r="AR157" s="3">
        <f t="shared" si="6"/>
        <v>4.5478422619047612</v>
      </c>
      <c r="AS157" s="3">
        <f t="shared" si="7"/>
        <v>4.6675223214285708</v>
      </c>
      <c r="AT157" s="3">
        <f t="shared" si="8"/>
        <v>4.5478422619047612</v>
      </c>
      <c r="AU157" s="3">
        <f t="shared" si="9"/>
        <v>4.550834263392856</v>
      </c>
      <c r="AV157" s="3">
        <f t="shared" si="10"/>
        <v>4.4341462053571421</v>
      </c>
      <c r="AW157" s="3">
        <f t="shared" si="11"/>
        <v>4.4341462053571421</v>
      </c>
      <c r="AX157" s="3">
        <f t="shared" si="12"/>
        <v>4.320450148809523</v>
      </c>
      <c r="AY157" s="3">
        <f t="shared" si="13"/>
        <v>-0.96940476190476144</v>
      </c>
      <c r="AZ157" s="3">
        <f t="shared" si="14"/>
        <v>-0.94516964285714233</v>
      </c>
      <c r="BA157" s="3">
        <f t="shared" si="15"/>
        <v>-0.92093452380952334</v>
      </c>
      <c r="BB157" s="3">
        <f t="shared" si="16"/>
        <v>-0.94516964285714233</v>
      </c>
      <c r="BC157" s="3">
        <f t="shared" si="17"/>
        <v>-0.92093452380952334</v>
      </c>
      <c r="BD157" s="3">
        <f t="shared" si="18"/>
        <v>-0.92154040178571373</v>
      </c>
      <c r="BE157" s="3">
        <f t="shared" si="19"/>
        <v>-0.89791116071428523</v>
      </c>
      <c r="BF157" s="3">
        <f t="shared" si="20"/>
        <v>-0.89791116071428523</v>
      </c>
      <c r="BG157" s="3">
        <f t="shared" si="21"/>
        <v>-0.87488779761904711</v>
      </c>
    </row>
    <row r="158" spans="1:59" ht="15" x14ac:dyDescent="0.25">
      <c r="A158" s="38" t="s">
        <v>332</v>
      </c>
      <c r="B158" s="38" t="s">
        <v>66</v>
      </c>
      <c r="C158" s="38" t="s">
        <v>179</v>
      </c>
      <c r="D158" s="38"/>
      <c r="E158" s="39">
        <f>AVERAGE(IFERROR(VLOOKUP($A158,'Nates Projections'!$A$8:$O$500,5,FALSE),VLOOKUP($A158,'Blakes Projections'!$A$8:$O$500,5,FALSE)),IFERROR(VLOOKUP($A158,'Blakes Projections'!$A$8:$O$500,5,FALSE),VLOOKUP($A158,'Nates Projections'!$A$8:$O$500,5,FALSE)))</f>
        <v>84</v>
      </c>
      <c r="F158" s="38">
        <f>AVERAGE(IFERROR(VLOOKUP($A158,'Nates Projections'!$A$8:$O$500,6,FALSE),VLOOKUP($A158,'Blakes Projections'!$A$8:$O$500,6,FALSE)),IFERROR(VLOOKUP($A158,'Blakes Projections'!$A$8:$O$500,6,FALSE),VLOOKUP($A158,'Nates Projections'!$A$8:$O$500,6,FALSE)))</f>
        <v>26.2</v>
      </c>
      <c r="G158" s="38">
        <f>AVERAGE(IFERROR(VLOOKUP($A158,'Nates Projections'!$A$8:$O$500,7,FALSE),VLOOKUP($A158,'Blakes Projections'!$A$8:$O$500,7,FALSE)),IFERROR(VLOOKUP($A158,'Blakes Projections'!$A$8:$O$500,7,FALSE),VLOOKUP($A158,'Nates Projections'!$A$8:$O$500,7,FALSE)))</f>
        <v>32.65</v>
      </c>
      <c r="H158" s="38">
        <f>AVERAGE(IFERROR(VLOOKUP($A158,'Nates Projections'!$A$8:$O$500,8,FALSE),VLOOKUP($A158,'Blakes Projections'!$A$8:$O$500,8,FALSE)),IFERROR(VLOOKUP($A158,'Blakes Projections'!$A$8:$O$500,8,FALSE),VLOOKUP($A158,'Nates Projections'!$A$8:$O$500,8,FALSE)))</f>
        <v>58.85</v>
      </c>
      <c r="I158" s="38">
        <f>AVERAGE(IFERROR(VLOOKUP($A158,'Nates Projections'!$A$8:$O$500,9,FALSE),VLOOKUP($A158,'Blakes Projections'!$A$8:$O$500,9,FALSE)),IFERROR(VLOOKUP($A158,'Blakes Projections'!$A$8:$O$500,9,FALSE),VLOOKUP($A158,'Nates Projections'!$A$8:$O$500,9,FALSE)))</f>
        <v>19.55</v>
      </c>
      <c r="J158" s="38">
        <f>AVERAGE(IFERROR(VLOOKUP($A158,'Nates Projections'!$A$8:$O$500,10,FALSE),VLOOKUP($A158,'Blakes Projections'!$A$8:$O$500,10,FALSE)),IFERROR(VLOOKUP($A158,'Blakes Projections'!$A$8:$O$500,10,FALSE),VLOOKUP($A158,'Nates Projections'!$A$8:$O$500,10,FALSE)))</f>
        <v>186</v>
      </c>
      <c r="K158" s="38">
        <f>AVERAGE(IFERROR(VLOOKUP($A158,'Nates Projections'!$A$8:$O$500,11,FALSE),VLOOKUP($A158,'Blakes Projections'!$A$8:$O$500,11,FALSE)),IFERROR(VLOOKUP($A158,'Blakes Projections'!$A$8:$O$500,11,FALSE),VLOOKUP($A158,'Nates Projections'!$A$8:$O$500,11,FALSE)))</f>
        <v>84.45</v>
      </c>
      <c r="L158" s="38">
        <f>AVERAGE(IFERROR(VLOOKUP($A158,'Nates Projections'!$A$8:$O$500,12,FALSE),VLOOKUP($A158,'Blakes Projections'!$A$8:$O$500,12,FALSE)),IFERROR(VLOOKUP($A158,'Blakes Projections'!$A$8:$O$500,12,FALSE),VLOOKUP($A158,'Nates Projections'!$A$8:$O$500,12,FALSE)))</f>
        <v>33.1</v>
      </c>
      <c r="M158" s="38">
        <f>AVERAGE(IFERROR(VLOOKUP($A158,'Nates Projections'!$A$8:$O$500,13,FALSE),VLOOKUP($A158,'Blakes Projections'!$A$8:$O$500,13,FALSE)),IFERROR(VLOOKUP($A158,'Blakes Projections'!$A$8:$O$500,13,FALSE),VLOOKUP($A158,'Nates Projections'!$A$8:$O$500,13,FALSE)))</f>
        <v>26.7</v>
      </c>
      <c r="N158" s="52">
        <f t="shared" si="0"/>
        <v>0.14086021505376345</v>
      </c>
      <c r="O158" s="71">
        <f>AVERAGE(IFERROR(VLOOKUP($A158,'Nates Projections'!$A$8:$O$500,15,FALSE),VLOOKUP($A158,'Blakes Projections'!$A$8:$O$500,15,FALSE)),IFERROR(VLOOKUP($A158,'Blakes Projections'!$A$8:$O$500,15,FALSE),VLOOKUP($A158,'Nates Projections'!$A$8:$O$500,15,FALSE)))</f>
        <v>16.524999999999999</v>
      </c>
      <c r="P158" s="55">
        <f t="shared" ref="P158:Y158" si="171">IF(F$4="Yes",F158*F$5,0)</f>
        <v>131</v>
      </c>
      <c r="Q158" s="55">
        <f t="shared" si="171"/>
        <v>122.4375</v>
      </c>
      <c r="R158" s="55">
        <f t="shared" si="171"/>
        <v>0</v>
      </c>
      <c r="S158" s="55">
        <f t="shared" si="171"/>
        <v>9.7750000000000004</v>
      </c>
      <c r="T158" s="55">
        <f t="shared" si="171"/>
        <v>93</v>
      </c>
      <c r="U158" s="55">
        <f t="shared" si="171"/>
        <v>25.335000000000001</v>
      </c>
      <c r="V158" s="55">
        <f t="shared" si="171"/>
        <v>19.86</v>
      </c>
      <c r="W158" s="55">
        <f t="shared" si="171"/>
        <v>0</v>
      </c>
      <c r="X158" s="55">
        <f t="shared" si="171"/>
        <v>0</v>
      </c>
      <c r="Y158" s="56">
        <f t="shared" si="171"/>
        <v>0</v>
      </c>
      <c r="Z158" s="57">
        <f t="shared" si="2"/>
        <v>401.40749999999997</v>
      </c>
      <c r="AA158" s="59">
        <f t="shared" si="3"/>
        <v>4.7786607142857136</v>
      </c>
      <c r="AB158" s="59">
        <f t="shared" si="4"/>
        <v>-0.92966032366071394</v>
      </c>
      <c r="AC158" s="1"/>
      <c r="AD158" s="1"/>
      <c r="AE158" s="1"/>
      <c r="AF158" s="1"/>
      <c r="AG158" s="1"/>
      <c r="AH158" s="1"/>
      <c r="AI158" s="1"/>
      <c r="AJ158" s="1"/>
      <c r="AK158" s="1"/>
      <c r="AL158" s="1">
        <f>IFERROR(VLOOKUP(C158,CALC!$K$2:$M$8,2,FALSE),1)</f>
        <v>0.95</v>
      </c>
      <c r="AM158" s="1">
        <f>IFERROR(VLOOKUP(C158,CALC!$K$2:$M$8,3,FALSE),1)</f>
        <v>0.97499999999999998</v>
      </c>
      <c r="AN158" s="1">
        <f>VLOOKUP(B158,CALC!$E$2:$H$33,3,FALSE)</f>
        <v>0.95</v>
      </c>
      <c r="AO158" s="1">
        <f>VLOOKUP(B158,CALC!$E$2:$H$33,4,FALSE)</f>
        <v>0.97499999999999998</v>
      </c>
      <c r="AP158" s="1"/>
      <c r="AQ158" s="3">
        <f t="shared" si="5"/>
        <v>4.6591941964285706</v>
      </c>
      <c r="AR158" s="3">
        <f t="shared" si="6"/>
        <v>4.5397276785714276</v>
      </c>
      <c r="AS158" s="3">
        <f t="shared" si="7"/>
        <v>4.6591941964285706</v>
      </c>
      <c r="AT158" s="3">
        <f t="shared" si="8"/>
        <v>4.5397276785714276</v>
      </c>
      <c r="AU158" s="3">
        <f t="shared" si="9"/>
        <v>4.5427143415178559</v>
      </c>
      <c r="AV158" s="3">
        <f t="shared" si="10"/>
        <v>4.4262344866071421</v>
      </c>
      <c r="AW158" s="3">
        <f t="shared" si="11"/>
        <v>4.4262344866071421</v>
      </c>
      <c r="AX158" s="3">
        <f t="shared" si="12"/>
        <v>4.3127412946428558</v>
      </c>
      <c r="AY158" s="3">
        <f t="shared" si="13"/>
        <v>-0.97794642857142833</v>
      </c>
      <c r="AZ158" s="3">
        <f t="shared" si="14"/>
        <v>-0.95349776785714258</v>
      </c>
      <c r="BA158" s="3">
        <f t="shared" si="15"/>
        <v>-0.92904910714285682</v>
      </c>
      <c r="BB158" s="3">
        <f t="shared" si="16"/>
        <v>-0.95349776785714258</v>
      </c>
      <c r="BC158" s="3">
        <f t="shared" si="17"/>
        <v>-0.92904910714285682</v>
      </c>
      <c r="BD158" s="3">
        <f t="shared" si="18"/>
        <v>-0.92966032366071394</v>
      </c>
      <c r="BE158" s="3">
        <f t="shared" si="19"/>
        <v>-0.90582287946428541</v>
      </c>
      <c r="BF158" s="3">
        <f t="shared" si="20"/>
        <v>-0.90582287946428541</v>
      </c>
      <c r="BG158" s="3">
        <f t="shared" si="21"/>
        <v>-0.88259665178571389</v>
      </c>
    </row>
    <row r="159" spans="1:59" ht="15" x14ac:dyDescent="0.25">
      <c r="A159" s="38" t="s">
        <v>312</v>
      </c>
      <c r="B159" s="38" t="s">
        <v>53</v>
      </c>
      <c r="C159" s="38" t="s">
        <v>203</v>
      </c>
      <c r="D159" s="1"/>
      <c r="E159" s="39">
        <f>AVERAGE(IFERROR(VLOOKUP($A159,'Nates Projections'!$A$8:$O$500,5,FALSE),VLOOKUP($A159,'Blakes Projections'!$A$8:$O$500,5,FALSE)),IFERROR(VLOOKUP($A159,'Blakes Projections'!$A$8:$O$500,5,FALSE),VLOOKUP($A159,'Nates Projections'!$A$8:$O$500,5,FALSE)))</f>
        <v>84</v>
      </c>
      <c r="F159" s="38">
        <f>AVERAGE(IFERROR(VLOOKUP($A159,'Nates Projections'!$A$8:$O$500,6,FALSE),VLOOKUP($A159,'Blakes Projections'!$A$8:$O$500,6,FALSE)),IFERROR(VLOOKUP($A159,'Blakes Projections'!$A$8:$O$500,6,FALSE),VLOOKUP($A159,'Nates Projections'!$A$8:$O$500,6,FALSE)))</f>
        <v>21.7</v>
      </c>
      <c r="G159" s="38">
        <f>AVERAGE(IFERROR(VLOOKUP($A159,'Nates Projections'!$A$8:$O$500,7,FALSE),VLOOKUP($A159,'Blakes Projections'!$A$8:$O$500,7,FALSE)),IFERROR(VLOOKUP($A159,'Blakes Projections'!$A$8:$O$500,7,FALSE),VLOOKUP($A159,'Nates Projections'!$A$8:$O$500,7,FALSE)))</f>
        <v>23.65</v>
      </c>
      <c r="H159" s="38">
        <f>AVERAGE(IFERROR(VLOOKUP($A159,'Nates Projections'!$A$8:$O$500,8,FALSE),VLOOKUP($A159,'Blakes Projections'!$A$8:$O$500,8,FALSE)),IFERROR(VLOOKUP($A159,'Blakes Projections'!$A$8:$O$500,8,FALSE),VLOOKUP($A159,'Nates Projections'!$A$8:$O$500,8,FALSE)))</f>
        <v>45.349999999999994</v>
      </c>
      <c r="I159" s="38">
        <f>AVERAGE(IFERROR(VLOOKUP($A159,'Nates Projections'!$A$8:$O$500,9,FALSE),VLOOKUP($A159,'Blakes Projections'!$A$8:$O$500,9,FALSE)),IFERROR(VLOOKUP($A159,'Blakes Projections'!$A$8:$O$500,9,FALSE),VLOOKUP($A159,'Nates Projections'!$A$8:$O$500,9,FALSE)))</f>
        <v>6.6</v>
      </c>
      <c r="J159" s="38">
        <f>AVERAGE(IFERROR(VLOOKUP($A159,'Nates Projections'!$A$8:$O$500,10,FALSE),VLOOKUP($A159,'Blakes Projections'!$A$8:$O$500,10,FALSE)),IFERROR(VLOOKUP($A159,'Blakes Projections'!$A$8:$O$500,10,FALSE),VLOOKUP($A159,'Nates Projections'!$A$8:$O$500,10,FALSE)))</f>
        <v>213.65</v>
      </c>
      <c r="K159" s="38">
        <f>AVERAGE(IFERROR(VLOOKUP($A159,'Nates Projections'!$A$8:$O$500,11,FALSE),VLOOKUP($A159,'Blakes Projections'!$A$8:$O$500,11,FALSE)),IFERROR(VLOOKUP($A159,'Blakes Projections'!$A$8:$O$500,11,FALSE),VLOOKUP($A159,'Nates Projections'!$A$8:$O$500,11,FALSE)))</f>
        <v>208.6</v>
      </c>
      <c r="L159" s="38">
        <f>AVERAGE(IFERROR(VLOOKUP($A159,'Nates Projections'!$A$8:$O$500,12,FALSE),VLOOKUP($A159,'Blakes Projections'!$A$8:$O$500,12,FALSE)),IFERROR(VLOOKUP($A159,'Blakes Projections'!$A$8:$O$500,12,FALSE),VLOOKUP($A159,'Nates Projections'!$A$8:$O$500,12,FALSE)))</f>
        <v>50.1</v>
      </c>
      <c r="M159" s="38">
        <f>AVERAGE(IFERROR(VLOOKUP($A159,'Nates Projections'!$A$8:$O$500,13,FALSE),VLOOKUP($A159,'Blakes Projections'!$A$8:$O$500,13,FALSE)),IFERROR(VLOOKUP($A159,'Blakes Projections'!$A$8:$O$500,13,FALSE),VLOOKUP($A159,'Nates Projections'!$A$8:$O$500,13,FALSE)))</f>
        <v>23.799999999999997</v>
      </c>
      <c r="N159" s="52">
        <f t="shared" si="0"/>
        <v>0.10156798502223262</v>
      </c>
      <c r="O159" s="71">
        <f>AVERAGE(IFERROR(VLOOKUP($A159,'Nates Projections'!$A$8:$O$500,15,FALSE),VLOOKUP($A159,'Blakes Projections'!$A$8:$O$500,15,FALSE)),IFERROR(VLOOKUP($A159,'Blakes Projections'!$A$8:$O$500,15,FALSE),VLOOKUP($A159,'Nates Projections'!$A$8:$O$500,15,FALSE)))</f>
        <v>18.024999999999999</v>
      </c>
      <c r="P159" s="55">
        <f t="shared" ref="P159:Y159" si="172">IF(F$4="Yes",F159*F$5,0)</f>
        <v>108.5</v>
      </c>
      <c r="Q159" s="55">
        <f t="shared" si="172"/>
        <v>88.6875</v>
      </c>
      <c r="R159" s="55">
        <f t="shared" si="172"/>
        <v>0</v>
      </c>
      <c r="S159" s="55">
        <f t="shared" si="172"/>
        <v>3.3</v>
      </c>
      <c r="T159" s="55">
        <f t="shared" si="172"/>
        <v>106.825</v>
      </c>
      <c r="U159" s="55">
        <f t="shared" si="172"/>
        <v>62.58</v>
      </c>
      <c r="V159" s="55">
        <f t="shared" si="172"/>
        <v>30.06</v>
      </c>
      <c r="W159" s="55">
        <f t="shared" si="172"/>
        <v>0</v>
      </c>
      <c r="X159" s="55">
        <f t="shared" si="172"/>
        <v>0</v>
      </c>
      <c r="Y159" s="56">
        <f t="shared" si="172"/>
        <v>0</v>
      </c>
      <c r="Z159" s="57">
        <f t="shared" si="2"/>
        <v>399.95249999999999</v>
      </c>
      <c r="AA159" s="59">
        <f t="shared" si="3"/>
        <v>4.7613392857142856</v>
      </c>
      <c r="AB159" s="59">
        <f t="shared" si="4"/>
        <v>-1.044060863839285</v>
      </c>
      <c r="AC159" s="1"/>
      <c r="AD159" s="1"/>
      <c r="AE159" s="1"/>
      <c r="AF159" s="1"/>
      <c r="AG159" s="1"/>
      <c r="AH159" s="1"/>
      <c r="AI159" s="1"/>
      <c r="AJ159" s="1"/>
      <c r="AK159" s="1"/>
      <c r="AL159" s="1">
        <f>IFERROR(VLOOKUP(C159,CALC!$K$2:$M$8,2,FALSE),1)</f>
        <v>1.1299999999999999</v>
      </c>
      <c r="AM159" s="1">
        <f>IFERROR(VLOOKUP(C159,CALC!$K$2:$M$8,3,FALSE),1)</f>
        <v>1.0649999999999999</v>
      </c>
      <c r="AN159" s="1">
        <f>VLOOKUP(B159,CALC!$E$2:$H$33,3,FALSE)</f>
        <v>0.97</v>
      </c>
      <c r="AO159" s="1">
        <f>VLOOKUP(B159,CALC!$E$2:$H$33,4,FALSE)</f>
        <v>0.98499999999999999</v>
      </c>
      <c r="AP159" s="1"/>
      <c r="AQ159" s="3">
        <f t="shared" si="5"/>
        <v>5.0708263392857136</v>
      </c>
      <c r="AR159" s="3">
        <f t="shared" si="6"/>
        <v>5.3803133928571425</v>
      </c>
      <c r="AS159" s="3">
        <f t="shared" si="7"/>
        <v>4.6899191964285709</v>
      </c>
      <c r="AT159" s="3">
        <f t="shared" si="8"/>
        <v>4.6184991071428572</v>
      </c>
      <c r="AU159" s="3">
        <f t="shared" si="9"/>
        <v>4.9947639441964276</v>
      </c>
      <c r="AV159" s="3">
        <f t="shared" si="10"/>
        <v>4.9187015491071424</v>
      </c>
      <c r="AW159" s="3">
        <f t="shared" si="11"/>
        <v>5.2996086919642851</v>
      </c>
      <c r="AX159" s="3">
        <f t="shared" si="12"/>
        <v>5.2189039910714277</v>
      </c>
      <c r="AY159" s="3">
        <f t="shared" si="13"/>
        <v>-0.99526785714285637</v>
      </c>
      <c r="AZ159" s="3">
        <f t="shared" si="14"/>
        <v>-1.059960267857142</v>
      </c>
      <c r="BA159" s="3">
        <f t="shared" si="15"/>
        <v>-1.1246526785714277</v>
      </c>
      <c r="BB159" s="3">
        <f t="shared" si="16"/>
        <v>-0.98033883928571353</v>
      </c>
      <c r="BC159" s="3">
        <f t="shared" si="17"/>
        <v>-0.96540982142857068</v>
      </c>
      <c r="BD159" s="3">
        <f t="shared" si="18"/>
        <v>-1.044060863839285</v>
      </c>
      <c r="BE159" s="3">
        <f t="shared" si="19"/>
        <v>-1.0281614598214277</v>
      </c>
      <c r="BF159" s="3">
        <f t="shared" si="20"/>
        <v>-1.1077828883928562</v>
      </c>
      <c r="BG159" s="3">
        <f t="shared" si="21"/>
        <v>-1.0909130982142849</v>
      </c>
    </row>
    <row r="160" spans="1:59" ht="15" x14ac:dyDescent="0.25">
      <c r="A160" s="38" t="s">
        <v>353</v>
      </c>
      <c r="B160" s="38" t="s">
        <v>41</v>
      </c>
      <c r="C160" s="38" t="s">
        <v>179</v>
      </c>
      <c r="D160" s="38"/>
      <c r="E160" s="39">
        <f>AVERAGE(IFERROR(VLOOKUP($A160,'Nates Projections'!$A$8:$O$500,5,FALSE),VLOOKUP($A160,'Blakes Projections'!$A$8:$O$500,5,FALSE)),IFERROR(VLOOKUP($A160,'Blakes Projections'!$A$8:$O$500,5,FALSE),VLOOKUP($A160,'Nates Projections'!$A$8:$O$500,5,FALSE)))</f>
        <v>84</v>
      </c>
      <c r="F160" s="38">
        <f>AVERAGE(IFERROR(VLOOKUP($A160,'Nates Projections'!$A$8:$O$500,6,FALSE),VLOOKUP($A160,'Blakes Projections'!$A$8:$O$500,6,FALSE)),IFERROR(VLOOKUP($A160,'Blakes Projections'!$A$8:$O$500,6,FALSE),VLOOKUP($A160,'Nates Projections'!$A$8:$O$500,6,FALSE)))</f>
        <v>22</v>
      </c>
      <c r="G160" s="38">
        <f>AVERAGE(IFERROR(VLOOKUP($A160,'Nates Projections'!$A$8:$O$500,7,FALSE),VLOOKUP($A160,'Blakes Projections'!$A$8:$O$500,7,FALSE)),IFERROR(VLOOKUP($A160,'Blakes Projections'!$A$8:$O$500,7,FALSE),VLOOKUP($A160,'Nates Projections'!$A$8:$O$500,7,FALSE)))</f>
        <v>47.099999999999994</v>
      </c>
      <c r="H160" s="38">
        <f>AVERAGE(IFERROR(VLOOKUP($A160,'Nates Projections'!$A$8:$O$500,8,FALSE),VLOOKUP($A160,'Blakes Projections'!$A$8:$O$500,8,FALSE)),IFERROR(VLOOKUP($A160,'Blakes Projections'!$A$8:$O$500,8,FALSE),VLOOKUP($A160,'Nates Projections'!$A$8:$O$500,8,FALSE)))</f>
        <v>69.050000000000011</v>
      </c>
      <c r="I160" s="38">
        <f>AVERAGE(IFERROR(VLOOKUP($A160,'Nates Projections'!$A$8:$O$500,9,FALSE),VLOOKUP($A160,'Blakes Projections'!$A$8:$O$500,9,FALSE)),IFERROR(VLOOKUP($A160,'Blakes Projections'!$A$8:$O$500,9,FALSE),VLOOKUP($A160,'Nates Projections'!$A$8:$O$500,9,FALSE)))</f>
        <v>21.9</v>
      </c>
      <c r="J160" s="38">
        <f>AVERAGE(IFERROR(VLOOKUP($A160,'Nates Projections'!$A$8:$O$500,10,FALSE),VLOOKUP($A160,'Blakes Projections'!$A$8:$O$500,10,FALSE)),IFERROR(VLOOKUP($A160,'Blakes Projections'!$A$8:$O$500,10,FALSE),VLOOKUP($A160,'Nates Projections'!$A$8:$O$500,10,FALSE)))</f>
        <v>150.5</v>
      </c>
      <c r="K160" s="38">
        <f>AVERAGE(IFERROR(VLOOKUP($A160,'Nates Projections'!$A$8:$O$500,11,FALSE),VLOOKUP($A160,'Blakes Projections'!$A$8:$O$500,11,FALSE)),IFERROR(VLOOKUP($A160,'Blakes Projections'!$A$8:$O$500,11,FALSE),VLOOKUP($A160,'Nates Projections'!$A$8:$O$500,11,FALSE)))</f>
        <v>30.65</v>
      </c>
      <c r="L160" s="38">
        <f>AVERAGE(IFERROR(VLOOKUP($A160,'Nates Projections'!$A$8:$O$500,12,FALSE),VLOOKUP($A160,'Blakes Projections'!$A$8:$O$500,12,FALSE)),IFERROR(VLOOKUP($A160,'Blakes Projections'!$A$8:$O$500,12,FALSE),VLOOKUP($A160,'Nates Projections'!$A$8:$O$500,12,FALSE)))</f>
        <v>30.6</v>
      </c>
      <c r="M160" s="38">
        <f>AVERAGE(IFERROR(VLOOKUP($A160,'Nates Projections'!$A$8:$O$500,13,FALSE),VLOOKUP($A160,'Blakes Projections'!$A$8:$O$500,13,FALSE)),IFERROR(VLOOKUP($A160,'Blakes Projections'!$A$8:$O$500,13,FALSE),VLOOKUP($A160,'Nates Projections'!$A$8:$O$500,13,FALSE)))</f>
        <v>32.799999999999997</v>
      </c>
      <c r="N160" s="52">
        <f t="shared" si="0"/>
        <v>0.1461794019933555</v>
      </c>
      <c r="O160" s="71">
        <f>AVERAGE(IFERROR(VLOOKUP($A160,'Nates Projections'!$A$8:$O$500,15,FALSE),VLOOKUP($A160,'Blakes Projections'!$A$8:$O$500,15,FALSE)),IFERROR(VLOOKUP($A160,'Blakes Projections'!$A$8:$O$500,15,FALSE),VLOOKUP($A160,'Nates Projections'!$A$8:$O$500,15,FALSE)))</f>
        <v>16.7</v>
      </c>
      <c r="P160" s="55">
        <f t="shared" ref="P160:Y160" si="173">IF(F$4="Yes",F160*F$5,0)</f>
        <v>110</v>
      </c>
      <c r="Q160" s="55">
        <f t="shared" si="173"/>
        <v>176.62499999999997</v>
      </c>
      <c r="R160" s="55">
        <f t="shared" si="173"/>
        <v>0</v>
      </c>
      <c r="S160" s="55">
        <f t="shared" si="173"/>
        <v>10.95</v>
      </c>
      <c r="T160" s="55">
        <f t="shared" si="173"/>
        <v>75.25</v>
      </c>
      <c r="U160" s="55">
        <f t="shared" si="173"/>
        <v>9.1949999999999985</v>
      </c>
      <c r="V160" s="55">
        <f t="shared" si="173"/>
        <v>18.36</v>
      </c>
      <c r="W160" s="55">
        <f t="shared" si="173"/>
        <v>0</v>
      </c>
      <c r="X160" s="55">
        <f t="shared" si="173"/>
        <v>0</v>
      </c>
      <c r="Y160" s="56">
        <f t="shared" si="173"/>
        <v>0</v>
      </c>
      <c r="Z160" s="57">
        <f t="shared" si="2"/>
        <v>400.38</v>
      </c>
      <c r="AA160" s="59">
        <f t="shared" si="3"/>
        <v>4.7664285714285715</v>
      </c>
      <c r="AB160" s="59">
        <f t="shared" si="4"/>
        <v>-0.9654241071428562</v>
      </c>
      <c r="AC160" s="1"/>
      <c r="AD160" s="1"/>
      <c r="AE160" s="1"/>
      <c r="AF160" s="1"/>
      <c r="AG160" s="1"/>
      <c r="AH160" s="1"/>
      <c r="AI160" s="1"/>
      <c r="AJ160" s="1"/>
      <c r="AK160" s="1"/>
      <c r="AL160" s="1">
        <f>IFERROR(VLOOKUP(C160,CALC!$K$2:$M$8,2,FALSE),1)</f>
        <v>0.95</v>
      </c>
      <c r="AM160" s="1">
        <f>IFERROR(VLOOKUP(C160,CALC!$K$2:$M$8,3,FALSE),1)</f>
        <v>0.97499999999999998</v>
      </c>
      <c r="AN160" s="1">
        <f>VLOOKUP(B160,CALC!$E$2:$H$33,3,FALSE)</f>
        <v>1</v>
      </c>
      <c r="AO160" s="1">
        <f>VLOOKUP(B160,CALC!$E$2:$H$33,4,FALSE)</f>
        <v>1</v>
      </c>
      <c r="AP160" s="1"/>
      <c r="AQ160" s="3">
        <f t="shared" si="5"/>
        <v>4.6472678571428574</v>
      </c>
      <c r="AR160" s="3">
        <f t="shared" si="6"/>
        <v>4.5281071428571424</v>
      </c>
      <c r="AS160" s="3">
        <f t="shared" si="7"/>
        <v>4.7664285714285715</v>
      </c>
      <c r="AT160" s="3">
        <f t="shared" si="8"/>
        <v>4.7664285714285715</v>
      </c>
      <c r="AU160" s="3">
        <f t="shared" si="9"/>
        <v>4.6472678571428574</v>
      </c>
      <c r="AV160" s="3">
        <f t="shared" si="10"/>
        <v>4.6472678571428574</v>
      </c>
      <c r="AW160" s="3">
        <f t="shared" si="11"/>
        <v>4.5281071428571424</v>
      </c>
      <c r="AX160" s="3">
        <f t="shared" si="12"/>
        <v>4.5281071428571424</v>
      </c>
      <c r="AY160" s="3">
        <f t="shared" si="13"/>
        <v>-0.99017857142857046</v>
      </c>
      <c r="AZ160" s="3">
        <f t="shared" si="14"/>
        <v>-0.9654241071428562</v>
      </c>
      <c r="BA160" s="3">
        <f t="shared" si="15"/>
        <v>-0.94066964285714194</v>
      </c>
      <c r="BB160" s="3">
        <f t="shared" si="16"/>
        <v>-0.99017857142857046</v>
      </c>
      <c r="BC160" s="3">
        <f t="shared" si="17"/>
        <v>-0.99017857142857046</v>
      </c>
      <c r="BD160" s="3">
        <f t="shared" si="18"/>
        <v>-0.9654241071428562</v>
      </c>
      <c r="BE160" s="3">
        <f t="shared" si="19"/>
        <v>-0.9654241071428562</v>
      </c>
      <c r="BF160" s="3">
        <f t="shared" si="20"/>
        <v>-0.94066964285714194</v>
      </c>
      <c r="BG160" s="3">
        <f t="shared" si="21"/>
        <v>-0.94066964285714194</v>
      </c>
    </row>
    <row r="161" spans="1:59" ht="15" x14ac:dyDescent="0.25">
      <c r="A161" s="38" t="s">
        <v>350</v>
      </c>
      <c r="B161" s="38" t="s">
        <v>61</v>
      </c>
      <c r="C161" s="38" t="s">
        <v>179</v>
      </c>
      <c r="D161" s="38"/>
      <c r="E161" s="39">
        <f>AVERAGE(IFERROR(VLOOKUP($A161,'Nates Projections'!$A$8:$O$500,5,FALSE),VLOOKUP($A161,'Blakes Projections'!$A$8:$O$500,5,FALSE)),IFERROR(VLOOKUP($A161,'Blakes Projections'!$A$8:$O$500,5,FALSE),VLOOKUP($A161,'Nates Projections'!$A$8:$O$500,5,FALSE)))</f>
        <v>84</v>
      </c>
      <c r="F161" s="38">
        <f>AVERAGE(IFERROR(VLOOKUP($A161,'Nates Projections'!$A$8:$O$500,6,FALSE),VLOOKUP($A161,'Blakes Projections'!$A$8:$O$500,6,FALSE)),IFERROR(VLOOKUP($A161,'Blakes Projections'!$A$8:$O$500,6,FALSE),VLOOKUP($A161,'Nates Projections'!$A$8:$O$500,6,FALSE)))</f>
        <v>20.5</v>
      </c>
      <c r="G161" s="38">
        <f>AVERAGE(IFERROR(VLOOKUP($A161,'Nates Projections'!$A$8:$O$500,7,FALSE),VLOOKUP($A161,'Blakes Projections'!$A$8:$O$500,7,FALSE)),IFERROR(VLOOKUP($A161,'Blakes Projections'!$A$8:$O$500,7,FALSE),VLOOKUP($A161,'Nates Projections'!$A$8:$O$500,7,FALSE)))</f>
        <v>42.8</v>
      </c>
      <c r="H161" s="38">
        <f>AVERAGE(IFERROR(VLOOKUP($A161,'Nates Projections'!$A$8:$O$500,8,FALSE),VLOOKUP($A161,'Blakes Projections'!$A$8:$O$500,8,FALSE)),IFERROR(VLOOKUP($A161,'Blakes Projections'!$A$8:$O$500,8,FALSE),VLOOKUP($A161,'Nates Projections'!$A$8:$O$500,8,FALSE)))</f>
        <v>63.3</v>
      </c>
      <c r="I161" s="38">
        <f>AVERAGE(IFERROR(VLOOKUP($A161,'Nates Projections'!$A$8:$O$500,9,FALSE),VLOOKUP($A161,'Blakes Projections'!$A$8:$O$500,9,FALSE)),IFERROR(VLOOKUP($A161,'Blakes Projections'!$A$8:$O$500,9,FALSE),VLOOKUP($A161,'Nates Projections'!$A$8:$O$500,9,FALSE)))</f>
        <v>21.799999999999997</v>
      </c>
      <c r="J161" s="38">
        <f>AVERAGE(IFERROR(VLOOKUP($A161,'Nates Projections'!$A$8:$O$500,10,FALSE),VLOOKUP($A161,'Blakes Projections'!$A$8:$O$500,10,FALSE)),IFERROR(VLOOKUP($A161,'Blakes Projections'!$A$8:$O$500,10,FALSE),VLOOKUP($A161,'Nates Projections'!$A$8:$O$500,10,FALSE)))</f>
        <v>205.10000000000002</v>
      </c>
      <c r="K161" s="38">
        <f>AVERAGE(IFERROR(VLOOKUP($A161,'Nates Projections'!$A$8:$O$500,11,FALSE),VLOOKUP($A161,'Blakes Projections'!$A$8:$O$500,11,FALSE)),IFERROR(VLOOKUP($A161,'Blakes Projections'!$A$8:$O$500,11,FALSE),VLOOKUP($A161,'Nates Projections'!$A$8:$O$500,11,FALSE)))</f>
        <v>21.75</v>
      </c>
      <c r="L161" s="38">
        <f>AVERAGE(IFERROR(VLOOKUP($A161,'Nates Projections'!$A$8:$O$500,12,FALSE),VLOOKUP($A161,'Blakes Projections'!$A$8:$O$500,12,FALSE)),IFERROR(VLOOKUP($A161,'Blakes Projections'!$A$8:$O$500,12,FALSE),VLOOKUP($A161,'Nates Projections'!$A$8:$O$500,12,FALSE)))</f>
        <v>26.1</v>
      </c>
      <c r="M161" s="38">
        <f>AVERAGE(IFERROR(VLOOKUP($A161,'Nates Projections'!$A$8:$O$500,13,FALSE),VLOOKUP($A161,'Blakes Projections'!$A$8:$O$500,13,FALSE)),IFERROR(VLOOKUP($A161,'Blakes Projections'!$A$8:$O$500,13,FALSE),VLOOKUP($A161,'Nates Projections'!$A$8:$O$500,13,FALSE)))</f>
        <v>19.149999999999999</v>
      </c>
      <c r="N161" s="52">
        <f t="shared" si="0"/>
        <v>9.9951243295953188E-2</v>
      </c>
      <c r="O161" s="71">
        <f>AVERAGE(IFERROR(VLOOKUP($A161,'Nates Projections'!$A$8:$O$500,15,FALSE),VLOOKUP($A161,'Blakes Projections'!$A$8:$O$500,15,FALSE)),IFERROR(VLOOKUP($A161,'Blakes Projections'!$A$8:$O$500,15,FALSE),VLOOKUP($A161,'Nates Projections'!$A$8:$O$500,15,FALSE)))</f>
        <v>17.875</v>
      </c>
      <c r="P161" s="55">
        <f t="shared" ref="P161:Y161" si="174">IF(F$4="Yes",F161*F$5,0)</f>
        <v>102.5</v>
      </c>
      <c r="Q161" s="55">
        <f t="shared" si="174"/>
        <v>160.5</v>
      </c>
      <c r="R161" s="55">
        <f t="shared" si="174"/>
        <v>0</v>
      </c>
      <c r="S161" s="55">
        <f t="shared" si="174"/>
        <v>10.899999999999999</v>
      </c>
      <c r="T161" s="55">
        <f t="shared" si="174"/>
        <v>102.55000000000001</v>
      </c>
      <c r="U161" s="55">
        <f t="shared" si="174"/>
        <v>6.5249999999999995</v>
      </c>
      <c r="V161" s="55">
        <f t="shared" si="174"/>
        <v>15.66</v>
      </c>
      <c r="W161" s="55">
        <f t="shared" si="174"/>
        <v>0</v>
      </c>
      <c r="X161" s="55">
        <f t="shared" si="174"/>
        <v>0</v>
      </c>
      <c r="Y161" s="56">
        <f t="shared" si="174"/>
        <v>0</v>
      </c>
      <c r="Z161" s="57">
        <f t="shared" si="2"/>
        <v>398.63499999999999</v>
      </c>
      <c r="AA161" s="59">
        <f t="shared" si="3"/>
        <v>4.7456547619047615</v>
      </c>
      <c r="AB161" s="59">
        <f t="shared" si="4"/>
        <v>-1.0300341071428565</v>
      </c>
      <c r="AC161" s="1"/>
      <c r="AD161" s="1"/>
      <c r="AE161" s="1"/>
      <c r="AF161" s="1"/>
      <c r="AG161" s="1"/>
      <c r="AH161" s="1"/>
      <c r="AI161" s="1"/>
      <c r="AJ161" s="1"/>
      <c r="AK161" s="1"/>
      <c r="AL161" s="1">
        <f>IFERROR(VLOOKUP(C161,CALC!$K$2:$M$8,2,FALSE),1)</f>
        <v>0.95</v>
      </c>
      <c r="AM161" s="1">
        <f>IFERROR(VLOOKUP(C161,CALC!$K$2:$M$8,3,FALSE),1)</f>
        <v>0.97499999999999998</v>
      </c>
      <c r="AN161" s="1">
        <f>VLOOKUP(B161,CALC!$E$2:$H$33,3,FALSE)</f>
        <v>1.0900000000000001</v>
      </c>
      <c r="AO161" s="1">
        <f>VLOOKUP(B161,CALC!$E$2:$H$33,4,FALSE)</f>
        <v>1.0449999999999999</v>
      </c>
      <c r="AP161" s="1"/>
      <c r="AQ161" s="3">
        <f t="shared" si="5"/>
        <v>4.6270133928571422</v>
      </c>
      <c r="AR161" s="3">
        <f t="shared" si="6"/>
        <v>4.5083720238095228</v>
      </c>
      <c r="AS161" s="3">
        <f t="shared" si="7"/>
        <v>4.9592092261904757</v>
      </c>
      <c r="AT161" s="3">
        <f t="shared" si="8"/>
        <v>5.1727636904761907</v>
      </c>
      <c r="AU161" s="3">
        <f t="shared" si="9"/>
        <v>4.8352289955357133</v>
      </c>
      <c r="AV161" s="3">
        <f t="shared" si="10"/>
        <v>5.0434445982142853</v>
      </c>
      <c r="AW161" s="3">
        <f t="shared" si="11"/>
        <v>4.7112487648809509</v>
      </c>
      <c r="AX161" s="3">
        <f t="shared" si="12"/>
        <v>4.9141255059523798</v>
      </c>
      <c r="AY161" s="3">
        <f t="shared" si="13"/>
        <v>-1.0109523809523804</v>
      </c>
      <c r="AZ161" s="3">
        <f t="shared" si="14"/>
        <v>-0.98567857142857085</v>
      </c>
      <c r="BA161" s="3">
        <f t="shared" si="15"/>
        <v>-0.96040476190476132</v>
      </c>
      <c r="BB161" s="3">
        <f t="shared" si="16"/>
        <v>-1.0564452380952374</v>
      </c>
      <c r="BC161" s="3">
        <f t="shared" si="17"/>
        <v>-1.1019380952380946</v>
      </c>
      <c r="BD161" s="3">
        <f t="shared" si="18"/>
        <v>-1.0300341071428565</v>
      </c>
      <c r="BE161" s="3">
        <f t="shared" si="19"/>
        <v>-1.0743896428571422</v>
      </c>
      <c r="BF161" s="3">
        <f t="shared" si="20"/>
        <v>-1.0036229761904756</v>
      </c>
      <c r="BG161" s="3">
        <f t="shared" si="21"/>
        <v>-1.0468411904761898</v>
      </c>
    </row>
    <row r="162" spans="1:59" ht="15" x14ac:dyDescent="0.25">
      <c r="A162" s="38" t="s">
        <v>346</v>
      </c>
      <c r="B162" s="38" t="s">
        <v>83</v>
      </c>
      <c r="C162" s="38" t="s">
        <v>186</v>
      </c>
      <c r="D162" s="38"/>
      <c r="E162" s="39">
        <f>AVERAGE(IFERROR(VLOOKUP($A162,'Nates Projections'!$A$8:$O$500,5,FALSE),VLOOKUP($A162,'Blakes Projections'!$A$8:$O$500,5,FALSE)),IFERROR(VLOOKUP($A162,'Blakes Projections'!$A$8:$O$500,5,FALSE),VLOOKUP($A162,'Nates Projections'!$A$8:$O$500,5,FALSE)))</f>
        <v>84</v>
      </c>
      <c r="F162" s="38">
        <f>AVERAGE(IFERROR(VLOOKUP($A162,'Nates Projections'!$A$8:$O$500,6,FALSE),VLOOKUP($A162,'Blakes Projections'!$A$8:$O$500,6,FALSE)),IFERROR(VLOOKUP($A162,'Blakes Projections'!$A$8:$O$500,6,FALSE),VLOOKUP($A162,'Nates Projections'!$A$8:$O$500,6,FALSE)))</f>
        <v>26.25</v>
      </c>
      <c r="G162" s="38">
        <f>AVERAGE(IFERROR(VLOOKUP($A162,'Nates Projections'!$A$8:$O$500,7,FALSE),VLOOKUP($A162,'Blakes Projections'!$A$8:$O$500,7,FALSE)),IFERROR(VLOOKUP($A162,'Blakes Projections'!$A$8:$O$500,7,FALSE),VLOOKUP($A162,'Nates Projections'!$A$8:$O$500,7,FALSE)))</f>
        <v>32.549999999999997</v>
      </c>
      <c r="H162" s="38">
        <f>AVERAGE(IFERROR(VLOOKUP($A162,'Nates Projections'!$A$8:$O$500,8,FALSE),VLOOKUP($A162,'Blakes Projections'!$A$8:$O$500,8,FALSE)),IFERROR(VLOOKUP($A162,'Blakes Projections'!$A$8:$O$500,8,FALSE),VLOOKUP($A162,'Nates Projections'!$A$8:$O$500,8,FALSE)))</f>
        <v>58.85</v>
      </c>
      <c r="I162" s="38">
        <f>AVERAGE(IFERROR(VLOOKUP($A162,'Nates Projections'!$A$8:$O$500,9,FALSE),VLOOKUP($A162,'Blakes Projections'!$A$8:$O$500,9,FALSE)),IFERROR(VLOOKUP($A162,'Blakes Projections'!$A$8:$O$500,9,FALSE),VLOOKUP($A162,'Nates Projections'!$A$8:$O$500,9,FALSE)))</f>
        <v>21.5</v>
      </c>
      <c r="J162" s="38">
        <f>AVERAGE(IFERROR(VLOOKUP($A162,'Nates Projections'!$A$8:$O$500,10,FALSE),VLOOKUP($A162,'Blakes Projections'!$A$8:$O$500,10,FALSE)),IFERROR(VLOOKUP($A162,'Blakes Projections'!$A$8:$O$500,10,FALSE),VLOOKUP($A162,'Nates Projections'!$A$8:$O$500,10,FALSE)))</f>
        <v>187.85</v>
      </c>
      <c r="K162" s="38">
        <f>AVERAGE(IFERROR(VLOOKUP($A162,'Nates Projections'!$A$8:$O$500,11,FALSE),VLOOKUP($A162,'Blakes Projections'!$A$8:$O$500,11,FALSE)),IFERROR(VLOOKUP($A162,'Blakes Projections'!$A$8:$O$500,11,FALSE),VLOOKUP($A162,'Nates Projections'!$A$8:$O$500,11,FALSE)))</f>
        <v>63</v>
      </c>
      <c r="L162" s="38">
        <f>AVERAGE(IFERROR(VLOOKUP($A162,'Nates Projections'!$A$8:$O$500,12,FALSE),VLOOKUP($A162,'Blakes Projections'!$A$8:$O$500,12,FALSE)),IFERROR(VLOOKUP($A162,'Blakes Projections'!$A$8:$O$500,12,FALSE),VLOOKUP($A162,'Nates Projections'!$A$8:$O$500,12,FALSE)))</f>
        <v>33.650000000000006</v>
      </c>
      <c r="M162" s="38">
        <f>AVERAGE(IFERROR(VLOOKUP($A162,'Nates Projections'!$A$8:$O$500,13,FALSE),VLOOKUP($A162,'Blakes Projections'!$A$8:$O$500,13,FALSE)),IFERROR(VLOOKUP($A162,'Blakes Projections'!$A$8:$O$500,13,FALSE),VLOOKUP($A162,'Nates Projections'!$A$8:$O$500,13,FALSE)))</f>
        <v>10.85</v>
      </c>
      <c r="N162" s="52">
        <f t="shared" si="0"/>
        <v>0.13973915357998404</v>
      </c>
      <c r="O162" s="71">
        <f>AVERAGE(IFERROR(VLOOKUP($A162,'Nates Projections'!$A$8:$O$500,15,FALSE),VLOOKUP($A162,'Blakes Projections'!$A$8:$O$500,15,FALSE)),IFERROR(VLOOKUP($A162,'Blakes Projections'!$A$8:$O$500,15,FALSE),VLOOKUP($A162,'Nates Projections'!$A$8:$O$500,15,FALSE)))</f>
        <v>18.975000000000001</v>
      </c>
      <c r="P162" s="55">
        <f t="shared" ref="P162:Y162" si="175">IF(F$4="Yes",F162*F$5,0)</f>
        <v>131.25</v>
      </c>
      <c r="Q162" s="55">
        <f t="shared" si="175"/>
        <v>122.06249999999999</v>
      </c>
      <c r="R162" s="55">
        <f t="shared" si="175"/>
        <v>0</v>
      </c>
      <c r="S162" s="55">
        <f t="shared" si="175"/>
        <v>10.75</v>
      </c>
      <c r="T162" s="55">
        <f t="shared" si="175"/>
        <v>93.924999999999997</v>
      </c>
      <c r="U162" s="55">
        <f t="shared" si="175"/>
        <v>18.899999999999999</v>
      </c>
      <c r="V162" s="55">
        <f t="shared" si="175"/>
        <v>20.190000000000001</v>
      </c>
      <c r="W162" s="55">
        <f t="shared" si="175"/>
        <v>0</v>
      </c>
      <c r="X162" s="55">
        <f t="shared" si="175"/>
        <v>0</v>
      </c>
      <c r="Y162" s="56">
        <f t="shared" si="175"/>
        <v>0</v>
      </c>
      <c r="Z162" s="57">
        <f t="shared" si="2"/>
        <v>397.07749999999999</v>
      </c>
      <c r="AA162" s="59">
        <f t="shared" si="3"/>
        <v>4.7271130952380949</v>
      </c>
      <c r="AB162" s="59">
        <f t="shared" si="4"/>
        <v>-1.0813805476190472</v>
      </c>
      <c r="AC162" s="1"/>
      <c r="AD162" s="1"/>
      <c r="AE162" s="1"/>
      <c r="AF162" s="1"/>
      <c r="AG162" s="1"/>
      <c r="AH162" s="1"/>
      <c r="AI162" s="1"/>
      <c r="AJ162" s="1"/>
      <c r="AK162" s="1"/>
      <c r="AL162" s="1">
        <f>IFERROR(VLOOKUP(C162,CALC!$K$2:$M$8,2,FALSE),1)</f>
        <v>1.08</v>
      </c>
      <c r="AM162" s="1">
        <f>IFERROR(VLOOKUP(C162,CALC!$K$2:$M$8,3,FALSE),1)</f>
        <v>1.04</v>
      </c>
      <c r="AN162" s="1">
        <f>VLOOKUP(B162,CALC!$E$2:$H$33,3,FALSE)</f>
        <v>1.02</v>
      </c>
      <c r="AO162" s="1">
        <f>VLOOKUP(B162,CALC!$E$2:$H$33,4,FALSE)</f>
        <v>1.01</v>
      </c>
      <c r="AP162" s="1"/>
      <c r="AQ162" s="3">
        <f t="shared" si="5"/>
        <v>4.9161976190476189</v>
      </c>
      <c r="AR162" s="3">
        <f t="shared" si="6"/>
        <v>5.1052821428571429</v>
      </c>
      <c r="AS162" s="3">
        <f t="shared" si="7"/>
        <v>4.7743842261904756</v>
      </c>
      <c r="AT162" s="3">
        <f t="shared" si="8"/>
        <v>4.8216553571428564</v>
      </c>
      <c r="AU162" s="3">
        <f t="shared" si="9"/>
        <v>4.9653595952380947</v>
      </c>
      <c r="AV162" s="3">
        <f t="shared" si="10"/>
        <v>5.0145215714285714</v>
      </c>
      <c r="AW162" s="3">
        <f t="shared" si="11"/>
        <v>5.1563349642857146</v>
      </c>
      <c r="AX162" s="3">
        <f t="shared" si="12"/>
        <v>5.2073877857142854</v>
      </c>
      <c r="AY162" s="3">
        <f t="shared" si="13"/>
        <v>-1.0294940476190471</v>
      </c>
      <c r="AZ162" s="3">
        <f t="shared" si="14"/>
        <v>-1.0706738095238091</v>
      </c>
      <c r="BA162" s="3">
        <f t="shared" si="15"/>
        <v>-1.1118535714285709</v>
      </c>
      <c r="BB162" s="3">
        <f t="shared" si="16"/>
        <v>-1.0397889880952376</v>
      </c>
      <c r="BC162" s="3">
        <f t="shared" si="17"/>
        <v>-1.0500839285714281</v>
      </c>
      <c r="BD162" s="3">
        <f t="shared" si="18"/>
        <v>-1.0813805476190472</v>
      </c>
      <c r="BE162" s="3">
        <f t="shared" si="19"/>
        <v>-1.0920872857142854</v>
      </c>
      <c r="BF162" s="3">
        <f t="shared" si="20"/>
        <v>-1.1229721071428567</v>
      </c>
      <c r="BG162" s="3">
        <f t="shared" si="21"/>
        <v>-1.1340906428571422</v>
      </c>
    </row>
    <row r="163" spans="1:59" ht="15" x14ac:dyDescent="0.25">
      <c r="A163" s="38" t="s">
        <v>327</v>
      </c>
      <c r="B163" s="38" t="s">
        <v>23</v>
      </c>
      <c r="C163" s="38" t="s">
        <v>181</v>
      </c>
      <c r="D163" s="38"/>
      <c r="E163" s="39">
        <f>AVERAGE(IFERROR(VLOOKUP($A163,'Nates Projections'!$A$8:$O$500,5,FALSE),VLOOKUP($A163,'Blakes Projections'!$A$8:$O$500,5,FALSE)),IFERROR(VLOOKUP($A163,'Blakes Projections'!$A$8:$O$500,5,FALSE),VLOOKUP($A163,'Nates Projections'!$A$8:$O$500,5,FALSE)))</f>
        <v>84</v>
      </c>
      <c r="F163" s="38">
        <f>AVERAGE(IFERROR(VLOOKUP($A163,'Nates Projections'!$A$8:$O$500,6,FALSE),VLOOKUP($A163,'Blakes Projections'!$A$8:$O$500,6,FALSE)),IFERROR(VLOOKUP($A163,'Blakes Projections'!$A$8:$O$500,6,FALSE),VLOOKUP($A163,'Nates Projections'!$A$8:$O$500,6,FALSE)))</f>
        <v>5.6</v>
      </c>
      <c r="G163" s="38">
        <f>AVERAGE(IFERROR(VLOOKUP($A163,'Nates Projections'!$A$8:$O$500,7,FALSE),VLOOKUP($A163,'Blakes Projections'!$A$8:$O$500,7,FALSE)),IFERROR(VLOOKUP($A163,'Blakes Projections'!$A$8:$O$500,7,FALSE),VLOOKUP($A163,'Nates Projections'!$A$8:$O$500,7,FALSE)))</f>
        <v>27.45</v>
      </c>
      <c r="H163" s="38">
        <f>AVERAGE(IFERROR(VLOOKUP($A163,'Nates Projections'!$A$8:$O$500,8,FALSE),VLOOKUP($A163,'Blakes Projections'!$A$8:$O$500,8,FALSE)),IFERROR(VLOOKUP($A163,'Blakes Projections'!$A$8:$O$500,8,FALSE),VLOOKUP($A163,'Nates Projections'!$A$8:$O$500,8,FALSE)))</f>
        <v>33</v>
      </c>
      <c r="I163" s="38">
        <f>AVERAGE(IFERROR(VLOOKUP($A163,'Nates Projections'!$A$8:$O$500,9,FALSE),VLOOKUP($A163,'Blakes Projections'!$A$8:$O$500,9,FALSE)),IFERROR(VLOOKUP($A163,'Blakes Projections'!$A$8:$O$500,9,FALSE),VLOOKUP($A163,'Nates Projections'!$A$8:$O$500,9,FALSE)))</f>
        <v>7.5</v>
      </c>
      <c r="J163" s="38">
        <f>AVERAGE(IFERROR(VLOOKUP($A163,'Nates Projections'!$A$8:$O$500,10,FALSE),VLOOKUP($A163,'Blakes Projections'!$A$8:$O$500,10,FALSE)),IFERROR(VLOOKUP($A163,'Blakes Projections'!$A$8:$O$500,10,FALSE),VLOOKUP($A163,'Nates Projections'!$A$8:$O$500,10,FALSE)))</f>
        <v>141.75</v>
      </c>
      <c r="K163" s="38">
        <f>AVERAGE(IFERROR(VLOOKUP($A163,'Nates Projections'!$A$8:$O$500,11,FALSE),VLOOKUP($A163,'Blakes Projections'!$A$8:$O$500,11,FALSE)),IFERROR(VLOOKUP($A163,'Blakes Projections'!$A$8:$O$500,11,FALSE),VLOOKUP($A163,'Nates Projections'!$A$8:$O$500,11,FALSE)))</f>
        <v>171.05</v>
      </c>
      <c r="L163" s="38">
        <f>AVERAGE(IFERROR(VLOOKUP($A163,'Nates Projections'!$A$8:$O$500,12,FALSE),VLOOKUP($A163,'Blakes Projections'!$A$8:$O$500,12,FALSE)),IFERROR(VLOOKUP($A163,'Blakes Projections'!$A$8:$O$500,12,FALSE),VLOOKUP($A163,'Nates Projections'!$A$8:$O$500,12,FALSE)))</f>
        <v>123.7</v>
      </c>
      <c r="M163" s="38">
        <f>AVERAGE(IFERROR(VLOOKUP($A163,'Nates Projections'!$A$8:$O$500,13,FALSE),VLOOKUP($A163,'Blakes Projections'!$A$8:$O$500,13,FALSE)),IFERROR(VLOOKUP($A163,'Blakes Projections'!$A$8:$O$500,13,FALSE),VLOOKUP($A163,'Nates Projections'!$A$8:$O$500,13,FALSE)))</f>
        <v>57.25</v>
      </c>
      <c r="N163" s="52">
        <f t="shared" si="0"/>
        <v>3.9506172839506172E-2</v>
      </c>
      <c r="O163" s="71">
        <f>AVERAGE(IFERROR(VLOOKUP($A163,'Nates Projections'!$A$8:$O$500,15,FALSE),VLOOKUP($A163,'Blakes Projections'!$A$8:$O$500,15,FALSE)),IFERROR(VLOOKUP($A163,'Blakes Projections'!$A$8:$O$500,15,FALSE),VLOOKUP($A163,'Nates Projections'!$A$8:$O$500,15,FALSE)))</f>
        <v>22.45</v>
      </c>
      <c r="P163" s="55">
        <f t="shared" ref="P163:Y163" si="176">IF(F$4="Yes",F163*F$5,0)</f>
        <v>28</v>
      </c>
      <c r="Q163" s="55">
        <f t="shared" si="176"/>
        <v>102.9375</v>
      </c>
      <c r="R163" s="55">
        <f t="shared" si="176"/>
        <v>0</v>
      </c>
      <c r="S163" s="55">
        <f t="shared" si="176"/>
        <v>3.75</v>
      </c>
      <c r="T163" s="55">
        <f t="shared" si="176"/>
        <v>70.875</v>
      </c>
      <c r="U163" s="55">
        <f t="shared" si="176"/>
        <v>51.315000000000005</v>
      </c>
      <c r="V163" s="55">
        <f t="shared" si="176"/>
        <v>74.22</v>
      </c>
      <c r="W163" s="55">
        <f t="shared" si="176"/>
        <v>0</v>
      </c>
      <c r="X163" s="55">
        <f t="shared" si="176"/>
        <v>0</v>
      </c>
      <c r="Y163" s="56">
        <f t="shared" si="176"/>
        <v>0</v>
      </c>
      <c r="Z163" s="57">
        <f t="shared" si="2"/>
        <v>331.09749999999997</v>
      </c>
      <c r="AA163" s="59">
        <f t="shared" si="3"/>
        <v>3.9416369047619044</v>
      </c>
      <c r="AB163" s="59">
        <f t="shared" si="4"/>
        <v>-0.99244178571428676</v>
      </c>
      <c r="AC163" s="1"/>
      <c r="AD163" s="1"/>
      <c r="AE163" s="1"/>
      <c r="AF163" s="1"/>
      <c r="AG163" s="1"/>
      <c r="AH163" s="1"/>
      <c r="AI163" s="1"/>
      <c r="AJ163" s="1"/>
      <c r="AK163" s="1"/>
      <c r="AL163" s="1">
        <f>IFERROR(VLOOKUP(C163,CALC!$K$2:$M$8,2,FALSE),1)</f>
        <v>1</v>
      </c>
      <c r="AM163" s="1">
        <f>IFERROR(VLOOKUP(C163,CALC!$K$2:$M$8,3,FALSE),1)</f>
        <v>1</v>
      </c>
      <c r="AN163" s="1">
        <f>VLOOKUP(B163,CALC!$E$2:$H$33,3,FALSE)</f>
        <v>1.04</v>
      </c>
      <c r="AO163" s="1">
        <f>VLOOKUP(B163,CALC!$E$2:$H$33,4,FALSE)</f>
        <v>1.02</v>
      </c>
      <c r="AP163" s="1"/>
      <c r="AQ163" s="3">
        <f t="shared" si="5"/>
        <v>3.9416369047619044</v>
      </c>
      <c r="AR163" s="3">
        <f t="shared" si="6"/>
        <v>3.9416369047619044</v>
      </c>
      <c r="AS163" s="3">
        <f t="shared" si="7"/>
        <v>4.0204696428571429</v>
      </c>
      <c r="AT163" s="3">
        <f t="shared" si="8"/>
        <v>4.0993023809523805</v>
      </c>
      <c r="AU163" s="3">
        <f t="shared" si="9"/>
        <v>4.0204696428571429</v>
      </c>
      <c r="AV163" s="3">
        <f t="shared" si="10"/>
        <v>4.0993023809523805</v>
      </c>
      <c r="AW163" s="3">
        <f t="shared" si="11"/>
        <v>4.0204696428571429</v>
      </c>
      <c r="AX163" s="3">
        <f t="shared" si="12"/>
        <v>4.0993023809523805</v>
      </c>
      <c r="AY163" s="3">
        <f t="shared" si="13"/>
        <v>-0.97298214285714391</v>
      </c>
      <c r="AZ163" s="3">
        <f t="shared" si="14"/>
        <v>-0.97298214285714391</v>
      </c>
      <c r="BA163" s="3">
        <f t="shared" si="15"/>
        <v>-0.97298214285714391</v>
      </c>
      <c r="BB163" s="3">
        <f t="shared" si="16"/>
        <v>-0.99244178571428676</v>
      </c>
      <c r="BC163" s="3">
        <f t="shared" si="17"/>
        <v>-1.0119014285714296</v>
      </c>
      <c r="BD163" s="3">
        <f t="shared" si="18"/>
        <v>-0.99244178571428676</v>
      </c>
      <c r="BE163" s="3">
        <f t="shared" si="19"/>
        <v>-1.0119014285714296</v>
      </c>
      <c r="BF163" s="3">
        <f t="shared" si="20"/>
        <v>-0.99244178571428676</v>
      </c>
      <c r="BG163" s="3">
        <f t="shared" si="21"/>
        <v>-1.0119014285714296</v>
      </c>
    </row>
    <row r="164" spans="1:59" ht="15" x14ac:dyDescent="0.25">
      <c r="A164" s="38" t="s">
        <v>328</v>
      </c>
      <c r="B164" s="38" t="s">
        <v>72</v>
      </c>
      <c r="C164" s="38" t="s">
        <v>181</v>
      </c>
      <c r="D164" s="1"/>
      <c r="E164" s="39">
        <f>AVERAGE(IFERROR(VLOOKUP($A164,'Nates Projections'!$A$8:$O$500,5,FALSE),VLOOKUP($A164,'Blakes Projections'!$A$8:$O$500,5,FALSE)),IFERROR(VLOOKUP($A164,'Blakes Projections'!$A$8:$O$500,5,FALSE),VLOOKUP($A164,'Nates Projections'!$A$8:$O$500,5,FALSE)))</f>
        <v>84</v>
      </c>
      <c r="F164" s="38">
        <f>AVERAGE(IFERROR(VLOOKUP($A164,'Nates Projections'!$A$8:$O$500,6,FALSE),VLOOKUP($A164,'Blakes Projections'!$A$8:$O$500,6,FALSE)),IFERROR(VLOOKUP($A164,'Blakes Projections'!$A$8:$O$500,6,FALSE),VLOOKUP($A164,'Nates Projections'!$A$8:$O$500,6,FALSE)))</f>
        <v>8.3000000000000007</v>
      </c>
      <c r="G164" s="38">
        <f>AVERAGE(IFERROR(VLOOKUP($A164,'Nates Projections'!$A$8:$O$500,7,FALSE),VLOOKUP($A164,'Blakes Projections'!$A$8:$O$500,7,FALSE)),IFERROR(VLOOKUP($A164,'Blakes Projections'!$A$8:$O$500,7,FALSE),VLOOKUP($A164,'Nates Projections'!$A$8:$O$500,7,FALSE)))</f>
        <v>33.799999999999997</v>
      </c>
      <c r="H164" s="38">
        <f>AVERAGE(IFERROR(VLOOKUP($A164,'Nates Projections'!$A$8:$O$500,8,FALSE),VLOOKUP($A164,'Blakes Projections'!$A$8:$O$500,8,FALSE)),IFERROR(VLOOKUP($A164,'Blakes Projections'!$A$8:$O$500,8,FALSE),VLOOKUP($A164,'Nates Projections'!$A$8:$O$500,8,FALSE)))</f>
        <v>42.099999999999994</v>
      </c>
      <c r="I164" s="38">
        <f>AVERAGE(IFERROR(VLOOKUP($A164,'Nates Projections'!$A$8:$O$500,9,FALSE),VLOOKUP($A164,'Blakes Projections'!$A$8:$O$500,9,FALSE)),IFERROR(VLOOKUP($A164,'Blakes Projections'!$A$8:$O$500,9,FALSE),VLOOKUP($A164,'Nates Projections'!$A$8:$O$500,9,FALSE)))</f>
        <v>4.8000000000000007</v>
      </c>
      <c r="J164" s="38">
        <f>AVERAGE(IFERROR(VLOOKUP($A164,'Nates Projections'!$A$8:$O$500,10,FALSE),VLOOKUP($A164,'Blakes Projections'!$A$8:$O$500,10,FALSE)),IFERROR(VLOOKUP($A164,'Blakes Projections'!$A$8:$O$500,10,FALSE),VLOOKUP($A164,'Nates Projections'!$A$8:$O$500,10,FALSE)))</f>
        <v>134.6</v>
      </c>
      <c r="K164" s="38">
        <f>AVERAGE(IFERROR(VLOOKUP($A164,'Nates Projections'!$A$8:$O$500,11,FALSE),VLOOKUP($A164,'Blakes Projections'!$A$8:$O$500,11,FALSE)),IFERROR(VLOOKUP($A164,'Blakes Projections'!$A$8:$O$500,11,FALSE),VLOOKUP($A164,'Nates Projections'!$A$8:$O$500,11,FALSE)))</f>
        <v>115.6</v>
      </c>
      <c r="L164" s="38">
        <f>AVERAGE(IFERROR(VLOOKUP($A164,'Nates Projections'!$A$8:$O$500,12,FALSE),VLOOKUP($A164,'Blakes Projections'!$A$8:$O$500,12,FALSE)),IFERROR(VLOOKUP($A164,'Blakes Projections'!$A$8:$O$500,12,FALSE),VLOOKUP($A164,'Nates Projections'!$A$8:$O$500,12,FALSE)))</f>
        <v>97.5</v>
      </c>
      <c r="M164" s="38">
        <f>AVERAGE(IFERROR(VLOOKUP($A164,'Nates Projections'!$A$8:$O$500,13,FALSE),VLOOKUP($A164,'Blakes Projections'!$A$8:$O$500,13,FALSE)),IFERROR(VLOOKUP($A164,'Blakes Projections'!$A$8:$O$500,13,FALSE),VLOOKUP($A164,'Nates Projections'!$A$8:$O$500,13,FALSE)))</f>
        <v>51.9</v>
      </c>
      <c r="N164" s="52">
        <f t="shared" si="0"/>
        <v>6.1664190193164943E-2</v>
      </c>
      <c r="O164" s="71">
        <f>AVERAGE(IFERROR(VLOOKUP($A164,'Nates Projections'!$A$8:$O$500,15,FALSE),VLOOKUP($A164,'Blakes Projections'!$A$8:$O$500,15,FALSE)),IFERROR(VLOOKUP($A164,'Blakes Projections'!$A$8:$O$500,15,FALSE),VLOOKUP($A164,'Nates Projections'!$A$8:$O$500,15,FALSE)))</f>
        <v>22.675000000000001</v>
      </c>
      <c r="P164" s="55">
        <f t="shared" ref="P164:Y164" si="177">IF(F$4="Yes",F164*F$5,0)</f>
        <v>41.5</v>
      </c>
      <c r="Q164" s="55">
        <f t="shared" si="177"/>
        <v>126.74999999999999</v>
      </c>
      <c r="R164" s="55">
        <f t="shared" si="177"/>
        <v>0</v>
      </c>
      <c r="S164" s="55">
        <f t="shared" si="177"/>
        <v>2.4000000000000004</v>
      </c>
      <c r="T164" s="55">
        <f t="shared" si="177"/>
        <v>67.3</v>
      </c>
      <c r="U164" s="55">
        <f t="shared" si="177"/>
        <v>34.68</v>
      </c>
      <c r="V164" s="55">
        <f t="shared" si="177"/>
        <v>58.5</v>
      </c>
      <c r="W164" s="55">
        <f t="shared" si="177"/>
        <v>0</v>
      </c>
      <c r="X164" s="55">
        <f t="shared" si="177"/>
        <v>0</v>
      </c>
      <c r="Y164" s="56">
        <f t="shared" si="177"/>
        <v>0</v>
      </c>
      <c r="Z164" s="57">
        <f t="shared" si="2"/>
        <v>331.13</v>
      </c>
      <c r="AA164" s="59">
        <f t="shared" si="3"/>
        <v>3.9420238095238096</v>
      </c>
      <c r="AB164" s="59">
        <f t="shared" si="4"/>
        <v>-0.97259523809523873</v>
      </c>
      <c r="AC164" s="1"/>
      <c r="AD164" s="1"/>
      <c r="AE164" s="1"/>
      <c r="AF164" s="1"/>
      <c r="AG164" s="1"/>
      <c r="AH164" s="1"/>
      <c r="AI164" s="1"/>
      <c r="AJ164" s="1"/>
      <c r="AK164" s="1"/>
      <c r="AL164" s="1">
        <f>IFERROR(VLOOKUP(C164,CALC!$K$2:$M$8,2,FALSE),1)</f>
        <v>1</v>
      </c>
      <c r="AM164" s="1">
        <f>IFERROR(VLOOKUP(C164,CALC!$K$2:$M$8,3,FALSE),1)</f>
        <v>1</v>
      </c>
      <c r="AN164" s="1">
        <f>VLOOKUP(B164,CALC!$E$2:$H$33,3,FALSE)</f>
        <v>1</v>
      </c>
      <c r="AO164" s="1">
        <f>VLOOKUP(B164,CALC!$E$2:$H$33,4,FALSE)</f>
        <v>1</v>
      </c>
      <c r="AP164" s="1"/>
      <c r="AQ164" s="3">
        <f t="shared" si="5"/>
        <v>3.9420238095238096</v>
      </c>
      <c r="AR164" s="3">
        <f t="shared" si="6"/>
        <v>3.9420238095238096</v>
      </c>
      <c r="AS164" s="3">
        <f t="shared" si="7"/>
        <v>3.9420238095238096</v>
      </c>
      <c r="AT164" s="3">
        <f t="shared" si="8"/>
        <v>3.9420238095238096</v>
      </c>
      <c r="AU164" s="3">
        <f t="shared" si="9"/>
        <v>3.9420238095238096</v>
      </c>
      <c r="AV164" s="3">
        <f t="shared" si="10"/>
        <v>3.9420238095238096</v>
      </c>
      <c r="AW164" s="3">
        <f t="shared" si="11"/>
        <v>3.9420238095238096</v>
      </c>
      <c r="AX164" s="3">
        <f t="shared" si="12"/>
        <v>3.9420238095238096</v>
      </c>
      <c r="AY164" s="3">
        <f t="shared" si="13"/>
        <v>-0.97259523809523873</v>
      </c>
      <c r="AZ164" s="3">
        <f t="shared" si="14"/>
        <v>-0.97259523809523873</v>
      </c>
      <c r="BA164" s="3">
        <f t="shared" si="15"/>
        <v>-0.97259523809523873</v>
      </c>
      <c r="BB164" s="3">
        <f t="shared" si="16"/>
        <v>-0.97259523809523873</v>
      </c>
      <c r="BC164" s="3">
        <f t="shared" si="17"/>
        <v>-0.97259523809523873</v>
      </c>
      <c r="BD164" s="3">
        <f t="shared" si="18"/>
        <v>-0.97259523809523873</v>
      </c>
      <c r="BE164" s="3">
        <f t="shared" si="19"/>
        <v>-0.97259523809523873</v>
      </c>
      <c r="BF164" s="3">
        <f t="shared" si="20"/>
        <v>-0.97259523809523873</v>
      </c>
      <c r="BG164" s="3">
        <f t="shared" si="21"/>
        <v>-0.97259523809523873</v>
      </c>
    </row>
    <row r="165" spans="1:59" ht="15" x14ac:dyDescent="0.25">
      <c r="A165" s="38" t="s">
        <v>330</v>
      </c>
      <c r="B165" s="38" t="s">
        <v>93</v>
      </c>
      <c r="C165" s="38" t="s">
        <v>183</v>
      </c>
      <c r="D165" s="38"/>
      <c r="E165" s="39">
        <f>AVERAGE(IFERROR(VLOOKUP($A165,'Nates Projections'!$A$8:$O$500,5,FALSE),VLOOKUP($A165,'Blakes Projections'!$A$8:$O$500,5,FALSE)),IFERROR(VLOOKUP($A165,'Blakes Projections'!$A$8:$O$500,5,FALSE),VLOOKUP($A165,'Nates Projections'!$A$8:$O$500,5,FALSE)))</f>
        <v>84</v>
      </c>
      <c r="F165" s="38">
        <f>AVERAGE(IFERROR(VLOOKUP($A165,'Nates Projections'!$A$8:$O$500,6,FALSE),VLOOKUP($A165,'Blakes Projections'!$A$8:$O$500,6,FALSE)),IFERROR(VLOOKUP($A165,'Blakes Projections'!$A$8:$O$500,6,FALSE),VLOOKUP($A165,'Nates Projections'!$A$8:$O$500,6,FALSE)))</f>
        <v>21.2</v>
      </c>
      <c r="G165" s="38">
        <f>AVERAGE(IFERROR(VLOOKUP($A165,'Nates Projections'!$A$8:$O$500,7,FALSE),VLOOKUP($A165,'Blakes Projections'!$A$8:$O$500,7,FALSE)),IFERROR(VLOOKUP($A165,'Blakes Projections'!$A$8:$O$500,7,FALSE),VLOOKUP($A165,'Nates Projections'!$A$8:$O$500,7,FALSE)))</f>
        <v>42.650000000000006</v>
      </c>
      <c r="H165" s="38">
        <f>AVERAGE(IFERROR(VLOOKUP($A165,'Nates Projections'!$A$8:$O$500,8,FALSE),VLOOKUP($A165,'Blakes Projections'!$A$8:$O$500,8,FALSE)),IFERROR(VLOOKUP($A165,'Blakes Projections'!$A$8:$O$500,8,FALSE),VLOOKUP($A165,'Nates Projections'!$A$8:$O$500,8,FALSE)))</f>
        <v>63.849999999999994</v>
      </c>
      <c r="I165" s="38">
        <f>AVERAGE(IFERROR(VLOOKUP($A165,'Nates Projections'!$A$8:$O$500,9,FALSE),VLOOKUP($A165,'Blakes Projections'!$A$8:$O$500,9,FALSE)),IFERROR(VLOOKUP($A165,'Blakes Projections'!$A$8:$O$500,9,FALSE),VLOOKUP($A165,'Nates Projections'!$A$8:$O$500,9,FALSE)))</f>
        <v>28.95</v>
      </c>
      <c r="J165" s="38">
        <f>AVERAGE(IFERROR(VLOOKUP($A165,'Nates Projections'!$A$8:$O$500,10,FALSE),VLOOKUP($A165,'Blakes Projections'!$A$8:$O$500,10,FALSE)),IFERROR(VLOOKUP($A165,'Blakes Projections'!$A$8:$O$500,10,FALSE),VLOOKUP($A165,'Nates Projections'!$A$8:$O$500,10,FALSE)))</f>
        <v>166.05</v>
      </c>
      <c r="K165" s="38">
        <f>AVERAGE(IFERROR(VLOOKUP($A165,'Nates Projections'!$A$8:$O$500,11,FALSE),VLOOKUP($A165,'Blakes Projections'!$A$8:$O$500,11,FALSE)),IFERROR(VLOOKUP($A165,'Blakes Projections'!$A$8:$O$500,11,FALSE),VLOOKUP($A165,'Nates Projections'!$A$8:$O$500,11,FALSE)))</f>
        <v>27.15</v>
      </c>
      <c r="L165" s="38">
        <f>AVERAGE(IFERROR(VLOOKUP($A165,'Nates Projections'!$A$8:$O$500,12,FALSE),VLOOKUP($A165,'Blakes Projections'!$A$8:$O$500,12,FALSE)),IFERROR(VLOOKUP($A165,'Blakes Projections'!$A$8:$O$500,12,FALSE),VLOOKUP($A165,'Nates Projections'!$A$8:$O$500,12,FALSE)))</f>
        <v>40.799999999999997</v>
      </c>
      <c r="M165" s="38">
        <f>AVERAGE(IFERROR(VLOOKUP($A165,'Nates Projections'!$A$8:$O$500,13,FALSE),VLOOKUP($A165,'Blakes Projections'!$A$8:$O$500,13,FALSE)),IFERROR(VLOOKUP($A165,'Blakes Projections'!$A$8:$O$500,13,FALSE),VLOOKUP($A165,'Nates Projections'!$A$8:$O$500,13,FALSE)))</f>
        <v>25.35</v>
      </c>
      <c r="N165" s="52">
        <f t="shared" si="0"/>
        <v>0.12767238783498944</v>
      </c>
      <c r="O165" s="71">
        <f>AVERAGE(IFERROR(VLOOKUP($A165,'Nates Projections'!$A$8:$O$500,15,FALSE),VLOOKUP($A165,'Blakes Projections'!$A$8:$O$500,15,FALSE)),IFERROR(VLOOKUP($A165,'Blakes Projections'!$A$8:$O$500,15,FALSE),VLOOKUP($A165,'Nates Projections'!$A$8:$O$500,15,FALSE)))</f>
        <v>19.100000000000001</v>
      </c>
      <c r="P165" s="55">
        <f t="shared" ref="P165:Y165" si="178">IF(F$4="Yes",F165*F$5,0)</f>
        <v>106</v>
      </c>
      <c r="Q165" s="55">
        <f t="shared" si="178"/>
        <v>159.93750000000003</v>
      </c>
      <c r="R165" s="55">
        <f t="shared" si="178"/>
        <v>0</v>
      </c>
      <c r="S165" s="55">
        <f t="shared" si="178"/>
        <v>14.475</v>
      </c>
      <c r="T165" s="55">
        <f t="shared" si="178"/>
        <v>83.025000000000006</v>
      </c>
      <c r="U165" s="55">
        <f t="shared" si="178"/>
        <v>8.1449999999999996</v>
      </c>
      <c r="V165" s="55">
        <f t="shared" si="178"/>
        <v>24.479999999999997</v>
      </c>
      <c r="W165" s="55">
        <f t="shared" si="178"/>
        <v>0</v>
      </c>
      <c r="X165" s="55">
        <f t="shared" si="178"/>
        <v>0</v>
      </c>
      <c r="Y165" s="56">
        <f t="shared" si="178"/>
        <v>0</v>
      </c>
      <c r="Z165" s="57">
        <f t="shared" si="2"/>
        <v>396.0625</v>
      </c>
      <c r="AA165" s="59">
        <f t="shared" si="3"/>
        <v>4.7150297619047619</v>
      </c>
      <c r="AB165" s="59">
        <f t="shared" si="4"/>
        <v>-1.1374285394345227</v>
      </c>
      <c r="AC165" s="1"/>
      <c r="AD165" s="1"/>
      <c r="AE165" s="1"/>
      <c r="AF165" s="1"/>
      <c r="AG165" s="1"/>
      <c r="AH165" s="1"/>
      <c r="AI165" s="1"/>
      <c r="AJ165" s="1"/>
      <c r="AK165" s="1"/>
      <c r="AL165" s="1">
        <f>IFERROR(VLOOKUP(C165,CALC!$K$2:$M$8,2,FALSE),1)</f>
        <v>1.0900000000000001</v>
      </c>
      <c r="AM165" s="1">
        <f>IFERROR(VLOOKUP(C165,CALC!$K$2:$M$8,3,FALSE),1)</f>
        <v>1.0449999999999999</v>
      </c>
      <c r="AN165" s="1">
        <f>VLOOKUP(B165,CALC!$E$2:$H$33,3,FALSE)</f>
        <v>1.0900000000000001</v>
      </c>
      <c r="AO165" s="1">
        <f>VLOOKUP(B165,CALC!$E$2:$H$33,4,FALSE)</f>
        <v>1.0449999999999999</v>
      </c>
      <c r="AP165" s="1"/>
      <c r="AQ165" s="3">
        <f t="shared" si="5"/>
        <v>4.9272061011904755</v>
      </c>
      <c r="AR165" s="3">
        <f t="shared" si="6"/>
        <v>5.139382440476191</v>
      </c>
      <c r="AS165" s="3">
        <f t="shared" si="7"/>
        <v>4.9272061011904755</v>
      </c>
      <c r="AT165" s="3">
        <f t="shared" si="8"/>
        <v>5.139382440476191</v>
      </c>
      <c r="AU165" s="3">
        <f t="shared" si="9"/>
        <v>5.1489303757440466</v>
      </c>
      <c r="AV165" s="3">
        <f t="shared" si="10"/>
        <v>5.3706546502976185</v>
      </c>
      <c r="AW165" s="3">
        <f t="shared" si="11"/>
        <v>5.3706546502976193</v>
      </c>
      <c r="AX165" s="3">
        <f t="shared" si="12"/>
        <v>5.6019268601190486</v>
      </c>
      <c r="AY165" s="3">
        <f t="shared" si="13"/>
        <v>-1.0415773809523801</v>
      </c>
      <c r="AZ165" s="3">
        <f t="shared" si="14"/>
        <v>-1.0884483630952371</v>
      </c>
      <c r="BA165" s="3">
        <f t="shared" si="15"/>
        <v>-1.1353193452380943</v>
      </c>
      <c r="BB165" s="3">
        <f t="shared" si="16"/>
        <v>-1.0884483630952371</v>
      </c>
      <c r="BC165" s="3">
        <f t="shared" si="17"/>
        <v>-1.1353193452380943</v>
      </c>
      <c r="BD165" s="3">
        <f t="shared" si="18"/>
        <v>-1.1374285394345227</v>
      </c>
      <c r="BE165" s="3">
        <f t="shared" si="19"/>
        <v>-1.1864087157738086</v>
      </c>
      <c r="BF165" s="3">
        <f t="shared" si="20"/>
        <v>-1.1864087157738086</v>
      </c>
      <c r="BG165" s="3">
        <f t="shared" si="21"/>
        <v>-1.2374980863095228</v>
      </c>
    </row>
    <row r="166" spans="1:59" ht="15" x14ac:dyDescent="0.25">
      <c r="A166" s="38" t="s">
        <v>324</v>
      </c>
      <c r="B166" s="38" t="s">
        <v>79</v>
      </c>
      <c r="C166" s="38" t="s">
        <v>181</v>
      </c>
      <c r="D166" s="38"/>
      <c r="E166" s="39">
        <f>AVERAGE(IFERROR(VLOOKUP($A166,'Nates Projections'!$A$8:$O$500,5,FALSE),VLOOKUP($A166,'Blakes Projections'!$A$8:$O$500,5,FALSE)),IFERROR(VLOOKUP($A166,'Blakes Projections'!$A$8:$O$500,5,FALSE),VLOOKUP($A166,'Nates Projections'!$A$8:$O$500,5,FALSE)))</f>
        <v>84</v>
      </c>
      <c r="F166" s="38">
        <f>AVERAGE(IFERROR(VLOOKUP($A166,'Nates Projections'!$A$8:$O$500,6,FALSE),VLOOKUP($A166,'Blakes Projections'!$A$8:$O$500,6,FALSE)),IFERROR(VLOOKUP($A166,'Blakes Projections'!$A$8:$O$500,6,FALSE),VLOOKUP($A166,'Nates Projections'!$A$8:$O$500,6,FALSE)))</f>
        <v>12.05</v>
      </c>
      <c r="G166" s="38">
        <f>AVERAGE(IFERROR(VLOOKUP($A166,'Nates Projections'!$A$8:$O$500,7,FALSE),VLOOKUP($A166,'Blakes Projections'!$A$8:$O$500,7,FALSE)),IFERROR(VLOOKUP($A166,'Blakes Projections'!$A$8:$O$500,7,FALSE),VLOOKUP($A166,'Nates Projections'!$A$8:$O$500,7,FALSE)))</f>
        <v>28.8</v>
      </c>
      <c r="H166" s="38">
        <f>AVERAGE(IFERROR(VLOOKUP($A166,'Nates Projections'!$A$8:$O$500,8,FALSE),VLOOKUP($A166,'Blakes Projections'!$A$8:$O$500,8,FALSE)),IFERROR(VLOOKUP($A166,'Blakes Projections'!$A$8:$O$500,8,FALSE),VLOOKUP($A166,'Nates Projections'!$A$8:$O$500,8,FALSE)))</f>
        <v>40.849999999999994</v>
      </c>
      <c r="I166" s="38">
        <f>AVERAGE(IFERROR(VLOOKUP($A166,'Nates Projections'!$A$8:$O$500,9,FALSE),VLOOKUP($A166,'Blakes Projections'!$A$8:$O$500,9,FALSE)),IFERROR(VLOOKUP($A166,'Blakes Projections'!$A$8:$O$500,9,FALSE),VLOOKUP($A166,'Nates Projections'!$A$8:$O$500,9,FALSE)))</f>
        <v>13.5</v>
      </c>
      <c r="J166" s="38">
        <f>AVERAGE(IFERROR(VLOOKUP($A166,'Nates Projections'!$A$8:$O$500,10,FALSE),VLOOKUP($A166,'Blakes Projections'!$A$8:$O$500,10,FALSE)),IFERROR(VLOOKUP($A166,'Blakes Projections'!$A$8:$O$500,10,FALSE),VLOOKUP($A166,'Nates Projections'!$A$8:$O$500,10,FALSE)))</f>
        <v>144.69999999999999</v>
      </c>
      <c r="K166" s="38">
        <f>AVERAGE(IFERROR(VLOOKUP($A166,'Nates Projections'!$A$8:$O$500,11,FALSE),VLOOKUP($A166,'Blakes Projections'!$A$8:$O$500,11,FALSE)),IFERROR(VLOOKUP($A166,'Blakes Projections'!$A$8:$O$500,11,FALSE),VLOOKUP($A166,'Nates Projections'!$A$8:$O$500,11,FALSE)))</f>
        <v>29.35</v>
      </c>
      <c r="L166" s="38">
        <f>AVERAGE(IFERROR(VLOOKUP($A166,'Nates Projections'!$A$8:$O$500,12,FALSE),VLOOKUP($A166,'Blakes Projections'!$A$8:$O$500,12,FALSE)),IFERROR(VLOOKUP($A166,'Blakes Projections'!$A$8:$O$500,12,FALSE),VLOOKUP($A166,'Nates Projections'!$A$8:$O$500,12,FALSE)))</f>
        <v>122.55</v>
      </c>
      <c r="M166" s="38">
        <f>AVERAGE(IFERROR(VLOOKUP($A166,'Nates Projections'!$A$8:$O$500,13,FALSE),VLOOKUP($A166,'Blakes Projections'!$A$8:$O$500,13,FALSE)),IFERROR(VLOOKUP($A166,'Blakes Projections'!$A$8:$O$500,13,FALSE),VLOOKUP($A166,'Nates Projections'!$A$8:$O$500,13,FALSE)))</f>
        <v>36.5</v>
      </c>
      <c r="N166" s="52">
        <f t="shared" si="0"/>
        <v>8.3275742916378723E-2</v>
      </c>
      <c r="O166" s="71">
        <f>AVERAGE(IFERROR(VLOOKUP($A166,'Nates Projections'!$A$8:$O$500,15,FALSE),VLOOKUP($A166,'Blakes Projections'!$A$8:$O$500,15,FALSE)),IFERROR(VLOOKUP($A166,'Blakes Projections'!$A$8:$O$500,15,FALSE),VLOOKUP($A166,'Nates Projections'!$A$8:$O$500,15,FALSE)))</f>
        <v>21.875</v>
      </c>
      <c r="P166" s="55">
        <f t="shared" ref="P166:Y166" si="179">IF(F$4="Yes",F166*F$5,0)</f>
        <v>60.25</v>
      </c>
      <c r="Q166" s="55">
        <f t="shared" si="179"/>
        <v>108</v>
      </c>
      <c r="R166" s="55">
        <f t="shared" si="179"/>
        <v>0</v>
      </c>
      <c r="S166" s="55">
        <f t="shared" si="179"/>
        <v>6.75</v>
      </c>
      <c r="T166" s="55">
        <f t="shared" si="179"/>
        <v>72.349999999999994</v>
      </c>
      <c r="U166" s="55">
        <f t="shared" si="179"/>
        <v>8.8049999999999997</v>
      </c>
      <c r="V166" s="55">
        <f t="shared" si="179"/>
        <v>73.53</v>
      </c>
      <c r="W166" s="55">
        <f t="shared" si="179"/>
        <v>0</v>
      </c>
      <c r="X166" s="55">
        <f t="shared" si="179"/>
        <v>0</v>
      </c>
      <c r="Y166" s="56">
        <f t="shared" si="179"/>
        <v>0</v>
      </c>
      <c r="Z166" s="57">
        <f t="shared" si="2"/>
        <v>329.68499999999995</v>
      </c>
      <c r="AA166" s="59">
        <f t="shared" si="3"/>
        <v>3.9248214285714278</v>
      </c>
      <c r="AB166" s="59">
        <f t="shared" si="4"/>
        <v>-0.96505267857142996</v>
      </c>
      <c r="AC166" s="1"/>
      <c r="AD166" s="1"/>
      <c r="AE166" s="1"/>
      <c r="AF166" s="1"/>
      <c r="AG166" s="1"/>
      <c r="AH166" s="1"/>
      <c r="AI166" s="1"/>
      <c r="AJ166" s="1"/>
      <c r="AK166" s="1"/>
      <c r="AL166" s="1">
        <f>IFERROR(VLOOKUP(C166,CALC!$K$2:$M$8,2,FALSE),1)</f>
        <v>1</v>
      </c>
      <c r="AM166" s="1">
        <f>IFERROR(VLOOKUP(C166,CALC!$K$2:$M$8,3,FALSE),1)</f>
        <v>1</v>
      </c>
      <c r="AN166" s="1">
        <f>VLOOKUP(B166,CALC!$E$2:$H$33,3,FALSE)</f>
        <v>0.95</v>
      </c>
      <c r="AO166" s="1">
        <f>VLOOKUP(B166,CALC!$E$2:$H$33,4,FALSE)</f>
        <v>0.97499999999999998</v>
      </c>
      <c r="AP166" s="1"/>
      <c r="AQ166" s="3">
        <f t="shared" si="5"/>
        <v>3.9248214285714278</v>
      </c>
      <c r="AR166" s="3">
        <f t="shared" si="6"/>
        <v>3.9248214285714278</v>
      </c>
      <c r="AS166" s="3">
        <f t="shared" si="7"/>
        <v>3.8267008928571422</v>
      </c>
      <c r="AT166" s="3">
        <f t="shared" si="8"/>
        <v>3.7285803571428562</v>
      </c>
      <c r="AU166" s="3">
        <f t="shared" si="9"/>
        <v>3.8267008928571422</v>
      </c>
      <c r="AV166" s="3">
        <f t="shared" si="10"/>
        <v>3.7285803571428562</v>
      </c>
      <c r="AW166" s="3">
        <f t="shared" si="11"/>
        <v>3.8267008928571422</v>
      </c>
      <c r="AX166" s="3">
        <f t="shared" si="12"/>
        <v>3.7285803571428562</v>
      </c>
      <c r="AY166" s="3">
        <f t="shared" si="13"/>
        <v>-0.98979761904762054</v>
      </c>
      <c r="AZ166" s="3">
        <f t="shared" si="14"/>
        <v>-0.98979761904762054</v>
      </c>
      <c r="BA166" s="3">
        <f t="shared" si="15"/>
        <v>-0.98979761904762054</v>
      </c>
      <c r="BB166" s="3">
        <f t="shared" si="16"/>
        <v>-0.96505267857142996</v>
      </c>
      <c r="BC166" s="3">
        <f t="shared" si="17"/>
        <v>-0.94030773809523949</v>
      </c>
      <c r="BD166" s="3">
        <f t="shared" si="18"/>
        <v>-0.96505267857142996</v>
      </c>
      <c r="BE166" s="3">
        <f t="shared" si="19"/>
        <v>-0.94030773809523949</v>
      </c>
      <c r="BF166" s="3">
        <f t="shared" si="20"/>
        <v>-0.96505267857142996</v>
      </c>
      <c r="BG166" s="3">
        <f t="shared" si="21"/>
        <v>-0.94030773809523949</v>
      </c>
    </row>
    <row r="167" spans="1:59" ht="15" x14ac:dyDescent="0.25">
      <c r="A167" s="38" t="s">
        <v>326</v>
      </c>
      <c r="B167" s="38" t="s">
        <v>83</v>
      </c>
      <c r="C167" s="38" t="s">
        <v>153</v>
      </c>
      <c r="D167" s="38"/>
      <c r="E167" s="39">
        <f>AVERAGE(IFERROR(VLOOKUP($A167,'Nates Projections'!$A$8:$O$500,5,FALSE),VLOOKUP($A167,'Blakes Projections'!$A$8:$O$500,5,FALSE)),IFERROR(VLOOKUP($A167,'Blakes Projections'!$A$8:$O$500,5,FALSE),VLOOKUP($A167,'Nates Projections'!$A$8:$O$500,5,FALSE)))</f>
        <v>84</v>
      </c>
      <c r="F167" s="38">
        <f>AVERAGE(IFERROR(VLOOKUP($A167,'Nates Projections'!$A$8:$O$500,6,FALSE),VLOOKUP($A167,'Blakes Projections'!$A$8:$O$500,6,FALSE)),IFERROR(VLOOKUP($A167,'Blakes Projections'!$A$8:$O$500,6,FALSE),VLOOKUP($A167,'Nates Projections'!$A$8:$O$500,6,FALSE)))</f>
        <v>23.55</v>
      </c>
      <c r="G167" s="38">
        <f>AVERAGE(IFERROR(VLOOKUP($A167,'Nates Projections'!$A$8:$O$500,7,FALSE),VLOOKUP($A167,'Blakes Projections'!$A$8:$O$500,7,FALSE)),IFERROR(VLOOKUP($A167,'Blakes Projections'!$A$8:$O$500,7,FALSE),VLOOKUP($A167,'Nates Projections'!$A$8:$O$500,7,FALSE)))</f>
        <v>39.400000000000006</v>
      </c>
      <c r="H167" s="38">
        <f>AVERAGE(IFERROR(VLOOKUP($A167,'Nates Projections'!$A$8:$O$500,8,FALSE),VLOOKUP($A167,'Blakes Projections'!$A$8:$O$500,8,FALSE)),IFERROR(VLOOKUP($A167,'Blakes Projections'!$A$8:$O$500,8,FALSE),VLOOKUP($A167,'Nates Projections'!$A$8:$O$500,8,FALSE)))</f>
        <v>62.9</v>
      </c>
      <c r="I167" s="38">
        <f>AVERAGE(IFERROR(VLOOKUP($A167,'Nates Projections'!$A$8:$O$500,9,FALSE),VLOOKUP($A167,'Blakes Projections'!$A$8:$O$500,9,FALSE)),IFERROR(VLOOKUP($A167,'Blakes Projections'!$A$8:$O$500,9,FALSE),VLOOKUP($A167,'Nates Projections'!$A$8:$O$500,9,FALSE)))</f>
        <v>24.1</v>
      </c>
      <c r="J167" s="38">
        <f>AVERAGE(IFERROR(VLOOKUP($A167,'Nates Projections'!$A$8:$O$500,10,FALSE),VLOOKUP($A167,'Blakes Projections'!$A$8:$O$500,10,FALSE)),IFERROR(VLOOKUP($A167,'Blakes Projections'!$A$8:$O$500,10,FALSE),VLOOKUP($A167,'Nates Projections'!$A$8:$O$500,10,FALSE)))</f>
        <v>145.94999999999999</v>
      </c>
      <c r="K167" s="38">
        <f>AVERAGE(IFERROR(VLOOKUP($A167,'Nates Projections'!$A$8:$O$500,11,FALSE),VLOOKUP($A167,'Blakes Projections'!$A$8:$O$500,11,FALSE)),IFERROR(VLOOKUP($A167,'Blakes Projections'!$A$8:$O$500,11,FALSE),VLOOKUP($A167,'Nates Projections'!$A$8:$O$500,11,FALSE)))</f>
        <v>58.2</v>
      </c>
      <c r="L167" s="38">
        <f>AVERAGE(IFERROR(VLOOKUP($A167,'Nates Projections'!$A$8:$O$500,12,FALSE),VLOOKUP($A167,'Blakes Projections'!$A$8:$O$500,12,FALSE)),IFERROR(VLOOKUP($A167,'Blakes Projections'!$A$8:$O$500,12,FALSE),VLOOKUP($A167,'Nates Projections'!$A$8:$O$500,12,FALSE)))</f>
        <v>44.25</v>
      </c>
      <c r="M167" s="38">
        <f>AVERAGE(IFERROR(VLOOKUP($A167,'Nates Projections'!$A$8:$O$500,13,FALSE),VLOOKUP($A167,'Blakes Projections'!$A$8:$O$500,13,FALSE)),IFERROR(VLOOKUP($A167,'Blakes Projections'!$A$8:$O$500,13,FALSE),VLOOKUP($A167,'Nates Projections'!$A$8:$O$500,13,FALSE)))</f>
        <v>24.5</v>
      </c>
      <c r="N167" s="52">
        <f t="shared" si="0"/>
        <v>0.16135662898252828</v>
      </c>
      <c r="O167" s="71">
        <f>AVERAGE(IFERROR(VLOOKUP($A167,'Nates Projections'!$A$8:$O$500,15,FALSE),VLOOKUP($A167,'Blakes Projections'!$A$8:$O$500,15,FALSE)),IFERROR(VLOOKUP($A167,'Blakes Projections'!$A$8:$O$500,15,FALSE),VLOOKUP($A167,'Nates Projections'!$A$8:$O$500,15,FALSE)))</f>
        <v>18.175000000000001</v>
      </c>
      <c r="P167" s="55">
        <f t="shared" ref="P167:Y167" si="180">IF(F$4="Yes",F167*F$5,0)</f>
        <v>117.75</v>
      </c>
      <c r="Q167" s="55">
        <f t="shared" si="180"/>
        <v>147.75000000000003</v>
      </c>
      <c r="R167" s="55">
        <f t="shared" si="180"/>
        <v>0</v>
      </c>
      <c r="S167" s="55">
        <f t="shared" si="180"/>
        <v>12.05</v>
      </c>
      <c r="T167" s="55">
        <f t="shared" si="180"/>
        <v>72.974999999999994</v>
      </c>
      <c r="U167" s="55">
        <f t="shared" si="180"/>
        <v>17.46</v>
      </c>
      <c r="V167" s="55">
        <f t="shared" si="180"/>
        <v>26.55</v>
      </c>
      <c r="W167" s="55">
        <f t="shared" si="180"/>
        <v>0</v>
      </c>
      <c r="X167" s="55">
        <f t="shared" si="180"/>
        <v>0</v>
      </c>
      <c r="Y167" s="56">
        <f t="shared" si="180"/>
        <v>0</v>
      </c>
      <c r="Z167" s="57">
        <f t="shared" si="2"/>
        <v>394.53499999999997</v>
      </c>
      <c r="AA167" s="59">
        <f t="shared" si="3"/>
        <v>4.6968452380952375</v>
      </c>
      <c r="AB167" s="59">
        <f t="shared" si="4"/>
        <v>-1.048952333333333</v>
      </c>
      <c r="AC167" s="1"/>
      <c r="AD167" s="1"/>
      <c r="AE167" s="1"/>
      <c r="AF167" s="1"/>
      <c r="AG167" s="1"/>
      <c r="AH167" s="1"/>
      <c r="AI167" s="1"/>
      <c r="AJ167" s="1"/>
      <c r="AK167" s="1"/>
      <c r="AL167" s="1">
        <f>IFERROR(VLOOKUP(C167,CALC!$K$2:$M$8,2,FALSE),1)</f>
        <v>0.96</v>
      </c>
      <c r="AM167" s="1">
        <f>IFERROR(VLOOKUP(C167,CALC!$K$2:$M$8,3,FALSE),1)</f>
        <v>0.98</v>
      </c>
      <c r="AN167" s="1">
        <f>VLOOKUP(B167,CALC!$E$2:$H$33,3,FALSE)</f>
        <v>1.02</v>
      </c>
      <c r="AO167" s="1">
        <f>VLOOKUP(B167,CALC!$E$2:$H$33,4,FALSE)</f>
        <v>1.01</v>
      </c>
      <c r="AP167" s="1"/>
      <c r="AQ167" s="3">
        <f t="shared" si="5"/>
        <v>4.6029083333333327</v>
      </c>
      <c r="AR167" s="3">
        <f t="shared" si="6"/>
        <v>4.508971428571428</v>
      </c>
      <c r="AS167" s="3">
        <f t="shared" si="7"/>
        <v>4.7438136904761903</v>
      </c>
      <c r="AT167" s="3">
        <f t="shared" si="8"/>
        <v>4.7907821428571422</v>
      </c>
      <c r="AU167" s="3">
        <f t="shared" si="9"/>
        <v>4.6489374166666657</v>
      </c>
      <c r="AV167" s="3">
        <f t="shared" si="10"/>
        <v>4.6949664999999996</v>
      </c>
      <c r="AW167" s="3">
        <f t="shared" si="11"/>
        <v>4.554061142857142</v>
      </c>
      <c r="AX167" s="3">
        <f t="shared" si="12"/>
        <v>4.599150857142857</v>
      </c>
      <c r="AY167" s="3">
        <f t="shared" si="13"/>
        <v>-1.0597619047619045</v>
      </c>
      <c r="AZ167" s="3">
        <f t="shared" si="14"/>
        <v>-1.0385666666666664</v>
      </c>
      <c r="BA167" s="3">
        <f t="shared" si="15"/>
        <v>-1.0173714285714281</v>
      </c>
      <c r="BB167" s="3">
        <f t="shared" si="16"/>
        <v>-1.0703595238095236</v>
      </c>
      <c r="BC167" s="3">
        <f t="shared" si="17"/>
        <v>-1.0809571428571425</v>
      </c>
      <c r="BD167" s="3">
        <f t="shared" si="18"/>
        <v>-1.048952333333333</v>
      </c>
      <c r="BE167" s="3">
        <f t="shared" si="19"/>
        <v>-1.0593379999999997</v>
      </c>
      <c r="BF167" s="3">
        <f t="shared" si="20"/>
        <v>-1.0275451428571425</v>
      </c>
      <c r="BG167" s="3">
        <f t="shared" si="21"/>
        <v>-1.0377188571428568</v>
      </c>
    </row>
    <row r="168" spans="1:59" ht="15" x14ac:dyDescent="0.25">
      <c r="A168" s="38" t="s">
        <v>341</v>
      </c>
      <c r="B168" s="38" t="s">
        <v>66</v>
      </c>
      <c r="C168" s="38" t="s">
        <v>181</v>
      </c>
      <c r="D168" s="38"/>
      <c r="E168" s="39">
        <f>AVERAGE(IFERROR(VLOOKUP($A168,'Nates Projections'!$A$8:$O$500,5,FALSE),VLOOKUP($A168,'Blakes Projections'!$A$8:$O$500,5,FALSE)),IFERROR(VLOOKUP($A168,'Blakes Projections'!$A$8:$O$500,5,FALSE),VLOOKUP($A168,'Nates Projections'!$A$8:$O$500,5,FALSE)))</f>
        <v>84</v>
      </c>
      <c r="F168" s="38">
        <f>AVERAGE(IFERROR(VLOOKUP($A168,'Nates Projections'!$A$8:$O$500,6,FALSE),VLOOKUP($A168,'Blakes Projections'!$A$8:$O$500,6,FALSE)),IFERROR(VLOOKUP($A168,'Blakes Projections'!$A$8:$O$500,6,FALSE),VLOOKUP($A168,'Nates Projections'!$A$8:$O$500,6,FALSE)))</f>
        <v>9.1</v>
      </c>
      <c r="G168" s="38">
        <f>AVERAGE(IFERROR(VLOOKUP($A168,'Nates Projections'!$A$8:$O$500,7,FALSE),VLOOKUP($A168,'Blakes Projections'!$A$8:$O$500,7,FALSE)),IFERROR(VLOOKUP($A168,'Blakes Projections'!$A$8:$O$500,7,FALSE),VLOOKUP($A168,'Nates Projections'!$A$8:$O$500,7,FALSE)))</f>
        <v>24.35</v>
      </c>
      <c r="H168" s="38">
        <f>AVERAGE(IFERROR(VLOOKUP($A168,'Nates Projections'!$A$8:$O$500,8,FALSE),VLOOKUP($A168,'Blakes Projections'!$A$8:$O$500,8,FALSE)),IFERROR(VLOOKUP($A168,'Blakes Projections'!$A$8:$O$500,8,FALSE),VLOOKUP($A168,'Nates Projections'!$A$8:$O$500,8,FALSE)))</f>
        <v>33.5</v>
      </c>
      <c r="I168" s="38">
        <f>AVERAGE(IFERROR(VLOOKUP($A168,'Nates Projections'!$A$8:$O$500,9,FALSE),VLOOKUP($A168,'Blakes Projections'!$A$8:$O$500,9,FALSE)),IFERROR(VLOOKUP($A168,'Blakes Projections'!$A$8:$O$500,9,FALSE),VLOOKUP($A168,'Nates Projections'!$A$8:$O$500,9,FALSE)))</f>
        <v>0</v>
      </c>
      <c r="J168" s="38">
        <f>AVERAGE(IFERROR(VLOOKUP($A168,'Nates Projections'!$A$8:$O$500,10,FALSE),VLOOKUP($A168,'Blakes Projections'!$A$8:$O$500,10,FALSE)),IFERROR(VLOOKUP($A168,'Blakes Projections'!$A$8:$O$500,10,FALSE),VLOOKUP($A168,'Nates Projections'!$A$8:$O$500,10,FALSE)))</f>
        <v>108.4</v>
      </c>
      <c r="K168" s="38">
        <f>AVERAGE(IFERROR(VLOOKUP($A168,'Nates Projections'!$A$8:$O$500,11,FALSE),VLOOKUP($A168,'Blakes Projections'!$A$8:$O$500,11,FALSE)),IFERROR(VLOOKUP($A168,'Blakes Projections'!$A$8:$O$500,11,FALSE),VLOOKUP($A168,'Nates Projections'!$A$8:$O$500,11,FALSE)))</f>
        <v>145.55000000000001</v>
      </c>
      <c r="L168" s="38">
        <f>AVERAGE(IFERROR(VLOOKUP($A168,'Nates Projections'!$A$8:$O$500,12,FALSE),VLOOKUP($A168,'Blakes Projections'!$A$8:$O$500,12,FALSE)),IFERROR(VLOOKUP($A168,'Blakes Projections'!$A$8:$O$500,12,FALSE),VLOOKUP($A168,'Nates Projections'!$A$8:$O$500,12,FALSE)))</f>
        <v>155</v>
      </c>
      <c r="M168" s="38">
        <f>AVERAGE(IFERROR(VLOOKUP($A168,'Nates Projections'!$A$8:$O$500,13,FALSE),VLOOKUP($A168,'Blakes Projections'!$A$8:$O$500,13,FALSE)),IFERROR(VLOOKUP($A168,'Blakes Projections'!$A$8:$O$500,13,FALSE),VLOOKUP($A168,'Nates Projections'!$A$8:$O$500,13,FALSE)))</f>
        <v>31.700000000000003</v>
      </c>
      <c r="N168" s="52">
        <f t="shared" si="0"/>
        <v>8.3948339483394821E-2</v>
      </c>
      <c r="O168" s="71">
        <f>AVERAGE(IFERROR(VLOOKUP($A168,'Nates Projections'!$A$8:$O$500,15,FALSE),VLOOKUP($A168,'Blakes Projections'!$A$8:$O$500,15,FALSE)),IFERROR(VLOOKUP($A168,'Blakes Projections'!$A$8:$O$500,15,FALSE),VLOOKUP($A168,'Nates Projections'!$A$8:$O$500,15,FALSE)))</f>
        <v>22.8</v>
      </c>
      <c r="P168" s="55">
        <f t="shared" ref="P168:Y168" si="181">IF(F$4="Yes",F168*F$5,0)</f>
        <v>45.5</v>
      </c>
      <c r="Q168" s="55">
        <f t="shared" si="181"/>
        <v>91.3125</v>
      </c>
      <c r="R168" s="55">
        <f t="shared" si="181"/>
        <v>0</v>
      </c>
      <c r="S168" s="55">
        <f t="shared" si="181"/>
        <v>0</v>
      </c>
      <c r="T168" s="55">
        <f t="shared" si="181"/>
        <v>54.2</v>
      </c>
      <c r="U168" s="55">
        <f t="shared" si="181"/>
        <v>43.664999999999999</v>
      </c>
      <c r="V168" s="55">
        <f t="shared" si="181"/>
        <v>93</v>
      </c>
      <c r="W168" s="55">
        <f t="shared" si="181"/>
        <v>0</v>
      </c>
      <c r="X168" s="55">
        <f t="shared" si="181"/>
        <v>0</v>
      </c>
      <c r="Y168" s="56">
        <f t="shared" si="181"/>
        <v>0</v>
      </c>
      <c r="Z168" s="57">
        <f t="shared" si="2"/>
        <v>327.67750000000001</v>
      </c>
      <c r="AA168" s="59">
        <f t="shared" si="3"/>
        <v>3.9009226190476189</v>
      </c>
      <c r="AB168" s="59">
        <f t="shared" si="4"/>
        <v>-0.98835401785714361</v>
      </c>
      <c r="AC168" s="1"/>
      <c r="AD168" s="1"/>
      <c r="AE168" s="1"/>
      <c r="AF168" s="1"/>
      <c r="AG168" s="1"/>
      <c r="AH168" s="1"/>
      <c r="AI168" s="1"/>
      <c r="AJ168" s="1"/>
      <c r="AK168" s="1"/>
      <c r="AL168" s="1">
        <f>IFERROR(VLOOKUP(C168,CALC!$K$2:$M$8,2,FALSE),1)</f>
        <v>1</v>
      </c>
      <c r="AM168" s="1">
        <f>IFERROR(VLOOKUP(C168,CALC!$K$2:$M$8,3,FALSE),1)</f>
        <v>1</v>
      </c>
      <c r="AN168" s="1">
        <f>VLOOKUP(B168,CALC!$E$2:$H$33,3,FALSE)</f>
        <v>0.95</v>
      </c>
      <c r="AO168" s="1">
        <f>VLOOKUP(B168,CALC!$E$2:$H$33,4,FALSE)</f>
        <v>0.97499999999999998</v>
      </c>
      <c r="AP168" s="1"/>
      <c r="AQ168" s="3">
        <f t="shared" si="5"/>
        <v>3.9009226190476189</v>
      </c>
      <c r="AR168" s="3">
        <f t="shared" si="6"/>
        <v>3.9009226190476189</v>
      </c>
      <c r="AS168" s="3">
        <f t="shared" si="7"/>
        <v>3.8033995535714284</v>
      </c>
      <c r="AT168" s="3">
        <f t="shared" si="8"/>
        <v>3.705876488095238</v>
      </c>
      <c r="AU168" s="3">
        <f t="shared" si="9"/>
        <v>3.8033995535714284</v>
      </c>
      <c r="AV168" s="3">
        <f t="shared" si="10"/>
        <v>3.705876488095238</v>
      </c>
      <c r="AW168" s="3">
        <f t="shared" si="11"/>
        <v>3.8033995535714284</v>
      </c>
      <c r="AX168" s="3">
        <f t="shared" si="12"/>
        <v>3.705876488095238</v>
      </c>
      <c r="AY168" s="3">
        <f t="shared" si="13"/>
        <v>-1.0136964285714294</v>
      </c>
      <c r="AZ168" s="3">
        <f t="shared" si="14"/>
        <v>-1.0136964285714294</v>
      </c>
      <c r="BA168" s="3">
        <f t="shared" si="15"/>
        <v>-1.0136964285714294</v>
      </c>
      <c r="BB168" s="3">
        <f t="shared" si="16"/>
        <v>-0.98835401785714361</v>
      </c>
      <c r="BC168" s="3">
        <f t="shared" si="17"/>
        <v>-0.96301160714285783</v>
      </c>
      <c r="BD168" s="3">
        <f t="shared" si="18"/>
        <v>-0.98835401785714361</v>
      </c>
      <c r="BE168" s="3">
        <f t="shared" si="19"/>
        <v>-0.96301160714285783</v>
      </c>
      <c r="BF168" s="3">
        <f t="shared" si="20"/>
        <v>-0.98835401785714361</v>
      </c>
      <c r="BG168" s="3">
        <f t="shared" si="21"/>
        <v>-0.96301160714285783</v>
      </c>
    </row>
    <row r="169" spans="1:59" ht="15" x14ac:dyDescent="0.25">
      <c r="A169" s="38" t="s">
        <v>370</v>
      </c>
      <c r="B169" s="38" t="s">
        <v>66</v>
      </c>
      <c r="C169" s="38" t="s">
        <v>153</v>
      </c>
      <c r="D169" s="38"/>
      <c r="E169" s="39">
        <f>AVERAGE(IFERROR(VLOOKUP($A169,'Nates Projections'!$A$8:$O$500,5,FALSE),VLOOKUP($A169,'Blakes Projections'!$A$8:$O$500,5,FALSE)),IFERROR(VLOOKUP($A169,'Blakes Projections'!$A$8:$O$500,5,FALSE),VLOOKUP($A169,'Nates Projections'!$A$8:$O$500,5,FALSE)))</f>
        <v>84</v>
      </c>
      <c r="F169" s="38">
        <f>AVERAGE(IFERROR(VLOOKUP($A169,'Nates Projections'!$A$8:$O$500,6,FALSE),VLOOKUP($A169,'Blakes Projections'!$A$8:$O$500,6,FALSE)),IFERROR(VLOOKUP($A169,'Blakes Projections'!$A$8:$O$500,6,FALSE),VLOOKUP($A169,'Nates Projections'!$A$8:$O$500,6,FALSE)))</f>
        <v>24.25</v>
      </c>
      <c r="G169" s="38">
        <f>AVERAGE(IFERROR(VLOOKUP($A169,'Nates Projections'!$A$8:$O$500,7,FALSE),VLOOKUP($A169,'Blakes Projections'!$A$8:$O$500,7,FALSE)),IFERROR(VLOOKUP($A169,'Blakes Projections'!$A$8:$O$500,7,FALSE),VLOOKUP($A169,'Nates Projections'!$A$8:$O$500,7,FALSE)))</f>
        <v>38.5</v>
      </c>
      <c r="H169" s="38">
        <f>AVERAGE(IFERROR(VLOOKUP($A169,'Nates Projections'!$A$8:$O$500,8,FALSE),VLOOKUP($A169,'Blakes Projections'!$A$8:$O$500,8,FALSE)),IFERROR(VLOOKUP($A169,'Blakes Projections'!$A$8:$O$500,8,FALSE),VLOOKUP($A169,'Nates Projections'!$A$8:$O$500,8,FALSE)))</f>
        <v>62.75</v>
      </c>
      <c r="I169" s="38">
        <f>AVERAGE(IFERROR(VLOOKUP($A169,'Nates Projections'!$A$8:$O$500,9,FALSE),VLOOKUP($A169,'Blakes Projections'!$A$8:$O$500,9,FALSE)),IFERROR(VLOOKUP($A169,'Blakes Projections'!$A$8:$O$500,9,FALSE),VLOOKUP($A169,'Nates Projections'!$A$8:$O$500,9,FALSE)))</f>
        <v>18.5</v>
      </c>
      <c r="J169" s="38">
        <f>AVERAGE(IFERROR(VLOOKUP($A169,'Nates Projections'!$A$8:$O$500,10,FALSE),VLOOKUP($A169,'Blakes Projections'!$A$8:$O$500,10,FALSE)),IFERROR(VLOOKUP($A169,'Blakes Projections'!$A$8:$O$500,10,FALSE),VLOOKUP($A169,'Nates Projections'!$A$8:$O$500,10,FALSE)))</f>
        <v>142</v>
      </c>
      <c r="K169" s="38">
        <f>AVERAGE(IFERROR(VLOOKUP($A169,'Nates Projections'!$A$8:$O$500,11,FALSE),VLOOKUP($A169,'Blakes Projections'!$A$8:$O$500,11,FALSE)),IFERROR(VLOOKUP($A169,'Blakes Projections'!$A$8:$O$500,11,FALSE),VLOOKUP($A169,'Nates Projections'!$A$8:$O$500,11,FALSE)))</f>
        <v>52.85</v>
      </c>
      <c r="L169" s="38">
        <f>AVERAGE(IFERROR(VLOOKUP($A169,'Nates Projections'!$A$8:$O$500,12,FALSE),VLOOKUP($A169,'Blakes Projections'!$A$8:$O$500,12,FALSE)),IFERROR(VLOOKUP($A169,'Blakes Projections'!$A$8:$O$500,12,FALSE),VLOOKUP($A169,'Nates Projections'!$A$8:$O$500,12,FALSE)))</f>
        <v>51.9</v>
      </c>
      <c r="M169" s="38">
        <f>AVERAGE(IFERROR(VLOOKUP($A169,'Nates Projections'!$A$8:$O$500,13,FALSE),VLOOKUP($A169,'Blakes Projections'!$A$8:$O$500,13,FALSE)),IFERROR(VLOOKUP($A169,'Blakes Projections'!$A$8:$O$500,13,FALSE),VLOOKUP($A169,'Nates Projections'!$A$8:$O$500,13,FALSE)))</f>
        <v>47</v>
      </c>
      <c r="N169" s="52">
        <f t="shared" si="0"/>
        <v>0.17077464788732394</v>
      </c>
      <c r="O169" s="71">
        <f>AVERAGE(IFERROR(VLOOKUP($A169,'Nates Projections'!$A$8:$O$500,15,FALSE),VLOOKUP($A169,'Blakes Projections'!$A$8:$O$500,15,FALSE)),IFERROR(VLOOKUP($A169,'Blakes Projections'!$A$8:$O$500,15,FALSE),VLOOKUP($A169,'Nates Projections'!$A$8:$O$500,15,FALSE)))</f>
        <v>16.375</v>
      </c>
      <c r="P169" s="55">
        <f t="shared" ref="P169:Y169" si="182">IF(F$4="Yes",F169*F$5,0)</f>
        <v>121.25</v>
      </c>
      <c r="Q169" s="55">
        <f t="shared" si="182"/>
        <v>144.375</v>
      </c>
      <c r="R169" s="55">
        <f t="shared" si="182"/>
        <v>0</v>
      </c>
      <c r="S169" s="55">
        <f t="shared" si="182"/>
        <v>9.25</v>
      </c>
      <c r="T169" s="55">
        <f t="shared" si="182"/>
        <v>71</v>
      </c>
      <c r="U169" s="55">
        <f t="shared" si="182"/>
        <v>15.855</v>
      </c>
      <c r="V169" s="55">
        <f t="shared" si="182"/>
        <v>31.139999999999997</v>
      </c>
      <c r="W169" s="55">
        <f t="shared" si="182"/>
        <v>0</v>
      </c>
      <c r="X169" s="55">
        <f t="shared" si="182"/>
        <v>0</v>
      </c>
      <c r="Y169" s="56">
        <f t="shared" si="182"/>
        <v>0</v>
      </c>
      <c r="Z169" s="57">
        <f t="shared" si="2"/>
        <v>392.87</v>
      </c>
      <c r="AA169" s="59">
        <f t="shared" si="3"/>
        <v>4.6770238095238099</v>
      </c>
      <c r="AB169" s="59">
        <f t="shared" si="4"/>
        <v>-1.0315418749999987</v>
      </c>
      <c r="AC169" s="1"/>
      <c r="AD169" s="1"/>
      <c r="AE169" s="1"/>
      <c r="AF169" s="1"/>
      <c r="AG169" s="1"/>
      <c r="AH169" s="1"/>
      <c r="AI169" s="1"/>
      <c r="AJ169" s="1"/>
      <c r="AK169" s="1"/>
      <c r="AL169" s="1">
        <f>IFERROR(VLOOKUP(C169,CALC!$K$2:$M$8,2,FALSE),1)</f>
        <v>0.96</v>
      </c>
      <c r="AM169" s="1">
        <f>IFERROR(VLOOKUP(C169,CALC!$K$2:$M$8,3,FALSE),1)</f>
        <v>0.98</v>
      </c>
      <c r="AN169" s="1">
        <f>VLOOKUP(B169,CALC!$E$2:$H$33,3,FALSE)</f>
        <v>0.95</v>
      </c>
      <c r="AO169" s="1">
        <f>VLOOKUP(B169,CALC!$E$2:$H$33,4,FALSE)</f>
        <v>0.97499999999999998</v>
      </c>
      <c r="AP169" s="1"/>
      <c r="AQ169" s="3">
        <f t="shared" si="5"/>
        <v>4.5834833333333336</v>
      </c>
      <c r="AR169" s="3">
        <f t="shared" si="6"/>
        <v>4.4899428571428572</v>
      </c>
      <c r="AS169" s="3">
        <f t="shared" si="7"/>
        <v>4.5600982142857145</v>
      </c>
      <c r="AT169" s="3">
        <f t="shared" si="8"/>
        <v>4.4431726190476191</v>
      </c>
      <c r="AU169" s="3">
        <f t="shared" si="9"/>
        <v>4.4688962500000002</v>
      </c>
      <c r="AV169" s="3">
        <f t="shared" si="10"/>
        <v>4.3543091666666669</v>
      </c>
      <c r="AW169" s="3">
        <f t="shared" si="11"/>
        <v>4.377694285714286</v>
      </c>
      <c r="AX169" s="3">
        <f t="shared" si="12"/>
        <v>4.2654457142857138</v>
      </c>
      <c r="AY169" s="3">
        <f t="shared" si="13"/>
        <v>-1.079583333333332</v>
      </c>
      <c r="AZ169" s="3">
        <f t="shared" si="14"/>
        <v>-1.0579916666666653</v>
      </c>
      <c r="BA169" s="3">
        <f t="shared" si="15"/>
        <v>-1.0363999999999987</v>
      </c>
      <c r="BB169" s="3">
        <f t="shared" si="16"/>
        <v>-1.0525937499999987</v>
      </c>
      <c r="BC169" s="3">
        <f t="shared" si="17"/>
        <v>-1.0256041666666653</v>
      </c>
      <c r="BD169" s="3">
        <f t="shared" si="18"/>
        <v>-1.0315418749999987</v>
      </c>
      <c r="BE169" s="3">
        <f t="shared" si="19"/>
        <v>-1.0050920833333321</v>
      </c>
      <c r="BF169" s="3">
        <f t="shared" si="20"/>
        <v>-1.0104899999999986</v>
      </c>
      <c r="BG169" s="3">
        <f t="shared" si="21"/>
        <v>-0.98457999999999868</v>
      </c>
    </row>
    <row r="170" spans="1:59" ht="15" x14ac:dyDescent="0.25">
      <c r="A170" s="38" t="s">
        <v>320</v>
      </c>
      <c r="B170" s="38" t="s">
        <v>63</v>
      </c>
      <c r="C170" s="38" t="s">
        <v>186</v>
      </c>
      <c r="D170" s="38"/>
      <c r="E170" s="39">
        <f>AVERAGE(IFERROR(VLOOKUP($A170,'Nates Projections'!$A$8:$O$500,5,FALSE),VLOOKUP($A170,'Blakes Projections'!$A$8:$O$500,5,FALSE)),IFERROR(VLOOKUP($A170,'Blakes Projections'!$A$8:$O$500,5,FALSE),VLOOKUP($A170,'Nates Projections'!$A$8:$O$500,5,FALSE)))</f>
        <v>84</v>
      </c>
      <c r="F170" s="38">
        <f>AVERAGE(IFERROR(VLOOKUP($A170,'Nates Projections'!$A$8:$O$500,6,FALSE),VLOOKUP($A170,'Blakes Projections'!$A$8:$O$500,6,FALSE)),IFERROR(VLOOKUP($A170,'Blakes Projections'!$A$8:$O$500,6,FALSE),VLOOKUP($A170,'Nates Projections'!$A$8:$O$500,6,FALSE)))</f>
        <v>29.35</v>
      </c>
      <c r="G170" s="38">
        <f>AVERAGE(IFERROR(VLOOKUP($A170,'Nates Projections'!$A$8:$O$500,7,FALSE),VLOOKUP($A170,'Blakes Projections'!$A$8:$O$500,7,FALSE)),IFERROR(VLOOKUP($A170,'Blakes Projections'!$A$8:$O$500,7,FALSE),VLOOKUP($A170,'Nates Projections'!$A$8:$O$500,7,FALSE)))</f>
        <v>23</v>
      </c>
      <c r="H170" s="38">
        <f>AVERAGE(IFERROR(VLOOKUP($A170,'Nates Projections'!$A$8:$O$500,8,FALSE),VLOOKUP($A170,'Blakes Projections'!$A$8:$O$500,8,FALSE)),IFERROR(VLOOKUP($A170,'Blakes Projections'!$A$8:$O$500,8,FALSE),VLOOKUP($A170,'Nates Projections'!$A$8:$O$500,8,FALSE)))</f>
        <v>52.4</v>
      </c>
      <c r="I170" s="38">
        <f>AVERAGE(IFERROR(VLOOKUP($A170,'Nates Projections'!$A$8:$O$500,9,FALSE),VLOOKUP($A170,'Blakes Projections'!$A$8:$O$500,9,FALSE)),IFERROR(VLOOKUP($A170,'Blakes Projections'!$A$8:$O$500,9,FALSE),VLOOKUP($A170,'Nates Projections'!$A$8:$O$500,9,FALSE)))</f>
        <v>12.45</v>
      </c>
      <c r="J170" s="38">
        <f>AVERAGE(IFERROR(VLOOKUP($A170,'Nates Projections'!$A$8:$O$500,10,FALSE),VLOOKUP($A170,'Blakes Projections'!$A$8:$O$500,10,FALSE)),IFERROR(VLOOKUP($A170,'Blakes Projections'!$A$8:$O$500,10,FALSE),VLOOKUP($A170,'Nates Projections'!$A$8:$O$500,10,FALSE)))</f>
        <v>181.5</v>
      </c>
      <c r="K170" s="38">
        <f>AVERAGE(IFERROR(VLOOKUP($A170,'Nates Projections'!$A$8:$O$500,11,FALSE),VLOOKUP($A170,'Blakes Projections'!$A$8:$O$500,11,FALSE)),IFERROR(VLOOKUP($A170,'Blakes Projections'!$A$8:$O$500,11,FALSE),VLOOKUP($A170,'Nates Projections'!$A$8:$O$500,11,FALSE)))</f>
        <v>78.849999999999994</v>
      </c>
      <c r="L170" s="38">
        <f>AVERAGE(IFERROR(VLOOKUP($A170,'Nates Projections'!$A$8:$O$500,12,FALSE),VLOOKUP($A170,'Blakes Projections'!$A$8:$O$500,12,FALSE)),IFERROR(VLOOKUP($A170,'Blakes Projections'!$A$8:$O$500,12,FALSE),VLOOKUP($A170,'Nates Projections'!$A$8:$O$500,12,FALSE)))</f>
        <v>64.650000000000006</v>
      </c>
      <c r="M170" s="38">
        <f>AVERAGE(IFERROR(VLOOKUP($A170,'Nates Projections'!$A$8:$O$500,13,FALSE),VLOOKUP($A170,'Blakes Projections'!$A$8:$O$500,13,FALSE)),IFERROR(VLOOKUP($A170,'Blakes Projections'!$A$8:$O$500,13,FALSE),VLOOKUP($A170,'Nates Projections'!$A$8:$O$500,13,FALSE)))</f>
        <v>43.4</v>
      </c>
      <c r="N170" s="52">
        <f t="shared" si="0"/>
        <v>0.16170798898071626</v>
      </c>
      <c r="O170" s="71">
        <f>AVERAGE(IFERROR(VLOOKUP($A170,'Nates Projections'!$A$8:$O$500,15,FALSE),VLOOKUP($A170,'Blakes Projections'!$A$8:$O$500,15,FALSE)),IFERROR(VLOOKUP($A170,'Blakes Projections'!$A$8:$O$500,15,FALSE),VLOOKUP($A170,'Nates Projections'!$A$8:$O$500,15,FALSE)))</f>
        <v>17.55</v>
      </c>
      <c r="P170" s="55">
        <f t="shared" ref="P170:Y170" si="183">IF(F$4="Yes",F170*F$5,0)</f>
        <v>146.75</v>
      </c>
      <c r="Q170" s="55">
        <f t="shared" si="183"/>
        <v>86.25</v>
      </c>
      <c r="R170" s="55">
        <f t="shared" si="183"/>
        <v>0</v>
      </c>
      <c r="S170" s="55">
        <f t="shared" si="183"/>
        <v>6.2249999999999996</v>
      </c>
      <c r="T170" s="55">
        <f t="shared" si="183"/>
        <v>90.75</v>
      </c>
      <c r="U170" s="55">
        <f t="shared" si="183"/>
        <v>23.654999999999998</v>
      </c>
      <c r="V170" s="55">
        <f t="shared" si="183"/>
        <v>38.79</v>
      </c>
      <c r="W170" s="55">
        <f t="shared" si="183"/>
        <v>0</v>
      </c>
      <c r="X170" s="55">
        <f t="shared" si="183"/>
        <v>0</v>
      </c>
      <c r="Y170" s="56">
        <f t="shared" si="183"/>
        <v>0</v>
      </c>
      <c r="Z170" s="57">
        <f t="shared" si="2"/>
        <v>392.42</v>
      </c>
      <c r="AA170" s="59">
        <f t="shared" si="3"/>
        <v>4.6716666666666669</v>
      </c>
      <c r="AB170" s="59">
        <f t="shared" si="4"/>
        <v>-1.150904857142856</v>
      </c>
      <c r="AC170" s="1"/>
      <c r="AD170" s="1"/>
      <c r="AE170" s="1"/>
      <c r="AF170" s="1"/>
      <c r="AG170" s="1"/>
      <c r="AH170" s="1"/>
      <c r="AI170" s="1"/>
      <c r="AJ170" s="1"/>
      <c r="AK170" s="1"/>
      <c r="AL170" s="1">
        <f>IFERROR(VLOOKUP(C170,CALC!$K$2:$M$8,2,FALSE),1)</f>
        <v>1.08</v>
      </c>
      <c r="AM170" s="1">
        <f>IFERROR(VLOOKUP(C170,CALC!$K$2:$M$8,3,FALSE),1)</f>
        <v>1.04</v>
      </c>
      <c r="AN170" s="1">
        <f>VLOOKUP(B170,CALC!$E$2:$H$33,3,FALSE)</f>
        <v>1.04</v>
      </c>
      <c r="AO170" s="1">
        <f>VLOOKUP(B170,CALC!$E$2:$H$33,4,FALSE)</f>
        <v>1.02</v>
      </c>
      <c r="AP170" s="1"/>
      <c r="AQ170" s="3">
        <f t="shared" si="5"/>
        <v>4.8585333333333338</v>
      </c>
      <c r="AR170" s="3">
        <f t="shared" si="6"/>
        <v>5.0454000000000008</v>
      </c>
      <c r="AS170" s="3">
        <f t="shared" si="7"/>
        <v>4.7651000000000003</v>
      </c>
      <c r="AT170" s="3">
        <f t="shared" si="8"/>
        <v>4.8585333333333338</v>
      </c>
      <c r="AU170" s="3">
        <f t="shared" si="9"/>
        <v>4.9557040000000008</v>
      </c>
      <c r="AV170" s="3">
        <f t="shared" si="10"/>
        <v>5.0528746666666677</v>
      </c>
      <c r="AW170" s="3">
        <f t="shared" si="11"/>
        <v>5.1463080000000012</v>
      </c>
      <c r="AX170" s="3">
        <f t="shared" si="12"/>
        <v>5.2472160000000008</v>
      </c>
      <c r="AY170" s="3">
        <f t="shared" si="13"/>
        <v>-1.0849404761904751</v>
      </c>
      <c r="AZ170" s="3">
        <f t="shared" si="14"/>
        <v>-1.1283380952380941</v>
      </c>
      <c r="BA170" s="3">
        <f t="shared" si="15"/>
        <v>-1.1717357142857132</v>
      </c>
      <c r="BB170" s="3">
        <f t="shared" si="16"/>
        <v>-1.1066392857142846</v>
      </c>
      <c r="BC170" s="3">
        <f t="shared" si="17"/>
        <v>-1.1283380952380941</v>
      </c>
      <c r="BD170" s="3">
        <f t="shared" si="18"/>
        <v>-1.150904857142856</v>
      </c>
      <c r="BE170" s="3">
        <f t="shared" si="19"/>
        <v>-1.173471619047618</v>
      </c>
      <c r="BF170" s="3">
        <f t="shared" si="20"/>
        <v>-1.1951704285714275</v>
      </c>
      <c r="BG170" s="3">
        <f t="shared" si="21"/>
        <v>-1.2186051428571418</v>
      </c>
    </row>
    <row r="171" spans="1:59" ht="15" x14ac:dyDescent="0.25">
      <c r="A171" s="38" t="s">
        <v>347</v>
      </c>
      <c r="B171" s="38" t="s">
        <v>41</v>
      </c>
      <c r="C171" s="38" t="s">
        <v>181</v>
      </c>
      <c r="D171" s="38"/>
      <c r="E171" s="39">
        <f>AVERAGE(IFERROR(VLOOKUP($A171,'Nates Projections'!$A$8:$O$500,5,FALSE),VLOOKUP($A171,'Blakes Projections'!$A$8:$O$500,5,FALSE)),IFERROR(VLOOKUP($A171,'Blakes Projections'!$A$8:$O$500,5,FALSE),VLOOKUP($A171,'Nates Projections'!$A$8:$O$500,5,FALSE)))</f>
        <v>84</v>
      </c>
      <c r="F171" s="38">
        <f>AVERAGE(IFERROR(VLOOKUP($A171,'Nates Projections'!$A$8:$O$500,6,FALSE),VLOOKUP($A171,'Blakes Projections'!$A$8:$O$500,6,FALSE)),IFERROR(VLOOKUP($A171,'Blakes Projections'!$A$8:$O$500,6,FALSE),VLOOKUP($A171,'Nates Projections'!$A$8:$O$500,6,FALSE)))</f>
        <v>6.5</v>
      </c>
      <c r="G171" s="38">
        <f>AVERAGE(IFERROR(VLOOKUP($A171,'Nates Projections'!$A$8:$O$500,7,FALSE),VLOOKUP($A171,'Blakes Projections'!$A$8:$O$500,7,FALSE)),IFERROR(VLOOKUP($A171,'Blakes Projections'!$A$8:$O$500,7,FALSE),VLOOKUP($A171,'Nates Projections'!$A$8:$O$500,7,FALSE)))</f>
        <v>30.05</v>
      </c>
      <c r="H171" s="38">
        <f>AVERAGE(IFERROR(VLOOKUP($A171,'Nates Projections'!$A$8:$O$500,8,FALSE),VLOOKUP($A171,'Blakes Projections'!$A$8:$O$500,8,FALSE)),IFERROR(VLOOKUP($A171,'Blakes Projections'!$A$8:$O$500,8,FALSE),VLOOKUP($A171,'Nates Projections'!$A$8:$O$500,8,FALSE)))</f>
        <v>36.5</v>
      </c>
      <c r="I171" s="38">
        <f>AVERAGE(IFERROR(VLOOKUP($A171,'Nates Projections'!$A$8:$O$500,9,FALSE),VLOOKUP($A171,'Blakes Projections'!$A$8:$O$500,9,FALSE)),IFERROR(VLOOKUP($A171,'Blakes Projections'!$A$8:$O$500,9,FALSE),VLOOKUP($A171,'Nates Projections'!$A$8:$O$500,9,FALSE)))</f>
        <v>1.3</v>
      </c>
      <c r="J171" s="38">
        <f>AVERAGE(IFERROR(VLOOKUP($A171,'Nates Projections'!$A$8:$O$500,10,FALSE),VLOOKUP($A171,'Blakes Projections'!$A$8:$O$500,10,FALSE)),IFERROR(VLOOKUP($A171,'Blakes Projections'!$A$8:$O$500,10,FALSE),VLOOKUP($A171,'Nates Projections'!$A$8:$O$500,10,FALSE)))</f>
        <v>126.05</v>
      </c>
      <c r="K171" s="38">
        <f>AVERAGE(IFERROR(VLOOKUP($A171,'Nates Projections'!$A$8:$O$500,11,FALSE),VLOOKUP($A171,'Blakes Projections'!$A$8:$O$500,11,FALSE)),IFERROR(VLOOKUP($A171,'Blakes Projections'!$A$8:$O$500,11,FALSE),VLOOKUP($A171,'Nates Projections'!$A$8:$O$500,11,FALSE)))</f>
        <v>62.599999999999994</v>
      </c>
      <c r="L171" s="38">
        <f>AVERAGE(IFERROR(VLOOKUP($A171,'Nates Projections'!$A$8:$O$500,12,FALSE),VLOOKUP($A171,'Blakes Projections'!$A$8:$O$500,12,FALSE)),IFERROR(VLOOKUP($A171,'Blakes Projections'!$A$8:$O$500,12,FALSE),VLOOKUP($A171,'Nates Projections'!$A$8:$O$500,12,FALSE)))</f>
        <v>164.2</v>
      </c>
      <c r="M171" s="38">
        <f>AVERAGE(IFERROR(VLOOKUP($A171,'Nates Projections'!$A$8:$O$500,13,FALSE),VLOOKUP($A171,'Blakes Projections'!$A$8:$O$500,13,FALSE)),IFERROR(VLOOKUP($A171,'Blakes Projections'!$A$8:$O$500,13,FALSE),VLOOKUP($A171,'Nates Projections'!$A$8:$O$500,13,FALSE)))</f>
        <v>42.1</v>
      </c>
      <c r="N171" s="52">
        <f t="shared" si="0"/>
        <v>5.1566838556128522E-2</v>
      </c>
      <c r="O171" s="71">
        <f>AVERAGE(IFERROR(VLOOKUP($A171,'Nates Projections'!$A$8:$O$500,15,FALSE),VLOOKUP($A171,'Blakes Projections'!$A$8:$O$500,15,FALSE)),IFERROR(VLOOKUP($A171,'Blakes Projections'!$A$8:$O$500,15,FALSE),VLOOKUP($A171,'Nates Projections'!$A$8:$O$500,15,FALSE)))</f>
        <v>23.925000000000001</v>
      </c>
      <c r="P171" s="55">
        <f t="shared" ref="P171:Y171" si="184">IF(F$4="Yes",F171*F$5,0)</f>
        <v>32.5</v>
      </c>
      <c r="Q171" s="55">
        <f t="shared" si="184"/>
        <v>112.6875</v>
      </c>
      <c r="R171" s="55">
        <f t="shared" si="184"/>
        <v>0</v>
      </c>
      <c r="S171" s="55">
        <f t="shared" si="184"/>
        <v>0.65</v>
      </c>
      <c r="T171" s="55">
        <f t="shared" si="184"/>
        <v>63.024999999999999</v>
      </c>
      <c r="U171" s="55">
        <f t="shared" si="184"/>
        <v>18.779999999999998</v>
      </c>
      <c r="V171" s="55">
        <f t="shared" si="184"/>
        <v>98.52</v>
      </c>
      <c r="W171" s="55">
        <f t="shared" si="184"/>
        <v>0</v>
      </c>
      <c r="X171" s="55">
        <f t="shared" si="184"/>
        <v>0</v>
      </c>
      <c r="Y171" s="56">
        <f t="shared" si="184"/>
        <v>0</v>
      </c>
      <c r="Z171" s="57">
        <f t="shared" si="2"/>
        <v>326.16250000000002</v>
      </c>
      <c r="AA171" s="59">
        <f t="shared" si="3"/>
        <v>3.882886904761905</v>
      </c>
      <c r="AB171" s="59">
        <f t="shared" si="4"/>
        <v>-1.0317321428571433</v>
      </c>
      <c r="AC171" s="1"/>
      <c r="AD171" s="1"/>
      <c r="AE171" s="1"/>
      <c r="AF171" s="1"/>
      <c r="AG171" s="1"/>
      <c r="AH171" s="1"/>
      <c r="AI171" s="1"/>
      <c r="AJ171" s="1"/>
      <c r="AK171" s="1"/>
      <c r="AL171" s="1">
        <f>IFERROR(VLOOKUP(C171,CALC!$K$2:$M$8,2,FALSE),1)</f>
        <v>1</v>
      </c>
      <c r="AM171" s="1">
        <f>IFERROR(VLOOKUP(C171,CALC!$K$2:$M$8,3,FALSE),1)</f>
        <v>1</v>
      </c>
      <c r="AN171" s="1">
        <f>VLOOKUP(B171,CALC!$E$2:$H$33,3,FALSE)</f>
        <v>1</v>
      </c>
      <c r="AO171" s="1">
        <f>VLOOKUP(B171,CALC!$E$2:$H$33,4,FALSE)</f>
        <v>1</v>
      </c>
      <c r="AP171" s="1"/>
      <c r="AQ171" s="3">
        <f t="shared" si="5"/>
        <v>3.882886904761905</v>
      </c>
      <c r="AR171" s="3">
        <f t="shared" si="6"/>
        <v>3.882886904761905</v>
      </c>
      <c r="AS171" s="3">
        <f t="shared" si="7"/>
        <v>3.882886904761905</v>
      </c>
      <c r="AT171" s="3">
        <f t="shared" si="8"/>
        <v>3.882886904761905</v>
      </c>
      <c r="AU171" s="3">
        <f t="shared" si="9"/>
        <v>3.882886904761905</v>
      </c>
      <c r="AV171" s="3">
        <f t="shared" si="10"/>
        <v>3.882886904761905</v>
      </c>
      <c r="AW171" s="3">
        <f t="shared" si="11"/>
        <v>3.882886904761905</v>
      </c>
      <c r="AX171" s="3">
        <f t="shared" si="12"/>
        <v>3.882886904761905</v>
      </c>
      <c r="AY171" s="3">
        <f t="shared" si="13"/>
        <v>-1.0317321428571433</v>
      </c>
      <c r="AZ171" s="3">
        <f t="shared" si="14"/>
        <v>-1.0317321428571433</v>
      </c>
      <c r="BA171" s="3">
        <f t="shared" si="15"/>
        <v>-1.0317321428571433</v>
      </c>
      <c r="BB171" s="3">
        <f t="shared" si="16"/>
        <v>-1.0317321428571433</v>
      </c>
      <c r="BC171" s="3">
        <f t="shared" si="17"/>
        <v>-1.0317321428571433</v>
      </c>
      <c r="BD171" s="3">
        <f t="shared" si="18"/>
        <v>-1.0317321428571433</v>
      </c>
      <c r="BE171" s="3">
        <f t="shared" si="19"/>
        <v>-1.0317321428571433</v>
      </c>
      <c r="BF171" s="3">
        <f t="shared" si="20"/>
        <v>-1.0317321428571433</v>
      </c>
      <c r="BG171" s="3">
        <f t="shared" si="21"/>
        <v>-1.0317321428571433</v>
      </c>
    </row>
    <row r="172" spans="1:59" ht="15" x14ac:dyDescent="0.25">
      <c r="A172" s="38" t="s">
        <v>336</v>
      </c>
      <c r="B172" s="38" t="s">
        <v>93</v>
      </c>
      <c r="C172" s="38" t="s">
        <v>181</v>
      </c>
      <c r="D172" s="38"/>
      <c r="E172" s="39">
        <f>AVERAGE(IFERROR(VLOOKUP($A172,'Nates Projections'!$A$8:$O$500,5,FALSE),VLOOKUP($A172,'Blakes Projections'!$A$8:$O$500,5,FALSE)),IFERROR(VLOOKUP($A172,'Blakes Projections'!$A$8:$O$500,5,FALSE),VLOOKUP($A172,'Nates Projections'!$A$8:$O$500,5,FALSE)))</f>
        <v>84</v>
      </c>
      <c r="F172" s="38">
        <f>AVERAGE(IFERROR(VLOOKUP($A172,'Nates Projections'!$A$8:$O$500,6,FALSE),VLOOKUP($A172,'Blakes Projections'!$A$8:$O$500,6,FALSE)),IFERROR(VLOOKUP($A172,'Blakes Projections'!$A$8:$O$500,6,FALSE),VLOOKUP($A172,'Nates Projections'!$A$8:$O$500,6,FALSE)))</f>
        <v>6.8000000000000007</v>
      </c>
      <c r="G172" s="38">
        <f>AVERAGE(IFERROR(VLOOKUP($A172,'Nates Projections'!$A$8:$O$500,7,FALSE),VLOOKUP($A172,'Blakes Projections'!$A$8:$O$500,7,FALSE)),IFERROR(VLOOKUP($A172,'Blakes Projections'!$A$8:$O$500,7,FALSE),VLOOKUP($A172,'Nates Projections'!$A$8:$O$500,7,FALSE)))</f>
        <v>32.700000000000003</v>
      </c>
      <c r="H172" s="38">
        <f>AVERAGE(IFERROR(VLOOKUP($A172,'Nates Projections'!$A$8:$O$500,8,FALSE),VLOOKUP($A172,'Blakes Projections'!$A$8:$O$500,8,FALSE)),IFERROR(VLOOKUP($A172,'Blakes Projections'!$A$8:$O$500,8,FALSE),VLOOKUP($A172,'Nates Projections'!$A$8:$O$500,8,FALSE)))</f>
        <v>39.549999999999997</v>
      </c>
      <c r="I172" s="38">
        <f>AVERAGE(IFERROR(VLOOKUP($A172,'Nates Projections'!$A$8:$O$500,9,FALSE),VLOOKUP($A172,'Blakes Projections'!$A$8:$O$500,9,FALSE)),IFERROR(VLOOKUP($A172,'Blakes Projections'!$A$8:$O$500,9,FALSE),VLOOKUP($A172,'Nates Projections'!$A$8:$O$500,9,FALSE)))</f>
        <v>3.55</v>
      </c>
      <c r="J172" s="38">
        <f>AVERAGE(IFERROR(VLOOKUP($A172,'Nates Projections'!$A$8:$O$500,10,FALSE),VLOOKUP($A172,'Blakes Projections'!$A$8:$O$500,10,FALSE)),IFERROR(VLOOKUP($A172,'Blakes Projections'!$A$8:$O$500,10,FALSE),VLOOKUP($A172,'Nates Projections'!$A$8:$O$500,10,FALSE)))</f>
        <v>141.44999999999999</v>
      </c>
      <c r="K172" s="38">
        <f>AVERAGE(IFERROR(VLOOKUP($A172,'Nates Projections'!$A$8:$O$500,11,FALSE),VLOOKUP($A172,'Blakes Projections'!$A$8:$O$500,11,FALSE)),IFERROR(VLOOKUP($A172,'Blakes Projections'!$A$8:$O$500,11,FALSE),VLOOKUP($A172,'Nates Projections'!$A$8:$O$500,11,FALSE)))</f>
        <v>66.400000000000006</v>
      </c>
      <c r="L172" s="38">
        <f>AVERAGE(IFERROR(VLOOKUP($A172,'Nates Projections'!$A$8:$O$500,12,FALSE),VLOOKUP($A172,'Blakes Projections'!$A$8:$O$500,12,FALSE)),IFERROR(VLOOKUP($A172,'Blakes Projections'!$A$8:$O$500,12,FALSE),VLOOKUP($A172,'Nates Projections'!$A$8:$O$500,12,FALSE)))</f>
        <v>125.65</v>
      </c>
      <c r="M172" s="38">
        <f>AVERAGE(IFERROR(VLOOKUP($A172,'Nates Projections'!$A$8:$O$500,13,FALSE),VLOOKUP($A172,'Blakes Projections'!$A$8:$O$500,13,FALSE)),IFERROR(VLOOKUP($A172,'Blakes Projections'!$A$8:$O$500,13,FALSE),VLOOKUP($A172,'Nates Projections'!$A$8:$O$500,13,FALSE)))</f>
        <v>34.299999999999997</v>
      </c>
      <c r="N172" s="52">
        <f t="shared" si="0"/>
        <v>4.8073524213503013E-2</v>
      </c>
      <c r="O172" s="71">
        <f>AVERAGE(IFERROR(VLOOKUP($A172,'Nates Projections'!$A$8:$O$500,15,FALSE),VLOOKUP($A172,'Blakes Projections'!$A$8:$O$500,15,FALSE)),IFERROR(VLOOKUP($A172,'Blakes Projections'!$A$8:$O$500,15,FALSE),VLOOKUP($A172,'Nates Projections'!$A$8:$O$500,15,FALSE)))</f>
        <v>20.925000000000001</v>
      </c>
      <c r="P172" s="55">
        <f t="shared" ref="P172:Y172" si="185">IF(F$4="Yes",F172*F$5,0)</f>
        <v>34</v>
      </c>
      <c r="Q172" s="55">
        <f t="shared" si="185"/>
        <v>122.62500000000001</v>
      </c>
      <c r="R172" s="55">
        <f t="shared" si="185"/>
        <v>0</v>
      </c>
      <c r="S172" s="55">
        <f t="shared" si="185"/>
        <v>1.7749999999999999</v>
      </c>
      <c r="T172" s="55">
        <f t="shared" si="185"/>
        <v>70.724999999999994</v>
      </c>
      <c r="U172" s="55">
        <f t="shared" si="185"/>
        <v>19.920000000000002</v>
      </c>
      <c r="V172" s="55">
        <f t="shared" si="185"/>
        <v>75.39</v>
      </c>
      <c r="W172" s="55">
        <f t="shared" si="185"/>
        <v>0</v>
      </c>
      <c r="X172" s="55">
        <f t="shared" si="185"/>
        <v>0</v>
      </c>
      <c r="Y172" s="56">
        <f t="shared" si="185"/>
        <v>0</v>
      </c>
      <c r="Z172" s="57">
        <f t="shared" si="2"/>
        <v>324.435</v>
      </c>
      <c r="AA172" s="59">
        <f t="shared" si="3"/>
        <v>3.8623214285714287</v>
      </c>
      <c r="AB172" s="59">
        <f t="shared" si="4"/>
        <v>-1.0996510119047624</v>
      </c>
      <c r="AC172" s="1"/>
      <c r="AD172" s="1"/>
      <c r="AE172" s="1"/>
      <c r="AF172" s="1"/>
      <c r="AG172" s="1"/>
      <c r="AH172" s="1"/>
      <c r="AI172" s="1"/>
      <c r="AJ172" s="1"/>
      <c r="AK172" s="1"/>
      <c r="AL172" s="1">
        <f>IFERROR(VLOOKUP(C172,CALC!$K$2:$M$8,2,FALSE),1)</f>
        <v>1</v>
      </c>
      <c r="AM172" s="1">
        <f>IFERROR(VLOOKUP(C172,CALC!$K$2:$M$8,3,FALSE),1)</f>
        <v>1</v>
      </c>
      <c r="AN172" s="1">
        <f>VLOOKUP(B172,CALC!$E$2:$H$33,3,FALSE)</f>
        <v>1.0900000000000001</v>
      </c>
      <c r="AO172" s="1">
        <f>VLOOKUP(B172,CALC!$E$2:$H$33,4,FALSE)</f>
        <v>1.0449999999999999</v>
      </c>
      <c r="AP172" s="1"/>
      <c r="AQ172" s="3">
        <f t="shared" si="5"/>
        <v>3.8623214285714287</v>
      </c>
      <c r="AR172" s="3">
        <f t="shared" si="6"/>
        <v>3.8623214285714287</v>
      </c>
      <c r="AS172" s="3">
        <f t="shared" si="7"/>
        <v>4.0361258928571431</v>
      </c>
      <c r="AT172" s="3">
        <f t="shared" si="8"/>
        <v>4.2099303571428575</v>
      </c>
      <c r="AU172" s="3">
        <f t="shared" si="9"/>
        <v>4.0361258928571431</v>
      </c>
      <c r="AV172" s="3">
        <f t="shared" si="10"/>
        <v>4.2099303571428575</v>
      </c>
      <c r="AW172" s="3">
        <f t="shared" si="11"/>
        <v>4.0361258928571431</v>
      </c>
      <c r="AX172" s="3">
        <f t="shared" si="12"/>
        <v>4.2099303571428575</v>
      </c>
      <c r="AY172" s="3">
        <f t="shared" si="13"/>
        <v>-1.0522976190476196</v>
      </c>
      <c r="AZ172" s="3">
        <f t="shared" si="14"/>
        <v>-1.0522976190476196</v>
      </c>
      <c r="BA172" s="3">
        <f t="shared" si="15"/>
        <v>-1.0522976190476196</v>
      </c>
      <c r="BB172" s="3">
        <f t="shared" si="16"/>
        <v>-1.0996510119047624</v>
      </c>
      <c r="BC172" s="3">
        <f t="shared" si="17"/>
        <v>-1.1470044047619055</v>
      </c>
      <c r="BD172" s="3">
        <f t="shared" si="18"/>
        <v>-1.0996510119047624</v>
      </c>
      <c r="BE172" s="3">
        <f t="shared" si="19"/>
        <v>-1.1470044047619055</v>
      </c>
      <c r="BF172" s="3">
        <f t="shared" si="20"/>
        <v>-1.0996510119047624</v>
      </c>
      <c r="BG172" s="3">
        <f t="shared" si="21"/>
        <v>-1.1470044047619055</v>
      </c>
    </row>
    <row r="173" spans="1:59" ht="15" x14ac:dyDescent="0.25">
      <c r="A173" s="38" t="s">
        <v>354</v>
      </c>
      <c r="B173" s="38" t="s">
        <v>43</v>
      </c>
      <c r="C173" s="38" t="s">
        <v>191</v>
      </c>
      <c r="D173" s="38"/>
      <c r="E173" s="39">
        <f>AVERAGE(IFERROR(VLOOKUP($A173,'Nates Projections'!$A$8:$O$500,5,FALSE),VLOOKUP($A173,'Blakes Projections'!$A$8:$O$500,5,FALSE)),IFERROR(VLOOKUP($A173,'Blakes Projections'!$A$8:$O$500,5,FALSE),VLOOKUP($A173,'Nates Projections'!$A$8:$O$500,5,FALSE)))</f>
        <v>84</v>
      </c>
      <c r="F173" s="38">
        <f>AVERAGE(IFERROR(VLOOKUP($A173,'Nates Projections'!$A$8:$O$500,6,FALSE),VLOOKUP($A173,'Blakes Projections'!$A$8:$O$500,6,FALSE)),IFERROR(VLOOKUP($A173,'Blakes Projections'!$A$8:$O$500,6,FALSE),VLOOKUP($A173,'Nates Projections'!$A$8:$O$500,6,FALSE)))</f>
        <v>27.75</v>
      </c>
      <c r="G173" s="38">
        <f>AVERAGE(IFERROR(VLOOKUP($A173,'Nates Projections'!$A$8:$O$500,7,FALSE),VLOOKUP($A173,'Blakes Projections'!$A$8:$O$500,7,FALSE)),IFERROR(VLOOKUP($A173,'Blakes Projections'!$A$8:$O$500,7,FALSE),VLOOKUP($A173,'Nates Projections'!$A$8:$O$500,7,FALSE)))</f>
        <v>27.9</v>
      </c>
      <c r="H173" s="38">
        <f>AVERAGE(IFERROR(VLOOKUP($A173,'Nates Projections'!$A$8:$O$500,8,FALSE),VLOOKUP($A173,'Blakes Projections'!$A$8:$O$500,8,FALSE)),IFERROR(VLOOKUP($A173,'Blakes Projections'!$A$8:$O$500,8,FALSE),VLOOKUP($A173,'Nates Projections'!$A$8:$O$500,8,FALSE)))</f>
        <v>55.7</v>
      </c>
      <c r="I173" s="38">
        <f>AVERAGE(IFERROR(VLOOKUP($A173,'Nates Projections'!$A$8:$O$500,9,FALSE),VLOOKUP($A173,'Blakes Projections'!$A$8:$O$500,9,FALSE)),IFERROR(VLOOKUP($A173,'Blakes Projections'!$A$8:$O$500,9,FALSE),VLOOKUP($A173,'Nates Projections'!$A$8:$O$500,9,FALSE)))</f>
        <v>10.100000000000001</v>
      </c>
      <c r="J173" s="38">
        <f>AVERAGE(IFERROR(VLOOKUP($A173,'Nates Projections'!$A$8:$O$500,10,FALSE),VLOOKUP($A173,'Blakes Projections'!$A$8:$O$500,10,FALSE)),IFERROR(VLOOKUP($A173,'Blakes Projections'!$A$8:$O$500,10,FALSE),VLOOKUP($A173,'Nates Projections'!$A$8:$O$500,10,FALSE)))</f>
        <v>207.39999999999998</v>
      </c>
      <c r="K173" s="38">
        <f>AVERAGE(IFERROR(VLOOKUP($A173,'Nates Projections'!$A$8:$O$500,11,FALSE),VLOOKUP($A173,'Blakes Projections'!$A$8:$O$500,11,FALSE)),IFERROR(VLOOKUP($A173,'Blakes Projections'!$A$8:$O$500,11,FALSE),VLOOKUP($A173,'Nates Projections'!$A$8:$O$500,11,FALSE)))</f>
        <v>72.650000000000006</v>
      </c>
      <c r="L173" s="38">
        <f>AVERAGE(IFERROR(VLOOKUP($A173,'Nates Projections'!$A$8:$O$500,12,FALSE),VLOOKUP($A173,'Blakes Projections'!$A$8:$O$500,12,FALSE)),IFERROR(VLOOKUP($A173,'Blakes Projections'!$A$8:$O$500,12,FALSE),VLOOKUP($A173,'Nates Projections'!$A$8:$O$500,12,FALSE)))</f>
        <v>26.15</v>
      </c>
      <c r="M173" s="38">
        <f>AVERAGE(IFERROR(VLOOKUP($A173,'Nates Projections'!$A$8:$O$500,13,FALSE),VLOOKUP($A173,'Blakes Projections'!$A$8:$O$500,13,FALSE)),IFERROR(VLOOKUP($A173,'Blakes Projections'!$A$8:$O$500,13,FALSE),VLOOKUP($A173,'Nates Projections'!$A$8:$O$500,13,FALSE)))</f>
        <v>37.75</v>
      </c>
      <c r="N173" s="52">
        <f t="shared" si="0"/>
        <v>0.13379942140790743</v>
      </c>
      <c r="O173" s="71">
        <f>AVERAGE(IFERROR(VLOOKUP($A173,'Nates Projections'!$A$8:$O$500,15,FALSE),VLOOKUP($A173,'Blakes Projections'!$A$8:$O$500,15,FALSE)),IFERROR(VLOOKUP($A173,'Blakes Projections'!$A$8:$O$500,15,FALSE),VLOOKUP($A173,'Nates Projections'!$A$8:$O$500,15,FALSE)))</f>
        <v>16.425000000000001</v>
      </c>
      <c r="P173" s="55">
        <f t="shared" ref="P173:Y173" si="186">IF(F$4="Yes",F173*F$5,0)</f>
        <v>138.75</v>
      </c>
      <c r="Q173" s="55">
        <f t="shared" si="186"/>
        <v>104.625</v>
      </c>
      <c r="R173" s="55">
        <f t="shared" si="186"/>
        <v>0</v>
      </c>
      <c r="S173" s="55">
        <f t="shared" si="186"/>
        <v>5.0500000000000007</v>
      </c>
      <c r="T173" s="55">
        <f t="shared" si="186"/>
        <v>103.69999999999999</v>
      </c>
      <c r="U173" s="55">
        <f t="shared" si="186"/>
        <v>21.795000000000002</v>
      </c>
      <c r="V173" s="55">
        <f t="shared" si="186"/>
        <v>15.689999999999998</v>
      </c>
      <c r="W173" s="55">
        <f t="shared" si="186"/>
        <v>0</v>
      </c>
      <c r="X173" s="55">
        <f t="shared" si="186"/>
        <v>0</v>
      </c>
      <c r="Y173" s="56">
        <f t="shared" si="186"/>
        <v>0</v>
      </c>
      <c r="Z173" s="57">
        <f t="shared" si="2"/>
        <v>389.61</v>
      </c>
      <c r="AA173" s="59">
        <f t="shared" si="3"/>
        <v>4.6382142857142856</v>
      </c>
      <c r="AB173" s="59">
        <f t="shared" si="4"/>
        <v>-1.151944642857142</v>
      </c>
      <c r="AC173" s="1"/>
      <c r="AD173" s="1"/>
      <c r="AE173" s="1"/>
      <c r="AF173" s="1"/>
      <c r="AG173" s="1"/>
      <c r="AH173" s="1"/>
      <c r="AI173" s="1"/>
      <c r="AJ173" s="1"/>
      <c r="AK173" s="1"/>
      <c r="AL173" s="1">
        <f>IFERROR(VLOOKUP(C173,CALC!$K$2:$M$8,2,FALSE),1)</f>
        <v>1.06</v>
      </c>
      <c r="AM173" s="1">
        <f>IFERROR(VLOOKUP(C173,CALC!$K$2:$M$8,3,FALSE),1)</f>
        <v>1.03</v>
      </c>
      <c r="AN173" s="1">
        <f>VLOOKUP(B173,CALC!$E$2:$H$33,3,FALSE)</f>
        <v>1</v>
      </c>
      <c r="AO173" s="1">
        <f>VLOOKUP(B173,CALC!$E$2:$H$33,4,FALSE)</f>
        <v>1</v>
      </c>
      <c r="AP173" s="1"/>
      <c r="AQ173" s="3">
        <f t="shared" si="5"/>
        <v>4.777360714285714</v>
      </c>
      <c r="AR173" s="3">
        <f t="shared" si="6"/>
        <v>4.9165071428571432</v>
      </c>
      <c r="AS173" s="3">
        <f t="shared" si="7"/>
        <v>4.6382142857142856</v>
      </c>
      <c r="AT173" s="3">
        <f t="shared" si="8"/>
        <v>4.6382142857142856</v>
      </c>
      <c r="AU173" s="3">
        <f t="shared" si="9"/>
        <v>4.777360714285714</v>
      </c>
      <c r="AV173" s="3">
        <f t="shared" si="10"/>
        <v>4.777360714285714</v>
      </c>
      <c r="AW173" s="3">
        <f t="shared" si="11"/>
        <v>4.9165071428571432</v>
      </c>
      <c r="AX173" s="3">
        <f t="shared" si="12"/>
        <v>4.9165071428571432</v>
      </c>
      <c r="AY173" s="3">
        <f t="shared" si="13"/>
        <v>-1.1183928571428563</v>
      </c>
      <c r="AZ173" s="3">
        <f t="shared" si="14"/>
        <v>-1.151944642857142</v>
      </c>
      <c r="BA173" s="3">
        <f t="shared" si="15"/>
        <v>-1.1854964285714278</v>
      </c>
      <c r="BB173" s="3">
        <f t="shared" si="16"/>
        <v>-1.1183928571428563</v>
      </c>
      <c r="BC173" s="3">
        <f t="shared" si="17"/>
        <v>-1.1183928571428563</v>
      </c>
      <c r="BD173" s="3">
        <f t="shared" si="18"/>
        <v>-1.151944642857142</v>
      </c>
      <c r="BE173" s="3">
        <f t="shared" si="19"/>
        <v>-1.151944642857142</v>
      </c>
      <c r="BF173" s="3">
        <f t="shared" si="20"/>
        <v>-1.1854964285714278</v>
      </c>
      <c r="BG173" s="3">
        <f t="shared" si="21"/>
        <v>-1.1854964285714278</v>
      </c>
    </row>
    <row r="174" spans="1:59" ht="15" x14ac:dyDescent="0.25">
      <c r="A174" s="38" t="s">
        <v>329</v>
      </c>
      <c r="B174" s="38" t="s">
        <v>16</v>
      </c>
      <c r="C174" s="38" t="s">
        <v>153</v>
      </c>
      <c r="D174" s="38"/>
      <c r="E174" s="39">
        <f>AVERAGE(IFERROR(VLOOKUP($A174,'Nates Projections'!$A$8:$O$500,5,FALSE),VLOOKUP($A174,'Blakes Projections'!$A$8:$O$500,5,FALSE)),IFERROR(VLOOKUP($A174,'Blakes Projections'!$A$8:$O$500,5,FALSE),VLOOKUP($A174,'Nates Projections'!$A$8:$O$500,5,FALSE)))</f>
        <v>84</v>
      </c>
      <c r="F174" s="38">
        <f>AVERAGE(IFERROR(VLOOKUP($A174,'Nates Projections'!$A$8:$O$500,6,FALSE),VLOOKUP($A174,'Blakes Projections'!$A$8:$O$500,6,FALSE)),IFERROR(VLOOKUP($A174,'Blakes Projections'!$A$8:$O$500,6,FALSE),VLOOKUP($A174,'Nates Projections'!$A$8:$O$500,6,FALSE)))</f>
        <v>25.4</v>
      </c>
      <c r="G174" s="38">
        <f>AVERAGE(IFERROR(VLOOKUP($A174,'Nates Projections'!$A$8:$O$500,7,FALSE),VLOOKUP($A174,'Blakes Projections'!$A$8:$O$500,7,FALSE)),IFERROR(VLOOKUP($A174,'Blakes Projections'!$A$8:$O$500,7,FALSE),VLOOKUP($A174,'Nates Projections'!$A$8:$O$500,7,FALSE)))</f>
        <v>33.65</v>
      </c>
      <c r="H174" s="38">
        <f>AVERAGE(IFERROR(VLOOKUP($A174,'Nates Projections'!$A$8:$O$500,8,FALSE),VLOOKUP($A174,'Blakes Projections'!$A$8:$O$500,8,FALSE)),IFERROR(VLOOKUP($A174,'Blakes Projections'!$A$8:$O$500,8,FALSE),VLOOKUP($A174,'Nates Projections'!$A$8:$O$500,8,FALSE)))</f>
        <v>59.1</v>
      </c>
      <c r="I174" s="38">
        <f>AVERAGE(IFERROR(VLOOKUP($A174,'Nates Projections'!$A$8:$O$500,9,FALSE),VLOOKUP($A174,'Blakes Projections'!$A$8:$O$500,9,FALSE)),IFERROR(VLOOKUP($A174,'Blakes Projections'!$A$8:$O$500,9,FALSE),VLOOKUP($A174,'Nates Projections'!$A$8:$O$500,9,FALSE)))</f>
        <v>5.8000000000000007</v>
      </c>
      <c r="J174" s="38">
        <f>AVERAGE(IFERROR(VLOOKUP($A174,'Nates Projections'!$A$8:$O$500,10,FALSE),VLOOKUP($A174,'Blakes Projections'!$A$8:$O$500,10,FALSE)),IFERROR(VLOOKUP($A174,'Blakes Projections'!$A$8:$O$500,10,FALSE),VLOOKUP($A174,'Nates Projections'!$A$8:$O$500,10,FALSE)))</f>
        <v>157</v>
      </c>
      <c r="K174" s="38">
        <f>AVERAGE(IFERROR(VLOOKUP($A174,'Nates Projections'!$A$8:$O$500,11,FALSE),VLOOKUP($A174,'Blakes Projections'!$A$8:$O$500,11,FALSE)),IFERROR(VLOOKUP($A174,'Blakes Projections'!$A$8:$O$500,11,FALSE),VLOOKUP($A174,'Nates Projections'!$A$8:$O$500,11,FALSE)))</f>
        <v>56.55</v>
      </c>
      <c r="L174" s="38">
        <f>AVERAGE(IFERROR(VLOOKUP($A174,'Nates Projections'!$A$8:$O$500,12,FALSE),VLOOKUP($A174,'Blakes Projections'!$A$8:$O$500,12,FALSE)),IFERROR(VLOOKUP($A174,'Blakes Projections'!$A$8:$O$500,12,FALSE),VLOOKUP($A174,'Nates Projections'!$A$8:$O$500,12,FALSE)))</f>
        <v>61.65</v>
      </c>
      <c r="M174" s="38">
        <f>AVERAGE(IFERROR(VLOOKUP($A174,'Nates Projections'!$A$8:$O$500,13,FALSE),VLOOKUP($A174,'Blakes Projections'!$A$8:$O$500,13,FALSE)),IFERROR(VLOOKUP($A174,'Blakes Projections'!$A$8:$O$500,13,FALSE),VLOOKUP($A174,'Nates Projections'!$A$8:$O$500,13,FALSE)))</f>
        <v>40</v>
      </c>
      <c r="N174" s="52">
        <f t="shared" si="0"/>
        <v>0.16178343949044585</v>
      </c>
      <c r="O174" s="71">
        <f>AVERAGE(IFERROR(VLOOKUP($A174,'Nates Projections'!$A$8:$O$500,15,FALSE),VLOOKUP($A174,'Blakes Projections'!$A$8:$O$500,15,FALSE)),IFERROR(VLOOKUP($A174,'Blakes Projections'!$A$8:$O$500,15,FALSE),VLOOKUP($A174,'Nates Projections'!$A$8:$O$500,15,FALSE)))</f>
        <v>18.074999999999999</v>
      </c>
      <c r="P174" s="55">
        <f t="shared" ref="P174:Y174" si="187">IF(F$4="Yes",F174*F$5,0)</f>
        <v>127</v>
      </c>
      <c r="Q174" s="55">
        <f t="shared" si="187"/>
        <v>126.1875</v>
      </c>
      <c r="R174" s="55">
        <f t="shared" si="187"/>
        <v>0</v>
      </c>
      <c r="S174" s="55">
        <f t="shared" si="187"/>
        <v>2.9000000000000004</v>
      </c>
      <c r="T174" s="55">
        <f t="shared" si="187"/>
        <v>78.5</v>
      </c>
      <c r="U174" s="55">
        <f t="shared" si="187"/>
        <v>16.965</v>
      </c>
      <c r="V174" s="55">
        <f t="shared" si="187"/>
        <v>36.989999999999995</v>
      </c>
      <c r="W174" s="55">
        <f t="shared" si="187"/>
        <v>0</v>
      </c>
      <c r="X174" s="55">
        <f t="shared" si="187"/>
        <v>0</v>
      </c>
      <c r="Y174" s="56">
        <f t="shared" si="187"/>
        <v>0</v>
      </c>
      <c r="Z174" s="57">
        <f t="shared" si="2"/>
        <v>388.54249999999996</v>
      </c>
      <c r="AA174" s="59">
        <f t="shared" si="3"/>
        <v>4.6255059523809523</v>
      </c>
      <c r="AB174" s="59">
        <f t="shared" si="4"/>
        <v>-1.0142584374999992</v>
      </c>
      <c r="AC174" s="1"/>
      <c r="AD174" s="1"/>
      <c r="AE174" s="1"/>
      <c r="AF174" s="1"/>
      <c r="AG174" s="1"/>
      <c r="AH174" s="1"/>
      <c r="AI174" s="1"/>
      <c r="AJ174" s="1"/>
      <c r="AK174" s="1"/>
      <c r="AL174" s="1">
        <f>IFERROR(VLOOKUP(C174,CALC!$K$2:$M$8,2,FALSE),1)</f>
        <v>0.96</v>
      </c>
      <c r="AM174" s="1">
        <f>IFERROR(VLOOKUP(C174,CALC!$K$2:$M$8,3,FALSE),1)</f>
        <v>0.98</v>
      </c>
      <c r="AN174" s="1">
        <f>VLOOKUP(B174,CALC!$E$2:$H$33,3,FALSE)</f>
        <v>0.83</v>
      </c>
      <c r="AO174" s="1">
        <f>VLOOKUP(B174,CALC!$E$2:$H$33,4,FALSE)</f>
        <v>0.91500000000000004</v>
      </c>
      <c r="AP174" s="1"/>
      <c r="AQ174" s="3">
        <f t="shared" si="5"/>
        <v>4.5329958333333336</v>
      </c>
      <c r="AR174" s="3">
        <f t="shared" si="6"/>
        <v>4.4404857142857139</v>
      </c>
      <c r="AS174" s="3">
        <f t="shared" si="7"/>
        <v>4.2323379464285713</v>
      </c>
      <c r="AT174" s="3">
        <f t="shared" si="8"/>
        <v>3.8391699404761903</v>
      </c>
      <c r="AU174" s="3">
        <f t="shared" si="9"/>
        <v>4.1476911875000004</v>
      </c>
      <c r="AV174" s="3">
        <f t="shared" si="10"/>
        <v>3.7623865416666669</v>
      </c>
      <c r="AW174" s="3">
        <f t="shared" si="11"/>
        <v>4.0630444285714287</v>
      </c>
      <c r="AX174" s="3">
        <f t="shared" si="12"/>
        <v>3.6856031428571425</v>
      </c>
      <c r="AY174" s="3">
        <f t="shared" si="13"/>
        <v>-1.1311011904761896</v>
      </c>
      <c r="AZ174" s="3">
        <f t="shared" si="14"/>
        <v>-1.1084791666666658</v>
      </c>
      <c r="BA174" s="3">
        <f t="shared" si="15"/>
        <v>-1.085857142857142</v>
      </c>
      <c r="BB174" s="3">
        <f t="shared" si="16"/>
        <v>-1.0349575892857135</v>
      </c>
      <c r="BC174" s="3">
        <f t="shared" si="17"/>
        <v>-0.93881398809523731</v>
      </c>
      <c r="BD174" s="3">
        <f t="shared" si="18"/>
        <v>-1.0142584374999992</v>
      </c>
      <c r="BE174" s="3">
        <f t="shared" si="19"/>
        <v>-0.92003770833333254</v>
      </c>
      <c r="BF174" s="3">
        <f t="shared" si="20"/>
        <v>-0.99355928571428498</v>
      </c>
      <c r="BG174" s="3">
        <f t="shared" si="21"/>
        <v>-0.90126142857142777</v>
      </c>
    </row>
    <row r="175" spans="1:59" ht="15" x14ac:dyDescent="0.25">
      <c r="A175" s="38" t="s">
        <v>359</v>
      </c>
      <c r="B175" s="38" t="s">
        <v>47</v>
      </c>
      <c r="C175" s="38" t="s">
        <v>183</v>
      </c>
      <c r="D175" s="1"/>
      <c r="E175" s="39">
        <f>AVERAGE(IFERROR(VLOOKUP($A175,'Nates Projections'!$A$8:$O$500,5,FALSE),VLOOKUP($A175,'Blakes Projections'!$A$8:$O$500,5,FALSE)),IFERROR(VLOOKUP($A175,'Blakes Projections'!$A$8:$O$500,5,FALSE),VLOOKUP($A175,'Nates Projections'!$A$8:$O$500,5,FALSE)))</f>
        <v>84</v>
      </c>
      <c r="F175" s="38">
        <f>AVERAGE(IFERROR(VLOOKUP($A175,'Nates Projections'!$A$8:$O$500,6,FALSE),VLOOKUP($A175,'Blakes Projections'!$A$8:$O$500,6,FALSE)),IFERROR(VLOOKUP($A175,'Blakes Projections'!$A$8:$O$500,6,FALSE),VLOOKUP($A175,'Nates Projections'!$A$8:$O$500,6,FALSE)))</f>
        <v>20.5</v>
      </c>
      <c r="G175" s="38">
        <f>AVERAGE(IFERROR(VLOOKUP($A175,'Nates Projections'!$A$8:$O$500,7,FALSE),VLOOKUP($A175,'Blakes Projections'!$A$8:$O$500,7,FALSE)),IFERROR(VLOOKUP($A175,'Blakes Projections'!$A$8:$O$500,7,FALSE),VLOOKUP($A175,'Nates Projections'!$A$8:$O$500,7,FALSE)))</f>
        <v>39</v>
      </c>
      <c r="H175" s="38">
        <f>AVERAGE(IFERROR(VLOOKUP($A175,'Nates Projections'!$A$8:$O$500,8,FALSE),VLOOKUP($A175,'Blakes Projections'!$A$8:$O$500,8,FALSE)),IFERROR(VLOOKUP($A175,'Blakes Projections'!$A$8:$O$500,8,FALSE),VLOOKUP($A175,'Nates Projections'!$A$8:$O$500,8,FALSE)))</f>
        <v>59.45</v>
      </c>
      <c r="I175" s="38">
        <f>AVERAGE(IFERROR(VLOOKUP($A175,'Nates Projections'!$A$8:$O$500,9,FALSE),VLOOKUP($A175,'Blakes Projections'!$A$8:$O$500,9,FALSE)),IFERROR(VLOOKUP($A175,'Blakes Projections'!$A$8:$O$500,9,FALSE),VLOOKUP($A175,'Nates Projections'!$A$8:$O$500,9,FALSE)))</f>
        <v>15.450000000000001</v>
      </c>
      <c r="J175" s="38">
        <f>AVERAGE(IFERROR(VLOOKUP($A175,'Nates Projections'!$A$8:$O$500,10,FALSE),VLOOKUP($A175,'Blakes Projections'!$A$8:$O$500,10,FALSE)),IFERROR(VLOOKUP($A175,'Blakes Projections'!$A$8:$O$500,10,FALSE),VLOOKUP($A175,'Nates Projections'!$A$8:$O$500,10,FALSE)))</f>
        <v>160.19999999999999</v>
      </c>
      <c r="K175" s="38">
        <f>AVERAGE(IFERROR(VLOOKUP($A175,'Nates Projections'!$A$8:$O$500,11,FALSE),VLOOKUP($A175,'Blakes Projections'!$A$8:$O$500,11,FALSE)),IFERROR(VLOOKUP($A175,'Blakes Projections'!$A$8:$O$500,11,FALSE),VLOOKUP($A175,'Nates Projections'!$A$8:$O$500,11,FALSE)))</f>
        <v>50.45</v>
      </c>
      <c r="L175" s="38">
        <f>AVERAGE(IFERROR(VLOOKUP($A175,'Nates Projections'!$A$8:$O$500,12,FALSE),VLOOKUP($A175,'Blakes Projections'!$A$8:$O$500,12,FALSE)),IFERROR(VLOOKUP($A175,'Blakes Projections'!$A$8:$O$500,12,FALSE),VLOOKUP($A175,'Nates Projections'!$A$8:$O$500,12,FALSE)))</f>
        <v>60.400000000000006</v>
      </c>
      <c r="M175" s="38">
        <f>AVERAGE(IFERROR(VLOOKUP($A175,'Nates Projections'!$A$8:$O$500,13,FALSE),VLOOKUP($A175,'Blakes Projections'!$A$8:$O$500,13,FALSE)),IFERROR(VLOOKUP($A175,'Blakes Projections'!$A$8:$O$500,13,FALSE),VLOOKUP($A175,'Nates Projections'!$A$8:$O$500,13,FALSE)))</f>
        <v>22</v>
      </c>
      <c r="N175" s="52">
        <f t="shared" si="0"/>
        <v>0.12796504369538078</v>
      </c>
      <c r="O175" s="71">
        <f>AVERAGE(IFERROR(VLOOKUP($A175,'Nates Projections'!$A$8:$O$500,15,FALSE),VLOOKUP($A175,'Blakes Projections'!$A$8:$O$500,15,FALSE)),IFERROR(VLOOKUP($A175,'Blakes Projections'!$A$8:$O$500,15,FALSE),VLOOKUP($A175,'Nates Projections'!$A$8:$O$500,15,FALSE)))</f>
        <v>19.149999999999999</v>
      </c>
      <c r="P175" s="55">
        <f t="shared" ref="P175:Y175" si="188">IF(F$4="Yes",F175*F$5,0)</f>
        <v>102.5</v>
      </c>
      <c r="Q175" s="55">
        <f t="shared" si="188"/>
        <v>146.25</v>
      </c>
      <c r="R175" s="55">
        <f t="shared" si="188"/>
        <v>0</v>
      </c>
      <c r="S175" s="55">
        <f t="shared" si="188"/>
        <v>7.7250000000000005</v>
      </c>
      <c r="T175" s="55">
        <f t="shared" si="188"/>
        <v>80.099999999999994</v>
      </c>
      <c r="U175" s="55">
        <f t="shared" si="188"/>
        <v>15.135</v>
      </c>
      <c r="V175" s="55">
        <f t="shared" si="188"/>
        <v>36.24</v>
      </c>
      <c r="W175" s="55">
        <f t="shared" si="188"/>
        <v>0</v>
      </c>
      <c r="X175" s="55">
        <f t="shared" si="188"/>
        <v>0</v>
      </c>
      <c r="Y175" s="56">
        <f t="shared" si="188"/>
        <v>0</v>
      </c>
      <c r="Z175" s="57">
        <f t="shared" si="2"/>
        <v>387.95000000000005</v>
      </c>
      <c r="AA175" s="59">
        <f t="shared" si="3"/>
        <v>4.6184523809523812</v>
      </c>
      <c r="AB175" s="59">
        <f t="shared" si="4"/>
        <v>-1.2428934538690461</v>
      </c>
      <c r="AC175" s="1"/>
      <c r="AD175" s="1"/>
      <c r="AE175" s="1"/>
      <c r="AF175" s="1"/>
      <c r="AG175" s="1"/>
      <c r="AH175" s="1"/>
      <c r="AI175" s="1"/>
      <c r="AJ175" s="1"/>
      <c r="AK175" s="1"/>
      <c r="AL175" s="1">
        <f>IFERROR(VLOOKUP(C175,CALC!$K$2:$M$8,2,FALSE),1)</f>
        <v>1.0900000000000001</v>
      </c>
      <c r="AM175" s="1">
        <f>IFERROR(VLOOKUP(C175,CALC!$K$2:$M$8,3,FALSE),1)</f>
        <v>1.0449999999999999</v>
      </c>
      <c r="AN175" s="1">
        <f>VLOOKUP(B175,CALC!$E$2:$H$33,3,FALSE)</f>
        <v>1.0900000000000001</v>
      </c>
      <c r="AO175" s="1">
        <f>VLOOKUP(B175,CALC!$E$2:$H$33,4,FALSE)</f>
        <v>1.0449999999999999</v>
      </c>
      <c r="AP175" s="1"/>
      <c r="AQ175" s="3">
        <f t="shared" si="5"/>
        <v>4.8262827380952382</v>
      </c>
      <c r="AR175" s="3">
        <f t="shared" si="6"/>
        <v>5.0341130952380961</v>
      </c>
      <c r="AS175" s="3">
        <f t="shared" si="7"/>
        <v>4.8262827380952382</v>
      </c>
      <c r="AT175" s="3">
        <f t="shared" si="8"/>
        <v>5.0341130952380961</v>
      </c>
      <c r="AU175" s="3">
        <f t="shared" si="9"/>
        <v>5.0434654613095233</v>
      </c>
      <c r="AV175" s="3">
        <f t="shared" si="10"/>
        <v>5.2606481845238102</v>
      </c>
      <c r="AW175" s="3">
        <f t="shared" si="11"/>
        <v>5.2606481845238102</v>
      </c>
      <c r="AX175" s="3">
        <f t="shared" si="12"/>
        <v>5.4871832738095252</v>
      </c>
      <c r="AY175" s="3">
        <f t="shared" si="13"/>
        <v>-1.1381547619047607</v>
      </c>
      <c r="AZ175" s="3">
        <f t="shared" si="14"/>
        <v>-1.1893717261904748</v>
      </c>
      <c r="BA175" s="3">
        <f t="shared" si="15"/>
        <v>-1.2405886904761894</v>
      </c>
      <c r="BB175" s="3">
        <f t="shared" si="16"/>
        <v>-1.1893717261904748</v>
      </c>
      <c r="BC175" s="3">
        <f t="shared" si="17"/>
        <v>-1.2405886904761894</v>
      </c>
      <c r="BD175" s="3">
        <f t="shared" si="18"/>
        <v>-1.2428934538690461</v>
      </c>
      <c r="BE175" s="3">
        <f t="shared" si="19"/>
        <v>-1.2964151815476177</v>
      </c>
      <c r="BF175" s="3">
        <f t="shared" si="20"/>
        <v>-1.2964151815476177</v>
      </c>
      <c r="BG175" s="3">
        <f t="shared" si="21"/>
        <v>-1.3522416726190465</v>
      </c>
    </row>
    <row r="176" spans="1:59" ht="15" x14ac:dyDescent="0.25">
      <c r="A176" s="38" t="s">
        <v>365</v>
      </c>
      <c r="B176" s="38" t="s">
        <v>93</v>
      </c>
      <c r="C176" s="38" t="s">
        <v>181</v>
      </c>
      <c r="D176" s="38"/>
      <c r="E176" s="39">
        <f>AVERAGE(IFERROR(VLOOKUP($A176,'Nates Projections'!$A$8:$O$500,5,FALSE),VLOOKUP($A176,'Blakes Projections'!$A$8:$O$500,5,FALSE)),IFERROR(VLOOKUP($A176,'Blakes Projections'!$A$8:$O$500,5,FALSE),VLOOKUP($A176,'Nates Projections'!$A$8:$O$500,5,FALSE)))</f>
        <v>84</v>
      </c>
      <c r="F176" s="38">
        <f>AVERAGE(IFERROR(VLOOKUP($A176,'Nates Projections'!$A$8:$O$500,6,FALSE),VLOOKUP($A176,'Blakes Projections'!$A$8:$O$500,6,FALSE)),IFERROR(VLOOKUP($A176,'Blakes Projections'!$A$8:$O$500,6,FALSE),VLOOKUP($A176,'Nates Projections'!$A$8:$O$500,6,FALSE)))</f>
        <v>9.85</v>
      </c>
      <c r="G176" s="38">
        <f>AVERAGE(IFERROR(VLOOKUP($A176,'Nates Projections'!$A$8:$O$500,7,FALSE),VLOOKUP($A176,'Blakes Projections'!$A$8:$O$500,7,FALSE)),IFERROR(VLOOKUP($A176,'Blakes Projections'!$A$8:$O$500,7,FALSE),VLOOKUP($A176,'Nates Projections'!$A$8:$O$500,7,FALSE)))</f>
        <v>22.9</v>
      </c>
      <c r="H176" s="38">
        <f>AVERAGE(IFERROR(VLOOKUP($A176,'Nates Projections'!$A$8:$O$500,8,FALSE),VLOOKUP($A176,'Blakes Projections'!$A$8:$O$500,8,FALSE)),IFERROR(VLOOKUP($A176,'Blakes Projections'!$A$8:$O$500,8,FALSE),VLOOKUP($A176,'Nates Projections'!$A$8:$O$500,8,FALSE)))</f>
        <v>32.799999999999997</v>
      </c>
      <c r="I176" s="38">
        <f>AVERAGE(IFERROR(VLOOKUP($A176,'Nates Projections'!$A$8:$O$500,9,FALSE),VLOOKUP($A176,'Blakes Projections'!$A$8:$O$500,9,FALSE)),IFERROR(VLOOKUP($A176,'Blakes Projections'!$A$8:$O$500,9,FALSE),VLOOKUP($A176,'Nates Projections'!$A$8:$O$500,9,FALSE)))</f>
        <v>4.4000000000000004</v>
      </c>
      <c r="J176" s="38">
        <f>AVERAGE(IFERROR(VLOOKUP($A176,'Nates Projections'!$A$8:$O$500,10,FALSE),VLOOKUP($A176,'Blakes Projections'!$A$8:$O$500,10,FALSE)),IFERROR(VLOOKUP($A176,'Blakes Projections'!$A$8:$O$500,10,FALSE),VLOOKUP($A176,'Nates Projections'!$A$8:$O$500,10,FALSE)))</f>
        <v>156.6</v>
      </c>
      <c r="K176" s="38">
        <f>AVERAGE(IFERROR(VLOOKUP($A176,'Nates Projections'!$A$8:$O$500,11,FALSE),VLOOKUP($A176,'Blakes Projections'!$A$8:$O$500,11,FALSE)),IFERROR(VLOOKUP($A176,'Blakes Projections'!$A$8:$O$500,11,FALSE),VLOOKUP($A176,'Nates Projections'!$A$8:$O$500,11,FALSE)))</f>
        <v>39.950000000000003</v>
      </c>
      <c r="L176" s="38">
        <f>AVERAGE(IFERROR(VLOOKUP($A176,'Nates Projections'!$A$8:$O$500,12,FALSE),VLOOKUP($A176,'Blakes Projections'!$A$8:$O$500,12,FALSE)),IFERROR(VLOOKUP($A176,'Blakes Projections'!$A$8:$O$500,12,FALSE),VLOOKUP($A176,'Nates Projections'!$A$8:$O$500,12,FALSE)))</f>
        <v>155.85000000000002</v>
      </c>
      <c r="M176" s="38">
        <f>AVERAGE(IFERROR(VLOOKUP($A176,'Nates Projections'!$A$8:$O$500,13,FALSE),VLOOKUP($A176,'Blakes Projections'!$A$8:$O$500,13,FALSE)),IFERROR(VLOOKUP($A176,'Blakes Projections'!$A$8:$O$500,13,FALSE),VLOOKUP($A176,'Nates Projections'!$A$8:$O$500,13,FALSE)))</f>
        <v>22.55</v>
      </c>
      <c r="N176" s="52">
        <f t="shared" si="0"/>
        <v>6.2899106002554273E-2</v>
      </c>
      <c r="O176" s="71">
        <f>AVERAGE(IFERROR(VLOOKUP($A176,'Nates Projections'!$A$8:$O$500,15,FALSE),VLOOKUP($A176,'Blakes Projections'!$A$8:$O$500,15,FALSE)),IFERROR(VLOOKUP($A176,'Blakes Projections'!$A$8:$O$500,15,FALSE),VLOOKUP($A176,'Nates Projections'!$A$8:$O$500,15,FALSE)))</f>
        <v>19.05</v>
      </c>
      <c r="P176" s="55">
        <f t="shared" ref="P176:Y176" si="189">IF(F$4="Yes",F176*F$5,0)</f>
        <v>49.25</v>
      </c>
      <c r="Q176" s="55">
        <f t="shared" si="189"/>
        <v>85.875</v>
      </c>
      <c r="R176" s="55">
        <f t="shared" si="189"/>
        <v>0</v>
      </c>
      <c r="S176" s="55">
        <f t="shared" si="189"/>
        <v>2.2000000000000002</v>
      </c>
      <c r="T176" s="55">
        <f t="shared" si="189"/>
        <v>78.3</v>
      </c>
      <c r="U176" s="55">
        <f t="shared" si="189"/>
        <v>11.985000000000001</v>
      </c>
      <c r="V176" s="55">
        <f t="shared" si="189"/>
        <v>93.51</v>
      </c>
      <c r="W176" s="55">
        <f t="shared" si="189"/>
        <v>0</v>
      </c>
      <c r="X176" s="55">
        <f t="shared" si="189"/>
        <v>0</v>
      </c>
      <c r="Y176" s="56">
        <f t="shared" si="189"/>
        <v>0</v>
      </c>
      <c r="Z176" s="57">
        <f t="shared" si="2"/>
        <v>321.12</v>
      </c>
      <c r="AA176" s="59">
        <f t="shared" si="3"/>
        <v>3.822857142857143</v>
      </c>
      <c r="AB176" s="59">
        <f t="shared" si="4"/>
        <v>-1.1408911904761911</v>
      </c>
      <c r="AC176" s="1"/>
      <c r="AD176" s="1"/>
      <c r="AE176" s="1"/>
      <c r="AF176" s="1"/>
      <c r="AG176" s="1"/>
      <c r="AH176" s="1"/>
      <c r="AI176" s="1"/>
      <c r="AJ176" s="1"/>
      <c r="AK176" s="1"/>
      <c r="AL176" s="1">
        <f>IFERROR(VLOOKUP(C176,CALC!$K$2:$M$8,2,FALSE),1)</f>
        <v>1</v>
      </c>
      <c r="AM176" s="1">
        <f>IFERROR(VLOOKUP(C176,CALC!$K$2:$M$8,3,FALSE),1)</f>
        <v>1</v>
      </c>
      <c r="AN176" s="1">
        <f>VLOOKUP(B176,CALC!$E$2:$H$33,3,FALSE)</f>
        <v>1.0900000000000001</v>
      </c>
      <c r="AO176" s="1">
        <f>VLOOKUP(B176,CALC!$E$2:$H$33,4,FALSE)</f>
        <v>1.0449999999999999</v>
      </c>
      <c r="AP176" s="1"/>
      <c r="AQ176" s="3">
        <f t="shared" si="5"/>
        <v>3.822857142857143</v>
      </c>
      <c r="AR176" s="3">
        <f t="shared" si="6"/>
        <v>3.822857142857143</v>
      </c>
      <c r="AS176" s="3">
        <f t="shared" si="7"/>
        <v>3.9948857142857142</v>
      </c>
      <c r="AT176" s="3">
        <f t="shared" si="8"/>
        <v>4.1669142857142862</v>
      </c>
      <c r="AU176" s="3">
        <f t="shared" si="9"/>
        <v>3.9948857142857142</v>
      </c>
      <c r="AV176" s="3">
        <f t="shared" si="10"/>
        <v>4.1669142857142862</v>
      </c>
      <c r="AW176" s="3">
        <f t="shared" si="11"/>
        <v>3.9948857142857142</v>
      </c>
      <c r="AX176" s="3">
        <f t="shared" si="12"/>
        <v>4.1669142857142862</v>
      </c>
      <c r="AY176" s="3">
        <f t="shared" si="13"/>
        <v>-1.0917619047619054</v>
      </c>
      <c r="AZ176" s="3">
        <f t="shared" si="14"/>
        <v>-1.0917619047619054</v>
      </c>
      <c r="BA176" s="3">
        <f t="shared" si="15"/>
        <v>-1.0917619047619054</v>
      </c>
      <c r="BB176" s="3">
        <f t="shared" si="16"/>
        <v>-1.1408911904761911</v>
      </c>
      <c r="BC176" s="3">
        <f t="shared" si="17"/>
        <v>-1.1900204761904769</v>
      </c>
      <c r="BD176" s="3">
        <f t="shared" si="18"/>
        <v>-1.1408911904761911</v>
      </c>
      <c r="BE176" s="3">
        <f t="shared" si="19"/>
        <v>-1.1900204761904769</v>
      </c>
      <c r="BF176" s="3">
        <f t="shared" si="20"/>
        <v>-1.1408911904761911</v>
      </c>
      <c r="BG176" s="3">
        <f t="shared" si="21"/>
        <v>-1.1900204761904769</v>
      </c>
    </row>
    <row r="177" spans="1:59" ht="15" x14ac:dyDescent="0.25">
      <c r="A177" s="38" t="s">
        <v>360</v>
      </c>
      <c r="B177" s="38" t="s">
        <v>63</v>
      </c>
      <c r="C177" s="38" t="s">
        <v>181</v>
      </c>
      <c r="D177" s="38"/>
      <c r="E177" s="39">
        <f>AVERAGE(IFERROR(VLOOKUP($A177,'Nates Projections'!$A$8:$O$500,5,FALSE),VLOOKUP($A177,'Blakes Projections'!$A$8:$O$500,5,FALSE)),IFERROR(VLOOKUP($A177,'Blakes Projections'!$A$8:$O$500,5,FALSE),VLOOKUP($A177,'Nates Projections'!$A$8:$O$500,5,FALSE)))</f>
        <v>84</v>
      </c>
      <c r="F177" s="38">
        <f>AVERAGE(IFERROR(VLOOKUP($A177,'Nates Projections'!$A$8:$O$500,6,FALSE),VLOOKUP($A177,'Blakes Projections'!$A$8:$O$500,6,FALSE)),IFERROR(VLOOKUP($A177,'Blakes Projections'!$A$8:$O$500,6,FALSE),VLOOKUP($A177,'Nates Projections'!$A$8:$O$500,6,FALSE)))</f>
        <v>8.15</v>
      </c>
      <c r="G177" s="38">
        <f>AVERAGE(IFERROR(VLOOKUP($A177,'Nates Projections'!$A$8:$O$500,7,FALSE),VLOOKUP($A177,'Blakes Projections'!$A$8:$O$500,7,FALSE)),IFERROR(VLOOKUP($A177,'Blakes Projections'!$A$8:$O$500,7,FALSE),VLOOKUP($A177,'Nates Projections'!$A$8:$O$500,7,FALSE)))</f>
        <v>29.85</v>
      </c>
      <c r="H177" s="38">
        <f>AVERAGE(IFERROR(VLOOKUP($A177,'Nates Projections'!$A$8:$O$500,8,FALSE),VLOOKUP($A177,'Blakes Projections'!$A$8:$O$500,8,FALSE)),IFERROR(VLOOKUP($A177,'Blakes Projections'!$A$8:$O$500,8,FALSE),VLOOKUP($A177,'Nates Projections'!$A$8:$O$500,8,FALSE)))</f>
        <v>37.950000000000003</v>
      </c>
      <c r="I177" s="38">
        <f>AVERAGE(IFERROR(VLOOKUP($A177,'Nates Projections'!$A$8:$O$500,9,FALSE),VLOOKUP($A177,'Blakes Projections'!$A$8:$O$500,9,FALSE)),IFERROR(VLOOKUP($A177,'Blakes Projections'!$A$8:$O$500,9,FALSE),VLOOKUP($A177,'Nates Projections'!$A$8:$O$500,9,FALSE)))</f>
        <v>3.25</v>
      </c>
      <c r="J177" s="38">
        <f>AVERAGE(IFERROR(VLOOKUP($A177,'Nates Projections'!$A$8:$O$500,10,FALSE),VLOOKUP($A177,'Blakes Projections'!$A$8:$O$500,10,FALSE)),IFERROR(VLOOKUP($A177,'Blakes Projections'!$A$8:$O$500,10,FALSE),VLOOKUP($A177,'Nates Projections'!$A$8:$O$500,10,FALSE)))</f>
        <v>105.65</v>
      </c>
      <c r="K177" s="38">
        <f>AVERAGE(IFERROR(VLOOKUP($A177,'Nates Projections'!$A$8:$O$500,11,FALSE),VLOOKUP($A177,'Blakes Projections'!$A$8:$O$500,11,FALSE)),IFERROR(VLOOKUP($A177,'Blakes Projections'!$A$8:$O$500,11,FALSE),VLOOKUP($A177,'Nates Projections'!$A$8:$O$500,11,FALSE)))</f>
        <v>58.6</v>
      </c>
      <c r="L177" s="38">
        <f>AVERAGE(IFERROR(VLOOKUP($A177,'Nates Projections'!$A$8:$O$500,12,FALSE),VLOOKUP($A177,'Blakes Projections'!$A$8:$O$500,12,FALSE)),IFERROR(VLOOKUP($A177,'Blakes Projections'!$A$8:$O$500,12,FALSE),VLOOKUP($A177,'Nates Projections'!$A$8:$O$500,12,FALSE)))</f>
        <v>159.94999999999999</v>
      </c>
      <c r="M177" s="38">
        <f>AVERAGE(IFERROR(VLOOKUP($A177,'Nates Projections'!$A$8:$O$500,13,FALSE),VLOOKUP($A177,'Blakes Projections'!$A$8:$O$500,13,FALSE)),IFERROR(VLOOKUP($A177,'Blakes Projections'!$A$8:$O$500,13,FALSE),VLOOKUP($A177,'Nates Projections'!$A$8:$O$500,13,FALSE)))</f>
        <v>27.4</v>
      </c>
      <c r="N177" s="52">
        <f t="shared" si="0"/>
        <v>7.7141504969238051E-2</v>
      </c>
      <c r="O177" s="71">
        <f>AVERAGE(IFERROR(VLOOKUP($A177,'Nates Projections'!$A$8:$O$500,15,FALSE),VLOOKUP($A177,'Blakes Projections'!$A$8:$O$500,15,FALSE)),IFERROR(VLOOKUP($A177,'Blakes Projections'!$A$8:$O$500,15,FALSE),VLOOKUP($A177,'Nates Projections'!$A$8:$O$500,15,FALSE)))</f>
        <v>24</v>
      </c>
      <c r="P177" s="55">
        <f t="shared" ref="P177:Y177" si="190">IF(F$4="Yes",F177*F$5,0)</f>
        <v>40.75</v>
      </c>
      <c r="Q177" s="55">
        <f t="shared" si="190"/>
        <v>111.9375</v>
      </c>
      <c r="R177" s="55">
        <f t="shared" si="190"/>
        <v>0</v>
      </c>
      <c r="S177" s="55">
        <f t="shared" si="190"/>
        <v>1.625</v>
      </c>
      <c r="T177" s="55">
        <f t="shared" si="190"/>
        <v>52.825000000000003</v>
      </c>
      <c r="U177" s="55">
        <f t="shared" si="190"/>
        <v>17.579999999999998</v>
      </c>
      <c r="V177" s="55">
        <f t="shared" si="190"/>
        <v>95.969999999999985</v>
      </c>
      <c r="W177" s="55">
        <f t="shared" si="190"/>
        <v>0</v>
      </c>
      <c r="X177" s="55">
        <f t="shared" si="190"/>
        <v>0</v>
      </c>
      <c r="Y177" s="56">
        <f t="shared" si="190"/>
        <v>0</v>
      </c>
      <c r="Z177" s="57">
        <f t="shared" si="2"/>
        <v>320.68749999999994</v>
      </c>
      <c r="AA177" s="59">
        <f t="shared" si="3"/>
        <v>3.8177083333333326</v>
      </c>
      <c r="AB177" s="59">
        <f t="shared" si="4"/>
        <v>-1.11884892857143</v>
      </c>
      <c r="AC177" s="1"/>
      <c r="AD177" s="1"/>
      <c r="AE177" s="1"/>
      <c r="AF177" s="1"/>
      <c r="AG177" s="1"/>
      <c r="AH177" s="1"/>
      <c r="AI177" s="1"/>
      <c r="AJ177" s="1"/>
      <c r="AK177" s="1"/>
      <c r="AL177" s="1">
        <f>IFERROR(VLOOKUP(C177,CALC!$K$2:$M$8,2,FALSE),1)</f>
        <v>1</v>
      </c>
      <c r="AM177" s="1">
        <f>IFERROR(VLOOKUP(C177,CALC!$K$2:$M$8,3,FALSE),1)</f>
        <v>1</v>
      </c>
      <c r="AN177" s="1">
        <f>VLOOKUP(B177,CALC!$E$2:$H$33,3,FALSE)</f>
        <v>1.04</v>
      </c>
      <c r="AO177" s="1">
        <f>VLOOKUP(B177,CALC!$E$2:$H$33,4,FALSE)</f>
        <v>1.02</v>
      </c>
      <c r="AP177" s="1"/>
      <c r="AQ177" s="3">
        <f t="shared" si="5"/>
        <v>3.8177083333333326</v>
      </c>
      <c r="AR177" s="3">
        <f t="shared" si="6"/>
        <v>3.8177083333333326</v>
      </c>
      <c r="AS177" s="3">
        <f t="shared" si="7"/>
        <v>3.8940624999999991</v>
      </c>
      <c r="AT177" s="3">
        <f t="shared" si="8"/>
        <v>3.970416666666666</v>
      </c>
      <c r="AU177" s="3">
        <f t="shared" si="9"/>
        <v>3.8940624999999991</v>
      </c>
      <c r="AV177" s="3">
        <f t="shared" si="10"/>
        <v>3.970416666666666</v>
      </c>
      <c r="AW177" s="3">
        <f t="shared" si="11"/>
        <v>3.8940624999999991</v>
      </c>
      <c r="AX177" s="3">
        <f t="shared" si="12"/>
        <v>3.970416666666666</v>
      </c>
      <c r="AY177" s="3">
        <f t="shared" si="13"/>
        <v>-1.0969107142857157</v>
      </c>
      <c r="AZ177" s="3">
        <f t="shared" si="14"/>
        <v>-1.0969107142857157</v>
      </c>
      <c r="BA177" s="3">
        <f t="shared" si="15"/>
        <v>-1.0969107142857157</v>
      </c>
      <c r="BB177" s="3">
        <f t="shared" si="16"/>
        <v>-1.11884892857143</v>
      </c>
      <c r="BC177" s="3">
        <f t="shared" si="17"/>
        <v>-1.1407871428571443</v>
      </c>
      <c r="BD177" s="3">
        <f t="shared" si="18"/>
        <v>-1.11884892857143</v>
      </c>
      <c r="BE177" s="3">
        <f t="shared" si="19"/>
        <v>-1.1407871428571443</v>
      </c>
      <c r="BF177" s="3">
        <f t="shared" si="20"/>
        <v>-1.11884892857143</v>
      </c>
      <c r="BG177" s="3">
        <f t="shared" si="21"/>
        <v>-1.1407871428571443</v>
      </c>
    </row>
    <row r="178" spans="1:59" ht="15" x14ac:dyDescent="0.25">
      <c r="A178" s="38" t="s">
        <v>349</v>
      </c>
      <c r="B178" s="38" t="s">
        <v>61</v>
      </c>
      <c r="C178" s="38" t="s">
        <v>153</v>
      </c>
      <c r="D178" s="38"/>
      <c r="E178" s="39">
        <f>AVERAGE(IFERROR(VLOOKUP($A178,'Nates Projections'!$A$8:$O$500,5,FALSE),VLOOKUP($A178,'Blakes Projections'!$A$8:$O$500,5,FALSE)),IFERROR(VLOOKUP($A178,'Blakes Projections'!$A$8:$O$500,5,FALSE),VLOOKUP($A178,'Nates Projections'!$A$8:$O$500,5,FALSE)))</f>
        <v>84</v>
      </c>
      <c r="F178" s="38">
        <f>AVERAGE(IFERROR(VLOOKUP($A178,'Nates Projections'!$A$8:$O$500,6,FALSE),VLOOKUP($A178,'Blakes Projections'!$A$8:$O$500,6,FALSE)),IFERROR(VLOOKUP($A178,'Blakes Projections'!$A$8:$O$500,6,FALSE),VLOOKUP($A178,'Nates Projections'!$A$8:$O$500,6,FALSE)))</f>
        <v>22.4</v>
      </c>
      <c r="G178" s="38">
        <f>AVERAGE(IFERROR(VLOOKUP($A178,'Nates Projections'!$A$8:$O$500,7,FALSE),VLOOKUP($A178,'Blakes Projections'!$A$8:$O$500,7,FALSE)),IFERROR(VLOOKUP($A178,'Blakes Projections'!$A$8:$O$500,7,FALSE),VLOOKUP($A178,'Nates Projections'!$A$8:$O$500,7,FALSE)))</f>
        <v>33.450000000000003</v>
      </c>
      <c r="H178" s="38">
        <f>AVERAGE(IFERROR(VLOOKUP($A178,'Nates Projections'!$A$8:$O$500,8,FALSE),VLOOKUP($A178,'Blakes Projections'!$A$8:$O$500,8,FALSE)),IFERROR(VLOOKUP($A178,'Blakes Projections'!$A$8:$O$500,8,FALSE),VLOOKUP($A178,'Nates Projections'!$A$8:$O$500,8,FALSE)))</f>
        <v>55.85</v>
      </c>
      <c r="I178" s="38">
        <f>AVERAGE(IFERROR(VLOOKUP($A178,'Nates Projections'!$A$8:$O$500,9,FALSE),VLOOKUP($A178,'Blakes Projections'!$A$8:$O$500,9,FALSE)),IFERROR(VLOOKUP($A178,'Blakes Projections'!$A$8:$O$500,9,FALSE),VLOOKUP($A178,'Nates Projections'!$A$8:$O$500,9,FALSE)))</f>
        <v>16.25</v>
      </c>
      <c r="J178" s="38">
        <f>AVERAGE(IFERROR(VLOOKUP($A178,'Nates Projections'!$A$8:$O$500,10,FALSE),VLOOKUP($A178,'Blakes Projections'!$A$8:$O$500,10,FALSE)),IFERROR(VLOOKUP($A178,'Blakes Projections'!$A$8:$O$500,10,FALSE),VLOOKUP($A178,'Nates Projections'!$A$8:$O$500,10,FALSE)))</f>
        <v>186.3</v>
      </c>
      <c r="K178" s="38">
        <f>AVERAGE(IFERROR(VLOOKUP($A178,'Nates Projections'!$A$8:$O$500,11,FALSE),VLOOKUP($A178,'Blakes Projections'!$A$8:$O$500,11,FALSE)),IFERROR(VLOOKUP($A178,'Blakes Projections'!$A$8:$O$500,11,FALSE),VLOOKUP($A178,'Nates Projections'!$A$8:$O$500,11,FALSE)))</f>
        <v>49.05</v>
      </c>
      <c r="L178" s="38">
        <f>AVERAGE(IFERROR(VLOOKUP($A178,'Nates Projections'!$A$8:$O$500,12,FALSE),VLOOKUP($A178,'Blakes Projections'!$A$8:$O$500,12,FALSE)),IFERROR(VLOOKUP($A178,'Blakes Projections'!$A$8:$O$500,12,FALSE),VLOOKUP($A178,'Nates Projections'!$A$8:$O$500,12,FALSE)))</f>
        <v>55.45</v>
      </c>
      <c r="M178" s="38">
        <f>AVERAGE(IFERROR(VLOOKUP($A178,'Nates Projections'!$A$8:$O$500,13,FALSE),VLOOKUP($A178,'Blakes Projections'!$A$8:$O$500,13,FALSE)),IFERROR(VLOOKUP($A178,'Blakes Projections'!$A$8:$O$500,13,FALSE),VLOOKUP($A178,'Nates Projections'!$A$8:$O$500,13,FALSE)))</f>
        <v>34.25</v>
      </c>
      <c r="N178" s="52">
        <f t="shared" si="0"/>
        <v>0.12023617820719268</v>
      </c>
      <c r="O178" s="71">
        <f>AVERAGE(IFERROR(VLOOKUP($A178,'Nates Projections'!$A$8:$O$500,15,FALSE),VLOOKUP($A178,'Blakes Projections'!$A$8:$O$500,15,FALSE)),IFERROR(VLOOKUP($A178,'Blakes Projections'!$A$8:$O$500,15,FALSE),VLOOKUP($A178,'Nates Projections'!$A$8:$O$500,15,FALSE)))</f>
        <v>18.524999999999999</v>
      </c>
      <c r="P178" s="55">
        <f t="shared" ref="P178:Y178" si="191">IF(F$4="Yes",F178*F$5,0)</f>
        <v>112</v>
      </c>
      <c r="Q178" s="55">
        <f t="shared" si="191"/>
        <v>125.43750000000001</v>
      </c>
      <c r="R178" s="55">
        <f t="shared" si="191"/>
        <v>0</v>
      </c>
      <c r="S178" s="55">
        <f t="shared" si="191"/>
        <v>8.125</v>
      </c>
      <c r="T178" s="55">
        <f t="shared" si="191"/>
        <v>93.15</v>
      </c>
      <c r="U178" s="55">
        <f t="shared" si="191"/>
        <v>14.714999999999998</v>
      </c>
      <c r="V178" s="55">
        <f t="shared" si="191"/>
        <v>33.270000000000003</v>
      </c>
      <c r="W178" s="55">
        <f t="shared" si="191"/>
        <v>0</v>
      </c>
      <c r="X178" s="55">
        <f t="shared" si="191"/>
        <v>0</v>
      </c>
      <c r="Y178" s="56">
        <f t="shared" si="191"/>
        <v>0</v>
      </c>
      <c r="Z178" s="57">
        <f t="shared" si="2"/>
        <v>386.69749999999993</v>
      </c>
      <c r="AA178" s="59">
        <f t="shared" si="3"/>
        <v>4.6035416666666658</v>
      </c>
      <c r="AB178" s="59">
        <f t="shared" si="4"/>
        <v>-1.1808543541666665</v>
      </c>
      <c r="AC178" s="1"/>
      <c r="AD178" s="1"/>
      <c r="AE178" s="1"/>
      <c r="AF178" s="1"/>
      <c r="AG178" s="1"/>
      <c r="AH178" s="1"/>
      <c r="AI178" s="1"/>
      <c r="AJ178" s="1"/>
      <c r="AK178" s="1"/>
      <c r="AL178" s="1">
        <f>IFERROR(VLOOKUP(C178,CALC!$K$2:$M$8,2,FALSE),1)</f>
        <v>0.96</v>
      </c>
      <c r="AM178" s="1">
        <f>IFERROR(VLOOKUP(C178,CALC!$K$2:$M$8,3,FALSE),1)</f>
        <v>0.98</v>
      </c>
      <c r="AN178" s="1">
        <f>VLOOKUP(B178,CALC!$E$2:$H$33,3,FALSE)</f>
        <v>1.0900000000000001</v>
      </c>
      <c r="AO178" s="1">
        <f>VLOOKUP(B178,CALC!$E$2:$H$33,4,FALSE)</f>
        <v>1.0449999999999999</v>
      </c>
      <c r="AP178" s="1"/>
      <c r="AQ178" s="3">
        <f t="shared" si="5"/>
        <v>4.5114708333333322</v>
      </c>
      <c r="AR178" s="3">
        <f t="shared" si="6"/>
        <v>4.4193999999999987</v>
      </c>
      <c r="AS178" s="3">
        <f t="shared" si="7"/>
        <v>4.8107010416666656</v>
      </c>
      <c r="AT178" s="3">
        <f t="shared" si="8"/>
        <v>5.0178604166666663</v>
      </c>
      <c r="AU178" s="3">
        <f t="shared" si="9"/>
        <v>4.7144870208333316</v>
      </c>
      <c r="AV178" s="3">
        <f t="shared" si="10"/>
        <v>4.9175032083333328</v>
      </c>
      <c r="AW178" s="3">
        <f t="shared" si="11"/>
        <v>4.6182729999999985</v>
      </c>
      <c r="AX178" s="3">
        <f t="shared" si="12"/>
        <v>4.8171459999999993</v>
      </c>
      <c r="AY178" s="3">
        <f t="shared" si="13"/>
        <v>-1.1530654761904762</v>
      </c>
      <c r="AZ178" s="3">
        <f t="shared" si="14"/>
        <v>-1.1300041666666667</v>
      </c>
      <c r="BA178" s="3">
        <f t="shared" si="15"/>
        <v>-1.106942857142857</v>
      </c>
      <c r="BB178" s="3">
        <f t="shared" si="16"/>
        <v>-1.2049534226190475</v>
      </c>
      <c r="BC178" s="3">
        <f t="shared" si="17"/>
        <v>-1.256841369047619</v>
      </c>
      <c r="BD178" s="3">
        <f t="shared" si="18"/>
        <v>-1.1808543541666665</v>
      </c>
      <c r="BE178" s="3">
        <f t="shared" si="19"/>
        <v>-1.2317045416666668</v>
      </c>
      <c r="BF178" s="3">
        <f t="shared" si="20"/>
        <v>-1.1567552857142855</v>
      </c>
      <c r="BG178" s="3">
        <f t="shared" si="21"/>
        <v>-1.2065677142857143</v>
      </c>
    </row>
    <row r="179" spans="1:59" ht="15" x14ac:dyDescent="0.25">
      <c r="A179" s="38" t="s">
        <v>345</v>
      </c>
      <c r="B179" s="38" t="s">
        <v>30</v>
      </c>
      <c r="C179" s="38" t="s">
        <v>186</v>
      </c>
      <c r="D179" s="38"/>
      <c r="E179" s="39">
        <f>AVERAGE(IFERROR(VLOOKUP($A179,'Nates Projections'!$A$8:$O$500,5,FALSE),VLOOKUP($A179,'Blakes Projections'!$A$8:$O$500,5,FALSE)),IFERROR(VLOOKUP($A179,'Blakes Projections'!$A$8:$O$500,5,FALSE),VLOOKUP($A179,'Nates Projections'!$A$8:$O$500,5,FALSE)))</f>
        <v>84</v>
      </c>
      <c r="F179" s="38">
        <f>AVERAGE(IFERROR(VLOOKUP($A179,'Nates Projections'!$A$8:$O$500,6,FALSE),VLOOKUP($A179,'Blakes Projections'!$A$8:$O$500,6,FALSE)),IFERROR(VLOOKUP($A179,'Blakes Projections'!$A$8:$O$500,6,FALSE),VLOOKUP($A179,'Nates Projections'!$A$8:$O$500,6,FALSE)))</f>
        <v>28.85</v>
      </c>
      <c r="G179" s="38">
        <f>AVERAGE(IFERROR(VLOOKUP($A179,'Nates Projections'!$A$8:$O$500,7,FALSE),VLOOKUP($A179,'Blakes Projections'!$A$8:$O$500,7,FALSE)),IFERROR(VLOOKUP($A179,'Blakes Projections'!$A$8:$O$500,7,FALSE),VLOOKUP($A179,'Nates Projections'!$A$8:$O$500,7,FALSE)))</f>
        <v>32.799999999999997</v>
      </c>
      <c r="H179" s="38">
        <f>AVERAGE(IFERROR(VLOOKUP($A179,'Nates Projections'!$A$8:$O$500,8,FALSE),VLOOKUP($A179,'Blakes Projections'!$A$8:$O$500,8,FALSE)),IFERROR(VLOOKUP($A179,'Blakes Projections'!$A$8:$O$500,8,FALSE),VLOOKUP($A179,'Nates Projections'!$A$8:$O$500,8,FALSE)))</f>
        <v>61.65</v>
      </c>
      <c r="I179" s="38">
        <f>AVERAGE(IFERROR(VLOOKUP($A179,'Nates Projections'!$A$8:$O$500,9,FALSE),VLOOKUP($A179,'Blakes Projections'!$A$8:$O$500,9,FALSE)),IFERROR(VLOOKUP($A179,'Blakes Projections'!$A$8:$O$500,9,FALSE),VLOOKUP($A179,'Nates Projections'!$A$8:$O$500,9,FALSE)))</f>
        <v>15.8</v>
      </c>
      <c r="J179" s="38">
        <f>AVERAGE(IFERROR(VLOOKUP($A179,'Nates Projections'!$A$8:$O$500,10,FALSE),VLOOKUP($A179,'Blakes Projections'!$A$8:$O$500,10,FALSE)),IFERROR(VLOOKUP($A179,'Blakes Projections'!$A$8:$O$500,10,FALSE),VLOOKUP($A179,'Nates Projections'!$A$8:$O$500,10,FALSE)))</f>
        <v>186.7</v>
      </c>
      <c r="K179" s="38">
        <f>AVERAGE(IFERROR(VLOOKUP($A179,'Nates Projections'!$A$8:$O$500,11,FALSE),VLOOKUP($A179,'Blakes Projections'!$A$8:$O$500,11,FALSE)),IFERROR(VLOOKUP($A179,'Blakes Projections'!$A$8:$O$500,11,FALSE),VLOOKUP($A179,'Nates Projections'!$A$8:$O$500,11,FALSE)))</f>
        <v>21.3</v>
      </c>
      <c r="L179" s="38">
        <f>AVERAGE(IFERROR(VLOOKUP($A179,'Nates Projections'!$A$8:$O$500,12,FALSE),VLOOKUP($A179,'Blakes Projections'!$A$8:$O$500,12,FALSE)),IFERROR(VLOOKUP($A179,'Blakes Projections'!$A$8:$O$500,12,FALSE),VLOOKUP($A179,'Nates Projections'!$A$8:$O$500,12,FALSE)))</f>
        <v>19.25</v>
      </c>
      <c r="M179" s="38">
        <f>AVERAGE(IFERROR(VLOOKUP($A179,'Nates Projections'!$A$8:$O$500,13,FALSE),VLOOKUP($A179,'Blakes Projections'!$A$8:$O$500,13,FALSE)),IFERROR(VLOOKUP($A179,'Blakes Projections'!$A$8:$O$500,13,FALSE),VLOOKUP($A179,'Nates Projections'!$A$8:$O$500,13,FALSE)))</f>
        <v>24.45</v>
      </c>
      <c r="N179" s="52">
        <f t="shared" si="0"/>
        <v>0.15452597750401717</v>
      </c>
      <c r="O179" s="71">
        <f>AVERAGE(IFERROR(VLOOKUP($A179,'Nates Projections'!$A$8:$O$500,15,FALSE),VLOOKUP($A179,'Blakes Projections'!$A$8:$O$500,15,FALSE)),IFERROR(VLOOKUP($A179,'Blakes Projections'!$A$8:$O$500,15,FALSE),VLOOKUP($A179,'Nates Projections'!$A$8:$O$500,15,FALSE)))</f>
        <v>16.954999999999998</v>
      </c>
      <c r="P179" s="55">
        <f t="shared" ref="P179:Y179" si="192">IF(F$4="Yes",F179*F$5,0)</f>
        <v>144.25</v>
      </c>
      <c r="Q179" s="55">
        <f t="shared" si="192"/>
        <v>122.99999999999999</v>
      </c>
      <c r="R179" s="55">
        <f t="shared" si="192"/>
        <v>0</v>
      </c>
      <c r="S179" s="55">
        <f t="shared" si="192"/>
        <v>7.9</v>
      </c>
      <c r="T179" s="55">
        <f t="shared" si="192"/>
        <v>93.35</v>
      </c>
      <c r="U179" s="55">
        <f t="shared" si="192"/>
        <v>6.39</v>
      </c>
      <c r="V179" s="55">
        <f t="shared" si="192"/>
        <v>11.549999999999999</v>
      </c>
      <c r="W179" s="55">
        <f t="shared" si="192"/>
        <v>0</v>
      </c>
      <c r="X179" s="55">
        <f t="shared" si="192"/>
        <v>0</v>
      </c>
      <c r="Y179" s="56">
        <f t="shared" si="192"/>
        <v>0</v>
      </c>
      <c r="Z179" s="57">
        <f t="shared" si="2"/>
        <v>386.44</v>
      </c>
      <c r="AA179" s="59">
        <f t="shared" si="3"/>
        <v>4.6004761904761908</v>
      </c>
      <c r="AB179" s="59">
        <f t="shared" si="4"/>
        <v>-1.1602930238095226</v>
      </c>
      <c r="AC179" s="1"/>
      <c r="AD179" s="1"/>
      <c r="AE179" s="1"/>
      <c r="AF179" s="1"/>
      <c r="AG179" s="1"/>
      <c r="AH179" s="1"/>
      <c r="AI179" s="1"/>
      <c r="AJ179" s="1"/>
      <c r="AK179" s="1"/>
      <c r="AL179" s="1">
        <f>IFERROR(VLOOKUP(C179,CALC!$K$2:$M$8,2,FALSE),1)</f>
        <v>1.08</v>
      </c>
      <c r="AM179" s="1">
        <f>IFERROR(VLOOKUP(C179,CALC!$K$2:$M$8,3,FALSE),1)</f>
        <v>1.04</v>
      </c>
      <c r="AN179" s="1">
        <f>VLOOKUP(B179,CALC!$E$2:$H$33,3,FALSE)</f>
        <v>0.93</v>
      </c>
      <c r="AO179" s="1">
        <f>VLOOKUP(B179,CALC!$E$2:$H$33,4,FALSE)</f>
        <v>0.96500000000000008</v>
      </c>
      <c r="AP179" s="1"/>
      <c r="AQ179" s="3">
        <f t="shared" si="5"/>
        <v>4.7844952380952384</v>
      </c>
      <c r="AR179" s="3">
        <f t="shared" si="6"/>
        <v>4.9685142857142868</v>
      </c>
      <c r="AS179" s="3">
        <f t="shared" si="7"/>
        <v>4.4394595238095249</v>
      </c>
      <c r="AT179" s="3">
        <f t="shared" si="8"/>
        <v>4.2784428571428581</v>
      </c>
      <c r="AU179" s="3">
        <f t="shared" si="9"/>
        <v>4.6170379047619052</v>
      </c>
      <c r="AV179" s="3">
        <f t="shared" si="10"/>
        <v>4.4495805714285721</v>
      </c>
      <c r="AW179" s="3">
        <f t="shared" si="11"/>
        <v>4.7946162857142873</v>
      </c>
      <c r="AX179" s="3">
        <f t="shared" si="12"/>
        <v>4.620718285714287</v>
      </c>
      <c r="AY179" s="3">
        <f t="shared" si="13"/>
        <v>-1.1561309523809511</v>
      </c>
      <c r="AZ179" s="3">
        <f t="shared" si="14"/>
        <v>-1.2023761904761892</v>
      </c>
      <c r="BA179" s="3">
        <f t="shared" si="15"/>
        <v>-1.2486214285714272</v>
      </c>
      <c r="BB179" s="3">
        <f t="shared" si="16"/>
        <v>-1.1156663690476178</v>
      </c>
      <c r="BC179" s="3">
        <f t="shared" si="17"/>
        <v>-1.0752017857142846</v>
      </c>
      <c r="BD179" s="3">
        <f t="shared" si="18"/>
        <v>-1.1602930238095226</v>
      </c>
      <c r="BE179" s="3">
        <f t="shared" si="19"/>
        <v>-1.118209857142856</v>
      </c>
      <c r="BF179" s="3">
        <f t="shared" si="20"/>
        <v>-1.2049196785714273</v>
      </c>
      <c r="BG179" s="3">
        <f t="shared" si="21"/>
        <v>-1.1612179285714275</v>
      </c>
    </row>
    <row r="180" spans="1:59" ht="15" x14ac:dyDescent="0.25">
      <c r="A180" s="38" t="s">
        <v>338</v>
      </c>
      <c r="B180" s="38" t="s">
        <v>23</v>
      </c>
      <c r="C180" s="38" t="s">
        <v>186</v>
      </c>
      <c r="D180" s="38"/>
      <c r="E180" s="39">
        <f>AVERAGE(IFERROR(VLOOKUP($A180,'Nates Projections'!$A$8:$O$500,5,FALSE),VLOOKUP($A180,'Blakes Projections'!$A$8:$O$500,5,FALSE)),IFERROR(VLOOKUP($A180,'Blakes Projections'!$A$8:$O$500,5,FALSE),VLOOKUP($A180,'Nates Projections'!$A$8:$O$500,5,FALSE)))</f>
        <v>84</v>
      </c>
      <c r="F180" s="38">
        <f>AVERAGE(IFERROR(VLOOKUP($A180,'Nates Projections'!$A$8:$O$500,6,FALSE),VLOOKUP($A180,'Blakes Projections'!$A$8:$O$500,6,FALSE)),IFERROR(VLOOKUP($A180,'Blakes Projections'!$A$8:$O$500,6,FALSE),VLOOKUP($A180,'Nates Projections'!$A$8:$O$500,6,FALSE)))</f>
        <v>22.549999999999997</v>
      </c>
      <c r="G180" s="38">
        <f>AVERAGE(IFERROR(VLOOKUP($A180,'Nates Projections'!$A$8:$O$500,7,FALSE),VLOOKUP($A180,'Blakes Projections'!$A$8:$O$500,7,FALSE)),IFERROR(VLOOKUP($A180,'Blakes Projections'!$A$8:$O$500,7,FALSE),VLOOKUP($A180,'Nates Projections'!$A$8:$O$500,7,FALSE)))</f>
        <v>32.9</v>
      </c>
      <c r="H180" s="38">
        <f>AVERAGE(IFERROR(VLOOKUP($A180,'Nates Projections'!$A$8:$O$500,8,FALSE),VLOOKUP($A180,'Blakes Projections'!$A$8:$O$500,8,FALSE)),IFERROR(VLOOKUP($A180,'Blakes Projections'!$A$8:$O$500,8,FALSE),VLOOKUP($A180,'Nates Projections'!$A$8:$O$500,8,FALSE)))</f>
        <v>55.400000000000006</v>
      </c>
      <c r="I180" s="38">
        <f>AVERAGE(IFERROR(VLOOKUP($A180,'Nates Projections'!$A$8:$O$500,9,FALSE),VLOOKUP($A180,'Blakes Projections'!$A$8:$O$500,9,FALSE)),IFERROR(VLOOKUP($A180,'Blakes Projections'!$A$8:$O$500,9,FALSE),VLOOKUP($A180,'Nates Projections'!$A$8:$O$500,9,FALSE)))</f>
        <v>17.450000000000003</v>
      </c>
      <c r="J180" s="38">
        <f>AVERAGE(IFERROR(VLOOKUP($A180,'Nates Projections'!$A$8:$O$500,10,FALSE),VLOOKUP($A180,'Blakes Projections'!$A$8:$O$500,10,FALSE)),IFERROR(VLOOKUP($A180,'Blakes Projections'!$A$8:$O$500,10,FALSE),VLOOKUP($A180,'Nates Projections'!$A$8:$O$500,10,FALSE)))</f>
        <v>185.45</v>
      </c>
      <c r="K180" s="38">
        <f>AVERAGE(IFERROR(VLOOKUP($A180,'Nates Projections'!$A$8:$O$500,11,FALSE),VLOOKUP($A180,'Blakes Projections'!$A$8:$O$500,11,FALSE)),IFERROR(VLOOKUP($A180,'Blakes Projections'!$A$8:$O$500,11,FALSE),VLOOKUP($A180,'Nates Projections'!$A$8:$O$500,11,FALSE)))</f>
        <v>71.599999999999994</v>
      </c>
      <c r="L180" s="38">
        <f>AVERAGE(IFERROR(VLOOKUP($A180,'Nates Projections'!$A$8:$O$500,12,FALSE),VLOOKUP($A180,'Blakes Projections'!$A$8:$O$500,12,FALSE)),IFERROR(VLOOKUP($A180,'Blakes Projections'!$A$8:$O$500,12,FALSE),VLOOKUP($A180,'Nates Projections'!$A$8:$O$500,12,FALSE)))</f>
        <v>44.7</v>
      </c>
      <c r="M180" s="38">
        <f>AVERAGE(IFERROR(VLOOKUP($A180,'Nates Projections'!$A$8:$O$500,13,FALSE),VLOOKUP($A180,'Blakes Projections'!$A$8:$O$500,13,FALSE)),IFERROR(VLOOKUP($A180,'Blakes Projections'!$A$8:$O$500,13,FALSE),VLOOKUP($A180,'Nates Projections'!$A$8:$O$500,13,FALSE)))</f>
        <v>24.2</v>
      </c>
      <c r="N180" s="52">
        <f t="shared" si="0"/>
        <v>0.12159611755190078</v>
      </c>
      <c r="O180" s="71">
        <f>AVERAGE(IFERROR(VLOOKUP($A180,'Nates Projections'!$A$8:$O$500,15,FALSE),VLOOKUP($A180,'Blakes Projections'!$A$8:$O$500,15,FALSE)),IFERROR(VLOOKUP($A180,'Blakes Projections'!$A$8:$O$500,15,FALSE),VLOOKUP($A180,'Nates Projections'!$A$8:$O$500,15,FALSE)))</f>
        <v>16.850000000000001</v>
      </c>
      <c r="P180" s="55">
        <f t="shared" ref="P180:Y180" si="193">IF(F$4="Yes",F180*F$5,0)</f>
        <v>112.74999999999999</v>
      </c>
      <c r="Q180" s="55">
        <f t="shared" si="193"/>
        <v>123.375</v>
      </c>
      <c r="R180" s="55">
        <f t="shared" si="193"/>
        <v>0</v>
      </c>
      <c r="S180" s="55">
        <f t="shared" si="193"/>
        <v>8.7250000000000014</v>
      </c>
      <c r="T180" s="55">
        <f t="shared" si="193"/>
        <v>92.724999999999994</v>
      </c>
      <c r="U180" s="55">
        <f t="shared" si="193"/>
        <v>21.479999999999997</v>
      </c>
      <c r="V180" s="55">
        <f t="shared" si="193"/>
        <v>26.82</v>
      </c>
      <c r="W180" s="55">
        <f t="shared" si="193"/>
        <v>0</v>
      </c>
      <c r="X180" s="55">
        <f t="shared" si="193"/>
        <v>0</v>
      </c>
      <c r="Y180" s="56">
        <f t="shared" si="193"/>
        <v>0</v>
      </c>
      <c r="Z180" s="57">
        <f t="shared" si="2"/>
        <v>385.875</v>
      </c>
      <c r="AA180" s="59">
        <f t="shared" si="3"/>
        <v>4.59375</v>
      </c>
      <c r="AB180" s="59">
        <f t="shared" si="4"/>
        <v>-1.2335588571428562</v>
      </c>
      <c r="AC180" s="1"/>
      <c r="AD180" s="1"/>
      <c r="AE180" s="1"/>
      <c r="AF180" s="1"/>
      <c r="AG180" s="1"/>
      <c r="AH180" s="1"/>
      <c r="AI180" s="1"/>
      <c r="AJ180" s="1"/>
      <c r="AK180" s="1"/>
      <c r="AL180" s="1">
        <f>IFERROR(VLOOKUP(C180,CALC!$K$2:$M$8,2,FALSE),1)</f>
        <v>1.08</v>
      </c>
      <c r="AM180" s="1">
        <f>IFERROR(VLOOKUP(C180,CALC!$K$2:$M$8,3,FALSE),1)</f>
        <v>1.04</v>
      </c>
      <c r="AN180" s="1">
        <f>VLOOKUP(B180,CALC!$E$2:$H$33,3,FALSE)</f>
        <v>1.04</v>
      </c>
      <c r="AO180" s="1">
        <f>VLOOKUP(B180,CALC!$E$2:$H$33,4,FALSE)</f>
        <v>1.02</v>
      </c>
      <c r="AP180" s="1"/>
      <c r="AQ180" s="3">
        <f t="shared" si="5"/>
        <v>4.7774999999999999</v>
      </c>
      <c r="AR180" s="3">
        <f t="shared" si="6"/>
        <v>4.9612500000000006</v>
      </c>
      <c r="AS180" s="3">
        <f t="shared" si="7"/>
        <v>4.6856249999999999</v>
      </c>
      <c r="AT180" s="3">
        <f t="shared" si="8"/>
        <v>4.7774999999999999</v>
      </c>
      <c r="AU180" s="3">
        <f t="shared" si="9"/>
        <v>4.8730500000000001</v>
      </c>
      <c r="AV180" s="3">
        <f t="shared" si="10"/>
        <v>4.9686000000000003</v>
      </c>
      <c r="AW180" s="3">
        <f t="shared" si="11"/>
        <v>5.0604750000000003</v>
      </c>
      <c r="AX180" s="3">
        <f t="shared" si="12"/>
        <v>5.1597000000000008</v>
      </c>
      <c r="AY180" s="3">
        <f t="shared" si="13"/>
        <v>-1.1628571428571419</v>
      </c>
      <c r="AZ180" s="3">
        <f t="shared" si="14"/>
        <v>-1.2093714285714277</v>
      </c>
      <c r="BA180" s="3">
        <f t="shared" si="15"/>
        <v>-1.2558857142857134</v>
      </c>
      <c r="BB180" s="3">
        <f t="shared" si="16"/>
        <v>-1.1861142857142848</v>
      </c>
      <c r="BC180" s="3">
        <f t="shared" si="17"/>
        <v>-1.2093714285714277</v>
      </c>
      <c r="BD180" s="3">
        <f t="shared" si="18"/>
        <v>-1.2335588571428562</v>
      </c>
      <c r="BE180" s="3">
        <f t="shared" si="19"/>
        <v>-1.2577462857142847</v>
      </c>
      <c r="BF180" s="3">
        <f t="shared" si="20"/>
        <v>-1.2810034285714276</v>
      </c>
      <c r="BG180" s="3">
        <f t="shared" si="21"/>
        <v>-1.306121142857142</v>
      </c>
    </row>
    <row r="181" spans="1:59" ht="15" x14ac:dyDescent="0.25">
      <c r="A181" s="38" t="s">
        <v>372</v>
      </c>
      <c r="B181" s="38" t="s">
        <v>49</v>
      </c>
      <c r="C181" s="38" t="s">
        <v>181</v>
      </c>
      <c r="D181" s="38"/>
      <c r="E181" s="39">
        <f>AVERAGE(IFERROR(VLOOKUP($A181,'Nates Projections'!$A$8:$O$500,5,FALSE),VLOOKUP($A181,'Blakes Projections'!$A$8:$O$500,5,FALSE)),IFERROR(VLOOKUP($A181,'Blakes Projections'!$A$8:$O$500,5,FALSE),VLOOKUP($A181,'Nates Projections'!$A$8:$O$500,5,FALSE)))</f>
        <v>84</v>
      </c>
      <c r="F181" s="38">
        <f>AVERAGE(IFERROR(VLOOKUP($A181,'Nates Projections'!$A$8:$O$500,6,FALSE),VLOOKUP($A181,'Blakes Projections'!$A$8:$O$500,6,FALSE)),IFERROR(VLOOKUP($A181,'Blakes Projections'!$A$8:$O$500,6,FALSE),VLOOKUP($A181,'Nates Projections'!$A$8:$O$500,6,FALSE)))</f>
        <v>8.3000000000000007</v>
      </c>
      <c r="G181" s="38">
        <f>AVERAGE(IFERROR(VLOOKUP($A181,'Nates Projections'!$A$8:$O$500,7,FALSE),VLOOKUP($A181,'Blakes Projections'!$A$8:$O$500,7,FALSE)),IFERROR(VLOOKUP($A181,'Blakes Projections'!$A$8:$O$500,7,FALSE),VLOOKUP($A181,'Nates Projections'!$A$8:$O$500,7,FALSE)))</f>
        <v>35.450000000000003</v>
      </c>
      <c r="H181" s="38">
        <f>AVERAGE(IFERROR(VLOOKUP($A181,'Nates Projections'!$A$8:$O$500,8,FALSE),VLOOKUP($A181,'Blakes Projections'!$A$8:$O$500,8,FALSE)),IFERROR(VLOOKUP($A181,'Blakes Projections'!$A$8:$O$500,8,FALSE),VLOOKUP($A181,'Nates Projections'!$A$8:$O$500,8,FALSE)))</f>
        <v>43.75</v>
      </c>
      <c r="I181" s="38">
        <f>AVERAGE(IFERROR(VLOOKUP($A181,'Nates Projections'!$A$8:$O$500,9,FALSE),VLOOKUP($A181,'Blakes Projections'!$A$8:$O$500,9,FALSE)),IFERROR(VLOOKUP($A181,'Blakes Projections'!$A$8:$O$500,9,FALSE),VLOOKUP($A181,'Nates Projections'!$A$8:$O$500,9,FALSE)))</f>
        <v>13.05</v>
      </c>
      <c r="J181" s="38">
        <f>AVERAGE(IFERROR(VLOOKUP($A181,'Nates Projections'!$A$8:$O$500,10,FALSE),VLOOKUP($A181,'Blakes Projections'!$A$8:$O$500,10,FALSE)),IFERROR(VLOOKUP($A181,'Blakes Projections'!$A$8:$O$500,10,FALSE),VLOOKUP($A181,'Nates Projections'!$A$8:$O$500,10,FALSE)))</f>
        <v>118</v>
      </c>
      <c r="K181" s="38">
        <f>AVERAGE(IFERROR(VLOOKUP($A181,'Nates Projections'!$A$8:$O$500,11,FALSE),VLOOKUP($A181,'Blakes Projections'!$A$8:$O$500,11,FALSE)),IFERROR(VLOOKUP($A181,'Blakes Projections'!$A$8:$O$500,11,FALSE),VLOOKUP($A181,'Nates Projections'!$A$8:$O$500,11,FALSE)))</f>
        <v>40.700000000000003</v>
      </c>
      <c r="L181" s="38">
        <f>AVERAGE(IFERROR(VLOOKUP($A181,'Nates Projections'!$A$8:$O$500,12,FALSE),VLOOKUP($A181,'Blakes Projections'!$A$8:$O$500,12,FALSE)),IFERROR(VLOOKUP($A181,'Blakes Projections'!$A$8:$O$500,12,FALSE),VLOOKUP($A181,'Nates Projections'!$A$8:$O$500,12,FALSE)))</f>
        <v>111</v>
      </c>
      <c r="M181" s="38">
        <f>AVERAGE(IFERROR(VLOOKUP($A181,'Nates Projections'!$A$8:$O$500,13,FALSE),VLOOKUP($A181,'Blakes Projections'!$A$8:$O$500,13,FALSE)),IFERROR(VLOOKUP($A181,'Blakes Projections'!$A$8:$O$500,13,FALSE),VLOOKUP($A181,'Nates Projections'!$A$8:$O$500,13,FALSE)))</f>
        <v>19.850000000000001</v>
      </c>
      <c r="N181" s="52">
        <f t="shared" si="0"/>
        <v>7.0338983050847459E-2</v>
      </c>
      <c r="O181" s="71">
        <f>AVERAGE(IFERROR(VLOOKUP($A181,'Nates Projections'!$A$8:$O$500,15,FALSE),VLOOKUP($A181,'Blakes Projections'!$A$8:$O$500,15,FALSE)),IFERROR(VLOOKUP($A181,'Blakes Projections'!$A$8:$O$500,15,FALSE),VLOOKUP($A181,'Nates Projections'!$A$8:$O$500,15,FALSE)))</f>
        <v>23.9</v>
      </c>
      <c r="P181" s="55">
        <f t="shared" ref="P181:Y181" si="194">IF(F$4="Yes",F181*F$5,0)</f>
        <v>41.5</v>
      </c>
      <c r="Q181" s="55">
        <f t="shared" si="194"/>
        <v>132.9375</v>
      </c>
      <c r="R181" s="55">
        <f t="shared" si="194"/>
        <v>0</v>
      </c>
      <c r="S181" s="55">
        <f t="shared" si="194"/>
        <v>6.5250000000000004</v>
      </c>
      <c r="T181" s="55">
        <f t="shared" si="194"/>
        <v>59</v>
      </c>
      <c r="U181" s="55">
        <f t="shared" si="194"/>
        <v>12.21</v>
      </c>
      <c r="V181" s="55">
        <f t="shared" si="194"/>
        <v>66.599999999999994</v>
      </c>
      <c r="W181" s="55">
        <f t="shared" si="194"/>
        <v>0</v>
      </c>
      <c r="X181" s="55">
        <f t="shared" si="194"/>
        <v>0</v>
      </c>
      <c r="Y181" s="56">
        <f t="shared" si="194"/>
        <v>0</v>
      </c>
      <c r="Z181" s="57">
        <f t="shared" si="2"/>
        <v>318.77250000000004</v>
      </c>
      <c r="AA181" s="59">
        <f t="shared" si="3"/>
        <v>3.7949107142857148</v>
      </c>
      <c r="AB181" s="59">
        <f t="shared" si="4"/>
        <v>-1.0133360416666668</v>
      </c>
      <c r="AC181" s="1"/>
      <c r="AD181" s="1"/>
      <c r="AE181" s="1"/>
      <c r="AF181" s="1"/>
      <c r="AG181" s="1"/>
      <c r="AH181" s="1"/>
      <c r="AI181" s="1"/>
      <c r="AJ181" s="1"/>
      <c r="AK181" s="1"/>
      <c r="AL181" s="1">
        <f>IFERROR(VLOOKUP(C181,CALC!$K$2:$M$8,2,FALSE),1)</f>
        <v>1</v>
      </c>
      <c r="AM181" s="1">
        <f>IFERROR(VLOOKUP(C181,CALC!$K$2:$M$8,3,FALSE),1)</f>
        <v>1</v>
      </c>
      <c r="AN181" s="1">
        <f>VLOOKUP(B181,CALC!$E$2:$H$33,3,FALSE)</f>
        <v>0.81</v>
      </c>
      <c r="AO181" s="1">
        <f>VLOOKUP(B181,CALC!$E$2:$H$33,4,FALSE)</f>
        <v>0.90500000000000003</v>
      </c>
      <c r="AP181" s="1"/>
      <c r="AQ181" s="3">
        <f t="shared" si="5"/>
        <v>3.7949107142857148</v>
      </c>
      <c r="AR181" s="3">
        <f t="shared" si="6"/>
        <v>3.7949107142857148</v>
      </c>
      <c r="AS181" s="3">
        <f t="shared" si="7"/>
        <v>3.4343941964285718</v>
      </c>
      <c r="AT181" s="3">
        <f t="shared" si="8"/>
        <v>3.0738776785714292</v>
      </c>
      <c r="AU181" s="3">
        <f t="shared" si="9"/>
        <v>3.4343941964285718</v>
      </c>
      <c r="AV181" s="3">
        <f t="shared" si="10"/>
        <v>3.0738776785714292</v>
      </c>
      <c r="AW181" s="3">
        <f t="shared" si="11"/>
        <v>3.4343941964285718</v>
      </c>
      <c r="AX181" s="3">
        <f t="shared" si="12"/>
        <v>3.0738776785714292</v>
      </c>
      <c r="AY181" s="3">
        <f t="shared" si="13"/>
        <v>-1.1197083333333335</v>
      </c>
      <c r="AZ181" s="3">
        <f t="shared" si="14"/>
        <v>-1.1197083333333335</v>
      </c>
      <c r="BA181" s="3">
        <f t="shared" si="15"/>
        <v>-1.1197083333333335</v>
      </c>
      <c r="BB181" s="3">
        <f t="shared" si="16"/>
        <v>-1.0133360416666668</v>
      </c>
      <c r="BC181" s="3">
        <f t="shared" si="17"/>
        <v>-0.90696375000000018</v>
      </c>
      <c r="BD181" s="3">
        <f t="shared" si="18"/>
        <v>-1.0133360416666668</v>
      </c>
      <c r="BE181" s="3">
        <f t="shared" si="19"/>
        <v>-0.90696375000000018</v>
      </c>
      <c r="BF181" s="3">
        <f t="shared" si="20"/>
        <v>-1.0133360416666668</v>
      </c>
      <c r="BG181" s="3">
        <f t="shared" si="21"/>
        <v>-0.90696375000000018</v>
      </c>
    </row>
    <row r="182" spans="1:59" ht="15" x14ac:dyDescent="0.25">
      <c r="A182" s="38" t="s">
        <v>356</v>
      </c>
      <c r="B182" s="38" t="s">
        <v>68</v>
      </c>
      <c r="C182" s="38" t="s">
        <v>191</v>
      </c>
      <c r="D182" s="38"/>
      <c r="E182" s="39">
        <f>AVERAGE(IFERROR(VLOOKUP($A182,'Nates Projections'!$A$8:$O$500,5,FALSE),VLOOKUP($A182,'Blakes Projections'!$A$8:$O$500,5,FALSE)),IFERROR(VLOOKUP($A182,'Blakes Projections'!$A$8:$O$500,5,FALSE),VLOOKUP($A182,'Nates Projections'!$A$8:$O$500,5,FALSE)))</f>
        <v>84</v>
      </c>
      <c r="F182" s="38">
        <f>AVERAGE(IFERROR(VLOOKUP($A182,'Nates Projections'!$A$8:$O$500,6,FALSE),VLOOKUP($A182,'Blakes Projections'!$A$8:$O$500,6,FALSE)),IFERROR(VLOOKUP($A182,'Blakes Projections'!$A$8:$O$500,6,FALSE),VLOOKUP($A182,'Nates Projections'!$A$8:$O$500,6,FALSE)))</f>
        <v>23.7</v>
      </c>
      <c r="G182" s="38">
        <f>AVERAGE(IFERROR(VLOOKUP($A182,'Nates Projections'!$A$8:$O$500,7,FALSE),VLOOKUP($A182,'Blakes Projections'!$A$8:$O$500,7,FALSE)),IFERROR(VLOOKUP($A182,'Blakes Projections'!$A$8:$O$500,7,FALSE),VLOOKUP($A182,'Nates Projections'!$A$8:$O$500,7,FALSE)))</f>
        <v>35.549999999999997</v>
      </c>
      <c r="H182" s="38">
        <f>AVERAGE(IFERROR(VLOOKUP($A182,'Nates Projections'!$A$8:$O$500,8,FALSE),VLOOKUP($A182,'Blakes Projections'!$A$8:$O$500,8,FALSE)),IFERROR(VLOOKUP($A182,'Blakes Projections'!$A$8:$O$500,8,FALSE),VLOOKUP($A182,'Nates Projections'!$A$8:$O$500,8,FALSE)))</f>
        <v>59.25</v>
      </c>
      <c r="I182" s="38">
        <f>AVERAGE(IFERROR(VLOOKUP($A182,'Nates Projections'!$A$8:$O$500,9,FALSE),VLOOKUP($A182,'Blakes Projections'!$A$8:$O$500,9,FALSE)),IFERROR(VLOOKUP($A182,'Blakes Projections'!$A$8:$O$500,9,FALSE),VLOOKUP($A182,'Nates Projections'!$A$8:$O$500,9,FALSE)))</f>
        <v>4.8499999999999996</v>
      </c>
      <c r="J182" s="38">
        <f>AVERAGE(IFERROR(VLOOKUP($A182,'Nates Projections'!$A$8:$O$500,10,FALSE),VLOOKUP($A182,'Blakes Projections'!$A$8:$O$500,10,FALSE)),IFERROR(VLOOKUP($A182,'Blakes Projections'!$A$8:$O$500,10,FALSE),VLOOKUP($A182,'Nates Projections'!$A$8:$O$500,10,FALSE)))</f>
        <v>131.80000000000001</v>
      </c>
      <c r="K182" s="38">
        <f>AVERAGE(IFERROR(VLOOKUP($A182,'Nates Projections'!$A$8:$O$500,11,FALSE),VLOOKUP($A182,'Blakes Projections'!$A$8:$O$500,11,FALSE)),IFERROR(VLOOKUP($A182,'Blakes Projections'!$A$8:$O$500,11,FALSE),VLOOKUP($A182,'Nates Projections'!$A$8:$O$500,11,FALSE)))</f>
        <v>141.69999999999999</v>
      </c>
      <c r="L182" s="38">
        <f>AVERAGE(IFERROR(VLOOKUP($A182,'Nates Projections'!$A$8:$O$500,12,FALSE),VLOOKUP($A182,'Blakes Projections'!$A$8:$O$500,12,FALSE)),IFERROR(VLOOKUP($A182,'Blakes Projections'!$A$8:$O$500,12,FALSE),VLOOKUP($A182,'Nates Projections'!$A$8:$O$500,12,FALSE)))</f>
        <v>38.200000000000003</v>
      </c>
      <c r="M182" s="38">
        <f>AVERAGE(IFERROR(VLOOKUP($A182,'Nates Projections'!$A$8:$O$500,13,FALSE),VLOOKUP($A182,'Blakes Projections'!$A$8:$O$500,13,FALSE)),IFERROR(VLOOKUP($A182,'Blakes Projections'!$A$8:$O$500,13,FALSE),VLOOKUP($A182,'Nates Projections'!$A$8:$O$500,13,FALSE)))</f>
        <v>17.399999999999999</v>
      </c>
      <c r="N182" s="52">
        <f t="shared" si="0"/>
        <v>0.17981790591805763</v>
      </c>
      <c r="O182" s="71">
        <f>AVERAGE(IFERROR(VLOOKUP($A182,'Nates Projections'!$A$8:$O$500,15,FALSE),VLOOKUP($A182,'Blakes Projections'!$A$8:$O$500,15,FALSE)),IFERROR(VLOOKUP($A182,'Blakes Projections'!$A$8:$O$500,15,FALSE),VLOOKUP($A182,'Nates Projections'!$A$8:$O$500,15,FALSE)))</f>
        <v>16.149999999999999</v>
      </c>
      <c r="P182" s="55">
        <f t="shared" ref="P182:Y182" si="195">IF(F$4="Yes",F182*F$5,0)</f>
        <v>118.5</v>
      </c>
      <c r="Q182" s="55">
        <f t="shared" si="195"/>
        <v>133.3125</v>
      </c>
      <c r="R182" s="55">
        <f t="shared" si="195"/>
        <v>0</v>
      </c>
      <c r="S182" s="55">
        <f t="shared" si="195"/>
        <v>2.4249999999999998</v>
      </c>
      <c r="T182" s="55">
        <f t="shared" si="195"/>
        <v>65.900000000000006</v>
      </c>
      <c r="U182" s="55">
        <f t="shared" si="195"/>
        <v>42.51</v>
      </c>
      <c r="V182" s="55">
        <f t="shared" si="195"/>
        <v>22.92</v>
      </c>
      <c r="W182" s="55">
        <f t="shared" si="195"/>
        <v>0</v>
      </c>
      <c r="X182" s="55">
        <f t="shared" si="195"/>
        <v>0</v>
      </c>
      <c r="Y182" s="56">
        <f t="shared" si="195"/>
        <v>0</v>
      </c>
      <c r="Z182" s="57">
        <f t="shared" si="2"/>
        <v>385.56750000000005</v>
      </c>
      <c r="AA182" s="59">
        <f t="shared" si="3"/>
        <v>4.5900892857142868</v>
      </c>
      <c r="AB182" s="59">
        <f t="shared" si="4"/>
        <v>-1.2015133928571409</v>
      </c>
      <c r="AC182" s="1"/>
      <c r="AD182" s="1"/>
      <c r="AE182" s="1"/>
      <c r="AF182" s="1"/>
      <c r="AG182" s="1"/>
      <c r="AH182" s="1"/>
      <c r="AI182" s="1"/>
      <c r="AJ182" s="1"/>
      <c r="AK182" s="1"/>
      <c r="AL182" s="1">
        <f>IFERROR(VLOOKUP(C182,CALC!$K$2:$M$8,2,FALSE),1)</f>
        <v>1.06</v>
      </c>
      <c r="AM182" s="1">
        <f>IFERROR(VLOOKUP(C182,CALC!$K$2:$M$8,3,FALSE),1)</f>
        <v>1.03</v>
      </c>
      <c r="AN182" s="1">
        <f>VLOOKUP(B182,CALC!$E$2:$H$33,3,FALSE)</f>
        <v>1</v>
      </c>
      <c r="AO182" s="1">
        <f>VLOOKUP(B182,CALC!$E$2:$H$33,4,FALSE)</f>
        <v>1</v>
      </c>
      <c r="AP182" s="1"/>
      <c r="AQ182" s="3">
        <f t="shared" si="5"/>
        <v>4.7277919642857151</v>
      </c>
      <c r="AR182" s="3">
        <f t="shared" si="6"/>
        <v>4.8654946428571444</v>
      </c>
      <c r="AS182" s="3">
        <f t="shared" si="7"/>
        <v>4.5900892857142868</v>
      </c>
      <c r="AT182" s="3">
        <f t="shared" si="8"/>
        <v>4.5900892857142868</v>
      </c>
      <c r="AU182" s="3">
        <f t="shared" si="9"/>
        <v>4.7277919642857151</v>
      </c>
      <c r="AV182" s="3">
        <f t="shared" si="10"/>
        <v>4.7277919642857151</v>
      </c>
      <c r="AW182" s="3">
        <f t="shared" si="11"/>
        <v>4.8654946428571444</v>
      </c>
      <c r="AX182" s="3">
        <f t="shared" si="12"/>
        <v>4.8654946428571444</v>
      </c>
      <c r="AY182" s="3">
        <f t="shared" si="13"/>
        <v>-1.1665178571428552</v>
      </c>
      <c r="AZ182" s="3">
        <f t="shared" si="14"/>
        <v>-1.2015133928571409</v>
      </c>
      <c r="BA182" s="3">
        <f t="shared" si="15"/>
        <v>-1.2365089285714266</v>
      </c>
      <c r="BB182" s="3">
        <f t="shared" si="16"/>
        <v>-1.1665178571428552</v>
      </c>
      <c r="BC182" s="3">
        <f t="shared" si="17"/>
        <v>-1.1665178571428552</v>
      </c>
      <c r="BD182" s="3">
        <f t="shared" si="18"/>
        <v>-1.2015133928571409</v>
      </c>
      <c r="BE182" s="3">
        <f t="shared" si="19"/>
        <v>-1.2015133928571409</v>
      </c>
      <c r="BF182" s="3">
        <f t="shared" si="20"/>
        <v>-1.2365089285714266</v>
      </c>
      <c r="BG182" s="3">
        <f t="shared" si="21"/>
        <v>-1.2365089285714266</v>
      </c>
    </row>
    <row r="183" spans="1:59" ht="15" x14ac:dyDescent="0.25">
      <c r="A183" s="38" t="s">
        <v>376</v>
      </c>
      <c r="B183" s="38" t="s">
        <v>63</v>
      </c>
      <c r="C183" s="38" t="s">
        <v>186</v>
      </c>
      <c r="D183" s="38"/>
      <c r="E183" s="39">
        <f>AVERAGE(IFERROR(VLOOKUP($A183,'Nates Projections'!$A$8:$O$500,5,FALSE),VLOOKUP($A183,'Blakes Projections'!$A$8:$O$500,5,FALSE)),IFERROR(VLOOKUP($A183,'Blakes Projections'!$A$8:$O$500,5,FALSE),VLOOKUP($A183,'Nates Projections'!$A$8:$O$500,5,FALSE)))</f>
        <v>84</v>
      </c>
      <c r="F183" s="38">
        <f>AVERAGE(IFERROR(VLOOKUP($A183,'Nates Projections'!$A$8:$O$500,6,FALSE),VLOOKUP($A183,'Blakes Projections'!$A$8:$O$500,6,FALSE)),IFERROR(VLOOKUP($A183,'Blakes Projections'!$A$8:$O$500,6,FALSE),VLOOKUP($A183,'Nates Projections'!$A$8:$O$500,6,FALSE)))</f>
        <v>24.1</v>
      </c>
      <c r="G183" s="38">
        <f>AVERAGE(IFERROR(VLOOKUP($A183,'Nates Projections'!$A$8:$O$500,7,FALSE),VLOOKUP($A183,'Blakes Projections'!$A$8:$O$500,7,FALSE)),IFERROR(VLOOKUP($A183,'Blakes Projections'!$A$8:$O$500,7,FALSE),VLOOKUP($A183,'Nates Projections'!$A$8:$O$500,7,FALSE)))</f>
        <v>37.6</v>
      </c>
      <c r="H183" s="38">
        <f>AVERAGE(IFERROR(VLOOKUP($A183,'Nates Projections'!$A$8:$O$500,8,FALSE),VLOOKUP($A183,'Blakes Projections'!$A$8:$O$500,8,FALSE)),IFERROR(VLOOKUP($A183,'Blakes Projections'!$A$8:$O$500,8,FALSE),VLOOKUP($A183,'Nates Projections'!$A$8:$O$500,8,FALSE)))</f>
        <v>61.65</v>
      </c>
      <c r="I183" s="38">
        <f>AVERAGE(IFERROR(VLOOKUP($A183,'Nates Projections'!$A$8:$O$500,9,FALSE),VLOOKUP($A183,'Blakes Projections'!$A$8:$O$500,9,FALSE)),IFERROR(VLOOKUP($A183,'Blakes Projections'!$A$8:$O$500,9,FALSE),VLOOKUP($A183,'Nates Projections'!$A$8:$O$500,9,FALSE)))</f>
        <v>17.3</v>
      </c>
      <c r="J183" s="38">
        <f>AVERAGE(IFERROR(VLOOKUP($A183,'Nates Projections'!$A$8:$O$500,10,FALSE),VLOOKUP($A183,'Blakes Projections'!$A$8:$O$500,10,FALSE)),IFERROR(VLOOKUP($A183,'Blakes Projections'!$A$8:$O$500,10,FALSE),VLOOKUP($A183,'Nates Projections'!$A$8:$O$500,10,FALSE)))</f>
        <v>183.60000000000002</v>
      </c>
      <c r="K183" s="38">
        <f>AVERAGE(IFERROR(VLOOKUP($A183,'Nates Projections'!$A$8:$O$500,11,FALSE),VLOOKUP($A183,'Blakes Projections'!$A$8:$O$500,11,FALSE)),IFERROR(VLOOKUP($A183,'Blakes Projections'!$A$8:$O$500,11,FALSE),VLOOKUP($A183,'Nates Projections'!$A$8:$O$500,11,FALSE)))</f>
        <v>33.049999999999997</v>
      </c>
      <c r="L183" s="38">
        <f>AVERAGE(IFERROR(VLOOKUP($A183,'Nates Projections'!$A$8:$O$500,12,FALSE),VLOOKUP($A183,'Blakes Projections'!$A$8:$O$500,12,FALSE)),IFERROR(VLOOKUP($A183,'Blakes Projections'!$A$8:$O$500,12,FALSE),VLOOKUP($A183,'Nates Projections'!$A$8:$O$500,12,FALSE)))</f>
        <v>23</v>
      </c>
      <c r="M183" s="38">
        <f>AVERAGE(IFERROR(VLOOKUP($A183,'Nates Projections'!$A$8:$O$500,13,FALSE),VLOOKUP($A183,'Blakes Projections'!$A$8:$O$500,13,FALSE)),IFERROR(VLOOKUP($A183,'Blakes Projections'!$A$8:$O$500,13,FALSE),VLOOKUP($A183,'Nates Projections'!$A$8:$O$500,13,FALSE)))</f>
        <v>57.65</v>
      </c>
      <c r="N183" s="52">
        <f t="shared" si="0"/>
        <v>0.13126361655773419</v>
      </c>
      <c r="O183" s="71">
        <f>AVERAGE(IFERROR(VLOOKUP($A183,'Nates Projections'!$A$8:$O$500,15,FALSE),VLOOKUP($A183,'Blakes Projections'!$A$8:$O$500,15,FALSE)),IFERROR(VLOOKUP($A183,'Blakes Projections'!$A$8:$O$500,15,FALSE),VLOOKUP($A183,'Nates Projections'!$A$8:$O$500,15,FALSE)))</f>
        <v>15.75</v>
      </c>
      <c r="P183" s="55">
        <f t="shared" ref="P183:Y183" si="196">IF(F$4="Yes",F183*F$5,0)</f>
        <v>120.5</v>
      </c>
      <c r="Q183" s="55">
        <f t="shared" si="196"/>
        <v>141</v>
      </c>
      <c r="R183" s="55">
        <f t="shared" si="196"/>
        <v>0</v>
      </c>
      <c r="S183" s="55">
        <f t="shared" si="196"/>
        <v>8.65</v>
      </c>
      <c r="T183" s="55">
        <f t="shared" si="196"/>
        <v>91.800000000000011</v>
      </c>
      <c r="U183" s="55">
        <f t="shared" si="196"/>
        <v>9.9149999999999991</v>
      </c>
      <c r="V183" s="55">
        <f t="shared" si="196"/>
        <v>13.799999999999999</v>
      </c>
      <c r="W183" s="55">
        <f t="shared" si="196"/>
        <v>0</v>
      </c>
      <c r="X183" s="55">
        <f t="shared" si="196"/>
        <v>0</v>
      </c>
      <c r="Y183" s="56">
        <f t="shared" si="196"/>
        <v>0</v>
      </c>
      <c r="Z183" s="57">
        <f t="shared" si="2"/>
        <v>385.66500000000002</v>
      </c>
      <c r="AA183" s="59">
        <f t="shared" si="3"/>
        <v>4.5912500000000005</v>
      </c>
      <c r="AB183" s="59">
        <f t="shared" si="4"/>
        <v>-1.2362108571428556</v>
      </c>
      <c r="AC183" s="1"/>
      <c r="AD183" s="1"/>
      <c r="AE183" s="1"/>
      <c r="AF183" s="1"/>
      <c r="AG183" s="1"/>
      <c r="AH183" s="1"/>
      <c r="AI183" s="1"/>
      <c r="AJ183" s="1"/>
      <c r="AK183" s="1"/>
      <c r="AL183" s="1">
        <f>IFERROR(VLOOKUP(C183,CALC!$K$2:$M$8,2,FALSE),1)</f>
        <v>1.08</v>
      </c>
      <c r="AM183" s="1">
        <f>IFERROR(VLOOKUP(C183,CALC!$K$2:$M$8,3,FALSE),1)</f>
        <v>1.04</v>
      </c>
      <c r="AN183" s="1">
        <f>VLOOKUP(B183,CALC!$E$2:$H$33,3,FALSE)</f>
        <v>1.04</v>
      </c>
      <c r="AO183" s="1">
        <f>VLOOKUP(B183,CALC!$E$2:$H$33,4,FALSE)</f>
        <v>1.02</v>
      </c>
      <c r="AP183" s="1"/>
      <c r="AQ183" s="3">
        <f t="shared" si="5"/>
        <v>4.7749000000000006</v>
      </c>
      <c r="AR183" s="3">
        <f t="shared" si="6"/>
        <v>4.9585500000000007</v>
      </c>
      <c r="AS183" s="3">
        <f t="shared" si="7"/>
        <v>4.6830750000000005</v>
      </c>
      <c r="AT183" s="3">
        <f t="shared" si="8"/>
        <v>4.7749000000000006</v>
      </c>
      <c r="AU183" s="3">
        <f t="shared" si="9"/>
        <v>4.8703980000000007</v>
      </c>
      <c r="AV183" s="3">
        <f t="shared" si="10"/>
        <v>4.9658960000000008</v>
      </c>
      <c r="AW183" s="3">
        <f t="shared" si="11"/>
        <v>5.0577210000000008</v>
      </c>
      <c r="AX183" s="3">
        <f t="shared" si="12"/>
        <v>5.1568920000000009</v>
      </c>
      <c r="AY183" s="3">
        <f t="shared" si="13"/>
        <v>-1.1653571428571414</v>
      </c>
      <c r="AZ183" s="3">
        <f t="shared" si="14"/>
        <v>-1.2119714285714271</v>
      </c>
      <c r="BA183" s="3">
        <f t="shared" si="15"/>
        <v>-1.2585857142857129</v>
      </c>
      <c r="BB183" s="3">
        <f t="shared" si="16"/>
        <v>-1.1886642857142842</v>
      </c>
      <c r="BC183" s="3">
        <f t="shared" si="17"/>
        <v>-1.2119714285714271</v>
      </c>
      <c r="BD183" s="3">
        <f t="shared" si="18"/>
        <v>-1.2362108571428556</v>
      </c>
      <c r="BE183" s="3">
        <f t="shared" si="19"/>
        <v>-1.2604502857142843</v>
      </c>
      <c r="BF183" s="3">
        <f t="shared" si="20"/>
        <v>-1.2837574285714271</v>
      </c>
      <c r="BG183" s="3">
        <f t="shared" si="21"/>
        <v>-1.3089291428571415</v>
      </c>
    </row>
    <row r="184" spans="1:59" ht="15" x14ac:dyDescent="0.25">
      <c r="A184" s="38" t="s">
        <v>358</v>
      </c>
      <c r="B184" s="38" t="s">
        <v>37</v>
      </c>
      <c r="C184" s="38" t="s">
        <v>153</v>
      </c>
      <c r="D184" s="38"/>
      <c r="E184" s="39">
        <f>AVERAGE(IFERROR(VLOOKUP($A184,'Nates Projections'!$A$8:$O$500,5,FALSE),VLOOKUP($A184,'Blakes Projections'!$A$8:$O$500,5,FALSE)),IFERROR(VLOOKUP($A184,'Blakes Projections'!$A$8:$O$500,5,FALSE),VLOOKUP($A184,'Nates Projections'!$A$8:$O$500,5,FALSE)))</f>
        <v>84</v>
      </c>
      <c r="F184" s="38">
        <f>AVERAGE(IFERROR(VLOOKUP($A184,'Nates Projections'!$A$8:$O$500,6,FALSE),VLOOKUP($A184,'Blakes Projections'!$A$8:$O$500,6,FALSE)),IFERROR(VLOOKUP($A184,'Blakes Projections'!$A$8:$O$500,6,FALSE),VLOOKUP($A184,'Nates Projections'!$A$8:$O$500,6,FALSE)))</f>
        <v>26</v>
      </c>
      <c r="G184" s="38">
        <f>AVERAGE(IFERROR(VLOOKUP($A184,'Nates Projections'!$A$8:$O$500,7,FALSE),VLOOKUP($A184,'Blakes Projections'!$A$8:$O$500,7,FALSE)),IFERROR(VLOOKUP($A184,'Blakes Projections'!$A$8:$O$500,7,FALSE),VLOOKUP($A184,'Nates Projections'!$A$8:$O$500,7,FALSE)))</f>
        <v>25.65</v>
      </c>
      <c r="H184" s="38">
        <f>AVERAGE(IFERROR(VLOOKUP($A184,'Nates Projections'!$A$8:$O$500,8,FALSE),VLOOKUP($A184,'Blakes Projections'!$A$8:$O$500,8,FALSE)),IFERROR(VLOOKUP($A184,'Blakes Projections'!$A$8:$O$500,8,FALSE),VLOOKUP($A184,'Nates Projections'!$A$8:$O$500,8,FALSE)))</f>
        <v>51.599999999999994</v>
      </c>
      <c r="I184" s="38">
        <f>AVERAGE(IFERROR(VLOOKUP($A184,'Nates Projections'!$A$8:$O$500,9,FALSE),VLOOKUP($A184,'Blakes Projections'!$A$8:$O$500,9,FALSE)),IFERROR(VLOOKUP($A184,'Blakes Projections'!$A$8:$O$500,9,FALSE),VLOOKUP($A184,'Nates Projections'!$A$8:$O$500,9,FALSE)))</f>
        <v>6.95</v>
      </c>
      <c r="J184" s="38">
        <f>AVERAGE(IFERROR(VLOOKUP($A184,'Nates Projections'!$A$8:$O$500,10,FALSE),VLOOKUP($A184,'Blakes Projections'!$A$8:$O$500,10,FALSE)),IFERROR(VLOOKUP($A184,'Blakes Projections'!$A$8:$O$500,10,FALSE),VLOOKUP($A184,'Nates Projections'!$A$8:$O$500,10,FALSE)))</f>
        <v>178.95</v>
      </c>
      <c r="K184" s="38">
        <f>AVERAGE(IFERROR(VLOOKUP($A184,'Nates Projections'!$A$8:$O$500,11,FALSE),VLOOKUP($A184,'Blakes Projections'!$A$8:$O$500,11,FALSE)),IFERROR(VLOOKUP($A184,'Blakes Projections'!$A$8:$O$500,11,FALSE),VLOOKUP($A184,'Nates Projections'!$A$8:$O$500,11,FALSE)))</f>
        <v>99.25</v>
      </c>
      <c r="L184" s="38">
        <f>AVERAGE(IFERROR(VLOOKUP($A184,'Nates Projections'!$A$8:$O$500,12,FALSE),VLOOKUP($A184,'Blakes Projections'!$A$8:$O$500,12,FALSE)),IFERROR(VLOOKUP($A184,'Blakes Projections'!$A$8:$O$500,12,FALSE),VLOOKUP($A184,'Nates Projections'!$A$8:$O$500,12,FALSE)))</f>
        <v>60.25</v>
      </c>
      <c r="M184" s="38">
        <f>AVERAGE(IFERROR(VLOOKUP($A184,'Nates Projections'!$A$8:$O$500,13,FALSE),VLOOKUP($A184,'Blakes Projections'!$A$8:$O$500,13,FALSE)),IFERROR(VLOOKUP($A184,'Blakes Projections'!$A$8:$O$500,13,FALSE),VLOOKUP($A184,'Nates Projections'!$A$8:$O$500,13,FALSE)))</f>
        <v>41.85</v>
      </c>
      <c r="N184" s="52">
        <f t="shared" si="0"/>
        <v>0.14529198100027943</v>
      </c>
      <c r="O184" s="71">
        <f>AVERAGE(IFERROR(VLOOKUP($A184,'Nates Projections'!$A$8:$O$500,15,FALSE),VLOOKUP($A184,'Blakes Projections'!$A$8:$O$500,15,FALSE)),IFERROR(VLOOKUP($A184,'Blakes Projections'!$A$8:$O$500,15,FALSE),VLOOKUP($A184,'Nates Projections'!$A$8:$O$500,15,FALSE)))</f>
        <v>18.5</v>
      </c>
      <c r="P184" s="55">
        <f t="shared" ref="P184:Y184" si="197">IF(F$4="Yes",F184*F$5,0)</f>
        <v>130</v>
      </c>
      <c r="Q184" s="55">
        <f t="shared" si="197"/>
        <v>96.1875</v>
      </c>
      <c r="R184" s="55">
        <f t="shared" si="197"/>
        <v>0</v>
      </c>
      <c r="S184" s="55">
        <f t="shared" si="197"/>
        <v>3.4750000000000001</v>
      </c>
      <c r="T184" s="55">
        <f t="shared" si="197"/>
        <v>89.474999999999994</v>
      </c>
      <c r="U184" s="55">
        <f t="shared" si="197"/>
        <v>29.774999999999999</v>
      </c>
      <c r="V184" s="55">
        <f t="shared" si="197"/>
        <v>36.15</v>
      </c>
      <c r="W184" s="55">
        <f t="shared" si="197"/>
        <v>0</v>
      </c>
      <c r="X184" s="55">
        <f t="shared" si="197"/>
        <v>0</v>
      </c>
      <c r="Y184" s="56">
        <f t="shared" si="197"/>
        <v>0</v>
      </c>
      <c r="Z184" s="57">
        <f t="shared" si="2"/>
        <v>385.06249999999994</v>
      </c>
      <c r="AA184" s="59">
        <f t="shared" si="3"/>
        <v>4.5840773809523805</v>
      </c>
      <c r="AB184" s="59">
        <f t="shared" si="4"/>
        <v>-1.1318429791666662</v>
      </c>
      <c r="AC184" s="1"/>
      <c r="AD184" s="1"/>
      <c r="AE184" s="1"/>
      <c r="AF184" s="1"/>
      <c r="AG184" s="1"/>
      <c r="AH184" s="1"/>
      <c r="AI184" s="1"/>
      <c r="AJ184" s="1"/>
      <c r="AK184" s="1"/>
      <c r="AL184" s="1">
        <f>IFERROR(VLOOKUP(C184,CALC!$K$2:$M$8,2,FALSE),1)</f>
        <v>0.96</v>
      </c>
      <c r="AM184" s="1">
        <f>IFERROR(VLOOKUP(C184,CALC!$K$2:$M$8,3,FALSE),1)</f>
        <v>0.98</v>
      </c>
      <c r="AN184" s="1">
        <f>VLOOKUP(B184,CALC!$E$2:$H$33,3,FALSE)</f>
        <v>0.97</v>
      </c>
      <c r="AO184" s="1">
        <f>VLOOKUP(B184,CALC!$E$2:$H$33,4,FALSE)</f>
        <v>0.98499999999999999</v>
      </c>
      <c r="AP184" s="1"/>
      <c r="AQ184" s="3">
        <f t="shared" si="5"/>
        <v>4.4923958333333331</v>
      </c>
      <c r="AR184" s="3">
        <f t="shared" si="6"/>
        <v>4.4007142857142849</v>
      </c>
      <c r="AS184" s="3">
        <f t="shared" si="7"/>
        <v>4.5153162202380948</v>
      </c>
      <c r="AT184" s="3">
        <f t="shared" si="8"/>
        <v>4.446555059523809</v>
      </c>
      <c r="AU184" s="3">
        <f t="shared" si="9"/>
        <v>4.425009895833333</v>
      </c>
      <c r="AV184" s="3">
        <f t="shared" si="10"/>
        <v>4.3576239583333329</v>
      </c>
      <c r="AW184" s="3">
        <f t="shared" si="11"/>
        <v>4.3347035714285704</v>
      </c>
      <c r="AX184" s="3">
        <f t="shared" si="12"/>
        <v>4.268692857142856</v>
      </c>
      <c r="AY184" s="3">
        <f t="shared" si="13"/>
        <v>-1.1725297619047614</v>
      </c>
      <c r="AZ184" s="3">
        <f t="shared" si="14"/>
        <v>-1.1490791666666662</v>
      </c>
      <c r="BA184" s="3">
        <f t="shared" si="15"/>
        <v>-1.125628571428571</v>
      </c>
      <c r="BB184" s="3">
        <f t="shared" si="16"/>
        <v>-1.1549418154761899</v>
      </c>
      <c r="BC184" s="3">
        <f t="shared" si="17"/>
        <v>-1.1373538690476186</v>
      </c>
      <c r="BD184" s="3">
        <f t="shared" si="18"/>
        <v>-1.1318429791666662</v>
      </c>
      <c r="BE184" s="3">
        <f t="shared" si="19"/>
        <v>-1.1146067916666662</v>
      </c>
      <c r="BF184" s="3">
        <f t="shared" si="20"/>
        <v>-1.1087441428571423</v>
      </c>
      <c r="BG184" s="3">
        <f t="shared" si="21"/>
        <v>-1.0918597142857138</v>
      </c>
    </row>
    <row r="185" spans="1:59" ht="15" x14ac:dyDescent="0.25">
      <c r="A185" s="38" t="s">
        <v>335</v>
      </c>
      <c r="B185" s="38" t="s">
        <v>83</v>
      </c>
      <c r="C185" s="38" t="s">
        <v>186</v>
      </c>
      <c r="D185" s="38"/>
      <c r="E185" s="39">
        <f>AVERAGE(IFERROR(VLOOKUP($A185,'Nates Projections'!$A$8:$O$500,5,FALSE),VLOOKUP($A185,'Blakes Projections'!$A$8:$O$500,5,FALSE)),IFERROR(VLOOKUP($A185,'Blakes Projections'!$A$8:$O$500,5,FALSE),VLOOKUP($A185,'Nates Projections'!$A$8:$O$500,5,FALSE)))</f>
        <v>84</v>
      </c>
      <c r="F185" s="38">
        <f>AVERAGE(IFERROR(VLOOKUP($A185,'Nates Projections'!$A$8:$O$500,6,FALSE),VLOOKUP($A185,'Blakes Projections'!$A$8:$O$500,6,FALSE)),IFERROR(VLOOKUP($A185,'Blakes Projections'!$A$8:$O$500,6,FALSE),VLOOKUP($A185,'Nates Projections'!$A$8:$O$500,6,FALSE)))</f>
        <v>27.9</v>
      </c>
      <c r="G185" s="38">
        <f>AVERAGE(IFERROR(VLOOKUP($A185,'Nates Projections'!$A$8:$O$500,7,FALSE),VLOOKUP($A185,'Blakes Projections'!$A$8:$O$500,7,FALSE)),IFERROR(VLOOKUP($A185,'Blakes Projections'!$A$8:$O$500,7,FALSE),VLOOKUP($A185,'Nates Projections'!$A$8:$O$500,7,FALSE)))</f>
        <v>21.450000000000003</v>
      </c>
      <c r="H185" s="38">
        <f>AVERAGE(IFERROR(VLOOKUP($A185,'Nates Projections'!$A$8:$O$500,8,FALSE),VLOOKUP($A185,'Blakes Projections'!$A$8:$O$500,8,FALSE)),IFERROR(VLOOKUP($A185,'Blakes Projections'!$A$8:$O$500,8,FALSE),VLOOKUP($A185,'Nates Projections'!$A$8:$O$500,8,FALSE)))</f>
        <v>49.35</v>
      </c>
      <c r="I185" s="38">
        <f>AVERAGE(IFERROR(VLOOKUP($A185,'Nates Projections'!$A$8:$O$500,9,FALSE),VLOOKUP($A185,'Blakes Projections'!$A$8:$O$500,9,FALSE)),IFERROR(VLOOKUP($A185,'Blakes Projections'!$A$8:$O$500,9,FALSE),VLOOKUP($A185,'Nates Projections'!$A$8:$O$500,9,FALSE)))</f>
        <v>22.65</v>
      </c>
      <c r="J185" s="38">
        <f>AVERAGE(IFERROR(VLOOKUP($A185,'Nates Projections'!$A$8:$O$500,10,FALSE),VLOOKUP($A185,'Blakes Projections'!$A$8:$O$500,10,FALSE)),IFERROR(VLOOKUP($A185,'Blakes Projections'!$A$8:$O$500,10,FALSE),VLOOKUP($A185,'Nates Projections'!$A$8:$O$500,10,FALSE)))</f>
        <v>213.75</v>
      </c>
      <c r="K185" s="38">
        <f>AVERAGE(IFERROR(VLOOKUP($A185,'Nates Projections'!$A$8:$O$500,11,FALSE),VLOOKUP($A185,'Blakes Projections'!$A$8:$O$500,11,FALSE)),IFERROR(VLOOKUP($A185,'Blakes Projections'!$A$8:$O$500,11,FALSE),VLOOKUP($A185,'Nates Projections'!$A$8:$O$500,11,FALSE)))</f>
        <v>74.300000000000011</v>
      </c>
      <c r="L185" s="38">
        <f>AVERAGE(IFERROR(VLOOKUP($A185,'Nates Projections'!$A$8:$O$500,12,FALSE),VLOOKUP($A185,'Blakes Projections'!$A$8:$O$500,12,FALSE)),IFERROR(VLOOKUP($A185,'Blakes Projections'!$A$8:$O$500,12,FALSE),VLOOKUP($A185,'Nates Projections'!$A$8:$O$500,12,FALSE)))</f>
        <v>41.2</v>
      </c>
      <c r="M185" s="38">
        <f>AVERAGE(IFERROR(VLOOKUP($A185,'Nates Projections'!$A$8:$O$500,13,FALSE),VLOOKUP($A185,'Blakes Projections'!$A$8:$O$500,13,FALSE)),IFERROR(VLOOKUP($A185,'Blakes Projections'!$A$8:$O$500,13,FALSE),VLOOKUP($A185,'Nates Projections'!$A$8:$O$500,13,FALSE)))</f>
        <v>16.549999999999997</v>
      </c>
      <c r="N185" s="52">
        <f t="shared" si="0"/>
        <v>0.13052631578947368</v>
      </c>
      <c r="O185" s="71">
        <f>AVERAGE(IFERROR(VLOOKUP($A185,'Nates Projections'!$A$8:$O$500,15,FALSE),VLOOKUP($A185,'Blakes Projections'!$A$8:$O$500,15,FALSE)),IFERROR(VLOOKUP($A185,'Blakes Projections'!$A$8:$O$500,15,FALSE),VLOOKUP($A185,'Nates Projections'!$A$8:$O$500,15,FALSE)))</f>
        <v>17.3</v>
      </c>
      <c r="P185" s="55">
        <f t="shared" ref="P185:Y185" si="198">IF(F$4="Yes",F185*F$5,0)</f>
        <v>139.5</v>
      </c>
      <c r="Q185" s="55">
        <f t="shared" si="198"/>
        <v>80.437500000000014</v>
      </c>
      <c r="R185" s="55">
        <f t="shared" si="198"/>
        <v>0</v>
      </c>
      <c r="S185" s="55">
        <f t="shared" si="198"/>
        <v>11.324999999999999</v>
      </c>
      <c r="T185" s="55">
        <f t="shared" si="198"/>
        <v>106.875</v>
      </c>
      <c r="U185" s="55">
        <f t="shared" si="198"/>
        <v>22.290000000000003</v>
      </c>
      <c r="V185" s="55">
        <f t="shared" si="198"/>
        <v>24.720000000000002</v>
      </c>
      <c r="W185" s="55">
        <f t="shared" si="198"/>
        <v>0</v>
      </c>
      <c r="X185" s="55">
        <f t="shared" si="198"/>
        <v>0</v>
      </c>
      <c r="Y185" s="56">
        <f t="shared" si="198"/>
        <v>0</v>
      </c>
      <c r="Z185" s="57">
        <f t="shared" si="2"/>
        <v>385.14750000000004</v>
      </c>
      <c r="AA185" s="59">
        <f t="shared" si="3"/>
        <v>4.585089285714286</v>
      </c>
      <c r="AB185" s="59">
        <f t="shared" si="4"/>
        <v>-1.2305623571428559</v>
      </c>
      <c r="AC185" s="1"/>
      <c r="AD185" s="1"/>
      <c r="AE185" s="1"/>
      <c r="AF185" s="1"/>
      <c r="AG185" s="1"/>
      <c r="AH185" s="1"/>
      <c r="AI185" s="1"/>
      <c r="AJ185" s="1"/>
      <c r="AK185" s="1"/>
      <c r="AL185" s="1">
        <f>IFERROR(VLOOKUP(C185,CALC!$K$2:$M$8,2,FALSE),1)</f>
        <v>1.08</v>
      </c>
      <c r="AM185" s="1">
        <f>IFERROR(VLOOKUP(C185,CALC!$K$2:$M$8,3,FALSE),1)</f>
        <v>1.04</v>
      </c>
      <c r="AN185" s="1">
        <f>VLOOKUP(B185,CALC!$E$2:$H$33,3,FALSE)</f>
        <v>1.02</v>
      </c>
      <c r="AO185" s="1">
        <f>VLOOKUP(B185,CALC!$E$2:$H$33,4,FALSE)</f>
        <v>1.01</v>
      </c>
      <c r="AP185" s="1"/>
      <c r="AQ185" s="3">
        <f t="shared" si="5"/>
        <v>4.7684928571428573</v>
      </c>
      <c r="AR185" s="3">
        <f t="shared" si="6"/>
        <v>4.9518964285714295</v>
      </c>
      <c r="AS185" s="3">
        <f t="shared" si="7"/>
        <v>4.6309401785714286</v>
      </c>
      <c r="AT185" s="3">
        <f t="shared" si="8"/>
        <v>4.6767910714285721</v>
      </c>
      <c r="AU185" s="3">
        <f t="shared" si="9"/>
        <v>4.8161777857142862</v>
      </c>
      <c r="AV185" s="3">
        <f t="shared" si="10"/>
        <v>4.8638627142857143</v>
      </c>
      <c r="AW185" s="3">
        <f t="shared" si="11"/>
        <v>5.0014153928571439</v>
      </c>
      <c r="AX185" s="3">
        <f t="shared" si="12"/>
        <v>5.0509343571428582</v>
      </c>
      <c r="AY185" s="3">
        <f t="shared" si="13"/>
        <v>-1.1715178571428559</v>
      </c>
      <c r="AZ185" s="3">
        <f t="shared" si="14"/>
        <v>-1.2183785714285702</v>
      </c>
      <c r="BA185" s="3">
        <f t="shared" si="15"/>
        <v>-1.2652392857142845</v>
      </c>
      <c r="BB185" s="3">
        <f t="shared" si="16"/>
        <v>-1.1832330357142846</v>
      </c>
      <c r="BC185" s="3">
        <f t="shared" si="17"/>
        <v>-1.1949482142857131</v>
      </c>
      <c r="BD185" s="3">
        <f t="shared" si="18"/>
        <v>-1.2305623571428559</v>
      </c>
      <c r="BE185" s="3">
        <f t="shared" si="19"/>
        <v>-1.2427461428571416</v>
      </c>
      <c r="BF185" s="3">
        <f t="shared" si="20"/>
        <v>-1.2778916785714274</v>
      </c>
      <c r="BG185" s="3">
        <f t="shared" si="21"/>
        <v>-1.2905440714285701</v>
      </c>
    </row>
    <row r="186" spans="1:59" ht="15" x14ac:dyDescent="0.25">
      <c r="A186" s="38" t="s">
        <v>375</v>
      </c>
      <c r="B186" s="38" t="s">
        <v>72</v>
      </c>
      <c r="C186" s="38" t="s">
        <v>181</v>
      </c>
      <c r="D186" s="38"/>
      <c r="E186" s="39">
        <f>AVERAGE(IFERROR(VLOOKUP($A186,'Nates Projections'!$A$8:$O$500,5,FALSE),VLOOKUP($A186,'Blakes Projections'!$A$8:$O$500,5,FALSE)),IFERROR(VLOOKUP($A186,'Blakes Projections'!$A$8:$O$500,5,FALSE),VLOOKUP($A186,'Nates Projections'!$A$8:$O$500,5,FALSE)))</f>
        <v>84</v>
      </c>
      <c r="F186" s="38">
        <f>AVERAGE(IFERROR(VLOOKUP($A186,'Nates Projections'!$A$8:$O$500,6,FALSE),VLOOKUP($A186,'Blakes Projections'!$A$8:$O$500,6,FALSE)),IFERROR(VLOOKUP($A186,'Blakes Projections'!$A$8:$O$500,6,FALSE),VLOOKUP($A186,'Nates Projections'!$A$8:$O$500,6,FALSE)))</f>
        <v>10.9</v>
      </c>
      <c r="G186" s="38">
        <f>AVERAGE(IFERROR(VLOOKUP($A186,'Nates Projections'!$A$8:$O$500,7,FALSE),VLOOKUP($A186,'Blakes Projections'!$A$8:$O$500,7,FALSE)),IFERROR(VLOOKUP($A186,'Blakes Projections'!$A$8:$O$500,7,FALSE),VLOOKUP($A186,'Nates Projections'!$A$8:$O$500,7,FALSE)))</f>
        <v>23.35</v>
      </c>
      <c r="H186" s="38">
        <f>AVERAGE(IFERROR(VLOOKUP($A186,'Nates Projections'!$A$8:$O$500,8,FALSE),VLOOKUP($A186,'Blakes Projections'!$A$8:$O$500,8,FALSE)),IFERROR(VLOOKUP($A186,'Blakes Projections'!$A$8:$O$500,8,FALSE),VLOOKUP($A186,'Nates Projections'!$A$8:$O$500,8,FALSE)))</f>
        <v>34.25</v>
      </c>
      <c r="I186" s="38">
        <f>AVERAGE(IFERROR(VLOOKUP($A186,'Nates Projections'!$A$8:$O$500,9,FALSE),VLOOKUP($A186,'Blakes Projections'!$A$8:$O$500,9,FALSE)),IFERROR(VLOOKUP($A186,'Blakes Projections'!$A$8:$O$500,9,FALSE),VLOOKUP($A186,'Nates Projections'!$A$8:$O$500,9,FALSE)))</f>
        <v>7.8</v>
      </c>
      <c r="J186" s="38">
        <f>AVERAGE(IFERROR(VLOOKUP($A186,'Nates Projections'!$A$8:$O$500,10,FALSE),VLOOKUP($A186,'Blakes Projections'!$A$8:$O$500,10,FALSE)),IFERROR(VLOOKUP($A186,'Blakes Projections'!$A$8:$O$500,10,FALSE),VLOOKUP($A186,'Nates Projections'!$A$8:$O$500,10,FALSE)))</f>
        <v>139.05000000000001</v>
      </c>
      <c r="K186" s="38">
        <f>AVERAGE(IFERROR(VLOOKUP($A186,'Nates Projections'!$A$8:$O$500,11,FALSE),VLOOKUP($A186,'Blakes Projections'!$A$8:$O$500,11,FALSE)),IFERROR(VLOOKUP($A186,'Blakes Projections'!$A$8:$O$500,11,FALSE),VLOOKUP($A186,'Nates Projections'!$A$8:$O$500,11,FALSE)))</f>
        <v>142</v>
      </c>
      <c r="L186" s="38">
        <f>AVERAGE(IFERROR(VLOOKUP($A186,'Nates Projections'!$A$8:$O$500,12,FALSE),VLOOKUP($A186,'Blakes Projections'!$A$8:$O$500,12,FALSE)),IFERROR(VLOOKUP($A186,'Blakes Projections'!$A$8:$O$500,12,FALSE),VLOOKUP($A186,'Nates Projections'!$A$8:$O$500,12,FALSE)))</f>
        <v>100.6</v>
      </c>
      <c r="M186" s="38">
        <f>AVERAGE(IFERROR(VLOOKUP($A186,'Nates Projections'!$A$8:$O$500,13,FALSE),VLOOKUP($A186,'Blakes Projections'!$A$8:$O$500,13,FALSE)),IFERROR(VLOOKUP($A186,'Blakes Projections'!$A$8:$O$500,13,FALSE),VLOOKUP($A186,'Nates Projections'!$A$8:$O$500,13,FALSE)))</f>
        <v>35.6</v>
      </c>
      <c r="N186" s="52">
        <f t="shared" si="0"/>
        <v>7.8389068680330812E-2</v>
      </c>
      <c r="O186" s="71">
        <f>AVERAGE(IFERROR(VLOOKUP($A186,'Nates Projections'!$A$8:$O$500,15,FALSE),VLOOKUP($A186,'Blakes Projections'!$A$8:$O$500,15,FALSE)),IFERROR(VLOOKUP($A186,'Blakes Projections'!$A$8:$O$500,15,FALSE),VLOOKUP($A186,'Nates Projections'!$A$8:$O$500,15,FALSE)))</f>
        <v>18.649999999999999</v>
      </c>
      <c r="P186" s="55">
        <f t="shared" ref="P186:Y186" si="199">IF(F$4="Yes",F186*F$5,0)</f>
        <v>54.5</v>
      </c>
      <c r="Q186" s="55">
        <f t="shared" si="199"/>
        <v>87.5625</v>
      </c>
      <c r="R186" s="55">
        <f t="shared" si="199"/>
        <v>0</v>
      </c>
      <c r="S186" s="55">
        <f t="shared" si="199"/>
        <v>3.9</v>
      </c>
      <c r="T186" s="55">
        <f t="shared" si="199"/>
        <v>69.525000000000006</v>
      </c>
      <c r="U186" s="55">
        <f t="shared" si="199"/>
        <v>42.6</v>
      </c>
      <c r="V186" s="55">
        <f t="shared" si="199"/>
        <v>60.359999999999992</v>
      </c>
      <c r="W186" s="55">
        <f t="shared" si="199"/>
        <v>0</v>
      </c>
      <c r="X186" s="55">
        <f t="shared" si="199"/>
        <v>0</v>
      </c>
      <c r="Y186" s="56">
        <f t="shared" si="199"/>
        <v>0</v>
      </c>
      <c r="Z186" s="57">
        <f t="shared" si="2"/>
        <v>318.44750000000005</v>
      </c>
      <c r="AA186" s="59">
        <f t="shared" si="3"/>
        <v>3.7910416666666671</v>
      </c>
      <c r="AB186" s="59">
        <f t="shared" si="4"/>
        <v>-1.1235773809523812</v>
      </c>
      <c r="AC186" s="1"/>
      <c r="AD186" s="1"/>
      <c r="AE186" s="1"/>
      <c r="AF186" s="1"/>
      <c r="AG186" s="1"/>
      <c r="AH186" s="1"/>
      <c r="AI186" s="1"/>
      <c r="AJ186" s="1"/>
      <c r="AK186" s="1"/>
      <c r="AL186" s="1">
        <f>IFERROR(VLOOKUP(C186,CALC!$K$2:$M$8,2,FALSE),1)</f>
        <v>1</v>
      </c>
      <c r="AM186" s="1">
        <f>IFERROR(VLOOKUP(C186,CALC!$K$2:$M$8,3,FALSE),1)</f>
        <v>1</v>
      </c>
      <c r="AN186" s="1">
        <f>VLOOKUP(B186,CALC!$E$2:$H$33,3,FALSE)</f>
        <v>1</v>
      </c>
      <c r="AO186" s="1">
        <f>VLOOKUP(B186,CALC!$E$2:$H$33,4,FALSE)</f>
        <v>1</v>
      </c>
      <c r="AP186" s="1"/>
      <c r="AQ186" s="3">
        <f t="shared" si="5"/>
        <v>3.7910416666666671</v>
      </c>
      <c r="AR186" s="3">
        <f t="shared" si="6"/>
        <v>3.7910416666666671</v>
      </c>
      <c r="AS186" s="3">
        <f t="shared" si="7"/>
        <v>3.7910416666666671</v>
      </c>
      <c r="AT186" s="3">
        <f t="shared" si="8"/>
        <v>3.7910416666666671</v>
      </c>
      <c r="AU186" s="3">
        <f t="shared" si="9"/>
        <v>3.7910416666666671</v>
      </c>
      <c r="AV186" s="3">
        <f t="shared" si="10"/>
        <v>3.7910416666666671</v>
      </c>
      <c r="AW186" s="3">
        <f t="shared" si="11"/>
        <v>3.7910416666666671</v>
      </c>
      <c r="AX186" s="3">
        <f t="shared" si="12"/>
        <v>3.7910416666666671</v>
      </c>
      <c r="AY186" s="3">
        <f t="shared" si="13"/>
        <v>-1.1235773809523812</v>
      </c>
      <c r="AZ186" s="3">
        <f t="shared" si="14"/>
        <v>-1.1235773809523812</v>
      </c>
      <c r="BA186" s="3">
        <f t="shared" si="15"/>
        <v>-1.1235773809523812</v>
      </c>
      <c r="BB186" s="3">
        <f t="shared" si="16"/>
        <v>-1.1235773809523812</v>
      </c>
      <c r="BC186" s="3">
        <f t="shared" si="17"/>
        <v>-1.1235773809523812</v>
      </c>
      <c r="BD186" s="3">
        <f t="shared" si="18"/>
        <v>-1.1235773809523812</v>
      </c>
      <c r="BE186" s="3">
        <f t="shared" si="19"/>
        <v>-1.1235773809523812</v>
      </c>
      <c r="BF186" s="3">
        <f t="shared" si="20"/>
        <v>-1.1235773809523812</v>
      </c>
      <c r="BG186" s="3">
        <f t="shared" si="21"/>
        <v>-1.1235773809523812</v>
      </c>
    </row>
    <row r="187" spans="1:59" ht="15" x14ac:dyDescent="0.25">
      <c r="A187" s="38" t="s">
        <v>368</v>
      </c>
      <c r="B187" s="38" t="s">
        <v>25</v>
      </c>
      <c r="C187" s="38" t="s">
        <v>186</v>
      </c>
      <c r="D187" s="38"/>
      <c r="E187" s="39">
        <f>AVERAGE(IFERROR(VLOOKUP($A187,'Nates Projections'!$A$8:$O$500,5,FALSE),VLOOKUP($A187,'Blakes Projections'!$A$8:$O$500,5,FALSE)),IFERROR(VLOOKUP($A187,'Blakes Projections'!$A$8:$O$500,5,FALSE),VLOOKUP($A187,'Nates Projections'!$A$8:$O$500,5,FALSE)))</f>
        <v>84</v>
      </c>
      <c r="F187" s="38">
        <f>AVERAGE(IFERROR(VLOOKUP($A187,'Nates Projections'!$A$8:$O$500,6,FALSE),VLOOKUP($A187,'Blakes Projections'!$A$8:$O$500,6,FALSE)),IFERROR(VLOOKUP($A187,'Blakes Projections'!$A$8:$O$500,6,FALSE),VLOOKUP($A187,'Nates Projections'!$A$8:$O$500,6,FALSE)))</f>
        <v>20.350000000000001</v>
      </c>
      <c r="G187" s="38">
        <f>AVERAGE(IFERROR(VLOOKUP($A187,'Nates Projections'!$A$8:$O$500,7,FALSE),VLOOKUP($A187,'Blakes Projections'!$A$8:$O$500,7,FALSE)),IFERROR(VLOOKUP($A187,'Blakes Projections'!$A$8:$O$500,7,FALSE),VLOOKUP($A187,'Nates Projections'!$A$8:$O$500,7,FALSE)))</f>
        <v>18.399999999999999</v>
      </c>
      <c r="H187" s="38">
        <f>AVERAGE(IFERROR(VLOOKUP($A187,'Nates Projections'!$A$8:$O$500,8,FALSE),VLOOKUP($A187,'Blakes Projections'!$A$8:$O$500,8,FALSE)),IFERROR(VLOOKUP($A187,'Blakes Projections'!$A$8:$O$500,8,FALSE),VLOOKUP($A187,'Nates Projections'!$A$8:$O$500,8,FALSE)))</f>
        <v>38.75</v>
      </c>
      <c r="I187" s="38">
        <f>AVERAGE(IFERROR(VLOOKUP($A187,'Nates Projections'!$A$8:$O$500,9,FALSE),VLOOKUP($A187,'Blakes Projections'!$A$8:$O$500,9,FALSE)),IFERROR(VLOOKUP($A187,'Blakes Projections'!$A$8:$O$500,9,FALSE),VLOOKUP($A187,'Nates Projections'!$A$8:$O$500,9,FALSE)))</f>
        <v>7.1</v>
      </c>
      <c r="J187" s="38">
        <f>AVERAGE(IFERROR(VLOOKUP($A187,'Nates Projections'!$A$8:$O$500,10,FALSE),VLOOKUP($A187,'Blakes Projections'!$A$8:$O$500,10,FALSE)),IFERROR(VLOOKUP($A187,'Blakes Projections'!$A$8:$O$500,10,FALSE),VLOOKUP($A187,'Nates Projections'!$A$8:$O$500,10,FALSE)))</f>
        <v>155.89999999999998</v>
      </c>
      <c r="K187" s="38">
        <f>AVERAGE(IFERROR(VLOOKUP($A187,'Nates Projections'!$A$8:$O$500,11,FALSE),VLOOKUP($A187,'Blakes Projections'!$A$8:$O$500,11,FALSE)),IFERROR(VLOOKUP($A187,'Blakes Projections'!$A$8:$O$500,11,FALSE),VLOOKUP($A187,'Nates Projections'!$A$8:$O$500,11,FALSE)))</f>
        <v>308.45000000000005</v>
      </c>
      <c r="L187" s="38">
        <f>AVERAGE(IFERROR(VLOOKUP($A187,'Nates Projections'!$A$8:$O$500,12,FALSE),VLOOKUP($A187,'Blakes Projections'!$A$8:$O$500,12,FALSE)),IFERROR(VLOOKUP($A187,'Blakes Projections'!$A$8:$O$500,12,FALSE),VLOOKUP($A187,'Nates Projections'!$A$8:$O$500,12,FALSE)))</f>
        <v>66.949999999999989</v>
      </c>
      <c r="M187" s="38">
        <f>AVERAGE(IFERROR(VLOOKUP($A187,'Nates Projections'!$A$8:$O$500,13,FALSE),VLOOKUP($A187,'Blakes Projections'!$A$8:$O$500,13,FALSE)),IFERROR(VLOOKUP($A187,'Blakes Projections'!$A$8:$O$500,13,FALSE),VLOOKUP($A187,'Nates Projections'!$A$8:$O$500,13,FALSE)))</f>
        <v>59.15</v>
      </c>
      <c r="N187" s="52">
        <f t="shared" si="0"/>
        <v>0.13053239255933294</v>
      </c>
      <c r="O187" s="71">
        <f>AVERAGE(IFERROR(VLOOKUP($A187,'Nates Projections'!$A$8:$O$500,15,FALSE),VLOOKUP($A187,'Blakes Projections'!$A$8:$O$500,15,FALSE)),IFERROR(VLOOKUP($A187,'Blakes Projections'!$A$8:$O$500,15,FALSE),VLOOKUP($A187,'Nates Projections'!$A$8:$O$500,15,FALSE)))</f>
        <v>16.5</v>
      </c>
      <c r="P187" s="55">
        <f t="shared" ref="P187:Y187" si="200">IF(F$4="Yes",F187*F$5,0)</f>
        <v>101.75</v>
      </c>
      <c r="Q187" s="55">
        <f t="shared" si="200"/>
        <v>69</v>
      </c>
      <c r="R187" s="55">
        <f t="shared" si="200"/>
        <v>0</v>
      </c>
      <c r="S187" s="55">
        <f t="shared" si="200"/>
        <v>3.55</v>
      </c>
      <c r="T187" s="55">
        <f t="shared" si="200"/>
        <v>77.949999999999989</v>
      </c>
      <c r="U187" s="55">
        <f t="shared" si="200"/>
        <v>92.535000000000011</v>
      </c>
      <c r="V187" s="55">
        <f t="shared" si="200"/>
        <v>40.169999999999995</v>
      </c>
      <c r="W187" s="55">
        <f t="shared" si="200"/>
        <v>0</v>
      </c>
      <c r="X187" s="55">
        <f t="shared" si="200"/>
        <v>0</v>
      </c>
      <c r="Y187" s="56">
        <f t="shared" si="200"/>
        <v>0</v>
      </c>
      <c r="Z187" s="57">
        <f t="shared" si="2"/>
        <v>384.95500000000004</v>
      </c>
      <c r="AA187" s="59">
        <f t="shared" si="3"/>
        <v>4.5827976190476196</v>
      </c>
      <c r="AB187" s="59">
        <f t="shared" si="4"/>
        <v>-1.3184228571428556</v>
      </c>
      <c r="AC187" s="1"/>
      <c r="AD187" s="1"/>
      <c r="AE187" s="1"/>
      <c r="AF187" s="1"/>
      <c r="AG187" s="1"/>
      <c r="AH187" s="1"/>
      <c r="AI187" s="1"/>
      <c r="AJ187" s="1"/>
      <c r="AK187" s="1"/>
      <c r="AL187" s="1">
        <f>IFERROR(VLOOKUP(C187,CALC!$K$2:$M$8,2,FALSE),1)</f>
        <v>1.08</v>
      </c>
      <c r="AM187" s="1">
        <f>IFERROR(VLOOKUP(C187,CALC!$K$2:$M$8,3,FALSE),1)</f>
        <v>1.04</v>
      </c>
      <c r="AN187" s="1">
        <f>VLOOKUP(B187,CALC!$E$2:$H$33,3,FALSE)</f>
        <v>1.1599999999999999</v>
      </c>
      <c r="AO187" s="1">
        <f>VLOOKUP(B187,CALC!$E$2:$H$33,4,FALSE)</f>
        <v>1.08</v>
      </c>
      <c r="AP187" s="1"/>
      <c r="AQ187" s="3">
        <f t="shared" si="5"/>
        <v>4.7661095238095248</v>
      </c>
      <c r="AR187" s="3">
        <f t="shared" si="6"/>
        <v>4.9494214285714291</v>
      </c>
      <c r="AS187" s="3">
        <f t="shared" si="7"/>
        <v>4.9494214285714291</v>
      </c>
      <c r="AT187" s="3">
        <f t="shared" si="8"/>
        <v>5.3160452380952385</v>
      </c>
      <c r="AU187" s="3">
        <f t="shared" si="9"/>
        <v>5.1473982857142868</v>
      </c>
      <c r="AV187" s="3">
        <f t="shared" si="10"/>
        <v>5.5286870476190479</v>
      </c>
      <c r="AW187" s="3">
        <f t="shared" si="11"/>
        <v>5.3453751428571437</v>
      </c>
      <c r="AX187" s="3">
        <f t="shared" si="12"/>
        <v>5.7413288571428573</v>
      </c>
      <c r="AY187" s="3">
        <f t="shared" si="13"/>
        <v>-1.1738095238095223</v>
      </c>
      <c r="AZ187" s="3">
        <f t="shared" si="14"/>
        <v>-1.2207619047619032</v>
      </c>
      <c r="BA187" s="3">
        <f t="shared" si="15"/>
        <v>-1.2677142857142842</v>
      </c>
      <c r="BB187" s="3">
        <f t="shared" si="16"/>
        <v>-1.2677142857142842</v>
      </c>
      <c r="BC187" s="3">
        <f t="shared" si="17"/>
        <v>-1.3616190476190457</v>
      </c>
      <c r="BD187" s="3">
        <f t="shared" si="18"/>
        <v>-1.3184228571428556</v>
      </c>
      <c r="BE187" s="3">
        <f t="shared" si="19"/>
        <v>-1.4160838095238075</v>
      </c>
      <c r="BF187" s="3">
        <f t="shared" si="20"/>
        <v>-1.3691314285714271</v>
      </c>
      <c r="BG187" s="3">
        <f t="shared" si="21"/>
        <v>-1.4705485714285695</v>
      </c>
    </row>
    <row r="188" spans="1:59" ht="15" x14ac:dyDescent="0.25">
      <c r="A188" s="38" t="s">
        <v>361</v>
      </c>
      <c r="B188" s="38" t="s">
        <v>66</v>
      </c>
      <c r="C188" s="38" t="s">
        <v>191</v>
      </c>
      <c r="D188" s="38"/>
      <c r="E188" s="39">
        <f>AVERAGE(IFERROR(VLOOKUP($A188,'Nates Projections'!$A$8:$O$500,5,FALSE),VLOOKUP($A188,'Blakes Projections'!$A$8:$O$500,5,FALSE)),IFERROR(VLOOKUP($A188,'Blakes Projections'!$A$8:$O$500,5,FALSE),VLOOKUP($A188,'Nates Projections'!$A$8:$O$500,5,FALSE)))</f>
        <v>84</v>
      </c>
      <c r="F188" s="38">
        <f>AVERAGE(IFERROR(VLOOKUP($A188,'Nates Projections'!$A$8:$O$500,6,FALSE),VLOOKUP($A188,'Blakes Projections'!$A$8:$O$500,6,FALSE)),IFERROR(VLOOKUP($A188,'Blakes Projections'!$A$8:$O$500,6,FALSE),VLOOKUP($A188,'Nates Projections'!$A$8:$O$500,6,FALSE)))</f>
        <v>21.15</v>
      </c>
      <c r="G188" s="38">
        <f>AVERAGE(IFERROR(VLOOKUP($A188,'Nates Projections'!$A$8:$O$500,7,FALSE),VLOOKUP($A188,'Blakes Projections'!$A$8:$O$500,7,FALSE)),IFERROR(VLOOKUP($A188,'Blakes Projections'!$A$8:$O$500,7,FALSE),VLOOKUP($A188,'Nates Projections'!$A$8:$O$500,7,FALSE)))</f>
        <v>39.85</v>
      </c>
      <c r="H188" s="38">
        <f>AVERAGE(IFERROR(VLOOKUP($A188,'Nates Projections'!$A$8:$O$500,8,FALSE),VLOOKUP($A188,'Blakes Projections'!$A$8:$O$500,8,FALSE)),IFERROR(VLOOKUP($A188,'Blakes Projections'!$A$8:$O$500,8,FALSE),VLOOKUP($A188,'Nates Projections'!$A$8:$O$500,8,FALSE)))</f>
        <v>60.95</v>
      </c>
      <c r="I188" s="38">
        <f>AVERAGE(IFERROR(VLOOKUP($A188,'Nates Projections'!$A$8:$O$500,9,FALSE),VLOOKUP($A188,'Blakes Projections'!$A$8:$O$500,9,FALSE)),IFERROR(VLOOKUP($A188,'Blakes Projections'!$A$8:$O$500,9,FALSE),VLOOKUP($A188,'Nates Projections'!$A$8:$O$500,9,FALSE)))</f>
        <v>12.85</v>
      </c>
      <c r="J188" s="38">
        <f>AVERAGE(IFERROR(VLOOKUP($A188,'Nates Projections'!$A$8:$O$500,10,FALSE),VLOOKUP($A188,'Blakes Projections'!$A$8:$O$500,10,FALSE)),IFERROR(VLOOKUP($A188,'Blakes Projections'!$A$8:$O$500,10,FALSE),VLOOKUP($A188,'Nates Projections'!$A$8:$O$500,10,FALSE)))</f>
        <v>174.4</v>
      </c>
      <c r="K188" s="38">
        <f>AVERAGE(IFERROR(VLOOKUP($A188,'Nates Projections'!$A$8:$O$500,11,FALSE),VLOOKUP($A188,'Blakes Projections'!$A$8:$O$500,11,FALSE)),IFERROR(VLOOKUP($A188,'Blakes Projections'!$A$8:$O$500,11,FALSE),VLOOKUP($A188,'Nates Projections'!$A$8:$O$500,11,FALSE)))</f>
        <v>55.099999999999994</v>
      </c>
      <c r="L188" s="38">
        <f>AVERAGE(IFERROR(VLOOKUP($A188,'Nates Projections'!$A$8:$O$500,12,FALSE),VLOOKUP($A188,'Blakes Projections'!$A$8:$O$500,12,FALSE)),IFERROR(VLOOKUP($A188,'Blakes Projections'!$A$8:$O$500,12,FALSE),VLOOKUP($A188,'Nates Projections'!$A$8:$O$500,12,FALSE)))</f>
        <v>30.6</v>
      </c>
      <c r="M188" s="38">
        <f>AVERAGE(IFERROR(VLOOKUP($A188,'Nates Projections'!$A$8:$O$500,13,FALSE),VLOOKUP($A188,'Blakes Projections'!$A$8:$O$500,13,FALSE)),IFERROR(VLOOKUP($A188,'Blakes Projections'!$A$8:$O$500,13,FALSE),VLOOKUP($A188,'Nates Projections'!$A$8:$O$500,13,FALSE)))</f>
        <v>55.55</v>
      </c>
      <c r="N188" s="52">
        <f t="shared" si="0"/>
        <v>0.1212729357798165</v>
      </c>
      <c r="O188" s="71">
        <f>AVERAGE(IFERROR(VLOOKUP($A188,'Nates Projections'!$A$8:$O$500,15,FALSE),VLOOKUP($A188,'Blakes Projections'!$A$8:$O$500,15,FALSE)),IFERROR(VLOOKUP($A188,'Blakes Projections'!$A$8:$O$500,15,FALSE),VLOOKUP($A188,'Nates Projections'!$A$8:$O$500,15,FALSE)))</f>
        <v>17.399999999999999</v>
      </c>
      <c r="P188" s="55">
        <f t="shared" ref="P188:Y188" si="201">IF(F$4="Yes",F188*F$5,0)</f>
        <v>105.75</v>
      </c>
      <c r="Q188" s="55">
        <f t="shared" si="201"/>
        <v>149.4375</v>
      </c>
      <c r="R188" s="55">
        <f t="shared" si="201"/>
        <v>0</v>
      </c>
      <c r="S188" s="55">
        <f t="shared" si="201"/>
        <v>6.4249999999999998</v>
      </c>
      <c r="T188" s="55">
        <f t="shared" si="201"/>
        <v>87.2</v>
      </c>
      <c r="U188" s="55">
        <f t="shared" si="201"/>
        <v>16.529999999999998</v>
      </c>
      <c r="V188" s="55">
        <f t="shared" si="201"/>
        <v>18.36</v>
      </c>
      <c r="W188" s="55">
        <f t="shared" si="201"/>
        <v>0</v>
      </c>
      <c r="X188" s="55">
        <f t="shared" si="201"/>
        <v>0</v>
      </c>
      <c r="Y188" s="56">
        <f t="shared" si="201"/>
        <v>0</v>
      </c>
      <c r="Z188" s="57">
        <f t="shared" si="2"/>
        <v>383.70249999999999</v>
      </c>
      <c r="AA188" s="59">
        <f t="shared" si="3"/>
        <v>4.5678869047619042</v>
      </c>
      <c r="AB188" s="59">
        <f t="shared" si="4"/>
        <v>-1.1937722991071427</v>
      </c>
      <c r="AC188" s="1"/>
      <c r="AD188" s="1"/>
      <c r="AE188" s="1"/>
      <c r="AF188" s="1"/>
      <c r="AG188" s="1"/>
      <c r="AH188" s="1"/>
      <c r="AI188" s="1"/>
      <c r="AJ188" s="1"/>
      <c r="AK188" s="1"/>
      <c r="AL188" s="1">
        <f>IFERROR(VLOOKUP(C188,CALC!$K$2:$M$8,2,FALSE),1)</f>
        <v>1.06</v>
      </c>
      <c r="AM188" s="1">
        <f>IFERROR(VLOOKUP(C188,CALC!$K$2:$M$8,3,FALSE),1)</f>
        <v>1.03</v>
      </c>
      <c r="AN188" s="1">
        <f>VLOOKUP(B188,CALC!$E$2:$H$33,3,FALSE)</f>
        <v>0.95</v>
      </c>
      <c r="AO188" s="1">
        <f>VLOOKUP(B188,CALC!$E$2:$H$33,4,FALSE)</f>
        <v>0.97499999999999998</v>
      </c>
      <c r="AP188" s="1"/>
      <c r="AQ188" s="3">
        <f t="shared" si="5"/>
        <v>4.7049235119047612</v>
      </c>
      <c r="AR188" s="3">
        <f t="shared" si="6"/>
        <v>4.8419601190476182</v>
      </c>
      <c r="AS188" s="3">
        <f t="shared" si="7"/>
        <v>4.4536897321428564</v>
      </c>
      <c r="AT188" s="3">
        <f t="shared" si="8"/>
        <v>4.3394925595238085</v>
      </c>
      <c r="AU188" s="3">
        <f t="shared" si="9"/>
        <v>4.5873004241071422</v>
      </c>
      <c r="AV188" s="3">
        <f t="shared" si="10"/>
        <v>4.4696773363095232</v>
      </c>
      <c r="AW188" s="3">
        <f t="shared" si="11"/>
        <v>4.7209111160714281</v>
      </c>
      <c r="AX188" s="3">
        <f t="shared" si="12"/>
        <v>4.5998621130952371</v>
      </c>
      <c r="AY188" s="3">
        <f t="shared" si="13"/>
        <v>-1.1887202380952377</v>
      </c>
      <c r="AZ188" s="3">
        <f t="shared" si="14"/>
        <v>-1.224381845238095</v>
      </c>
      <c r="BA188" s="3">
        <f t="shared" si="15"/>
        <v>-1.2600434523809521</v>
      </c>
      <c r="BB188" s="3">
        <f t="shared" si="16"/>
        <v>-1.1590022321428568</v>
      </c>
      <c r="BC188" s="3">
        <f t="shared" si="17"/>
        <v>-1.1292842261904759</v>
      </c>
      <c r="BD188" s="3">
        <f t="shared" si="18"/>
        <v>-1.1937722991071427</v>
      </c>
      <c r="BE188" s="3">
        <f t="shared" si="19"/>
        <v>-1.1631627529761903</v>
      </c>
      <c r="BF188" s="3">
        <f t="shared" si="20"/>
        <v>-1.2285423660714283</v>
      </c>
      <c r="BG188" s="3">
        <f t="shared" si="21"/>
        <v>-1.1970412797619043</v>
      </c>
    </row>
    <row r="189" spans="1:59" ht="15" x14ac:dyDescent="0.25">
      <c r="A189" s="38" t="s">
        <v>357</v>
      </c>
      <c r="B189" s="38" t="s">
        <v>72</v>
      </c>
      <c r="C189" s="38" t="s">
        <v>179</v>
      </c>
      <c r="D189" s="38"/>
      <c r="E189" s="39">
        <f>AVERAGE(IFERROR(VLOOKUP($A189,'Nates Projections'!$A$8:$O$500,5,FALSE),VLOOKUP($A189,'Blakes Projections'!$A$8:$O$500,5,FALSE)),IFERROR(VLOOKUP($A189,'Blakes Projections'!$A$8:$O$500,5,FALSE),VLOOKUP($A189,'Nates Projections'!$A$8:$O$500,5,FALSE)))</f>
        <v>84</v>
      </c>
      <c r="F189" s="38">
        <f>AVERAGE(IFERROR(VLOOKUP($A189,'Nates Projections'!$A$8:$O$500,6,FALSE),VLOOKUP($A189,'Blakes Projections'!$A$8:$O$500,6,FALSE)),IFERROR(VLOOKUP($A189,'Blakes Projections'!$A$8:$O$500,6,FALSE),VLOOKUP($A189,'Nates Projections'!$A$8:$O$500,6,FALSE)))</f>
        <v>24.25</v>
      </c>
      <c r="G189" s="38">
        <f>AVERAGE(IFERROR(VLOOKUP($A189,'Nates Projections'!$A$8:$O$500,7,FALSE),VLOOKUP($A189,'Blakes Projections'!$A$8:$O$500,7,FALSE)),IFERROR(VLOOKUP($A189,'Blakes Projections'!$A$8:$O$500,7,FALSE),VLOOKUP($A189,'Nates Projections'!$A$8:$O$500,7,FALSE)))</f>
        <v>35.700000000000003</v>
      </c>
      <c r="H189" s="38">
        <f>AVERAGE(IFERROR(VLOOKUP($A189,'Nates Projections'!$A$8:$O$500,8,FALSE),VLOOKUP($A189,'Blakes Projections'!$A$8:$O$500,8,FALSE)),IFERROR(VLOOKUP($A189,'Blakes Projections'!$A$8:$O$500,8,FALSE),VLOOKUP($A189,'Nates Projections'!$A$8:$O$500,8,FALSE)))</f>
        <v>59.95</v>
      </c>
      <c r="I189" s="38">
        <f>AVERAGE(IFERROR(VLOOKUP($A189,'Nates Projections'!$A$8:$O$500,9,FALSE),VLOOKUP($A189,'Blakes Projections'!$A$8:$O$500,9,FALSE)),IFERROR(VLOOKUP($A189,'Blakes Projections'!$A$8:$O$500,9,FALSE),VLOOKUP($A189,'Nates Projections'!$A$8:$O$500,9,FALSE)))</f>
        <v>14.9</v>
      </c>
      <c r="J189" s="38">
        <f>AVERAGE(IFERROR(VLOOKUP($A189,'Nates Projections'!$A$8:$O$500,10,FALSE),VLOOKUP($A189,'Blakes Projections'!$A$8:$O$500,10,FALSE)),IFERROR(VLOOKUP($A189,'Blakes Projections'!$A$8:$O$500,10,FALSE),VLOOKUP($A189,'Nates Projections'!$A$8:$O$500,10,FALSE)))</f>
        <v>188.45</v>
      </c>
      <c r="K189" s="38">
        <f>AVERAGE(IFERROR(VLOOKUP($A189,'Nates Projections'!$A$8:$O$500,11,FALSE),VLOOKUP($A189,'Blakes Projections'!$A$8:$O$500,11,FALSE)),IFERROR(VLOOKUP($A189,'Blakes Projections'!$A$8:$O$500,11,FALSE),VLOOKUP($A189,'Nates Projections'!$A$8:$O$500,11,FALSE)))</f>
        <v>16.549999999999997</v>
      </c>
      <c r="L189" s="38">
        <f>AVERAGE(IFERROR(VLOOKUP($A189,'Nates Projections'!$A$8:$O$500,12,FALSE),VLOOKUP($A189,'Blakes Projections'!$A$8:$O$500,12,FALSE)),IFERROR(VLOOKUP($A189,'Blakes Projections'!$A$8:$O$500,12,FALSE),VLOOKUP($A189,'Nates Projections'!$A$8:$O$500,12,FALSE)))</f>
        <v>35.65</v>
      </c>
      <c r="M189" s="38">
        <f>AVERAGE(IFERROR(VLOOKUP($A189,'Nates Projections'!$A$8:$O$500,13,FALSE),VLOOKUP($A189,'Blakes Projections'!$A$8:$O$500,13,FALSE)),IFERROR(VLOOKUP($A189,'Blakes Projections'!$A$8:$O$500,13,FALSE),VLOOKUP($A189,'Nates Projections'!$A$8:$O$500,13,FALSE)))</f>
        <v>36.349999999999994</v>
      </c>
      <c r="N189" s="52">
        <f t="shared" si="0"/>
        <v>0.12868134783762272</v>
      </c>
      <c r="O189" s="71">
        <f>AVERAGE(IFERROR(VLOOKUP($A189,'Nates Projections'!$A$8:$O$500,15,FALSE),VLOOKUP($A189,'Blakes Projections'!$A$8:$O$500,15,FALSE)),IFERROR(VLOOKUP($A189,'Blakes Projections'!$A$8:$O$500,15,FALSE),VLOOKUP($A189,'Nates Projections'!$A$8:$O$500,15,FALSE)))</f>
        <v>16.725000000000001</v>
      </c>
      <c r="P189" s="55">
        <f t="shared" ref="P189:Y189" si="202">IF(F$4="Yes",F189*F$5,0)</f>
        <v>121.25</v>
      </c>
      <c r="Q189" s="55">
        <f t="shared" si="202"/>
        <v>133.875</v>
      </c>
      <c r="R189" s="55">
        <f t="shared" si="202"/>
        <v>0</v>
      </c>
      <c r="S189" s="55">
        <f t="shared" si="202"/>
        <v>7.45</v>
      </c>
      <c r="T189" s="55">
        <f t="shared" si="202"/>
        <v>94.224999999999994</v>
      </c>
      <c r="U189" s="55">
        <f t="shared" si="202"/>
        <v>4.964999999999999</v>
      </c>
      <c r="V189" s="55">
        <f t="shared" si="202"/>
        <v>21.389999999999997</v>
      </c>
      <c r="W189" s="55">
        <f t="shared" si="202"/>
        <v>0</v>
      </c>
      <c r="X189" s="55">
        <f t="shared" si="202"/>
        <v>0</v>
      </c>
      <c r="Y189" s="56">
        <f t="shared" si="202"/>
        <v>0</v>
      </c>
      <c r="Z189" s="57">
        <f t="shared" si="2"/>
        <v>383.15499999999992</v>
      </c>
      <c r="AA189" s="59">
        <f t="shared" si="3"/>
        <v>4.5613690476190465</v>
      </c>
      <c r="AB189" s="59">
        <f t="shared" si="4"/>
        <v>-1.165357142857143</v>
      </c>
      <c r="AC189" s="1"/>
      <c r="AD189" s="1"/>
      <c r="AE189" s="1"/>
      <c r="AF189" s="1"/>
      <c r="AG189" s="1"/>
      <c r="AH189" s="1"/>
      <c r="AI189" s="1"/>
      <c r="AJ189" s="1"/>
      <c r="AK189" s="1"/>
      <c r="AL189" s="1">
        <f>IFERROR(VLOOKUP(C189,CALC!$K$2:$M$8,2,FALSE),1)</f>
        <v>0.95</v>
      </c>
      <c r="AM189" s="1">
        <f>IFERROR(VLOOKUP(C189,CALC!$K$2:$M$8,3,FALSE),1)</f>
        <v>0.97499999999999998</v>
      </c>
      <c r="AN189" s="1">
        <f>VLOOKUP(B189,CALC!$E$2:$H$33,3,FALSE)</f>
        <v>1</v>
      </c>
      <c r="AO189" s="1">
        <f>VLOOKUP(B189,CALC!$E$2:$H$33,4,FALSE)</f>
        <v>1</v>
      </c>
      <c r="AP189" s="1"/>
      <c r="AQ189" s="3">
        <f t="shared" si="5"/>
        <v>4.4473348214285702</v>
      </c>
      <c r="AR189" s="3">
        <f t="shared" si="6"/>
        <v>4.3333005952380939</v>
      </c>
      <c r="AS189" s="3">
        <f t="shared" si="7"/>
        <v>4.5613690476190465</v>
      </c>
      <c r="AT189" s="3">
        <f t="shared" si="8"/>
        <v>4.5613690476190465</v>
      </c>
      <c r="AU189" s="3">
        <f t="shared" si="9"/>
        <v>4.4473348214285702</v>
      </c>
      <c r="AV189" s="3">
        <f t="shared" si="10"/>
        <v>4.4473348214285702</v>
      </c>
      <c r="AW189" s="3">
        <f t="shared" si="11"/>
        <v>4.3333005952380939</v>
      </c>
      <c r="AX189" s="3">
        <f t="shared" si="12"/>
        <v>4.3333005952380939</v>
      </c>
      <c r="AY189" s="3">
        <f t="shared" si="13"/>
        <v>-1.1952380952380954</v>
      </c>
      <c r="AZ189" s="3">
        <f t="shared" si="14"/>
        <v>-1.165357142857143</v>
      </c>
      <c r="BA189" s="3">
        <f t="shared" si="15"/>
        <v>-1.1354761904761905</v>
      </c>
      <c r="BB189" s="3">
        <f t="shared" si="16"/>
        <v>-1.1952380952380954</v>
      </c>
      <c r="BC189" s="3">
        <f t="shared" si="17"/>
        <v>-1.1952380952380954</v>
      </c>
      <c r="BD189" s="3">
        <f t="shared" si="18"/>
        <v>-1.165357142857143</v>
      </c>
      <c r="BE189" s="3">
        <f t="shared" si="19"/>
        <v>-1.165357142857143</v>
      </c>
      <c r="BF189" s="3">
        <f t="shared" si="20"/>
        <v>-1.1354761904761905</v>
      </c>
      <c r="BG189" s="3">
        <f t="shared" si="21"/>
        <v>-1.1354761904761905</v>
      </c>
    </row>
    <row r="190" spans="1:59" ht="15" x14ac:dyDescent="0.25">
      <c r="A190" s="38" t="s">
        <v>378</v>
      </c>
      <c r="B190" s="38" t="s">
        <v>51</v>
      </c>
      <c r="C190" s="38" t="s">
        <v>191</v>
      </c>
      <c r="D190" s="38"/>
      <c r="E190" s="39">
        <f>AVERAGE(IFERROR(VLOOKUP($A190,'Nates Projections'!$A$8:$O$500,5,FALSE),VLOOKUP($A190,'Blakes Projections'!$A$8:$O$500,5,FALSE)),IFERROR(VLOOKUP($A190,'Blakes Projections'!$A$8:$O$500,5,FALSE),VLOOKUP($A190,'Nates Projections'!$A$8:$O$500,5,FALSE)))</f>
        <v>84</v>
      </c>
      <c r="F190" s="38">
        <f>AVERAGE(IFERROR(VLOOKUP($A190,'Nates Projections'!$A$8:$O$500,6,FALSE),VLOOKUP($A190,'Blakes Projections'!$A$8:$O$500,6,FALSE)),IFERROR(VLOOKUP($A190,'Blakes Projections'!$A$8:$O$500,6,FALSE),VLOOKUP($A190,'Nates Projections'!$A$8:$O$500,6,FALSE)))</f>
        <v>21.549999999999997</v>
      </c>
      <c r="G190" s="38">
        <f>AVERAGE(IFERROR(VLOOKUP($A190,'Nates Projections'!$A$8:$O$500,7,FALSE),VLOOKUP($A190,'Blakes Projections'!$A$8:$O$500,7,FALSE)),IFERROR(VLOOKUP($A190,'Blakes Projections'!$A$8:$O$500,7,FALSE),VLOOKUP($A190,'Nates Projections'!$A$8:$O$500,7,FALSE)))</f>
        <v>42.6</v>
      </c>
      <c r="H190" s="38">
        <f>AVERAGE(IFERROR(VLOOKUP($A190,'Nates Projections'!$A$8:$O$500,8,FALSE),VLOOKUP($A190,'Blakes Projections'!$A$8:$O$500,8,FALSE)),IFERROR(VLOOKUP($A190,'Blakes Projections'!$A$8:$O$500,8,FALSE),VLOOKUP($A190,'Nates Projections'!$A$8:$O$500,8,FALSE)))</f>
        <v>64.150000000000006</v>
      </c>
      <c r="I190" s="38">
        <f>AVERAGE(IFERROR(VLOOKUP($A190,'Nates Projections'!$A$8:$O$500,9,FALSE),VLOOKUP($A190,'Blakes Projections'!$A$8:$O$500,9,FALSE)),IFERROR(VLOOKUP($A190,'Blakes Projections'!$A$8:$O$500,9,FALSE),VLOOKUP($A190,'Nates Projections'!$A$8:$O$500,9,FALSE)))</f>
        <v>19.850000000000001</v>
      </c>
      <c r="J190" s="38">
        <f>AVERAGE(IFERROR(VLOOKUP($A190,'Nates Projections'!$A$8:$O$500,10,FALSE),VLOOKUP($A190,'Blakes Projections'!$A$8:$O$500,10,FALSE)),IFERROR(VLOOKUP($A190,'Blakes Projections'!$A$8:$O$500,10,FALSE),VLOOKUP($A190,'Nates Projections'!$A$8:$O$500,10,FALSE)))</f>
        <v>170.75</v>
      </c>
      <c r="K190" s="38">
        <f>AVERAGE(IFERROR(VLOOKUP($A190,'Nates Projections'!$A$8:$O$500,11,FALSE),VLOOKUP($A190,'Blakes Projections'!$A$8:$O$500,11,FALSE)),IFERROR(VLOOKUP($A190,'Blakes Projections'!$A$8:$O$500,11,FALSE),VLOOKUP($A190,'Nates Projections'!$A$8:$O$500,11,FALSE)))</f>
        <v>14.2</v>
      </c>
      <c r="L190" s="38">
        <f>AVERAGE(IFERROR(VLOOKUP($A190,'Nates Projections'!$A$8:$O$500,12,FALSE),VLOOKUP($A190,'Blakes Projections'!$A$8:$O$500,12,FALSE)),IFERROR(VLOOKUP($A190,'Blakes Projections'!$A$8:$O$500,12,FALSE),VLOOKUP($A190,'Nates Projections'!$A$8:$O$500,12,FALSE)))</f>
        <v>24.6</v>
      </c>
      <c r="M190" s="38">
        <f>AVERAGE(IFERROR(VLOOKUP($A190,'Nates Projections'!$A$8:$O$500,13,FALSE),VLOOKUP($A190,'Blakes Projections'!$A$8:$O$500,13,FALSE)),IFERROR(VLOOKUP($A190,'Blakes Projections'!$A$8:$O$500,13,FALSE),VLOOKUP($A190,'Nates Projections'!$A$8:$O$500,13,FALSE)))</f>
        <v>32.200000000000003</v>
      </c>
      <c r="N190" s="52">
        <f t="shared" si="0"/>
        <v>0.12620790629575401</v>
      </c>
      <c r="O190" s="71">
        <f>AVERAGE(IFERROR(VLOOKUP($A190,'Nates Projections'!$A$8:$O$500,15,FALSE),VLOOKUP($A190,'Blakes Projections'!$A$8:$O$500,15,FALSE)),IFERROR(VLOOKUP($A190,'Blakes Projections'!$A$8:$O$500,15,FALSE),VLOOKUP($A190,'Nates Projections'!$A$8:$O$500,15,FALSE)))</f>
        <v>17.225000000000001</v>
      </c>
      <c r="P190" s="55">
        <f t="shared" ref="P190:Y190" si="203">IF(F$4="Yes",F190*F$5,0)</f>
        <v>107.74999999999999</v>
      </c>
      <c r="Q190" s="55">
        <f t="shared" si="203"/>
        <v>159.75</v>
      </c>
      <c r="R190" s="55">
        <f t="shared" si="203"/>
        <v>0</v>
      </c>
      <c r="S190" s="55">
        <f t="shared" si="203"/>
        <v>9.9250000000000007</v>
      </c>
      <c r="T190" s="55">
        <f t="shared" si="203"/>
        <v>85.375</v>
      </c>
      <c r="U190" s="55">
        <f t="shared" si="203"/>
        <v>4.26</v>
      </c>
      <c r="V190" s="55">
        <f t="shared" si="203"/>
        <v>14.76</v>
      </c>
      <c r="W190" s="55">
        <f t="shared" si="203"/>
        <v>0</v>
      </c>
      <c r="X190" s="55">
        <f t="shared" si="203"/>
        <v>0</v>
      </c>
      <c r="Y190" s="56">
        <f t="shared" si="203"/>
        <v>0</v>
      </c>
      <c r="Z190" s="57">
        <f t="shared" si="2"/>
        <v>381.82</v>
      </c>
      <c r="AA190" s="59">
        <f t="shared" si="3"/>
        <v>4.5454761904761902</v>
      </c>
      <c r="AB190" s="59">
        <f t="shared" si="4"/>
        <v>-1.2287529077380945</v>
      </c>
      <c r="AC190" s="1"/>
      <c r="AD190" s="1"/>
      <c r="AE190" s="1"/>
      <c r="AF190" s="1"/>
      <c r="AG190" s="1"/>
      <c r="AH190" s="1"/>
      <c r="AI190" s="1"/>
      <c r="AJ190" s="1"/>
      <c r="AK190" s="1"/>
      <c r="AL190" s="1">
        <f>IFERROR(VLOOKUP(C190,CALC!$K$2:$M$8,2,FALSE),1)</f>
        <v>1.06</v>
      </c>
      <c r="AM190" s="1">
        <f>IFERROR(VLOOKUP(C190,CALC!$K$2:$M$8,3,FALSE),1)</f>
        <v>1.03</v>
      </c>
      <c r="AN190" s="1">
        <f>VLOOKUP(B190,CALC!$E$2:$H$33,3,FALSE)</f>
        <v>0.97</v>
      </c>
      <c r="AO190" s="1">
        <f>VLOOKUP(B190,CALC!$E$2:$H$33,4,FALSE)</f>
        <v>0.98499999999999999</v>
      </c>
      <c r="AP190" s="1"/>
      <c r="AQ190" s="3">
        <f t="shared" si="5"/>
        <v>4.6818404761904757</v>
      </c>
      <c r="AR190" s="3">
        <f t="shared" si="6"/>
        <v>4.8182047619047621</v>
      </c>
      <c r="AS190" s="3">
        <f t="shared" si="7"/>
        <v>4.477294047619047</v>
      </c>
      <c r="AT190" s="3">
        <f t="shared" si="8"/>
        <v>4.4091119047619047</v>
      </c>
      <c r="AU190" s="3">
        <f t="shared" si="9"/>
        <v>4.6116128690476188</v>
      </c>
      <c r="AV190" s="3">
        <f t="shared" si="10"/>
        <v>4.541385261904761</v>
      </c>
      <c r="AW190" s="3">
        <f t="shared" si="11"/>
        <v>4.7459316904761906</v>
      </c>
      <c r="AX190" s="3">
        <f t="shared" si="12"/>
        <v>4.673658619047619</v>
      </c>
      <c r="AY190" s="3">
        <f t="shared" si="13"/>
        <v>-1.2111309523809517</v>
      </c>
      <c r="AZ190" s="3">
        <f t="shared" si="14"/>
        <v>-1.2474648809523803</v>
      </c>
      <c r="BA190" s="3">
        <f t="shared" si="15"/>
        <v>-1.2837988095238089</v>
      </c>
      <c r="BB190" s="3">
        <f t="shared" si="16"/>
        <v>-1.1929639880952374</v>
      </c>
      <c r="BC190" s="3">
        <f t="shared" si="17"/>
        <v>-1.1747970238095231</v>
      </c>
      <c r="BD190" s="3">
        <f t="shared" si="18"/>
        <v>-1.2287529077380945</v>
      </c>
      <c r="BE190" s="3">
        <f t="shared" si="19"/>
        <v>-1.2100409345238088</v>
      </c>
      <c r="BF190" s="3">
        <f t="shared" si="20"/>
        <v>-1.2645418273809517</v>
      </c>
      <c r="BG190" s="3">
        <f t="shared" si="21"/>
        <v>-1.2452848452380945</v>
      </c>
    </row>
    <row r="191" spans="1:59" ht="15" x14ac:dyDescent="0.25">
      <c r="A191" s="38" t="s">
        <v>374</v>
      </c>
      <c r="B191" s="38" t="s">
        <v>77</v>
      </c>
      <c r="C191" s="38" t="s">
        <v>179</v>
      </c>
      <c r="D191" s="1"/>
      <c r="E191" s="39">
        <f>AVERAGE(IFERROR(VLOOKUP($A191,'Nates Projections'!$A$8:$O$500,5,FALSE),VLOOKUP($A191,'Blakes Projections'!$A$8:$O$500,5,FALSE)),IFERROR(VLOOKUP($A191,'Blakes Projections'!$A$8:$O$500,5,FALSE),VLOOKUP($A191,'Nates Projections'!$A$8:$O$500,5,FALSE)))</f>
        <v>84</v>
      </c>
      <c r="F191" s="38">
        <f>AVERAGE(IFERROR(VLOOKUP($A191,'Nates Projections'!$A$8:$O$500,6,FALSE),VLOOKUP($A191,'Blakes Projections'!$A$8:$O$500,6,FALSE)),IFERROR(VLOOKUP($A191,'Blakes Projections'!$A$8:$O$500,6,FALSE),VLOOKUP($A191,'Nates Projections'!$A$8:$O$500,6,FALSE)))</f>
        <v>25.049999999999997</v>
      </c>
      <c r="G191" s="38">
        <f>AVERAGE(IFERROR(VLOOKUP($A191,'Nates Projections'!$A$8:$O$500,7,FALSE),VLOOKUP($A191,'Blakes Projections'!$A$8:$O$500,7,FALSE)),IFERROR(VLOOKUP($A191,'Blakes Projections'!$A$8:$O$500,7,FALSE),VLOOKUP($A191,'Nates Projections'!$A$8:$O$500,7,FALSE)))</f>
        <v>31.95</v>
      </c>
      <c r="H191" s="38">
        <f>AVERAGE(IFERROR(VLOOKUP($A191,'Nates Projections'!$A$8:$O$500,8,FALSE),VLOOKUP($A191,'Blakes Projections'!$A$8:$O$500,8,FALSE)),IFERROR(VLOOKUP($A191,'Blakes Projections'!$A$8:$O$500,8,FALSE),VLOOKUP($A191,'Nates Projections'!$A$8:$O$500,8,FALSE)))</f>
        <v>57</v>
      </c>
      <c r="I191" s="38">
        <f>AVERAGE(IFERROR(VLOOKUP($A191,'Nates Projections'!$A$8:$O$500,9,FALSE),VLOOKUP($A191,'Blakes Projections'!$A$8:$O$500,9,FALSE)),IFERROR(VLOOKUP($A191,'Blakes Projections'!$A$8:$O$500,9,FALSE),VLOOKUP($A191,'Nates Projections'!$A$8:$O$500,9,FALSE)))</f>
        <v>16.7</v>
      </c>
      <c r="J191" s="38">
        <f>AVERAGE(IFERROR(VLOOKUP($A191,'Nates Projections'!$A$8:$O$500,10,FALSE),VLOOKUP($A191,'Blakes Projections'!$A$8:$O$500,10,FALSE)),IFERROR(VLOOKUP($A191,'Blakes Projections'!$A$8:$O$500,10,FALSE),VLOOKUP($A191,'Nates Projections'!$A$8:$O$500,10,FALSE)))</f>
        <v>178.2</v>
      </c>
      <c r="K191" s="38">
        <f>AVERAGE(IFERROR(VLOOKUP($A191,'Nates Projections'!$A$8:$O$500,11,FALSE),VLOOKUP($A191,'Blakes Projections'!$A$8:$O$500,11,FALSE)),IFERROR(VLOOKUP($A191,'Blakes Projections'!$A$8:$O$500,11,FALSE),VLOOKUP($A191,'Nates Projections'!$A$8:$O$500,11,FALSE)))</f>
        <v>47.25</v>
      </c>
      <c r="L191" s="38">
        <f>AVERAGE(IFERROR(VLOOKUP($A191,'Nates Projections'!$A$8:$O$500,12,FALSE),VLOOKUP($A191,'Blakes Projections'!$A$8:$O$500,12,FALSE)),IFERROR(VLOOKUP($A191,'Blakes Projections'!$A$8:$O$500,12,FALSE),VLOOKUP($A191,'Nates Projections'!$A$8:$O$500,12,FALSE)))</f>
        <v>40.349999999999994</v>
      </c>
      <c r="M191" s="38">
        <f>AVERAGE(IFERROR(VLOOKUP($A191,'Nates Projections'!$A$8:$O$500,13,FALSE),VLOOKUP($A191,'Blakes Projections'!$A$8:$O$500,13,FALSE)),IFERROR(VLOOKUP($A191,'Blakes Projections'!$A$8:$O$500,13,FALSE),VLOOKUP($A191,'Nates Projections'!$A$8:$O$500,13,FALSE)))</f>
        <v>29.05</v>
      </c>
      <c r="N191" s="52">
        <f t="shared" si="0"/>
        <v>0.14057239057239057</v>
      </c>
      <c r="O191" s="71">
        <f>AVERAGE(IFERROR(VLOOKUP($A191,'Nates Projections'!$A$8:$O$500,15,FALSE),VLOOKUP($A191,'Blakes Projections'!$A$8:$O$500,15,FALSE)),IFERROR(VLOOKUP($A191,'Blakes Projections'!$A$8:$O$500,15,FALSE),VLOOKUP($A191,'Nates Projections'!$A$8:$O$500,15,FALSE)))</f>
        <v>18.324999999999999</v>
      </c>
      <c r="P191" s="55">
        <f t="shared" ref="P191:Y191" si="204">IF(F$4="Yes",F191*F$5,0)</f>
        <v>125.24999999999999</v>
      </c>
      <c r="Q191" s="55">
        <f t="shared" si="204"/>
        <v>119.8125</v>
      </c>
      <c r="R191" s="55">
        <f t="shared" si="204"/>
        <v>0</v>
      </c>
      <c r="S191" s="55">
        <f t="shared" si="204"/>
        <v>8.35</v>
      </c>
      <c r="T191" s="55">
        <f t="shared" si="204"/>
        <v>89.1</v>
      </c>
      <c r="U191" s="55">
        <f t="shared" si="204"/>
        <v>14.174999999999999</v>
      </c>
      <c r="V191" s="55">
        <f t="shared" si="204"/>
        <v>24.209999999999997</v>
      </c>
      <c r="W191" s="55">
        <f t="shared" si="204"/>
        <v>0</v>
      </c>
      <c r="X191" s="55">
        <f t="shared" si="204"/>
        <v>0</v>
      </c>
      <c r="Y191" s="56">
        <f t="shared" si="204"/>
        <v>0</v>
      </c>
      <c r="Z191" s="57">
        <f t="shared" si="2"/>
        <v>380.89749999999998</v>
      </c>
      <c r="AA191" s="59">
        <f t="shared" si="3"/>
        <v>4.534494047619047</v>
      </c>
      <c r="AB191" s="59">
        <f t="shared" si="4"/>
        <v>-1.1915602678571426</v>
      </c>
      <c r="AC191" s="1"/>
      <c r="AD191" s="1"/>
      <c r="AE191" s="1"/>
      <c r="AF191" s="1"/>
      <c r="AG191" s="1"/>
      <c r="AH191" s="1"/>
      <c r="AI191" s="1"/>
      <c r="AJ191" s="1"/>
      <c r="AK191" s="1"/>
      <c r="AL191" s="1">
        <f>IFERROR(VLOOKUP(C191,CALC!$K$2:$M$8,2,FALSE),1)</f>
        <v>0.95</v>
      </c>
      <c r="AM191" s="1">
        <f>IFERROR(VLOOKUP(C191,CALC!$K$2:$M$8,3,FALSE),1)</f>
        <v>0.97499999999999998</v>
      </c>
      <c r="AN191" s="1">
        <f>VLOOKUP(B191,CALC!$E$2:$H$33,3,FALSE)</f>
        <v>1</v>
      </c>
      <c r="AO191" s="1">
        <f>VLOOKUP(B191,CALC!$E$2:$H$33,4,FALSE)</f>
        <v>1</v>
      </c>
      <c r="AP191" s="1"/>
      <c r="AQ191" s="3">
        <f t="shared" si="5"/>
        <v>4.4211316964285707</v>
      </c>
      <c r="AR191" s="3">
        <f t="shared" si="6"/>
        <v>4.3077693452380945</v>
      </c>
      <c r="AS191" s="3">
        <f t="shared" si="7"/>
        <v>4.534494047619047</v>
      </c>
      <c r="AT191" s="3">
        <f t="shared" si="8"/>
        <v>4.534494047619047</v>
      </c>
      <c r="AU191" s="3">
        <f t="shared" si="9"/>
        <v>4.4211316964285707</v>
      </c>
      <c r="AV191" s="3">
        <f t="shared" si="10"/>
        <v>4.4211316964285707</v>
      </c>
      <c r="AW191" s="3">
        <f t="shared" si="11"/>
        <v>4.3077693452380945</v>
      </c>
      <c r="AX191" s="3">
        <f t="shared" si="12"/>
        <v>4.3077693452380945</v>
      </c>
      <c r="AY191" s="3">
        <f t="shared" si="13"/>
        <v>-1.222113095238095</v>
      </c>
      <c r="AZ191" s="3">
        <f t="shared" si="14"/>
        <v>-1.1915602678571426</v>
      </c>
      <c r="BA191" s="3">
        <f t="shared" si="15"/>
        <v>-1.1610074404761901</v>
      </c>
      <c r="BB191" s="3">
        <f t="shared" si="16"/>
        <v>-1.222113095238095</v>
      </c>
      <c r="BC191" s="3">
        <f t="shared" si="17"/>
        <v>-1.222113095238095</v>
      </c>
      <c r="BD191" s="3">
        <f t="shared" si="18"/>
        <v>-1.1915602678571426</v>
      </c>
      <c r="BE191" s="3">
        <f t="shared" si="19"/>
        <v>-1.1915602678571426</v>
      </c>
      <c r="BF191" s="3">
        <f t="shared" si="20"/>
        <v>-1.1610074404761901</v>
      </c>
      <c r="BG191" s="3">
        <f t="shared" si="21"/>
        <v>-1.1610074404761901</v>
      </c>
    </row>
    <row r="192" spans="1:59" ht="15" x14ac:dyDescent="0.25">
      <c r="A192" s="38" t="s">
        <v>352</v>
      </c>
      <c r="B192" s="38" t="s">
        <v>66</v>
      </c>
      <c r="C192" s="38" t="s">
        <v>179</v>
      </c>
      <c r="D192" s="38"/>
      <c r="E192" s="39">
        <f>AVERAGE(IFERROR(VLOOKUP($A192,'Nates Projections'!$A$8:$O$500,5,FALSE),VLOOKUP($A192,'Blakes Projections'!$A$8:$O$500,5,FALSE)),IFERROR(VLOOKUP($A192,'Blakes Projections'!$A$8:$O$500,5,FALSE),VLOOKUP($A192,'Nates Projections'!$A$8:$O$500,5,FALSE)))</f>
        <v>84</v>
      </c>
      <c r="F192" s="38">
        <f>AVERAGE(IFERROR(VLOOKUP($A192,'Nates Projections'!$A$8:$O$500,6,FALSE),VLOOKUP($A192,'Blakes Projections'!$A$8:$O$500,6,FALSE)),IFERROR(VLOOKUP($A192,'Blakes Projections'!$A$8:$O$500,6,FALSE),VLOOKUP($A192,'Nates Projections'!$A$8:$O$500,6,FALSE)))</f>
        <v>24.700000000000003</v>
      </c>
      <c r="G192" s="38">
        <f>AVERAGE(IFERROR(VLOOKUP($A192,'Nates Projections'!$A$8:$O$500,7,FALSE),VLOOKUP($A192,'Blakes Projections'!$A$8:$O$500,7,FALSE)),IFERROR(VLOOKUP($A192,'Blakes Projections'!$A$8:$O$500,7,FALSE),VLOOKUP($A192,'Nates Projections'!$A$8:$O$500,7,FALSE)))</f>
        <v>30.8</v>
      </c>
      <c r="H192" s="38">
        <f>AVERAGE(IFERROR(VLOOKUP($A192,'Nates Projections'!$A$8:$O$500,8,FALSE),VLOOKUP($A192,'Blakes Projections'!$A$8:$O$500,8,FALSE)),IFERROR(VLOOKUP($A192,'Blakes Projections'!$A$8:$O$500,8,FALSE),VLOOKUP($A192,'Nates Projections'!$A$8:$O$500,8,FALSE)))</f>
        <v>55.45</v>
      </c>
      <c r="I192" s="38">
        <f>AVERAGE(IFERROR(VLOOKUP($A192,'Nates Projections'!$A$8:$O$500,9,FALSE),VLOOKUP($A192,'Blakes Projections'!$A$8:$O$500,9,FALSE)),IFERROR(VLOOKUP($A192,'Blakes Projections'!$A$8:$O$500,9,FALSE),VLOOKUP($A192,'Nates Projections'!$A$8:$O$500,9,FALSE)))</f>
        <v>12.6</v>
      </c>
      <c r="J192" s="38">
        <f>AVERAGE(IFERROR(VLOOKUP($A192,'Nates Projections'!$A$8:$O$500,10,FALSE),VLOOKUP($A192,'Blakes Projections'!$A$8:$O$500,10,FALSE)),IFERROR(VLOOKUP($A192,'Blakes Projections'!$A$8:$O$500,10,FALSE),VLOOKUP($A192,'Nates Projections'!$A$8:$O$500,10,FALSE)))</f>
        <v>204.10000000000002</v>
      </c>
      <c r="K192" s="38">
        <f>AVERAGE(IFERROR(VLOOKUP($A192,'Nates Projections'!$A$8:$O$500,11,FALSE),VLOOKUP($A192,'Blakes Projections'!$A$8:$O$500,11,FALSE)),IFERROR(VLOOKUP($A192,'Blakes Projections'!$A$8:$O$500,11,FALSE),VLOOKUP($A192,'Nates Projections'!$A$8:$O$500,11,FALSE)))</f>
        <v>52.45</v>
      </c>
      <c r="L192" s="38">
        <f>AVERAGE(IFERROR(VLOOKUP($A192,'Nates Projections'!$A$8:$O$500,12,FALSE),VLOOKUP($A192,'Blakes Projections'!$A$8:$O$500,12,FALSE)),IFERROR(VLOOKUP($A192,'Blakes Projections'!$A$8:$O$500,12,FALSE),VLOOKUP($A192,'Nates Projections'!$A$8:$O$500,12,FALSE)))</f>
        <v>27.3</v>
      </c>
      <c r="M192" s="38">
        <f>AVERAGE(IFERROR(VLOOKUP($A192,'Nates Projections'!$A$8:$O$500,13,FALSE),VLOOKUP($A192,'Blakes Projections'!$A$8:$O$500,13,FALSE)),IFERROR(VLOOKUP($A192,'Blakes Projections'!$A$8:$O$500,13,FALSE),VLOOKUP($A192,'Nates Projections'!$A$8:$O$500,13,FALSE)))</f>
        <v>17.200000000000003</v>
      </c>
      <c r="N192" s="52">
        <f t="shared" si="0"/>
        <v>0.12101910828025478</v>
      </c>
      <c r="O192" s="71">
        <f>AVERAGE(IFERROR(VLOOKUP($A192,'Nates Projections'!$A$8:$O$500,15,FALSE),VLOOKUP($A192,'Blakes Projections'!$A$8:$O$500,15,FALSE)),IFERROR(VLOOKUP($A192,'Blakes Projections'!$A$8:$O$500,15,FALSE),VLOOKUP($A192,'Nates Projections'!$A$8:$O$500,15,FALSE)))</f>
        <v>16.024999999999999</v>
      </c>
      <c r="P192" s="55">
        <f t="shared" ref="P192:Y192" si="205">IF(F$4="Yes",F192*F$5,0)</f>
        <v>123.50000000000001</v>
      </c>
      <c r="Q192" s="55">
        <f t="shared" si="205"/>
        <v>115.5</v>
      </c>
      <c r="R192" s="55">
        <f t="shared" si="205"/>
        <v>0</v>
      </c>
      <c r="S192" s="55">
        <f t="shared" si="205"/>
        <v>6.3</v>
      </c>
      <c r="T192" s="55">
        <f t="shared" si="205"/>
        <v>102.05000000000001</v>
      </c>
      <c r="U192" s="55">
        <f t="shared" si="205"/>
        <v>15.734999999999999</v>
      </c>
      <c r="V192" s="55">
        <f t="shared" si="205"/>
        <v>16.38</v>
      </c>
      <c r="W192" s="55">
        <f t="shared" si="205"/>
        <v>0</v>
      </c>
      <c r="X192" s="55">
        <f t="shared" si="205"/>
        <v>0</v>
      </c>
      <c r="Y192" s="56">
        <f t="shared" si="205"/>
        <v>0</v>
      </c>
      <c r="Z192" s="57">
        <f t="shared" si="2"/>
        <v>379.46500000000003</v>
      </c>
      <c r="AA192" s="59">
        <f t="shared" si="3"/>
        <v>4.517440476190477</v>
      </c>
      <c r="AB192" s="59">
        <f t="shared" si="4"/>
        <v>-1.1779828124999985</v>
      </c>
      <c r="AC192" s="1"/>
      <c r="AD192" s="1"/>
      <c r="AE192" s="1"/>
      <c r="AF192" s="1"/>
      <c r="AG192" s="1"/>
      <c r="AH192" s="1"/>
      <c r="AI192" s="1"/>
      <c r="AJ192" s="1"/>
      <c r="AK192" s="1"/>
      <c r="AL192" s="1">
        <f>IFERROR(VLOOKUP(C192,CALC!$K$2:$M$8,2,FALSE),1)</f>
        <v>0.95</v>
      </c>
      <c r="AM192" s="1">
        <f>IFERROR(VLOOKUP(C192,CALC!$K$2:$M$8,3,FALSE),1)</f>
        <v>0.97499999999999998</v>
      </c>
      <c r="AN192" s="1">
        <f>VLOOKUP(B192,CALC!$E$2:$H$33,3,FALSE)</f>
        <v>0.95</v>
      </c>
      <c r="AO192" s="1">
        <f>VLOOKUP(B192,CALC!$E$2:$H$33,4,FALSE)</f>
        <v>0.97499999999999998</v>
      </c>
      <c r="AP192" s="1"/>
      <c r="AQ192" s="3">
        <f t="shared" si="5"/>
        <v>4.404504464285715</v>
      </c>
      <c r="AR192" s="3">
        <f t="shared" si="6"/>
        <v>4.291568452380953</v>
      </c>
      <c r="AS192" s="3">
        <f t="shared" si="7"/>
        <v>4.404504464285715</v>
      </c>
      <c r="AT192" s="3">
        <f t="shared" si="8"/>
        <v>4.291568452380953</v>
      </c>
      <c r="AU192" s="3">
        <f t="shared" si="9"/>
        <v>4.2943918526785723</v>
      </c>
      <c r="AV192" s="3">
        <f t="shared" si="10"/>
        <v>4.1842792410714287</v>
      </c>
      <c r="AW192" s="3">
        <f t="shared" si="11"/>
        <v>4.1842792410714287</v>
      </c>
      <c r="AX192" s="3">
        <f t="shared" si="12"/>
        <v>4.0769900297619053</v>
      </c>
      <c r="AY192" s="3">
        <f t="shared" si="13"/>
        <v>-1.239166666666665</v>
      </c>
      <c r="AZ192" s="3">
        <f t="shared" si="14"/>
        <v>-1.2081874999999984</v>
      </c>
      <c r="BA192" s="3">
        <f t="shared" si="15"/>
        <v>-1.1772083333333316</v>
      </c>
      <c r="BB192" s="3">
        <f t="shared" si="16"/>
        <v>-1.2081874999999984</v>
      </c>
      <c r="BC192" s="3">
        <f t="shared" si="17"/>
        <v>-1.1772083333333316</v>
      </c>
      <c r="BD192" s="3">
        <f t="shared" si="18"/>
        <v>-1.1779828124999985</v>
      </c>
      <c r="BE192" s="3">
        <f t="shared" si="19"/>
        <v>-1.1477781249999985</v>
      </c>
      <c r="BF192" s="3">
        <f t="shared" si="20"/>
        <v>-1.1477781249999983</v>
      </c>
      <c r="BG192" s="3">
        <f t="shared" si="21"/>
        <v>-1.118347916666665</v>
      </c>
    </row>
    <row r="193" spans="1:59" ht="15" x14ac:dyDescent="0.25">
      <c r="A193" s="38" t="s">
        <v>344</v>
      </c>
      <c r="B193" s="38" t="s">
        <v>61</v>
      </c>
      <c r="C193" s="38" t="s">
        <v>186</v>
      </c>
      <c r="D193" s="38"/>
      <c r="E193" s="39">
        <f>AVERAGE(IFERROR(VLOOKUP($A193,'Nates Projections'!$A$8:$O$500,5,FALSE),VLOOKUP($A193,'Blakes Projections'!$A$8:$O$500,5,FALSE)),IFERROR(VLOOKUP($A193,'Blakes Projections'!$A$8:$O$500,5,FALSE),VLOOKUP($A193,'Nates Projections'!$A$8:$O$500,5,FALSE)))</f>
        <v>84</v>
      </c>
      <c r="F193" s="38">
        <f>AVERAGE(IFERROR(VLOOKUP($A193,'Nates Projections'!$A$8:$O$500,6,FALSE),VLOOKUP($A193,'Blakes Projections'!$A$8:$O$500,6,FALSE)),IFERROR(VLOOKUP($A193,'Blakes Projections'!$A$8:$O$500,6,FALSE),VLOOKUP($A193,'Nates Projections'!$A$8:$O$500,6,FALSE)))</f>
        <v>28.85</v>
      </c>
      <c r="G193" s="38">
        <f>AVERAGE(IFERROR(VLOOKUP($A193,'Nates Projections'!$A$8:$O$500,7,FALSE),VLOOKUP($A193,'Blakes Projections'!$A$8:$O$500,7,FALSE)),IFERROR(VLOOKUP($A193,'Blakes Projections'!$A$8:$O$500,7,FALSE),VLOOKUP($A193,'Nates Projections'!$A$8:$O$500,7,FALSE)))</f>
        <v>27.15</v>
      </c>
      <c r="H193" s="38">
        <f>AVERAGE(IFERROR(VLOOKUP($A193,'Nates Projections'!$A$8:$O$500,8,FALSE),VLOOKUP($A193,'Blakes Projections'!$A$8:$O$500,8,FALSE)),IFERROR(VLOOKUP($A193,'Blakes Projections'!$A$8:$O$500,8,FALSE),VLOOKUP($A193,'Nates Projections'!$A$8:$O$500,8,FALSE)))</f>
        <v>56</v>
      </c>
      <c r="I193" s="38">
        <f>AVERAGE(IFERROR(VLOOKUP($A193,'Nates Projections'!$A$8:$O$500,9,FALSE),VLOOKUP($A193,'Blakes Projections'!$A$8:$O$500,9,FALSE)),IFERROR(VLOOKUP($A193,'Blakes Projections'!$A$8:$O$500,9,FALSE),VLOOKUP($A193,'Nates Projections'!$A$8:$O$500,9,FALSE)))</f>
        <v>20.55</v>
      </c>
      <c r="J193" s="38">
        <f>AVERAGE(IFERROR(VLOOKUP($A193,'Nates Projections'!$A$8:$O$500,10,FALSE),VLOOKUP($A193,'Blakes Projections'!$A$8:$O$500,10,FALSE)),IFERROR(VLOOKUP($A193,'Blakes Projections'!$A$8:$O$500,10,FALSE),VLOOKUP($A193,'Nates Projections'!$A$8:$O$500,10,FALSE)))</f>
        <v>175.75</v>
      </c>
      <c r="K193" s="38">
        <f>AVERAGE(IFERROR(VLOOKUP($A193,'Nates Projections'!$A$8:$O$500,11,FALSE),VLOOKUP($A193,'Blakes Projections'!$A$8:$O$500,11,FALSE)),IFERROR(VLOOKUP($A193,'Blakes Projections'!$A$8:$O$500,11,FALSE),VLOOKUP($A193,'Nates Projections'!$A$8:$O$500,11,FALSE)))</f>
        <v>61.5</v>
      </c>
      <c r="L193" s="38">
        <f>AVERAGE(IFERROR(VLOOKUP($A193,'Nates Projections'!$A$8:$O$500,12,FALSE),VLOOKUP($A193,'Blakes Projections'!$A$8:$O$500,12,FALSE)),IFERROR(VLOOKUP($A193,'Blakes Projections'!$A$8:$O$500,12,FALSE),VLOOKUP($A193,'Nates Projections'!$A$8:$O$500,12,FALSE)))</f>
        <v>27.8</v>
      </c>
      <c r="M193" s="38">
        <f>AVERAGE(IFERROR(VLOOKUP($A193,'Nates Projections'!$A$8:$O$500,13,FALSE),VLOOKUP($A193,'Blakes Projections'!$A$8:$O$500,13,FALSE)),IFERROR(VLOOKUP($A193,'Blakes Projections'!$A$8:$O$500,13,FALSE),VLOOKUP($A193,'Nates Projections'!$A$8:$O$500,13,FALSE)))</f>
        <v>45.45</v>
      </c>
      <c r="N193" s="52">
        <f t="shared" si="0"/>
        <v>0.16415362731152205</v>
      </c>
      <c r="O193" s="71">
        <f>AVERAGE(IFERROR(VLOOKUP($A193,'Nates Projections'!$A$8:$O$500,15,FALSE),VLOOKUP($A193,'Blakes Projections'!$A$8:$O$500,15,FALSE)),IFERROR(VLOOKUP($A193,'Blakes Projections'!$A$8:$O$500,15,FALSE),VLOOKUP($A193,'Nates Projections'!$A$8:$O$500,15,FALSE)))</f>
        <v>18.175000000000001</v>
      </c>
      <c r="P193" s="55">
        <f t="shared" ref="P193:Y193" si="206">IF(F$4="Yes",F193*F$5,0)</f>
        <v>144.25</v>
      </c>
      <c r="Q193" s="55">
        <f t="shared" si="206"/>
        <v>101.8125</v>
      </c>
      <c r="R193" s="55">
        <f t="shared" si="206"/>
        <v>0</v>
      </c>
      <c r="S193" s="55">
        <f t="shared" si="206"/>
        <v>10.275</v>
      </c>
      <c r="T193" s="55">
        <f t="shared" si="206"/>
        <v>87.875</v>
      </c>
      <c r="U193" s="55">
        <f t="shared" si="206"/>
        <v>18.45</v>
      </c>
      <c r="V193" s="55">
        <f t="shared" si="206"/>
        <v>16.68</v>
      </c>
      <c r="W193" s="55">
        <f t="shared" si="206"/>
        <v>0</v>
      </c>
      <c r="X193" s="55">
        <f t="shared" si="206"/>
        <v>0</v>
      </c>
      <c r="Y193" s="56">
        <f t="shared" si="206"/>
        <v>0</v>
      </c>
      <c r="Z193" s="57">
        <f t="shared" si="2"/>
        <v>379.34249999999997</v>
      </c>
      <c r="AA193" s="59">
        <f t="shared" si="3"/>
        <v>4.5159821428571423</v>
      </c>
      <c r="AB193" s="59">
        <f t="shared" si="4"/>
        <v>-1.3483112499999996</v>
      </c>
      <c r="AC193" s="1"/>
      <c r="AD193" s="1"/>
      <c r="AE193" s="1"/>
      <c r="AF193" s="1"/>
      <c r="AG193" s="1"/>
      <c r="AH193" s="1"/>
      <c r="AI193" s="1"/>
      <c r="AJ193" s="1"/>
      <c r="AK193" s="1"/>
      <c r="AL193" s="1">
        <f>IFERROR(VLOOKUP(C193,CALC!$K$2:$M$8,2,FALSE),1)</f>
        <v>1.08</v>
      </c>
      <c r="AM193" s="1">
        <f>IFERROR(VLOOKUP(C193,CALC!$K$2:$M$8,3,FALSE),1)</f>
        <v>1.04</v>
      </c>
      <c r="AN193" s="1">
        <f>VLOOKUP(B193,CALC!$E$2:$H$33,3,FALSE)</f>
        <v>1.0900000000000001</v>
      </c>
      <c r="AO193" s="1">
        <f>VLOOKUP(B193,CALC!$E$2:$H$33,4,FALSE)</f>
        <v>1.0449999999999999</v>
      </c>
      <c r="AP193" s="1"/>
      <c r="AQ193" s="3">
        <f t="shared" si="5"/>
        <v>4.6966214285714285</v>
      </c>
      <c r="AR193" s="3">
        <f t="shared" si="6"/>
        <v>4.8772607142857138</v>
      </c>
      <c r="AS193" s="3">
        <f t="shared" si="7"/>
        <v>4.7192013392857133</v>
      </c>
      <c r="AT193" s="3">
        <f t="shared" si="8"/>
        <v>4.9224205357142852</v>
      </c>
      <c r="AU193" s="3">
        <f t="shared" si="9"/>
        <v>4.9079693928571428</v>
      </c>
      <c r="AV193" s="3">
        <f t="shared" si="10"/>
        <v>5.1193173571428572</v>
      </c>
      <c r="AW193" s="3">
        <f t="shared" si="11"/>
        <v>5.0967374464285706</v>
      </c>
      <c r="AX193" s="3">
        <f t="shared" si="12"/>
        <v>5.3162141785714283</v>
      </c>
      <c r="AY193" s="3">
        <f t="shared" si="13"/>
        <v>-1.2406249999999996</v>
      </c>
      <c r="AZ193" s="3">
        <f t="shared" si="14"/>
        <v>-1.2902499999999997</v>
      </c>
      <c r="BA193" s="3">
        <f t="shared" si="15"/>
        <v>-1.3398749999999997</v>
      </c>
      <c r="BB193" s="3">
        <f t="shared" si="16"/>
        <v>-1.2964531249999995</v>
      </c>
      <c r="BC193" s="3">
        <f t="shared" si="17"/>
        <v>-1.3522812499999997</v>
      </c>
      <c r="BD193" s="3">
        <f t="shared" si="18"/>
        <v>-1.3483112499999996</v>
      </c>
      <c r="BE193" s="3">
        <f t="shared" si="19"/>
        <v>-1.4063724999999998</v>
      </c>
      <c r="BF193" s="3">
        <f t="shared" si="20"/>
        <v>-1.4001693749999995</v>
      </c>
      <c r="BG193" s="3">
        <f t="shared" si="21"/>
        <v>-1.4604637499999997</v>
      </c>
    </row>
    <row r="194" spans="1:59" ht="15" x14ac:dyDescent="0.25">
      <c r="A194" s="38" t="s">
        <v>342</v>
      </c>
      <c r="B194" s="38" t="s">
        <v>39</v>
      </c>
      <c r="C194" s="38" t="s">
        <v>153</v>
      </c>
      <c r="D194" s="38"/>
      <c r="E194" s="39">
        <f>AVERAGE(IFERROR(VLOOKUP($A194,'Nates Projections'!$A$8:$O$500,5,FALSE),VLOOKUP($A194,'Blakes Projections'!$A$8:$O$500,5,FALSE)),IFERROR(VLOOKUP($A194,'Blakes Projections'!$A$8:$O$500,5,FALSE),VLOOKUP($A194,'Nates Projections'!$A$8:$O$500,5,FALSE)))</f>
        <v>84</v>
      </c>
      <c r="F194" s="38">
        <f>AVERAGE(IFERROR(VLOOKUP($A194,'Nates Projections'!$A$8:$O$500,6,FALSE),VLOOKUP($A194,'Blakes Projections'!$A$8:$O$500,6,FALSE)),IFERROR(VLOOKUP($A194,'Blakes Projections'!$A$8:$O$500,6,FALSE),VLOOKUP($A194,'Nates Projections'!$A$8:$O$500,6,FALSE)))</f>
        <v>18.450000000000003</v>
      </c>
      <c r="G194" s="38">
        <f>AVERAGE(IFERROR(VLOOKUP($A194,'Nates Projections'!$A$8:$O$500,7,FALSE),VLOOKUP($A194,'Blakes Projections'!$A$8:$O$500,7,FALSE)),IFERROR(VLOOKUP($A194,'Blakes Projections'!$A$8:$O$500,7,FALSE),VLOOKUP($A194,'Nates Projections'!$A$8:$O$500,7,FALSE)))</f>
        <v>37.65</v>
      </c>
      <c r="H194" s="38">
        <f>AVERAGE(IFERROR(VLOOKUP($A194,'Nates Projections'!$A$8:$O$500,8,FALSE),VLOOKUP($A194,'Blakes Projections'!$A$8:$O$500,8,FALSE)),IFERROR(VLOOKUP($A194,'Blakes Projections'!$A$8:$O$500,8,FALSE),VLOOKUP($A194,'Nates Projections'!$A$8:$O$500,8,FALSE)))</f>
        <v>56.099999999999994</v>
      </c>
      <c r="I194" s="38">
        <f>AVERAGE(IFERROR(VLOOKUP($A194,'Nates Projections'!$A$8:$O$500,9,FALSE),VLOOKUP($A194,'Blakes Projections'!$A$8:$O$500,9,FALSE)),IFERROR(VLOOKUP($A194,'Blakes Projections'!$A$8:$O$500,9,FALSE),VLOOKUP($A194,'Nates Projections'!$A$8:$O$500,9,FALSE)))</f>
        <v>13</v>
      </c>
      <c r="J194" s="38">
        <f>AVERAGE(IFERROR(VLOOKUP($A194,'Nates Projections'!$A$8:$O$500,10,FALSE),VLOOKUP($A194,'Blakes Projections'!$A$8:$O$500,10,FALSE)),IFERROR(VLOOKUP($A194,'Blakes Projections'!$A$8:$O$500,10,FALSE),VLOOKUP($A194,'Nates Projections'!$A$8:$O$500,10,FALSE)))</f>
        <v>142.15</v>
      </c>
      <c r="K194" s="38">
        <f>AVERAGE(IFERROR(VLOOKUP($A194,'Nates Projections'!$A$8:$O$500,11,FALSE),VLOOKUP($A194,'Blakes Projections'!$A$8:$O$500,11,FALSE)),IFERROR(VLOOKUP($A194,'Blakes Projections'!$A$8:$O$500,11,FALSE),VLOOKUP($A194,'Nates Projections'!$A$8:$O$500,11,FALSE)))</f>
        <v>108.2</v>
      </c>
      <c r="L194" s="38">
        <f>AVERAGE(IFERROR(VLOOKUP($A194,'Nates Projections'!$A$8:$O$500,12,FALSE),VLOOKUP($A194,'Blakes Projections'!$A$8:$O$500,12,FALSE)),IFERROR(VLOOKUP($A194,'Blakes Projections'!$A$8:$O$500,12,FALSE),VLOOKUP($A194,'Nates Projections'!$A$8:$O$500,12,FALSE)))</f>
        <v>56.5</v>
      </c>
      <c r="M194" s="38">
        <f>AVERAGE(IFERROR(VLOOKUP($A194,'Nates Projections'!$A$8:$O$500,13,FALSE),VLOOKUP($A194,'Blakes Projections'!$A$8:$O$500,13,FALSE)),IFERROR(VLOOKUP($A194,'Blakes Projections'!$A$8:$O$500,13,FALSE),VLOOKUP($A194,'Nates Projections'!$A$8:$O$500,13,FALSE)))</f>
        <v>17.05</v>
      </c>
      <c r="N194" s="52">
        <f t="shared" si="0"/>
        <v>0.12979247274006334</v>
      </c>
      <c r="O194" s="71">
        <f>AVERAGE(IFERROR(VLOOKUP($A194,'Nates Projections'!$A$8:$O$500,15,FALSE),VLOOKUP($A194,'Blakes Projections'!$A$8:$O$500,15,FALSE)),IFERROR(VLOOKUP($A194,'Blakes Projections'!$A$8:$O$500,15,FALSE),VLOOKUP($A194,'Nates Projections'!$A$8:$O$500,15,FALSE)))</f>
        <v>18.2</v>
      </c>
      <c r="P194" s="55">
        <f t="shared" ref="P194:Y194" si="207">IF(F$4="Yes",F194*F$5,0)</f>
        <v>92.250000000000014</v>
      </c>
      <c r="Q194" s="55">
        <f t="shared" si="207"/>
        <v>141.1875</v>
      </c>
      <c r="R194" s="55">
        <f t="shared" si="207"/>
        <v>0</v>
      </c>
      <c r="S194" s="55">
        <f t="shared" si="207"/>
        <v>6.5</v>
      </c>
      <c r="T194" s="55">
        <f t="shared" si="207"/>
        <v>71.075000000000003</v>
      </c>
      <c r="U194" s="55">
        <f t="shared" si="207"/>
        <v>32.46</v>
      </c>
      <c r="V194" s="55">
        <f t="shared" si="207"/>
        <v>33.9</v>
      </c>
      <c r="W194" s="55">
        <f t="shared" si="207"/>
        <v>0</v>
      </c>
      <c r="X194" s="55">
        <f t="shared" si="207"/>
        <v>0</v>
      </c>
      <c r="Y194" s="56">
        <f t="shared" si="207"/>
        <v>0</v>
      </c>
      <c r="Z194" s="57">
        <f t="shared" si="2"/>
        <v>377.37249999999995</v>
      </c>
      <c r="AA194" s="59">
        <f t="shared" si="3"/>
        <v>4.4925297619047608</v>
      </c>
      <c r="AB194" s="59">
        <f t="shared" si="4"/>
        <v>-1.1768560416666669</v>
      </c>
      <c r="AC194" s="1"/>
      <c r="AD194" s="1"/>
      <c r="AE194" s="1"/>
      <c r="AF194" s="1"/>
      <c r="AG194" s="1"/>
      <c r="AH194" s="1"/>
      <c r="AI194" s="1"/>
      <c r="AJ194" s="1"/>
      <c r="AK194" s="1"/>
      <c r="AL194" s="1">
        <f>IFERROR(VLOOKUP(C194,CALC!$K$2:$M$8,2,FALSE),1)</f>
        <v>0.96</v>
      </c>
      <c r="AM194" s="1">
        <f>IFERROR(VLOOKUP(C194,CALC!$K$2:$M$8,3,FALSE),1)</f>
        <v>0.98</v>
      </c>
      <c r="AN194" s="1">
        <f>VLOOKUP(B194,CALC!$E$2:$H$33,3,FALSE)</f>
        <v>0.9</v>
      </c>
      <c r="AO194" s="1">
        <f>VLOOKUP(B194,CALC!$E$2:$H$33,4,FALSE)</f>
        <v>0.95</v>
      </c>
      <c r="AP194" s="1"/>
      <c r="AQ194" s="3">
        <f t="shared" si="5"/>
        <v>4.4026791666666654</v>
      </c>
      <c r="AR194" s="3">
        <f t="shared" si="6"/>
        <v>4.3128285714285699</v>
      </c>
      <c r="AS194" s="3">
        <f t="shared" si="7"/>
        <v>4.2679032738095222</v>
      </c>
      <c r="AT194" s="3">
        <f t="shared" si="8"/>
        <v>4.0432767857142853</v>
      </c>
      <c r="AU194" s="3">
        <f t="shared" si="9"/>
        <v>4.1825452083333321</v>
      </c>
      <c r="AV194" s="3">
        <f t="shared" si="10"/>
        <v>3.9624112499999988</v>
      </c>
      <c r="AW194" s="3">
        <f t="shared" si="11"/>
        <v>4.0971871428571411</v>
      </c>
      <c r="AX194" s="3">
        <f t="shared" si="12"/>
        <v>3.8815457142857128</v>
      </c>
      <c r="AY194" s="3">
        <f t="shared" si="13"/>
        <v>-1.2640773809523811</v>
      </c>
      <c r="AZ194" s="3">
        <f t="shared" si="14"/>
        <v>-1.2387958333333335</v>
      </c>
      <c r="BA194" s="3">
        <f t="shared" si="15"/>
        <v>-1.2135142857142858</v>
      </c>
      <c r="BB194" s="3">
        <f t="shared" si="16"/>
        <v>-1.200873511904762</v>
      </c>
      <c r="BC194" s="3">
        <f t="shared" si="17"/>
        <v>-1.1376696428571431</v>
      </c>
      <c r="BD194" s="3">
        <f t="shared" si="18"/>
        <v>-1.1768560416666669</v>
      </c>
      <c r="BE194" s="3">
        <f t="shared" si="19"/>
        <v>-1.1149162500000003</v>
      </c>
      <c r="BF194" s="3">
        <f t="shared" si="20"/>
        <v>-1.1528385714285714</v>
      </c>
      <c r="BG194" s="3">
        <f t="shared" si="21"/>
        <v>-1.0921628571428572</v>
      </c>
    </row>
    <row r="195" spans="1:59" ht="15" x14ac:dyDescent="0.25">
      <c r="A195" s="38" t="s">
        <v>558</v>
      </c>
      <c r="B195" s="38" t="s">
        <v>70</v>
      </c>
      <c r="C195" s="38" t="s">
        <v>181</v>
      </c>
      <c r="D195" s="1"/>
      <c r="E195" s="39">
        <f>AVERAGE(IFERROR(VLOOKUP($A195,'Nates Projections'!$A$8:$O$500,5,FALSE),VLOOKUP($A195,'Blakes Projections'!$A$8:$O$500,5,FALSE)),IFERROR(VLOOKUP($A195,'Blakes Projections'!$A$8:$O$500,5,FALSE),VLOOKUP($A195,'Nates Projections'!$A$8:$O$500,5,FALSE)))</f>
        <v>84</v>
      </c>
      <c r="F195" s="40">
        <f>AVERAGE(IFERROR(VLOOKUP($A195,'Nates Projections'!$A$8:$O$500,6,FALSE),VLOOKUP($A195,'Blakes Projections'!$A$8:$O$500,6,FALSE)),IFERROR(VLOOKUP($A195,'Blakes Projections'!$A$8:$O$500,6,FALSE),VLOOKUP($A195,'Nates Projections'!$A$8:$O$500,6,FALSE)))</f>
        <v>7</v>
      </c>
      <c r="G195" s="40">
        <f>AVERAGE(IFERROR(VLOOKUP($A195,'Nates Projections'!$A$8:$O$500,7,FALSE),VLOOKUP($A195,'Blakes Projections'!$A$8:$O$500,7,FALSE)),IFERROR(VLOOKUP($A195,'Blakes Projections'!$A$8:$O$500,7,FALSE),VLOOKUP($A195,'Nates Projections'!$A$8:$O$500,7,FALSE)))</f>
        <v>29.2</v>
      </c>
      <c r="H195" s="40">
        <f>AVERAGE(IFERROR(VLOOKUP($A195,'Nates Projections'!$A$8:$O$500,8,FALSE),VLOOKUP($A195,'Blakes Projections'!$A$8:$O$500,8,FALSE)),IFERROR(VLOOKUP($A195,'Blakes Projections'!$A$8:$O$500,8,FALSE),VLOOKUP($A195,'Nates Projections'!$A$8:$O$500,8,FALSE)))</f>
        <v>36.200000000000003</v>
      </c>
      <c r="I195" s="40">
        <f>AVERAGE(IFERROR(VLOOKUP($A195,'Nates Projections'!$A$8:$O$500,9,FALSE),VLOOKUP($A195,'Blakes Projections'!$A$8:$O$500,9,FALSE)),IFERROR(VLOOKUP($A195,'Blakes Projections'!$A$8:$O$500,9,FALSE),VLOOKUP($A195,'Nates Projections'!$A$8:$O$500,9,FALSE)))</f>
        <v>13.3</v>
      </c>
      <c r="J195" s="40">
        <f>AVERAGE(IFERROR(VLOOKUP($A195,'Nates Projections'!$A$8:$O$500,10,FALSE),VLOOKUP($A195,'Blakes Projections'!$A$8:$O$500,10,FALSE)),IFERROR(VLOOKUP($A195,'Blakes Projections'!$A$8:$O$500,10,FALSE),VLOOKUP($A195,'Nates Projections'!$A$8:$O$500,10,FALSE)))</f>
        <v>166.8</v>
      </c>
      <c r="K195" s="40">
        <f>AVERAGE(IFERROR(VLOOKUP($A195,'Nates Projections'!$A$8:$O$500,11,FALSE),VLOOKUP($A195,'Blakes Projections'!$A$8:$O$500,11,FALSE)),IFERROR(VLOOKUP($A195,'Blakes Projections'!$A$8:$O$500,11,FALSE),VLOOKUP($A195,'Nates Projections'!$A$8:$O$500,11,FALSE)))</f>
        <v>64.7</v>
      </c>
      <c r="L195" s="40">
        <f>AVERAGE(IFERROR(VLOOKUP($A195,'Nates Projections'!$A$8:$O$500,12,FALSE),VLOOKUP($A195,'Blakes Projections'!$A$8:$O$500,12,FALSE)),IFERROR(VLOOKUP($A195,'Blakes Projections'!$A$8:$O$500,12,FALSE),VLOOKUP($A195,'Nates Projections'!$A$8:$O$500,12,FALSE)))</f>
        <v>94.7</v>
      </c>
      <c r="M195" s="40">
        <f>AVERAGE(IFERROR(VLOOKUP($A195,'Nates Projections'!$A$8:$O$500,13,FALSE),VLOOKUP($A195,'Blakes Projections'!$A$8:$O$500,13,FALSE)),IFERROR(VLOOKUP($A195,'Blakes Projections'!$A$8:$O$500,13,FALSE),VLOOKUP($A195,'Nates Projections'!$A$8:$O$500,13,FALSE)))</f>
        <v>48.7</v>
      </c>
      <c r="N195" s="52">
        <f t="shared" si="0"/>
        <v>4.1966426858513185E-2</v>
      </c>
      <c r="O195" s="124">
        <f>AVERAGE(IFERROR(VLOOKUP($A195,'Nates Projections'!$A$8:$O$500,15,FALSE),VLOOKUP($A195,'Blakes Projections'!$A$8:$O$500,15,FALSE)),IFERROR(VLOOKUP($A195,'Blakes Projections'!$A$8:$O$500,15,FALSE),VLOOKUP($A195,'Nates Projections'!$A$8:$O$500,15,FALSE)))</f>
        <v>19.05</v>
      </c>
      <c r="P195" s="55">
        <f t="shared" ref="P195:Y195" si="208">IF(F$4="Yes",F195*F$5,0)</f>
        <v>35</v>
      </c>
      <c r="Q195" s="55">
        <f t="shared" si="208"/>
        <v>109.5</v>
      </c>
      <c r="R195" s="55">
        <f t="shared" si="208"/>
        <v>0</v>
      </c>
      <c r="S195" s="55">
        <f t="shared" si="208"/>
        <v>6.65</v>
      </c>
      <c r="T195" s="55">
        <f t="shared" si="208"/>
        <v>83.4</v>
      </c>
      <c r="U195" s="55">
        <f t="shared" si="208"/>
        <v>19.41</v>
      </c>
      <c r="V195" s="55">
        <f t="shared" si="208"/>
        <v>56.82</v>
      </c>
      <c r="W195" s="55">
        <f t="shared" si="208"/>
        <v>0</v>
      </c>
      <c r="X195" s="55">
        <f t="shared" si="208"/>
        <v>0</v>
      </c>
      <c r="Y195" s="56">
        <f t="shared" si="208"/>
        <v>0</v>
      </c>
      <c r="Z195" s="57">
        <f t="shared" si="2"/>
        <v>310.78000000000003</v>
      </c>
      <c r="AA195" s="59">
        <f t="shared" si="3"/>
        <v>3.699761904761905</v>
      </c>
      <c r="AB195" s="59">
        <f t="shared" si="4"/>
        <v>-1.2695257142857146</v>
      </c>
      <c r="AC195" s="1"/>
      <c r="AD195" s="1"/>
      <c r="AE195" s="1"/>
      <c r="AF195" s="1"/>
      <c r="AG195" s="1"/>
      <c r="AH195" s="1"/>
      <c r="AI195" s="1"/>
      <c r="AJ195" s="1"/>
      <c r="AK195" s="1"/>
      <c r="AL195" s="1">
        <f>IFERROR(VLOOKUP(C195,CALC!$K$2:$M$8,2,FALSE),1)</f>
        <v>1</v>
      </c>
      <c r="AM195" s="1">
        <f>IFERROR(VLOOKUP(C195,CALC!$K$2:$M$8,3,FALSE),1)</f>
        <v>1</v>
      </c>
      <c r="AN195" s="1">
        <f>VLOOKUP(B195,CALC!$E$2:$H$33,3,FALSE)</f>
        <v>1.0900000000000001</v>
      </c>
      <c r="AO195" s="1">
        <f>VLOOKUP(B195,CALC!$E$2:$H$33,4,FALSE)</f>
        <v>1.0449999999999999</v>
      </c>
      <c r="AP195" s="1"/>
      <c r="AQ195" s="3">
        <f t="shared" si="5"/>
        <v>3.699761904761905</v>
      </c>
      <c r="AR195" s="3">
        <f t="shared" si="6"/>
        <v>3.699761904761905</v>
      </c>
      <c r="AS195" s="3">
        <f t="shared" si="7"/>
        <v>3.8662511904761905</v>
      </c>
      <c r="AT195" s="3">
        <f t="shared" si="8"/>
        <v>4.0327404761904768</v>
      </c>
      <c r="AU195" s="3">
        <f t="shared" si="9"/>
        <v>3.8662511904761905</v>
      </c>
      <c r="AV195" s="3">
        <f t="shared" si="10"/>
        <v>4.0327404761904768</v>
      </c>
      <c r="AW195" s="3">
        <f t="shared" si="11"/>
        <v>3.8662511904761905</v>
      </c>
      <c r="AX195" s="3">
        <f t="shared" si="12"/>
        <v>4.0327404761904768</v>
      </c>
      <c r="AY195" s="3">
        <f t="shared" si="13"/>
        <v>-1.2148571428571433</v>
      </c>
      <c r="AZ195" s="3">
        <f t="shared" si="14"/>
        <v>-1.2148571428571433</v>
      </c>
      <c r="BA195" s="3">
        <f t="shared" si="15"/>
        <v>-1.2148571428571433</v>
      </c>
      <c r="BB195" s="3">
        <f t="shared" si="16"/>
        <v>-1.2695257142857146</v>
      </c>
      <c r="BC195" s="3">
        <f t="shared" si="17"/>
        <v>-1.3241942857142863</v>
      </c>
      <c r="BD195" s="3">
        <f t="shared" si="18"/>
        <v>-1.2695257142857146</v>
      </c>
      <c r="BE195" s="3">
        <f t="shared" si="19"/>
        <v>-1.3241942857142863</v>
      </c>
      <c r="BF195" s="3">
        <f t="shared" si="20"/>
        <v>-1.2695257142857146</v>
      </c>
      <c r="BG195" s="3">
        <f t="shared" si="21"/>
        <v>-1.3241942857142863</v>
      </c>
    </row>
    <row r="196" spans="1:59" ht="15" x14ac:dyDescent="0.25">
      <c r="A196" s="38" t="s">
        <v>363</v>
      </c>
      <c r="B196" s="38" t="s">
        <v>34</v>
      </c>
      <c r="C196" s="38" t="s">
        <v>183</v>
      </c>
      <c r="D196" s="1"/>
      <c r="E196" s="39">
        <f>AVERAGE(IFERROR(VLOOKUP($A196,'Nates Projections'!$A$8:$O$500,5,FALSE),VLOOKUP($A196,'Blakes Projections'!$A$8:$O$500,5,FALSE)),IFERROR(VLOOKUP($A196,'Blakes Projections'!$A$8:$O$500,5,FALSE),VLOOKUP($A196,'Nates Projections'!$A$8:$O$500,5,FALSE)))</f>
        <v>84</v>
      </c>
      <c r="F196" s="38">
        <f>AVERAGE(IFERROR(VLOOKUP($A196,'Nates Projections'!$A$8:$O$500,6,FALSE),VLOOKUP($A196,'Blakes Projections'!$A$8:$O$500,6,FALSE)),IFERROR(VLOOKUP($A196,'Blakes Projections'!$A$8:$O$500,6,FALSE),VLOOKUP($A196,'Nates Projections'!$A$8:$O$500,6,FALSE)))</f>
        <v>22.25</v>
      </c>
      <c r="G196" s="38">
        <f>AVERAGE(IFERROR(VLOOKUP($A196,'Nates Projections'!$A$8:$O$500,7,FALSE),VLOOKUP($A196,'Blakes Projections'!$A$8:$O$500,7,FALSE)),IFERROR(VLOOKUP($A196,'Blakes Projections'!$A$8:$O$500,7,FALSE),VLOOKUP($A196,'Nates Projections'!$A$8:$O$500,7,FALSE)))</f>
        <v>22.95</v>
      </c>
      <c r="H196" s="38">
        <f>AVERAGE(IFERROR(VLOOKUP($A196,'Nates Projections'!$A$8:$O$500,8,FALSE),VLOOKUP($A196,'Blakes Projections'!$A$8:$O$500,8,FALSE)),IFERROR(VLOOKUP($A196,'Blakes Projections'!$A$8:$O$500,8,FALSE),VLOOKUP($A196,'Nates Projections'!$A$8:$O$500,8,FALSE)))</f>
        <v>45.2</v>
      </c>
      <c r="I196" s="38">
        <f>AVERAGE(IFERROR(VLOOKUP($A196,'Nates Projections'!$A$8:$O$500,9,FALSE),VLOOKUP($A196,'Blakes Projections'!$A$8:$O$500,9,FALSE)),IFERROR(VLOOKUP($A196,'Blakes Projections'!$A$8:$O$500,9,FALSE),VLOOKUP($A196,'Nates Projections'!$A$8:$O$500,9,FALSE)))</f>
        <v>5.35</v>
      </c>
      <c r="J196" s="38">
        <f>AVERAGE(IFERROR(VLOOKUP($A196,'Nates Projections'!$A$8:$O$500,10,FALSE),VLOOKUP($A196,'Blakes Projections'!$A$8:$O$500,10,FALSE)),IFERROR(VLOOKUP($A196,'Blakes Projections'!$A$8:$O$500,10,FALSE),VLOOKUP($A196,'Nates Projections'!$A$8:$O$500,10,FALSE)))</f>
        <v>194.2</v>
      </c>
      <c r="K196" s="38">
        <f>AVERAGE(IFERROR(VLOOKUP($A196,'Nates Projections'!$A$8:$O$500,11,FALSE),VLOOKUP($A196,'Blakes Projections'!$A$8:$O$500,11,FALSE)),IFERROR(VLOOKUP($A196,'Blakes Projections'!$A$8:$O$500,11,FALSE),VLOOKUP($A196,'Nates Projections'!$A$8:$O$500,11,FALSE)))</f>
        <v>154.89999999999998</v>
      </c>
      <c r="L196" s="38">
        <f>AVERAGE(IFERROR(VLOOKUP($A196,'Nates Projections'!$A$8:$O$500,12,FALSE),VLOOKUP($A196,'Blakes Projections'!$A$8:$O$500,12,FALSE)),IFERROR(VLOOKUP($A196,'Blakes Projections'!$A$8:$O$500,12,FALSE),VLOOKUP($A196,'Nates Projections'!$A$8:$O$500,12,FALSE)))</f>
        <v>54.05</v>
      </c>
      <c r="M196" s="38">
        <f>AVERAGE(IFERROR(VLOOKUP($A196,'Nates Projections'!$A$8:$O$500,13,FALSE),VLOOKUP($A196,'Blakes Projections'!$A$8:$O$500,13,FALSE)),IFERROR(VLOOKUP($A196,'Blakes Projections'!$A$8:$O$500,13,FALSE),VLOOKUP($A196,'Nates Projections'!$A$8:$O$500,13,FALSE)))</f>
        <v>52</v>
      </c>
      <c r="N196" s="52">
        <f t="shared" si="0"/>
        <v>0.11457260556127705</v>
      </c>
      <c r="O196" s="71">
        <f>AVERAGE(IFERROR(VLOOKUP($A196,'Nates Projections'!$A$8:$O$500,15,FALSE),VLOOKUP($A196,'Blakes Projections'!$A$8:$O$500,15,FALSE)),IFERROR(VLOOKUP($A196,'Blakes Projections'!$A$8:$O$500,15,FALSE),VLOOKUP($A196,'Nates Projections'!$A$8:$O$500,15,FALSE)))</f>
        <v>17.024999999999999</v>
      </c>
      <c r="P196" s="55">
        <f t="shared" ref="P196:Y196" si="209">IF(F$4="Yes",F196*F$5,0)</f>
        <v>111.25</v>
      </c>
      <c r="Q196" s="55">
        <f t="shared" si="209"/>
        <v>86.0625</v>
      </c>
      <c r="R196" s="55">
        <f t="shared" si="209"/>
        <v>0</v>
      </c>
      <c r="S196" s="55">
        <f t="shared" si="209"/>
        <v>2.6749999999999998</v>
      </c>
      <c r="T196" s="55">
        <f t="shared" si="209"/>
        <v>97.1</v>
      </c>
      <c r="U196" s="55">
        <f t="shared" si="209"/>
        <v>46.469999999999992</v>
      </c>
      <c r="V196" s="55">
        <f t="shared" si="209"/>
        <v>32.43</v>
      </c>
      <c r="W196" s="55">
        <f t="shared" si="209"/>
        <v>0</v>
      </c>
      <c r="X196" s="55">
        <f t="shared" si="209"/>
        <v>0</v>
      </c>
      <c r="Y196" s="56">
        <f t="shared" si="209"/>
        <v>0</v>
      </c>
      <c r="Z196" s="57">
        <f t="shared" si="2"/>
        <v>375.98749999999995</v>
      </c>
      <c r="AA196" s="59">
        <f t="shared" si="3"/>
        <v>4.4760416666666663</v>
      </c>
      <c r="AB196" s="59">
        <f t="shared" si="4"/>
        <v>-1.2712813764880946</v>
      </c>
      <c r="AC196" s="1"/>
      <c r="AD196" s="1"/>
      <c r="AE196" s="1"/>
      <c r="AF196" s="1"/>
      <c r="AG196" s="1"/>
      <c r="AH196" s="1"/>
      <c r="AI196" s="1"/>
      <c r="AJ196" s="1"/>
      <c r="AK196" s="1"/>
      <c r="AL196" s="1">
        <f>IFERROR(VLOOKUP(C196,CALC!$K$2:$M$8,2,FALSE),1)</f>
        <v>1.0900000000000001</v>
      </c>
      <c r="AM196" s="1">
        <f>IFERROR(VLOOKUP(C196,CALC!$K$2:$M$8,3,FALSE),1)</f>
        <v>1.0449999999999999</v>
      </c>
      <c r="AN196" s="1">
        <f>VLOOKUP(B196,CALC!$E$2:$H$33,3,FALSE)</f>
        <v>0.9</v>
      </c>
      <c r="AO196" s="1">
        <f>VLOOKUP(B196,CALC!$E$2:$H$33,4,FALSE)</f>
        <v>0.95</v>
      </c>
      <c r="AP196" s="1"/>
      <c r="AQ196" s="3">
        <f t="shared" si="5"/>
        <v>4.6774635416666657</v>
      </c>
      <c r="AR196" s="3">
        <f t="shared" si="6"/>
        <v>4.8788854166666669</v>
      </c>
      <c r="AS196" s="3">
        <f t="shared" si="7"/>
        <v>4.2522395833333331</v>
      </c>
      <c r="AT196" s="3">
        <f t="shared" si="8"/>
        <v>4.0284374999999999</v>
      </c>
      <c r="AU196" s="3">
        <f t="shared" si="9"/>
        <v>4.4435903645833319</v>
      </c>
      <c r="AV196" s="3">
        <f t="shared" si="10"/>
        <v>4.209717187499999</v>
      </c>
      <c r="AW196" s="3">
        <f t="shared" si="11"/>
        <v>4.6349411458333334</v>
      </c>
      <c r="AX196" s="3">
        <f t="shared" si="12"/>
        <v>4.3909968749999999</v>
      </c>
      <c r="AY196" s="3">
        <f t="shared" si="13"/>
        <v>-1.2805654761904757</v>
      </c>
      <c r="AZ196" s="3">
        <f t="shared" si="14"/>
        <v>-1.3381909226190469</v>
      </c>
      <c r="BA196" s="3">
        <f t="shared" si="15"/>
        <v>-1.3958163690476186</v>
      </c>
      <c r="BB196" s="3">
        <f t="shared" si="16"/>
        <v>-1.2165372023809518</v>
      </c>
      <c r="BC196" s="3">
        <f t="shared" si="17"/>
        <v>-1.1525089285714281</v>
      </c>
      <c r="BD196" s="3">
        <f t="shared" si="18"/>
        <v>-1.2712813764880946</v>
      </c>
      <c r="BE196" s="3">
        <f t="shared" si="19"/>
        <v>-1.2043718303571422</v>
      </c>
      <c r="BF196" s="3">
        <f t="shared" si="20"/>
        <v>-1.3260255505952376</v>
      </c>
      <c r="BG196" s="3">
        <f t="shared" si="21"/>
        <v>-1.2562347321428569</v>
      </c>
    </row>
    <row r="197" spans="1:59" ht="15" x14ac:dyDescent="0.25">
      <c r="A197" s="38" t="s">
        <v>402</v>
      </c>
      <c r="B197" s="38" t="s">
        <v>51</v>
      </c>
      <c r="C197" s="38" t="s">
        <v>181</v>
      </c>
      <c r="D197" s="38"/>
      <c r="E197" s="39">
        <f>AVERAGE(IFERROR(VLOOKUP($A197,'Nates Projections'!$A$8:$O$500,5,FALSE),VLOOKUP($A197,'Blakes Projections'!$A$8:$O$500,5,FALSE)),IFERROR(VLOOKUP($A197,'Blakes Projections'!$A$8:$O$500,5,FALSE),VLOOKUP($A197,'Nates Projections'!$A$8:$O$500,5,FALSE)))</f>
        <v>84</v>
      </c>
      <c r="F197" s="38">
        <f>AVERAGE(IFERROR(VLOOKUP($A197,'Nates Projections'!$A$8:$O$500,6,FALSE),VLOOKUP($A197,'Blakes Projections'!$A$8:$O$500,6,FALSE)),IFERROR(VLOOKUP($A197,'Blakes Projections'!$A$8:$O$500,6,FALSE),VLOOKUP($A197,'Nates Projections'!$A$8:$O$500,6,FALSE)))</f>
        <v>7.7</v>
      </c>
      <c r="G197" s="38">
        <f>AVERAGE(IFERROR(VLOOKUP($A197,'Nates Projections'!$A$8:$O$500,7,FALSE),VLOOKUP($A197,'Blakes Projections'!$A$8:$O$500,7,FALSE)),IFERROR(VLOOKUP($A197,'Blakes Projections'!$A$8:$O$500,7,FALSE),VLOOKUP($A197,'Nates Projections'!$A$8:$O$500,7,FALSE)))</f>
        <v>29.8</v>
      </c>
      <c r="H197" s="38">
        <f>AVERAGE(IFERROR(VLOOKUP($A197,'Nates Projections'!$A$8:$O$500,8,FALSE),VLOOKUP($A197,'Blakes Projections'!$A$8:$O$500,8,FALSE)),IFERROR(VLOOKUP($A197,'Blakes Projections'!$A$8:$O$500,8,FALSE),VLOOKUP($A197,'Nates Projections'!$A$8:$O$500,8,FALSE)))</f>
        <v>37.549999999999997</v>
      </c>
      <c r="I197" s="38">
        <f>AVERAGE(IFERROR(VLOOKUP($A197,'Nates Projections'!$A$8:$O$500,9,FALSE),VLOOKUP($A197,'Blakes Projections'!$A$8:$O$500,9,FALSE)),IFERROR(VLOOKUP($A197,'Blakes Projections'!$A$8:$O$500,9,FALSE),VLOOKUP($A197,'Nates Projections'!$A$8:$O$500,9,FALSE)))</f>
        <v>6.9</v>
      </c>
      <c r="J197" s="38">
        <f>AVERAGE(IFERROR(VLOOKUP($A197,'Nates Projections'!$A$8:$O$500,10,FALSE),VLOOKUP($A197,'Blakes Projections'!$A$8:$O$500,10,FALSE)),IFERROR(VLOOKUP($A197,'Blakes Projections'!$A$8:$O$500,10,FALSE),VLOOKUP($A197,'Nates Projections'!$A$8:$O$500,10,FALSE)))</f>
        <v>139.15</v>
      </c>
      <c r="K197" s="38">
        <f>AVERAGE(IFERROR(VLOOKUP($A197,'Nates Projections'!$A$8:$O$500,11,FALSE),VLOOKUP($A197,'Blakes Projections'!$A$8:$O$500,11,FALSE)),IFERROR(VLOOKUP($A197,'Blakes Projections'!$A$8:$O$500,11,FALSE),VLOOKUP($A197,'Nates Projections'!$A$8:$O$500,11,FALSE)))</f>
        <v>45.25</v>
      </c>
      <c r="L197" s="38">
        <f>AVERAGE(IFERROR(VLOOKUP($A197,'Nates Projections'!$A$8:$O$500,12,FALSE),VLOOKUP($A197,'Blakes Projections'!$A$8:$O$500,12,FALSE)),IFERROR(VLOOKUP($A197,'Blakes Projections'!$A$8:$O$500,12,FALSE),VLOOKUP($A197,'Nates Projections'!$A$8:$O$500,12,FALSE)))</f>
        <v>121.30000000000001</v>
      </c>
      <c r="M197" s="38">
        <f>AVERAGE(IFERROR(VLOOKUP($A197,'Nates Projections'!$A$8:$O$500,13,FALSE),VLOOKUP($A197,'Blakes Projections'!$A$8:$O$500,13,FALSE)),IFERROR(VLOOKUP($A197,'Blakes Projections'!$A$8:$O$500,13,FALSE),VLOOKUP($A197,'Nates Projections'!$A$8:$O$500,13,FALSE)))</f>
        <v>26.9</v>
      </c>
      <c r="N197" s="52">
        <f t="shared" si="0"/>
        <v>5.533596837944664E-2</v>
      </c>
      <c r="O197" s="71">
        <f>AVERAGE(IFERROR(VLOOKUP($A197,'Nates Projections'!$A$8:$O$500,15,FALSE),VLOOKUP($A197,'Blakes Projections'!$A$8:$O$500,15,FALSE)),IFERROR(VLOOKUP($A197,'Blakes Projections'!$A$8:$O$500,15,FALSE),VLOOKUP($A197,'Nates Projections'!$A$8:$O$500,15,FALSE)))</f>
        <v>20</v>
      </c>
      <c r="P197" s="55">
        <f t="shared" ref="P197:Y197" si="210">IF(F$4="Yes",F197*F$5,0)</f>
        <v>38.5</v>
      </c>
      <c r="Q197" s="55">
        <f t="shared" si="210"/>
        <v>111.75</v>
      </c>
      <c r="R197" s="55">
        <f t="shared" si="210"/>
        <v>0</v>
      </c>
      <c r="S197" s="55">
        <f t="shared" si="210"/>
        <v>3.45</v>
      </c>
      <c r="T197" s="55">
        <f t="shared" si="210"/>
        <v>69.575000000000003</v>
      </c>
      <c r="U197" s="55">
        <f t="shared" si="210"/>
        <v>13.574999999999999</v>
      </c>
      <c r="V197" s="55">
        <f t="shared" si="210"/>
        <v>72.78</v>
      </c>
      <c r="W197" s="55">
        <f t="shared" si="210"/>
        <v>0</v>
      </c>
      <c r="X197" s="55">
        <f t="shared" si="210"/>
        <v>0</v>
      </c>
      <c r="Y197" s="56">
        <f t="shared" si="210"/>
        <v>0</v>
      </c>
      <c r="Z197" s="57">
        <f t="shared" si="2"/>
        <v>309.63</v>
      </c>
      <c r="AA197" s="59">
        <f t="shared" si="3"/>
        <v>3.6860714285714287</v>
      </c>
      <c r="AB197" s="59">
        <f t="shared" si="4"/>
        <v>-1.2101194047619053</v>
      </c>
      <c r="AC197" s="1"/>
      <c r="AD197" s="1"/>
      <c r="AE197" s="1"/>
      <c r="AF197" s="1"/>
      <c r="AG197" s="1"/>
      <c r="AH197" s="1"/>
      <c r="AI197" s="1"/>
      <c r="AJ197" s="1"/>
      <c r="AK197" s="1"/>
      <c r="AL197" s="1">
        <f>IFERROR(VLOOKUP(C197,CALC!$K$2:$M$8,2,FALSE),1)</f>
        <v>1</v>
      </c>
      <c r="AM197" s="1">
        <f>IFERROR(VLOOKUP(C197,CALC!$K$2:$M$8,3,FALSE),1)</f>
        <v>1</v>
      </c>
      <c r="AN197" s="1">
        <f>VLOOKUP(B197,CALC!$E$2:$H$33,3,FALSE)</f>
        <v>0.97</v>
      </c>
      <c r="AO197" s="1">
        <f>VLOOKUP(B197,CALC!$E$2:$H$33,4,FALSE)</f>
        <v>0.98499999999999999</v>
      </c>
      <c r="AP197" s="1"/>
      <c r="AQ197" s="3">
        <f t="shared" si="5"/>
        <v>3.6860714285714287</v>
      </c>
      <c r="AR197" s="3">
        <f t="shared" si="6"/>
        <v>3.6860714285714287</v>
      </c>
      <c r="AS197" s="3">
        <f t="shared" si="7"/>
        <v>3.6307803571428572</v>
      </c>
      <c r="AT197" s="3">
        <f t="shared" si="8"/>
        <v>3.5754892857142857</v>
      </c>
      <c r="AU197" s="3">
        <f t="shared" si="9"/>
        <v>3.6307803571428572</v>
      </c>
      <c r="AV197" s="3">
        <f t="shared" si="10"/>
        <v>3.5754892857142857</v>
      </c>
      <c r="AW197" s="3">
        <f t="shared" si="11"/>
        <v>3.6307803571428572</v>
      </c>
      <c r="AX197" s="3">
        <f t="shared" si="12"/>
        <v>3.5754892857142857</v>
      </c>
      <c r="AY197" s="3">
        <f t="shared" si="13"/>
        <v>-1.2285476190476197</v>
      </c>
      <c r="AZ197" s="3">
        <f t="shared" si="14"/>
        <v>-1.2285476190476197</v>
      </c>
      <c r="BA197" s="3">
        <f t="shared" si="15"/>
        <v>-1.2285476190476197</v>
      </c>
      <c r="BB197" s="3">
        <f t="shared" si="16"/>
        <v>-1.2101194047619053</v>
      </c>
      <c r="BC197" s="3">
        <f t="shared" si="17"/>
        <v>-1.1916911904761911</v>
      </c>
      <c r="BD197" s="3">
        <f t="shared" si="18"/>
        <v>-1.2101194047619053</v>
      </c>
      <c r="BE197" s="3">
        <f t="shared" si="19"/>
        <v>-1.1916911904761911</v>
      </c>
      <c r="BF197" s="3">
        <f t="shared" si="20"/>
        <v>-1.2101194047619053</v>
      </c>
      <c r="BG197" s="3">
        <f t="shared" si="21"/>
        <v>-1.1916911904761911</v>
      </c>
    </row>
    <row r="198" spans="1:59" ht="15" x14ac:dyDescent="0.25">
      <c r="A198" s="38" t="s">
        <v>404</v>
      </c>
      <c r="B198" s="38" t="s">
        <v>49</v>
      </c>
      <c r="C198" s="38" t="s">
        <v>153</v>
      </c>
      <c r="D198" s="38"/>
      <c r="E198" s="39">
        <f>AVERAGE(IFERROR(VLOOKUP($A198,'Nates Projections'!$A$8:$O$500,5,FALSE),VLOOKUP($A198,'Blakes Projections'!$A$8:$O$500,5,FALSE)),IFERROR(VLOOKUP($A198,'Blakes Projections'!$A$8:$O$500,5,FALSE),VLOOKUP($A198,'Nates Projections'!$A$8:$O$500,5,FALSE)))</f>
        <v>84</v>
      </c>
      <c r="F198" s="38">
        <f>AVERAGE(IFERROR(VLOOKUP($A198,'Nates Projections'!$A$8:$O$500,6,FALSE),VLOOKUP($A198,'Blakes Projections'!$A$8:$O$500,6,FALSE)),IFERROR(VLOOKUP($A198,'Blakes Projections'!$A$8:$O$500,6,FALSE),VLOOKUP($A198,'Nates Projections'!$A$8:$O$500,6,FALSE)))</f>
        <v>22.950000000000003</v>
      </c>
      <c r="G198" s="38">
        <f>AVERAGE(IFERROR(VLOOKUP($A198,'Nates Projections'!$A$8:$O$500,7,FALSE),VLOOKUP($A198,'Blakes Projections'!$A$8:$O$500,7,FALSE)),IFERROR(VLOOKUP($A198,'Blakes Projections'!$A$8:$O$500,7,FALSE),VLOOKUP($A198,'Nates Projections'!$A$8:$O$500,7,FALSE)))</f>
        <v>31.35</v>
      </c>
      <c r="H198" s="38">
        <f>AVERAGE(IFERROR(VLOOKUP($A198,'Nates Projections'!$A$8:$O$500,8,FALSE),VLOOKUP($A198,'Blakes Projections'!$A$8:$O$500,8,FALSE)),IFERROR(VLOOKUP($A198,'Blakes Projections'!$A$8:$O$500,8,FALSE),VLOOKUP($A198,'Nates Projections'!$A$8:$O$500,8,FALSE)))</f>
        <v>54.3</v>
      </c>
      <c r="I198" s="38">
        <f>AVERAGE(IFERROR(VLOOKUP($A198,'Nates Projections'!$A$8:$O$500,9,FALSE),VLOOKUP($A198,'Blakes Projections'!$A$8:$O$500,9,FALSE)),IFERROR(VLOOKUP($A198,'Blakes Projections'!$A$8:$O$500,9,FALSE),VLOOKUP($A198,'Nates Projections'!$A$8:$O$500,9,FALSE)))</f>
        <v>14.149999999999999</v>
      </c>
      <c r="J198" s="38">
        <f>AVERAGE(IFERROR(VLOOKUP($A198,'Nates Projections'!$A$8:$O$500,10,FALSE),VLOOKUP($A198,'Blakes Projections'!$A$8:$O$500,10,FALSE)),IFERROR(VLOOKUP($A198,'Blakes Projections'!$A$8:$O$500,10,FALSE),VLOOKUP($A198,'Nates Projections'!$A$8:$O$500,10,FALSE)))</f>
        <v>171.8</v>
      </c>
      <c r="K198" s="38">
        <f>AVERAGE(IFERROR(VLOOKUP($A198,'Nates Projections'!$A$8:$O$500,11,FALSE),VLOOKUP($A198,'Blakes Projections'!$A$8:$O$500,11,FALSE)),IFERROR(VLOOKUP($A198,'Blakes Projections'!$A$8:$O$500,11,FALSE),VLOOKUP($A198,'Nates Projections'!$A$8:$O$500,11,FALSE)))</f>
        <v>90.699999999999989</v>
      </c>
      <c r="L198" s="38">
        <f>AVERAGE(IFERROR(VLOOKUP($A198,'Nates Projections'!$A$8:$O$500,12,FALSE),VLOOKUP($A198,'Blakes Projections'!$A$8:$O$500,12,FALSE)),IFERROR(VLOOKUP($A198,'Blakes Projections'!$A$8:$O$500,12,FALSE),VLOOKUP($A198,'Nates Projections'!$A$8:$O$500,12,FALSE)))</f>
        <v>35.049999999999997</v>
      </c>
      <c r="M198" s="38">
        <f>AVERAGE(IFERROR(VLOOKUP($A198,'Nates Projections'!$A$8:$O$500,13,FALSE),VLOOKUP($A198,'Blakes Projections'!$A$8:$O$500,13,FALSE)),IFERROR(VLOOKUP($A198,'Blakes Projections'!$A$8:$O$500,13,FALSE),VLOOKUP($A198,'Nates Projections'!$A$8:$O$500,13,FALSE)))</f>
        <v>43.45</v>
      </c>
      <c r="N198" s="52">
        <f t="shared" si="0"/>
        <v>0.13358556461001164</v>
      </c>
      <c r="O198" s="71">
        <f>AVERAGE(IFERROR(VLOOKUP($A198,'Nates Projections'!$A$8:$O$500,15,FALSE),VLOOKUP($A198,'Blakes Projections'!$A$8:$O$500,15,FALSE)),IFERROR(VLOOKUP($A198,'Blakes Projections'!$A$8:$O$500,15,FALSE),VLOOKUP($A198,'Nates Projections'!$A$8:$O$500,15,FALSE)))</f>
        <v>16.7</v>
      </c>
      <c r="P198" s="55">
        <f t="shared" ref="P198:Y198" si="211">IF(F$4="Yes",F198*F$5,0)</f>
        <v>114.75000000000001</v>
      </c>
      <c r="Q198" s="55">
        <f t="shared" si="211"/>
        <v>117.5625</v>
      </c>
      <c r="R198" s="55">
        <f t="shared" si="211"/>
        <v>0</v>
      </c>
      <c r="S198" s="55">
        <f t="shared" si="211"/>
        <v>7.0749999999999993</v>
      </c>
      <c r="T198" s="55">
        <f t="shared" si="211"/>
        <v>85.9</v>
      </c>
      <c r="U198" s="55">
        <f t="shared" si="211"/>
        <v>27.209999999999997</v>
      </c>
      <c r="V198" s="55">
        <f t="shared" si="211"/>
        <v>21.029999999999998</v>
      </c>
      <c r="W198" s="55">
        <f t="shared" si="211"/>
        <v>0</v>
      </c>
      <c r="X198" s="55">
        <f t="shared" si="211"/>
        <v>0</v>
      </c>
      <c r="Y198" s="56">
        <f t="shared" si="211"/>
        <v>0</v>
      </c>
      <c r="Z198" s="57">
        <f t="shared" si="2"/>
        <v>373.52749999999997</v>
      </c>
      <c r="AA198" s="59">
        <f t="shared" si="3"/>
        <v>4.4467559523809523</v>
      </c>
      <c r="AB198" s="59">
        <f t="shared" si="4"/>
        <v>-1.1617070208333327</v>
      </c>
      <c r="AC198" s="1"/>
      <c r="AD198" s="1"/>
      <c r="AE198" s="1"/>
      <c r="AF198" s="1"/>
      <c r="AG198" s="1"/>
      <c r="AH198" s="1"/>
      <c r="AI198" s="1"/>
      <c r="AJ198" s="1"/>
      <c r="AK198" s="1"/>
      <c r="AL198" s="1">
        <f>IFERROR(VLOOKUP(C198,CALC!$K$2:$M$8,2,FALSE),1)</f>
        <v>0.96</v>
      </c>
      <c r="AM198" s="1">
        <f>IFERROR(VLOOKUP(C198,CALC!$K$2:$M$8,3,FALSE),1)</f>
        <v>0.98</v>
      </c>
      <c r="AN198" s="1">
        <f>VLOOKUP(B198,CALC!$E$2:$H$33,3,FALSE)</f>
        <v>0.81</v>
      </c>
      <c r="AO198" s="1">
        <f>VLOOKUP(B198,CALC!$E$2:$H$33,4,FALSE)</f>
        <v>0.90500000000000003</v>
      </c>
      <c r="AP198" s="1"/>
      <c r="AQ198" s="3">
        <f t="shared" si="5"/>
        <v>4.3578208333333333</v>
      </c>
      <c r="AR198" s="3">
        <f t="shared" si="6"/>
        <v>4.2688857142857142</v>
      </c>
      <c r="AS198" s="3">
        <f t="shared" si="7"/>
        <v>4.0243141369047617</v>
      </c>
      <c r="AT198" s="3">
        <f t="shared" si="8"/>
        <v>3.6018723214285715</v>
      </c>
      <c r="AU198" s="3">
        <f t="shared" si="9"/>
        <v>3.9438278541666669</v>
      </c>
      <c r="AV198" s="3">
        <f t="shared" si="10"/>
        <v>3.5298348750000001</v>
      </c>
      <c r="AW198" s="3">
        <f t="shared" si="11"/>
        <v>3.8633415714285713</v>
      </c>
      <c r="AX198" s="3">
        <f t="shared" si="12"/>
        <v>3.4577974285714288</v>
      </c>
      <c r="AY198" s="3">
        <f t="shared" si="13"/>
        <v>-1.3098511904761896</v>
      </c>
      <c r="AZ198" s="3">
        <f t="shared" si="14"/>
        <v>-1.2836541666666659</v>
      </c>
      <c r="BA198" s="3">
        <f t="shared" si="15"/>
        <v>-1.2574571428571419</v>
      </c>
      <c r="BB198" s="3">
        <f t="shared" si="16"/>
        <v>-1.1854153273809516</v>
      </c>
      <c r="BC198" s="3">
        <f t="shared" si="17"/>
        <v>-1.0609794642857135</v>
      </c>
      <c r="BD198" s="3">
        <f t="shared" si="18"/>
        <v>-1.1617070208333327</v>
      </c>
      <c r="BE198" s="3">
        <f t="shared" si="19"/>
        <v>-1.0397598749999994</v>
      </c>
      <c r="BF198" s="3">
        <f t="shared" si="20"/>
        <v>-1.1379987142857135</v>
      </c>
      <c r="BG198" s="3">
        <f t="shared" si="21"/>
        <v>-1.0185402857142851</v>
      </c>
    </row>
    <row r="199" spans="1:59" ht="15" x14ac:dyDescent="0.25">
      <c r="A199" s="38" t="s">
        <v>396</v>
      </c>
      <c r="B199" s="38" t="s">
        <v>77</v>
      </c>
      <c r="C199" s="38" t="s">
        <v>153</v>
      </c>
      <c r="D199" s="38"/>
      <c r="E199" s="39">
        <f>AVERAGE(IFERROR(VLOOKUP($A199,'Nates Projections'!$A$8:$O$500,5,FALSE),VLOOKUP($A199,'Blakes Projections'!$A$8:$O$500,5,FALSE)),IFERROR(VLOOKUP($A199,'Blakes Projections'!$A$8:$O$500,5,FALSE),VLOOKUP($A199,'Nates Projections'!$A$8:$O$500,5,FALSE)))</f>
        <v>84</v>
      </c>
      <c r="F199" s="38">
        <f>AVERAGE(IFERROR(VLOOKUP($A199,'Nates Projections'!$A$8:$O$500,6,FALSE),VLOOKUP($A199,'Blakes Projections'!$A$8:$O$500,6,FALSE)),IFERROR(VLOOKUP($A199,'Blakes Projections'!$A$8:$O$500,6,FALSE),VLOOKUP($A199,'Nates Projections'!$A$8:$O$500,6,FALSE)))</f>
        <v>20.85</v>
      </c>
      <c r="G199" s="38">
        <f>AVERAGE(IFERROR(VLOOKUP($A199,'Nates Projections'!$A$8:$O$500,7,FALSE),VLOOKUP($A199,'Blakes Projections'!$A$8:$O$500,7,FALSE)),IFERROR(VLOOKUP($A199,'Blakes Projections'!$A$8:$O$500,7,FALSE),VLOOKUP($A199,'Nates Projections'!$A$8:$O$500,7,FALSE)))</f>
        <v>35</v>
      </c>
      <c r="H199" s="38">
        <f>AVERAGE(IFERROR(VLOOKUP($A199,'Nates Projections'!$A$8:$O$500,8,FALSE),VLOOKUP($A199,'Blakes Projections'!$A$8:$O$500,8,FALSE)),IFERROR(VLOOKUP($A199,'Blakes Projections'!$A$8:$O$500,8,FALSE),VLOOKUP($A199,'Nates Projections'!$A$8:$O$500,8,FALSE)))</f>
        <v>55.85</v>
      </c>
      <c r="I199" s="38">
        <f>AVERAGE(IFERROR(VLOOKUP($A199,'Nates Projections'!$A$8:$O$500,9,FALSE),VLOOKUP($A199,'Blakes Projections'!$A$8:$O$500,9,FALSE)),IFERROR(VLOOKUP($A199,'Blakes Projections'!$A$8:$O$500,9,FALSE),VLOOKUP($A199,'Nates Projections'!$A$8:$O$500,9,FALSE)))</f>
        <v>15.5</v>
      </c>
      <c r="J199" s="38">
        <f>AVERAGE(IFERROR(VLOOKUP($A199,'Nates Projections'!$A$8:$O$500,10,FALSE),VLOOKUP($A199,'Blakes Projections'!$A$8:$O$500,10,FALSE)),IFERROR(VLOOKUP($A199,'Blakes Projections'!$A$8:$O$500,10,FALSE),VLOOKUP($A199,'Nates Projections'!$A$8:$O$500,10,FALSE)))</f>
        <v>157.94999999999999</v>
      </c>
      <c r="K199" s="38">
        <f>AVERAGE(IFERROR(VLOOKUP($A199,'Nates Projections'!$A$8:$O$500,11,FALSE),VLOOKUP($A199,'Blakes Projections'!$A$8:$O$500,11,FALSE)),IFERROR(VLOOKUP($A199,'Blakes Projections'!$A$8:$O$500,11,FALSE),VLOOKUP($A199,'Nates Projections'!$A$8:$O$500,11,FALSE)))</f>
        <v>37.099999999999994</v>
      </c>
      <c r="L199" s="38">
        <f>AVERAGE(IFERROR(VLOOKUP($A199,'Nates Projections'!$A$8:$O$500,12,FALSE),VLOOKUP($A199,'Blakes Projections'!$A$8:$O$500,12,FALSE)),IFERROR(VLOOKUP($A199,'Blakes Projections'!$A$8:$O$500,12,FALSE),VLOOKUP($A199,'Nates Projections'!$A$8:$O$500,12,FALSE)))</f>
        <v>68.150000000000006</v>
      </c>
      <c r="M199" s="38">
        <f>AVERAGE(IFERROR(VLOOKUP($A199,'Nates Projections'!$A$8:$O$500,13,FALSE),VLOOKUP($A199,'Blakes Projections'!$A$8:$O$500,13,FALSE)),IFERROR(VLOOKUP($A199,'Blakes Projections'!$A$8:$O$500,13,FALSE),VLOOKUP($A199,'Nates Projections'!$A$8:$O$500,13,FALSE)))</f>
        <v>21.5</v>
      </c>
      <c r="N199" s="52">
        <f t="shared" si="0"/>
        <v>0.13200379867046536</v>
      </c>
      <c r="O199" s="71">
        <f>AVERAGE(IFERROR(VLOOKUP($A199,'Nates Projections'!$A$8:$O$500,15,FALSE),VLOOKUP($A199,'Blakes Projections'!$A$8:$O$500,15,FALSE)),IFERROR(VLOOKUP($A199,'Blakes Projections'!$A$8:$O$500,15,FALSE),VLOOKUP($A199,'Nates Projections'!$A$8:$O$500,15,FALSE)))</f>
        <v>19.5</v>
      </c>
      <c r="P199" s="55">
        <f t="shared" ref="P199:Y199" si="212">IF(F$4="Yes",F199*F$5,0)</f>
        <v>104.25</v>
      </c>
      <c r="Q199" s="55">
        <f t="shared" si="212"/>
        <v>131.25</v>
      </c>
      <c r="R199" s="55">
        <f t="shared" si="212"/>
        <v>0</v>
      </c>
      <c r="S199" s="55">
        <f t="shared" si="212"/>
        <v>7.75</v>
      </c>
      <c r="T199" s="55">
        <f t="shared" si="212"/>
        <v>78.974999999999994</v>
      </c>
      <c r="U199" s="55">
        <f t="shared" si="212"/>
        <v>11.129999999999997</v>
      </c>
      <c r="V199" s="55">
        <f t="shared" si="212"/>
        <v>40.89</v>
      </c>
      <c r="W199" s="55">
        <f t="shared" si="212"/>
        <v>0</v>
      </c>
      <c r="X199" s="55">
        <f t="shared" si="212"/>
        <v>0</v>
      </c>
      <c r="Y199" s="56">
        <f t="shared" si="212"/>
        <v>0</v>
      </c>
      <c r="Z199" s="57">
        <f t="shared" si="2"/>
        <v>374.245</v>
      </c>
      <c r="AA199" s="59">
        <f t="shared" si="3"/>
        <v>4.4552976190476192</v>
      </c>
      <c r="AB199" s="59">
        <f t="shared" si="4"/>
        <v>-1.2752833333333322</v>
      </c>
      <c r="AC199" s="1"/>
      <c r="AD199" s="1"/>
      <c r="AE199" s="1"/>
      <c r="AF199" s="1"/>
      <c r="AG199" s="1"/>
      <c r="AH199" s="1"/>
      <c r="AI199" s="1"/>
      <c r="AJ199" s="1"/>
      <c r="AK199" s="1"/>
      <c r="AL199" s="1">
        <f>IFERROR(VLOOKUP(C199,CALC!$K$2:$M$8,2,FALSE),1)</f>
        <v>0.96</v>
      </c>
      <c r="AM199" s="1">
        <f>IFERROR(VLOOKUP(C199,CALC!$K$2:$M$8,3,FALSE),1)</f>
        <v>0.98</v>
      </c>
      <c r="AN199" s="1">
        <f>VLOOKUP(B199,CALC!$E$2:$H$33,3,FALSE)</f>
        <v>1</v>
      </c>
      <c r="AO199" s="1">
        <f>VLOOKUP(B199,CALC!$E$2:$H$33,4,FALSE)</f>
        <v>1</v>
      </c>
      <c r="AP199" s="1"/>
      <c r="AQ199" s="3">
        <f t="shared" si="5"/>
        <v>4.3661916666666665</v>
      </c>
      <c r="AR199" s="3">
        <f t="shared" si="6"/>
        <v>4.2770857142857146</v>
      </c>
      <c r="AS199" s="3">
        <f t="shared" si="7"/>
        <v>4.4552976190476192</v>
      </c>
      <c r="AT199" s="3">
        <f t="shared" si="8"/>
        <v>4.4552976190476192</v>
      </c>
      <c r="AU199" s="3">
        <f t="shared" si="9"/>
        <v>4.3661916666666665</v>
      </c>
      <c r="AV199" s="3">
        <f t="shared" si="10"/>
        <v>4.3661916666666665</v>
      </c>
      <c r="AW199" s="3">
        <f t="shared" si="11"/>
        <v>4.2770857142857146</v>
      </c>
      <c r="AX199" s="3">
        <f t="shared" si="12"/>
        <v>4.2770857142857146</v>
      </c>
      <c r="AY199" s="3">
        <f t="shared" si="13"/>
        <v>-1.3013095238095227</v>
      </c>
      <c r="AZ199" s="3">
        <f t="shared" si="14"/>
        <v>-1.2752833333333322</v>
      </c>
      <c r="BA199" s="3">
        <f t="shared" si="15"/>
        <v>-1.2492571428571417</v>
      </c>
      <c r="BB199" s="3">
        <f t="shared" si="16"/>
        <v>-1.3013095238095227</v>
      </c>
      <c r="BC199" s="3">
        <f t="shared" si="17"/>
        <v>-1.3013095238095227</v>
      </c>
      <c r="BD199" s="3">
        <f t="shared" si="18"/>
        <v>-1.2752833333333322</v>
      </c>
      <c r="BE199" s="3">
        <f t="shared" si="19"/>
        <v>-1.2752833333333322</v>
      </c>
      <c r="BF199" s="3">
        <f t="shared" si="20"/>
        <v>-1.2492571428571417</v>
      </c>
      <c r="BG199" s="3">
        <f t="shared" si="21"/>
        <v>-1.2492571428571417</v>
      </c>
    </row>
    <row r="200" spans="1:59" ht="15" x14ac:dyDescent="0.25">
      <c r="A200" s="38" t="s">
        <v>355</v>
      </c>
      <c r="B200" s="38" t="s">
        <v>74</v>
      </c>
      <c r="C200" s="38" t="s">
        <v>181</v>
      </c>
      <c r="D200" s="38"/>
      <c r="E200" s="39">
        <f>AVERAGE(IFERROR(VLOOKUP($A200,'Nates Projections'!$A$8:$O$500,5,FALSE),VLOOKUP($A200,'Blakes Projections'!$A$8:$O$500,5,FALSE)),IFERROR(VLOOKUP($A200,'Blakes Projections'!$A$8:$O$500,5,FALSE),VLOOKUP($A200,'Nates Projections'!$A$8:$O$500,5,FALSE)))</f>
        <v>84</v>
      </c>
      <c r="F200" s="38">
        <f>AVERAGE(IFERROR(VLOOKUP($A200,'Nates Projections'!$A$8:$O$500,6,FALSE),VLOOKUP($A200,'Blakes Projections'!$A$8:$O$500,6,FALSE)),IFERROR(VLOOKUP($A200,'Blakes Projections'!$A$8:$O$500,6,FALSE),VLOOKUP($A200,'Nates Projections'!$A$8:$O$500,6,FALSE)))</f>
        <v>7.5</v>
      </c>
      <c r="G200" s="38">
        <f>AVERAGE(IFERROR(VLOOKUP($A200,'Nates Projections'!$A$8:$O$500,7,FALSE),VLOOKUP($A200,'Blakes Projections'!$A$8:$O$500,7,FALSE)),IFERROR(VLOOKUP($A200,'Blakes Projections'!$A$8:$O$500,7,FALSE),VLOOKUP($A200,'Nates Projections'!$A$8:$O$500,7,FALSE)))</f>
        <v>24.55</v>
      </c>
      <c r="H200" s="38">
        <f>AVERAGE(IFERROR(VLOOKUP($A200,'Nates Projections'!$A$8:$O$500,8,FALSE),VLOOKUP($A200,'Blakes Projections'!$A$8:$O$500,8,FALSE)),IFERROR(VLOOKUP($A200,'Blakes Projections'!$A$8:$O$500,8,FALSE),VLOOKUP($A200,'Nates Projections'!$A$8:$O$500,8,FALSE)))</f>
        <v>32.049999999999997</v>
      </c>
      <c r="I200" s="38">
        <f>AVERAGE(IFERROR(VLOOKUP($A200,'Nates Projections'!$A$8:$O$500,9,FALSE),VLOOKUP($A200,'Blakes Projections'!$A$8:$O$500,9,FALSE)),IFERROR(VLOOKUP($A200,'Blakes Projections'!$A$8:$O$500,9,FALSE),VLOOKUP($A200,'Nates Projections'!$A$8:$O$500,9,FALSE)))</f>
        <v>5.65</v>
      </c>
      <c r="J200" s="38">
        <f>AVERAGE(IFERROR(VLOOKUP($A200,'Nates Projections'!$A$8:$O$500,10,FALSE),VLOOKUP($A200,'Blakes Projections'!$A$8:$O$500,10,FALSE)),IFERROR(VLOOKUP($A200,'Blakes Projections'!$A$8:$O$500,10,FALSE),VLOOKUP($A200,'Nates Projections'!$A$8:$O$500,10,FALSE)))</f>
        <v>150.65</v>
      </c>
      <c r="K200" s="38">
        <f>AVERAGE(IFERROR(VLOOKUP($A200,'Nates Projections'!$A$8:$O$500,11,FALSE),VLOOKUP($A200,'Blakes Projections'!$A$8:$O$500,11,FALSE)),IFERROR(VLOOKUP($A200,'Blakes Projections'!$A$8:$O$500,11,FALSE),VLOOKUP($A200,'Nates Projections'!$A$8:$O$500,11,FALSE)))</f>
        <v>84.25</v>
      </c>
      <c r="L200" s="38">
        <f>AVERAGE(IFERROR(VLOOKUP($A200,'Nates Projections'!$A$8:$O$500,12,FALSE),VLOOKUP($A200,'Blakes Projections'!$A$8:$O$500,12,FALSE)),IFERROR(VLOOKUP($A200,'Blakes Projections'!$A$8:$O$500,12,FALSE),VLOOKUP($A200,'Nates Projections'!$A$8:$O$500,12,FALSE)))</f>
        <v>126.05000000000001</v>
      </c>
      <c r="M200" s="38">
        <f>AVERAGE(IFERROR(VLOOKUP($A200,'Nates Projections'!$A$8:$O$500,13,FALSE),VLOOKUP($A200,'Blakes Projections'!$A$8:$O$500,13,FALSE)),IFERROR(VLOOKUP($A200,'Blakes Projections'!$A$8:$O$500,13,FALSE),VLOOKUP($A200,'Nates Projections'!$A$8:$O$500,13,FALSE)))</f>
        <v>33.15</v>
      </c>
      <c r="N200" s="52">
        <f t="shared" si="0"/>
        <v>4.9784268171257882E-2</v>
      </c>
      <c r="O200" s="71">
        <f>AVERAGE(IFERROR(VLOOKUP($A200,'Nates Projections'!$A$8:$O$500,15,FALSE),VLOOKUP($A200,'Blakes Projections'!$A$8:$O$500,15,FALSE)),IFERROR(VLOOKUP($A200,'Blakes Projections'!$A$8:$O$500,15,FALSE),VLOOKUP($A200,'Nates Projections'!$A$8:$O$500,15,FALSE)))</f>
        <v>20.8</v>
      </c>
      <c r="P200" s="55">
        <f t="shared" ref="P200:Y200" si="213">IF(F$4="Yes",F200*F$5,0)</f>
        <v>37.5</v>
      </c>
      <c r="Q200" s="55">
        <f t="shared" si="213"/>
        <v>92.0625</v>
      </c>
      <c r="R200" s="55">
        <f t="shared" si="213"/>
        <v>0</v>
      </c>
      <c r="S200" s="55">
        <f t="shared" si="213"/>
        <v>2.8250000000000002</v>
      </c>
      <c r="T200" s="55">
        <f t="shared" si="213"/>
        <v>75.325000000000003</v>
      </c>
      <c r="U200" s="55">
        <f t="shared" si="213"/>
        <v>25.274999999999999</v>
      </c>
      <c r="V200" s="55">
        <f t="shared" si="213"/>
        <v>75.63000000000001</v>
      </c>
      <c r="W200" s="55">
        <f t="shared" si="213"/>
        <v>0</v>
      </c>
      <c r="X200" s="55">
        <f t="shared" si="213"/>
        <v>0</v>
      </c>
      <c r="Y200" s="56">
        <f t="shared" si="213"/>
        <v>0</v>
      </c>
      <c r="Z200" s="57">
        <f t="shared" si="2"/>
        <v>308.61750000000001</v>
      </c>
      <c r="AA200" s="59">
        <f t="shared" si="3"/>
        <v>3.6740178571428572</v>
      </c>
      <c r="AB200" s="59">
        <f t="shared" si="4"/>
        <v>-1.284022232142858</v>
      </c>
      <c r="AC200" s="1"/>
      <c r="AD200" s="1"/>
      <c r="AE200" s="1"/>
      <c r="AF200" s="1"/>
      <c r="AG200" s="1"/>
      <c r="AH200" s="1"/>
      <c r="AI200" s="1"/>
      <c r="AJ200" s="1"/>
      <c r="AK200" s="1"/>
      <c r="AL200" s="1">
        <f>IFERROR(VLOOKUP(C200,CALC!$K$2:$M$8,2,FALSE),1)</f>
        <v>1</v>
      </c>
      <c r="AM200" s="1">
        <f>IFERROR(VLOOKUP(C200,CALC!$K$2:$M$8,3,FALSE),1)</f>
        <v>1</v>
      </c>
      <c r="AN200" s="1">
        <f>VLOOKUP(B200,CALC!$E$2:$H$33,3,FALSE)</f>
        <v>1.07</v>
      </c>
      <c r="AO200" s="1">
        <f>VLOOKUP(B200,CALC!$E$2:$H$33,4,FALSE)</f>
        <v>1.0350000000000001</v>
      </c>
      <c r="AP200" s="1"/>
      <c r="AQ200" s="3">
        <f t="shared" si="5"/>
        <v>3.6740178571428572</v>
      </c>
      <c r="AR200" s="3">
        <f t="shared" si="6"/>
        <v>3.6740178571428572</v>
      </c>
      <c r="AS200" s="3">
        <f t="shared" si="7"/>
        <v>3.8026084821428578</v>
      </c>
      <c r="AT200" s="3">
        <f t="shared" si="8"/>
        <v>3.9311991071428576</v>
      </c>
      <c r="AU200" s="3">
        <f t="shared" si="9"/>
        <v>3.8026084821428578</v>
      </c>
      <c r="AV200" s="3">
        <f t="shared" si="10"/>
        <v>3.9311991071428576</v>
      </c>
      <c r="AW200" s="3">
        <f t="shared" si="11"/>
        <v>3.8026084821428578</v>
      </c>
      <c r="AX200" s="3">
        <f t="shared" si="12"/>
        <v>3.9311991071428576</v>
      </c>
      <c r="AY200" s="3">
        <f t="shared" si="13"/>
        <v>-1.2406011904761911</v>
      </c>
      <c r="AZ200" s="3">
        <f t="shared" si="14"/>
        <v>-1.2406011904761911</v>
      </c>
      <c r="BA200" s="3">
        <f t="shared" si="15"/>
        <v>-1.2406011904761911</v>
      </c>
      <c r="BB200" s="3">
        <f t="shared" si="16"/>
        <v>-1.284022232142858</v>
      </c>
      <c r="BC200" s="3">
        <f t="shared" si="17"/>
        <v>-1.3274432738095245</v>
      </c>
      <c r="BD200" s="3">
        <f t="shared" si="18"/>
        <v>-1.284022232142858</v>
      </c>
      <c r="BE200" s="3">
        <f t="shared" si="19"/>
        <v>-1.3274432738095245</v>
      </c>
      <c r="BF200" s="3">
        <f t="shared" si="20"/>
        <v>-1.284022232142858</v>
      </c>
      <c r="BG200" s="3">
        <f t="shared" si="21"/>
        <v>-1.3274432738095245</v>
      </c>
    </row>
    <row r="201" spans="1:59" ht="15" x14ac:dyDescent="0.25">
      <c r="A201" s="38" t="s">
        <v>366</v>
      </c>
      <c r="B201" s="38" t="s">
        <v>56</v>
      </c>
      <c r="C201" s="38" t="s">
        <v>181</v>
      </c>
      <c r="D201" s="38"/>
      <c r="E201" s="39">
        <f>AVERAGE(IFERROR(VLOOKUP($A201,'Nates Projections'!$A$8:$O$500,5,FALSE),VLOOKUP($A201,'Blakes Projections'!$A$8:$O$500,5,FALSE)),IFERROR(VLOOKUP($A201,'Blakes Projections'!$A$8:$O$500,5,FALSE),VLOOKUP($A201,'Nates Projections'!$A$8:$O$500,5,FALSE)))</f>
        <v>84</v>
      </c>
      <c r="F201" s="38">
        <f>AVERAGE(IFERROR(VLOOKUP($A201,'Nates Projections'!$A$8:$O$500,6,FALSE),VLOOKUP($A201,'Blakes Projections'!$A$8:$O$500,6,FALSE)),IFERROR(VLOOKUP($A201,'Blakes Projections'!$A$8:$O$500,6,FALSE),VLOOKUP($A201,'Nates Projections'!$A$8:$O$500,6,FALSE)))</f>
        <v>8.35</v>
      </c>
      <c r="G201" s="38">
        <f>AVERAGE(IFERROR(VLOOKUP($A201,'Nates Projections'!$A$8:$O$500,7,FALSE),VLOOKUP($A201,'Blakes Projections'!$A$8:$O$500,7,FALSE)),IFERROR(VLOOKUP($A201,'Blakes Projections'!$A$8:$O$500,7,FALSE),VLOOKUP($A201,'Nates Projections'!$A$8:$O$500,7,FALSE)))</f>
        <v>32.299999999999997</v>
      </c>
      <c r="H201" s="38">
        <f>AVERAGE(IFERROR(VLOOKUP($A201,'Nates Projections'!$A$8:$O$500,8,FALSE),VLOOKUP($A201,'Blakes Projections'!$A$8:$O$500,8,FALSE)),IFERROR(VLOOKUP($A201,'Blakes Projections'!$A$8:$O$500,8,FALSE),VLOOKUP($A201,'Nates Projections'!$A$8:$O$500,8,FALSE)))</f>
        <v>40.650000000000006</v>
      </c>
      <c r="I201" s="38">
        <f>AVERAGE(IFERROR(VLOOKUP($A201,'Nates Projections'!$A$8:$O$500,9,FALSE),VLOOKUP($A201,'Blakes Projections'!$A$8:$O$500,9,FALSE)),IFERROR(VLOOKUP($A201,'Blakes Projections'!$A$8:$O$500,9,FALSE),VLOOKUP($A201,'Nates Projections'!$A$8:$O$500,9,FALSE)))</f>
        <v>2.9</v>
      </c>
      <c r="J201" s="38">
        <f>AVERAGE(IFERROR(VLOOKUP($A201,'Nates Projections'!$A$8:$O$500,10,FALSE),VLOOKUP($A201,'Blakes Projections'!$A$8:$O$500,10,FALSE)),IFERROR(VLOOKUP($A201,'Blakes Projections'!$A$8:$O$500,10,FALSE),VLOOKUP($A201,'Nates Projections'!$A$8:$O$500,10,FALSE)))</f>
        <v>139.6</v>
      </c>
      <c r="K201" s="38">
        <f>AVERAGE(IFERROR(VLOOKUP($A201,'Nates Projections'!$A$8:$O$500,11,FALSE),VLOOKUP($A201,'Blakes Projections'!$A$8:$O$500,11,FALSE)),IFERROR(VLOOKUP($A201,'Blakes Projections'!$A$8:$O$500,11,FALSE),VLOOKUP($A201,'Nates Projections'!$A$8:$O$500,11,FALSE)))</f>
        <v>39.15</v>
      </c>
      <c r="L201" s="38">
        <f>AVERAGE(IFERROR(VLOOKUP($A201,'Nates Projections'!$A$8:$O$500,12,FALSE),VLOOKUP($A201,'Blakes Projections'!$A$8:$O$500,12,FALSE)),IFERROR(VLOOKUP($A201,'Blakes Projections'!$A$8:$O$500,12,FALSE),VLOOKUP($A201,'Nates Projections'!$A$8:$O$500,12,FALSE)))</f>
        <v>104.75</v>
      </c>
      <c r="M201" s="38">
        <f>AVERAGE(IFERROR(VLOOKUP($A201,'Nates Projections'!$A$8:$O$500,13,FALSE),VLOOKUP($A201,'Blakes Projections'!$A$8:$O$500,13,FALSE)),IFERROR(VLOOKUP($A201,'Blakes Projections'!$A$8:$O$500,13,FALSE),VLOOKUP($A201,'Nates Projections'!$A$8:$O$500,13,FALSE)))</f>
        <v>27.15</v>
      </c>
      <c r="N201" s="52">
        <f t="shared" si="0"/>
        <v>5.981375358166189E-2</v>
      </c>
      <c r="O201" s="71">
        <f>AVERAGE(IFERROR(VLOOKUP($A201,'Nates Projections'!$A$8:$O$500,15,FALSE),VLOOKUP($A201,'Blakes Projections'!$A$8:$O$500,15,FALSE)),IFERROR(VLOOKUP($A201,'Blakes Projections'!$A$8:$O$500,15,FALSE),VLOOKUP($A201,'Nates Projections'!$A$8:$O$500,15,FALSE)))</f>
        <v>22.6</v>
      </c>
      <c r="P201" s="55">
        <f t="shared" ref="P201:Y201" si="214">IF(F$4="Yes",F201*F$5,0)</f>
        <v>41.75</v>
      </c>
      <c r="Q201" s="55">
        <f t="shared" si="214"/>
        <v>121.12499999999999</v>
      </c>
      <c r="R201" s="55">
        <f t="shared" si="214"/>
        <v>0</v>
      </c>
      <c r="S201" s="55">
        <f t="shared" si="214"/>
        <v>1.45</v>
      </c>
      <c r="T201" s="55">
        <f t="shared" si="214"/>
        <v>69.8</v>
      </c>
      <c r="U201" s="55">
        <f t="shared" si="214"/>
        <v>11.744999999999999</v>
      </c>
      <c r="V201" s="55">
        <f t="shared" si="214"/>
        <v>62.849999999999994</v>
      </c>
      <c r="W201" s="55">
        <f t="shared" si="214"/>
        <v>0</v>
      </c>
      <c r="X201" s="55">
        <f t="shared" si="214"/>
        <v>0</v>
      </c>
      <c r="Y201" s="56">
        <f t="shared" si="214"/>
        <v>0</v>
      </c>
      <c r="Z201" s="57">
        <f t="shared" si="2"/>
        <v>308.72000000000003</v>
      </c>
      <c r="AA201" s="59">
        <f t="shared" si="3"/>
        <v>3.6752380952380954</v>
      </c>
      <c r="AB201" s="59">
        <f t="shared" si="4"/>
        <v>-1.3261376190476195</v>
      </c>
      <c r="AC201" s="1"/>
      <c r="AD201" s="1"/>
      <c r="AE201" s="1"/>
      <c r="AF201" s="1"/>
      <c r="AG201" s="1"/>
      <c r="AH201" s="1"/>
      <c r="AI201" s="1"/>
      <c r="AJ201" s="1"/>
      <c r="AK201" s="1"/>
      <c r="AL201" s="1">
        <f>IFERROR(VLOOKUP(C201,CALC!$K$2:$M$8,2,FALSE),1)</f>
        <v>1</v>
      </c>
      <c r="AM201" s="1">
        <f>IFERROR(VLOOKUP(C201,CALC!$K$2:$M$8,3,FALSE),1)</f>
        <v>1</v>
      </c>
      <c r="AN201" s="1">
        <f>VLOOKUP(B201,CALC!$E$2:$H$33,3,FALSE)</f>
        <v>1.1399999999999999</v>
      </c>
      <c r="AO201" s="1">
        <f>VLOOKUP(B201,CALC!$E$2:$H$33,4,FALSE)</f>
        <v>1.0699999999999998</v>
      </c>
      <c r="AP201" s="1"/>
      <c r="AQ201" s="3">
        <f t="shared" si="5"/>
        <v>3.6752380952380954</v>
      </c>
      <c r="AR201" s="3">
        <f t="shared" si="6"/>
        <v>3.6752380952380954</v>
      </c>
      <c r="AS201" s="3">
        <f t="shared" si="7"/>
        <v>3.9325047619047617</v>
      </c>
      <c r="AT201" s="3">
        <f t="shared" si="8"/>
        <v>4.1897714285714285</v>
      </c>
      <c r="AU201" s="3">
        <f t="shared" si="9"/>
        <v>3.9325047619047617</v>
      </c>
      <c r="AV201" s="3">
        <f t="shared" si="10"/>
        <v>4.1897714285714285</v>
      </c>
      <c r="AW201" s="3">
        <f t="shared" si="11"/>
        <v>3.9325047619047617</v>
      </c>
      <c r="AX201" s="3">
        <f t="shared" si="12"/>
        <v>4.1897714285714285</v>
      </c>
      <c r="AY201" s="3">
        <f t="shared" si="13"/>
        <v>-1.2393809523809529</v>
      </c>
      <c r="AZ201" s="3">
        <f t="shared" si="14"/>
        <v>-1.2393809523809529</v>
      </c>
      <c r="BA201" s="3">
        <f t="shared" si="15"/>
        <v>-1.2393809523809529</v>
      </c>
      <c r="BB201" s="3">
        <f t="shared" si="16"/>
        <v>-1.3261376190476195</v>
      </c>
      <c r="BC201" s="3">
        <f t="shared" si="17"/>
        <v>-1.4128942857142861</v>
      </c>
      <c r="BD201" s="3">
        <f t="shared" si="18"/>
        <v>-1.3261376190476195</v>
      </c>
      <c r="BE201" s="3">
        <f t="shared" si="19"/>
        <v>-1.4128942857142861</v>
      </c>
      <c r="BF201" s="3">
        <f t="shared" si="20"/>
        <v>-1.3261376190476195</v>
      </c>
      <c r="BG201" s="3">
        <f t="shared" si="21"/>
        <v>-1.4128942857142861</v>
      </c>
    </row>
    <row r="202" spans="1:59" ht="15" x14ac:dyDescent="0.25">
      <c r="A202" s="38" t="s">
        <v>367</v>
      </c>
      <c r="B202" s="38" t="s">
        <v>19</v>
      </c>
      <c r="C202" s="38" t="s">
        <v>179</v>
      </c>
      <c r="D202" s="38"/>
      <c r="E202" s="39">
        <f>AVERAGE(IFERROR(VLOOKUP($A202,'Nates Projections'!$A$8:$O$500,5,FALSE),VLOOKUP($A202,'Blakes Projections'!$A$8:$O$500,5,FALSE)),IFERROR(VLOOKUP($A202,'Blakes Projections'!$A$8:$O$500,5,FALSE),VLOOKUP($A202,'Nates Projections'!$A$8:$O$500,5,FALSE)))</f>
        <v>84</v>
      </c>
      <c r="F202" s="38">
        <f>AVERAGE(IFERROR(VLOOKUP($A202,'Nates Projections'!$A$8:$O$500,6,FALSE),VLOOKUP($A202,'Blakes Projections'!$A$8:$O$500,6,FALSE)),IFERROR(VLOOKUP($A202,'Blakes Projections'!$A$8:$O$500,6,FALSE),VLOOKUP($A202,'Nates Projections'!$A$8:$O$500,6,FALSE)))</f>
        <v>23.9</v>
      </c>
      <c r="G202" s="38">
        <f>AVERAGE(IFERROR(VLOOKUP($A202,'Nates Projections'!$A$8:$O$500,7,FALSE),VLOOKUP($A202,'Blakes Projections'!$A$8:$O$500,7,FALSE)),IFERROR(VLOOKUP($A202,'Blakes Projections'!$A$8:$O$500,7,FALSE),VLOOKUP($A202,'Nates Projections'!$A$8:$O$500,7,FALSE)))</f>
        <v>26.1</v>
      </c>
      <c r="H202" s="38">
        <f>AVERAGE(IFERROR(VLOOKUP($A202,'Nates Projections'!$A$8:$O$500,8,FALSE),VLOOKUP($A202,'Blakes Projections'!$A$8:$O$500,8,FALSE)),IFERROR(VLOOKUP($A202,'Blakes Projections'!$A$8:$O$500,8,FALSE),VLOOKUP($A202,'Nates Projections'!$A$8:$O$500,8,FALSE)))</f>
        <v>49.900000000000006</v>
      </c>
      <c r="I202" s="38">
        <f>AVERAGE(IFERROR(VLOOKUP($A202,'Nates Projections'!$A$8:$O$500,9,FALSE),VLOOKUP($A202,'Blakes Projections'!$A$8:$O$500,9,FALSE)),IFERROR(VLOOKUP($A202,'Blakes Projections'!$A$8:$O$500,9,FALSE),VLOOKUP($A202,'Nates Projections'!$A$8:$O$500,9,FALSE)))</f>
        <v>12.9</v>
      </c>
      <c r="J202" s="38">
        <f>AVERAGE(IFERROR(VLOOKUP($A202,'Nates Projections'!$A$8:$O$500,10,FALSE),VLOOKUP($A202,'Blakes Projections'!$A$8:$O$500,10,FALSE)),IFERROR(VLOOKUP($A202,'Blakes Projections'!$A$8:$O$500,10,FALSE),VLOOKUP($A202,'Nates Projections'!$A$8:$O$500,10,FALSE)))</f>
        <v>179.3</v>
      </c>
      <c r="K202" s="38">
        <f>AVERAGE(IFERROR(VLOOKUP($A202,'Nates Projections'!$A$8:$O$500,11,FALSE),VLOOKUP($A202,'Blakes Projections'!$A$8:$O$500,11,FALSE)),IFERROR(VLOOKUP($A202,'Blakes Projections'!$A$8:$O$500,11,FALSE),VLOOKUP($A202,'Nates Projections'!$A$8:$O$500,11,FALSE)))</f>
        <v>141.1</v>
      </c>
      <c r="L202" s="38">
        <f>AVERAGE(IFERROR(VLOOKUP($A202,'Nates Projections'!$A$8:$O$500,12,FALSE),VLOOKUP($A202,'Blakes Projections'!$A$8:$O$500,12,FALSE)),IFERROR(VLOOKUP($A202,'Blakes Projections'!$A$8:$O$500,12,FALSE),VLOOKUP($A202,'Nates Projections'!$A$8:$O$500,12,FALSE)))</f>
        <v>31.35</v>
      </c>
      <c r="M202" s="38">
        <f>AVERAGE(IFERROR(VLOOKUP($A202,'Nates Projections'!$A$8:$O$500,13,FALSE),VLOOKUP($A202,'Blakes Projections'!$A$8:$O$500,13,FALSE)),IFERROR(VLOOKUP($A202,'Blakes Projections'!$A$8:$O$500,13,FALSE),VLOOKUP($A202,'Nates Projections'!$A$8:$O$500,13,FALSE)))</f>
        <v>50.5</v>
      </c>
      <c r="N202" s="52">
        <f t="shared" si="0"/>
        <v>0.13329615170105966</v>
      </c>
      <c r="O202" s="71">
        <f>AVERAGE(IFERROR(VLOOKUP($A202,'Nates Projections'!$A$8:$O$500,15,FALSE),VLOOKUP($A202,'Blakes Projections'!$A$8:$O$500,15,FALSE)),IFERROR(VLOOKUP($A202,'Blakes Projections'!$A$8:$O$500,15,FALSE),VLOOKUP($A202,'Nates Projections'!$A$8:$O$500,15,FALSE)))</f>
        <v>15.15</v>
      </c>
      <c r="P202" s="55">
        <f t="shared" ref="P202:Y202" si="215">IF(F$4="Yes",F202*F$5,0)</f>
        <v>119.5</v>
      </c>
      <c r="Q202" s="55">
        <f t="shared" si="215"/>
        <v>97.875</v>
      </c>
      <c r="R202" s="55">
        <f t="shared" si="215"/>
        <v>0</v>
      </c>
      <c r="S202" s="55">
        <f t="shared" si="215"/>
        <v>6.45</v>
      </c>
      <c r="T202" s="55">
        <f t="shared" si="215"/>
        <v>89.65</v>
      </c>
      <c r="U202" s="55">
        <f t="shared" si="215"/>
        <v>42.33</v>
      </c>
      <c r="V202" s="55">
        <f t="shared" si="215"/>
        <v>18.809999999999999</v>
      </c>
      <c r="W202" s="55">
        <f t="shared" si="215"/>
        <v>0</v>
      </c>
      <c r="X202" s="55">
        <f t="shared" si="215"/>
        <v>0</v>
      </c>
      <c r="Y202" s="56">
        <f t="shared" si="215"/>
        <v>0</v>
      </c>
      <c r="Z202" s="57">
        <f t="shared" si="2"/>
        <v>374.61500000000001</v>
      </c>
      <c r="AA202" s="59">
        <f t="shared" si="3"/>
        <v>4.4597023809523808</v>
      </c>
      <c r="AB202" s="59">
        <f t="shared" si="4"/>
        <v>-1.3846079464285705</v>
      </c>
      <c r="AC202" s="1"/>
      <c r="AD202" s="1"/>
      <c r="AE202" s="1"/>
      <c r="AF202" s="1"/>
      <c r="AG202" s="1"/>
      <c r="AH202" s="1"/>
      <c r="AI202" s="1"/>
      <c r="AJ202" s="1"/>
      <c r="AK202" s="1"/>
      <c r="AL202" s="1">
        <f>IFERROR(VLOOKUP(C202,CALC!$K$2:$M$8,2,FALSE),1)</f>
        <v>0.95</v>
      </c>
      <c r="AM202" s="1">
        <f>IFERROR(VLOOKUP(C202,CALC!$K$2:$M$8,3,FALSE),1)</f>
        <v>0.97499999999999998</v>
      </c>
      <c r="AN202" s="1">
        <f>VLOOKUP(B202,CALC!$E$2:$H$33,3,FALSE)</f>
        <v>1.19</v>
      </c>
      <c r="AO202" s="1">
        <f>VLOOKUP(B202,CALC!$E$2:$H$33,4,FALSE)</f>
        <v>1.095</v>
      </c>
      <c r="AP202" s="1"/>
      <c r="AQ202" s="3">
        <f t="shared" si="5"/>
        <v>4.3482098214285712</v>
      </c>
      <c r="AR202" s="3">
        <f t="shared" si="6"/>
        <v>4.2367172619047615</v>
      </c>
      <c r="AS202" s="3">
        <f t="shared" si="7"/>
        <v>4.8833741071428571</v>
      </c>
      <c r="AT202" s="3">
        <f t="shared" si="8"/>
        <v>5.3070458333333326</v>
      </c>
      <c r="AU202" s="3">
        <f t="shared" si="9"/>
        <v>4.7612897544642854</v>
      </c>
      <c r="AV202" s="3">
        <f t="shared" si="10"/>
        <v>5.1743696874999996</v>
      </c>
      <c r="AW202" s="3">
        <f t="shared" si="11"/>
        <v>4.6392054017857136</v>
      </c>
      <c r="AX202" s="3">
        <f t="shared" si="12"/>
        <v>5.0416935416666657</v>
      </c>
      <c r="AY202" s="3">
        <f t="shared" si="13"/>
        <v>-1.2969047619047611</v>
      </c>
      <c r="AZ202" s="3">
        <f t="shared" si="14"/>
        <v>-1.264482142857142</v>
      </c>
      <c r="BA202" s="3">
        <f t="shared" si="15"/>
        <v>-1.2320595238095231</v>
      </c>
      <c r="BB202" s="3">
        <f t="shared" si="16"/>
        <v>-1.4201107142857134</v>
      </c>
      <c r="BC202" s="3">
        <f t="shared" si="17"/>
        <v>-1.5433166666666656</v>
      </c>
      <c r="BD202" s="3">
        <f t="shared" si="18"/>
        <v>-1.3846079464285705</v>
      </c>
      <c r="BE202" s="3">
        <f t="shared" si="19"/>
        <v>-1.5047337499999989</v>
      </c>
      <c r="BF202" s="3">
        <f t="shared" si="20"/>
        <v>-1.3491051785714279</v>
      </c>
      <c r="BG202" s="3">
        <f t="shared" si="21"/>
        <v>-1.4661508333333324</v>
      </c>
    </row>
    <row r="203" spans="1:59" ht="15" x14ac:dyDescent="0.25">
      <c r="A203" s="38" t="s">
        <v>383</v>
      </c>
      <c r="B203" s="38" t="s">
        <v>45</v>
      </c>
      <c r="C203" s="38" t="s">
        <v>186</v>
      </c>
      <c r="D203" s="38"/>
      <c r="E203" s="39">
        <f>AVERAGE(IFERROR(VLOOKUP($A203,'Nates Projections'!$A$8:$O$500,5,FALSE),VLOOKUP($A203,'Blakes Projections'!$A$8:$O$500,5,FALSE)),IFERROR(VLOOKUP($A203,'Blakes Projections'!$A$8:$O$500,5,FALSE),VLOOKUP($A203,'Nates Projections'!$A$8:$O$500,5,FALSE)))</f>
        <v>84</v>
      </c>
      <c r="F203" s="38">
        <f>AVERAGE(IFERROR(VLOOKUP($A203,'Nates Projections'!$A$8:$O$500,6,FALSE),VLOOKUP($A203,'Blakes Projections'!$A$8:$O$500,6,FALSE)),IFERROR(VLOOKUP($A203,'Blakes Projections'!$A$8:$O$500,6,FALSE),VLOOKUP($A203,'Nates Projections'!$A$8:$O$500,6,FALSE)))</f>
        <v>16.55</v>
      </c>
      <c r="G203" s="38">
        <f>AVERAGE(IFERROR(VLOOKUP($A203,'Nates Projections'!$A$8:$O$500,7,FALSE),VLOOKUP($A203,'Blakes Projections'!$A$8:$O$500,7,FALSE)),IFERROR(VLOOKUP($A203,'Blakes Projections'!$A$8:$O$500,7,FALSE),VLOOKUP($A203,'Nates Projections'!$A$8:$O$500,7,FALSE)))</f>
        <v>43.4</v>
      </c>
      <c r="H203" s="38">
        <f>AVERAGE(IFERROR(VLOOKUP($A203,'Nates Projections'!$A$8:$O$500,8,FALSE),VLOOKUP($A203,'Blakes Projections'!$A$8:$O$500,8,FALSE)),IFERROR(VLOOKUP($A203,'Blakes Projections'!$A$8:$O$500,8,FALSE),VLOOKUP($A203,'Nates Projections'!$A$8:$O$500,8,FALSE)))</f>
        <v>59.9</v>
      </c>
      <c r="I203" s="38">
        <f>AVERAGE(IFERROR(VLOOKUP($A203,'Nates Projections'!$A$8:$O$500,9,FALSE),VLOOKUP($A203,'Blakes Projections'!$A$8:$O$500,9,FALSE)),IFERROR(VLOOKUP($A203,'Blakes Projections'!$A$8:$O$500,9,FALSE),VLOOKUP($A203,'Nates Projections'!$A$8:$O$500,9,FALSE)))</f>
        <v>17</v>
      </c>
      <c r="J203" s="38">
        <f>AVERAGE(IFERROR(VLOOKUP($A203,'Nates Projections'!$A$8:$O$500,10,FALSE),VLOOKUP($A203,'Blakes Projections'!$A$8:$O$500,10,FALSE)),IFERROR(VLOOKUP($A203,'Blakes Projections'!$A$8:$O$500,10,FALSE),VLOOKUP($A203,'Nates Projections'!$A$8:$O$500,10,FALSE)))</f>
        <v>188.3</v>
      </c>
      <c r="K203" s="38">
        <f>AVERAGE(IFERROR(VLOOKUP($A203,'Nates Projections'!$A$8:$O$500,11,FALSE),VLOOKUP($A203,'Blakes Projections'!$A$8:$O$500,11,FALSE)),IFERROR(VLOOKUP($A203,'Blakes Projections'!$A$8:$O$500,11,FALSE),VLOOKUP($A203,'Nates Projections'!$A$8:$O$500,11,FALSE)))</f>
        <v>31.05</v>
      </c>
      <c r="L203" s="38">
        <f>AVERAGE(IFERROR(VLOOKUP($A203,'Nates Projections'!$A$8:$O$500,12,FALSE),VLOOKUP($A203,'Blakes Projections'!$A$8:$O$500,12,FALSE)),IFERROR(VLOOKUP($A203,'Blakes Projections'!$A$8:$O$500,12,FALSE),VLOOKUP($A203,'Nates Projections'!$A$8:$O$500,12,FALSE)))</f>
        <v>23.4</v>
      </c>
      <c r="M203" s="38">
        <f>AVERAGE(IFERROR(VLOOKUP($A203,'Nates Projections'!$A$8:$O$500,13,FALSE),VLOOKUP($A203,'Blakes Projections'!$A$8:$O$500,13,FALSE)),IFERROR(VLOOKUP($A203,'Blakes Projections'!$A$8:$O$500,13,FALSE),VLOOKUP($A203,'Nates Projections'!$A$8:$O$500,13,FALSE)))</f>
        <v>30.5</v>
      </c>
      <c r="N203" s="52">
        <f t="shared" si="0"/>
        <v>8.7891662241104618E-2</v>
      </c>
      <c r="O203" s="71">
        <f>AVERAGE(IFERROR(VLOOKUP($A203,'Nates Projections'!$A$8:$O$500,15,FALSE),VLOOKUP($A203,'Blakes Projections'!$A$8:$O$500,15,FALSE)),IFERROR(VLOOKUP($A203,'Blakes Projections'!$A$8:$O$500,15,FALSE),VLOOKUP($A203,'Nates Projections'!$A$8:$O$500,15,FALSE)))</f>
        <v>16.95</v>
      </c>
      <c r="P203" s="55">
        <f t="shared" ref="P203:Y203" si="216">IF(F$4="Yes",F203*F$5,0)</f>
        <v>82.75</v>
      </c>
      <c r="Q203" s="55">
        <f t="shared" si="216"/>
        <v>162.75</v>
      </c>
      <c r="R203" s="55">
        <f t="shared" si="216"/>
        <v>0</v>
      </c>
      <c r="S203" s="55">
        <f t="shared" si="216"/>
        <v>8.5</v>
      </c>
      <c r="T203" s="55">
        <f t="shared" si="216"/>
        <v>94.15</v>
      </c>
      <c r="U203" s="55">
        <f t="shared" si="216"/>
        <v>9.3149999999999995</v>
      </c>
      <c r="V203" s="55">
        <f t="shared" si="216"/>
        <v>14.04</v>
      </c>
      <c r="W203" s="55">
        <f t="shared" si="216"/>
        <v>0</v>
      </c>
      <c r="X203" s="55">
        <f t="shared" si="216"/>
        <v>0</v>
      </c>
      <c r="Y203" s="56">
        <f t="shared" si="216"/>
        <v>0</v>
      </c>
      <c r="Z203" s="57">
        <f t="shared" si="2"/>
        <v>371.505</v>
      </c>
      <c r="AA203" s="59">
        <f t="shared" si="3"/>
        <v>4.4226785714285715</v>
      </c>
      <c r="AB203" s="59">
        <f t="shared" si="4"/>
        <v>-1.2208114285714278</v>
      </c>
      <c r="AC203" s="1"/>
      <c r="AD203" s="1"/>
      <c r="AE203" s="1"/>
      <c r="AF203" s="1"/>
      <c r="AG203" s="1"/>
      <c r="AH203" s="1"/>
      <c r="AI203" s="1"/>
      <c r="AJ203" s="1"/>
      <c r="AK203" s="1"/>
      <c r="AL203" s="1">
        <f>IFERROR(VLOOKUP(C203,CALC!$K$2:$M$8,2,FALSE),1)</f>
        <v>1.08</v>
      </c>
      <c r="AM203" s="1">
        <f>IFERROR(VLOOKUP(C203,CALC!$K$2:$M$8,3,FALSE),1)</f>
        <v>1.04</v>
      </c>
      <c r="AN203" s="1">
        <f>VLOOKUP(B203,CALC!$E$2:$H$33,3,FALSE)</f>
        <v>0.76</v>
      </c>
      <c r="AO203" s="1">
        <f>VLOOKUP(B203,CALC!$E$2:$H$33,4,FALSE)</f>
        <v>0.88</v>
      </c>
      <c r="AP203" s="1"/>
      <c r="AQ203" s="3">
        <f t="shared" si="5"/>
        <v>4.5995857142857144</v>
      </c>
      <c r="AR203" s="3">
        <f t="shared" si="6"/>
        <v>4.7764928571428573</v>
      </c>
      <c r="AS203" s="3">
        <f t="shared" si="7"/>
        <v>3.8919571428571431</v>
      </c>
      <c r="AT203" s="3">
        <f t="shared" si="8"/>
        <v>3.3612357142857143</v>
      </c>
      <c r="AU203" s="3">
        <f t="shared" si="9"/>
        <v>4.0476354285714287</v>
      </c>
      <c r="AV203" s="3">
        <f t="shared" si="10"/>
        <v>3.4956851428571429</v>
      </c>
      <c r="AW203" s="3">
        <f t="shared" si="11"/>
        <v>4.2033137142857147</v>
      </c>
      <c r="AX203" s="3">
        <f t="shared" si="12"/>
        <v>3.6301345714285715</v>
      </c>
      <c r="AY203" s="3">
        <f t="shared" si="13"/>
        <v>-1.3339285714285705</v>
      </c>
      <c r="AZ203" s="3">
        <f t="shared" si="14"/>
        <v>-1.3872857142857133</v>
      </c>
      <c r="BA203" s="3">
        <f t="shared" si="15"/>
        <v>-1.4406428571428562</v>
      </c>
      <c r="BB203" s="3">
        <f t="shared" si="16"/>
        <v>-1.173857142857142</v>
      </c>
      <c r="BC203" s="3">
        <f t="shared" si="17"/>
        <v>-1.0137857142857136</v>
      </c>
      <c r="BD203" s="3">
        <f t="shared" si="18"/>
        <v>-1.2208114285714278</v>
      </c>
      <c r="BE203" s="3">
        <f t="shared" si="19"/>
        <v>-1.0543371428571422</v>
      </c>
      <c r="BF203" s="3">
        <f t="shared" si="20"/>
        <v>-1.2677657142857135</v>
      </c>
      <c r="BG203" s="3">
        <f t="shared" si="21"/>
        <v>-1.0948885714285708</v>
      </c>
    </row>
    <row r="204" spans="1:59" ht="15" x14ac:dyDescent="0.25">
      <c r="A204" s="38" t="s">
        <v>377</v>
      </c>
      <c r="B204" s="38" t="s">
        <v>61</v>
      </c>
      <c r="C204" s="38" t="s">
        <v>153</v>
      </c>
      <c r="D204" s="38"/>
      <c r="E204" s="39">
        <f>AVERAGE(IFERROR(VLOOKUP($A204,'Nates Projections'!$A$8:$O$500,5,FALSE),VLOOKUP($A204,'Blakes Projections'!$A$8:$O$500,5,FALSE)),IFERROR(VLOOKUP($A204,'Blakes Projections'!$A$8:$O$500,5,FALSE),VLOOKUP($A204,'Nates Projections'!$A$8:$O$500,5,FALSE)))</f>
        <v>84</v>
      </c>
      <c r="F204" s="38">
        <f>AVERAGE(IFERROR(VLOOKUP($A204,'Nates Projections'!$A$8:$O$500,6,FALSE),VLOOKUP($A204,'Blakes Projections'!$A$8:$O$500,6,FALSE)),IFERROR(VLOOKUP($A204,'Blakes Projections'!$A$8:$O$500,6,FALSE),VLOOKUP($A204,'Nates Projections'!$A$8:$O$500,6,FALSE)))</f>
        <v>25</v>
      </c>
      <c r="G204" s="38">
        <f>AVERAGE(IFERROR(VLOOKUP($A204,'Nates Projections'!$A$8:$O$500,7,FALSE),VLOOKUP($A204,'Blakes Projections'!$A$8:$O$500,7,FALSE)),IFERROR(VLOOKUP($A204,'Blakes Projections'!$A$8:$O$500,7,FALSE),VLOOKUP($A204,'Nates Projections'!$A$8:$O$500,7,FALSE)))</f>
        <v>25.35</v>
      </c>
      <c r="H204" s="38">
        <f>AVERAGE(IFERROR(VLOOKUP($A204,'Nates Projections'!$A$8:$O$500,8,FALSE),VLOOKUP($A204,'Blakes Projections'!$A$8:$O$500,8,FALSE)),IFERROR(VLOOKUP($A204,'Blakes Projections'!$A$8:$O$500,8,FALSE),VLOOKUP($A204,'Nates Projections'!$A$8:$O$500,8,FALSE)))</f>
        <v>50.4</v>
      </c>
      <c r="I204" s="38">
        <f>AVERAGE(IFERROR(VLOOKUP($A204,'Nates Projections'!$A$8:$O$500,9,FALSE),VLOOKUP($A204,'Blakes Projections'!$A$8:$O$500,9,FALSE)),IFERROR(VLOOKUP($A204,'Blakes Projections'!$A$8:$O$500,9,FALSE),VLOOKUP($A204,'Nates Projections'!$A$8:$O$500,9,FALSE)))</f>
        <v>16.05</v>
      </c>
      <c r="J204" s="38">
        <f>AVERAGE(IFERROR(VLOOKUP($A204,'Nates Projections'!$A$8:$O$500,10,FALSE),VLOOKUP($A204,'Blakes Projections'!$A$8:$O$500,10,FALSE)),IFERROR(VLOOKUP($A204,'Blakes Projections'!$A$8:$O$500,10,FALSE),VLOOKUP($A204,'Nates Projections'!$A$8:$O$500,10,FALSE)))</f>
        <v>208.89999999999998</v>
      </c>
      <c r="K204" s="38">
        <f>AVERAGE(IFERROR(VLOOKUP($A204,'Nates Projections'!$A$8:$O$500,11,FALSE),VLOOKUP($A204,'Blakes Projections'!$A$8:$O$500,11,FALSE)),IFERROR(VLOOKUP($A204,'Blakes Projections'!$A$8:$O$500,11,FALSE),VLOOKUP($A204,'Nates Projections'!$A$8:$O$500,11,FALSE)))</f>
        <v>50.849999999999994</v>
      </c>
      <c r="L204" s="38">
        <f>AVERAGE(IFERROR(VLOOKUP($A204,'Nates Projections'!$A$8:$O$500,12,FALSE),VLOOKUP($A204,'Blakes Projections'!$A$8:$O$500,12,FALSE)),IFERROR(VLOOKUP($A204,'Blakes Projections'!$A$8:$O$500,12,FALSE),VLOOKUP($A204,'Nates Projections'!$A$8:$O$500,12,FALSE)))</f>
        <v>41.75</v>
      </c>
      <c r="M204" s="38">
        <f>AVERAGE(IFERROR(VLOOKUP($A204,'Nates Projections'!$A$8:$O$500,13,FALSE),VLOOKUP($A204,'Blakes Projections'!$A$8:$O$500,13,FALSE)),IFERROR(VLOOKUP($A204,'Blakes Projections'!$A$8:$O$500,13,FALSE),VLOOKUP($A204,'Nates Projections'!$A$8:$O$500,13,FALSE)))</f>
        <v>27.25</v>
      </c>
      <c r="N204" s="52">
        <f t="shared" si="0"/>
        <v>0.11967448539971279</v>
      </c>
      <c r="O204" s="71">
        <f>AVERAGE(IFERROR(VLOOKUP($A204,'Nates Projections'!$A$8:$O$500,15,FALSE),VLOOKUP($A204,'Blakes Projections'!$A$8:$O$500,15,FALSE)),IFERROR(VLOOKUP($A204,'Blakes Projections'!$A$8:$O$500,15,FALSE),VLOOKUP($A204,'Nates Projections'!$A$8:$O$500,15,FALSE)))</f>
        <v>16.324999999999999</v>
      </c>
      <c r="P204" s="55">
        <f t="shared" ref="P204:Y204" si="217">IF(F$4="Yes",F204*F$5,0)</f>
        <v>125</v>
      </c>
      <c r="Q204" s="55">
        <f t="shared" si="217"/>
        <v>95.0625</v>
      </c>
      <c r="R204" s="55">
        <f t="shared" si="217"/>
        <v>0</v>
      </c>
      <c r="S204" s="55">
        <f t="shared" si="217"/>
        <v>8.0250000000000004</v>
      </c>
      <c r="T204" s="55">
        <f t="shared" si="217"/>
        <v>104.44999999999999</v>
      </c>
      <c r="U204" s="55">
        <f t="shared" si="217"/>
        <v>15.254999999999997</v>
      </c>
      <c r="V204" s="55">
        <f t="shared" si="217"/>
        <v>25.05</v>
      </c>
      <c r="W204" s="55">
        <f t="shared" si="217"/>
        <v>0</v>
      </c>
      <c r="X204" s="55">
        <f t="shared" si="217"/>
        <v>0</v>
      </c>
      <c r="Y204" s="56">
        <f t="shared" si="217"/>
        <v>0</v>
      </c>
      <c r="Z204" s="57">
        <f t="shared" si="2"/>
        <v>372.84250000000003</v>
      </c>
      <c r="AA204" s="59">
        <f t="shared" si="3"/>
        <v>4.4386011904761906</v>
      </c>
      <c r="AB204" s="59">
        <f t="shared" si="4"/>
        <v>-1.3497698958333322</v>
      </c>
      <c r="AC204" s="1"/>
      <c r="AD204" s="1"/>
      <c r="AE204" s="1"/>
      <c r="AF204" s="1"/>
      <c r="AG204" s="1"/>
      <c r="AH204" s="1"/>
      <c r="AI204" s="1"/>
      <c r="AJ204" s="1"/>
      <c r="AK204" s="1"/>
      <c r="AL204" s="1">
        <f>IFERROR(VLOOKUP(C204,CALC!$K$2:$M$8,2,FALSE),1)</f>
        <v>0.96</v>
      </c>
      <c r="AM204" s="1">
        <f>IFERROR(VLOOKUP(C204,CALC!$K$2:$M$8,3,FALSE),1)</f>
        <v>0.98</v>
      </c>
      <c r="AN204" s="1">
        <f>VLOOKUP(B204,CALC!$E$2:$H$33,3,FALSE)</f>
        <v>1.0900000000000001</v>
      </c>
      <c r="AO204" s="1">
        <f>VLOOKUP(B204,CALC!$E$2:$H$33,4,FALSE)</f>
        <v>1.0449999999999999</v>
      </c>
      <c r="AP204" s="1"/>
      <c r="AQ204" s="3">
        <f t="shared" si="5"/>
        <v>4.3498291666666669</v>
      </c>
      <c r="AR204" s="3">
        <f t="shared" si="6"/>
        <v>4.2610571428571431</v>
      </c>
      <c r="AS204" s="3">
        <f t="shared" si="7"/>
        <v>4.6383382440476186</v>
      </c>
      <c r="AT204" s="3">
        <f t="shared" si="8"/>
        <v>4.8380752976190484</v>
      </c>
      <c r="AU204" s="3">
        <f t="shared" si="9"/>
        <v>4.5455714791666662</v>
      </c>
      <c r="AV204" s="3">
        <f t="shared" si="10"/>
        <v>4.7413137916666672</v>
      </c>
      <c r="AW204" s="3">
        <f t="shared" si="11"/>
        <v>4.4528047142857146</v>
      </c>
      <c r="AX204" s="3">
        <f t="shared" si="12"/>
        <v>4.644552285714286</v>
      </c>
      <c r="AY204" s="3">
        <f t="shared" si="13"/>
        <v>-1.3180059523809513</v>
      </c>
      <c r="AZ204" s="3">
        <f t="shared" si="14"/>
        <v>-1.2916458333333323</v>
      </c>
      <c r="BA204" s="3">
        <f t="shared" si="15"/>
        <v>-1.2652857142857132</v>
      </c>
      <c r="BB204" s="3">
        <f t="shared" si="16"/>
        <v>-1.377316220238094</v>
      </c>
      <c r="BC204" s="3">
        <f t="shared" si="17"/>
        <v>-1.4366264880952371</v>
      </c>
      <c r="BD204" s="3">
        <f t="shared" si="18"/>
        <v>-1.3497698958333322</v>
      </c>
      <c r="BE204" s="3">
        <f t="shared" si="19"/>
        <v>-1.4078939583333323</v>
      </c>
      <c r="BF204" s="3">
        <f t="shared" si="20"/>
        <v>-1.3222235714285702</v>
      </c>
      <c r="BG204" s="3">
        <f t="shared" si="21"/>
        <v>-1.3791614285714275</v>
      </c>
    </row>
    <row r="205" spans="1:59" ht="15" x14ac:dyDescent="0.25">
      <c r="A205" s="38" t="s">
        <v>348</v>
      </c>
      <c r="B205" s="38" t="s">
        <v>30</v>
      </c>
      <c r="C205" s="38" t="s">
        <v>153</v>
      </c>
      <c r="D205" s="38"/>
      <c r="E205" s="39">
        <f>AVERAGE(IFERROR(VLOOKUP($A205,'Nates Projections'!$A$8:$O$500,5,FALSE),VLOOKUP($A205,'Blakes Projections'!$A$8:$O$500,5,FALSE)),IFERROR(VLOOKUP($A205,'Blakes Projections'!$A$8:$O$500,5,FALSE),VLOOKUP($A205,'Nates Projections'!$A$8:$O$500,5,FALSE)))</f>
        <v>84</v>
      </c>
      <c r="F205" s="38">
        <f>AVERAGE(IFERROR(VLOOKUP($A205,'Nates Projections'!$A$8:$O$500,6,FALSE),VLOOKUP($A205,'Blakes Projections'!$A$8:$O$500,6,FALSE)),IFERROR(VLOOKUP($A205,'Blakes Projections'!$A$8:$O$500,6,FALSE),VLOOKUP($A205,'Nates Projections'!$A$8:$O$500,6,FALSE)))</f>
        <v>19.850000000000001</v>
      </c>
      <c r="G205" s="38">
        <f>AVERAGE(IFERROR(VLOOKUP($A205,'Nates Projections'!$A$8:$O$500,7,FALSE),VLOOKUP($A205,'Blakes Projections'!$A$8:$O$500,7,FALSE)),IFERROR(VLOOKUP($A205,'Blakes Projections'!$A$8:$O$500,7,FALSE),VLOOKUP($A205,'Nates Projections'!$A$8:$O$500,7,FALSE)))</f>
        <v>34.049999999999997</v>
      </c>
      <c r="H205" s="38">
        <f>AVERAGE(IFERROR(VLOOKUP($A205,'Nates Projections'!$A$8:$O$500,8,FALSE),VLOOKUP($A205,'Blakes Projections'!$A$8:$O$500,8,FALSE)),IFERROR(VLOOKUP($A205,'Blakes Projections'!$A$8:$O$500,8,FALSE),VLOOKUP($A205,'Nates Projections'!$A$8:$O$500,8,FALSE)))</f>
        <v>53.9</v>
      </c>
      <c r="I205" s="38">
        <f>AVERAGE(IFERROR(VLOOKUP($A205,'Nates Projections'!$A$8:$O$500,9,FALSE),VLOOKUP($A205,'Blakes Projections'!$A$8:$O$500,9,FALSE)),IFERROR(VLOOKUP($A205,'Blakes Projections'!$A$8:$O$500,9,FALSE),VLOOKUP($A205,'Nates Projections'!$A$8:$O$500,9,FALSE)))</f>
        <v>20.45</v>
      </c>
      <c r="J205" s="38">
        <f>AVERAGE(IFERROR(VLOOKUP($A205,'Nates Projections'!$A$8:$O$500,10,FALSE),VLOOKUP($A205,'Blakes Projections'!$A$8:$O$500,10,FALSE)),IFERROR(VLOOKUP($A205,'Blakes Projections'!$A$8:$O$500,10,FALSE),VLOOKUP($A205,'Nates Projections'!$A$8:$O$500,10,FALSE)))</f>
        <v>144.05000000000001</v>
      </c>
      <c r="K205" s="38">
        <f>AVERAGE(IFERROR(VLOOKUP($A205,'Nates Projections'!$A$8:$O$500,11,FALSE),VLOOKUP($A205,'Blakes Projections'!$A$8:$O$500,11,FALSE)),IFERROR(VLOOKUP($A205,'Blakes Projections'!$A$8:$O$500,11,FALSE),VLOOKUP($A205,'Nates Projections'!$A$8:$O$500,11,FALSE)))</f>
        <v>66.75</v>
      </c>
      <c r="L205" s="38">
        <f>AVERAGE(IFERROR(VLOOKUP($A205,'Nates Projections'!$A$8:$O$500,12,FALSE),VLOOKUP($A205,'Blakes Projections'!$A$8:$O$500,12,FALSE)),IFERROR(VLOOKUP($A205,'Blakes Projections'!$A$8:$O$500,12,FALSE),VLOOKUP($A205,'Nates Projections'!$A$8:$O$500,12,FALSE)))</f>
        <v>70.099999999999994</v>
      </c>
      <c r="M205" s="38">
        <f>AVERAGE(IFERROR(VLOOKUP($A205,'Nates Projections'!$A$8:$O$500,13,FALSE),VLOOKUP($A205,'Blakes Projections'!$A$8:$O$500,13,FALSE)),IFERROR(VLOOKUP($A205,'Blakes Projections'!$A$8:$O$500,13,FALSE),VLOOKUP($A205,'Nates Projections'!$A$8:$O$500,13,FALSE)))</f>
        <v>24.9</v>
      </c>
      <c r="N205" s="52">
        <f t="shared" si="0"/>
        <v>0.13779937521693855</v>
      </c>
      <c r="O205" s="71">
        <f>AVERAGE(IFERROR(VLOOKUP($A205,'Nates Projections'!$A$8:$O$500,15,FALSE),VLOOKUP($A205,'Blakes Projections'!$A$8:$O$500,15,FALSE)),IFERROR(VLOOKUP($A205,'Blakes Projections'!$A$8:$O$500,15,FALSE),VLOOKUP($A205,'Nates Projections'!$A$8:$O$500,15,FALSE)))</f>
        <v>17.824999999999999</v>
      </c>
      <c r="P205" s="55">
        <f t="shared" ref="P205:Y205" si="218">IF(F$4="Yes",F205*F$5,0)</f>
        <v>99.25</v>
      </c>
      <c r="Q205" s="55">
        <f t="shared" si="218"/>
        <v>127.68749999999999</v>
      </c>
      <c r="R205" s="55">
        <f t="shared" si="218"/>
        <v>0</v>
      </c>
      <c r="S205" s="55">
        <f t="shared" si="218"/>
        <v>10.225</v>
      </c>
      <c r="T205" s="55">
        <f t="shared" si="218"/>
        <v>72.025000000000006</v>
      </c>
      <c r="U205" s="55">
        <f t="shared" si="218"/>
        <v>20.024999999999999</v>
      </c>
      <c r="V205" s="55">
        <f t="shared" si="218"/>
        <v>42.059999999999995</v>
      </c>
      <c r="W205" s="55">
        <f t="shared" si="218"/>
        <v>0</v>
      </c>
      <c r="X205" s="55">
        <f t="shared" si="218"/>
        <v>0</v>
      </c>
      <c r="Y205" s="56">
        <f t="shared" si="218"/>
        <v>0</v>
      </c>
      <c r="Z205" s="57">
        <f t="shared" si="2"/>
        <v>371.27249999999998</v>
      </c>
      <c r="AA205" s="59">
        <f t="shared" si="3"/>
        <v>4.4199107142857139</v>
      </c>
      <c r="AB205" s="59">
        <f t="shared" si="4"/>
        <v>-1.2641138124999995</v>
      </c>
      <c r="AC205" s="1"/>
      <c r="AD205" s="1"/>
      <c r="AE205" s="1"/>
      <c r="AF205" s="1"/>
      <c r="AG205" s="1"/>
      <c r="AH205" s="1"/>
      <c r="AI205" s="1"/>
      <c r="AJ205" s="1"/>
      <c r="AK205" s="1"/>
      <c r="AL205" s="1">
        <f>IFERROR(VLOOKUP(C205,CALC!$K$2:$M$8,2,FALSE),1)</f>
        <v>0.96</v>
      </c>
      <c r="AM205" s="1">
        <f>IFERROR(VLOOKUP(C205,CALC!$K$2:$M$8,3,FALSE),1)</f>
        <v>0.98</v>
      </c>
      <c r="AN205" s="1">
        <f>VLOOKUP(B205,CALC!$E$2:$H$33,3,FALSE)</f>
        <v>0.93</v>
      </c>
      <c r="AO205" s="1">
        <f>VLOOKUP(B205,CALC!$E$2:$H$33,4,FALSE)</f>
        <v>0.96500000000000008</v>
      </c>
      <c r="AP205" s="1"/>
      <c r="AQ205" s="3">
        <f t="shared" si="5"/>
        <v>4.3315124999999997</v>
      </c>
      <c r="AR205" s="3">
        <f t="shared" si="6"/>
        <v>4.2431142857142854</v>
      </c>
      <c r="AS205" s="3">
        <f t="shared" si="7"/>
        <v>4.265213839285714</v>
      </c>
      <c r="AT205" s="3">
        <f t="shared" si="8"/>
        <v>4.110516964285714</v>
      </c>
      <c r="AU205" s="3">
        <f t="shared" si="9"/>
        <v>4.1799095624999998</v>
      </c>
      <c r="AV205" s="3">
        <f t="shared" si="10"/>
        <v>4.0283066249999999</v>
      </c>
      <c r="AW205" s="3">
        <f t="shared" si="11"/>
        <v>4.0946052857142856</v>
      </c>
      <c r="AX205" s="3">
        <f t="shared" si="12"/>
        <v>3.9460962857142858</v>
      </c>
      <c r="AY205" s="3">
        <f t="shared" si="13"/>
        <v>-1.336696428571428</v>
      </c>
      <c r="AZ205" s="3">
        <f t="shared" si="14"/>
        <v>-1.3099624999999995</v>
      </c>
      <c r="BA205" s="3">
        <f t="shared" si="15"/>
        <v>-1.2832285714285709</v>
      </c>
      <c r="BB205" s="3">
        <f t="shared" si="16"/>
        <v>-1.2899120535714281</v>
      </c>
      <c r="BC205" s="3">
        <f t="shared" si="17"/>
        <v>-1.243127678571428</v>
      </c>
      <c r="BD205" s="3">
        <f t="shared" si="18"/>
        <v>-1.2641138124999995</v>
      </c>
      <c r="BE205" s="3">
        <f t="shared" si="19"/>
        <v>-1.2182651249999996</v>
      </c>
      <c r="BF205" s="3">
        <f t="shared" si="20"/>
        <v>-1.238315571428571</v>
      </c>
      <c r="BG205" s="3">
        <f t="shared" si="21"/>
        <v>-1.193402571428571</v>
      </c>
    </row>
    <row r="206" spans="1:59" ht="15" x14ac:dyDescent="0.25">
      <c r="A206" s="38" t="s">
        <v>415</v>
      </c>
      <c r="B206" s="38" t="s">
        <v>77</v>
      </c>
      <c r="C206" s="38" t="s">
        <v>179</v>
      </c>
      <c r="D206" s="38"/>
      <c r="E206" s="39">
        <f>AVERAGE(IFERROR(VLOOKUP($A206,'Nates Projections'!$A$8:$O$500,5,FALSE),VLOOKUP($A206,'Blakes Projections'!$A$8:$O$500,5,FALSE)),IFERROR(VLOOKUP($A206,'Blakes Projections'!$A$8:$O$500,5,FALSE),VLOOKUP($A206,'Nates Projections'!$A$8:$O$500,5,FALSE)))</f>
        <v>84</v>
      </c>
      <c r="F206" s="38">
        <f>AVERAGE(IFERROR(VLOOKUP($A206,'Nates Projections'!$A$8:$O$500,6,FALSE),VLOOKUP($A206,'Blakes Projections'!$A$8:$O$500,6,FALSE)),IFERROR(VLOOKUP($A206,'Blakes Projections'!$A$8:$O$500,6,FALSE),VLOOKUP($A206,'Nates Projections'!$A$8:$O$500,6,FALSE)))</f>
        <v>22.85</v>
      </c>
      <c r="G206" s="38">
        <f>AVERAGE(IFERROR(VLOOKUP($A206,'Nates Projections'!$A$8:$O$500,7,FALSE),VLOOKUP($A206,'Blakes Projections'!$A$8:$O$500,7,FALSE)),IFERROR(VLOOKUP($A206,'Blakes Projections'!$A$8:$O$500,7,FALSE),VLOOKUP($A206,'Nates Projections'!$A$8:$O$500,7,FALSE)))</f>
        <v>23.85</v>
      </c>
      <c r="H206" s="38">
        <f>AVERAGE(IFERROR(VLOOKUP($A206,'Nates Projections'!$A$8:$O$500,8,FALSE),VLOOKUP($A206,'Blakes Projections'!$A$8:$O$500,8,FALSE)),IFERROR(VLOOKUP($A206,'Blakes Projections'!$A$8:$O$500,8,FALSE),VLOOKUP($A206,'Nates Projections'!$A$8:$O$500,8,FALSE)))</f>
        <v>46.650000000000006</v>
      </c>
      <c r="I206" s="38">
        <f>AVERAGE(IFERROR(VLOOKUP($A206,'Nates Projections'!$A$8:$O$500,9,FALSE),VLOOKUP($A206,'Blakes Projections'!$A$8:$O$500,9,FALSE)),IFERROR(VLOOKUP($A206,'Blakes Projections'!$A$8:$O$500,9,FALSE),VLOOKUP($A206,'Nates Projections'!$A$8:$O$500,9,FALSE)))</f>
        <v>14</v>
      </c>
      <c r="J206" s="38">
        <f>AVERAGE(IFERROR(VLOOKUP($A206,'Nates Projections'!$A$8:$O$500,10,FALSE),VLOOKUP($A206,'Blakes Projections'!$A$8:$O$500,10,FALSE)),IFERROR(VLOOKUP($A206,'Blakes Projections'!$A$8:$O$500,10,FALSE),VLOOKUP($A206,'Nates Projections'!$A$8:$O$500,10,FALSE)))</f>
        <v>188.85</v>
      </c>
      <c r="K206" s="38">
        <f>AVERAGE(IFERROR(VLOOKUP($A206,'Nates Projections'!$A$8:$O$500,11,FALSE),VLOOKUP($A206,'Blakes Projections'!$A$8:$O$500,11,FALSE)),IFERROR(VLOOKUP($A206,'Blakes Projections'!$A$8:$O$500,11,FALSE),VLOOKUP($A206,'Nates Projections'!$A$8:$O$500,11,FALSE)))</f>
        <v>143.55000000000001</v>
      </c>
      <c r="L206" s="38">
        <f>AVERAGE(IFERROR(VLOOKUP($A206,'Nates Projections'!$A$8:$O$500,12,FALSE),VLOOKUP($A206,'Blakes Projections'!$A$8:$O$500,12,FALSE)),IFERROR(VLOOKUP($A206,'Blakes Projections'!$A$8:$O$500,12,FALSE),VLOOKUP($A206,'Nates Projections'!$A$8:$O$500,12,FALSE)))</f>
        <v>39.35</v>
      </c>
      <c r="M206" s="38">
        <f>AVERAGE(IFERROR(VLOOKUP($A206,'Nates Projections'!$A$8:$O$500,13,FALSE),VLOOKUP($A206,'Blakes Projections'!$A$8:$O$500,13,FALSE)),IFERROR(VLOOKUP($A206,'Blakes Projections'!$A$8:$O$500,13,FALSE),VLOOKUP($A206,'Nates Projections'!$A$8:$O$500,13,FALSE)))</f>
        <v>24.85</v>
      </c>
      <c r="N206" s="52">
        <f t="shared" si="0"/>
        <v>0.12099549907333863</v>
      </c>
      <c r="O206" s="71">
        <f>AVERAGE(IFERROR(VLOOKUP($A206,'Nates Projections'!$A$8:$O$500,15,FALSE),VLOOKUP($A206,'Blakes Projections'!$A$8:$O$500,15,FALSE)),IFERROR(VLOOKUP($A206,'Blakes Projections'!$A$8:$O$500,15,FALSE),VLOOKUP($A206,'Nates Projections'!$A$8:$O$500,15,FALSE)))</f>
        <v>16.2</v>
      </c>
      <c r="P206" s="55">
        <f t="shared" ref="P206:Y206" si="219">IF(F$4="Yes",F206*F$5,0)</f>
        <v>114.25</v>
      </c>
      <c r="Q206" s="55">
        <f t="shared" si="219"/>
        <v>89.4375</v>
      </c>
      <c r="R206" s="55">
        <f t="shared" si="219"/>
        <v>0</v>
      </c>
      <c r="S206" s="55">
        <f t="shared" si="219"/>
        <v>7</v>
      </c>
      <c r="T206" s="55">
        <f t="shared" si="219"/>
        <v>94.424999999999997</v>
      </c>
      <c r="U206" s="55">
        <f t="shared" si="219"/>
        <v>43.065000000000005</v>
      </c>
      <c r="V206" s="55">
        <f t="shared" si="219"/>
        <v>23.61</v>
      </c>
      <c r="W206" s="55">
        <f t="shared" si="219"/>
        <v>0</v>
      </c>
      <c r="X206" s="55">
        <f t="shared" si="219"/>
        <v>0</v>
      </c>
      <c r="Y206" s="56">
        <f t="shared" si="219"/>
        <v>0</v>
      </c>
      <c r="Z206" s="57">
        <f t="shared" si="2"/>
        <v>371.78750000000002</v>
      </c>
      <c r="AA206" s="59">
        <f t="shared" si="3"/>
        <v>4.4260416666666673</v>
      </c>
      <c r="AB206" s="59">
        <f t="shared" si="4"/>
        <v>-1.2973013392857127</v>
      </c>
      <c r="AC206" s="1"/>
      <c r="AD206" s="1"/>
      <c r="AE206" s="1"/>
      <c r="AF206" s="1"/>
      <c r="AG206" s="1"/>
      <c r="AH206" s="1"/>
      <c r="AI206" s="1"/>
      <c r="AJ206" s="1"/>
      <c r="AK206" s="1"/>
      <c r="AL206" s="1">
        <f>IFERROR(VLOOKUP(C206,CALC!$K$2:$M$8,2,FALSE),1)</f>
        <v>0.95</v>
      </c>
      <c r="AM206" s="1">
        <f>IFERROR(VLOOKUP(C206,CALC!$K$2:$M$8,3,FALSE),1)</f>
        <v>0.97499999999999998</v>
      </c>
      <c r="AN206" s="1">
        <f>VLOOKUP(B206,CALC!$E$2:$H$33,3,FALSE)</f>
        <v>1</v>
      </c>
      <c r="AO206" s="1">
        <f>VLOOKUP(B206,CALC!$E$2:$H$33,4,FALSE)</f>
        <v>1</v>
      </c>
      <c r="AP206" s="1"/>
      <c r="AQ206" s="3">
        <f t="shared" si="5"/>
        <v>4.3153906250000009</v>
      </c>
      <c r="AR206" s="3">
        <f t="shared" si="6"/>
        <v>4.2047395833333336</v>
      </c>
      <c r="AS206" s="3">
        <f t="shared" si="7"/>
        <v>4.4260416666666673</v>
      </c>
      <c r="AT206" s="3">
        <f t="shared" si="8"/>
        <v>4.4260416666666673</v>
      </c>
      <c r="AU206" s="3">
        <f t="shared" si="9"/>
        <v>4.3153906250000009</v>
      </c>
      <c r="AV206" s="3">
        <f t="shared" si="10"/>
        <v>4.3153906250000009</v>
      </c>
      <c r="AW206" s="3">
        <f t="shared" si="11"/>
        <v>4.2047395833333336</v>
      </c>
      <c r="AX206" s="3">
        <f t="shared" si="12"/>
        <v>4.2047395833333336</v>
      </c>
      <c r="AY206" s="3">
        <f t="shared" si="13"/>
        <v>-1.3305654761904746</v>
      </c>
      <c r="AZ206" s="3">
        <f t="shared" si="14"/>
        <v>-1.2973013392857127</v>
      </c>
      <c r="BA206" s="3">
        <f t="shared" si="15"/>
        <v>-1.2640372023809507</v>
      </c>
      <c r="BB206" s="3">
        <f t="shared" si="16"/>
        <v>-1.3305654761904746</v>
      </c>
      <c r="BC206" s="3">
        <f t="shared" si="17"/>
        <v>-1.3305654761904746</v>
      </c>
      <c r="BD206" s="3">
        <f t="shared" si="18"/>
        <v>-1.2973013392857127</v>
      </c>
      <c r="BE206" s="3">
        <f t="shared" si="19"/>
        <v>-1.2973013392857127</v>
      </c>
      <c r="BF206" s="3">
        <f t="shared" si="20"/>
        <v>-1.2640372023809507</v>
      </c>
      <c r="BG206" s="3">
        <f t="shared" si="21"/>
        <v>-1.2640372023809507</v>
      </c>
    </row>
    <row r="207" spans="1:59" ht="15" x14ac:dyDescent="0.25">
      <c r="A207" s="38" t="s">
        <v>371</v>
      </c>
      <c r="B207" s="38" t="s">
        <v>49</v>
      </c>
      <c r="C207" s="38" t="s">
        <v>181</v>
      </c>
      <c r="D207" s="38"/>
      <c r="E207" s="39">
        <f>AVERAGE(IFERROR(VLOOKUP($A207,'Nates Projections'!$A$8:$O$500,5,FALSE),VLOOKUP($A207,'Blakes Projections'!$A$8:$O$500,5,FALSE)),IFERROR(VLOOKUP($A207,'Blakes Projections'!$A$8:$O$500,5,FALSE),VLOOKUP($A207,'Nates Projections'!$A$8:$O$500,5,FALSE)))</f>
        <v>84</v>
      </c>
      <c r="F207" s="38">
        <f>AVERAGE(IFERROR(VLOOKUP($A207,'Nates Projections'!$A$8:$O$500,6,FALSE),VLOOKUP($A207,'Blakes Projections'!$A$8:$O$500,6,FALSE)),IFERROR(VLOOKUP($A207,'Blakes Projections'!$A$8:$O$500,6,FALSE),VLOOKUP($A207,'Nates Projections'!$A$8:$O$500,6,FALSE)))</f>
        <v>6.7</v>
      </c>
      <c r="G207" s="38">
        <f>AVERAGE(IFERROR(VLOOKUP($A207,'Nates Projections'!$A$8:$O$500,7,FALSE),VLOOKUP($A207,'Blakes Projections'!$A$8:$O$500,7,FALSE)),IFERROR(VLOOKUP($A207,'Blakes Projections'!$A$8:$O$500,7,FALSE),VLOOKUP($A207,'Nates Projections'!$A$8:$O$500,7,FALSE)))</f>
        <v>17.350000000000001</v>
      </c>
      <c r="H207" s="38">
        <f>AVERAGE(IFERROR(VLOOKUP($A207,'Nates Projections'!$A$8:$O$500,8,FALSE),VLOOKUP($A207,'Blakes Projections'!$A$8:$O$500,8,FALSE)),IFERROR(VLOOKUP($A207,'Blakes Projections'!$A$8:$O$500,8,FALSE),VLOOKUP($A207,'Nates Projections'!$A$8:$O$500,8,FALSE)))</f>
        <v>24.1</v>
      </c>
      <c r="I207" s="38">
        <f>AVERAGE(IFERROR(VLOOKUP($A207,'Nates Projections'!$A$8:$O$500,9,FALSE),VLOOKUP($A207,'Blakes Projections'!$A$8:$O$500,9,FALSE)),IFERROR(VLOOKUP($A207,'Blakes Projections'!$A$8:$O$500,9,FALSE),VLOOKUP($A207,'Nates Projections'!$A$8:$O$500,9,FALSE)))</f>
        <v>0.3</v>
      </c>
      <c r="J207" s="38">
        <f>AVERAGE(IFERROR(VLOOKUP($A207,'Nates Projections'!$A$8:$O$500,10,FALSE),VLOOKUP($A207,'Blakes Projections'!$A$8:$O$500,10,FALSE)),IFERROR(VLOOKUP($A207,'Blakes Projections'!$A$8:$O$500,10,FALSE),VLOOKUP($A207,'Nates Projections'!$A$8:$O$500,10,FALSE)))</f>
        <v>124.75</v>
      </c>
      <c r="K207" s="38">
        <f>AVERAGE(IFERROR(VLOOKUP($A207,'Nates Projections'!$A$8:$O$500,11,FALSE),VLOOKUP($A207,'Blakes Projections'!$A$8:$O$500,11,FALSE)),IFERROR(VLOOKUP($A207,'Blakes Projections'!$A$8:$O$500,11,FALSE),VLOOKUP($A207,'Nates Projections'!$A$8:$O$500,11,FALSE)))</f>
        <v>107</v>
      </c>
      <c r="L207" s="38">
        <f>AVERAGE(IFERROR(VLOOKUP($A207,'Nates Projections'!$A$8:$O$500,12,FALSE),VLOOKUP($A207,'Blakes Projections'!$A$8:$O$500,12,FALSE)),IFERROR(VLOOKUP($A207,'Blakes Projections'!$A$8:$O$500,12,FALSE),VLOOKUP($A207,'Nates Projections'!$A$8:$O$500,12,FALSE)))</f>
        <v>183.25</v>
      </c>
      <c r="M207" s="38">
        <f>AVERAGE(IFERROR(VLOOKUP($A207,'Nates Projections'!$A$8:$O$500,13,FALSE),VLOOKUP($A207,'Blakes Projections'!$A$8:$O$500,13,FALSE)),IFERROR(VLOOKUP($A207,'Blakes Projections'!$A$8:$O$500,13,FALSE),VLOOKUP($A207,'Nates Projections'!$A$8:$O$500,13,FALSE)))</f>
        <v>20.9</v>
      </c>
      <c r="N207" s="52">
        <f t="shared" si="0"/>
        <v>5.3707414829659322E-2</v>
      </c>
      <c r="O207" s="71">
        <f>AVERAGE(IFERROR(VLOOKUP($A207,'Nates Projections'!$A$8:$O$500,15,FALSE),VLOOKUP($A207,'Blakes Projections'!$A$8:$O$500,15,FALSE)),IFERROR(VLOOKUP($A207,'Blakes Projections'!$A$8:$O$500,15,FALSE),VLOOKUP($A207,'Nates Projections'!$A$8:$O$500,15,FALSE)))</f>
        <v>22.175000000000001</v>
      </c>
      <c r="P207" s="55">
        <f t="shared" ref="P207:Y207" si="220">IF(F$4="Yes",F207*F$5,0)</f>
        <v>33.5</v>
      </c>
      <c r="Q207" s="55">
        <f t="shared" si="220"/>
        <v>65.0625</v>
      </c>
      <c r="R207" s="55">
        <f t="shared" si="220"/>
        <v>0</v>
      </c>
      <c r="S207" s="55">
        <f t="shared" si="220"/>
        <v>0.15</v>
      </c>
      <c r="T207" s="55">
        <f t="shared" si="220"/>
        <v>62.375</v>
      </c>
      <c r="U207" s="55">
        <f t="shared" si="220"/>
        <v>32.1</v>
      </c>
      <c r="V207" s="55">
        <f t="shared" si="220"/>
        <v>109.95</v>
      </c>
      <c r="W207" s="55">
        <f t="shared" si="220"/>
        <v>0</v>
      </c>
      <c r="X207" s="55">
        <f t="shared" si="220"/>
        <v>0</v>
      </c>
      <c r="Y207" s="56">
        <f t="shared" si="220"/>
        <v>0</v>
      </c>
      <c r="Z207" s="57">
        <f t="shared" si="2"/>
        <v>303.13749999999999</v>
      </c>
      <c r="AA207" s="59">
        <f t="shared" si="3"/>
        <v>3.6087797619047617</v>
      </c>
      <c r="AB207" s="59">
        <f t="shared" si="4"/>
        <v>-1.1817845535714295</v>
      </c>
      <c r="AC207" s="1"/>
      <c r="AD207" s="1"/>
      <c r="AE207" s="1"/>
      <c r="AF207" s="1"/>
      <c r="AG207" s="1"/>
      <c r="AH207" s="1"/>
      <c r="AI207" s="1"/>
      <c r="AJ207" s="1"/>
      <c r="AK207" s="1"/>
      <c r="AL207" s="1">
        <f>IFERROR(VLOOKUP(C207,CALC!$K$2:$M$8,2,FALSE),1)</f>
        <v>1</v>
      </c>
      <c r="AM207" s="1">
        <f>IFERROR(VLOOKUP(C207,CALC!$K$2:$M$8,3,FALSE),1)</f>
        <v>1</v>
      </c>
      <c r="AN207" s="1">
        <f>VLOOKUP(B207,CALC!$E$2:$H$33,3,FALSE)</f>
        <v>0.81</v>
      </c>
      <c r="AO207" s="1">
        <f>VLOOKUP(B207,CALC!$E$2:$H$33,4,FALSE)</f>
        <v>0.90500000000000003</v>
      </c>
      <c r="AP207" s="1"/>
      <c r="AQ207" s="3">
        <f t="shared" si="5"/>
        <v>3.6087797619047617</v>
      </c>
      <c r="AR207" s="3">
        <f t="shared" si="6"/>
        <v>3.6087797619047617</v>
      </c>
      <c r="AS207" s="3">
        <f t="shared" si="7"/>
        <v>3.2659456845238095</v>
      </c>
      <c r="AT207" s="3">
        <f t="shared" si="8"/>
        <v>2.9231116071428573</v>
      </c>
      <c r="AU207" s="3">
        <f t="shared" si="9"/>
        <v>3.2659456845238095</v>
      </c>
      <c r="AV207" s="3">
        <f t="shared" si="10"/>
        <v>2.9231116071428573</v>
      </c>
      <c r="AW207" s="3">
        <f t="shared" si="11"/>
        <v>3.2659456845238095</v>
      </c>
      <c r="AX207" s="3">
        <f t="shared" si="12"/>
        <v>2.9231116071428573</v>
      </c>
      <c r="AY207" s="3">
        <f t="shared" si="13"/>
        <v>-1.3058392857142866</v>
      </c>
      <c r="AZ207" s="3">
        <f t="shared" si="14"/>
        <v>-1.3058392857142866</v>
      </c>
      <c r="BA207" s="3">
        <f t="shared" si="15"/>
        <v>-1.3058392857142866</v>
      </c>
      <c r="BB207" s="3">
        <f t="shared" si="16"/>
        <v>-1.1817845535714295</v>
      </c>
      <c r="BC207" s="3">
        <f t="shared" si="17"/>
        <v>-1.0577298214285722</v>
      </c>
      <c r="BD207" s="3">
        <f t="shared" si="18"/>
        <v>-1.1817845535714295</v>
      </c>
      <c r="BE207" s="3">
        <f t="shared" si="19"/>
        <v>-1.0577298214285722</v>
      </c>
      <c r="BF207" s="3">
        <f t="shared" si="20"/>
        <v>-1.1817845535714295</v>
      </c>
      <c r="BG207" s="3">
        <f t="shared" si="21"/>
        <v>-1.0577298214285722</v>
      </c>
    </row>
    <row r="208" spans="1:59" ht="15" x14ac:dyDescent="0.25">
      <c r="A208" s="38" t="s">
        <v>337</v>
      </c>
      <c r="B208" s="38" t="s">
        <v>70</v>
      </c>
      <c r="C208" s="38" t="s">
        <v>191</v>
      </c>
      <c r="D208" s="38"/>
      <c r="E208" s="39">
        <f>AVERAGE(IFERROR(VLOOKUP($A208,'Nates Projections'!$A$8:$O$500,5,FALSE),VLOOKUP($A208,'Blakes Projections'!$A$8:$O$500,5,FALSE)),IFERROR(VLOOKUP($A208,'Blakes Projections'!$A$8:$O$500,5,FALSE),VLOOKUP($A208,'Nates Projections'!$A$8:$O$500,5,FALSE)))</f>
        <v>84</v>
      </c>
      <c r="F208" s="38">
        <f>AVERAGE(IFERROR(VLOOKUP($A208,'Nates Projections'!$A$8:$O$500,6,FALSE),VLOOKUP($A208,'Blakes Projections'!$A$8:$O$500,6,FALSE)),IFERROR(VLOOKUP($A208,'Blakes Projections'!$A$8:$O$500,6,FALSE),VLOOKUP($A208,'Nates Projections'!$A$8:$O$500,6,FALSE)))</f>
        <v>22.65</v>
      </c>
      <c r="G208" s="38">
        <f>AVERAGE(IFERROR(VLOOKUP($A208,'Nates Projections'!$A$8:$O$500,7,FALSE),VLOOKUP($A208,'Blakes Projections'!$A$8:$O$500,7,FALSE)),IFERROR(VLOOKUP($A208,'Blakes Projections'!$A$8:$O$500,7,FALSE),VLOOKUP($A208,'Nates Projections'!$A$8:$O$500,7,FALSE)))</f>
        <v>33.049999999999997</v>
      </c>
      <c r="H208" s="38">
        <f>AVERAGE(IFERROR(VLOOKUP($A208,'Nates Projections'!$A$8:$O$500,8,FALSE),VLOOKUP($A208,'Blakes Projections'!$A$8:$O$500,8,FALSE)),IFERROR(VLOOKUP($A208,'Blakes Projections'!$A$8:$O$500,8,FALSE),VLOOKUP($A208,'Nates Projections'!$A$8:$O$500,8,FALSE)))</f>
        <v>55.75</v>
      </c>
      <c r="I208" s="38">
        <f>AVERAGE(IFERROR(VLOOKUP($A208,'Nates Projections'!$A$8:$O$500,9,FALSE),VLOOKUP($A208,'Blakes Projections'!$A$8:$O$500,9,FALSE)),IFERROR(VLOOKUP($A208,'Blakes Projections'!$A$8:$O$500,9,FALSE),VLOOKUP($A208,'Nates Projections'!$A$8:$O$500,9,FALSE)))</f>
        <v>10.9</v>
      </c>
      <c r="J208" s="38">
        <f>AVERAGE(IFERROR(VLOOKUP($A208,'Nates Projections'!$A$8:$O$500,10,FALSE),VLOOKUP($A208,'Blakes Projections'!$A$8:$O$500,10,FALSE)),IFERROR(VLOOKUP($A208,'Blakes Projections'!$A$8:$O$500,10,FALSE),VLOOKUP($A208,'Nates Projections'!$A$8:$O$500,10,FALSE)))</f>
        <v>155.9</v>
      </c>
      <c r="K208" s="38">
        <f>AVERAGE(IFERROR(VLOOKUP($A208,'Nates Projections'!$A$8:$O$500,11,FALSE),VLOOKUP($A208,'Blakes Projections'!$A$8:$O$500,11,FALSE)),IFERROR(VLOOKUP($A208,'Blakes Projections'!$A$8:$O$500,11,FALSE),VLOOKUP($A208,'Nates Projections'!$A$8:$O$500,11,FALSE)))</f>
        <v>103.65</v>
      </c>
      <c r="L208" s="38">
        <f>AVERAGE(IFERROR(VLOOKUP($A208,'Nates Projections'!$A$8:$O$500,12,FALSE),VLOOKUP($A208,'Blakes Projections'!$A$8:$O$500,12,FALSE)),IFERROR(VLOOKUP($A208,'Blakes Projections'!$A$8:$O$500,12,FALSE),VLOOKUP($A208,'Nates Projections'!$A$8:$O$500,12,FALSE)))</f>
        <v>33.700000000000003</v>
      </c>
      <c r="M208" s="38">
        <f>AVERAGE(IFERROR(VLOOKUP($A208,'Nates Projections'!$A$8:$O$500,13,FALSE),VLOOKUP($A208,'Blakes Projections'!$A$8:$O$500,13,FALSE)),IFERROR(VLOOKUP($A208,'Blakes Projections'!$A$8:$O$500,13,FALSE),VLOOKUP($A208,'Nates Projections'!$A$8:$O$500,13,FALSE)))</f>
        <v>64.5</v>
      </c>
      <c r="N208" s="52">
        <f t="shared" si="0"/>
        <v>0.14528543938422064</v>
      </c>
      <c r="O208" s="71">
        <f>AVERAGE(IFERROR(VLOOKUP($A208,'Nates Projections'!$A$8:$O$500,15,FALSE),VLOOKUP($A208,'Blakes Projections'!$A$8:$O$500,15,FALSE)),IFERROR(VLOOKUP($A208,'Blakes Projections'!$A$8:$O$500,15,FALSE),VLOOKUP($A208,'Nates Projections'!$A$8:$O$500,15,FALSE)))</f>
        <v>16.375</v>
      </c>
      <c r="P208" s="55">
        <f t="shared" ref="P208:Y208" si="221">IF(F$4="Yes",F208*F$5,0)</f>
        <v>113.25</v>
      </c>
      <c r="Q208" s="55">
        <f t="shared" si="221"/>
        <v>123.93749999999999</v>
      </c>
      <c r="R208" s="55">
        <f t="shared" si="221"/>
        <v>0</v>
      </c>
      <c r="S208" s="55">
        <f t="shared" si="221"/>
        <v>5.45</v>
      </c>
      <c r="T208" s="55">
        <f t="shared" si="221"/>
        <v>77.95</v>
      </c>
      <c r="U208" s="55">
        <f t="shared" si="221"/>
        <v>31.094999999999999</v>
      </c>
      <c r="V208" s="55">
        <f t="shared" si="221"/>
        <v>20.220000000000002</v>
      </c>
      <c r="W208" s="55">
        <f t="shared" si="221"/>
        <v>0</v>
      </c>
      <c r="X208" s="55">
        <f t="shared" si="221"/>
        <v>0</v>
      </c>
      <c r="Y208" s="56">
        <f t="shared" si="221"/>
        <v>0</v>
      </c>
      <c r="Z208" s="57">
        <f t="shared" si="2"/>
        <v>371.90250000000003</v>
      </c>
      <c r="AA208" s="59">
        <f t="shared" si="3"/>
        <v>4.4274107142857151</v>
      </c>
      <c r="AB208" s="59">
        <f t="shared" si="4"/>
        <v>-1.4306805758928551</v>
      </c>
      <c r="AC208" s="1"/>
      <c r="AD208" s="1"/>
      <c r="AE208" s="1"/>
      <c r="AF208" s="1"/>
      <c r="AG208" s="1"/>
      <c r="AH208" s="1"/>
      <c r="AI208" s="1"/>
      <c r="AJ208" s="1"/>
      <c r="AK208" s="1"/>
      <c r="AL208" s="1">
        <f>IFERROR(VLOOKUP(C208,CALC!$K$2:$M$8,2,FALSE),1)</f>
        <v>1.06</v>
      </c>
      <c r="AM208" s="1">
        <f>IFERROR(VLOOKUP(C208,CALC!$K$2:$M$8,3,FALSE),1)</f>
        <v>1.03</v>
      </c>
      <c r="AN208" s="1">
        <f>VLOOKUP(B208,CALC!$E$2:$H$33,3,FALSE)</f>
        <v>1.0900000000000001</v>
      </c>
      <c r="AO208" s="1">
        <f>VLOOKUP(B208,CALC!$E$2:$H$33,4,FALSE)</f>
        <v>1.0449999999999999</v>
      </c>
      <c r="AP208" s="1"/>
      <c r="AQ208" s="3">
        <f t="shared" si="5"/>
        <v>4.5602330357142868</v>
      </c>
      <c r="AR208" s="3">
        <f t="shared" si="6"/>
        <v>4.6930553571428586</v>
      </c>
      <c r="AS208" s="3">
        <f t="shared" si="7"/>
        <v>4.6266441964285718</v>
      </c>
      <c r="AT208" s="3">
        <f t="shared" si="8"/>
        <v>4.8258776785714295</v>
      </c>
      <c r="AU208" s="3">
        <f t="shared" si="9"/>
        <v>4.7654435223214291</v>
      </c>
      <c r="AV208" s="3">
        <f t="shared" si="10"/>
        <v>4.9706540089285731</v>
      </c>
      <c r="AW208" s="3">
        <f t="shared" si="11"/>
        <v>4.9042428482142872</v>
      </c>
      <c r="AX208" s="3">
        <f t="shared" si="12"/>
        <v>5.1154303392857159</v>
      </c>
      <c r="AY208" s="3">
        <f t="shared" si="13"/>
        <v>-1.3291964285714268</v>
      </c>
      <c r="AZ208" s="3">
        <f t="shared" si="14"/>
        <v>-1.3690723214285696</v>
      </c>
      <c r="BA208" s="3">
        <f t="shared" si="15"/>
        <v>-1.4089482142857126</v>
      </c>
      <c r="BB208" s="3">
        <f t="shared" si="16"/>
        <v>-1.389010267857141</v>
      </c>
      <c r="BC208" s="3">
        <f t="shared" si="17"/>
        <v>-1.4488241071428554</v>
      </c>
      <c r="BD208" s="3">
        <f t="shared" si="18"/>
        <v>-1.4306805758928551</v>
      </c>
      <c r="BE208" s="3">
        <f t="shared" si="19"/>
        <v>-1.4922888303571409</v>
      </c>
      <c r="BF208" s="3">
        <f t="shared" si="20"/>
        <v>-1.4723508839285695</v>
      </c>
      <c r="BG208" s="3">
        <f t="shared" si="21"/>
        <v>-1.5357535535714268</v>
      </c>
    </row>
    <row r="209" spans="1:59" ht="15" x14ac:dyDescent="0.25">
      <c r="A209" s="38" t="s">
        <v>384</v>
      </c>
      <c r="B209" s="38" t="s">
        <v>43</v>
      </c>
      <c r="C209" s="38" t="s">
        <v>181</v>
      </c>
      <c r="D209" s="38"/>
      <c r="E209" s="39">
        <f>AVERAGE(IFERROR(VLOOKUP($A209,'Nates Projections'!$A$8:$O$500,5,FALSE),VLOOKUP($A209,'Blakes Projections'!$A$8:$O$500,5,FALSE)),IFERROR(VLOOKUP($A209,'Blakes Projections'!$A$8:$O$500,5,FALSE),VLOOKUP($A209,'Nates Projections'!$A$8:$O$500,5,FALSE)))</f>
        <v>84</v>
      </c>
      <c r="F209" s="38">
        <f>AVERAGE(IFERROR(VLOOKUP($A209,'Nates Projections'!$A$8:$O$500,6,FALSE),VLOOKUP($A209,'Blakes Projections'!$A$8:$O$500,6,FALSE)),IFERROR(VLOOKUP($A209,'Blakes Projections'!$A$8:$O$500,6,FALSE),VLOOKUP($A209,'Nates Projections'!$A$8:$O$500,6,FALSE)))</f>
        <v>5.65</v>
      </c>
      <c r="G209" s="38">
        <f>AVERAGE(IFERROR(VLOOKUP($A209,'Nates Projections'!$A$8:$O$500,7,FALSE),VLOOKUP($A209,'Blakes Projections'!$A$8:$O$500,7,FALSE)),IFERROR(VLOOKUP($A209,'Blakes Projections'!$A$8:$O$500,7,FALSE),VLOOKUP($A209,'Nates Projections'!$A$8:$O$500,7,FALSE)))</f>
        <v>28.15</v>
      </c>
      <c r="H209" s="38">
        <f>AVERAGE(IFERROR(VLOOKUP($A209,'Nates Projections'!$A$8:$O$500,8,FALSE),VLOOKUP($A209,'Blakes Projections'!$A$8:$O$500,8,FALSE)),IFERROR(VLOOKUP($A209,'Blakes Projections'!$A$8:$O$500,8,FALSE),VLOOKUP($A209,'Nates Projections'!$A$8:$O$500,8,FALSE)))</f>
        <v>33.75</v>
      </c>
      <c r="I209" s="38">
        <f>AVERAGE(IFERROR(VLOOKUP($A209,'Nates Projections'!$A$8:$O$500,9,FALSE),VLOOKUP($A209,'Blakes Projections'!$A$8:$O$500,9,FALSE)),IFERROR(VLOOKUP($A209,'Blakes Projections'!$A$8:$O$500,9,FALSE),VLOOKUP($A209,'Nates Projections'!$A$8:$O$500,9,FALSE)))</f>
        <v>7.6999999999999993</v>
      </c>
      <c r="J209" s="38">
        <f>AVERAGE(IFERROR(VLOOKUP($A209,'Nates Projections'!$A$8:$O$500,10,FALSE),VLOOKUP($A209,'Blakes Projections'!$A$8:$O$500,10,FALSE)),IFERROR(VLOOKUP($A209,'Blakes Projections'!$A$8:$O$500,10,FALSE),VLOOKUP($A209,'Nates Projections'!$A$8:$O$500,10,FALSE)))</f>
        <v>132.44999999999999</v>
      </c>
      <c r="K209" s="38">
        <f>AVERAGE(IFERROR(VLOOKUP($A209,'Nates Projections'!$A$8:$O$500,11,FALSE),VLOOKUP($A209,'Blakes Projections'!$A$8:$O$500,11,FALSE)),IFERROR(VLOOKUP($A209,'Blakes Projections'!$A$8:$O$500,11,FALSE),VLOOKUP($A209,'Nates Projections'!$A$8:$O$500,11,FALSE)))</f>
        <v>109.94999999999999</v>
      </c>
      <c r="L209" s="38">
        <f>AVERAGE(IFERROR(VLOOKUP($A209,'Nates Projections'!$A$8:$O$500,12,FALSE),VLOOKUP($A209,'Blakes Projections'!$A$8:$O$500,12,FALSE)),IFERROR(VLOOKUP($A209,'Blakes Projections'!$A$8:$O$500,12,FALSE),VLOOKUP($A209,'Nates Projections'!$A$8:$O$500,12,FALSE)))</f>
        <v>110.1</v>
      </c>
      <c r="M209" s="38">
        <f>AVERAGE(IFERROR(VLOOKUP($A209,'Nates Projections'!$A$8:$O$500,13,FALSE),VLOOKUP($A209,'Blakes Projections'!$A$8:$O$500,13,FALSE)),IFERROR(VLOOKUP($A209,'Blakes Projections'!$A$8:$O$500,13,FALSE),VLOOKUP($A209,'Nates Projections'!$A$8:$O$500,13,FALSE)))</f>
        <v>71.050000000000011</v>
      </c>
      <c r="N209" s="52">
        <f t="shared" si="0"/>
        <v>4.2657606644016619E-2</v>
      </c>
      <c r="O209" s="71">
        <f>AVERAGE(IFERROR(VLOOKUP($A209,'Nates Projections'!$A$8:$O$500,15,FALSE),VLOOKUP($A209,'Blakes Projections'!$A$8:$O$500,15,FALSE)),IFERROR(VLOOKUP($A209,'Blakes Projections'!$A$8:$O$500,15,FALSE),VLOOKUP($A209,'Nates Projections'!$A$8:$O$500,15,FALSE)))</f>
        <v>22.2</v>
      </c>
      <c r="P209" s="55">
        <f t="shared" ref="P209:Y209" si="222">IF(F$4="Yes",F209*F$5,0)</f>
        <v>28.25</v>
      </c>
      <c r="Q209" s="55">
        <f t="shared" si="222"/>
        <v>105.5625</v>
      </c>
      <c r="R209" s="55">
        <f t="shared" si="222"/>
        <v>0</v>
      </c>
      <c r="S209" s="55">
        <f t="shared" si="222"/>
        <v>3.8499999999999996</v>
      </c>
      <c r="T209" s="55">
        <f t="shared" si="222"/>
        <v>66.224999999999994</v>
      </c>
      <c r="U209" s="55">
        <f t="shared" si="222"/>
        <v>32.984999999999992</v>
      </c>
      <c r="V209" s="55">
        <f t="shared" si="222"/>
        <v>66.059999999999988</v>
      </c>
      <c r="W209" s="55">
        <f t="shared" si="222"/>
        <v>0</v>
      </c>
      <c r="X209" s="55">
        <f t="shared" si="222"/>
        <v>0</v>
      </c>
      <c r="Y209" s="56">
        <f t="shared" si="222"/>
        <v>0</v>
      </c>
      <c r="Z209" s="57">
        <f t="shared" si="2"/>
        <v>302.93249999999995</v>
      </c>
      <c r="AA209" s="59">
        <f t="shared" si="3"/>
        <v>3.6063392857142853</v>
      </c>
      <c r="AB209" s="59">
        <f t="shared" si="4"/>
        <v>-1.308279761904763</v>
      </c>
      <c r="AC209" s="1"/>
      <c r="AD209" s="1"/>
      <c r="AE209" s="1"/>
      <c r="AF209" s="1"/>
      <c r="AG209" s="1"/>
      <c r="AH209" s="1"/>
      <c r="AI209" s="1"/>
      <c r="AJ209" s="1"/>
      <c r="AK209" s="1"/>
      <c r="AL209" s="1">
        <f>IFERROR(VLOOKUP(C209,CALC!$K$2:$M$8,2,FALSE),1)</f>
        <v>1</v>
      </c>
      <c r="AM209" s="1">
        <f>IFERROR(VLOOKUP(C209,CALC!$K$2:$M$8,3,FALSE),1)</f>
        <v>1</v>
      </c>
      <c r="AN209" s="1">
        <f>VLOOKUP(B209,CALC!$E$2:$H$33,3,FALSE)</f>
        <v>1</v>
      </c>
      <c r="AO209" s="1">
        <f>VLOOKUP(B209,CALC!$E$2:$H$33,4,FALSE)</f>
        <v>1</v>
      </c>
      <c r="AP209" s="1"/>
      <c r="AQ209" s="3">
        <f t="shared" si="5"/>
        <v>3.6063392857142853</v>
      </c>
      <c r="AR209" s="3">
        <f t="shared" si="6"/>
        <v>3.6063392857142853</v>
      </c>
      <c r="AS209" s="3">
        <f t="shared" si="7"/>
        <v>3.6063392857142853</v>
      </c>
      <c r="AT209" s="3">
        <f t="shared" si="8"/>
        <v>3.6063392857142853</v>
      </c>
      <c r="AU209" s="3">
        <f t="shared" si="9"/>
        <v>3.6063392857142853</v>
      </c>
      <c r="AV209" s="3">
        <f t="shared" si="10"/>
        <v>3.6063392857142853</v>
      </c>
      <c r="AW209" s="3">
        <f t="shared" si="11"/>
        <v>3.6063392857142853</v>
      </c>
      <c r="AX209" s="3">
        <f t="shared" si="12"/>
        <v>3.6063392857142853</v>
      </c>
      <c r="AY209" s="3">
        <f t="shared" si="13"/>
        <v>-1.308279761904763</v>
      </c>
      <c r="AZ209" s="3">
        <f t="shared" si="14"/>
        <v>-1.308279761904763</v>
      </c>
      <c r="BA209" s="3">
        <f t="shared" si="15"/>
        <v>-1.308279761904763</v>
      </c>
      <c r="BB209" s="3">
        <f t="shared" si="16"/>
        <v>-1.308279761904763</v>
      </c>
      <c r="BC209" s="3">
        <f t="shared" si="17"/>
        <v>-1.308279761904763</v>
      </c>
      <c r="BD209" s="3">
        <f t="shared" si="18"/>
        <v>-1.308279761904763</v>
      </c>
      <c r="BE209" s="3">
        <f t="shared" si="19"/>
        <v>-1.308279761904763</v>
      </c>
      <c r="BF209" s="3">
        <f t="shared" si="20"/>
        <v>-1.308279761904763</v>
      </c>
      <c r="BG209" s="3">
        <f t="shared" si="21"/>
        <v>-1.308279761904763</v>
      </c>
    </row>
    <row r="210" spans="1:59" ht="15" x14ac:dyDescent="0.25">
      <c r="A210" s="38" t="s">
        <v>395</v>
      </c>
      <c r="B210" s="38" t="s">
        <v>68</v>
      </c>
      <c r="C210" s="38" t="s">
        <v>181</v>
      </c>
      <c r="D210" s="38"/>
      <c r="E210" s="39">
        <f>AVERAGE(IFERROR(VLOOKUP($A210,'Nates Projections'!$A$8:$O$500,5,FALSE),VLOOKUP($A210,'Blakes Projections'!$A$8:$O$500,5,FALSE)),IFERROR(VLOOKUP($A210,'Blakes Projections'!$A$8:$O$500,5,FALSE),VLOOKUP($A210,'Nates Projections'!$A$8:$O$500,5,FALSE)))</f>
        <v>84</v>
      </c>
      <c r="F210" s="38">
        <f>AVERAGE(IFERROR(VLOOKUP($A210,'Nates Projections'!$A$8:$O$500,6,FALSE),VLOOKUP($A210,'Blakes Projections'!$A$8:$O$500,6,FALSE)),IFERROR(VLOOKUP($A210,'Blakes Projections'!$A$8:$O$500,6,FALSE),VLOOKUP($A210,'Nates Projections'!$A$8:$O$500,6,FALSE)))</f>
        <v>8.5</v>
      </c>
      <c r="G210" s="38">
        <f>AVERAGE(IFERROR(VLOOKUP($A210,'Nates Projections'!$A$8:$O$500,7,FALSE),VLOOKUP($A210,'Blakes Projections'!$A$8:$O$500,7,FALSE)),IFERROR(VLOOKUP($A210,'Blakes Projections'!$A$8:$O$500,7,FALSE),VLOOKUP($A210,'Nates Projections'!$A$8:$O$500,7,FALSE)))</f>
        <v>23.1</v>
      </c>
      <c r="H210" s="38">
        <f>AVERAGE(IFERROR(VLOOKUP($A210,'Nates Projections'!$A$8:$O$500,8,FALSE),VLOOKUP($A210,'Blakes Projections'!$A$8:$O$500,8,FALSE)),IFERROR(VLOOKUP($A210,'Blakes Projections'!$A$8:$O$500,8,FALSE),VLOOKUP($A210,'Nates Projections'!$A$8:$O$500,8,FALSE)))</f>
        <v>31.65</v>
      </c>
      <c r="I210" s="38">
        <f>AVERAGE(IFERROR(VLOOKUP($A210,'Nates Projections'!$A$8:$O$500,9,FALSE),VLOOKUP($A210,'Blakes Projections'!$A$8:$O$500,9,FALSE)),IFERROR(VLOOKUP($A210,'Blakes Projections'!$A$8:$O$500,9,FALSE),VLOOKUP($A210,'Nates Projections'!$A$8:$O$500,9,FALSE)))</f>
        <v>5.4499999999999993</v>
      </c>
      <c r="J210" s="38">
        <f>AVERAGE(IFERROR(VLOOKUP($A210,'Nates Projections'!$A$8:$O$500,10,FALSE),VLOOKUP($A210,'Blakes Projections'!$A$8:$O$500,10,FALSE)),IFERROR(VLOOKUP($A210,'Blakes Projections'!$A$8:$O$500,10,FALSE),VLOOKUP($A210,'Nates Projections'!$A$8:$O$500,10,FALSE)))</f>
        <v>161.14999999999998</v>
      </c>
      <c r="K210" s="38">
        <f>AVERAGE(IFERROR(VLOOKUP($A210,'Nates Projections'!$A$8:$O$500,11,FALSE),VLOOKUP($A210,'Blakes Projections'!$A$8:$O$500,11,FALSE)),IFERROR(VLOOKUP($A210,'Blakes Projections'!$A$8:$O$500,11,FALSE),VLOOKUP($A210,'Nates Projections'!$A$8:$O$500,11,FALSE)))</f>
        <v>46.75</v>
      </c>
      <c r="L210" s="38">
        <f>AVERAGE(IFERROR(VLOOKUP($A210,'Nates Projections'!$A$8:$O$500,12,FALSE),VLOOKUP($A210,'Blakes Projections'!$A$8:$O$500,12,FALSE)),IFERROR(VLOOKUP($A210,'Blakes Projections'!$A$8:$O$500,12,FALSE),VLOOKUP($A210,'Nates Projections'!$A$8:$O$500,12,FALSE)))</f>
        <v>126.5</v>
      </c>
      <c r="M210" s="38">
        <f>AVERAGE(IFERROR(VLOOKUP($A210,'Nates Projections'!$A$8:$O$500,13,FALSE),VLOOKUP($A210,'Blakes Projections'!$A$8:$O$500,13,FALSE)),IFERROR(VLOOKUP($A210,'Blakes Projections'!$A$8:$O$500,13,FALSE),VLOOKUP($A210,'Nates Projections'!$A$8:$O$500,13,FALSE)))</f>
        <v>16.7</v>
      </c>
      <c r="N210" s="52">
        <f t="shared" si="0"/>
        <v>5.2745888923363335E-2</v>
      </c>
      <c r="O210" s="71">
        <f>AVERAGE(IFERROR(VLOOKUP($A210,'Nates Projections'!$A$8:$O$500,15,FALSE),VLOOKUP($A210,'Blakes Projections'!$A$8:$O$500,15,FALSE)),IFERROR(VLOOKUP($A210,'Blakes Projections'!$A$8:$O$500,15,FALSE),VLOOKUP($A210,'Nates Projections'!$A$8:$O$500,15,FALSE)))</f>
        <v>22.05</v>
      </c>
      <c r="P210" s="55">
        <f t="shared" ref="P210:Y210" si="223">IF(F$4="Yes",F210*F$5,0)</f>
        <v>42.5</v>
      </c>
      <c r="Q210" s="55">
        <f t="shared" si="223"/>
        <v>86.625</v>
      </c>
      <c r="R210" s="55">
        <f t="shared" si="223"/>
        <v>0</v>
      </c>
      <c r="S210" s="55">
        <f t="shared" si="223"/>
        <v>2.7249999999999996</v>
      </c>
      <c r="T210" s="55">
        <f t="shared" si="223"/>
        <v>80.574999999999989</v>
      </c>
      <c r="U210" s="55">
        <f t="shared" si="223"/>
        <v>14.025</v>
      </c>
      <c r="V210" s="55">
        <f t="shared" si="223"/>
        <v>75.899999999999991</v>
      </c>
      <c r="W210" s="55">
        <f t="shared" si="223"/>
        <v>0</v>
      </c>
      <c r="X210" s="55">
        <f t="shared" si="223"/>
        <v>0</v>
      </c>
      <c r="Y210" s="56">
        <f t="shared" si="223"/>
        <v>0</v>
      </c>
      <c r="Z210" s="57">
        <f t="shared" si="2"/>
        <v>302.34999999999997</v>
      </c>
      <c r="AA210" s="59">
        <f t="shared" si="3"/>
        <v>3.5994047619047613</v>
      </c>
      <c r="AB210" s="59">
        <f t="shared" si="4"/>
        <v>-1.315214285714287</v>
      </c>
      <c r="AC210" s="1"/>
      <c r="AD210" s="1"/>
      <c r="AE210" s="1"/>
      <c r="AF210" s="1"/>
      <c r="AG210" s="1"/>
      <c r="AH210" s="1"/>
      <c r="AI210" s="1"/>
      <c r="AJ210" s="1"/>
      <c r="AK210" s="1"/>
      <c r="AL210" s="1">
        <f>IFERROR(VLOOKUP(C210,CALC!$K$2:$M$8,2,FALSE),1)</f>
        <v>1</v>
      </c>
      <c r="AM210" s="1">
        <f>IFERROR(VLOOKUP(C210,CALC!$K$2:$M$8,3,FALSE),1)</f>
        <v>1</v>
      </c>
      <c r="AN210" s="1">
        <f>VLOOKUP(B210,CALC!$E$2:$H$33,3,FALSE)</f>
        <v>1</v>
      </c>
      <c r="AO210" s="1">
        <f>VLOOKUP(B210,CALC!$E$2:$H$33,4,FALSE)</f>
        <v>1</v>
      </c>
      <c r="AP210" s="1"/>
      <c r="AQ210" s="3">
        <f t="shared" si="5"/>
        <v>3.5994047619047613</v>
      </c>
      <c r="AR210" s="3">
        <f t="shared" si="6"/>
        <v>3.5994047619047613</v>
      </c>
      <c r="AS210" s="3">
        <f t="shared" si="7"/>
        <v>3.5994047619047613</v>
      </c>
      <c r="AT210" s="3">
        <f t="shared" si="8"/>
        <v>3.5994047619047613</v>
      </c>
      <c r="AU210" s="3">
        <f t="shared" si="9"/>
        <v>3.5994047619047613</v>
      </c>
      <c r="AV210" s="3">
        <f t="shared" si="10"/>
        <v>3.5994047619047613</v>
      </c>
      <c r="AW210" s="3">
        <f t="shared" si="11"/>
        <v>3.5994047619047613</v>
      </c>
      <c r="AX210" s="3">
        <f t="shared" si="12"/>
        <v>3.5994047619047613</v>
      </c>
      <c r="AY210" s="3">
        <f t="shared" si="13"/>
        <v>-1.315214285714287</v>
      </c>
      <c r="AZ210" s="3">
        <f t="shared" si="14"/>
        <v>-1.315214285714287</v>
      </c>
      <c r="BA210" s="3">
        <f t="shared" si="15"/>
        <v>-1.315214285714287</v>
      </c>
      <c r="BB210" s="3">
        <f t="shared" si="16"/>
        <v>-1.315214285714287</v>
      </c>
      <c r="BC210" s="3">
        <f t="shared" si="17"/>
        <v>-1.315214285714287</v>
      </c>
      <c r="BD210" s="3">
        <f t="shared" si="18"/>
        <v>-1.315214285714287</v>
      </c>
      <c r="BE210" s="3">
        <f t="shared" si="19"/>
        <v>-1.315214285714287</v>
      </c>
      <c r="BF210" s="3">
        <f t="shared" si="20"/>
        <v>-1.315214285714287</v>
      </c>
      <c r="BG210" s="3">
        <f t="shared" si="21"/>
        <v>-1.315214285714287</v>
      </c>
    </row>
    <row r="211" spans="1:59" ht="15" x14ac:dyDescent="0.25">
      <c r="A211" s="38" t="s">
        <v>373</v>
      </c>
      <c r="B211" s="38" t="s">
        <v>19</v>
      </c>
      <c r="C211" s="38" t="s">
        <v>186</v>
      </c>
      <c r="D211" s="38"/>
      <c r="E211" s="39">
        <f>AVERAGE(IFERROR(VLOOKUP($A211,'Nates Projections'!$A$8:$O$500,5,FALSE),VLOOKUP($A211,'Blakes Projections'!$A$8:$O$500,5,FALSE)),IFERROR(VLOOKUP($A211,'Blakes Projections'!$A$8:$O$500,5,FALSE),VLOOKUP($A211,'Nates Projections'!$A$8:$O$500,5,FALSE)))</f>
        <v>84</v>
      </c>
      <c r="F211" s="38">
        <f>AVERAGE(IFERROR(VLOOKUP($A211,'Nates Projections'!$A$8:$O$500,6,FALSE),VLOOKUP($A211,'Blakes Projections'!$A$8:$O$500,6,FALSE)),IFERROR(VLOOKUP($A211,'Blakes Projections'!$A$8:$O$500,6,FALSE),VLOOKUP($A211,'Nates Projections'!$A$8:$O$500,6,FALSE)))</f>
        <v>28.200000000000003</v>
      </c>
      <c r="G211" s="38">
        <f>AVERAGE(IFERROR(VLOOKUP($A211,'Nates Projections'!$A$8:$O$500,7,FALSE),VLOOKUP($A211,'Blakes Projections'!$A$8:$O$500,7,FALSE)),IFERROR(VLOOKUP($A211,'Blakes Projections'!$A$8:$O$500,7,FALSE),VLOOKUP($A211,'Nates Projections'!$A$8:$O$500,7,FALSE)))</f>
        <v>27.75</v>
      </c>
      <c r="H211" s="38">
        <f>AVERAGE(IFERROR(VLOOKUP($A211,'Nates Projections'!$A$8:$O$500,8,FALSE),VLOOKUP($A211,'Blakes Projections'!$A$8:$O$500,8,FALSE)),IFERROR(VLOOKUP($A211,'Blakes Projections'!$A$8:$O$500,8,FALSE),VLOOKUP($A211,'Nates Projections'!$A$8:$O$500,8,FALSE)))</f>
        <v>55.95</v>
      </c>
      <c r="I211" s="38">
        <f>AVERAGE(IFERROR(VLOOKUP($A211,'Nates Projections'!$A$8:$O$500,9,FALSE),VLOOKUP($A211,'Blakes Projections'!$A$8:$O$500,9,FALSE)),IFERROR(VLOOKUP($A211,'Blakes Projections'!$A$8:$O$500,9,FALSE),VLOOKUP($A211,'Nates Projections'!$A$8:$O$500,9,FALSE)))</f>
        <v>2.5</v>
      </c>
      <c r="J211" s="38">
        <f>AVERAGE(IFERROR(VLOOKUP($A211,'Nates Projections'!$A$8:$O$500,10,FALSE),VLOOKUP($A211,'Blakes Projections'!$A$8:$O$500,10,FALSE)),IFERROR(VLOOKUP($A211,'Blakes Projections'!$A$8:$O$500,10,FALSE),VLOOKUP($A211,'Nates Projections'!$A$8:$O$500,10,FALSE)))</f>
        <v>173.55</v>
      </c>
      <c r="K211" s="38">
        <f>AVERAGE(IFERROR(VLOOKUP($A211,'Nates Projections'!$A$8:$O$500,11,FALSE),VLOOKUP($A211,'Blakes Projections'!$A$8:$O$500,11,FALSE)),IFERROR(VLOOKUP($A211,'Blakes Projections'!$A$8:$O$500,11,FALSE),VLOOKUP($A211,'Nates Projections'!$A$8:$O$500,11,FALSE)))</f>
        <v>36.150000000000006</v>
      </c>
      <c r="L211" s="38">
        <f>AVERAGE(IFERROR(VLOOKUP($A211,'Nates Projections'!$A$8:$O$500,12,FALSE),VLOOKUP($A211,'Blakes Projections'!$A$8:$O$500,12,FALSE)),IFERROR(VLOOKUP($A211,'Blakes Projections'!$A$8:$O$500,12,FALSE),VLOOKUP($A211,'Nates Projections'!$A$8:$O$500,12,FALSE)))</f>
        <v>42.150000000000006</v>
      </c>
      <c r="M211" s="38">
        <f>AVERAGE(IFERROR(VLOOKUP($A211,'Nates Projections'!$A$8:$O$500,13,FALSE),VLOOKUP($A211,'Blakes Projections'!$A$8:$O$500,13,FALSE)),IFERROR(VLOOKUP($A211,'Blakes Projections'!$A$8:$O$500,13,FALSE),VLOOKUP($A211,'Nates Projections'!$A$8:$O$500,13,FALSE)))</f>
        <v>20.75</v>
      </c>
      <c r="N211" s="52">
        <f t="shared" si="0"/>
        <v>0.16248919619706137</v>
      </c>
      <c r="O211" s="71">
        <f>AVERAGE(IFERROR(VLOOKUP($A211,'Nates Projections'!$A$8:$O$500,15,FALSE),VLOOKUP($A211,'Blakes Projections'!$A$8:$O$500,15,FALSE)),IFERROR(VLOOKUP($A211,'Blakes Projections'!$A$8:$O$500,15,FALSE),VLOOKUP($A211,'Nates Projections'!$A$8:$O$500,15,FALSE)))</f>
        <v>17.625</v>
      </c>
      <c r="P211" s="55">
        <f t="shared" ref="P211:Y211" si="224">IF(F$4="Yes",F211*F$5,0)</f>
        <v>141</v>
      </c>
      <c r="Q211" s="55">
        <f t="shared" si="224"/>
        <v>104.0625</v>
      </c>
      <c r="R211" s="55">
        <f t="shared" si="224"/>
        <v>0</v>
      </c>
      <c r="S211" s="55">
        <f t="shared" si="224"/>
        <v>1.25</v>
      </c>
      <c r="T211" s="55">
        <f t="shared" si="224"/>
        <v>86.775000000000006</v>
      </c>
      <c r="U211" s="55">
        <f t="shared" si="224"/>
        <v>10.845000000000001</v>
      </c>
      <c r="V211" s="55">
        <f t="shared" si="224"/>
        <v>25.290000000000003</v>
      </c>
      <c r="W211" s="55">
        <f t="shared" si="224"/>
        <v>0</v>
      </c>
      <c r="X211" s="55">
        <f t="shared" si="224"/>
        <v>0</v>
      </c>
      <c r="Y211" s="56">
        <f t="shared" si="224"/>
        <v>0</v>
      </c>
      <c r="Z211" s="57">
        <f t="shared" si="2"/>
        <v>369.22250000000003</v>
      </c>
      <c r="AA211" s="59">
        <f t="shared" si="3"/>
        <v>4.3955059523809528</v>
      </c>
      <c r="AB211" s="59">
        <f t="shared" si="4"/>
        <v>-1.5500220357142842</v>
      </c>
      <c r="AC211" s="1"/>
      <c r="AD211" s="1"/>
      <c r="AE211" s="1"/>
      <c r="AF211" s="1"/>
      <c r="AG211" s="1"/>
      <c r="AH211" s="1"/>
      <c r="AI211" s="1"/>
      <c r="AJ211" s="1"/>
      <c r="AK211" s="1"/>
      <c r="AL211" s="1">
        <f>IFERROR(VLOOKUP(C211,CALC!$K$2:$M$8,2,FALSE),1)</f>
        <v>1.08</v>
      </c>
      <c r="AM211" s="1">
        <f>IFERROR(VLOOKUP(C211,CALC!$K$2:$M$8,3,FALSE),1)</f>
        <v>1.04</v>
      </c>
      <c r="AN211" s="1">
        <f>VLOOKUP(B211,CALC!$E$2:$H$33,3,FALSE)</f>
        <v>1.19</v>
      </c>
      <c r="AO211" s="1">
        <f>VLOOKUP(B211,CALC!$E$2:$H$33,4,FALSE)</f>
        <v>1.095</v>
      </c>
      <c r="AP211" s="1"/>
      <c r="AQ211" s="3">
        <f t="shared" si="5"/>
        <v>4.5713261904761913</v>
      </c>
      <c r="AR211" s="3">
        <f t="shared" si="6"/>
        <v>4.7471464285714289</v>
      </c>
      <c r="AS211" s="3">
        <f t="shared" si="7"/>
        <v>4.8130790178571434</v>
      </c>
      <c r="AT211" s="3">
        <f t="shared" si="8"/>
        <v>5.2306520833333332</v>
      </c>
      <c r="AU211" s="3">
        <f t="shared" si="9"/>
        <v>5.0056021785714293</v>
      </c>
      <c r="AV211" s="3">
        <f t="shared" si="10"/>
        <v>5.4398781666666673</v>
      </c>
      <c r="AW211" s="3">
        <f t="shared" si="11"/>
        <v>5.1981253392857143</v>
      </c>
      <c r="AX211" s="3">
        <f t="shared" si="12"/>
        <v>5.6491042499999997</v>
      </c>
      <c r="AY211" s="3">
        <f t="shared" si="13"/>
        <v>-1.3611011904761892</v>
      </c>
      <c r="AZ211" s="3">
        <f t="shared" si="14"/>
        <v>-1.4155452380952367</v>
      </c>
      <c r="BA211" s="3">
        <f t="shared" si="15"/>
        <v>-1.4699892857142844</v>
      </c>
      <c r="BB211" s="3">
        <f t="shared" si="16"/>
        <v>-1.4904058035714272</v>
      </c>
      <c r="BC211" s="3">
        <f t="shared" si="17"/>
        <v>-1.6197104166666649</v>
      </c>
      <c r="BD211" s="3">
        <f t="shared" si="18"/>
        <v>-1.5500220357142842</v>
      </c>
      <c r="BE211" s="3">
        <f t="shared" si="19"/>
        <v>-1.6844988333333315</v>
      </c>
      <c r="BF211" s="3">
        <f t="shared" si="20"/>
        <v>-1.6096382678571415</v>
      </c>
      <c r="BG211" s="3">
        <f t="shared" si="21"/>
        <v>-1.7492872499999985</v>
      </c>
    </row>
    <row r="212" spans="1:59" ht="15" x14ac:dyDescent="0.25">
      <c r="A212" s="38" t="s">
        <v>411</v>
      </c>
      <c r="B212" s="38" t="s">
        <v>56</v>
      </c>
      <c r="C212" s="38" t="s">
        <v>186</v>
      </c>
      <c r="D212" s="38"/>
      <c r="E212" s="39">
        <f>AVERAGE(IFERROR(VLOOKUP($A212,'Nates Projections'!$A$8:$O$500,5,FALSE),VLOOKUP($A212,'Blakes Projections'!$A$8:$O$500,5,FALSE)),IFERROR(VLOOKUP($A212,'Blakes Projections'!$A$8:$O$500,5,FALSE),VLOOKUP($A212,'Nates Projections'!$A$8:$O$500,5,FALSE)))</f>
        <v>84</v>
      </c>
      <c r="F212" s="38">
        <f>AVERAGE(IFERROR(VLOOKUP($A212,'Nates Projections'!$A$8:$O$500,6,FALSE),VLOOKUP($A212,'Blakes Projections'!$A$8:$O$500,6,FALSE)),IFERROR(VLOOKUP($A212,'Blakes Projections'!$A$8:$O$500,6,FALSE),VLOOKUP($A212,'Nates Projections'!$A$8:$O$500,6,FALSE)))</f>
        <v>25.5</v>
      </c>
      <c r="G212" s="38">
        <f>AVERAGE(IFERROR(VLOOKUP($A212,'Nates Projections'!$A$8:$O$500,7,FALSE),VLOOKUP($A212,'Blakes Projections'!$A$8:$O$500,7,FALSE)),IFERROR(VLOOKUP($A212,'Blakes Projections'!$A$8:$O$500,7,FALSE),VLOOKUP($A212,'Nates Projections'!$A$8:$O$500,7,FALSE)))</f>
        <v>28.450000000000003</v>
      </c>
      <c r="H212" s="38">
        <f>AVERAGE(IFERROR(VLOOKUP($A212,'Nates Projections'!$A$8:$O$500,8,FALSE),VLOOKUP($A212,'Blakes Projections'!$A$8:$O$500,8,FALSE)),IFERROR(VLOOKUP($A212,'Blakes Projections'!$A$8:$O$500,8,FALSE),VLOOKUP($A212,'Nates Projections'!$A$8:$O$500,8,FALSE)))</f>
        <v>54</v>
      </c>
      <c r="I212" s="38">
        <f>AVERAGE(IFERROR(VLOOKUP($A212,'Nates Projections'!$A$8:$O$500,9,FALSE),VLOOKUP($A212,'Blakes Projections'!$A$8:$O$500,9,FALSE)),IFERROR(VLOOKUP($A212,'Blakes Projections'!$A$8:$O$500,9,FALSE),VLOOKUP($A212,'Nates Projections'!$A$8:$O$500,9,FALSE)))</f>
        <v>7.45</v>
      </c>
      <c r="J212" s="38">
        <f>AVERAGE(IFERROR(VLOOKUP($A212,'Nates Projections'!$A$8:$O$500,10,FALSE),VLOOKUP($A212,'Blakes Projections'!$A$8:$O$500,10,FALSE)),IFERROR(VLOOKUP($A212,'Blakes Projections'!$A$8:$O$500,10,FALSE),VLOOKUP($A212,'Nates Projections'!$A$8:$O$500,10,FALSE)))</f>
        <v>181.10000000000002</v>
      </c>
      <c r="K212" s="38">
        <f>AVERAGE(IFERROR(VLOOKUP($A212,'Nates Projections'!$A$8:$O$500,11,FALSE),VLOOKUP($A212,'Blakes Projections'!$A$8:$O$500,11,FALSE)),IFERROR(VLOOKUP($A212,'Blakes Projections'!$A$8:$O$500,11,FALSE),VLOOKUP($A212,'Nates Projections'!$A$8:$O$500,11,FALSE)))</f>
        <v>51.8</v>
      </c>
      <c r="L212" s="38">
        <f>AVERAGE(IFERROR(VLOOKUP($A212,'Nates Projections'!$A$8:$O$500,12,FALSE),VLOOKUP($A212,'Blakes Projections'!$A$8:$O$500,12,FALSE)),IFERROR(VLOOKUP($A212,'Blakes Projections'!$A$8:$O$500,12,FALSE),VLOOKUP($A212,'Nates Projections'!$A$8:$O$500,12,FALSE)))</f>
        <v>40.950000000000003</v>
      </c>
      <c r="M212" s="38">
        <f>AVERAGE(IFERROR(VLOOKUP($A212,'Nates Projections'!$A$8:$O$500,13,FALSE),VLOOKUP($A212,'Blakes Projections'!$A$8:$O$500,13,FALSE)),IFERROR(VLOOKUP($A212,'Blakes Projections'!$A$8:$O$500,13,FALSE),VLOOKUP($A212,'Nates Projections'!$A$8:$O$500,13,FALSE)))</f>
        <v>23.25</v>
      </c>
      <c r="N212" s="52">
        <f t="shared" si="0"/>
        <v>0.14080618442849252</v>
      </c>
      <c r="O212" s="71">
        <f>AVERAGE(IFERROR(VLOOKUP($A212,'Nates Projections'!$A$8:$O$500,15,FALSE),VLOOKUP($A212,'Blakes Projections'!$A$8:$O$500,15,FALSE)),IFERROR(VLOOKUP($A212,'Blakes Projections'!$A$8:$O$500,15,FALSE),VLOOKUP($A212,'Nates Projections'!$A$8:$O$500,15,FALSE)))</f>
        <v>18.074999999999999</v>
      </c>
      <c r="P212" s="55">
        <f t="shared" ref="P212:Y212" si="225">IF(F$4="Yes",F212*F$5,0)</f>
        <v>127.5</v>
      </c>
      <c r="Q212" s="55">
        <f t="shared" si="225"/>
        <v>106.68750000000001</v>
      </c>
      <c r="R212" s="55">
        <f t="shared" si="225"/>
        <v>0</v>
      </c>
      <c r="S212" s="55">
        <f t="shared" si="225"/>
        <v>3.7250000000000001</v>
      </c>
      <c r="T212" s="55">
        <f t="shared" si="225"/>
        <v>90.550000000000011</v>
      </c>
      <c r="U212" s="55">
        <f t="shared" si="225"/>
        <v>15.54</v>
      </c>
      <c r="V212" s="55">
        <f t="shared" si="225"/>
        <v>24.57</v>
      </c>
      <c r="W212" s="55">
        <f t="shared" si="225"/>
        <v>0</v>
      </c>
      <c r="X212" s="55">
        <f t="shared" si="225"/>
        <v>0</v>
      </c>
      <c r="Y212" s="56">
        <f t="shared" si="225"/>
        <v>0</v>
      </c>
      <c r="Z212" s="57">
        <f t="shared" si="2"/>
        <v>368.57249999999999</v>
      </c>
      <c r="AA212" s="59">
        <f t="shared" si="3"/>
        <v>4.3877678571428573</v>
      </c>
      <c r="AB212" s="59">
        <f t="shared" si="4"/>
        <v>-1.5232443571428558</v>
      </c>
      <c r="AC212" s="1"/>
      <c r="AD212" s="1"/>
      <c r="AE212" s="1"/>
      <c r="AF212" s="1"/>
      <c r="AG212" s="1"/>
      <c r="AH212" s="1"/>
      <c r="AI212" s="1"/>
      <c r="AJ212" s="1"/>
      <c r="AK212" s="1"/>
      <c r="AL212" s="1">
        <f>IFERROR(VLOOKUP(C212,CALC!$K$2:$M$8,2,FALSE),1)</f>
        <v>1.08</v>
      </c>
      <c r="AM212" s="1">
        <f>IFERROR(VLOOKUP(C212,CALC!$K$2:$M$8,3,FALSE),1)</f>
        <v>1.04</v>
      </c>
      <c r="AN212" s="1">
        <f>VLOOKUP(B212,CALC!$E$2:$H$33,3,FALSE)</f>
        <v>1.1399999999999999</v>
      </c>
      <c r="AO212" s="1">
        <f>VLOOKUP(B212,CALC!$E$2:$H$33,4,FALSE)</f>
        <v>1.0699999999999998</v>
      </c>
      <c r="AP212" s="1"/>
      <c r="AQ212" s="3">
        <f t="shared" si="5"/>
        <v>4.5632785714285715</v>
      </c>
      <c r="AR212" s="3">
        <f t="shared" si="6"/>
        <v>4.7387892857142866</v>
      </c>
      <c r="AS212" s="3">
        <f t="shared" si="7"/>
        <v>4.6949116071428563</v>
      </c>
      <c r="AT212" s="3">
        <f t="shared" si="8"/>
        <v>5.002055357142857</v>
      </c>
      <c r="AU212" s="3">
        <f t="shared" si="9"/>
        <v>4.8827080714285707</v>
      </c>
      <c r="AV212" s="3">
        <f t="shared" si="10"/>
        <v>5.2021375714285707</v>
      </c>
      <c r="AW212" s="3">
        <f t="shared" si="11"/>
        <v>5.0705045357142859</v>
      </c>
      <c r="AX212" s="3">
        <f t="shared" si="12"/>
        <v>5.4022197857142862</v>
      </c>
      <c r="AY212" s="3">
        <f t="shared" si="13"/>
        <v>-1.3688392857142846</v>
      </c>
      <c r="AZ212" s="3">
        <f t="shared" si="14"/>
        <v>-1.423592857142856</v>
      </c>
      <c r="BA212" s="3">
        <f t="shared" si="15"/>
        <v>-1.4783464285714274</v>
      </c>
      <c r="BB212" s="3">
        <f t="shared" si="16"/>
        <v>-1.4646580357142842</v>
      </c>
      <c r="BC212" s="3">
        <f t="shared" si="17"/>
        <v>-1.5604767857142843</v>
      </c>
      <c r="BD212" s="3">
        <f t="shared" si="18"/>
        <v>-1.5232443571428558</v>
      </c>
      <c r="BE212" s="3">
        <f t="shared" si="19"/>
        <v>-1.6228958571428558</v>
      </c>
      <c r="BF212" s="3">
        <f t="shared" si="20"/>
        <v>-1.5818306785714271</v>
      </c>
      <c r="BG212" s="3">
        <f t="shared" si="21"/>
        <v>-1.6853149285714271</v>
      </c>
    </row>
    <row r="213" spans="1:59" ht="15" x14ac:dyDescent="0.25">
      <c r="A213" s="38" t="s">
        <v>398</v>
      </c>
      <c r="B213" s="38" t="s">
        <v>79</v>
      </c>
      <c r="C213" s="38" t="s">
        <v>153</v>
      </c>
      <c r="D213" s="38"/>
      <c r="E213" s="39">
        <f>AVERAGE(IFERROR(VLOOKUP($A213,'Nates Projections'!$A$8:$O$500,5,FALSE),VLOOKUP($A213,'Blakes Projections'!$A$8:$O$500,5,FALSE)),IFERROR(VLOOKUP($A213,'Blakes Projections'!$A$8:$O$500,5,FALSE),VLOOKUP($A213,'Nates Projections'!$A$8:$O$500,5,FALSE)))</f>
        <v>84</v>
      </c>
      <c r="F213" s="38">
        <f>AVERAGE(IFERROR(VLOOKUP($A213,'Nates Projections'!$A$8:$O$500,6,FALSE),VLOOKUP($A213,'Blakes Projections'!$A$8:$O$500,6,FALSE)),IFERROR(VLOOKUP($A213,'Blakes Projections'!$A$8:$O$500,6,FALSE),VLOOKUP($A213,'Nates Projections'!$A$8:$O$500,6,FALSE)))</f>
        <v>23</v>
      </c>
      <c r="G213" s="38">
        <f>AVERAGE(IFERROR(VLOOKUP($A213,'Nates Projections'!$A$8:$O$500,7,FALSE),VLOOKUP($A213,'Blakes Projections'!$A$8:$O$500,7,FALSE)),IFERROR(VLOOKUP($A213,'Blakes Projections'!$A$8:$O$500,7,FALSE),VLOOKUP($A213,'Nates Projections'!$A$8:$O$500,7,FALSE)))</f>
        <v>29.05</v>
      </c>
      <c r="H213" s="38">
        <f>AVERAGE(IFERROR(VLOOKUP($A213,'Nates Projections'!$A$8:$O$500,8,FALSE),VLOOKUP($A213,'Blakes Projections'!$A$8:$O$500,8,FALSE)),IFERROR(VLOOKUP($A213,'Blakes Projections'!$A$8:$O$500,8,FALSE),VLOOKUP($A213,'Nates Projections'!$A$8:$O$500,8,FALSE)))</f>
        <v>52.05</v>
      </c>
      <c r="I213" s="38">
        <f>AVERAGE(IFERROR(VLOOKUP($A213,'Nates Projections'!$A$8:$O$500,9,FALSE),VLOOKUP($A213,'Blakes Projections'!$A$8:$O$500,9,FALSE)),IFERROR(VLOOKUP($A213,'Blakes Projections'!$A$8:$O$500,9,FALSE),VLOOKUP($A213,'Nates Projections'!$A$8:$O$500,9,FALSE)))</f>
        <v>18.95</v>
      </c>
      <c r="J213" s="38">
        <f>AVERAGE(IFERROR(VLOOKUP($A213,'Nates Projections'!$A$8:$O$500,10,FALSE),VLOOKUP($A213,'Blakes Projections'!$A$8:$O$500,10,FALSE)),IFERROR(VLOOKUP($A213,'Blakes Projections'!$A$8:$O$500,10,FALSE),VLOOKUP($A213,'Nates Projections'!$A$8:$O$500,10,FALSE)))</f>
        <v>164.39999999999998</v>
      </c>
      <c r="K213" s="38">
        <f>AVERAGE(IFERROR(VLOOKUP($A213,'Nates Projections'!$A$8:$O$500,11,FALSE),VLOOKUP($A213,'Blakes Projections'!$A$8:$O$500,11,FALSE)),IFERROR(VLOOKUP($A213,'Blakes Projections'!$A$8:$O$500,11,FALSE),VLOOKUP($A213,'Nates Projections'!$A$8:$O$500,11,FALSE)))</f>
        <v>68.8</v>
      </c>
      <c r="L213" s="38">
        <f>AVERAGE(IFERROR(VLOOKUP($A213,'Nates Projections'!$A$8:$O$500,12,FALSE),VLOOKUP($A213,'Blakes Projections'!$A$8:$O$500,12,FALSE)),IFERROR(VLOOKUP($A213,'Blakes Projections'!$A$8:$O$500,12,FALSE),VLOOKUP($A213,'Nates Projections'!$A$8:$O$500,12,FALSE)))</f>
        <v>47.900000000000006</v>
      </c>
      <c r="M213" s="38">
        <f>AVERAGE(IFERROR(VLOOKUP($A213,'Nates Projections'!$A$8:$O$500,13,FALSE),VLOOKUP($A213,'Blakes Projections'!$A$8:$O$500,13,FALSE)),IFERROR(VLOOKUP($A213,'Blakes Projections'!$A$8:$O$500,13,FALSE),VLOOKUP($A213,'Nates Projections'!$A$8:$O$500,13,FALSE)))</f>
        <v>25.75</v>
      </c>
      <c r="N213" s="52">
        <f t="shared" si="0"/>
        <v>0.13990267639902679</v>
      </c>
      <c r="O213" s="71">
        <f>AVERAGE(IFERROR(VLOOKUP($A213,'Nates Projections'!$A$8:$O$500,15,FALSE),VLOOKUP($A213,'Blakes Projections'!$A$8:$O$500,15,FALSE)),IFERROR(VLOOKUP($A213,'Blakes Projections'!$A$8:$O$500,15,FALSE),VLOOKUP($A213,'Nates Projections'!$A$8:$O$500,15,FALSE)))</f>
        <v>16.95</v>
      </c>
      <c r="P213" s="55">
        <f t="shared" ref="P213:Y213" si="226">IF(F$4="Yes",F213*F$5,0)</f>
        <v>115</v>
      </c>
      <c r="Q213" s="55">
        <f t="shared" si="226"/>
        <v>108.9375</v>
      </c>
      <c r="R213" s="55">
        <f t="shared" si="226"/>
        <v>0</v>
      </c>
      <c r="S213" s="55">
        <f t="shared" si="226"/>
        <v>9.4749999999999996</v>
      </c>
      <c r="T213" s="55">
        <f t="shared" si="226"/>
        <v>82.199999999999989</v>
      </c>
      <c r="U213" s="55">
        <f t="shared" si="226"/>
        <v>20.639999999999997</v>
      </c>
      <c r="V213" s="55">
        <f t="shared" si="226"/>
        <v>28.740000000000002</v>
      </c>
      <c r="W213" s="55">
        <f t="shared" si="226"/>
        <v>0</v>
      </c>
      <c r="X213" s="55">
        <f t="shared" si="226"/>
        <v>0</v>
      </c>
      <c r="Y213" s="56">
        <f t="shared" si="226"/>
        <v>0</v>
      </c>
      <c r="Z213" s="57">
        <f t="shared" si="2"/>
        <v>364.99249999999995</v>
      </c>
      <c r="AA213" s="59">
        <f t="shared" si="3"/>
        <v>4.3451488095238089</v>
      </c>
      <c r="AB213" s="59">
        <f t="shared" si="4"/>
        <v>-1.3486484374999996</v>
      </c>
      <c r="AC213" s="1"/>
      <c r="AD213" s="1"/>
      <c r="AE213" s="1"/>
      <c r="AF213" s="1"/>
      <c r="AG213" s="1"/>
      <c r="AH213" s="1"/>
      <c r="AI213" s="1"/>
      <c r="AJ213" s="1"/>
      <c r="AK213" s="1"/>
      <c r="AL213" s="1">
        <f>IFERROR(VLOOKUP(C213,CALC!$K$2:$M$8,2,FALSE),1)</f>
        <v>0.96</v>
      </c>
      <c r="AM213" s="1">
        <f>IFERROR(VLOOKUP(C213,CALC!$K$2:$M$8,3,FALSE),1)</f>
        <v>0.98</v>
      </c>
      <c r="AN213" s="1">
        <f>VLOOKUP(B213,CALC!$E$2:$H$33,3,FALSE)</f>
        <v>0.95</v>
      </c>
      <c r="AO213" s="1">
        <f>VLOOKUP(B213,CALC!$E$2:$H$33,4,FALSE)</f>
        <v>0.97499999999999998</v>
      </c>
      <c r="AP213" s="1"/>
      <c r="AQ213" s="3">
        <f t="shared" si="5"/>
        <v>4.2582458333333326</v>
      </c>
      <c r="AR213" s="3">
        <f t="shared" si="6"/>
        <v>4.1713428571428564</v>
      </c>
      <c r="AS213" s="3">
        <f t="shared" si="7"/>
        <v>4.2365200892857136</v>
      </c>
      <c r="AT213" s="3">
        <f t="shared" si="8"/>
        <v>4.1278913690476182</v>
      </c>
      <c r="AU213" s="3">
        <f t="shared" si="9"/>
        <v>4.1517896874999991</v>
      </c>
      <c r="AV213" s="3">
        <f t="shared" si="10"/>
        <v>4.0453335416666656</v>
      </c>
      <c r="AW213" s="3">
        <f t="shared" si="11"/>
        <v>4.0670592857142847</v>
      </c>
      <c r="AX213" s="3">
        <f t="shared" si="12"/>
        <v>3.9627757142857134</v>
      </c>
      <c r="AY213" s="3">
        <f t="shared" si="13"/>
        <v>-1.411458333333333</v>
      </c>
      <c r="AZ213" s="3">
        <f t="shared" si="14"/>
        <v>-1.3832291666666663</v>
      </c>
      <c r="BA213" s="3">
        <f t="shared" si="15"/>
        <v>-1.3549999999999998</v>
      </c>
      <c r="BB213" s="3">
        <f t="shared" si="16"/>
        <v>-1.3761718749999996</v>
      </c>
      <c r="BC213" s="3">
        <f t="shared" si="17"/>
        <v>-1.3408854166666664</v>
      </c>
      <c r="BD213" s="3">
        <f t="shared" si="18"/>
        <v>-1.3486484374999996</v>
      </c>
      <c r="BE213" s="3">
        <f t="shared" si="19"/>
        <v>-1.314067708333333</v>
      </c>
      <c r="BF213" s="3">
        <f t="shared" si="20"/>
        <v>-1.3211249999999997</v>
      </c>
      <c r="BG213" s="3">
        <f t="shared" si="21"/>
        <v>-1.2872499999999998</v>
      </c>
    </row>
    <row r="214" spans="1:59" ht="15" x14ac:dyDescent="0.25">
      <c r="A214" s="38" t="s">
        <v>386</v>
      </c>
      <c r="B214" s="38" t="s">
        <v>81</v>
      </c>
      <c r="C214" s="38" t="s">
        <v>181</v>
      </c>
      <c r="D214" s="38"/>
      <c r="E214" s="39">
        <f>AVERAGE(IFERROR(VLOOKUP($A214,'Nates Projections'!$A$8:$O$500,5,FALSE),VLOOKUP($A214,'Blakes Projections'!$A$8:$O$500,5,FALSE)),IFERROR(VLOOKUP($A214,'Blakes Projections'!$A$8:$O$500,5,FALSE),VLOOKUP($A214,'Nates Projections'!$A$8:$O$500,5,FALSE)))</f>
        <v>84</v>
      </c>
      <c r="F214" s="38">
        <f>AVERAGE(IFERROR(VLOOKUP($A214,'Nates Projections'!$A$8:$O$500,6,FALSE),VLOOKUP($A214,'Blakes Projections'!$A$8:$O$500,6,FALSE)),IFERROR(VLOOKUP($A214,'Blakes Projections'!$A$8:$O$500,6,FALSE),VLOOKUP($A214,'Nates Projections'!$A$8:$O$500,6,FALSE)))</f>
        <v>5.6</v>
      </c>
      <c r="G214" s="38">
        <f>AVERAGE(IFERROR(VLOOKUP($A214,'Nates Projections'!$A$8:$O$500,7,FALSE),VLOOKUP($A214,'Blakes Projections'!$A$8:$O$500,7,FALSE)),IFERROR(VLOOKUP($A214,'Blakes Projections'!$A$8:$O$500,7,FALSE),VLOOKUP($A214,'Nates Projections'!$A$8:$O$500,7,FALSE)))</f>
        <v>28.9</v>
      </c>
      <c r="H214" s="38">
        <f>AVERAGE(IFERROR(VLOOKUP($A214,'Nates Projections'!$A$8:$O$500,8,FALSE),VLOOKUP($A214,'Blakes Projections'!$A$8:$O$500,8,FALSE)),IFERROR(VLOOKUP($A214,'Blakes Projections'!$A$8:$O$500,8,FALSE),VLOOKUP($A214,'Nates Projections'!$A$8:$O$500,8,FALSE)))</f>
        <v>34.5</v>
      </c>
      <c r="I214" s="38">
        <f>AVERAGE(IFERROR(VLOOKUP($A214,'Nates Projections'!$A$8:$O$500,9,FALSE),VLOOKUP($A214,'Blakes Projections'!$A$8:$O$500,9,FALSE)),IFERROR(VLOOKUP($A214,'Blakes Projections'!$A$8:$O$500,9,FALSE),VLOOKUP($A214,'Nates Projections'!$A$8:$O$500,9,FALSE)))</f>
        <v>8.6999999999999993</v>
      </c>
      <c r="J214" s="38">
        <f>AVERAGE(IFERROR(VLOOKUP($A214,'Nates Projections'!$A$8:$O$500,10,FALSE),VLOOKUP($A214,'Blakes Projections'!$A$8:$O$500,10,FALSE)),IFERROR(VLOOKUP($A214,'Blakes Projections'!$A$8:$O$500,10,FALSE),VLOOKUP($A214,'Nates Projections'!$A$8:$O$500,10,FALSE)))</f>
        <v>115.55</v>
      </c>
      <c r="K214" s="38">
        <f>AVERAGE(IFERROR(VLOOKUP($A214,'Nates Projections'!$A$8:$O$500,11,FALSE),VLOOKUP($A214,'Blakes Projections'!$A$8:$O$500,11,FALSE)),IFERROR(VLOOKUP($A214,'Blakes Projections'!$A$8:$O$500,11,FALSE),VLOOKUP($A214,'Nates Projections'!$A$8:$O$500,11,FALSE)))</f>
        <v>113</v>
      </c>
      <c r="L214" s="38">
        <f>AVERAGE(IFERROR(VLOOKUP($A214,'Nates Projections'!$A$8:$O$500,12,FALSE),VLOOKUP($A214,'Blakes Projections'!$A$8:$O$500,12,FALSE)),IFERROR(VLOOKUP($A214,'Blakes Projections'!$A$8:$O$500,12,FALSE),VLOOKUP($A214,'Nates Projections'!$A$8:$O$500,12,FALSE)))</f>
        <v>113.25</v>
      </c>
      <c r="M214" s="38">
        <f>AVERAGE(IFERROR(VLOOKUP($A214,'Nates Projections'!$A$8:$O$500,13,FALSE),VLOOKUP($A214,'Blakes Projections'!$A$8:$O$500,13,FALSE)),IFERROR(VLOOKUP($A214,'Blakes Projections'!$A$8:$O$500,13,FALSE),VLOOKUP($A214,'Nates Projections'!$A$8:$O$500,13,FALSE)))</f>
        <v>47.1</v>
      </c>
      <c r="N214" s="52">
        <f t="shared" si="0"/>
        <v>4.8463868455214193E-2</v>
      </c>
      <c r="O214" s="71">
        <f>AVERAGE(IFERROR(VLOOKUP($A214,'Nates Projections'!$A$8:$O$500,15,FALSE),VLOOKUP($A214,'Blakes Projections'!$A$8:$O$500,15,FALSE)),IFERROR(VLOOKUP($A214,'Blakes Projections'!$A$8:$O$500,15,FALSE),VLOOKUP($A214,'Nates Projections'!$A$8:$O$500,15,FALSE)))</f>
        <v>21.875</v>
      </c>
      <c r="P214" s="55">
        <f t="shared" ref="P214:Y214" si="227">IF(F$4="Yes",F214*F$5,0)</f>
        <v>28</v>
      </c>
      <c r="Q214" s="55">
        <f t="shared" si="227"/>
        <v>108.375</v>
      </c>
      <c r="R214" s="55">
        <f t="shared" si="227"/>
        <v>0</v>
      </c>
      <c r="S214" s="55">
        <f t="shared" si="227"/>
        <v>4.3499999999999996</v>
      </c>
      <c r="T214" s="55">
        <f t="shared" si="227"/>
        <v>57.774999999999999</v>
      </c>
      <c r="U214" s="55">
        <f t="shared" si="227"/>
        <v>33.9</v>
      </c>
      <c r="V214" s="55">
        <f t="shared" si="227"/>
        <v>67.95</v>
      </c>
      <c r="W214" s="55">
        <f t="shared" si="227"/>
        <v>0</v>
      </c>
      <c r="X214" s="55">
        <f t="shared" si="227"/>
        <v>0</v>
      </c>
      <c r="Y214" s="56">
        <f t="shared" si="227"/>
        <v>0</v>
      </c>
      <c r="Z214" s="57">
        <f t="shared" si="2"/>
        <v>300.35000000000002</v>
      </c>
      <c r="AA214" s="59">
        <f t="shared" si="3"/>
        <v>3.5755952380952385</v>
      </c>
      <c r="AB214" s="59">
        <f t="shared" si="4"/>
        <v>-1.365804285714286</v>
      </c>
      <c r="AC214" s="1"/>
      <c r="AD214" s="1"/>
      <c r="AE214" s="1"/>
      <c r="AF214" s="1"/>
      <c r="AG214" s="1"/>
      <c r="AH214" s="1"/>
      <c r="AI214" s="1"/>
      <c r="AJ214" s="1"/>
      <c r="AK214" s="1"/>
      <c r="AL214" s="1">
        <f>IFERROR(VLOOKUP(C214,CALC!$K$2:$M$8,2,FALSE),1)</f>
        <v>1</v>
      </c>
      <c r="AM214" s="1">
        <f>IFERROR(VLOOKUP(C214,CALC!$K$2:$M$8,3,FALSE),1)</f>
        <v>1</v>
      </c>
      <c r="AN214" s="1">
        <f>VLOOKUP(B214,CALC!$E$2:$H$33,3,FALSE)</f>
        <v>1.04</v>
      </c>
      <c r="AO214" s="1">
        <f>VLOOKUP(B214,CALC!$E$2:$H$33,4,FALSE)</f>
        <v>1.02</v>
      </c>
      <c r="AP214" s="1"/>
      <c r="AQ214" s="3">
        <f t="shared" si="5"/>
        <v>3.5755952380952385</v>
      </c>
      <c r="AR214" s="3">
        <f t="shared" si="6"/>
        <v>3.5755952380952385</v>
      </c>
      <c r="AS214" s="3">
        <f t="shared" si="7"/>
        <v>3.6471071428571435</v>
      </c>
      <c r="AT214" s="3">
        <f t="shared" si="8"/>
        <v>3.7186190476190482</v>
      </c>
      <c r="AU214" s="3">
        <f t="shared" si="9"/>
        <v>3.6471071428571435</v>
      </c>
      <c r="AV214" s="3">
        <f t="shared" si="10"/>
        <v>3.7186190476190482</v>
      </c>
      <c r="AW214" s="3">
        <f t="shared" si="11"/>
        <v>3.6471071428571435</v>
      </c>
      <c r="AX214" s="3">
        <f t="shared" si="12"/>
        <v>3.7186190476190482</v>
      </c>
      <c r="AY214" s="3">
        <f t="shared" si="13"/>
        <v>-1.3390238095238098</v>
      </c>
      <c r="AZ214" s="3">
        <f t="shared" si="14"/>
        <v>-1.3390238095238098</v>
      </c>
      <c r="BA214" s="3">
        <f t="shared" si="15"/>
        <v>-1.3390238095238098</v>
      </c>
      <c r="BB214" s="3">
        <f t="shared" si="16"/>
        <v>-1.365804285714286</v>
      </c>
      <c r="BC214" s="3">
        <f t="shared" si="17"/>
        <v>-1.3925847619047622</v>
      </c>
      <c r="BD214" s="3">
        <f t="shared" si="18"/>
        <v>-1.365804285714286</v>
      </c>
      <c r="BE214" s="3">
        <f t="shared" si="19"/>
        <v>-1.3925847619047622</v>
      </c>
      <c r="BF214" s="3">
        <f t="shared" si="20"/>
        <v>-1.365804285714286</v>
      </c>
      <c r="BG214" s="3">
        <f t="shared" si="21"/>
        <v>-1.3925847619047622</v>
      </c>
    </row>
    <row r="215" spans="1:59" ht="15" x14ac:dyDescent="0.25">
      <c r="A215" s="38" t="s">
        <v>380</v>
      </c>
      <c r="B215" s="38" t="s">
        <v>74</v>
      </c>
      <c r="C215" s="38" t="s">
        <v>181</v>
      </c>
      <c r="D215" s="38"/>
      <c r="E215" s="39">
        <f>AVERAGE(IFERROR(VLOOKUP($A215,'Nates Projections'!$A$8:$O$500,5,FALSE),VLOOKUP($A215,'Blakes Projections'!$A$8:$O$500,5,FALSE)),IFERROR(VLOOKUP($A215,'Blakes Projections'!$A$8:$O$500,5,FALSE),VLOOKUP($A215,'Nates Projections'!$A$8:$O$500,5,FALSE)))</f>
        <v>84</v>
      </c>
      <c r="F215" s="38">
        <f>AVERAGE(IFERROR(VLOOKUP($A215,'Nates Projections'!$A$8:$O$500,6,FALSE),VLOOKUP($A215,'Blakes Projections'!$A$8:$O$500,6,FALSE)),IFERROR(VLOOKUP($A215,'Blakes Projections'!$A$8:$O$500,6,FALSE),VLOOKUP($A215,'Nates Projections'!$A$8:$O$500,6,FALSE)))</f>
        <v>8.4499999999999993</v>
      </c>
      <c r="G215" s="38">
        <f>AVERAGE(IFERROR(VLOOKUP($A215,'Nates Projections'!$A$8:$O$500,7,FALSE),VLOOKUP($A215,'Blakes Projections'!$A$8:$O$500,7,FALSE)),IFERROR(VLOOKUP($A215,'Blakes Projections'!$A$8:$O$500,7,FALSE),VLOOKUP($A215,'Nates Projections'!$A$8:$O$500,7,FALSE)))</f>
        <v>20.450000000000003</v>
      </c>
      <c r="H215" s="38">
        <f>AVERAGE(IFERROR(VLOOKUP($A215,'Nates Projections'!$A$8:$O$500,8,FALSE),VLOOKUP($A215,'Blakes Projections'!$A$8:$O$500,8,FALSE)),IFERROR(VLOOKUP($A215,'Blakes Projections'!$A$8:$O$500,8,FALSE),VLOOKUP($A215,'Nates Projections'!$A$8:$O$500,8,FALSE)))</f>
        <v>28.950000000000003</v>
      </c>
      <c r="I215" s="38">
        <f>AVERAGE(IFERROR(VLOOKUP($A215,'Nates Projections'!$A$8:$O$500,9,FALSE),VLOOKUP($A215,'Blakes Projections'!$A$8:$O$500,9,FALSE)),IFERROR(VLOOKUP($A215,'Blakes Projections'!$A$8:$O$500,9,FALSE),VLOOKUP($A215,'Nates Projections'!$A$8:$O$500,9,FALSE)))</f>
        <v>0</v>
      </c>
      <c r="J215" s="38">
        <f>AVERAGE(IFERROR(VLOOKUP($A215,'Nates Projections'!$A$8:$O$500,10,FALSE),VLOOKUP($A215,'Blakes Projections'!$A$8:$O$500,10,FALSE)),IFERROR(VLOOKUP($A215,'Blakes Projections'!$A$8:$O$500,10,FALSE),VLOOKUP($A215,'Nates Projections'!$A$8:$O$500,10,FALSE)))</f>
        <v>100.25</v>
      </c>
      <c r="K215" s="38">
        <f>AVERAGE(IFERROR(VLOOKUP($A215,'Nates Projections'!$A$8:$O$500,11,FALSE),VLOOKUP($A215,'Blakes Projections'!$A$8:$O$500,11,FALSE)),IFERROR(VLOOKUP($A215,'Blakes Projections'!$A$8:$O$500,11,FALSE),VLOOKUP($A215,'Nates Projections'!$A$8:$O$500,11,FALSE)))</f>
        <v>103.85</v>
      </c>
      <c r="L215" s="38">
        <f>AVERAGE(IFERROR(VLOOKUP($A215,'Nates Projections'!$A$8:$O$500,12,FALSE),VLOOKUP($A215,'Blakes Projections'!$A$8:$O$500,12,FALSE)),IFERROR(VLOOKUP($A215,'Blakes Projections'!$A$8:$O$500,12,FALSE),VLOOKUP($A215,'Nates Projections'!$A$8:$O$500,12,FALSE)))</f>
        <v>166.8</v>
      </c>
      <c r="M215" s="38">
        <f>AVERAGE(IFERROR(VLOOKUP($A215,'Nates Projections'!$A$8:$O$500,13,FALSE),VLOOKUP($A215,'Blakes Projections'!$A$8:$O$500,13,FALSE)),IFERROR(VLOOKUP($A215,'Blakes Projections'!$A$8:$O$500,13,FALSE),VLOOKUP($A215,'Nates Projections'!$A$8:$O$500,13,FALSE)))</f>
        <v>77.849999999999994</v>
      </c>
      <c r="N215" s="52">
        <f t="shared" si="0"/>
        <v>8.428927680798004E-2</v>
      </c>
      <c r="O215" s="71">
        <f>AVERAGE(IFERROR(VLOOKUP($A215,'Nates Projections'!$A$8:$O$500,15,FALSE),VLOOKUP($A215,'Blakes Projections'!$A$8:$O$500,15,FALSE)),IFERROR(VLOOKUP($A215,'Blakes Projections'!$A$8:$O$500,15,FALSE),VLOOKUP($A215,'Nates Projections'!$A$8:$O$500,15,FALSE)))</f>
        <v>22.024999999999999</v>
      </c>
      <c r="P215" s="55">
        <f t="shared" ref="P215:Y215" si="228">IF(F$4="Yes",F215*F$5,0)</f>
        <v>42.25</v>
      </c>
      <c r="Q215" s="55">
        <f t="shared" si="228"/>
        <v>76.687500000000014</v>
      </c>
      <c r="R215" s="55">
        <f t="shared" si="228"/>
        <v>0</v>
      </c>
      <c r="S215" s="55">
        <f t="shared" si="228"/>
        <v>0</v>
      </c>
      <c r="T215" s="55">
        <f t="shared" si="228"/>
        <v>50.125</v>
      </c>
      <c r="U215" s="55">
        <f t="shared" si="228"/>
        <v>31.154999999999998</v>
      </c>
      <c r="V215" s="55">
        <f t="shared" si="228"/>
        <v>100.08</v>
      </c>
      <c r="W215" s="55">
        <f t="shared" si="228"/>
        <v>0</v>
      </c>
      <c r="X215" s="55">
        <f t="shared" si="228"/>
        <v>0</v>
      </c>
      <c r="Y215" s="56">
        <f t="shared" si="228"/>
        <v>0</v>
      </c>
      <c r="Z215" s="57">
        <f t="shared" si="2"/>
        <v>300.29750000000001</v>
      </c>
      <c r="AA215" s="59">
        <f t="shared" si="3"/>
        <v>3.5749702380952382</v>
      </c>
      <c r="AB215" s="59">
        <f t="shared" si="4"/>
        <v>-1.3865365178571436</v>
      </c>
      <c r="AC215" s="1"/>
      <c r="AD215" s="1"/>
      <c r="AE215" s="1"/>
      <c r="AF215" s="1"/>
      <c r="AG215" s="1"/>
      <c r="AH215" s="1"/>
      <c r="AI215" s="1"/>
      <c r="AJ215" s="1"/>
      <c r="AK215" s="1"/>
      <c r="AL215" s="1">
        <f>IFERROR(VLOOKUP(C215,CALC!$K$2:$M$8,2,FALSE),1)</f>
        <v>1</v>
      </c>
      <c r="AM215" s="1">
        <f>IFERROR(VLOOKUP(C215,CALC!$K$2:$M$8,3,FALSE),1)</f>
        <v>1</v>
      </c>
      <c r="AN215" s="1">
        <f>VLOOKUP(B215,CALC!$E$2:$H$33,3,FALSE)</f>
        <v>1.07</v>
      </c>
      <c r="AO215" s="1">
        <f>VLOOKUP(B215,CALC!$E$2:$H$33,4,FALSE)</f>
        <v>1.0350000000000001</v>
      </c>
      <c r="AP215" s="1"/>
      <c r="AQ215" s="3">
        <f t="shared" si="5"/>
        <v>3.5749702380952382</v>
      </c>
      <c r="AR215" s="3">
        <f t="shared" si="6"/>
        <v>3.5749702380952382</v>
      </c>
      <c r="AS215" s="3">
        <f t="shared" si="7"/>
        <v>3.7000941964285721</v>
      </c>
      <c r="AT215" s="3">
        <f t="shared" si="8"/>
        <v>3.8252181547619051</v>
      </c>
      <c r="AU215" s="3">
        <f t="shared" si="9"/>
        <v>3.7000941964285721</v>
      </c>
      <c r="AV215" s="3">
        <f t="shared" si="10"/>
        <v>3.8252181547619051</v>
      </c>
      <c r="AW215" s="3">
        <f t="shared" si="11"/>
        <v>3.7000941964285721</v>
      </c>
      <c r="AX215" s="3">
        <f t="shared" si="12"/>
        <v>3.8252181547619051</v>
      </c>
      <c r="AY215" s="3">
        <f t="shared" si="13"/>
        <v>-1.3396488095238102</v>
      </c>
      <c r="AZ215" s="3">
        <f t="shared" si="14"/>
        <v>-1.3396488095238102</v>
      </c>
      <c r="BA215" s="3">
        <f t="shared" si="15"/>
        <v>-1.3396488095238102</v>
      </c>
      <c r="BB215" s="3">
        <f t="shared" si="16"/>
        <v>-1.3865365178571436</v>
      </c>
      <c r="BC215" s="3">
        <f t="shared" si="17"/>
        <v>-1.433424226190477</v>
      </c>
      <c r="BD215" s="3">
        <f t="shared" si="18"/>
        <v>-1.3865365178571436</v>
      </c>
      <c r="BE215" s="3">
        <f t="shared" si="19"/>
        <v>-1.433424226190477</v>
      </c>
      <c r="BF215" s="3">
        <f t="shared" si="20"/>
        <v>-1.3865365178571436</v>
      </c>
      <c r="BG215" s="3">
        <f t="shared" si="21"/>
        <v>-1.433424226190477</v>
      </c>
    </row>
    <row r="216" spans="1:59" ht="15" x14ac:dyDescent="0.25">
      <c r="A216" s="38" t="s">
        <v>369</v>
      </c>
      <c r="B216" s="38" t="s">
        <v>28</v>
      </c>
      <c r="C216" s="38" t="s">
        <v>196</v>
      </c>
      <c r="D216" s="38"/>
      <c r="E216" s="39">
        <f>AVERAGE(IFERROR(VLOOKUP($A216,'Nates Projections'!$A$8:$O$500,5,FALSE),VLOOKUP($A216,'Blakes Projections'!$A$8:$O$500,5,FALSE)),IFERROR(VLOOKUP($A216,'Blakes Projections'!$A$8:$O$500,5,FALSE),VLOOKUP($A216,'Nates Projections'!$A$8:$O$500,5,FALSE)))</f>
        <v>84</v>
      </c>
      <c r="F216" s="38">
        <f>AVERAGE(IFERROR(VLOOKUP($A216,'Nates Projections'!$A$8:$O$500,6,FALSE),VLOOKUP($A216,'Blakes Projections'!$A$8:$O$500,6,FALSE)),IFERROR(VLOOKUP($A216,'Blakes Projections'!$A$8:$O$500,6,FALSE),VLOOKUP($A216,'Nates Projections'!$A$8:$O$500,6,FALSE)))</f>
        <v>22.5</v>
      </c>
      <c r="G216" s="38">
        <f>AVERAGE(IFERROR(VLOOKUP($A216,'Nates Projections'!$A$8:$O$500,7,FALSE),VLOOKUP($A216,'Blakes Projections'!$A$8:$O$500,7,FALSE)),IFERROR(VLOOKUP($A216,'Blakes Projections'!$A$8:$O$500,7,FALSE),VLOOKUP($A216,'Nates Projections'!$A$8:$O$500,7,FALSE)))</f>
        <v>38.299999999999997</v>
      </c>
      <c r="H216" s="38">
        <f>AVERAGE(IFERROR(VLOOKUP($A216,'Nates Projections'!$A$8:$O$500,8,FALSE),VLOOKUP($A216,'Blakes Projections'!$A$8:$O$500,8,FALSE)),IFERROR(VLOOKUP($A216,'Blakes Projections'!$A$8:$O$500,8,FALSE),VLOOKUP($A216,'Nates Projections'!$A$8:$O$500,8,FALSE)))</f>
        <v>60.8</v>
      </c>
      <c r="I216" s="38">
        <f>AVERAGE(IFERROR(VLOOKUP($A216,'Nates Projections'!$A$8:$O$500,9,FALSE),VLOOKUP($A216,'Blakes Projections'!$A$8:$O$500,9,FALSE)),IFERROR(VLOOKUP($A216,'Blakes Projections'!$A$8:$O$500,9,FALSE),VLOOKUP($A216,'Nates Projections'!$A$8:$O$500,9,FALSE)))</f>
        <v>18.149999999999999</v>
      </c>
      <c r="J216" s="38">
        <f>AVERAGE(IFERROR(VLOOKUP($A216,'Nates Projections'!$A$8:$O$500,10,FALSE),VLOOKUP($A216,'Blakes Projections'!$A$8:$O$500,10,FALSE)),IFERROR(VLOOKUP($A216,'Blakes Projections'!$A$8:$O$500,10,FALSE),VLOOKUP($A216,'Nates Projections'!$A$8:$O$500,10,FALSE)))</f>
        <v>143.75</v>
      </c>
      <c r="K216" s="38">
        <f>AVERAGE(IFERROR(VLOOKUP($A216,'Nates Projections'!$A$8:$O$500,11,FALSE),VLOOKUP($A216,'Blakes Projections'!$A$8:$O$500,11,FALSE)),IFERROR(VLOOKUP($A216,'Blakes Projections'!$A$8:$O$500,11,FALSE),VLOOKUP($A216,'Nates Projections'!$A$8:$O$500,11,FALSE)))</f>
        <v>32.35</v>
      </c>
      <c r="L216" s="38">
        <f>AVERAGE(IFERROR(VLOOKUP($A216,'Nates Projections'!$A$8:$O$500,12,FALSE),VLOOKUP($A216,'Blakes Projections'!$A$8:$O$500,12,FALSE)),IFERROR(VLOOKUP($A216,'Blakes Projections'!$A$8:$O$500,12,FALSE),VLOOKUP($A216,'Nates Projections'!$A$8:$O$500,12,FALSE)))</f>
        <v>30.85</v>
      </c>
      <c r="M216" s="38">
        <f>AVERAGE(IFERROR(VLOOKUP($A216,'Nates Projections'!$A$8:$O$500,13,FALSE),VLOOKUP($A216,'Blakes Projections'!$A$8:$O$500,13,FALSE)),IFERROR(VLOOKUP($A216,'Blakes Projections'!$A$8:$O$500,13,FALSE),VLOOKUP($A216,'Nates Projections'!$A$8:$O$500,13,FALSE)))</f>
        <v>12.95</v>
      </c>
      <c r="N216" s="52">
        <f t="shared" si="0"/>
        <v>0.15652173913043479</v>
      </c>
      <c r="O216" s="71">
        <f>AVERAGE(IFERROR(VLOOKUP($A216,'Nates Projections'!$A$8:$O$500,15,FALSE),VLOOKUP($A216,'Blakes Projections'!$A$8:$O$500,15,FALSE)),IFERROR(VLOOKUP($A216,'Blakes Projections'!$A$8:$O$500,15,FALSE),VLOOKUP($A216,'Nates Projections'!$A$8:$O$500,15,FALSE)))</f>
        <v>16.7</v>
      </c>
      <c r="P216" s="55">
        <f t="shared" ref="P216:Y216" si="229">IF(F$4="Yes",F216*F$5,0)</f>
        <v>112.5</v>
      </c>
      <c r="Q216" s="55">
        <f t="shared" si="229"/>
        <v>143.625</v>
      </c>
      <c r="R216" s="55">
        <f t="shared" si="229"/>
        <v>0</v>
      </c>
      <c r="S216" s="55">
        <f t="shared" si="229"/>
        <v>9.0749999999999993</v>
      </c>
      <c r="T216" s="55">
        <f t="shared" si="229"/>
        <v>71.875</v>
      </c>
      <c r="U216" s="55">
        <f t="shared" si="229"/>
        <v>9.7050000000000001</v>
      </c>
      <c r="V216" s="55">
        <f t="shared" si="229"/>
        <v>18.510000000000002</v>
      </c>
      <c r="W216" s="55">
        <f t="shared" si="229"/>
        <v>0</v>
      </c>
      <c r="X216" s="55">
        <f t="shared" si="229"/>
        <v>0</v>
      </c>
      <c r="Y216" s="56">
        <f t="shared" si="229"/>
        <v>0</v>
      </c>
      <c r="Z216" s="57">
        <f t="shared" si="2"/>
        <v>365.28999999999996</v>
      </c>
      <c r="AA216" s="59">
        <f t="shared" si="3"/>
        <v>4.3486904761904759</v>
      </c>
      <c r="AB216" s="59">
        <f t="shared" si="4"/>
        <v>-1.4432553749999992</v>
      </c>
      <c r="AC216" s="1"/>
      <c r="AD216" s="1"/>
      <c r="AE216" s="1"/>
      <c r="AF216" s="1"/>
      <c r="AG216" s="1"/>
      <c r="AH216" s="1"/>
      <c r="AI216" s="1"/>
      <c r="AJ216" s="1"/>
      <c r="AK216" s="1"/>
      <c r="AL216" s="1">
        <f>IFERROR(VLOOKUP(C216,CALC!$K$2:$M$8,2,FALSE),1)</f>
        <v>1.01</v>
      </c>
      <c r="AM216" s="1">
        <f>IFERROR(VLOOKUP(C216,CALC!$K$2:$M$8,3,FALSE),1)</f>
        <v>1.0049999999999999</v>
      </c>
      <c r="AN216" s="1">
        <f>VLOOKUP(B216,CALC!$E$2:$H$33,3,FALSE)</f>
        <v>1.04</v>
      </c>
      <c r="AO216" s="1">
        <f>VLOOKUP(B216,CALC!$E$2:$H$33,4,FALSE)</f>
        <v>1.02</v>
      </c>
      <c r="AP216" s="1"/>
      <c r="AQ216" s="3">
        <f t="shared" si="5"/>
        <v>4.370433928571428</v>
      </c>
      <c r="AR216" s="3">
        <f t="shared" si="6"/>
        <v>4.392177380952381</v>
      </c>
      <c r="AS216" s="3">
        <f t="shared" si="7"/>
        <v>4.4356642857142852</v>
      </c>
      <c r="AT216" s="3">
        <f t="shared" si="8"/>
        <v>4.5226380952380953</v>
      </c>
      <c r="AU216" s="3">
        <f t="shared" si="9"/>
        <v>4.4578426071428563</v>
      </c>
      <c r="AV216" s="3">
        <f t="shared" si="10"/>
        <v>4.5452512857142855</v>
      </c>
      <c r="AW216" s="3">
        <f t="shared" si="11"/>
        <v>4.4800209285714283</v>
      </c>
      <c r="AX216" s="3">
        <f t="shared" si="12"/>
        <v>4.5678644761904765</v>
      </c>
      <c r="AY216" s="3">
        <f t="shared" si="13"/>
        <v>-1.407916666666666</v>
      </c>
      <c r="AZ216" s="3">
        <f t="shared" si="14"/>
        <v>-1.4149562499999992</v>
      </c>
      <c r="BA216" s="3">
        <f t="shared" si="15"/>
        <v>-1.4219958333333327</v>
      </c>
      <c r="BB216" s="3">
        <f t="shared" si="16"/>
        <v>-1.4360749999999993</v>
      </c>
      <c r="BC216" s="3">
        <f t="shared" si="17"/>
        <v>-1.4642333333333328</v>
      </c>
      <c r="BD216" s="3">
        <f t="shared" si="18"/>
        <v>-1.4432553749999992</v>
      </c>
      <c r="BE216" s="3">
        <f t="shared" si="19"/>
        <v>-1.4715544999999992</v>
      </c>
      <c r="BF216" s="3">
        <f t="shared" si="20"/>
        <v>-1.4504357499999994</v>
      </c>
      <c r="BG216" s="3">
        <f t="shared" si="21"/>
        <v>-1.478875666666666</v>
      </c>
    </row>
    <row r="217" spans="1:59" ht="15" x14ac:dyDescent="0.25">
      <c r="A217" s="38" t="s">
        <v>381</v>
      </c>
      <c r="B217" s="38" t="s">
        <v>83</v>
      </c>
      <c r="C217" s="38" t="s">
        <v>181</v>
      </c>
      <c r="D217" s="38"/>
      <c r="E217" s="39">
        <f>AVERAGE(IFERROR(VLOOKUP($A217,'Nates Projections'!$A$8:$O$500,5,FALSE),VLOOKUP($A217,'Blakes Projections'!$A$8:$O$500,5,FALSE)),IFERROR(VLOOKUP($A217,'Blakes Projections'!$A$8:$O$500,5,FALSE),VLOOKUP($A217,'Nates Projections'!$A$8:$O$500,5,FALSE)))</f>
        <v>84</v>
      </c>
      <c r="F217" s="38">
        <f>AVERAGE(IFERROR(VLOOKUP($A217,'Nates Projections'!$A$8:$O$500,6,FALSE),VLOOKUP($A217,'Blakes Projections'!$A$8:$O$500,6,FALSE)),IFERROR(VLOOKUP($A217,'Blakes Projections'!$A$8:$O$500,6,FALSE),VLOOKUP($A217,'Nates Projections'!$A$8:$O$500,6,FALSE)))</f>
        <v>7.85</v>
      </c>
      <c r="G217" s="38">
        <f>AVERAGE(IFERROR(VLOOKUP($A217,'Nates Projections'!$A$8:$O$500,7,FALSE),VLOOKUP($A217,'Blakes Projections'!$A$8:$O$500,7,FALSE)),IFERROR(VLOOKUP($A217,'Blakes Projections'!$A$8:$O$500,7,FALSE),VLOOKUP($A217,'Nates Projections'!$A$8:$O$500,7,FALSE)))</f>
        <v>37.75</v>
      </c>
      <c r="H217" s="38">
        <f>AVERAGE(IFERROR(VLOOKUP($A217,'Nates Projections'!$A$8:$O$500,8,FALSE),VLOOKUP($A217,'Blakes Projections'!$A$8:$O$500,8,FALSE)),IFERROR(VLOOKUP($A217,'Blakes Projections'!$A$8:$O$500,8,FALSE),VLOOKUP($A217,'Nates Projections'!$A$8:$O$500,8,FALSE)))</f>
        <v>45.650000000000006</v>
      </c>
      <c r="I217" s="38">
        <f>AVERAGE(IFERROR(VLOOKUP($A217,'Nates Projections'!$A$8:$O$500,9,FALSE),VLOOKUP($A217,'Blakes Projections'!$A$8:$O$500,9,FALSE)),IFERROR(VLOOKUP($A217,'Blakes Projections'!$A$8:$O$500,9,FALSE),VLOOKUP($A217,'Nates Projections'!$A$8:$O$500,9,FALSE)))</f>
        <v>19</v>
      </c>
      <c r="J217" s="38">
        <f>AVERAGE(IFERROR(VLOOKUP($A217,'Nates Projections'!$A$8:$O$500,10,FALSE),VLOOKUP($A217,'Blakes Projections'!$A$8:$O$500,10,FALSE)),IFERROR(VLOOKUP($A217,'Blakes Projections'!$A$8:$O$500,10,FALSE),VLOOKUP($A217,'Nates Projections'!$A$8:$O$500,10,FALSE)))</f>
        <v>112.15</v>
      </c>
      <c r="K217" s="38">
        <f>AVERAGE(IFERROR(VLOOKUP($A217,'Nates Projections'!$A$8:$O$500,11,FALSE),VLOOKUP($A217,'Blakes Projections'!$A$8:$O$500,11,FALSE)),IFERROR(VLOOKUP($A217,'Blakes Projections'!$A$8:$O$500,11,FALSE),VLOOKUP($A217,'Nates Projections'!$A$8:$O$500,11,FALSE)))</f>
        <v>36.599999999999994</v>
      </c>
      <c r="L217" s="38">
        <f>AVERAGE(IFERROR(VLOOKUP($A217,'Nates Projections'!$A$8:$O$500,12,FALSE),VLOOKUP($A217,'Blakes Projections'!$A$8:$O$500,12,FALSE)),IFERROR(VLOOKUP($A217,'Blakes Projections'!$A$8:$O$500,12,FALSE),VLOOKUP($A217,'Nates Projections'!$A$8:$O$500,12,FALSE)))</f>
        <v>68.550000000000011</v>
      </c>
      <c r="M217" s="38">
        <f>AVERAGE(IFERROR(VLOOKUP($A217,'Nates Projections'!$A$8:$O$500,13,FALSE),VLOOKUP($A217,'Blakes Projections'!$A$8:$O$500,13,FALSE)),IFERROR(VLOOKUP($A217,'Blakes Projections'!$A$8:$O$500,13,FALSE),VLOOKUP($A217,'Nates Projections'!$A$8:$O$500,13,FALSE)))</f>
        <v>48.45</v>
      </c>
      <c r="N217" s="52">
        <f t="shared" si="0"/>
        <v>6.9995541685242968E-2</v>
      </c>
      <c r="O217" s="71">
        <f>AVERAGE(IFERROR(VLOOKUP($A217,'Nates Projections'!$A$8:$O$500,15,FALSE),VLOOKUP($A217,'Blakes Projections'!$A$8:$O$500,15,FALSE)),IFERROR(VLOOKUP($A217,'Blakes Projections'!$A$8:$O$500,15,FALSE),VLOOKUP($A217,'Nates Projections'!$A$8:$O$500,15,FALSE)))</f>
        <v>21.524999999999999</v>
      </c>
      <c r="P217" s="55">
        <f t="shared" ref="P217:Y217" si="230">IF(F$4="Yes",F217*F$5,0)</f>
        <v>39.25</v>
      </c>
      <c r="Q217" s="55">
        <f t="shared" si="230"/>
        <v>141.5625</v>
      </c>
      <c r="R217" s="55">
        <f t="shared" si="230"/>
        <v>0</v>
      </c>
      <c r="S217" s="55">
        <f t="shared" si="230"/>
        <v>9.5</v>
      </c>
      <c r="T217" s="55">
        <f t="shared" si="230"/>
        <v>56.075000000000003</v>
      </c>
      <c r="U217" s="55">
        <f t="shared" si="230"/>
        <v>10.979999999999999</v>
      </c>
      <c r="V217" s="55">
        <f t="shared" si="230"/>
        <v>41.13</v>
      </c>
      <c r="W217" s="55">
        <f t="shared" si="230"/>
        <v>0</v>
      </c>
      <c r="X217" s="55">
        <f t="shared" si="230"/>
        <v>0</v>
      </c>
      <c r="Y217" s="56">
        <f t="shared" si="230"/>
        <v>0</v>
      </c>
      <c r="Z217" s="57">
        <f t="shared" si="2"/>
        <v>298.4975</v>
      </c>
      <c r="AA217" s="59">
        <f t="shared" si="3"/>
        <v>3.5535416666666668</v>
      </c>
      <c r="AB217" s="59">
        <f t="shared" si="4"/>
        <v>-1.3746881547619054</v>
      </c>
      <c r="AC217" s="1"/>
      <c r="AD217" s="1"/>
      <c r="AE217" s="1"/>
      <c r="AF217" s="1"/>
      <c r="AG217" s="1"/>
      <c r="AH217" s="1"/>
      <c r="AI217" s="1"/>
      <c r="AJ217" s="1"/>
      <c r="AK217" s="1"/>
      <c r="AL217" s="1">
        <f>IFERROR(VLOOKUP(C217,CALC!$K$2:$M$8,2,FALSE),1)</f>
        <v>1</v>
      </c>
      <c r="AM217" s="1">
        <f>IFERROR(VLOOKUP(C217,CALC!$K$2:$M$8,3,FALSE),1)</f>
        <v>1</v>
      </c>
      <c r="AN217" s="1">
        <f>VLOOKUP(B217,CALC!$E$2:$H$33,3,FALSE)</f>
        <v>1.02</v>
      </c>
      <c r="AO217" s="1">
        <f>VLOOKUP(B217,CALC!$E$2:$H$33,4,FALSE)</f>
        <v>1.01</v>
      </c>
      <c r="AP217" s="1"/>
      <c r="AQ217" s="3">
        <f t="shared" si="5"/>
        <v>3.5535416666666668</v>
      </c>
      <c r="AR217" s="3">
        <f t="shared" si="6"/>
        <v>3.5535416666666668</v>
      </c>
      <c r="AS217" s="3">
        <f t="shared" si="7"/>
        <v>3.5890770833333336</v>
      </c>
      <c r="AT217" s="3">
        <f t="shared" si="8"/>
        <v>3.6246125</v>
      </c>
      <c r="AU217" s="3">
        <f t="shared" si="9"/>
        <v>3.5890770833333336</v>
      </c>
      <c r="AV217" s="3">
        <f t="shared" si="10"/>
        <v>3.6246125</v>
      </c>
      <c r="AW217" s="3">
        <f t="shared" si="11"/>
        <v>3.5890770833333336</v>
      </c>
      <c r="AX217" s="3">
        <f t="shared" si="12"/>
        <v>3.6246125</v>
      </c>
      <c r="AY217" s="3">
        <f t="shared" si="13"/>
        <v>-1.3610773809523815</v>
      </c>
      <c r="AZ217" s="3">
        <f t="shared" si="14"/>
        <v>-1.3610773809523815</v>
      </c>
      <c r="BA217" s="3">
        <f t="shared" si="15"/>
        <v>-1.3610773809523815</v>
      </c>
      <c r="BB217" s="3">
        <f t="shared" si="16"/>
        <v>-1.3746881547619054</v>
      </c>
      <c r="BC217" s="3">
        <f t="shared" si="17"/>
        <v>-1.3882989285714291</v>
      </c>
      <c r="BD217" s="3">
        <f t="shared" si="18"/>
        <v>-1.3746881547619054</v>
      </c>
      <c r="BE217" s="3">
        <f t="shared" si="19"/>
        <v>-1.3882989285714291</v>
      </c>
      <c r="BF217" s="3">
        <f t="shared" si="20"/>
        <v>-1.3746881547619054</v>
      </c>
      <c r="BG217" s="3">
        <f t="shared" si="21"/>
        <v>-1.3882989285714291</v>
      </c>
    </row>
    <row r="218" spans="1:59" ht="15" x14ac:dyDescent="0.25">
      <c r="A218" s="38" t="s">
        <v>382</v>
      </c>
      <c r="B218" s="38" t="s">
        <v>21</v>
      </c>
      <c r="C218" s="38" t="s">
        <v>183</v>
      </c>
      <c r="D218" s="38"/>
      <c r="E218" s="39">
        <f>AVERAGE(IFERROR(VLOOKUP($A218,'Nates Projections'!$A$8:$O$500,5,FALSE),VLOOKUP($A218,'Blakes Projections'!$A$8:$O$500,5,FALSE)),IFERROR(VLOOKUP($A218,'Blakes Projections'!$A$8:$O$500,5,FALSE),VLOOKUP($A218,'Nates Projections'!$A$8:$O$500,5,FALSE)))</f>
        <v>84</v>
      </c>
      <c r="F218" s="38">
        <f>AVERAGE(IFERROR(VLOOKUP($A218,'Nates Projections'!$A$8:$O$500,6,FALSE),VLOOKUP($A218,'Blakes Projections'!$A$8:$O$500,6,FALSE)),IFERROR(VLOOKUP($A218,'Blakes Projections'!$A$8:$O$500,6,FALSE),VLOOKUP($A218,'Nates Projections'!$A$8:$O$500,6,FALSE)))</f>
        <v>19.600000000000001</v>
      </c>
      <c r="G218" s="38">
        <f>AVERAGE(IFERROR(VLOOKUP($A218,'Nates Projections'!$A$8:$O$500,7,FALSE),VLOOKUP($A218,'Blakes Projections'!$A$8:$O$500,7,FALSE)),IFERROR(VLOOKUP($A218,'Blakes Projections'!$A$8:$O$500,7,FALSE),VLOOKUP($A218,'Nates Projections'!$A$8:$O$500,7,FALSE)))</f>
        <v>29.25</v>
      </c>
      <c r="H218" s="38">
        <f>AVERAGE(IFERROR(VLOOKUP($A218,'Nates Projections'!$A$8:$O$500,8,FALSE),VLOOKUP($A218,'Blakes Projections'!$A$8:$O$500,8,FALSE)),IFERROR(VLOOKUP($A218,'Blakes Projections'!$A$8:$O$500,8,FALSE),VLOOKUP($A218,'Nates Projections'!$A$8:$O$500,8,FALSE)))</f>
        <v>48.8</v>
      </c>
      <c r="I218" s="38">
        <f>AVERAGE(IFERROR(VLOOKUP($A218,'Nates Projections'!$A$8:$O$500,9,FALSE),VLOOKUP($A218,'Blakes Projections'!$A$8:$O$500,9,FALSE)),IFERROR(VLOOKUP($A218,'Blakes Projections'!$A$8:$O$500,9,FALSE),VLOOKUP($A218,'Nates Projections'!$A$8:$O$500,9,FALSE)))</f>
        <v>12.649999999999999</v>
      </c>
      <c r="J218" s="38">
        <f>AVERAGE(IFERROR(VLOOKUP($A218,'Nates Projections'!$A$8:$O$500,10,FALSE),VLOOKUP($A218,'Blakes Projections'!$A$8:$O$500,10,FALSE)),IFERROR(VLOOKUP($A218,'Blakes Projections'!$A$8:$O$500,10,FALSE),VLOOKUP($A218,'Nates Projections'!$A$8:$O$500,10,FALSE)))</f>
        <v>136.4</v>
      </c>
      <c r="K218" s="38">
        <f>AVERAGE(IFERROR(VLOOKUP($A218,'Nates Projections'!$A$8:$O$500,11,FALSE),VLOOKUP($A218,'Blakes Projections'!$A$8:$O$500,11,FALSE)),IFERROR(VLOOKUP($A218,'Blakes Projections'!$A$8:$O$500,11,FALSE),VLOOKUP($A218,'Nates Projections'!$A$8:$O$500,11,FALSE)))</f>
        <v>180.35</v>
      </c>
      <c r="L218" s="38">
        <f>AVERAGE(IFERROR(VLOOKUP($A218,'Nates Projections'!$A$8:$O$500,12,FALSE),VLOOKUP($A218,'Blakes Projections'!$A$8:$O$500,12,FALSE)),IFERROR(VLOOKUP($A218,'Blakes Projections'!$A$8:$O$500,12,FALSE),VLOOKUP($A218,'Nates Projections'!$A$8:$O$500,12,FALSE)))</f>
        <v>45.95</v>
      </c>
      <c r="M218" s="38">
        <f>AVERAGE(IFERROR(VLOOKUP($A218,'Nates Projections'!$A$8:$O$500,13,FALSE),VLOOKUP($A218,'Blakes Projections'!$A$8:$O$500,13,FALSE)),IFERROR(VLOOKUP($A218,'Blakes Projections'!$A$8:$O$500,13,FALSE),VLOOKUP($A218,'Nates Projections'!$A$8:$O$500,13,FALSE)))</f>
        <v>46.45</v>
      </c>
      <c r="N218" s="52">
        <f t="shared" si="0"/>
        <v>0.14369501466275661</v>
      </c>
      <c r="O218" s="71">
        <f>AVERAGE(IFERROR(VLOOKUP($A218,'Nates Projections'!$A$8:$O$500,15,FALSE),VLOOKUP($A218,'Blakes Projections'!$A$8:$O$500,15,FALSE)),IFERROR(VLOOKUP($A218,'Blakes Projections'!$A$8:$O$500,15,FALSE),VLOOKUP($A218,'Nates Projections'!$A$8:$O$500,15,FALSE)))</f>
        <v>16.600000000000001</v>
      </c>
      <c r="P218" s="55">
        <f t="shared" ref="P218:Y218" si="231">IF(F$4="Yes",F218*F$5,0)</f>
        <v>98</v>
      </c>
      <c r="Q218" s="55">
        <f t="shared" si="231"/>
        <v>109.6875</v>
      </c>
      <c r="R218" s="55">
        <f t="shared" si="231"/>
        <v>0</v>
      </c>
      <c r="S218" s="55">
        <f t="shared" si="231"/>
        <v>6.3249999999999993</v>
      </c>
      <c r="T218" s="55">
        <f t="shared" si="231"/>
        <v>68.2</v>
      </c>
      <c r="U218" s="55">
        <f t="shared" si="231"/>
        <v>54.104999999999997</v>
      </c>
      <c r="V218" s="55">
        <f t="shared" si="231"/>
        <v>27.57</v>
      </c>
      <c r="W218" s="55">
        <f t="shared" si="231"/>
        <v>0</v>
      </c>
      <c r="X218" s="55">
        <f t="shared" si="231"/>
        <v>0</v>
      </c>
      <c r="Y218" s="56">
        <f t="shared" si="231"/>
        <v>0</v>
      </c>
      <c r="Z218" s="57">
        <f t="shared" si="2"/>
        <v>363.88749999999999</v>
      </c>
      <c r="AA218" s="59">
        <f t="shared" si="3"/>
        <v>4.3319940476190473</v>
      </c>
      <c r="AB218" s="59">
        <f t="shared" si="4"/>
        <v>-1.4142846502976183</v>
      </c>
      <c r="AC218" s="1"/>
      <c r="AD218" s="1"/>
      <c r="AE218" s="1"/>
      <c r="AF218" s="1"/>
      <c r="AG218" s="1"/>
      <c r="AH218" s="1"/>
      <c r="AI218" s="1"/>
      <c r="AJ218" s="1"/>
      <c r="AK218" s="1"/>
      <c r="AL218" s="1">
        <f>IFERROR(VLOOKUP(C218,CALC!$K$2:$M$8,2,FALSE),1)</f>
        <v>1.0900000000000001</v>
      </c>
      <c r="AM218" s="1">
        <f>IFERROR(VLOOKUP(C218,CALC!$K$2:$M$8,3,FALSE),1)</f>
        <v>1.0449999999999999</v>
      </c>
      <c r="AN218" s="1">
        <f>VLOOKUP(B218,CALC!$E$2:$H$33,3,FALSE)</f>
        <v>0.9</v>
      </c>
      <c r="AO218" s="1">
        <f>VLOOKUP(B218,CALC!$E$2:$H$33,4,FALSE)</f>
        <v>0.95</v>
      </c>
      <c r="AP218" s="1"/>
      <c r="AQ218" s="3">
        <f t="shared" si="5"/>
        <v>4.5269337797619045</v>
      </c>
      <c r="AR218" s="3">
        <f t="shared" si="6"/>
        <v>4.7218735119047617</v>
      </c>
      <c r="AS218" s="3">
        <f t="shared" si="7"/>
        <v>4.1153943452380943</v>
      </c>
      <c r="AT218" s="3">
        <f t="shared" si="8"/>
        <v>3.8987946428571427</v>
      </c>
      <c r="AU218" s="3">
        <f t="shared" si="9"/>
        <v>4.3005870907738091</v>
      </c>
      <c r="AV218" s="3">
        <f t="shared" si="10"/>
        <v>4.0742404017857146</v>
      </c>
      <c r="AW218" s="3">
        <f t="shared" si="11"/>
        <v>4.4857798363095238</v>
      </c>
      <c r="AX218" s="3">
        <f t="shared" si="12"/>
        <v>4.249686160714286</v>
      </c>
      <c r="AY218" s="3">
        <f t="shared" si="13"/>
        <v>-1.4246130952380947</v>
      </c>
      <c r="AZ218" s="3">
        <f t="shared" si="14"/>
        <v>-1.4887206845238088</v>
      </c>
      <c r="BA218" s="3">
        <f t="shared" si="15"/>
        <v>-1.5528282738095234</v>
      </c>
      <c r="BB218" s="3">
        <f t="shared" si="16"/>
        <v>-1.3533824404761898</v>
      </c>
      <c r="BC218" s="3">
        <f t="shared" si="17"/>
        <v>-1.2821517857142852</v>
      </c>
      <c r="BD218" s="3">
        <f t="shared" si="18"/>
        <v>-1.4142846502976183</v>
      </c>
      <c r="BE218" s="3">
        <f t="shared" si="19"/>
        <v>-1.339848616071428</v>
      </c>
      <c r="BF218" s="3">
        <f t="shared" si="20"/>
        <v>-1.4751868601190472</v>
      </c>
      <c r="BG218" s="3">
        <f t="shared" si="21"/>
        <v>-1.397545446428571</v>
      </c>
    </row>
    <row r="219" spans="1:59" ht="15" x14ac:dyDescent="0.25">
      <c r="A219" s="38" t="s">
        <v>385</v>
      </c>
      <c r="B219" s="38" t="s">
        <v>56</v>
      </c>
      <c r="C219" s="38" t="s">
        <v>181</v>
      </c>
      <c r="D219" s="1"/>
      <c r="E219" s="39">
        <f>AVERAGE(IFERROR(VLOOKUP($A219,'Nates Projections'!$A$8:$O$500,5,FALSE),VLOOKUP($A219,'Blakes Projections'!$A$8:$O$500,5,FALSE)),IFERROR(VLOOKUP($A219,'Blakes Projections'!$A$8:$O$500,5,FALSE),VLOOKUP($A219,'Nates Projections'!$A$8:$O$500,5,FALSE)))</f>
        <v>84</v>
      </c>
      <c r="F219" s="38">
        <f>AVERAGE(IFERROR(VLOOKUP($A219,'Nates Projections'!$A$8:$O$500,6,FALSE),VLOOKUP($A219,'Blakes Projections'!$A$8:$O$500,6,FALSE)),IFERROR(VLOOKUP($A219,'Blakes Projections'!$A$8:$O$500,6,FALSE),VLOOKUP($A219,'Nates Projections'!$A$8:$O$500,6,FALSE)))</f>
        <v>5.3</v>
      </c>
      <c r="G219" s="38">
        <f>AVERAGE(IFERROR(VLOOKUP($A219,'Nates Projections'!$A$8:$O$500,7,FALSE),VLOOKUP($A219,'Blakes Projections'!$A$8:$O$500,7,FALSE)),IFERROR(VLOOKUP($A219,'Blakes Projections'!$A$8:$O$500,7,FALSE),VLOOKUP($A219,'Nates Projections'!$A$8:$O$500,7,FALSE)))</f>
        <v>22.7</v>
      </c>
      <c r="H219" s="38">
        <f>AVERAGE(IFERROR(VLOOKUP($A219,'Nates Projections'!$A$8:$O$500,8,FALSE),VLOOKUP($A219,'Blakes Projections'!$A$8:$O$500,8,FALSE)),IFERROR(VLOOKUP($A219,'Blakes Projections'!$A$8:$O$500,8,FALSE),VLOOKUP($A219,'Nates Projections'!$A$8:$O$500,8,FALSE)))</f>
        <v>28</v>
      </c>
      <c r="I219" s="38">
        <f>AVERAGE(IFERROR(VLOOKUP($A219,'Nates Projections'!$A$8:$O$500,9,FALSE),VLOOKUP($A219,'Blakes Projections'!$A$8:$O$500,9,FALSE)),IFERROR(VLOOKUP($A219,'Blakes Projections'!$A$8:$O$500,9,FALSE),VLOOKUP($A219,'Nates Projections'!$A$8:$O$500,9,FALSE)))</f>
        <v>0</v>
      </c>
      <c r="J219" s="38">
        <f>AVERAGE(IFERROR(VLOOKUP($A219,'Nates Projections'!$A$8:$O$500,10,FALSE),VLOOKUP($A219,'Blakes Projections'!$A$8:$O$500,10,FALSE)),IFERROR(VLOOKUP($A219,'Blakes Projections'!$A$8:$O$500,10,FALSE),VLOOKUP($A219,'Nates Projections'!$A$8:$O$500,10,FALSE)))</f>
        <v>132.5</v>
      </c>
      <c r="K219" s="38">
        <f>AVERAGE(IFERROR(VLOOKUP($A219,'Nates Projections'!$A$8:$O$500,11,FALSE),VLOOKUP($A219,'Blakes Projections'!$A$8:$O$500,11,FALSE)),IFERROR(VLOOKUP($A219,'Blakes Projections'!$A$8:$O$500,11,FALSE),VLOOKUP($A219,'Nates Projections'!$A$8:$O$500,11,FALSE)))</f>
        <v>184.1</v>
      </c>
      <c r="L219" s="38">
        <f>AVERAGE(IFERROR(VLOOKUP($A219,'Nates Projections'!$A$8:$O$500,12,FALSE),VLOOKUP($A219,'Blakes Projections'!$A$8:$O$500,12,FALSE)),IFERROR(VLOOKUP($A219,'Blakes Projections'!$A$8:$O$500,12,FALSE),VLOOKUP($A219,'Nates Projections'!$A$8:$O$500,12,FALSE)))</f>
        <v>109</v>
      </c>
      <c r="M219" s="38">
        <f>AVERAGE(IFERROR(VLOOKUP($A219,'Nates Projections'!$A$8:$O$500,13,FALSE),VLOOKUP($A219,'Blakes Projections'!$A$8:$O$500,13,FALSE)),IFERROR(VLOOKUP($A219,'Blakes Projections'!$A$8:$O$500,13,FALSE),VLOOKUP($A219,'Nates Projections'!$A$8:$O$500,13,FALSE)))</f>
        <v>91.8</v>
      </c>
      <c r="N219" s="52">
        <f t="shared" si="0"/>
        <v>0.04</v>
      </c>
      <c r="O219" s="71">
        <f>AVERAGE(IFERROR(VLOOKUP($A219,'Nates Projections'!$A$8:$O$500,15,FALSE),VLOOKUP($A219,'Blakes Projections'!$A$8:$O$500,15,FALSE)),IFERROR(VLOOKUP($A219,'Blakes Projections'!$A$8:$O$500,15,FALSE),VLOOKUP($A219,'Nates Projections'!$A$8:$O$500,15,FALSE)))</f>
        <v>17.75</v>
      </c>
      <c r="P219" s="55">
        <f t="shared" ref="P219:Y219" si="232">IF(F$4="Yes",F219*F$5,0)</f>
        <v>26.5</v>
      </c>
      <c r="Q219" s="55">
        <f t="shared" si="232"/>
        <v>85.125</v>
      </c>
      <c r="R219" s="55">
        <f t="shared" si="232"/>
        <v>0</v>
      </c>
      <c r="S219" s="55">
        <f t="shared" si="232"/>
        <v>0</v>
      </c>
      <c r="T219" s="55">
        <f t="shared" si="232"/>
        <v>66.25</v>
      </c>
      <c r="U219" s="55">
        <f t="shared" si="232"/>
        <v>55.23</v>
      </c>
      <c r="V219" s="55">
        <f t="shared" si="232"/>
        <v>65.399999999999991</v>
      </c>
      <c r="W219" s="55">
        <f t="shared" si="232"/>
        <v>0</v>
      </c>
      <c r="X219" s="55">
        <f t="shared" si="232"/>
        <v>0</v>
      </c>
      <c r="Y219" s="56">
        <f t="shared" si="232"/>
        <v>0</v>
      </c>
      <c r="Z219" s="57">
        <f t="shared" si="2"/>
        <v>298.505</v>
      </c>
      <c r="AA219" s="59">
        <f t="shared" si="3"/>
        <v>3.5536309523809524</v>
      </c>
      <c r="AB219" s="59">
        <f t="shared" si="4"/>
        <v>-1.4562572619047625</v>
      </c>
      <c r="AC219" s="1"/>
      <c r="AD219" s="1"/>
      <c r="AE219" s="1"/>
      <c r="AF219" s="1"/>
      <c r="AG219" s="1"/>
      <c r="AH219" s="1"/>
      <c r="AI219" s="1"/>
      <c r="AJ219" s="1"/>
      <c r="AK219" s="1"/>
      <c r="AL219" s="1">
        <f>IFERROR(VLOOKUP(C219,CALC!$K$2:$M$8,2,FALSE),1)</f>
        <v>1</v>
      </c>
      <c r="AM219" s="1">
        <f>IFERROR(VLOOKUP(C219,CALC!$K$2:$M$8,3,FALSE),1)</f>
        <v>1</v>
      </c>
      <c r="AN219" s="1">
        <f>VLOOKUP(B219,CALC!$E$2:$H$33,3,FALSE)</f>
        <v>1.1399999999999999</v>
      </c>
      <c r="AO219" s="1">
        <f>VLOOKUP(B219,CALC!$E$2:$H$33,4,FALSE)</f>
        <v>1.0699999999999998</v>
      </c>
      <c r="AP219" s="1"/>
      <c r="AQ219" s="3">
        <f t="shared" si="5"/>
        <v>3.5536309523809524</v>
      </c>
      <c r="AR219" s="3">
        <f t="shared" si="6"/>
        <v>3.5536309523809524</v>
      </c>
      <c r="AS219" s="3">
        <f t="shared" si="7"/>
        <v>3.8023851190476186</v>
      </c>
      <c r="AT219" s="3">
        <f t="shared" si="8"/>
        <v>4.0511392857142852</v>
      </c>
      <c r="AU219" s="3">
        <f t="shared" si="9"/>
        <v>3.8023851190476186</v>
      </c>
      <c r="AV219" s="3">
        <f t="shared" si="10"/>
        <v>4.0511392857142852</v>
      </c>
      <c r="AW219" s="3">
        <f t="shared" si="11"/>
        <v>3.8023851190476186</v>
      </c>
      <c r="AX219" s="3">
        <f t="shared" si="12"/>
        <v>4.0511392857142852</v>
      </c>
      <c r="AY219" s="3">
        <f t="shared" si="13"/>
        <v>-1.3609880952380959</v>
      </c>
      <c r="AZ219" s="3">
        <f t="shared" si="14"/>
        <v>-1.3609880952380959</v>
      </c>
      <c r="BA219" s="3">
        <f t="shared" si="15"/>
        <v>-1.3609880952380959</v>
      </c>
      <c r="BB219" s="3">
        <f t="shared" si="16"/>
        <v>-1.4562572619047625</v>
      </c>
      <c r="BC219" s="3">
        <f t="shared" si="17"/>
        <v>-1.5515264285714292</v>
      </c>
      <c r="BD219" s="3">
        <f t="shared" si="18"/>
        <v>-1.4562572619047625</v>
      </c>
      <c r="BE219" s="3">
        <f t="shared" si="19"/>
        <v>-1.5515264285714292</v>
      </c>
      <c r="BF219" s="3">
        <f t="shared" si="20"/>
        <v>-1.4562572619047625</v>
      </c>
      <c r="BG219" s="3">
        <f t="shared" si="21"/>
        <v>-1.5515264285714292</v>
      </c>
    </row>
    <row r="220" spans="1:59" ht="15" x14ac:dyDescent="0.25">
      <c r="A220" s="38" t="s">
        <v>388</v>
      </c>
      <c r="B220" s="38" t="s">
        <v>51</v>
      </c>
      <c r="C220" s="38" t="s">
        <v>181</v>
      </c>
      <c r="D220" s="38"/>
      <c r="E220" s="39">
        <f>AVERAGE(IFERROR(VLOOKUP($A220,'Nates Projections'!$A$8:$O$500,5,FALSE),VLOOKUP($A220,'Blakes Projections'!$A$8:$O$500,5,FALSE)),IFERROR(VLOOKUP($A220,'Blakes Projections'!$A$8:$O$500,5,FALSE),VLOOKUP($A220,'Nates Projections'!$A$8:$O$500,5,FALSE)))</f>
        <v>84</v>
      </c>
      <c r="F220" s="38">
        <f>AVERAGE(IFERROR(VLOOKUP($A220,'Nates Projections'!$A$8:$O$500,6,FALSE),VLOOKUP($A220,'Blakes Projections'!$A$8:$O$500,6,FALSE)),IFERROR(VLOOKUP($A220,'Blakes Projections'!$A$8:$O$500,6,FALSE),VLOOKUP($A220,'Nates Projections'!$A$8:$O$500,6,FALSE)))</f>
        <v>3.9</v>
      </c>
      <c r="G220" s="38">
        <f>AVERAGE(IFERROR(VLOOKUP($A220,'Nates Projections'!$A$8:$O$500,7,FALSE),VLOOKUP($A220,'Blakes Projections'!$A$8:$O$500,7,FALSE)),IFERROR(VLOOKUP($A220,'Blakes Projections'!$A$8:$O$500,7,FALSE),VLOOKUP($A220,'Nates Projections'!$A$8:$O$500,7,FALSE)))</f>
        <v>23.6</v>
      </c>
      <c r="H220" s="38">
        <f>AVERAGE(IFERROR(VLOOKUP($A220,'Nates Projections'!$A$8:$O$500,8,FALSE),VLOOKUP($A220,'Blakes Projections'!$A$8:$O$500,8,FALSE)),IFERROR(VLOOKUP($A220,'Blakes Projections'!$A$8:$O$500,8,FALSE),VLOOKUP($A220,'Nates Projections'!$A$8:$O$500,8,FALSE)))</f>
        <v>27.5</v>
      </c>
      <c r="I220" s="38">
        <f>AVERAGE(IFERROR(VLOOKUP($A220,'Nates Projections'!$A$8:$O$500,9,FALSE),VLOOKUP($A220,'Blakes Projections'!$A$8:$O$500,9,FALSE)),IFERROR(VLOOKUP($A220,'Blakes Projections'!$A$8:$O$500,9,FALSE),VLOOKUP($A220,'Nates Projections'!$A$8:$O$500,9,FALSE)))</f>
        <v>0</v>
      </c>
      <c r="J220" s="38">
        <f>AVERAGE(IFERROR(VLOOKUP($A220,'Nates Projections'!$A$8:$O$500,10,FALSE),VLOOKUP($A220,'Blakes Projections'!$A$8:$O$500,10,FALSE)),IFERROR(VLOOKUP($A220,'Blakes Projections'!$A$8:$O$500,10,FALSE),VLOOKUP($A220,'Nates Projections'!$A$8:$O$500,10,FALSE)))</f>
        <v>82.6</v>
      </c>
      <c r="K220" s="38">
        <f>AVERAGE(IFERROR(VLOOKUP($A220,'Nates Projections'!$A$8:$O$500,11,FALSE),VLOOKUP($A220,'Blakes Projections'!$A$8:$O$500,11,FALSE)),IFERROR(VLOOKUP($A220,'Blakes Projections'!$A$8:$O$500,11,FALSE),VLOOKUP($A220,'Nates Projections'!$A$8:$O$500,11,FALSE)))</f>
        <v>139</v>
      </c>
      <c r="L220" s="38">
        <f>AVERAGE(IFERROR(VLOOKUP($A220,'Nates Projections'!$A$8:$O$500,12,FALSE),VLOOKUP($A220,'Blakes Projections'!$A$8:$O$500,12,FALSE)),IFERROR(VLOOKUP($A220,'Blakes Projections'!$A$8:$O$500,12,FALSE),VLOOKUP($A220,'Nates Projections'!$A$8:$O$500,12,FALSE)))</f>
        <v>174.4</v>
      </c>
      <c r="M220" s="38">
        <f>AVERAGE(IFERROR(VLOOKUP($A220,'Nates Projections'!$A$8:$O$500,13,FALSE),VLOOKUP($A220,'Blakes Projections'!$A$8:$O$500,13,FALSE)),IFERROR(VLOOKUP($A220,'Blakes Projections'!$A$8:$O$500,13,FALSE),VLOOKUP($A220,'Nates Projections'!$A$8:$O$500,13,FALSE)))</f>
        <v>67.599999999999994</v>
      </c>
      <c r="N220" s="52">
        <f t="shared" si="0"/>
        <v>4.7215496368038741E-2</v>
      </c>
      <c r="O220" s="71">
        <f>AVERAGE(IFERROR(VLOOKUP($A220,'Nates Projections'!$A$8:$O$500,15,FALSE),VLOOKUP($A220,'Blakes Projections'!$A$8:$O$500,15,FALSE)),IFERROR(VLOOKUP($A220,'Blakes Projections'!$A$8:$O$500,15,FALSE),VLOOKUP($A220,'Nates Projections'!$A$8:$O$500,15,FALSE)))</f>
        <v>21.5</v>
      </c>
      <c r="P220" s="55">
        <f t="shared" ref="P220:Y220" si="233">IF(F$4="Yes",F220*F$5,0)</f>
        <v>19.5</v>
      </c>
      <c r="Q220" s="55">
        <f t="shared" si="233"/>
        <v>88.5</v>
      </c>
      <c r="R220" s="55">
        <f t="shared" si="233"/>
        <v>0</v>
      </c>
      <c r="S220" s="55">
        <f t="shared" si="233"/>
        <v>0</v>
      </c>
      <c r="T220" s="55">
        <f t="shared" si="233"/>
        <v>41.3</v>
      </c>
      <c r="U220" s="55">
        <f t="shared" si="233"/>
        <v>41.699999999999996</v>
      </c>
      <c r="V220" s="55">
        <f t="shared" si="233"/>
        <v>104.64</v>
      </c>
      <c r="W220" s="55">
        <f t="shared" si="233"/>
        <v>0</v>
      </c>
      <c r="X220" s="55">
        <f t="shared" si="233"/>
        <v>0</v>
      </c>
      <c r="Y220" s="56">
        <f t="shared" si="233"/>
        <v>0</v>
      </c>
      <c r="Z220" s="57">
        <f t="shared" si="2"/>
        <v>295.64</v>
      </c>
      <c r="AA220" s="59">
        <f t="shared" si="3"/>
        <v>3.5195238095238093</v>
      </c>
      <c r="AB220" s="59">
        <f t="shared" si="4"/>
        <v>-1.3741688095238105</v>
      </c>
      <c r="AC220" s="1"/>
      <c r="AD220" s="1"/>
      <c r="AE220" s="1"/>
      <c r="AF220" s="1"/>
      <c r="AG220" s="1"/>
      <c r="AH220" s="1"/>
      <c r="AI220" s="1"/>
      <c r="AJ220" s="1"/>
      <c r="AK220" s="1"/>
      <c r="AL220" s="1">
        <f>IFERROR(VLOOKUP(C220,CALC!$K$2:$M$8,2,FALSE),1)</f>
        <v>1</v>
      </c>
      <c r="AM220" s="1">
        <f>IFERROR(VLOOKUP(C220,CALC!$K$2:$M$8,3,FALSE),1)</f>
        <v>1</v>
      </c>
      <c r="AN220" s="1">
        <f>VLOOKUP(B220,CALC!$E$2:$H$33,3,FALSE)</f>
        <v>0.97</v>
      </c>
      <c r="AO220" s="1">
        <f>VLOOKUP(B220,CALC!$E$2:$H$33,4,FALSE)</f>
        <v>0.98499999999999999</v>
      </c>
      <c r="AP220" s="1"/>
      <c r="AQ220" s="3">
        <f t="shared" si="5"/>
        <v>3.5195238095238093</v>
      </c>
      <c r="AR220" s="3">
        <f t="shared" si="6"/>
        <v>3.5195238095238093</v>
      </c>
      <c r="AS220" s="3">
        <f t="shared" si="7"/>
        <v>3.466730952380952</v>
      </c>
      <c r="AT220" s="3">
        <f t="shared" si="8"/>
        <v>3.4139380952380951</v>
      </c>
      <c r="AU220" s="3">
        <f t="shared" si="9"/>
        <v>3.466730952380952</v>
      </c>
      <c r="AV220" s="3">
        <f t="shared" si="10"/>
        <v>3.4139380952380951</v>
      </c>
      <c r="AW220" s="3">
        <f t="shared" si="11"/>
        <v>3.466730952380952</v>
      </c>
      <c r="AX220" s="3">
        <f t="shared" si="12"/>
        <v>3.4139380952380951</v>
      </c>
      <c r="AY220" s="3">
        <f t="shared" si="13"/>
        <v>-1.3950952380952391</v>
      </c>
      <c r="AZ220" s="3">
        <f t="shared" si="14"/>
        <v>-1.3950952380952391</v>
      </c>
      <c r="BA220" s="3">
        <f t="shared" si="15"/>
        <v>-1.3950952380952391</v>
      </c>
      <c r="BB220" s="3">
        <f t="shared" si="16"/>
        <v>-1.3741688095238105</v>
      </c>
      <c r="BC220" s="3">
        <f t="shared" si="17"/>
        <v>-1.3532423809523819</v>
      </c>
      <c r="BD220" s="3">
        <f t="shared" si="18"/>
        <v>-1.3741688095238105</v>
      </c>
      <c r="BE220" s="3">
        <f t="shared" si="19"/>
        <v>-1.3532423809523819</v>
      </c>
      <c r="BF220" s="3">
        <f t="shared" si="20"/>
        <v>-1.3741688095238105</v>
      </c>
      <c r="BG220" s="3">
        <f t="shared" si="21"/>
        <v>-1.3532423809523819</v>
      </c>
    </row>
    <row r="221" spans="1:59" ht="15" x14ac:dyDescent="0.25">
      <c r="A221" s="38" t="s">
        <v>389</v>
      </c>
      <c r="B221" s="38" t="s">
        <v>70</v>
      </c>
      <c r="C221" s="38" t="s">
        <v>186</v>
      </c>
      <c r="D221" s="38"/>
      <c r="E221" s="39">
        <f>AVERAGE(IFERROR(VLOOKUP($A221,'Nates Projections'!$A$8:$O$500,5,FALSE),VLOOKUP($A221,'Blakes Projections'!$A$8:$O$500,5,FALSE)),IFERROR(VLOOKUP($A221,'Blakes Projections'!$A$8:$O$500,5,FALSE),VLOOKUP($A221,'Nates Projections'!$A$8:$O$500,5,FALSE)))</f>
        <v>84</v>
      </c>
      <c r="F221" s="38">
        <f>AVERAGE(IFERROR(VLOOKUP($A221,'Nates Projections'!$A$8:$O$500,6,FALSE),VLOOKUP($A221,'Blakes Projections'!$A$8:$O$500,6,FALSE)),IFERROR(VLOOKUP($A221,'Blakes Projections'!$A$8:$O$500,6,FALSE),VLOOKUP($A221,'Nates Projections'!$A$8:$O$500,6,FALSE)))</f>
        <v>19.25</v>
      </c>
      <c r="G221" s="38">
        <f>AVERAGE(IFERROR(VLOOKUP($A221,'Nates Projections'!$A$8:$O$500,7,FALSE),VLOOKUP($A221,'Blakes Projections'!$A$8:$O$500,7,FALSE)),IFERROR(VLOOKUP($A221,'Blakes Projections'!$A$8:$O$500,7,FALSE),VLOOKUP($A221,'Nates Projections'!$A$8:$O$500,7,FALSE)))</f>
        <v>14.75</v>
      </c>
      <c r="H221" s="38">
        <f>AVERAGE(IFERROR(VLOOKUP($A221,'Nates Projections'!$A$8:$O$500,8,FALSE),VLOOKUP($A221,'Blakes Projections'!$A$8:$O$500,8,FALSE)),IFERROR(VLOOKUP($A221,'Blakes Projections'!$A$8:$O$500,8,FALSE),VLOOKUP($A221,'Nates Projections'!$A$8:$O$500,8,FALSE)))</f>
        <v>34</v>
      </c>
      <c r="I221" s="38">
        <f>AVERAGE(IFERROR(VLOOKUP($A221,'Nates Projections'!$A$8:$O$500,9,FALSE),VLOOKUP($A221,'Blakes Projections'!$A$8:$O$500,9,FALSE)),IFERROR(VLOOKUP($A221,'Blakes Projections'!$A$8:$O$500,9,FALSE),VLOOKUP($A221,'Nates Projections'!$A$8:$O$500,9,FALSE)))</f>
        <v>2.8499999999999996</v>
      </c>
      <c r="J221" s="38">
        <f>AVERAGE(IFERROR(VLOOKUP($A221,'Nates Projections'!$A$8:$O$500,10,FALSE),VLOOKUP($A221,'Blakes Projections'!$A$8:$O$500,10,FALSE)),IFERROR(VLOOKUP($A221,'Blakes Projections'!$A$8:$O$500,10,FALSE),VLOOKUP($A221,'Nates Projections'!$A$8:$O$500,10,FALSE)))</f>
        <v>163.30000000000001</v>
      </c>
      <c r="K221" s="38">
        <f>AVERAGE(IFERROR(VLOOKUP($A221,'Nates Projections'!$A$8:$O$500,11,FALSE),VLOOKUP($A221,'Blakes Projections'!$A$8:$O$500,11,FALSE)),IFERROR(VLOOKUP($A221,'Blakes Projections'!$A$8:$O$500,11,FALSE),VLOOKUP($A221,'Nates Projections'!$A$8:$O$500,11,FALSE)))</f>
        <v>367.75</v>
      </c>
      <c r="L221" s="38">
        <f>AVERAGE(IFERROR(VLOOKUP($A221,'Nates Projections'!$A$8:$O$500,12,FALSE),VLOOKUP($A221,'Blakes Projections'!$A$8:$O$500,12,FALSE)),IFERROR(VLOOKUP($A221,'Blakes Projections'!$A$8:$O$500,12,FALSE),VLOOKUP($A221,'Nates Projections'!$A$8:$O$500,12,FALSE)))</f>
        <v>31.55</v>
      </c>
      <c r="M221" s="38">
        <f>AVERAGE(IFERROR(VLOOKUP($A221,'Nates Projections'!$A$8:$O$500,13,FALSE),VLOOKUP($A221,'Blakes Projections'!$A$8:$O$500,13,FALSE)),IFERROR(VLOOKUP($A221,'Blakes Projections'!$A$8:$O$500,13,FALSE),VLOOKUP($A221,'Nates Projections'!$A$8:$O$500,13,FALSE)))</f>
        <v>49</v>
      </c>
      <c r="N221" s="52">
        <f t="shared" si="0"/>
        <v>0.11788120024494794</v>
      </c>
      <c r="O221" s="71">
        <f>AVERAGE(IFERROR(VLOOKUP($A221,'Nates Projections'!$A$8:$O$500,15,FALSE),VLOOKUP($A221,'Blakes Projections'!$A$8:$O$500,15,FALSE)),IFERROR(VLOOKUP($A221,'Blakes Projections'!$A$8:$O$500,15,FALSE),VLOOKUP($A221,'Nates Projections'!$A$8:$O$500,15,FALSE)))</f>
        <v>15.35</v>
      </c>
      <c r="P221" s="55">
        <f t="shared" ref="P221:Y221" si="234">IF(F$4="Yes",F221*F$5,0)</f>
        <v>96.25</v>
      </c>
      <c r="Q221" s="55">
        <f t="shared" si="234"/>
        <v>55.3125</v>
      </c>
      <c r="R221" s="55">
        <f t="shared" si="234"/>
        <v>0</v>
      </c>
      <c r="S221" s="55">
        <f t="shared" si="234"/>
        <v>1.4249999999999998</v>
      </c>
      <c r="T221" s="55">
        <f t="shared" si="234"/>
        <v>81.650000000000006</v>
      </c>
      <c r="U221" s="55">
        <f t="shared" si="234"/>
        <v>110.325</v>
      </c>
      <c r="V221" s="55">
        <f t="shared" si="234"/>
        <v>18.93</v>
      </c>
      <c r="W221" s="55">
        <f t="shared" si="234"/>
        <v>0</v>
      </c>
      <c r="X221" s="55">
        <f t="shared" si="234"/>
        <v>0</v>
      </c>
      <c r="Y221" s="56">
        <f t="shared" si="234"/>
        <v>0</v>
      </c>
      <c r="Z221" s="57">
        <f t="shared" si="2"/>
        <v>363.89250000000004</v>
      </c>
      <c r="AA221" s="59">
        <f t="shared" si="3"/>
        <v>4.3320535714285722</v>
      </c>
      <c r="AB221" s="59">
        <f t="shared" si="4"/>
        <v>-1.5482048214285695</v>
      </c>
      <c r="AC221" s="1"/>
      <c r="AD221" s="1"/>
      <c r="AE221" s="1"/>
      <c r="AF221" s="1"/>
      <c r="AG221" s="1"/>
      <c r="AH221" s="1"/>
      <c r="AI221" s="1"/>
      <c r="AJ221" s="1"/>
      <c r="AK221" s="1"/>
      <c r="AL221" s="1">
        <f>IFERROR(VLOOKUP(C221,CALC!$K$2:$M$8,2,FALSE),1)</f>
        <v>1.08</v>
      </c>
      <c r="AM221" s="1">
        <f>IFERROR(VLOOKUP(C221,CALC!$K$2:$M$8,3,FALSE),1)</f>
        <v>1.04</v>
      </c>
      <c r="AN221" s="1">
        <f>VLOOKUP(B221,CALC!$E$2:$H$33,3,FALSE)</f>
        <v>1.0900000000000001</v>
      </c>
      <c r="AO221" s="1">
        <f>VLOOKUP(B221,CALC!$E$2:$H$33,4,FALSE)</f>
        <v>1.0449999999999999</v>
      </c>
      <c r="AP221" s="1"/>
      <c r="AQ221" s="3">
        <f t="shared" si="5"/>
        <v>4.5053357142857156</v>
      </c>
      <c r="AR221" s="3">
        <f t="shared" si="6"/>
        <v>4.678617857142858</v>
      </c>
      <c r="AS221" s="3">
        <f t="shared" si="7"/>
        <v>4.526995982142858</v>
      </c>
      <c r="AT221" s="3">
        <f t="shared" si="8"/>
        <v>4.7219383928571439</v>
      </c>
      <c r="AU221" s="3">
        <f t="shared" si="9"/>
        <v>4.7080758214285723</v>
      </c>
      <c r="AV221" s="3">
        <f t="shared" si="10"/>
        <v>4.9108159285714299</v>
      </c>
      <c r="AW221" s="3">
        <f t="shared" si="11"/>
        <v>4.8891556607142865</v>
      </c>
      <c r="AX221" s="3">
        <f t="shared" si="12"/>
        <v>5.0996934642857159</v>
      </c>
      <c r="AY221" s="3">
        <f t="shared" si="13"/>
        <v>-1.4245535714285698</v>
      </c>
      <c r="AZ221" s="3">
        <f t="shared" si="14"/>
        <v>-1.4815357142857126</v>
      </c>
      <c r="BA221" s="3">
        <f t="shared" si="15"/>
        <v>-1.5385178571428555</v>
      </c>
      <c r="BB221" s="3">
        <f t="shared" si="16"/>
        <v>-1.4886584821428552</v>
      </c>
      <c r="BC221" s="3">
        <f t="shared" si="17"/>
        <v>-1.5527633928571412</v>
      </c>
      <c r="BD221" s="3">
        <f t="shared" si="18"/>
        <v>-1.5482048214285695</v>
      </c>
      <c r="BE221" s="3">
        <f t="shared" si="19"/>
        <v>-1.6148739285714269</v>
      </c>
      <c r="BF221" s="3">
        <f t="shared" si="20"/>
        <v>-1.6077511607142838</v>
      </c>
      <c r="BG221" s="3">
        <f t="shared" si="21"/>
        <v>-1.6769844642857126</v>
      </c>
    </row>
    <row r="222" spans="1:59" ht="15" x14ac:dyDescent="0.25">
      <c r="A222" s="38" t="s">
        <v>362</v>
      </c>
      <c r="B222" s="38" t="s">
        <v>70</v>
      </c>
      <c r="C222" s="38" t="s">
        <v>191</v>
      </c>
      <c r="D222" s="38"/>
      <c r="E222" s="39">
        <f>AVERAGE(IFERROR(VLOOKUP($A222,'Nates Projections'!$A$8:$O$500,5,FALSE),VLOOKUP($A222,'Blakes Projections'!$A$8:$O$500,5,FALSE)),IFERROR(VLOOKUP($A222,'Blakes Projections'!$A$8:$O$500,5,FALSE),VLOOKUP($A222,'Nates Projections'!$A$8:$O$500,5,FALSE)))</f>
        <v>84</v>
      </c>
      <c r="F222" s="38">
        <f>AVERAGE(IFERROR(VLOOKUP($A222,'Nates Projections'!$A$8:$O$500,6,FALSE),VLOOKUP($A222,'Blakes Projections'!$A$8:$O$500,6,FALSE)),IFERROR(VLOOKUP($A222,'Blakes Projections'!$A$8:$O$500,6,FALSE),VLOOKUP($A222,'Nates Projections'!$A$8:$O$500,6,FALSE)))</f>
        <v>21.55</v>
      </c>
      <c r="G222" s="38">
        <f>AVERAGE(IFERROR(VLOOKUP($A222,'Nates Projections'!$A$8:$O$500,7,FALSE),VLOOKUP($A222,'Blakes Projections'!$A$8:$O$500,7,FALSE)),IFERROR(VLOOKUP($A222,'Blakes Projections'!$A$8:$O$500,7,FALSE),VLOOKUP($A222,'Nates Projections'!$A$8:$O$500,7,FALSE)))</f>
        <v>35.6</v>
      </c>
      <c r="H222" s="38">
        <f>AVERAGE(IFERROR(VLOOKUP($A222,'Nates Projections'!$A$8:$O$500,8,FALSE),VLOOKUP($A222,'Blakes Projections'!$A$8:$O$500,8,FALSE)),IFERROR(VLOOKUP($A222,'Blakes Projections'!$A$8:$O$500,8,FALSE),VLOOKUP($A222,'Nates Projections'!$A$8:$O$500,8,FALSE)))</f>
        <v>57.15</v>
      </c>
      <c r="I222" s="38">
        <f>AVERAGE(IFERROR(VLOOKUP($A222,'Nates Projections'!$A$8:$O$500,9,FALSE),VLOOKUP($A222,'Blakes Projections'!$A$8:$O$500,9,FALSE)),IFERROR(VLOOKUP($A222,'Blakes Projections'!$A$8:$O$500,9,FALSE),VLOOKUP($A222,'Nates Projections'!$A$8:$O$500,9,FALSE)))</f>
        <v>15.5</v>
      </c>
      <c r="J222" s="38">
        <f>AVERAGE(IFERROR(VLOOKUP($A222,'Nates Projections'!$A$8:$O$500,10,FALSE),VLOOKUP($A222,'Blakes Projections'!$A$8:$O$500,10,FALSE)),IFERROR(VLOOKUP($A222,'Blakes Projections'!$A$8:$O$500,10,FALSE),VLOOKUP($A222,'Nates Projections'!$A$8:$O$500,10,FALSE)))</f>
        <v>166.89999999999998</v>
      </c>
      <c r="K222" s="38">
        <f>AVERAGE(IFERROR(VLOOKUP($A222,'Nates Projections'!$A$8:$O$500,11,FALSE),VLOOKUP($A222,'Blakes Projections'!$A$8:$O$500,11,FALSE)),IFERROR(VLOOKUP($A222,'Blakes Projections'!$A$8:$O$500,11,FALSE),VLOOKUP($A222,'Nates Projections'!$A$8:$O$500,11,FALSE)))</f>
        <v>25.549999999999997</v>
      </c>
      <c r="L222" s="38">
        <f>AVERAGE(IFERROR(VLOOKUP($A222,'Nates Projections'!$A$8:$O$500,12,FALSE),VLOOKUP($A222,'Blakes Projections'!$A$8:$O$500,12,FALSE)),IFERROR(VLOOKUP($A222,'Blakes Projections'!$A$8:$O$500,12,FALSE),VLOOKUP($A222,'Nates Projections'!$A$8:$O$500,12,FALSE)))</f>
        <v>38.849999999999994</v>
      </c>
      <c r="M222" s="38">
        <f>AVERAGE(IFERROR(VLOOKUP($A222,'Nates Projections'!$A$8:$O$500,13,FALSE),VLOOKUP($A222,'Blakes Projections'!$A$8:$O$500,13,FALSE)),IFERROR(VLOOKUP($A222,'Blakes Projections'!$A$8:$O$500,13,FALSE),VLOOKUP($A222,'Nates Projections'!$A$8:$O$500,13,FALSE)))</f>
        <v>21.35</v>
      </c>
      <c r="N222" s="52">
        <f t="shared" si="0"/>
        <v>0.12911923307369685</v>
      </c>
      <c r="O222" s="71">
        <f>AVERAGE(IFERROR(VLOOKUP($A222,'Nates Projections'!$A$8:$O$500,15,FALSE),VLOOKUP($A222,'Blakes Projections'!$A$8:$O$500,15,FALSE)),IFERROR(VLOOKUP($A222,'Blakes Projections'!$A$8:$O$500,15,FALSE),VLOOKUP($A222,'Nates Projections'!$A$8:$O$500,15,FALSE)))</f>
        <v>16.25</v>
      </c>
      <c r="P222" s="55">
        <f t="shared" ref="P222:Y222" si="235">IF(F$4="Yes",F222*F$5,0)</f>
        <v>107.75</v>
      </c>
      <c r="Q222" s="55">
        <f t="shared" si="235"/>
        <v>133.5</v>
      </c>
      <c r="R222" s="55">
        <f t="shared" si="235"/>
        <v>0</v>
      </c>
      <c r="S222" s="55">
        <f t="shared" si="235"/>
        <v>7.75</v>
      </c>
      <c r="T222" s="55">
        <f t="shared" si="235"/>
        <v>83.449999999999989</v>
      </c>
      <c r="U222" s="55">
        <f t="shared" si="235"/>
        <v>7.6649999999999991</v>
      </c>
      <c r="V222" s="55">
        <f t="shared" si="235"/>
        <v>23.309999999999995</v>
      </c>
      <c r="W222" s="55">
        <f t="shared" si="235"/>
        <v>0</v>
      </c>
      <c r="X222" s="55">
        <f t="shared" si="235"/>
        <v>0</v>
      </c>
      <c r="Y222" s="56">
        <f t="shared" si="235"/>
        <v>0</v>
      </c>
      <c r="Z222" s="57">
        <f t="shared" si="2"/>
        <v>363.42500000000001</v>
      </c>
      <c r="AA222" s="59">
        <f t="shared" si="3"/>
        <v>4.3264880952380951</v>
      </c>
      <c r="AB222" s="59">
        <f t="shared" si="4"/>
        <v>-1.5393086369047611</v>
      </c>
      <c r="AC222" s="1"/>
      <c r="AD222" s="1"/>
      <c r="AE222" s="1"/>
      <c r="AF222" s="1"/>
      <c r="AG222" s="1"/>
      <c r="AH222" s="1"/>
      <c r="AI222" s="1"/>
      <c r="AJ222" s="1"/>
      <c r="AK222" s="1"/>
      <c r="AL222" s="1">
        <f>IFERROR(VLOOKUP(C222,CALC!$K$2:$M$8,2,FALSE),1)</f>
        <v>1.06</v>
      </c>
      <c r="AM222" s="1">
        <f>IFERROR(VLOOKUP(C222,CALC!$K$2:$M$8,3,FALSE),1)</f>
        <v>1.03</v>
      </c>
      <c r="AN222" s="1">
        <f>VLOOKUP(B222,CALC!$E$2:$H$33,3,FALSE)</f>
        <v>1.0900000000000001</v>
      </c>
      <c r="AO222" s="1">
        <f>VLOOKUP(B222,CALC!$E$2:$H$33,4,FALSE)</f>
        <v>1.0449999999999999</v>
      </c>
      <c r="AP222" s="1"/>
      <c r="AQ222" s="3">
        <f t="shared" si="5"/>
        <v>4.4562827380952381</v>
      </c>
      <c r="AR222" s="3">
        <f t="shared" si="6"/>
        <v>4.5860773809523812</v>
      </c>
      <c r="AS222" s="3">
        <f t="shared" si="7"/>
        <v>4.5211800595238092</v>
      </c>
      <c r="AT222" s="3">
        <f t="shared" si="8"/>
        <v>4.7158720238095242</v>
      </c>
      <c r="AU222" s="3">
        <f t="shared" si="9"/>
        <v>4.6568154613095238</v>
      </c>
      <c r="AV222" s="3">
        <f t="shared" si="10"/>
        <v>4.8573481845238096</v>
      </c>
      <c r="AW222" s="3">
        <f t="shared" si="11"/>
        <v>4.7924508630952376</v>
      </c>
      <c r="AX222" s="3">
        <f t="shared" si="12"/>
        <v>4.9988243452380958</v>
      </c>
      <c r="AY222" s="3">
        <f t="shared" si="13"/>
        <v>-1.4301190476190468</v>
      </c>
      <c r="AZ222" s="3">
        <f t="shared" si="14"/>
        <v>-1.4730226190476183</v>
      </c>
      <c r="BA222" s="3">
        <f t="shared" si="15"/>
        <v>-1.5159261904761898</v>
      </c>
      <c r="BB222" s="3">
        <f t="shared" si="16"/>
        <v>-1.4944744047619039</v>
      </c>
      <c r="BC222" s="3">
        <f t="shared" si="17"/>
        <v>-1.5588297619047611</v>
      </c>
      <c r="BD222" s="3">
        <f t="shared" si="18"/>
        <v>-1.5393086369047611</v>
      </c>
      <c r="BE222" s="3">
        <f t="shared" si="19"/>
        <v>-1.605594654761904</v>
      </c>
      <c r="BF222" s="3">
        <f t="shared" si="20"/>
        <v>-1.5841428690476183</v>
      </c>
      <c r="BG222" s="3">
        <f t="shared" si="21"/>
        <v>-1.6523595476190471</v>
      </c>
    </row>
    <row r="223" spans="1:59" ht="15" x14ac:dyDescent="0.25">
      <c r="A223" s="38" t="s">
        <v>392</v>
      </c>
      <c r="B223" s="38" t="s">
        <v>16</v>
      </c>
      <c r="C223" s="38" t="s">
        <v>181</v>
      </c>
      <c r="D223" s="38"/>
      <c r="E223" s="39">
        <f>AVERAGE(IFERROR(VLOOKUP($A223,'Nates Projections'!$A$8:$O$500,5,FALSE),VLOOKUP($A223,'Blakes Projections'!$A$8:$O$500,5,FALSE)),IFERROR(VLOOKUP($A223,'Blakes Projections'!$A$8:$O$500,5,FALSE),VLOOKUP($A223,'Nates Projections'!$A$8:$O$500,5,FALSE)))</f>
        <v>84</v>
      </c>
      <c r="F223" s="38">
        <f>AVERAGE(IFERROR(VLOOKUP($A223,'Nates Projections'!$A$8:$O$500,6,FALSE),VLOOKUP($A223,'Blakes Projections'!$A$8:$O$500,6,FALSE)),IFERROR(VLOOKUP($A223,'Blakes Projections'!$A$8:$O$500,6,FALSE),VLOOKUP($A223,'Nates Projections'!$A$8:$O$500,6,FALSE)))</f>
        <v>6.55</v>
      </c>
      <c r="G223" s="38">
        <f>AVERAGE(IFERROR(VLOOKUP($A223,'Nates Projections'!$A$8:$O$500,7,FALSE),VLOOKUP($A223,'Blakes Projections'!$A$8:$O$500,7,FALSE)),IFERROR(VLOOKUP($A223,'Blakes Projections'!$A$8:$O$500,7,FALSE),VLOOKUP($A223,'Nates Projections'!$A$8:$O$500,7,FALSE)))</f>
        <v>30.25</v>
      </c>
      <c r="H223" s="38">
        <f>AVERAGE(IFERROR(VLOOKUP($A223,'Nates Projections'!$A$8:$O$500,8,FALSE),VLOOKUP($A223,'Blakes Projections'!$A$8:$O$500,8,FALSE)),IFERROR(VLOOKUP($A223,'Blakes Projections'!$A$8:$O$500,8,FALSE),VLOOKUP($A223,'Nates Projections'!$A$8:$O$500,8,FALSE)))</f>
        <v>36.700000000000003</v>
      </c>
      <c r="I223" s="38">
        <f>AVERAGE(IFERROR(VLOOKUP($A223,'Nates Projections'!$A$8:$O$500,9,FALSE),VLOOKUP($A223,'Blakes Projections'!$A$8:$O$500,9,FALSE)),IFERROR(VLOOKUP($A223,'Blakes Projections'!$A$8:$O$500,9,FALSE),VLOOKUP($A223,'Nates Projections'!$A$8:$O$500,9,FALSE)))</f>
        <v>4.75</v>
      </c>
      <c r="J223" s="38">
        <f>AVERAGE(IFERROR(VLOOKUP($A223,'Nates Projections'!$A$8:$O$500,10,FALSE),VLOOKUP($A223,'Blakes Projections'!$A$8:$O$500,10,FALSE)),IFERROR(VLOOKUP($A223,'Blakes Projections'!$A$8:$O$500,10,FALSE),VLOOKUP($A223,'Nates Projections'!$A$8:$O$500,10,FALSE)))</f>
        <v>105.94999999999999</v>
      </c>
      <c r="K223" s="38">
        <f>AVERAGE(IFERROR(VLOOKUP($A223,'Nates Projections'!$A$8:$O$500,11,FALSE),VLOOKUP($A223,'Blakes Projections'!$A$8:$O$500,11,FALSE)),IFERROR(VLOOKUP($A223,'Blakes Projections'!$A$8:$O$500,11,FALSE),VLOOKUP($A223,'Nates Projections'!$A$8:$O$500,11,FALSE)))</f>
        <v>116.6</v>
      </c>
      <c r="L223" s="38">
        <f>AVERAGE(IFERROR(VLOOKUP($A223,'Nates Projections'!$A$8:$O$500,12,FALSE),VLOOKUP($A223,'Blakes Projections'!$A$8:$O$500,12,FALSE)),IFERROR(VLOOKUP($A223,'Blakes Projections'!$A$8:$O$500,12,FALSE),VLOOKUP($A223,'Nates Projections'!$A$8:$O$500,12,FALSE)))</f>
        <v>91.65</v>
      </c>
      <c r="M223" s="38">
        <f>AVERAGE(IFERROR(VLOOKUP($A223,'Nates Projections'!$A$8:$O$500,13,FALSE),VLOOKUP($A223,'Blakes Projections'!$A$8:$O$500,13,FALSE)),IFERROR(VLOOKUP($A223,'Blakes Projections'!$A$8:$O$500,13,FALSE),VLOOKUP($A223,'Nates Projections'!$A$8:$O$500,13,FALSE)))</f>
        <v>113.75</v>
      </c>
      <c r="N223" s="52">
        <f t="shared" si="0"/>
        <v>6.1821613968853238E-2</v>
      </c>
      <c r="O223" s="71">
        <f>AVERAGE(IFERROR(VLOOKUP($A223,'Nates Projections'!$A$8:$O$500,15,FALSE),VLOOKUP($A223,'Blakes Projections'!$A$8:$O$500,15,FALSE)),IFERROR(VLOOKUP($A223,'Blakes Projections'!$A$8:$O$500,15,FALSE),VLOOKUP($A223,'Nates Projections'!$A$8:$O$500,15,FALSE)))</f>
        <v>19.399999999999999</v>
      </c>
      <c r="P223" s="55">
        <f t="shared" ref="P223:Y223" si="236">IF(F$4="Yes",F223*F$5,0)</f>
        <v>32.75</v>
      </c>
      <c r="Q223" s="55">
        <f t="shared" si="236"/>
        <v>113.4375</v>
      </c>
      <c r="R223" s="55">
        <f t="shared" si="236"/>
        <v>0</v>
      </c>
      <c r="S223" s="55">
        <f t="shared" si="236"/>
        <v>2.375</v>
      </c>
      <c r="T223" s="55">
        <f t="shared" si="236"/>
        <v>52.974999999999994</v>
      </c>
      <c r="U223" s="55">
        <f t="shared" si="236"/>
        <v>34.979999999999997</v>
      </c>
      <c r="V223" s="55">
        <f t="shared" si="236"/>
        <v>54.99</v>
      </c>
      <c r="W223" s="55">
        <f t="shared" si="236"/>
        <v>0</v>
      </c>
      <c r="X223" s="55">
        <f t="shared" si="236"/>
        <v>0</v>
      </c>
      <c r="Y223" s="56">
        <f t="shared" si="236"/>
        <v>0</v>
      </c>
      <c r="Z223" s="57">
        <f t="shared" si="2"/>
        <v>291.50749999999999</v>
      </c>
      <c r="AA223" s="59">
        <f t="shared" si="3"/>
        <v>3.4703273809523809</v>
      </c>
      <c r="AB223" s="59">
        <f t="shared" si="4"/>
        <v>-1.3215268750000007</v>
      </c>
      <c r="AC223" s="1"/>
      <c r="AD223" s="1"/>
      <c r="AE223" s="1"/>
      <c r="AF223" s="1"/>
      <c r="AG223" s="1"/>
      <c r="AH223" s="1"/>
      <c r="AI223" s="1"/>
      <c r="AJ223" s="1"/>
      <c r="AK223" s="1"/>
      <c r="AL223" s="1">
        <f>IFERROR(VLOOKUP(C223,CALC!$K$2:$M$8,2,FALSE),1)</f>
        <v>1</v>
      </c>
      <c r="AM223" s="1">
        <f>IFERROR(VLOOKUP(C223,CALC!$K$2:$M$8,3,FALSE),1)</f>
        <v>1</v>
      </c>
      <c r="AN223" s="1">
        <f>VLOOKUP(B223,CALC!$E$2:$H$33,3,FALSE)</f>
        <v>0.83</v>
      </c>
      <c r="AO223" s="1">
        <f>VLOOKUP(B223,CALC!$E$2:$H$33,4,FALSE)</f>
        <v>0.91500000000000004</v>
      </c>
      <c r="AP223" s="1"/>
      <c r="AQ223" s="3">
        <f t="shared" si="5"/>
        <v>3.4703273809523809</v>
      </c>
      <c r="AR223" s="3">
        <f t="shared" si="6"/>
        <v>3.4703273809523809</v>
      </c>
      <c r="AS223" s="3">
        <f t="shared" si="7"/>
        <v>3.1753495535714285</v>
      </c>
      <c r="AT223" s="3">
        <f t="shared" si="8"/>
        <v>2.880371726190476</v>
      </c>
      <c r="AU223" s="3">
        <f t="shared" si="9"/>
        <v>3.1753495535714285</v>
      </c>
      <c r="AV223" s="3">
        <f t="shared" si="10"/>
        <v>2.880371726190476</v>
      </c>
      <c r="AW223" s="3">
        <f t="shared" si="11"/>
        <v>3.1753495535714285</v>
      </c>
      <c r="AX223" s="3">
        <f t="shared" si="12"/>
        <v>2.880371726190476</v>
      </c>
      <c r="AY223" s="3">
        <f t="shared" si="13"/>
        <v>-1.4442916666666674</v>
      </c>
      <c r="AZ223" s="3">
        <f t="shared" si="14"/>
        <v>-1.4442916666666674</v>
      </c>
      <c r="BA223" s="3">
        <f t="shared" si="15"/>
        <v>-1.4442916666666674</v>
      </c>
      <c r="BB223" s="3">
        <f t="shared" si="16"/>
        <v>-1.3215268750000007</v>
      </c>
      <c r="BC223" s="3">
        <f t="shared" si="17"/>
        <v>-1.1987620833333339</v>
      </c>
      <c r="BD223" s="3">
        <f t="shared" si="18"/>
        <v>-1.3215268750000007</v>
      </c>
      <c r="BE223" s="3">
        <f t="shared" si="19"/>
        <v>-1.1987620833333339</v>
      </c>
      <c r="BF223" s="3">
        <f t="shared" si="20"/>
        <v>-1.3215268750000007</v>
      </c>
      <c r="BG223" s="3">
        <f t="shared" si="21"/>
        <v>-1.1987620833333339</v>
      </c>
    </row>
    <row r="224" spans="1:59" ht="15" x14ac:dyDescent="0.25">
      <c r="A224" s="38" t="s">
        <v>434</v>
      </c>
      <c r="B224" s="38" t="s">
        <v>25</v>
      </c>
      <c r="C224" s="38" t="s">
        <v>181</v>
      </c>
      <c r="D224" s="38"/>
      <c r="E224" s="39">
        <f>AVERAGE(IFERROR(VLOOKUP($A224,'Nates Projections'!$A$8:$O$500,5,FALSE),VLOOKUP($A224,'Blakes Projections'!$A$8:$O$500,5,FALSE)),IFERROR(VLOOKUP($A224,'Blakes Projections'!$A$8:$O$500,5,FALSE),VLOOKUP($A224,'Nates Projections'!$A$8:$O$500,5,FALSE)))</f>
        <v>84</v>
      </c>
      <c r="F224" s="38">
        <f>AVERAGE(IFERROR(VLOOKUP($A224,'Nates Projections'!$A$8:$O$500,6,FALSE),VLOOKUP($A224,'Blakes Projections'!$A$8:$O$500,6,FALSE)),IFERROR(VLOOKUP($A224,'Blakes Projections'!$A$8:$O$500,6,FALSE),VLOOKUP($A224,'Nates Projections'!$A$8:$O$500,6,FALSE)))</f>
        <v>8.5500000000000007</v>
      </c>
      <c r="G224" s="38">
        <f>AVERAGE(IFERROR(VLOOKUP($A224,'Nates Projections'!$A$8:$O$500,7,FALSE),VLOOKUP($A224,'Blakes Projections'!$A$8:$O$500,7,FALSE)),IFERROR(VLOOKUP($A224,'Blakes Projections'!$A$8:$O$500,7,FALSE),VLOOKUP($A224,'Nates Projections'!$A$8:$O$500,7,FALSE)))</f>
        <v>27.049999999999997</v>
      </c>
      <c r="H224" s="38">
        <f>AVERAGE(IFERROR(VLOOKUP($A224,'Nates Projections'!$A$8:$O$500,8,FALSE),VLOOKUP($A224,'Blakes Projections'!$A$8:$O$500,8,FALSE)),IFERROR(VLOOKUP($A224,'Blakes Projections'!$A$8:$O$500,8,FALSE),VLOOKUP($A224,'Nates Projections'!$A$8:$O$500,8,FALSE)))</f>
        <v>35.65</v>
      </c>
      <c r="I224" s="38">
        <f>AVERAGE(IFERROR(VLOOKUP($A224,'Nates Projections'!$A$8:$O$500,9,FALSE),VLOOKUP($A224,'Blakes Projections'!$A$8:$O$500,9,FALSE)),IFERROR(VLOOKUP($A224,'Blakes Projections'!$A$8:$O$500,9,FALSE),VLOOKUP($A224,'Nates Projections'!$A$8:$O$500,9,FALSE)))</f>
        <v>6.8999999999999995</v>
      </c>
      <c r="J224" s="38">
        <f>AVERAGE(IFERROR(VLOOKUP($A224,'Nates Projections'!$A$8:$O$500,10,FALSE),VLOOKUP($A224,'Blakes Projections'!$A$8:$O$500,10,FALSE)),IFERROR(VLOOKUP($A224,'Blakes Projections'!$A$8:$O$500,10,FALSE),VLOOKUP($A224,'Nates Projections'!$A$8:$O$500,10,FALSE)))</f>
        <v>114.19999999999999</v>
      </c>
      <c r="K224" s="38">
        <f>AVERAGE(IFERROR(VLOOKUP($A224,'Nates Projections'!$A$8:$O$500,11,FALSE),VLOOKUP($A224,'Blakes Projections'!$A$8:$O$500,11,FALSE)),IFERROR(VLOOKUP($A224,'Blakes Projections'!$A$8:$O$500,11,FALSE),VLOOKUP($A224,'Nates Projections'!$A$8:$O$500,11,FALSE)))</f>
        <v>46.95</v>
      </c>
      <c r="L224" s="38">
        <f>AVERAGE(IFERROR(VLOOKUP($A224,'Nates Projections'!$A$8:$O$500,12,FALSE),VLOOKUP($A224,'Blakes Projections'!$A$8:$O$500,12,FALSE)),IFERROR(VLOOKUP($A224,'Blakes Projections'!$A$8:$O$500,12,FALSE),VLOOKUP($A224,'Nates Projections'!$A$8:$O$500,12,FALSE)))</f>
        <v>127.7</v>
      </c>
      <c r="M224" s="38">
        <f>AVERAGE(IFERROR(VLOOKUP($A224,'Nates Projections'!$A$8:$O$500,13,FALSE),VLOOKUP($A224,'Blakes Projections'!$A$8:$O$500,13,FALSE)),IFERROR(VLOOKUP($A224,'Blakes Projections'!$A$8:$O$500,13,FALSE),VLOOKUP($A224,'Nates Projections'!$A$8:$O$500,13,FALSE)))</f>
        <v>55.1</v>
      </c>
      <c r="N224" s="52">
        <f t="shared" si="0"/>
        <v>7.4868651488616475E-2</v>
      </c>
      <c r="O224" s="71">
        <f>AVERAGE(IFERROR(VLOOKUP($A224,'Nates Projections'!$A$8:$O$500,15,FALSE),VLOOKUP($A224,'Blakes Projections'!$A$8:$O$500,15,FALSE)),IFERROR(VLOOKUP($A224,'Blakes Projections'!$A$8:$O$500,15,FALSE),VLOOKUP($A224,'Nates Projections'!$A$8:$O$500,15,FALSE)))</f>
        <v>20.05</v>
      </c>
      <c r="P224" s="55">
        <f t="shared" ref="P224:Y224" si="237">IF(F$4="Yes",F224*F$5,0)</f>
        <v>42.75</v>
      </c>
      <c r="Q224" s="55">
        <f t="shared" si="237"/>
        <v>101.43749999999999</v>
      </c>
      <c r="R224" s="55">
        <f t="shared" si="237"/>
        <v>0</v>
      </c>
      <c r="S224" s="55">
        <f t="shared" si="237"/>
        <v>3.4499999999999997</v>
      </c>
      <c r="T224" s="55">
        <f t="shared" si="237"/>
        <v>57.099999999999994</v>
      </c>
      <c r="U224" s="55">
        <f t="shared" si="237"/>
        <v>14.085000000000001</v>
      </c>
      <c r="V224" s="55">
        <f t="shared" si="237"/>
        <v>76.62</v>
      </c>
      <c r="W224" s="55">
        <f t="shared" si="237"/>
        <v>0</v>
      </c>
      <c r="X224" s="55">
        <f t="shared" si="237"/>
        <v>0</v>
      </c>
      <c r="Y224" s="56">
        <f t="shared" si="237"/>
        <v>0</v>
      </c>
      <c r="Z224" s="57">
        <f t="shared" si="2"/>
        <v>295.4425</v>
      </c>
      <c r="AA224" s="59">
        <f t="shared" si="3"/>
        <v>3.5171726190476189</v>
      </c>
      <c r="AB224" s="59">
        <f t="shared" si="4"/>
        <v>-1.5092421428571439</v>
      </c>
      <c r="AC224" s="1"/>
      <c r="AD224" s="1"/>
      <c r="AE224" s="1"/>
      <c r="AF224" s="1"/>
      <c r="AG224" s="1"/>
      <c r="AH224" s="1"/>
      <c r="AI224" s="1"/>
      <c r="AJ224" s="1"/>
      <c r="AK224" s="1"/>
      <c r="AL224" s="1">
        <f>IFERROR(VLOOKUP(C224,CALC!$K$2:$M$8,2,FALSE),1)</f>
        <v>1</v>
      </c>
      <c r="AM224" s="1">
        <f>IFERROR(VLOOKUP(C224,CALC!$K$2:$M$8,3,FALSE),1)</f>
        <v>1</v>
      </c>
      <c r="AN224" s="1">
        <f>VLOOKUP(B224,CALC!$E$2:$H$33,3,FALSE)</f>
        <v>1.1599999999999999</v>
      </c>
      <c r="AO224" s="1">
        <f>VLOOKUP(B224,CALC!$E$2:$H$33,4,FALSE)</f>
        <v>1.08</v>
      </c>
      <c r="AP224" s="1"/>
      <c r="AQ224" s="3">
        <f t="shared" si="5"/>
        <v>3.5171726190476189</v>
      </c>
      <c r="AR224" s="3">
        <f t="shared" si="6"/>
        <v>3.5171726190476189</v>
      </c>
      <c r="AS224" s="3">
        <f t="shared" si="7"/>
        <v>3.7985464285714285</v>
      </c>
      <c r="AT224" s="3">
        <f t="shared" si="8"/>
        <v>4.0799202380952373</v>
      </c>
      <c r="AU224" s="3">
        <f t="shared" si="9"/>
        <v>3.7985464285714285</v>
      </c>
      <c r="AV224" s="3">
        <f t="shared" si="10"/>
        <v>4.0799202380952373</v>
      </c>
      <c r="AW224" s="3">
        <f t="shared" si="11"/>
        <v>3.7985464285714285</v>
      </c>
      <c r="AX224" s="3">
        <f t="shared" si="12"/>
        <v>4.0799202380952373</v>
      </c>
      <c r="AY224" s="3">
        <f t="shared" si="13"/>
        <v>-1.3974464285714294</v>
      </c>
      <c r="AZ224" s="3">
        <f t="shared" si="14"/>
        <v>-1.3974464285714294</v>
      </c>
      <c r="BA224" s="3">
        <f t="shared" si="15"/>
        <v>-1.3974464285714294</v>
      </c>
      <c r="BB224" s="3">
        <f t="shared" si="16"/>
        <v>-1.5092421428571439</v>
      </c>
      <c r="BC224" s="3">
        <f t="shared" si="17"/>
        <v>-1.6210378571428581</v>
      </c>
      <c r="BD224" s="3">
        <f t="shared" si="18"/>
        <v>-1.5092421428571439</v>
      </c>
      <c r="BE224" s="3">
        <f t="shared" si="19"/>
        <v>-1.6210378571428581</v>
      </c>
      <c r="BF224" s="3">
        <f t="shared" si="20"/>
        <v>-1.5092421428571439</v>
      </c>
      <c r="BG224" s="3">
        <f t="shared" si="21"/>
        <v>-1.6210378571428581</v>
      </c>
    </row>
    <row r="225" spans="1:59" ht="15" x14ac:dyDescent="0.25">
      <c r="A225" s="38" t="s">
        <v>424</v>
      </c>
      <c r="B225" s="38" t="s">
        <v>58</v>
      </c>
      <c r="C225" s="38" t="s">
        <v>186</v>
      </c>
      <c r="D225" s="38"/>
      <c r="E225" s="39">
        <f>AVERAGE(IFERROR(VLOOKUP($A225,'Nates Projections'!$A$8:$O$500,5,FALSE),VLOOKUP($A225,'Blakes Projections'!$A$8:$O$500,5,FALSE)),IFERROR(VLOOKUP($A225,'Blakes Projections'!$A$8:$O$500,5,FALSE),VLOOKUP($A225,'Nates Projections'!$A$8:$O$500,5,FALSE)))</f>
        <v>84</v>
      </c>
      <c r="F225" s="38">
        <f>AVERAGE(IFERROR(VLOOKUP($A225,'Nates Projections'!$A$8:$O$500,6,FALSE),VLOOKUP($A225,'Blakes Projections'!$A$8:$O$500,6,FALSE)),IFERROR(VLOOKUP($A225,'Blakes Projections'!$A$8:$O$500,6,FALSE),VLOOKUP($A225,'Nates Projections'!$A$8:$O$500,6,FALSE)))</f>
        <v>26.15</v>
      </c>
      <c r="G225" s="38">
        <f>AVERAGE(IFERROR(VLOOKUP($A225,'Nates Projections'!$A$8:$O$500,7,FALSE),VLOOKUP($A225,'Blakes Projections'!$A$8:$O$500,7,FALSE)),IFERROR(VLOOKUP($A225,'Blakes Projections'!$A$8:$O$500,7,FALSE),VLOOKUP($A225,'Nates Projections'!$A$8:$O$500,7,FALSE)))</f>
        <v>25.65</v>
      </c>
      <c r="H225" s="38">
        <f>AVERAGE(IFERROR(VLOOKUP($A225,'Nates Projections'!$A$8:$O$500,8,FALSE),VLOOKUP($A225,'Blakes Projections'!$A$8:$O$500,8,FALSE)),IFERROR(VLOOKUP($A225,'Blakes Projections'!$A$8:$O$500,8,FALSE),VLOOKUP($A225,'Nates Projections'!$A$8:$O$500,8,FALSE)))</f>
        <v>51.9</v>
      </c>
      <c r="I225" s="38">
        <f>AVERAGE(IFERROR(VLOOKUP($A225,'Nates Projections'!$A$8:$O$500,9,FALSE),VLOOKUP($A225,'Blakes Projections'!$A$8:$O$500,9,FALSE)),IFERROR(VLOOKUP($A225,'Blakes Projections'!$A$8:$O$500,9,FALSE),VLOOKUP($A225,'Nates Projections'!$A$8:$O$500,9,FALSE)))</f>
        <v>14.2</v>
      </c>
      <c r="J225" s="38">
        <f>AVERAGE(IFERROR(VLOOKUP($A225,'Nates Projections'!$A$8:$O$500,10,FALSE),VLOOKUP($A225,'Blakes Projections'!$A$8:$O$500,10,FALSE)),IFERROR(VLOOKUP($A225,'Blakes Projections'!$A$8:$O$500,10,FALSE),VLOOKUP($A225,'Nates Projections'!$A$8:$O$500,10,FALSE)))</f>
        <v>161.5</v>
      </c>
      <c r="K225" s="38">
        <f>AVERAGE(IFERROR(VLOOKUP($A225,'Nates Projections'!$A$8:$O$500,11,FALSE),VLOOKUP($A225,'Blakes Projections'!$A$8:$O$500,11,FALSE)),IFERROR(VLOOKUP($A225,'Blakes Projections'!$A$8:$O$500,11,FALSE),VLOOKUP($A225,'Nates Projections'!$A$8:$O$500,11,FALSE)))</f>
        <v>66.8</v>
      </c>
      <c r="L225" s="38">
        <f>AVERAGE(IFERROR(VLOOKUP($A225,'Nates Projections'!$A$8:$O$500,12,FALSE),VLOOKUP($A225,'Blakes Projections'!$A$8:$O$500,12,FALSE)),IFERROR(VLOOKUP($A225,'Blakes Projections'!$A$8:$O$500,12,FALSE),VLOOKUP($A225,'Nates Projections'!$A$8:$O$500,12,FALSE)))</f>
        <v>40.1</v>
      </c>
      <c r="M225" s="38">
        <f>AVERAGE(IFERROR(VLOOKUP($A225,'Nates Projections'!$A$8:$O$500,13,FALSE),VLOOKUP($A225,'Blakes Projections'!$A$8:$O$500,13,FALSE)),IFERROR(VLOOKUP($A225,'Blakes Projections'!$A$8:$O$500,13,FALSE),VLOOKUP($A225,'Nates Projections'!$A$8:$O$500,13,FALSE)))</f>
        <v>42.25</v>
      </c>
      <c r="N225" s="52">
        <f t="shared" si="0"/>
        <v>0.16191950464396285</v>
      </c>
      <c r="O225" s="71">
        <f>AVERAGE(IFERROR(VLOOKUP($A225,'Nates Projections'!$A$8:$O$500,15,FALSE),VLOOKUP($A225,'Blakes Projections'!$A$8:$O$500,15,FALSE)),IFERROR(VLOOKUP($A225,'Blakes Projections'!$A$8:$O$500,15,FALSE),VLOOKUP($A225,'Nates Projections'!$A$8:$O$500,15,FALSE)))</f>
        <v>15.875</v>
      </c>
      <c r="P225" s="55">
        <f t="shared" ref="P225:Y225" si="238">IF(F$4="Yes",F225*F$5,0)</f>
        <v>130.75</v>
      </c>
      <c r="Q225" s="55">
        <f t="shared" si="238"/>
        <v>96.1875</v>
      </c>
      <c r="R225" s="55">
        <f t="shared" si="238"/>
        <v>0</v>
      </c>
      <c r="S225" s="55">
        <f t="shared" si="238"/>
        <v>7.1</v>
      </c>
      <c r="T225" s="55">
        <f t="shared" si="238"/>
        <v>80.75</v>
      </c>
      <c r="U225" s="55">
        <f t="shared" si="238"/>
        <v>20.04</v>
      </c>
      <c r="V225" s="55">
        <f t="shared" si="238"/>
        <v>24.06</v>
      </c>
      <c r="W225" s="55">
        <f t="shared" si="238"/>
        <v>0</v>
      </c>
      <c r="X225" s="55">
        <f t="shared" si="238"/>
        <v>0</v>
      </c>
      <c r="Y225" s="56">
        <f t="shared" si="238"/>
        <v>0</v>
      </c>
      <c r="Z225" s="57">
        <f t="shared" si="2"/>
        <v>358.88750000000005</v>
      </c>
      <c r="AA225" s="59">
        <f t="shared" si="3"/>
        <v>4.2724702380952388</v>
      </c>
      <c r="AB225" s="59">
        <f t="shared" si="4"/>
        <v>-1.4894797976190461</v>
      </c>
      <c r="AC225" s="1"/>
      <c r="AD225" s="1"/>
      <c r="AE225" s="1"/>
      <c r="AF225" s="1"/>
      <c r="AG225" s="1"/>
      <c r="AH225" s="1"/>
      <c r="AI225" s="1"/>
      <c r="AJ225" s="1"/>
      <c r="AK225" s="1"/>
      <c r="AL225" s="1">
        <f>IFERROR(VLOOKUP(C225,CALC!$K$2:$M$8,2,FALSE),1)</f>
        <v>1.08</v>
      </c>
      <c r="AM225" s="1">
        <f>IFERROR(VLOOKUP(C225,CALC!$K$2:$M$8,3,FALSE),1)</f>
        <v>1.04</v>
      </c>
      <c r="AN225" s="1">
        <f>VLOOKUP(B225,CALC!$E$2:$H$33,3,FALSE)</f>
        <v>0.93</v>
      </c>
      <c r="AO225" s="1">
        <f>VLOOKUP(B225,CALC!$E$2:$H$33,4,FALSE)</f>
        <v>0.96500000000000008</v>
      </c>
      <c r="AP225" s="1"/>
      <c r="AQ225" s="3">
        <f t="shared" si="5"/>
        <v>4.4433690476190488</v>
      </c>
      <c r="AR225" s="3">
        <f t="shared" si="6"/>
        <v>4.6142678571428579</v>
      </c>
      <c r="AS225" s="3">
        <f t="shared" si="7"/>
        <v>4.1229337797619054</v>
      </c>
      <c r="AT225" s="3">
        <f t="shared" si="8"/>
        <v>3.9733973214285725</v>
      </c>
      <c r="AU225" s="3">
        <f t="shared" si="9"/>
        <v>4.2878511309523821</v>
      </c>
      <c r="AV225" s="3">
        <f t="shared" si="10"/>
        <v>4.1323332142857154</v>
      </c>
      <c r="AW225" s="3">
        <f t="shared" si="11"/>
        <v>4.4527684821428579</v>
      </c>
      <c r="AX225" s="3">
        <f t="shared" si="12"/>
        <v>4.2912691071428579</v>
      </c>
      <c r="AY225" s="3">
        <f t="shared" si="13"/>
        <v>-1.4841369047619031</v>
      </c>
      <c r="AZ225" s="3">
        <f t="shared" si="14"/>
        <v>-1.5435023809523793</v>
      </c>
      <c r="BA225" s="3">
        <f t="shared" si="15"/>
        <v>-1.6028678571428554</v>
      </c>
      <c r="BB225" s="3">
        <f t="shared" si="16"/>
        <v>-1.4321921130952366</v>
      </c>
      <c r="BC225" s="3">
        <f t="shared" si="17"/>
        <v>-1.38024732142857</v>
      </c>
      <c r="BD225" s="3">
        <f t="shared" si="18"/>
        <v>-1.4894797976190461</v>
      </c>
      <c r="BE225" s="3">
        <f t="shared" si="19"/>
        <v>-1.4354572142857129</v>
      </c>
      <c r="BF225" s="3">
        <f t="shared" si="20"/>
        <v>-1.5467674821428556</v>
      </c>
      <c r="BG225" s="3">
        <f t="shared" si="21"/>
        <v>-1.4906671071428557</v>
      </c>
    </row>
    <row r="226" spans="1:59" ht="15" x14ac:dyDescent="0.25">
      <c r="A226" s="38" t="s">
        <v>394</v>
      </c>
      <c r="B226" s="38" t="s">
        <v>43</v>
      </c>
      <c r="C226" s="38" t="s">
        <v>181</v>
      </c>
      <c r="D226" s="38"/>
      <c r="E226" s="39">
        <f>AVERAGE(IFERROR(VLOOKUP($A226,'Nates Projections'!$A$8:$O$500,5,FALSE),VLOOKUP($A226,'Blakes Projections'!$A$8:$O$500,5,FALSE)),IFERROR(VLOOKUP($A226,'Blakes Projections'!$A$8:$O$500,5,FALSE),VLOOKUP($A226,'Nates Projections'!$A$8:$O$500,5,FALSE)))</f>
        <v>84</v>
      </c>
      <c r="F226" s="38">
        <f>AVERAGE(IFERROR(VLOOKUP($A226,'Nates Projections'!$A$8:$O$500,6,FALSE),VLOOKUP($A226,'Blakes Projections'!$A$8:$O$500,6,FALSE)),IFERROR(VLOOKUP($A226,'Blakes Projections'!$A$8:$O$500,6,FALSE),VLOOKUP($A226,'Nates Projections'!$A$8:$O$500,6,FALSE)))</f>
        <v>8.85</v>
      </c>
      <c r="G226" s="38">
        <f>AVERAGE(IFERROR(VLOOKUP($A226,'Nates Projections'!$A$8:$O$500,7,FALSE),VLOOKUP($A226,'Blakes Projections'!$A$8:$O$500,7,FALSE)),IFERROR(VLOOKUP($A226,'Blakes Projections'!$A$8:$O$500,7,FALSE),VLOOKUP($A226,'Nates Projections'!$A$8:$O$500,7,FALSE)))</f>
        <v>22.799999999999997</v>
      </c>
      <c r="H226" s="38">
        <f>AVERAGE(IFERROR(VLOOKUP($A226,'Nates Projections'!$A$8:$O$500,8,FALSE),VLOOKUP($A226,'Blakes Projections'!$A$8:$O$500,8,FALSE)),IFERROR(VLOOKUP($A226,'Blakes Projections'!$A$8:$O$500,8,FALSE),VLOOKUP($A226,'Nates Projections'!$A$8:$O$500,8,FALSE)))</f>
        <v>31.650000000000002</v>
      </c>
      <c r="I226" s="38">
        <f>AVERAGE(IFERROR(VLOOKUP($A226,'Nates Projections'!$A$8:$O$500,9,FALSE),VLOOKUP($A226,'Blakes Projections'!$A$8:$O$500,9,FALSE)),IFERROR(VLOOKUP($A226,'Blakes Projections'!$A$8:$O$500,9,FALSE),VLOOKUP($A226,'Nates Projections'!$A$8:$O$500,9,FALSE)))</f>
        <v>1.55</v>
      </c>
      <c r="J226" s="38">
        <f>AVERAGE(IFERROR(VLOOKUP($A226,'Nates Projections'!$A$8:$O$500,10,FALSE),VLOOKUP($A226,'Blakes Projections'!$A$8:$O$500,10,FALSE)),IFERROR(VLOOKUP($A226,'Blakes Projections'!$A$8:$O$500,10,FALSE),VLOOKUP($A226,'Nates Projections'!$A$8:$O$500,10,FALSE)))</f>
        <v>160.35</v>
      </c>
      <c r="K226" s="38">
        <f>AVERAGE(IFERROR(VLOOKUP($A226,'Nates Projections'!$A$8:$O$500,11,FALSE),VLOOKUP($A226,'Blakes Projections'!$A$8:$O$500,11,FALSE)),IFERROR(VLOOKUP($A226,'Blakes Projections'!$A$8:$O$500,11,FALSE),VLOOKUP($A226,'Nates Projections'!$A$8:$O$500,11,FALSE)))</f>
        <v>70.099999999999994</v>
      </c>
      <c r="L226" s="38">
        <f>AVERAGE(IFERROR(VLOOKUP($A226,'Nates Projections'!$A$8:$O$500,12,FALSE),VLOOKUP($A226,'Blakes Projections'!$A$8:$O$500,12,FALSE)),IFERROR(VLOOKUP($A226,'Blakes Projections'!$A$8:$O$500,12,FALSE),VLOOKUP($A226,'Nates Projections'!$A$8:$O$500,12,FALSE)))</f>
        <v>100.55</v>
      </c>
      <c r="M226" s="38">
        <f>AVERAGE(IFERROR(VLOOKUP($A226,'Nates Projections'!$A$8:$O$500,13,FALSE),VLOOKUP($A226,'Blakes Projections'!$A$8:$O$500,13,FALSE)),IFERROR(VLOOKUP($A226,'Blakes Projections'!$A$8:$O$500,13,FALSE),VLOOKUP($A226,'Nates Projections'!$A$8:$O$500,13,FALSE)))</f>
        <v>46.75</v>
      </c>
      <c r="N226" s="52">
        <f t="shared" si="0"/>
        <v>5.5191768007483627E-2</v>
      </c>
      <c r="O226" s="71">
        <f>AVERAGE(IFERROR(VLOOKUP($A226,'Nates Projections'!$A$8:$O$500,15,FALSE),VLOOKUP($A226,'Blakes Projections'!$A$8:$O$500,15,FALSE)),IFERROR(VLOOKUP($A226,'Blakes Projections'!$A$8:$O$500,15,FALSE),VLOOKUP($A226,'Nates Projections'!$A$8:$O$500,15,FALSE)))</f>
        <v>22.55</v>
      </c>
      <c r="P226" s="55">
        <f t="shared" ref="P226:Y226" si="239">IF(F$4="Yes",F226*F$5,0)</f>
        <v>44.25</v>
      </c>
      <c r="Q226" s="55">
        <f t="shared" si="239"/>
        <v>85.499999999999986</v>
      </c>
      <c r="R226" s="55">
        <f t="shared" si="239"/>
        <v>0</v>
      </c>
      <c r="S226" s="55">
        <f t="shared" si="239"/>
        <v>0.77500000000000002</v>
      </c>
      <c r="T226" s="55">
        <f t="shared" si="239"/>
        <v>80.174999999999997</v>
      </c>
      <c r="U226" s="55">
        <f t="shared" si="239"/>
        <v>21.029999999999998</v>
      </c>
      <c r="V226" s="55">
        <f t="shared" si="239"/>
        <v>60.33</v>
      </c>
      <c r="W226" s="55">
        <f t="shared" si="239"/>
        <v>0</v>
      </c>
      <c r="X226" s="55">
        <f t="shared" si="239"/>
        <v>0</v>
      </c>
      <c r="Y226" s="56">
        <f t="shared" si="239"/>
        <v>0</v>
      </c>
      <c r="Z226" s="57">
        <f t="shared" si="2"/>
        <v>292.06</v>
      </c>
      <c r="AA226" s="59">
        <f t="shared" si="3"/>
        <v>3.4769047619047617</v>
      </c>
      <c r="AB226" s="59">
        <f t="shared" si="4"/>
        <v>-1.4377142857142866</v>
      </c>
      <c r="AC226" s="1"/>
      <c r="AD226" s="1"/>
      <c r="AE226" s="1"/>
      <c r="AF226" s="1"/>
      <c r="AG226" s="1"/>
      <c r="AH226" s="1"/>
      <c r="AI226" s="1"/>
      <c r="AJ226" s="1"/>
      <c r="AK226" s="1"/>
      <c r="AL226" s="1">
        <f>IFERROR(VLOOKUP(C226,CALC!$K$2:$M$8,2,FALSE),1)</f>
        <v>1</v>
      </c>
      <c r="AM226" s="1">
        <f>IFERROR(VLOOKUP(C226,CALC!$K$2:$M$8,3,FALSE),1)</f>
        <v>1</v>
      </c>
      <c r="AN226" s="1">
        <f>VLOOKUP(B226,CALC!$E$2:$H$33,3,FALSE)</f>
        <v>1</v>
      </c>
      <c r="AO226" s="1">
        <f>VLOOKUP(B226,CALC!$E$2:$H$33,4,FALSE)</f>
        <v>1</v>
      </c>
      <c r="AP226" s="1"/>
      <c r="AQ226" s="3">
        <f t="shared" si="5"/>
        <v>3.4769047619047617</v>
      </c>
      <c r="AR226" s="3">
        <f t="shared" si="6"/>
        <v>3.4769047619047617</v>
      </c>
      <c r="AS226" s="3">
        <f t="shared" si="7"/>
        <v>3.4769047619047617</v>
      </c>
      <c r="AT226" s="3">
        <f t="shared" si="8"/>
        <v>3.4769047619047617</v>
      </c>
      <c r="AU226" s="3">
        <f t="shared" si="9"/>
        <v>3.4769047619047617</v>
      </c>
      <c r="AV226" s="3">
        <f t="shared" si="10"/>
        <v>3.4769047619047617</v>
      </c>
      <c r="AW226" s="3">
        <f t="shared" si="11"/>
        <v>3.4769047619047617</v>
      </c>
      <c r="AX226" s="3">
        <f t="shared" si="12"/>
        <v>3.4769047619047617</v>
      </c>
      <c r="AY226" s="3">
        <f t="shared" si="13"/>
        <v>-1.4377142857142866</v>
      </c>
      <c r="AZ226" s="3">
        <f t="shared" si="14"/>
        <v>-1.4377142857142866</v>
      </c>
      <c r="BA226" s="3">
        <f t="shared" si="15"/>
        <v>-1.4377142857142866</v>
      </c>
      <c r="BB226" s="3">
        <f t="shared" si="16"/>
        <v>-1.4377142857142866</v>
      </c>
      <c r="BC226" s="3">
        <f t="shared" si="17"/>
        <v>-1.4377142857142866</v>
      </c>
      <c r="BD226" s="3">
        <f t="shared" si="18"/>
        <v>-1.4377142857142866</v>
      </c>
      <c r="BE226" s="3">
        <f t="shared" si="19"/>
        <v>-1.4377142857142866</v>
      </c>
      <c r="BF226" s="3">
        <f t="shared" si="20"/>
        <v>-1.4377142857142866</v>
      </c>
      <c r="BG226" s="3">
        <f t="shared" si="21"/>
        <v>-1.4377142857142866</v>
      </c>
    </row>
    <row r="227" spans="1:59" ht="15" x14ac:dyDescent="0.25">
      <c r="A227" s="38" t="s">
        <v>393</v>
      </c>
      <c r="B227" s="38" t="s">
        <v>66</v>
      </c>
      <c r="C227" s="38" t="s">
        <v>181</v>
      </c>
      <c r="D227" s="38"/>
      <c r="E227" s="39">
        <f>AVERAGE(IFERROR(VLOOKUP($A227,'Nates Projections'!$A$8:$O$500,5,FALSE),VLOOKUP($A227,'Blakes Projections'!$A$8:$O$500,5,FALSE)),IFERROR(VLOOKUP($A227,'Blakes Projections'!$A$8:$O$500,5,FALSE),VLOOKUP($A227,'Nates Projections'!$A$8:$O$500,5,FALSE)))</f>
        <v>84</v>
      </c>
      <c r="F227" s="38">
        <f>AVERAGE(IFERROR(VLOOKUP($A227,'Nates Projections'!$A$8:$O$500,6,FALSE),VLOOKUP($A227,'Blakes Projections'!$A$8:$O$500,6,FALSE)),IFERROR(VLOOKUP($A227,'Blakes Projections'!$A$8:$O$500,6,FALSE),VLOOKUP($A227,'Nates Projections'!$A$8:$O$500,6,FALSE)))</f>
        <v>10.399999999999999</v>
      </c>
      <c r="G227" s="38">
        <f>AVERAGE(IFERROR(VLOOKUP($A227,'Nates Projections'!$A$8:$O$500,7,FALSE),VLOOKUP($A227,'Blakes Projections'!$A$8:$O$500,7,FALSE)),IFERROR(VLOOKUP($A227,'Blakes Projections'!$A$8:$O$500,7,FALSE),VLOOKUP($A227,'Nates Projections'!$A$8:$O$500,7,FALSE)))</f>
        <v>23.25</v>
      </c>
      <c r="H227" s="38">
        <f>AVERAGE(IFERROR(VLOOKUP($A227,'Nates Projections'!$A$8:$O$500,8,FALSE),VLOOKUP($A227,'Blakes Projections'!$A$8:$O$500,8,FALSE)),IFERROR(VLOOKUP($A227,'Blakes Projections'!$A$8:$O$500,8,FALSE),VLOOKUP($A227,'Nates Projections'!$A$8:$O$500,8,FALSE)))</f>
        <v>33.6</v>
      </c>
      <c r="I227" s="38">
        <f>AVERAGE(IFERROR(VLOOKUP($A227,'Nates Projections'!$A$8:$O$500,9,FALSE),VLOOKUP($A227,'Blakes Projections'!$A$8:$O$500,9,FALSE)),IFERROR(VLOOKUP($A227,'Blakes Projections'!$A$8:$O$500,9,FALSE),VLOOKUP($A227,'Nates Projections'!$A$8:$O$500,9,FALSE)))</f>
        <v>6.75</v>
      </c>
      <c r="J227" s="38">
        <f>AVERAGE(IFERROR(VLOOKUP($A227,'Nates Projections'!$A$8:$O$500,10,FALSE),VLOOKUP($A227,'Blakes Projections'!$A$8:$O$500,10,FALSE)),IFERROR(VLOOKUP($A227,'Blakes Projections'!$A$8:$O$500,10,FALSE),VLOOKUP($A227,'Nates Projections'!$A$8:$O$500,10,FALSE)))</f>
        <v>156.44999999999999</v>
      </c>
      <c r="K227" s="38">
        <f>AVERAGE(IFERROR(VLOOKUP($A227,'Nates Projections'!$A$8:$O$500,11,FALSE),VLOOKUP($A227,'Blakes Projections'!$A$8:$O$500,11,FALSE)),IFERROR(VLOOKUP($A227,'Blakes Projections'!$A$8:$O$500,11,FALSE),VLOOKUP($A227,'Nates Projections'!$A$8:$O$500,11,FALSE)))</f>
        <v>42.349999999999994</v>
      </c>
      <c r="L227" s="38">
        <f>AVERAGE(IFERROR(VLOOKUP($A227,'Nates Projections'!$A$8:$O$500,12,FALSE),VLOOKUP($A227,'Blakes Projections'!$A$8:$O$500,12,FALSE)),IFERROR(VLOOKUP($A227,'Blakes Projections'!$A$8:$O$500,12,FALSE),VLOOKUP($A227,'Nates Projections'!$A$8:$O$500,12,FALSE)))</f>
        <v>96.25</v>
      </c>
      <c r="M227" s="38">
        <f>AVERAGE(IFERROR(VLOOKUP($A227,'Nates Projections'!$A$8:$O$500,13,FALSE),VLOOKUP($A227,'Blakes Projections'!$A$8:$O$500,13,FALSE)),IFERROR(VLOOKUP($A227,'Blakes Projections'!$A$8:$O$500,13,FALSE),VLOOKUP($A227,'Nates Projections'!$A$8:$O$500,13,FALSE)))</f>
        <v>35.25</v>
      </c>
      <c r="N227" s="52">
        <f t="shared" si="0"/>
        <v>6.6474912112495996E-2</v>
      </c>
      <c r="O227" s="71">
        <f>AVERAGE(IFERROR(VLOOKUP($A227,'Nates Projections'!$A$8:$O$500,15,FALSE),VLOOKUP($A227,'Blakes Projections'!$A$8:$O$500,15,FALSE)),IFERROR(VLOOKUP($A227,'Blakes Projections'!$A$8:$O$500,15,FALSE),VLOOKUP($A227,'Nates Projections'!$A$8:$O$500,15,FALSE)))</f>
        <v>19.024999999999999</v>
      </c>
      <c r="P227" s="55">
        <f t="shared" ref="P227:Y227" si="240">IF(F$4="Yes",F227*F$5,0)</f>
        <v>51.999999999999993</v>
      </c>
      <c r="Q227" s="55">
        <f t="shared" si="240"/>
        <v>87.1875</v>
      </c>
      <c r="R227" s="55">
        <f t="shared" si="240"/>
        <v>0</v>
      </c>
      <c r="S227" s="55">
        <f t="shared" si="240"/>
        <v>3.375</v>
      </c>
      <c r="T227" s="55">
        <f t="shared" si="240"/>
        <v>78.224999999999994</v>
      </c>
      <c r="U227" s="55">
        <f t="shared" si="240"/>
        <v>12.704999999999998</v>
      </c>
      <c r="V227" s="55">
        <f t="shared" si="240"/>
        <v>57.75</v>
      </c>
      <c r="W227" s="55">
        <f t="shared" si="240"/>
        <v>0</v>
      </c>
      <c r="X227" s="55">
        <f t="shared" si="240"/>
        <v>0</v>
      </c>
      <c r="Y227" s="56">
        <f t="shared" si="240"/>
        <v>0</v>
      </c>
      <c r="Z227" s="57">
        <f t="shared" si="2"/>
        <v>291.24250000000001</v>
      </c>
      <c r="AA227" s="59">
        <f t="shared" si="3"/>
        <v>3.4671726190476191</v>
      </c>
      <c r="AB227" s="59">
        <f t="shared" si="4"/>
        <v>-1.4112602678571435</v>
      </c>
      <c r="AC227" s="1"/>
      <c r="AD227" s="1"/>
      <c r="AE227" s="1"/>
      <c r="AF227" s="1"/>
      <c r="AG227" s="1"/>
      <c r="AH227" s="1"/>
      <c r="AI227" s="1"/>
      <c r="AJ227" s="1"/>
      <c r="AK227" s="1"/>
      <c r="AL227" s="1">
        <f>IFERROR(VLOOKUP(C227,CALC!$K$2:$M$8,2,FALSE),1)</f>
        <v>1</v>
      </c>
      <c r="AM227" s="1">
        <f>IFERROR(VLOOKUP(C227,CALC!$K$2:$M$8,3,FALSE),1)</f>
        <v>1</v>
      </c>
      <c r="AN227" s="1">
        <f>VLOOKUP(B227,CALC!$E$2:$H$33,3,FALSE)</f>
        <v>0.95</v>
      </c>
      <c r="AO227" s="1">
        <f>VLOOKUP(B227,CALC!$E$2:$H$33,4,FALSE)</f>
        <v>0.97499999999999998</v>
      </c>
      <c r="AP227" s="1"/>
      <c r="AQ227" s="3">
        <f t="shared" si="5"/>
        <v>3.4671726190476191</v>
      </c>
      <c r="AR227" s="3">
        <f t="shared" si="6"/>
        <v>3.4671726190476191</v>
      </c>
      <c r="AS227" s="3">
        <f t="shared" si="7"/>
        <v>3.3804933035714284</v>
      </c>
      <c r="AT227" s="3">
        <f t="shared" si="8"/>
        <v>3.2938139880952382</v>
      </c>
      <c r="AU227" s="3">
        <f t="shared" si="9"/>
        <v>3.3804933035714284</v>
      </c>
      <c r="AV227" s="3">
        <f t="shared" si="10"/>
        <v>3.2938139880952382</v>
      </c>
      <c r="AW227" s="3">
        <f t="shared" si="11"/>
        <v>3.3804933035714284</v>
      </c>
      <c r="AX227" s="3">
        <f t="shared" si="12"/>
        <v>3.2938139880952382</v>
      </c>
      <c r="AY227" s="3">
        <f t="shared" si="13"/>
        <v>-1.4474464285714292</v>
      </c>
      <c r="AZ227" s="3">
        <f t="shared" si="14"/>
        <v>-1.4474464285714292</v>
      </c>
      <c r="BA227" s="3">
        <f t="shared" si="15"/>
        <v>-1.4474464285714292</v>
      </c>
      <c r="BB227" s="3">
        <f t="shared" si="16"/>
        <v>-1.4112602678571435</v>
      </c>
      <c r="BC227" s="3">
        <f t="shared" si="17"/>
        <v>-1.3750741071428578</v>
      </c>
      <c r="BD227" s="3">
        <f t="shared" si="18"/>
        <v>-1.4112602678571435</v>
      </c>
      <c r="BE227" s="3">
        <f t="shared" si="19"/>
        <v>-1.3750741071428578</v>
      </c>
      <c r="BF227" s="3">
        <f t="shared" si="20"/>
        <v>-1.4112602678571435</v>
      </c>
      <c r="BG227" s="3">
        <f t="shared" si="21"/>
        <v>-1.3750741071428578</v>
      </c>
    </row>
    <row r="228" spans="1:59" ht="15" x14ac:dyDescent="0.25">
      <c r="A228" s="38" t="s">
        <v>408</v>
      </c>
      <c r="B228" s="38" t="s">
        <v>47</v>
      </c>
      <c r="C228" s="38" t="s">
        <v>181</v>
      </c>
      <c r="D228" s="38"/>
      <c r="E228" s="39">
        <f>AVERAGE(IFERROR(VLOOKUP($A228,'Nates Projections'!$A$8:$O$500,5,FALSE),VLOOKUP($A228,'Blakes Projections'!$A$8:$O$500,5,FALSE)),IFERROR(VLOOKUP($A228,'Blakes Projections'!$A$8:$O$500,5,FALSE),VLOOKUP($A228,'Nates Projections'!$A$8:$O$500,5,FALSE)))</f>
        <v>84</v>
      </c>
      <c r="F228" s="38">
        <f>AVERAGE(IFERROR(VLOOKUP($A228,'Nates Projections'!$A$8:$O$500,6,FALSE),VLOOKUP($A228,'Blakes Projections'!$A$8:$O$500,6,FALSE)),IFERROR(VLOOKUP($A228,'Blakes Projections'!$A$8:$O$500,6,FALSE),VLOOKUP($A228,'Nates Projections'!$A$8:$O$500,6,FALSE)))</f>
        <v>9.3000000000000007</v>
      </c>
      <c r="G228" s="38">
        <f>AVERAGE(IFERROR(VLOOKUP($A228,'Nates Projections'!$A$8:$O$500,7,FALSE),VLOOKUP($A228,'Blakes Projections'!$A$8:$O$500,7,FALSE)),IFERROR(VLOOKUP($A228,'Blakes Projections'!$A$8:$O$500,7,FALSE),VLOOKUP($A228,'Nates Projections'!$A$8:$O$500,7,FALSE)))</f>
        <v>22.5</v>
      </c>
      <c r="H228" s="38">
        <f>AVERAGE(IFERROR(VLOOKUP($A228,'Nates Projections'!$A$8:$O$500,8,FALSE),VLOOKUP($A228,'Blakes Projections'!$A$8:$O$500,8,FALSE)),IFERROR(VLOOKUP($A228,'Blakes Projections'!$A$8:$O$500,8,FALSE),VLOOKUP($A228,'Nates Projections'!$A$8:$O$500,8,FALSE)))</f>
        <v>31.799999999999997</v>
      </c>
      <c r="I228" s="38">
        <f>AVERAGE(IFERROR(VLOOKUP($A228,'Nates Projections'!$A$8:$O$500,9,FALSE),VLOOKUP($A228,'Blakes Projections'!$A$8:$O$500,9,FALSE)),IFERROR(VLOOKUP($A228,'Blakes Projections'!$A$8:$O$500,9,FALSE),VLOOKUP($A228,'Nates Projections'!$A$8:$O$500,9,FALSE)))</f>
        <v>4.75</v>
      </c>
      <c r="J228" s="38">
        <f>AVERAGE(IFERROR(VLOOKUP($A228,'Nates Projections'!$A$8:$O$500,10,FALSE),VLOOKUP($A228,'Blakes Projections'!$A$8:$O$500,10,FALSE)),IFERROR(VLOOKUP($A228,'Blakes Projections'!$A$8:$O$500,10,FALSE),VLOOKUP($A228,'Nates Projections'!$A$8:$O$500,10,FALSE)))</f>
        <v>109.75</v>
      </c>
      <c r="K228" s="38">
        <f>AVERAGE(IFERROR(VLOOKUP($A228,'Nates Projections'!$A$8:$O$500,11,FALSE),VLOOKUP($A228,'Blakes Projections'!$A$8:$O$500,11,FALSE)),IFERROR(VLOOKUP($A228,'Blakes Projections'!$A$8:$O$500,11,FALSE),VLOOKUP($A228,'Nates Projections'!$A$8:$O$500,11,FALSE)))</f>
        <v>70</v>
      </c>
      <c r="L228" s="38">
        <f>AVERAGE(IFERROR(VLOOKUP($A228,'Nates Projections'!$A$8:$O$500,12,FALSE),VLOOKUP($A228,'Blakes Projections'!$A$8:$O$500,12,FALSE)),IFERROR(VLOOKUP($A228,'Blakes Projections'!$A$8:$O$500,12,FALSE),VLOOKUP($A228,'Nates Projections'!$A$8:$O$500,12,FALSE)))</f>
        <v>138.69999999999999</v>
      </c>
      <c r="M228" s="38">
        <f>AVERAGE(IFERROR(VLOOKUP($A228,'Nates Projections'!$A$8:$O$500,13,FALSE),VLOOKUP($A228,'Blakes Projections'!$A$8:$O$500,13,FALSE)),IFERROR(VLOOKUP($A228,'Blakes Projections'!$A$8:$O$500,13,FALSE),VLOOKUP($A228,'Nates Projections'!$A$8:$O$500,13,FALSE)))</f>
        <v>24.5</v>
      </c>
      <c r="N228" s="52">
        <f t="shared" si="0"/>
        <v>8.4738041002277914E-2</v>
      </c>
      <c r="O228" s="71">
        <f>AVERAGE(IFERROR(VLOOKUP($A228,'Nates Projections'!$A$8:$O$500,15,FALSE),VLOOKUP($A228,'Blakes Projections'!$A$8:$O$500,15,FALSE)),IFERROR(VLOOKUP($A228,'Blakes Projections'!$A$8:$O$500,15,FALSE),VLOOKUP($A228,'Nates Projections'!$A$8:$O$500,15,FALSE)))</f>
        <v>20.774999999999999</v>
      </c>
      <c r="P228" s="55">
        <f t="shared" ref="P228:Y228" si="241">IF(F$4="Yes",F228*F$5,0)</f>
        <v>46.5</v>
      </c>
      <c r="Q228" s="55">
        <f t="shared" si="241"/>
        <v>84.375</v>
      </c>
      <c r="R228" s="55">
        <f t="shared" si="241"/>
        <v>0</v>
      </c>
      <c r="S228" s="55">
        <f t="shared" si="241"/>
        <v>2.375</v>
      </c>
      <c r="T228" s="55">
        <f t="shared" si="241"/>
        <v>54.875</v>
      </c>
      <c r="U228" s="55">
        <f t="shared" si="241"/>
        <v>21</v>
      </c>
      <c r="V228" s="55">
        <f t="shared" si="241"/>
        <v>83.219999999999985</v>
      </c>
      <c r="W228" s="55">
        <f t="shared" si="241"/>
        <v>0</v>
      </c>
      <c r="X228" s="55">
        <f t="shared" si="241"/>
        <v>0</v>
      </c>
      <c r="Y228" s="56">
        <f t="shared" si="241"/>
        <v>0</v>
      </c>
      <c r="Z228" s="57">
        <f t="shared" si="2"/>
        <v>292.34499999999997</v>
      </c>
      <c r="AA228" s="59">
        <f t="shared" si="3"/>
        <v>3.4802976190476187</v>
      </c>
      <c r="AB228" s="59">
        <f t="shared" si="4"/>
        <v>-1.4988658928571439</v>
      </c>
      <c r="AC228" s="1"/>
      <c r="AD228" s="1"/>
      <c r="AE228" s="1"/>
      <c r="AF228" s="1"/>
      <c r="AG228" s="1"/>
      <c r="AH228" s="1"/>
      <c r="AI228" s="1"/>
      <c r="AJ228" s="1"/>
      <c r="AK228" s="1"/>
      <c r="AL228" s="1">
        <f>IFERROR(VLOOKUP(C228,CALC!$K$2:$M$8,2,FALSE),1)</f>
        <v>1</v>
      </c>
      <c r="AM228" s="1">
        <f>IFERROR(VLOOKUP(C228,CALC!$K$2:$M$8,3,FALSE),1)</f>
        <v>1</v>
      </c>
      <c r="AN228" s="1">
        <f>VLOOKUP(B228,CALC!$E$2:$H$33,3,FALSE)</f>
        <v>1.0900000000000001</v>
      </c>
      <c r="AO228" s="1">
        <f>VLOOKUP(B228,CALC!$E$2:$H$33,4,FALSE)</f>
        <v>1.0449999999999999</v>
      </c>
      <c r="AP228" s="1"/>
      <c r="AQ228" s="3">
        <f t="shared" si="5"/>
        <v>3.4802976190476187</v>
      </c>
      <c r="AR228" s="3">
        <f t="shared" si="6"/>
        <v>3.4802976190476187</v>
      </c>
      <c r="AS228" s="3">
        <f t="shared" si="7"/>
        <v>3.6369110119047612</v>
      </c>
      <c r="AT228" s="3">
        <f t="shared" si="8"/>
        <v>3.7935244047619046</v>
      </c>
      <c r="AU228" s="3">
        <f t="shared" si="9"/>
        <v>3.6369110119047612</v>
      </c>
      <c r="AV228" s="3">
        <f t="shared" si="10"/>
        <v>3.7935244047619046</v>
      </c>
      <c r="AW228" s="3">
        <f t="shared" si="11"/>
        <v>3.6369110119047612</v>
      </c>
      <c r="AX228" s="3">
        <f t="shared" si="12"/>
        <v>3.7935244047619046</v>
      </c>
      <c r="AY228" s="3">
        <f t="shared" si="13"/>
        <v>-1.4343214285714296</v>
      </c>
      <c r="AZ228" s="3">
        <f t="shared" si="14"/>
        <v>-1.4343214285714296</v>
      </c>
      <c r="BA228" s="3">
        <f t="shared" si="15"/>
        <v>-1.4343214285714296</v>
      </c>
      <c r="BB228" s="3">
        <f t="shared" si="16"/>
        <v>-1.4988658928571439</v>
      </c>
      <c r="BC228" s="3">
        <f t="shared" si="17"/>
        <v>-1.5634103571428584</v>
      </c>
      <c r="BD228" s="3">
        <f t="shared" si="18"/>
        <v>-1.4988658928571439</v>
      </c>
      <c r="BE228" s="3">
        <f t="shared" si="19"/>
        <v>-1.5634103571428584</v>
      </c>
      <c r="BF228" s="3">
        <f t="shared" si="20"/>
        <v>-1.4988658928571439</v>
      </c>
      <c r="BG228" s="3">
        <f t="shared" si="21"/>
        <v>-1.5634103571428584</v>
      </c>
    </row>
    <row r="229" spans="1:59" ht="15" x14ac:dyDescent="0.25">
      <c r="A229" s="38" t="s">
        <v>397</v>
      </c>
      <c r="B229" s="38" t="s">
        <v>19</v>
      </c>
      <c r="C229" s="38" t="s">
        <v>181</v>
      </c>
      <c r="D229" s="38"/>
      <c r="E229" s="39">
        <f>AVERAGE(IFERROR(VLOOKUP($A229,'Nates Projections'!$A$8:$O$500,5,FALSE),VLOOKUP($A229,'Blakes Projections'!$A$8:$O$500,5,FALSE)),IFERROR(VLOOKUP($A229,'Blakes Projections'!$A$8:$O$500,5,FALSE),VLOOKUP($A229,'Nates Projections'!$A$8:$O$500,5,FALSE)))</f>
        <v>84</v>
      </c>
      <c r="F229" s="38">
        <f>AVERAGE(IFERROR(VLOOKUP($A229,'Nates Projections'!$A$8:$O$500,6,FALSE),VLOOKUP($A229,'Blakes Projections'!$A$8:$O$500,6,FALSE)),IFERROR(VLOOKUP($A229,'Blakes Projections'!$A$8:$O$500,6,FALSE),VLOOKUP($A229,'Nates Projections'!$A$8:$O$500,6,FALSE)))</f>
        <v>5.0999999999999996</v>
      </c>
      <c r="G229" s="38">
        <f>AVERAGE(IFERROR(VLOOKUP($A229,'Nates Projections'!$A$8:$O$500,7,FALSE),VLOOKUP($A229,'Blakes Projections'!$A$8:$O$500,7,FALSE)),IFERROR(VLOOKUP($A229,'Blakes Projections'!$A$8:$O$500,7,FALSE),VLOOKUP($A229,'Nates Projections'!$A$8:$O$500,7,FALSE)))</f>
        <v>22.6</v>
      </c>
      <c r="H229" s="38">
        <f>AVERAGE(IFERROR(VLOOKUP($A229,'Nates Projections'!$A$8:$O$500,8,FALSE),VLOOKUP($A229,'Blakes Projections'!$A$8:$O$500,8,FALSE)),IFERROR(VLOOKUP($A229,'Blakes Projections'!$A$8:$O$500,8,FALSE),VLOOKUP($A229,'Nates Projections'!$A$8:$O$500,8,FALSE)))</f>
        <v>27.7</v>
      </c>
      <c r="I229" s="38">
        <f>AVERAGE(IFERROR(VLOOKUP($A229,'Nates Projections'!$A$8:$O$500,9,FALSE),VLOOKUP($A229,'Blakes Projections'!$A$8:$O$500,9,FALSE)),IFERROR(VLOOKUP($A229,'Blakes Projections'!$A$8:$O$500,9,FALSE),VLOOKUP($A229,'Nates Projections'!$A$8:$O$500,9,FALSE)))</f>
        <v>0</v>
      </c>
      <c r="J229" s="38">
        <f>AVERAGE(IFERROR(VLOOKUP($A229,'Nates Projections'!$A$8:$O$500,10,FALSE),VLOOKUP($A229,'Blakes Projections'!$A$8:$O$500,10,FALSE)),IFERROR(VLOOKUP($A229,'Blakes Projections'!$A$8:$O$500,10,FALSE),VLOOKUP($A229,'Nates Projections'!$A$8:$O$500,10,FALSE)))</f>
        <v>78.3</v>
      </c>
      <c r="K229" s="38">
        <f>AVERAGE(IFERROR(VLOOKUP($A229,'Nates Projections'!$A$8:$O$500,11,FALSE),VLOOKUP($A229,'Blakes Projections'!$A$8:$O$500,11,FALSE)),IFERROR(VLOOKUP($A229,'Blakes Projections'!$A$8:$O$500,11,FALSE),VLOOKUP($A229,'Nates Projections'!$A$8:$O$500,11,FALSE)))</f>
        <v>118.7</v>
      </c>
      <c r="L229" s="38">
        <f>AVERAGE(IFERROR(VLOOKUP($A229,'Nates Projections'!$A$8:$O$500,12,FALSE),VLOOKUP($A229,'Blakes Projections'!$A$8:$O$500,12,FALSE)),IFERROR(VLOOKUP($A229,'Blakes Projections'!$A$8:$O$500,12,FALSE),VLOOKUP($A229,'Nates Projections'!$A$8:$O$500,12,FALSE)))</f>
        <v>181</v>
      </c>
      <c r="M229" s="38">
        <f>AVERAGE(IFERROR(VLOOKUP($A229,'Nates Projections'!$A$8:$O$500,13,FALSE),VLOOKUP($A229,'Blakes Projections'!$A$8:$O$500,13,FALSE)),IFERROR(VLOOKUP($A229,'Blakes Projections'!$A$8:$O$500,13,FALSE),VLOOKUP($A229,'Nates Projections'!$A$8:$O$500,13,FALSE)))</f>
        <v>37.299999999999997</v>
      </c>
      <c r="N229" s="52">
        <f t="shared" si="0"/>
        <v>6.5134099616858232E-2</v>
      </c>
      <c r="O229" s="71">
        <f>AVERAGE(IFERROR(VLOOKUP($A229,'Nates Projections'!$A$8:$O$500,15,FALSE),VLOOKUP($A229,'Blakes Projections'!$A$8:$O$500,15,FALSE)),IFERROR(VLOOKUP($A229,'Blakes Projections'!$A$8:$O$500,15,FALSE),VLOOKUP($A229,'Nates Projections'!$A$8:$O$500,15,FALSE)))</f>
        <v>19.75</v>
      </c>
      <c r="P229" s="55">
        <f t="shared" ref="P229:Y229" si="242">IF(F$4="Yes",F229*F$5,0)</f>
        <v>25.5</v>
      </c>
      <c r="Q229" s="55">
        <f t="shared" si="242"/>
        <v>84.75</v>
      </c>
      <c r="R229" s="55">
        <f t="shared" si="242"/>
        <v>0</v>
      </c>
      <c r="S229" s="55">
        <f t="shared" si="242"/>
        <v>0</v>
      </c>
      <c r="T229" s="55">
        <f t="shared" si="242"/>
        <v>39.15</v>
      </c>
      <c r="U229" s="55">
        <f t="shared" si="242"/>
        <v>35.61</v>
      </c>
      <c r="V229" s="55">
        <f t="shared" si="242"/>
        <v>108.6</v>
      </c>
      <c r="W229" s="55">
        <f t="shared" si="242"/>
        <v>0</v>
      </c>
      <c r="X229" s="55">
        <f t="shared" si="242"/>
        <v>0</v>
      </c>
      <c r="Y229" s="56">
        <f t="shared" si="242"/>
        <v>0</v>
      </c>
      <c r="Z229" s="57">
        <f t="shared" si="2"/>
        <v>293.61</v>
      </c>
      <c r="AA229" s="59">
        <f t="shared" si="3"/>
        <v>3.4953571428571428</v>
      </c>
      <c r="AB229" s="59">
        <f t="shared" si="4"/>
        <v>-1.5540917857142864</v>
      </c>
      <c r="AC229" s="1"/>
      <c r="AD229" s="1"/>
      <c r="AE229" s="1"/>
      <c r="AF229" s="1"/>
      <c r="AG229" s="1"/>
      <c r="AH229" s="1"/>
      <c r="AI229" s="1"/>
      <c r="AJ229" s="1"/>
      <c r="AK229" s="1"/>
      <c r="AL229" s="1">
        <f>IFERROR(VLOOKUP(C229,CALC!$K$2:$M$8,2,FALSE),1)</f>
        <v>1</v>
      </c>
      <c r="AM229" s="1">
        <f>IFERROR(VLOOKUP(C229,CALC!$K$2:$M$8,3,FALSE),1)</f>
        <v>1</v>
      </c>
      <c r="AN229" s="1">
        <f>VLOOKUP(B229,CALC!$E$2:$H$33,3,FALSE)</f>
        <v>1.19</v>
      </c>
      <c r="AO229" s="1">
        <f>VLOOKUP(B229,CALC!$E$2:$H$33,4,FALSE)</f>
        <v>1.095</v>
      </c>
      <c r="AP229" s="1"/>
      <c r="AQ229" s="3">
        <f t="shared" si="5"/>
        <v>3.4953571428571428</v>
      </c>
      <c r="AR229" s="3">
        <f t="shared" si="6"/>
        <v>3.4953571428571428</v>
      </c>
      <c r="AS229" s="3">
        <f t="shared" si="7"/>
        <v>3.8274160714285714</v>
      </c>
      <c r="AT229" s="3">
        <f t="shared" si="8"/>
        <v>4.1594749999999996</v>
      </c>
      <c r="AU229" s="3">
        <f t="shared" si="9"/>
        <v>3.8274160714285714</v>
      </c>
      <c r="AV229" s="3">
        <f t="shared" si="10"/>
        <v>4.1594749999999996</v>
      </c>
      <c r="AW229" s="3">
        <f t="shared" si="11"/>
        <v>3.8274160714285714</v>
      </c>
      <c r="AX229" s="3">
        <f t="shared" si="12"/>
        <v>4.1594749999999996</v>
      </c>
      <c r="AY229" s="3">
        <f t="shared" si="13"/>
        <v>-1.4192619047619055</v>
      </c>
      <c r="AZ229" s="3">
        <f t="shared" si="14"/>
        <v>-1.4192619047619055</v>
      </c>
      <c r="BA229" s="3">
        <f t="shared" si="15"/>
        <v>-1.4192619047619055</v>
      </c>
      <c r="BB229" s="3">
        <f t="shared" si="16"/>
        <v>-1.5540917857142864</v>
      </c>
      <c r="BC229" s="3">
        <f t="shared" si="17"/>
        <v>-1.6889216666666675</v>
      </c>
      <c r="BD229" s="3">
        <f t="shared" si="18"/>
        <v>-1.5540917857142864</v>
      </c>
      <c r="BE229" s="3">
        <f t="shared" si="19"/>
        <v>-1.6889216666666675</v>
      </c>
      <c r="BF229" s="3">
        <f t="shared" si="20"/>
        <v>-1.5540917857142864</v>
      </c>
      <c r="BG229" s="3">
        <f t="shared" si="21"/>
        <v>-1.6889216666666675</v>
      </c>
    </row>
    <row r="230" spans="1:59" ht="15" x14ac:dyDescent="0.25">
      <c r="A230" s="38" t="s">
        <v>400</v>
      </c>
      <c r="B230" s="38" t="s">
        <v>70</v>
      </c>
      <c r="C230" s="38" t="s">
        <v>181</v>
      </c>
      <c r="D230" s="1"/>
      <c r="E230" s="39">
        <f>AVERAGE(IFERROR(VLOOKUP($A230,'Nates Projections'!$A$8:$O$500,5,FALSE),VLOOKUP($A230,'Blakes Projections'!$A$8:$O$500,5,FALSE)),IFERROR(VLOOKUP($A230,'Blakes Projections'!$A$8:$O$500,5,FALSE),VLOOKUP($A230,'Nates Projections'!$A$8:$O$500,5,FALSE)))</f>
        <v>84</v>
      </c>
      <c r="F230" s="38">
        <f>AVERAGE(IFERROR(VLOOKUP($A230,'Nates Projections'!$A$8:$O$500,6,FALSE),VLOOKUP($A230,'Blakes Projections'!$A$8:$O$500,6,FALSE)),IFERROR(VLOOKUP($A230,'Blakes Projections'!$A$8:$O$500,6,FALSE),VLOOKUP($A230,'Nates Projections'!$A$8:$O$500,6,FALSE)))</f>
        <v>5.2</v>
      </c>
      <c r="G230" s="38">
        <f>AVERAGE(IFERROR(VLOOKUP($A230,'Nates Projections'!$A$8:$O$500,7,FALSE),VLOOKUP($A230,'Blakes Projections'!$A$8:$O$500,7,FALSE)),IFERROR(VLOOKUP($A230,'Blakes Projections'!$A$8:$O$500,7,FALSE),VLOOKUP($A230,'Nates Projections'!$A$8:$O$500,7,FALSE)))</f>
        <v>32.200000000000003</v>
      </c>
      <c r="H230" s="38">
        <f>AVERAGE(IFERROR(VLOOKUP($A230,'Nates Projections'!$A$8:$O$500,8,FALSE),VLOOKUP($A230,'Blakes Projections'!$A$8:$O$500,8,FALSE)),IFERROR(VLOOKUP($A230,'Blakes Projections'!$A$8:$O$500,8,FALSE),VLOOKUP($A230,'Nates Projections'!$A$8:$O$500,8,FALSE)))</f>
        <v>37.4</v>
      </c>
      <c r="I230" s="38">
        <f>AVERAGE(IFERROR(VLOOKUP($A230,'Nates Projections'!$A$8:$O$500,9,FALSE),VLOOKUP($A230,'Blakes Projections'!$A$8:$O$500,9,FALSE)),IFERROR(VLOOKUP($A230,'Blakes Projections'!$A$8:$O$500,9,FALSE),VLOOKUP($A230,'Nates Projections'!$A$8:$O$500,9,FALSE)))</f>
        <v>15.15</v>
      </c>
      <c r="J230" s="38">
        <f>AVERAGE(IFERROR(VLOOKUP($A230,'Nates Projections'!$A$8:$O$500,10,FALSE),VLOOKUP($A230,'Blakes Projections'!$A$8:$O$500,10,FALSE)),IFERROR(VLOOKUP($A230,'Blakes Projections'!$A$8:$O$500,10,FALSE),VLOOKUP($A230,'Nates Projections'!$A$8:$O$500,10,FALSE)))</f>
        <v>112.3</v>
      </c>
      <c r="K230" s="38">
        <f>AVERAGE(IFERROR(VLOOKUP($A230,'Nates Projections'!$A$8:$O$500,11,FALSE),VLOOKUP($A230,'Blakes Projections'!$A$8:$O$500,11,FALSE)),IFERROR(VLOOKUP($A230,'Blakes Projections'!$A$8:$O$500,11,FALSE),VLOOKUP($A230,'Nates Projections'!$A$8:$O$500,11,FALSE)))</f>
        <v>118.65</v>
      </c>
      <c r="L230" s="38">
        <f>AVERAGE(IFERROR(VLOOKUP($A230,'Nates Projections'!$A$8:$O$500,12,FALSE),VLOOKUP($A230,'Blakes Projections'!$A$8:$O$500,12,FALSE)),IFERROR(VLOOKUP($A230,'Blakes Projections'!$A$8:$O$500,12,FALSE),VLOOKUP($A230,'Nates Projections'!$A$8:$O$500,12,FALSE)))</f>
        <v>76.050000000000011</v>
      </c>
      <c r="M230" s="38">
        <f>AVERAGE(IFERROR(VLOOKUP($A230,'Nates Projections'!$A$8:$O$500,13,FALSE),VLOOKUP($A230,'Blakes Projections'!$A$8:$O$500,13,FALSE)),IFERROR(VLOOKUP($A230,'Blakes Projections'!$A$8:$O$500,13,FALSE),VLOOKUP($A230,'Nates Projections'!$A$8:$O$500,13,FALSE)))</f>
        <v>36.049999999999997</v>
      </c>
      <c r="N230" s="52">
        <f t="shared" si="0"/>
        <v>4.6304541406945683E-2</v>
      </c>
      <c r="O230" s="71">
        <f>AVERAGE(IFERROR(VLOOKUP($A230,'Nates Projections'!$A$8:$O$500,15,FALSE),VLOOKUP($A230,'Blakes Projections'!$A$8:$O$500,15,FALSE)),IFERROR(VLOOKUP($A230,'Blakes Projections'!$A$8:$O$500,15,FALSE),VLOOKUP($A230,'Nates Projections'!$A$8:$O$500,15,FALSE)))</f>
        <v>21.725000000000001</v>
      </c>
      <c r="P230" s="55">
        <f t="shared" ref="P230:Y230" si="243">IF(F$4="Yes",F230*F$5,0)</f>
        <v>26</v>
      </c>
      <c r="Q230" s="55">
        <f t="shared" si="243"/>
        <v>120.75000000000001</v>
      </c>
      <c r="R230" s="55">
        <f t="shared" si="243"/>
        <v>0</v>
      </c>
      <c r="S230" s="55">
        <f t="shared" si="243"/>
        <v>7.5750000000000002</v>
      </c>
      <c r="T230" s="55">
        <f t="shared" si="243"/>
        <v>56.15</v>
      </c>
      <c r="U230" s="55">
        <f t="shared" si="243"/>
        <v>35.594999999999999</v>
      </c>
      <c r="V230" s="55">
        <f t="shared" si="243"/>
        <v>45.63</v>
      </c>
      <c r="W230" s="55">
        <f t="shared" si="243"/>
        <v>0</v>
      </c>
      <c r="X230" s="55">
        <f t="shared" si="243"/>
        <v>0</v>
      </c>
      <c r="Y230" s="56">
        <f t="shared" si="243"/>
        <v>0</v>
      </c>
      <c r="Z230" s="57">
        <f t="shared" si="2"/>
        <v>291.7</v>
      </c>
      <c r="AA230" s="59">
        <f t="shared" si="3"/>
        <v>3.4726190476190473</v>
      </c>
      <c r="AB230" s="59">
        <f t="shared" si="4"/>
        <v>-1.506890000000001</v>
      </c>
      <c r="AC230" s="1"/>
      <c r="AD230" s="1"/>
      <c r="AE230" s="1"/>
      <c r="AF230" s="1"/>
      <c r="AG230" s="1"/>
      <c r="AH230" s="1"/>
      <c r="AI230" s="1"/>
      <c r="AJ230" s="1"/>
      <c r="AK230" s="1"/>
      <c r="AL230" s="1">
        <f>IFERROR(VLOOKUP(C230,CALC!$K$2:$M$8,2,FALSE),1)</f>
        <v>1</v>
      </c>
      <c r="AM230" s="1">
        <f>IFERROR(VLOOKUP(C230,CALC!$K$2:$M$8,3,FALSE),1)</f>
        <v>1</v>
      </c>
      <c r="AN230" s="1">
        <f>VLOOKUP(B230,CALC!$E$2:$H$33,3,FALSE)</f>
        <v>1.0900000000000001</v>
      </c>
      <c r="AO230" s="1">
        <f>VLOOKUP(B230,CALC!$E$2:$H$33,4,FALSE)</f>
        <v>1.0449999999999999</v>
      </c>
      <c r="AP230" s="1"/>
      <c r="AQ230" s="3">
        <f t="shared" si="5"/>
        <v>3.4726190476190473</v>
      </c>
      <c r="AR230" s="3">
        <f t="shared" si="6"/>
        <v>3.4726190476190473</v>
      </c>
      <c r="AS230" s="3">
        <f t="shared" si="7"/>
        <v>3.6288869047619041</v>
      </c>
      <c r="AT230" s="3">
        <f t="shared" si="8"/>
        <v>3.7851547619047619</v>
      </c>
      <c r="AU230" s="3">
        <f t="shared" si="9"/>
        <v>3.6288869047619041</v>
      </c>
      <c r="AV230" s="3">
        <f t="shared" si="10"/>
        <v>3.7851547619047619</v>
      </c>
      <c r="AW230" s="3">
        <f t="shared" si="11"/>
        <v>3.6288869047619041</v>
      </c>
      <c r="AX230" s="3">
        <f t="shared" si="12"/>
        <v>3.7851547619047619</v>
      </c>
      <c r="AY230" s="3">
        <f t="shared" si="13"/>
        <v>-1.4420000000000011</v>
      </c>
      <c r="AZ230" s="3">
        <f t="shared" si="14"/>
        <v>-1.4420000000000011</v>
      </c>
      <c r="BA230" s="3">
        <f t="shared" si="15"/>
        <v>-1.4420000000000011</v>
      </c>
      <c r="BB230" s="3">
        <f t="shared" si="16"/>
        <v>-1.506890000000001</v>
      </c>
      <c r="BC230" s="3">
        <f t="shared" si="17"/>
        <v>-1.5717800000000013</v>
      </c>
      <c r="BD230" s="3">
        <f t="shared" si="18"/>
        <v>-1.506890000000001</v>
      </c>
      <c r="BE230" s="3">
        <f t="shared" si="19"/>
        <v>-1.5717800000000013</v>
      </c>
      <c r="BF230" s="3">
        <f t="shared" si="20"/>
        <v>-1.506890000000001</v>
      </c>
      <c r="BG230" s="3">
        <f t="shared" si="21"/>
        <v>-1.5717800000000013</v>
      </c>
    </row>
    <row r="231" spans="1:59" ht="15" x14ac:dyDescent="0.25">
      <c r="A231" s="38" t="s">
        <v>418</v>
      </c>
      <c r="B231" s="38" t="s">
        <v>79</v>
      </c>
      <c r="C231" s="38" t="s">
        <v>181</v>
      </c>
      <c r="D231" s="38"/>
      <c r="E231" s="39">
        <f>AVERAGE(IFERROR(VLOOKUP($A231,'Nates Projections'!$A$8:$O$500,5,FALSE),VLOOKUP($A231,'Blakes Projections'!$A$8:$O$500,5,FALSE)),IFERROR(VLOOKUP($A231,'Blakes Projections'!$A$8:$O$500,5,FALSE),VLOOKUP($A231,'Nates Projections'!$A$8:$O$500,5,FALSE)))</f>
        <v>84</v>
      </c>
      <c r="F231" s="38">
        <f>AVERAGE(IFERROR(VLOOKUP($A231,'Nates Projections'!$A$8:$O$500,6,FALSE),VLOOKUP($A231,'Blakes Projections'!$A$8:$O$500,6,FALSE)),IFERROR(VLOOKUP($A231,'Blakes Projections'!$A$8:$O$500,6,FALSE),VLOOKUP($A231,'Nates Projections'!$A$8:$O$500,6,FALSE)))</f>
        <v>11.149999999999999</v>
      </c>
      <c r="G231" s="38">
        <f>AVERAGE(IFERROR(VLOOKUP($A231,'Nates Projections'!$A$8:$O$500,7,FALSE),VLOOKUP($A231,'Blakes Projections'!$A$8:$O$500,7,FALSE)),IFERROR(VLOOKUP($A231,'Blakes Projections'!$A$8:$O$500,7,FALSE),VLOOKUP($A231,'Nates Projections'!$A$8:$O$500,7,FALSE)))</f>
        <v>28</v>
      </c>
      <c r="H231" s="38">
        <f>AVERAGE(IFERROR(VLOOKUP($A231,'Nates Projections'!$A$8:$O$500,8,FALSE),VLOOKUP($A231,'Blakes Projections'!$A$8:$O$500,8,FALSE)),IFERROR(VLOOKUP($A231,'Blakes Projections'!$A$8:$O$500,8,FALSE),VLOOKUP($A231,'Nates Projections'!$A$8:$O$500,8,FALSE)))</f>
        <v>39.15</v>
      </c>
      <c r="I231" s="38">
        <f>AVERAGE(IFERROR(VLOOKUP($A231,'Nates Projections'!$A$8:$O$500,9,FALSE),VLOOKUP($A231,'Blakes Projections'!$A$8:$O$500,9,FALSE)),IFERROR(VLOOKUP($A231,'Blakes Projections'!$A$8:$O$500,9,FALSE),VLOOKUP($A231,'Nates Projections'!$A$8:$O$500,9,FALSE)))</f>
        <v>15.899999999999999</v>
      </c>
      <c r="J231" s="38">
        <f>AVERAGE(IFERROR(VLOOKUP($A231,'Nates Projections'!$A$8:$O$500,10,FALSE),VLOOKUP($A231,'Blakes Projections'!$A$8:$O$500,10,FALSE)),IFERROR(VLOOKUP($A231,'Blakes Projections'!$A$8:$O$500,10,FALSE),VLOOKUP($A231,'Nates Projections'!$A$8:$O$500,10,FALSE)))</f>
        <v>130.65</v>
      </c>
      <c r="K231" s="38">
        <f>AVERAGE(IFERROR(VLOOKUP($A231,'Nates Projections'!$A$8:$O$500,11,FALSE),VLOOKUP($A231,'Blakes Projections'!$A$8:$O$500,11,FALSE)),IFERROR(VLOOKUP($A231,'Blakes Projections'!$A$8:$O$500,11,FALSE),VLOOKUP($A231,'Nates Projections'!$A$8:$O$500,11,FALSE)))</f>
        <v>33.849999999999994</v>
      </c>
      <c r="L231" s="38">
        <f>AVERAGE(IFERROR(VLOOKUP($A231,'Nates Projections'!$A$8:$O$500,12,FALSE),VLOOKUP($A231,'Blakes Projections'!$A$8:$O$500,12,FALSE)),IFERROR(VLOOKUP($A231,'Blakes Projections'!$A$8:$O$500,12,FALSE),VLOOKUP($A231,'Nates Projections'!$A$8:$O$500,12,FALSE)))</f>
        <v>74.05</v>
      </c>
      <c r="M231" s="38">
        <f>AVERAGE(IFERROR(VLOOKUP($A231,'Nates Projections'!$A$8:$O$500,13,FALSE),VLOOKUP($A231,'Blakes Projections'!$A$8:$O$500,13,FALSE)),IFERROR(VLOOKUP($A231,'Blakes Projections'!$A$8:$O$500,13,FALSE),VLOOKUP($A231,'Nates Projections'!$A$8:$O$500,13,FALSE)))</f>
        <v>22.95</v>
      </c>
      <c r="N231" s="52">
        <f t="shared" si="0"/>
        <v>8.5342518178339058E-2</v>
      </c>
      <c r="O231" s="71">
        <f>AVERAGE(IFERROR(VLOOKUP($A231,'Nates Projections'!$A$8:$O$500,15,FALSE),VLOOKUP($A231,'Blakes Projections'!$A$8:$O$500,15,FALSE)),IFERROR(VLOOKUP($A231,'Blakes Projections'!$A$8:$O$500,15,FALSE),VLOOKUP($A231,'Nates Projections'!$A$8:$O$500,15,FALSE)))</f>
        <v>18.225000000000001</v>
      </c>
      <c r="P231" s="55">
        <f t="shared" ref="P231:Y231" si="244">IF(F$4="Yes",F231*F$5,0)</f>
        <v>55.749999999999993</v>
      </c>
      <c r="Q231" s="55">
        <f t="shared" si="244"/>
        <v>105</v>
      </c>
      <c r="R231" s="55">
        <f t="shared" si="244"/>
        <v>0</v>
      </c>
      <c r="S231" s="55">
        <f t="shared" si="244"/>
        <v>7.9499999999999993</v>
      </c>
      <c r="T231" s="55">
        <f t="shared" si="244"/>
        <v>65.325000000000003</v>
      </c>
      <c r="U231" s="55">
        <f t="shared" si="244"/>
        <v>10.154999999999998</v>
      </c>
      <c r="V231" s="55">
        <f t="shared" si="244"/>
        <v>44.43</v>
      </c>
      <c r="W231" s="55">
        <f t="shared" si="244"/>
        <v>0</v>
      </c>
      <c r="X231" s="55">
        <f t="shared" si="244"/>
        <v>0</v>
      </c>
      <c r="Y231" s="56">
        <f t="shared" si="244"/>
        <v>0</v>
      </c>
      <c r="Z231" s="57">
        <f t="shared" si="2"/>
        <v>288.60999999999996</v>
      </c>
      <c r="AA231" s="59">
        <f t="shared" si="3"/>
        <v>3.4358333333333326</v>
      </c>
      <c r="AB231" s="59">
        <f t="shared" si="4"/>
        <v>-1.4418160714285728</v>
      </c>
      <c r="AC231" s="1"/>
      <c r="AD231" s="1"/>
      <c r="AE231" s="1"/>
      <c r="AF231" s="1"/>
      <c r="AG231" s="1"/>
      <c r="AH231" s="1"/>
      <c r="AI231" s="1"/>
      <c r="AJ231" s="1"/>
      <c r="AK231" s="1"/>
      <c r="AL231" s="1">
        <f>IFERROR(VLOOKUP(C231,CALC!$K$2:$M$8,2,FALSE),1)</f>
        <v>1</v>
      </c>
      <c r="AM231" s="1">
        <f>IFERROR(VLOOKUP(C231,CALC!$K$2:$M$8,3,FALSE),1)</f>
        <v>1</v>
      </c>
      <c r="AN231" s="1">
        <f>VLOOKUP(B231,CALC!$E$2:$H$33,3,FALSE)</f>
        <v>0.95</v>
      </c>
      <c r="AO231" s="1">
        <f>VLOOKUP(B231,CALC!$E$2:$H$33,4,FALSE)</f>
        <v>0.97499999999999998</v>
      </c>
      <c r="AP231" s="1"/>
      <c r="AQ231" s="3">
        <f t="shared" si="5"/>
        <v>3.4358333333333326</v>
      </c>
      <c r="AR231" s="3">
        <f t="shared" si="6"/>
        <v>3.4358333333333326</v>
      </c>
      <c r="AS231" s="3">
        <f t="shared" si="7"/>
        <v>3.3499374999999993</v>
      </c>
      <c r="AT231" s="3">
        <f t="shared" si="8"/>
        <v>3.2640416666666661</v>
      </c>
      <c r="AU231" s="3">
        <f t="shared" si="9"/>
        <v>3.3499374999999993</v>
      </c>
      <c r="AV231" s="3">
        <f t="shared" si="10"/>
        <v>3.2640416666666661</v>
      </c>
      <c r="AW231" s="3">
        <f t="shared" si="11"/>
        <v>3.3499374999999993</v>
      </c>
      <c r="AX231" s="3">
        <f t="shared" si="12"/>
        <v>3.2640416666666661</v>
      </c>
      <c r="AY231" s="3">
        <f t="shared" si="13"/>
        <v>-1.4787857142857157</v>
      </c>
      <c r="AZ231" s="3">
        <f t="shared" si="14"/>
        <v>-1.4787857142857157</v>
      </c>
      <c r="BA231" s="3">
        <f t="shared" si="15"/>
        <v>-1.4787857142857157</v>
      </c>
      <c r="BB231" s="3">
        <f t="shared" si="16"/>
        <v>-1.4418160714285728</v>
      </c>
      <c r="BC231" s="3">
        <f t="shared" si="17"/>
        <v>-1.4048464285714299</v>
      </c>
      <c r="BD231" s="3">
        <f t="shared" si="18"/>
        <v>-1.4418160714285728</v>
      </c>
      <c r="BE231" s="3">
        <f t="shared" si="19"/>
        <v>-1.4048464285714299</v>
      </c>
      <c r="BF231" s="3">
        <f t="shared" si="20"/>
        <v>-1.4418160714285728</v>
      </c>
      <c r="BG231" s="3">
        <f t="shared" si="21"/>
        <v>-1.4048464285714299</v>
      </c>
    </row>
    <row r="232" spans="1:59" ht="15" x14ac:dyDescent="0.25">
      <c r="A232" s="38" t="s">
        <v>390</v>
      </c>
      <c r="B232" s="38" t="s">
        <v>32</v>
      </c>
      <c r="C232" s="38" t="s">
        <v>191</v>
      </c>
      <c r="D232" s="38"/>
      <c r="E232" s="39">
        <f>AVERAGE(IFERROR(VLOOKUP($A232,'Nates Projections'!$A$8:$O$500,5,FALSE),VLOOKUP($A232,'Blakes Projections'!$A$8:$O$500,5,FALSE)),IFERROR(VLOOKUP($A232,'Blakes Projections'!$A$8:$O$500,5,FALSE),VLOOKUP($A232,'Nates Projections'!$A$8:$O$500,5,FALSE)))</f>
        <v>84</v>
      </c>
      <c r="F232" s="38">
        <f>AVERAGE(IFERROR(VLOOKUP($A232,'Nates Projections'!$A$8:$O$500,6,FALSE),VLOOKUP($A232,'Blakes Projections'!$A$8:$O$500,6,FALSE)),IFERROR(VLOOKUP($A232,'Blakes Projections'!$A$8:$O$500,6,FALSE),VLOOKUP($A232,'Nates Projections'!$A$8:$O$500,6,FALSE)))</f>
        <v>25.1</v>
      </c>
      <c r="G232" s="38">
        <f>AVERAGE(IFERROR(VLOOKUP($A232,'Nates Projections'!$A$8:$O$500,7,FALSE),VLOOKUP($A232,'Blakes Projections'!$A$8:$O$500,7,FALSE)),IFERROR(VLOOKUP($A232,'Blakes Projections'!$A$8:$O$500,7,FALSE),VLOOKUP($A232,'Nates Projections'!$A$8:$O$500,7,FALSE)))</f>
        <v>19.700000000000003</v>
      </c>
      <c r="H232" s="38">
        <f>AVERAGE(IFERROR(VLOOKUP($A232,'Nates Projections'!$A$8:$O$500,8,FALSE),VLOOKUP($A232,'Blakes Projections'!$A$8:$O$500,8,FALSE)),IFERROR(VLOOKUP($A232,'Blakes Projections'!$A$8:$O$500,8,FALSE),VLOOKUP($A232,'Nates Projections'!$A$8:$O$500,8,FALSE)))</f>
        <v>44.75</v>
      </c>
      <c r="I232" s="38">
        <f>AVERAGE(IFERROR(VLOOKUP($A232,'Nates Projections'!$A$8:$O$500,9,FALSE),VLOOKUP($A232,'Blakes Projections'!$A$8:$O$500,9,FALSE)),IFERROR(VLOOKUP($A232,'Blakes Projections'!$A$8:$O$500,9,FALSE),VLOOKUP($A232,'Nates Projections'!$A$8:$O$500,9,FALSE)))</f>
        <v>9</v>
      </c>
      <c r="J232" s="38">
        <f>AVERAGE(IFERROR(VLOOKUP($A232,'Nates Projections'!$A$8:$O$500,10,FALSE),VLOOKUP($A232,'Blakes Projections'!$A$8:$O$500,10,FALSE)),IFERROR(VLOOKUP($A232,'Blakes Projections'!$A$8:$O$500,10,FALSE),VLOOKUP($A232,'Nates Projections'!$A$8:$O$500,10,FALSE)))</f>
        <v>200.89999999999998</v>
      </c>
      <c r="K232" s="38">
        <f>AVERAGE(IFERROR(VLOOKUP($A232,'Nates Projections'!$A$8:$O$500,11,FALSE),VLOOKUP($A232,'Blakes Projections'!$A$8:$O$500,11,FALSE)),IFERROR(VLOOKUP($A232,'Blakes Projections'!$A$8:$O$500,11,FALSE),VLOOKUP($A232,'Nates Projections'!$A$8:$O$500,11,FALSE)))</f>
        <v>105.65</v>
      </c>
      <c r="L232" s="38">
        <f>AVERAGE(IFERROR(VLOOKUP($A232,'Nates Projections'!$A$8:$O$500,12,FALSE),VLOOKUP($A232,'Blakes Projections'!$A$8:$O$500,12,FALSE)),IFERROR(VLOOKUP($A232,'Blakes Projections'!$A$8:$O$500,12,FALSE),VLOOKUP($A232,'Nates Projections'!$A$8:$O$500,12,FALSE)))</f>
        <v>37.049999999999997</v>
      </c>
      <c r="M232" s="38">
        <f>AVERAGE(IFERROR(VLOOKUP($A232,'Nates Projections'!$A$8:$O$500,13,FALSE),VLOOKUP($A232,'Blakes Projections'!$A$8:$O$500,13,FALSE)),IFERROR(VLOOKUP($A232,'Blakes Projections'!$A$8:$O$500,13,FALSE),VLOOKUP($A232,'Nates Projections'!$A$8:$O$500,13,FALSE)))</f>
        <v>41.7</v>
      </c>
      <c r="N232" s="52">
        <f t="shared" si="0"/>
        <v>0.12493777999004482</v>
      </c>
      <c r="O232" s="71">
        <f>AVERAGE(IFERROR(VLOOKUP($A232,'Nates Projections'!$A$8:$O$500,15,FALSE),VLOOKUP($A232,'Blakes Projections'!$A$8:$O$500,15,FALSE)),IFERROR(VLOOKUP($A232,'Blakes Projections'!$A$8:$O$500,15,FALSE),VLOOKUP($A232,'Nates Projections'!$A$8:$O$500,15,FALSE)))</f>
        <v>15.574999999999999</v>
      </c>
      <c r="P232" s="55">
        <f t="shared" ref="P232:Y232" si="245">IF(F$4="Yes",F232*F$5,0)</f>
        <v>125.5</v>
      </c>
      <c r="Q232" s="55">
        <f t="shared" si="245"/>
        <v>73.875000000000014</v>
      </c>
      <c r="R232" s="55">
        <f t="shared" si="245"/>
        <v>0</v>
      </c>
      <c r="S232" s="55">
        <f t="shared" si="245"/>
        <v>4.5</v>
      </c>
      <c r="T232" s="55">
        <f t="shared" si="245"/>
        <v>100.44999999999999</v>
      </c>
      <c r="U232" s="55">
        <f t="shared" si="245"/>
        <v>31.695</v>
      </c>
      <c r="V232" s="55">
        <f t="shared" si="245"/>
        <v>22.229999999999997</v>
      </c>
      <c r="W232" s="55">
        <f t="shared" si="245"/>
        <v>0</v>
      </c>
      <c r="X232" s="55">
        <f t="shared" si="245"/>
        <v>0</v>
      </c>
      <c r="Y232" s="56">
        <f t="shared" si="245"/>
        <v>0</v>
      </c>
      <c r="Z232" s="57">
        <f t="shared" si="2"/>
        <v>358.25</v>
      </c>
      <c r="AA232" s="59">
        <f t="shared" si="3"/>
        <v>4.2648809523809526</v>
      </c>
      <c r="AB232" s="59">
        <f t="shared" si="4"/>
        <v>-1.6286666547619035</v>
      </c>
      <c r="AC232" s="1"/>
      <c r="AD232" s="1"/>
      <c r="AE232" s="1"/>
      <c r="AF232" s="1"/>
      <c r="AG232" s="1"/>
      <c r="AH232" s="1"/>
      <c r="AI232" s="1"/>
      <c r="AJ232" s="1"/>
      <c r="AK232" s="1"/>
      <c r="AL232" s="1">
        <f>IFERROR(VLOOKUP(C232,CALC!$K$2:$M$8,2,FALSE),1)</f>
        <v>1.06</v>
      </c>
      <c r="AM232" s="1">
        <f>IFERROR(VLOOKUP(C232,CALC!$K$2:$M$8,3,FALSE),1)</f>
        <v>1.03</v>
      </c>
      <c r="AN232" s="1">
        <f>VLOOKUP(B232,CALC!$E$2:$H$33,3,FALSE)</f>
        <v>1.1200000000000001</v>
      </c>
      <c r="AO232" s="1">
        <f>VLOOKUP(B232,CALC!$E$2:$H$33,4,FALSE)</f>
        <v>1.06</v>
      </c>
      <c r="AP232" s="1"/>
      <c r="AQ232" s="3">
        <f t="shared" si="5"/>
        <v>4.3928273809523812</v>
      </c>
      <c r="AR232" s="3">
        <f t="shared" si="6"/>
        <v>4.5207738095238099</v>
      </c>
      <c r="AS232" s="3">
        <f t="shared" si="7"/>
        <v>4.5207738095238099</v>
      </c>
      <c r="AT232" s="3">
        <f t="shared" si="8"/>
        <v>4.7766666666666673</v>
      </c>
      <c r="AU232" s="3">
        <f t="shared" si="9"/>
        <v>4.6563970238095242</v>
      </c>
      <c r="AV232" s="3">
        <f t="shared" si="10"/>
        <v>4.9199666666666673</v>
      </c>
      <c r="AW232" s="3">
        <f t="shared" si="11"/>
        <v>4.7920202380952386</v>
      </c>
      <c r="AX232" s="3">
        <f t="shared" si="12"/>
        <v>5.0632666666666672</v>
      </c>
      <c r="AY232" s="3">
        <f t="shared" si="13"/>
        <v>-1.4917261904761894</v>
      </c>
      <c r="AZ232" s="3">
        <f t="shared" si="14"/>
        <v>-1.536477976190475</v>
      </c>
      <c r="BA232" s="3">
        <f t="shared" si="15"/>
        <v>-1.5812297619047608</v>
      </c>
      <c r="BB232" s="3">
        <f t="shared" si="16"/>
        <v>-1.5812297619047608</v>
      </c>
      <c r="BC232" s="3">
        <f t="shared" si="17"/>
        <v>-1.6707333333333323</v>
      </c>
      <c r="BD232" s="3">
        <f t="shared" si="18"/>
        <v>-1.6286666547619035</v>
      </c>
      <c r="BE232" s="3">
        <f t="shared" si="19"/>
        <v>-1.7208553333333321</v>
      </c>
      <c r="BF232" s="3">
        <f t="shared" si="20"/>
        <v>-1.6761035476190467</v>
      </c>
      <c r="BG232" s="3">
        <f t="shared" si="21"/>
        <v>-1.7709773333333323</v>
      </c>
    </row>
    <row r="233" spans="1:59" ht="15" x14ac:dyDescent="0.25">
      <c r="A233" s="38" t="s">
        <v>364</v>
      </c>
      <c r="B233" s="38" t="s">
        <v>19</v>
      </c>
      <c r="C233" s="38" t="s">
        <v>183</v>
      </c>
      <c r="D233" s="38"/>
      <c r="E233" s="39">
        <f>AVERAGE(IFERROR(VLOOKUP($A233,'Nates Projections'!$A$8:$O$500,5,FALSE),VLOOKUP($A233,'Blakes Projections'!$A$8:$O$500,5,FALSE)),IFERROR(VLOOKUP($A233,'Blakes Projections'!$A$8:$O$500,5,FALSE),VLOOKUP($A233,'Nates Projections'!$A$8:$O$500,5,FALSE)))</f>
        <v>84</v>
      </c>
      <c r="F233" s="38">
        <f>AVERAGE(IFERROR(VLOOKUP($A233,'Nates Projections'!$A$8:$O$500,6,FALSE),VLOOKUP($A233,'Blakes Projections'!$A$8:$O$500,6,FALSE)),IFERROR(VLOOKUP($A233,'Blakes Projections'!$A$8:$O$500,6,FALSE),VLOOKUP($A233,'Nates Projections'!$A$8:$O$500,6,FALSE)))</f>
        <v>18.05</v>
      </c>
      <c r="G233" s="38">
        <f>AVERAGE(IFERROR(VLOOKUP($A233,'Nates Projections'!$A$8:$O$500,7,FALSE),VLOOKUP($A233,'Blakes Projections'!$A$8:$O$500,7,FALSE)),IFERROR(VLOOKUP($A233,'Blakes Projections'!$A$8:$O$500,7,FALSE),VLOOKUP($A233,'Nates Projections'!$A$8:$O$500,7,FALSE)))</f>
        <v>22.5</v>
      </c>
      <c r="H233" s="38">
        <f>AVERAGE(IFERROR(VLOOKUP($A233,'Nates Projections'!$A$8:$O$500,8,FALSE),VLOOKUP($A233,'Blakes Projections'!$A$8:$O$500,8,FALSE)),IFERROR(VLOOKUP($A233,'Blakes Projections'!$A$8:$O$500,8,FALSE),VLOOKUP($A233,'Nates Projections'!$A$8:$O$500,8,FALSE)))</f>
        <v>40.549999999999997</v>
      </c>
      <c r="I233" s="38">
        <f>AVERAGE(IFERROR(VLOOKUP($A233,'Nates Projections'!$A$8:$O$500,9,FALSE),VLOOKUP($A233,'Blakes Projections'!$A$8:$O$500,9,FALSE)),IFERROR(VLOOKUP($A233,'Blakes Projections'!$A$8:$O$500,9,FALSE),VLOOKUP($A233,'Nates Projections'!$A$8:$O$500,9,FALSE)))</f>
        <v>4.95</v>
      </c>
      <c r="J233" s="38">
        <f>AVERAGE(IFERROR(VLOOKUP($A233,'Nates Projections'!$A$8:$O$500,10,FALSE),VLOOKUP($A233,'Blakes Projections'!$A$8:$O$500,10,FALSE)),IFERROR(VLOOKUP($A233,'Blakes Projections'!$A$8:$O$500,10,FALSE),VLOOKUP($A233,'Nates Projections'!$A$8:$O$500,10,FALSE)))</f>
        <v>173.95</v>
      </c>
      <c r="K233" s="38">
        <f>AVERAGE(IFERROR(VLOOKUP($A233,'Nates Projections'!$A$8:$O$500,11,FALSE),VLOOKUP($A233,'Blakes Projections'!$A$8:$O$500,11,FALSE)),IFERROR(VLOOKUP($A233,'Blakes Projections'!$A$8:$O$500,11,FALSE),VLOOKUP($A233,'Nates Projections'!$A$8:$O$500,11,FALSE)))</f>
        <v>164.2</v>
      </c>
      <c r="L233" s="38">
        <f>AVERAGE(IFERROR(VLOOKUP($A233,'Nates Projections'!$A$8:$O$500,12,FALSE),VLOOKUP($A233,'Blakes Projections'!$A$8:$O$500,12,FALSE)),IFERROR(VLOOKUP($A233,'Blakes Projections'!$A$8:$O$500,12,FALSE),VLOOKUP($A233,'Nates Projections'!$A$8:$O$500,12,FALSE)))</f>
        <v>77.25</v>
      </c>
      <c r="M233" s="38">
        <f>AVERAGE(IFERROR(VLOOKUP($A233,'Nates Projections'!$A$8:$O$500,13,FALSE),VLOOKUP($A233,'Blakes Projections'!$A$8:$O$500,13,FALSE)),IFERROR(VLOOKUP($A233,'Blakes Projections'!$A$8:$O$500,13,FALSE),VLOOKUP($A233,'Nates Projections'!$A$8:$O$500,13,FALSE)))</f>
        <v>45.25</v>
      </c>
      <c r="N233" s="52">
        <f t="shared" si="0"/>
        <v>0.10376544984190861</v>
      </c>
      <c r="O233" s="71">
        <f>AVERAGE(IFERROR(VLOOKUP($A233,'Nates Projections'!$A$8:$O$500,15,FALSE),VLOOKUP($A233,'Blakes Projections'!$A$8:$O$500,15,FALSE)),IFERROR(VLOOKUP($A233,'Blakes Projections'!$A$8:$O$500,15,FALSE),VLOOKUP($A233,'Nates Projections'!$A$8:$O$500,15,FALSE)))</f>
        <v>16.350000000000001</v>
      </c>
      <c r="P233" s="55">
        <f t="shared" ref="P233:Y233" si="246">IF(F$4="Yes",F233*F$5,0)</f>
        <v>90.25</v>
      </c>
      <c r="Q233" s="55">
        <f t="shared" si="246"/>
        <v>84.375</v>
      </c>
      <c r="R233" s="55">
        <f t="shared" si="246"/>
        <v>0</v>
      </c>
      <c r="S233" s="55">
        <f t="shared" si="246"/>
        <v>2.4750000000000001</v>
      </c>
      <c r="T233" s="55">
        <f t="shared" si="246"/>
        <v>86.974999999999994</v>
      </c>
      <c r="U233" s="55">
        <f t="shared" si="246"/>
        <v>49.26</v>
      </c>
      <c r="V233" s="55">
        <f t="shared" si="246"/>
        <v>46.35</v>
      </c>
      <c r="W233" s="55">
        <f t="shared" si="246"/>
        <v>0</v>
      </c>
      <c r="X233" s="55">
        <f t="shared" si="246"/>
        <v>0</v>
      </c>
      <c r="Y233" s="56">
        <f t="shared" si="246"/>
        <v>0</v>
      </c>
      <c r="Z233" s="57">
        <f t="shared" si="2"/>
        <v>359.685</v>
      </c>
      <c r="AA233" s="59">
        <f t="shared" si="3"/>
        <v>4.2819642857142854</v>
      </c>
      <c r="AB233" s="59">
        <f t="shared" si="4"/>
        <v>-1.6873969553571417</v>
      </c>
      <c r="AC233" s="1"/>
      <c r="AD233" s="1"/>
      <c r="AE233" s="1"/>
      <c r="AF233" s="1"/>
      <c r="AG233" s="1"/>
      <c r="AH233" s="1"/>
      <c r="AI233" s="1"/>
      <c r="AJ233" s="1"/>
      <c r="AK233" s="1"/>
      <c r="AL233" s="1">
        <f>IFERROR(VLOOKUP(C233,CALC!$K$2:$M$8,2,FALSE),1)</f>
        <v>1.0900000000000001</v>
      </c>
      <c r="AM233" s="1">
        <f>IFERROR(VLOOKUP(C233,CALC!$K$2:$M$8,3,FALSE),1)</f>
        <v>1.0449999999999999</v>
      </c>
      <c r="AN233" s="1">
        <f>VLOOKUP(B233,CALC!$E$2:$H$33,3,FALSE)</f>
        <v>1.19</v>
      </c>
      <c r="AO233" s="1">
        <f>VLOOKUP(B233,CALC!$E$2:$H$33,4,FALSE)</f>
        <v>1.095</v>
      </c>
      <c r="AP233" s="1"/>
      <c r="AQ233" s="3">
        <f t="shared" si="5"/>
        <v>4.4746526785714282</v>
      </c>
      <c r="AR233" s="3">
        <f t="shared" si="6"/>
        <v>4.6673410714285719</v>
      </c>
      <c r="AS233" s="3">
        <f t="shared" si="7"/>
        <v>4.6887508928571426</v>
      </c>
      <c r="AT233" s="3">
        <f t="shared" si="8"/>
        <v>5.0955374999999998</v>
      </c>
      <c r="AU233" s="3">
        <f t="shared" si="9"/>
        <v>4.8997446830357134</v>
      </c>
      <c r="AV233" s="3">
        <f t="shared" si="10"/>
        <v>5.3248366874999995</v>
      </c>
      <c r="AW233" s="3">
        <f t="shared" si="11"/>
        <v>5.110738473214286</v>
      </c>
      <c r="AX233" s="3">
        <f t="shared" si="12"/>
        <v>5.5541358750000001</v>
      </c>
      <c r="AY233" s="3">
        <f t="shared" si="13"/>
        <v>-1.4746428571428565</v>
      </c>
      <c r="AZ233" s="3">
        <f t="shared" si="14"/>
        <v>-1.5410017857142848</v>
      </c>
      <c r="BA233" s="3">
        <f t="shared" si="15"/>
        <v>-1.6073607142857136</v>
      </c>
      <c r="BB233" s="3">
        <f t="shared" si="16"/>
        <v>-1.6147339285714277</v>
      </c>
      <c r="BC233" s="3">
        <f t="shared" si="17"/>
        <v>-1.7548249999999992</v>
      </c>
      <c r="BD233" s="3">
        <f t="shared" si="18"/>
        <v>-1.6873969553571417</v>
      </c>
      <c r="BE233" s="3">
        <f t="shared" si="19"/>
        <v>-1.8337921249999989</v>
      </c>
      <c r="BF233" s="3">
        <f t="shared" si="20"/>
        <v>-1.7600599821428564</v>
      </c>
      <c r="BG233" s="3">
        <f t="shared" si="21"/>
        <v>-1.912759249999999</v>
      </c>
    </row>
    <row r="234" spans="1:59" ht="15" x14ac:dyDescent="0.25">
      <c r="A234" s="38" t="s">
        <v>417</v>
      </c>
      <c r="B234" s="38" t="s">
        <v>79</v>
      </c>
      <c r="C234" s="38" t="s">
        <v>186</v>
      </c>
      <c r="D234" s="38"/>
      <c r="E234" s="39">
        <f>AVERAGE(IFERROR(VLOOKUP($A234,'Nates Projections'!$A$8:$O$500,5,FALSE),VLOOKUP($A234,'Blakes Projections'!$A$8:$O$500,5,FALSE)),IFERROR(VLOOKUP($A234,'Blakes Projections'!$A$8:$O$500,5,FALSE),VLOOKUP($A234,'Nates Projections'!$A$8:$O$500,5,FALSE)))</f>
        <v>84</v>
      </c>
      <c r="F234" s="38">
        <f>AVERAGE(IFERROR(VLOOKUP($A234,'Nates Projections'!$A$8:$O$500,6,FALSE),VLOOKUP($A234,'Blakes Projections'!$A$8:$O$500,6,FALSE)),IFERROR(VLOOKUP($A234,'Blakes Projections'!$A$8:$O$500,6,FALSE),VLOOKUP($A234,'Nates Projections'!$A$8:$O$500,6,FALSE)))</f>
        <v>19.049999999999997</v>
      </c>
      <c r="G234" s="38">
        <f>AVERAGE(IFERROR(VLOOKUP($A234,'Nates Projections'!$A$8:$O$500,7,FALSE),VLOOKUP($A234,'Blakes Projections'!$A$8:$O$500,7,FALSE)),IFERROR(VLOOKUP($A234,'Blakes Projections'!$A$8:$O$500,7,FALSE),VLOOKUP($A234,'Nates Projections'!$A$8:$O$500,7,FALSE)))</f>
        <v>34.25</v>
      </c>
      <c r="H234" s="38">
        <f>AVERAGE(IFERROR(VLOOKUP($A234,'Nates Projections'!$A$8:$O$500,8,FALSE),VLOOKUP($A234,'Blakes Projections'!$A$8:$O$500,8,FALSE)),IFERROR(VLOOKUP($A234,'Blakes Projections'!$A$8:$O$500,8,FALSE),VLOOKUP($A234,'Nates Projections'!$A$8:$O$500,8,FALSE)))</f>
        <v>53.3</v>
      </c>
      <c r="I234" s="38">
        <f>AVERAGE(IFERROR(VLOOKUP($A234,'Nates Projections'!$A$8:$O$500,9,FALSE),VLOOKUP($A234,'Blakes Projections'!$A$8:$O$500,9,FALSE)),IFERROR(VLOOKUP($A234,'Blakes Projections'!$A$8:$O$500,9,FALSE),VLOOKUP($A234,'Nates Projections'!$A$8:$O$500,9,FALSE)))</f>
        <v>17.25</v>
      </c>
      <c r="J234" s="38">
        <f>AVERAGE(IFERROR(VLOOKUP($A234,'Nates Projections'!$A$8:$O$500,10,FALSE),VLOOKUP($A234,'Blakes Projections'!$A$8:$O$500,10,FALSE)),IFERROR(VLOOKUP($A234,'Blakes Projections'!$A$8:$O$500,10,FALSE),VLOOKUP($A234,'Nates Projections'!$A$8:$O$500,10,FALSE)))</f>
        <v>151.85</v>
      </c>
      <c r="K234" s="38">
        <f>AVERAGE(IFERROR(VLOOKUP($A234,'Nates Projections'!$A$8:$O$500,11,FALSE),VLOOKUP($A234,'Blakes Projections'!$A$8:$O$500,11,FALSE)),IFERROR(VLOOKUP($A234,'Blakes Projections'!$A$8:$O$500,11,FALSE),VLOOKUP($A234,'Nates Projections'!$A$8:$O$500,11,FALSE)))</f>
        <v>53</v>
      </c>
      <c r="L234" s="38">
        <f>AVERAGE(IFERROR(VLOOKUP($A234,'Nates Projections'!$A$8:$O$500,12,FALSE),VLOOKUP($A234,'Blakes Projections'!$A$8:$O$500,12,FALSE)),IFERROR(VLOOKUP($A234,'Blakes Projections'!$A$8:$O$500,12,FALSE),VLOOKUP($A234,'Nates Projections'!$A$8:$O$500,12,FALSE)))</f>
        <v>52.55</v>
      </c>
      <c r="M234" s="38">
        <f>AVERAGE(IFERROR(VLOOKUP($A234,'Nates Projections'!$A$8:$O$500,13,FALSE),VLOOKUP($A234,'Blakes Projections'!$A$8:$O$500,13,FALSE)),IFERROR(VLOOKUP($A234,'Blakes Projections'!$A$8:$O$500,13,FALSE),VLOOKUP($A234,'Nates Projections'!$A$8:$O$500,13,FALSE)))</f>
        <v>52.75</v>
      </c>
      <c r="N234" s="52">
        <f t="shared" si="0"/>
        <v>0.12545274942377344</v>
      </c>
      <c r="O234" s="71">
        <f>AVERAGE(IFERROR(VLOOKUP($A234,'Nates Projections'!$A$8:$O$500,15,FALSE),VLOOKUP($A234,'Blakes Projections'!$A$8:$O$500,15,FALSE)),IFERROR(VLOOKUP($A234,'Blakes Projections'!$A$8:$O$500,15,FALSE),VLOOKUP($A234,'Nates Projections'!$A$8:$O$500,15,FALSE)))</f>
        <v>18.574999999999999</v>
      </c>
      <c r="P234" s="55">
        <f t="shared" ref="P234:Y234" si="247">IF(F$4="Yes",F234*F$5,0)</f>
        <v>95.249999999999986</v>
      </c>
      <c r="Q234" s="55">
        <f t="shared" si="247"/>
        <v>128.4375</v>
      </c>
      <c r="R234" s="55">
        <f t="shared" si="247"/>
        <v>0</v>
      </c>
      <c r="S234" s="55">
        <f t="shared" si="247"/>
        <v>8.625</v>
      </c>
      <c r="T234" s="55">
        <f t="shared" si="247"/>
        <v>75.924999999999997</v>
      </c>
      <c r="U234" s="55">
        <f t="shared" si="247"/>
        <v>15.899999999999999</v>
      </c>
      <c r="V234" s="55">
        <f t="shared" si="247"/>
        <v>31.529999999999998</v>
      </c>
      <c r="W234" s="55">
        <f t="shared" si="247"/>
        <v>0</v>
      </c>
      <c r="X234" s="55">
        <f t="shared" si="247"/>
        <v>0</v>
      </c>
      <c r="Y234" s="56">
        <f t="shared" si="247"/>
        <v>0</v>
      </c>
      <c r="Z234" s="57">
        <f t="shared" si="2"/>
        <v>355.66749999999996</v>
      </c>
      <c r="AA234" s="59">
        <f t="shared" si="3"/>
        <v>4.234136904761904</v>
      </c>
      <c r="AB234" s="59">
        <f t="shared" si="4"/>
        <v>-1.5437848214285714</v>
      </c>
      <c r="AC234" s="1"/>
      <c r="AD234" s="1"/>
      <c r="AE234" s="1"/>
      <c r="AF234" s="1"/>
      <c r="AG234" s="1"/>
      <c r="AH234" s="1"/>
      <c r="AI234" s="1"/>
      <c r="AJ234" s="1"/>
      <c r="AK234" s="1"/>
      <c r="AL234" s="1">
        <f>IFERROR(VLOOKUP(C234,CALC!$K$2:$M$8,2,FALSE),1)</f>
        <v>1.08</v>
      </c>
      <c r="AM234" s="1">
        <f>IFERROR(VLOOKUP(C234,CALC!$K$2:$M$8,3,FALSE),1)</f>
        <v>1.04</v>
      </c>
      <c r="AN234" s="1">
        <f>VLOOKUP(B234,CALC!$E$2:$H$33,3,FALSE)</f>
        <v>0.95</v>
      </c>
      <c r="AO234" s="1">
        <f>VLOOKUP(B234,CALC!$E$2:$H$33,4,FALSE)</f>
        <v>0.97499999999999998</v>
      </c>
      <c r="AP234" s="1"/>
      <c r="AQ234" s="3">
        <f t="shared" si="5"/>
        <v>4.4035023809523803</v>
      </c>
      <c r="AR234" s="3">
        <f t="shared" si="6"/>
        <v>4.5728678571428567</v>
      </c>
      <c r="AS234" s="3">
        <f t="shared" si="7"/>
        <v>4.128283482142856</v>
      </c>
      <c r="AT234" s="3">
        <f t="shared" si="8"/>
        <v>4.0224300595238089</v>
      </c>
      <c r="AU234" s="3">
        <f t="shared" si="9"/>
        <v>4.2934148214285708</v>
      </c>
      <c r="AV234" s="3">
        <f t="shared" si="10"/>
        <v>4.1833272619047612</v>
      </c>
      <c r="AW234" s="3">
        <f t="shared" si="11"/>
        <v>4.4585461607142856</v>
      </c>
      <c r="AX234" s="3">
        <f t="shared" si="12"/>
        <v>4.3442244642857135</v>
      </c>
      <c r="AY234" s="3">
        <f t="shared" si="13"/>
        <v>-1.522470238095238</v>
      </c>
      <c r="AZ234" s="3">
        <f t="shared" si="14"/>
        <v>-1.5833690476190476</v>
      </c>
      <c r="BA234" s="3">
        <f t="shared" si="15"/>
        <v>-1.6442678571428571</v>
      </c>
      <c r="BB234" s="3">
        <f t="shared" si="16"/>
        <v>-1.4844084821428569</v>
      </c>
      <c r="BC234" s="3">
        <f t="shared" si="17"/>
        <v>-1.4463467261904759</v>
      </c>
      <c r="BD234" s="3">
        <f t="shared" si="18"/>
        <v>-1.5437848214285714</v>
      </c>
      <c r="BE234" s="3">
        <f t="shared" si="19"/>
        <v>-1.5042005952380952</v>
      </c>
      <c r="BF234" s="3">
        <f t="shared" si="20"/>
        <v>-1.6031611607142855</v>
      </c>
      <c r="BG234" s="3">
        <f t="shared" si="21"/>
        <v>-1.5620544642857142</v>
      </c>
    </row>
    <row r="235" spans="1:59" ht="15" x14ac:dyDescent="0.25">
      <c r="A235" s="38" t="s">
        <v>379</v>
      </c>
      <c r="B235" s="38" t="s">
        <v>32</v>
      </c>
      <c r="C235" s="38" t="s">
        <v>186</v>
      </c>
      <c r="D235" s="38"/>
      <c r="E235" s="39">
        <f>AVERAGE(IFERROR(VLOOKUP($A235,'Nates Projections'!$A$8:$O$500,5,FALSE),VLOOKUP($A235,'Blakes Projections'!$A$8:$O$500,5,FALSE)),IFERROR(VLOOKUP($A235,'Blakes Projections'!$A$8:$O$500,5,FALSE),VLOOKUP($A235,'Nates Projections'!$A$8:$O$500,5,FALSE)))</f>
        <v>84</v>
      </c>
      <c r="F235" s="38">
        <f>AVERAGE(IFERROR(VLOOKUP($A235,'Nates Projections'!$A$8:$O$500,6,FALSE),VLOOKUP($A235,'Blakes Projections'!$A$8:$O$500,6,FALSE)),IFERROR(VLOOKUP($A235,'Blakes Projections'!$A$8:$O$500,6,FALSE),VLOOKUP($A235,'Nates Projections'!$A$8:$O$500,6,FALSE)))</f>
        <v>19.399999999999999</v>
      </c>
      <c r="G235" s="38">
        <f>AVERAGE(IFERROR(VLOOKUP($A235,'Nates Projections'!$A$8:$O$500,7,FALSE),VLOOKUP($A235,'Blakes Projections'!$A$8:$O$500,7,FALSE)),IFERROR(VLOOKUP($A235,'Blakes Projections'!$A$8:$O$500,7,FALSE),VLOOKUP($A235,'Nates Projections'!$A$8:$O$500,7,FALSE)))</f>
        <v>21.549999999999997</v>
      </c>
      <c r="H235" s="38">
        <f>AVERAGE(IFERROR(VLOOKUP($A235,'Nates Projections'!$A$8:$O$500,8,FALSE),VLOOKUP($A235,'Blakes Projections'!$A$8:$O$500,8,FALSE)),IFERROR(VLOOKUP($A235,'Blakes Projections'!$A$8:$O$500,8,FALSE),VLOOKUP($A235,'Nates Projections'!$A$8:$O$500,8,FALSE)))</f>
        <v>40.950000000000003</v>
      </c>
      <c r="I235" s="38">
        <f>AVERAGE(IFERROR(VLOOKUP($A235,'Nates Projections'!$A$8:$O$500,9,FALSE),VLOOKUP($A235,'Blakes Projections'!$A$8:$O$500,9,FALSE)),IFERROR(VLOOKUP($A235,'Blakes Projections'!$A$8:$O$500,9,FALSE),VLOOKUP($A235,'Nates Projections'!$A$8:$O$500,9,FALSE)))</f>
        <v>2.15</v>
      </c>
      <c r="J235" s="38">
        <f>AVERAGE(IFERROR(VLOOKUP($A235,'Nates Projections'!$A$8:$O$500,10,FALSE),VLOOKUP($A235,'Blakes Projections'!$A$8:$O$500,10,FALSE)),IFERROR(VLOOKUP($A235,'Blakes Projections'!$A$8:$O$500,10,FALSE),VLOOKUP($A235,'Nates Projections'!$A$8:$O$500,10,FALSE)))</f>
        <v>155.94999999999999</v>
      </c>
      <c r="K235" s="38">
        <f>AVERAGE(IFERROR(VLOOKUP($A235,'Nates Projections'!$A$8:$O$500,11,FALSE),VLOOKUP($A235,'Blakes Projections'!$A$8:$O$500,11,FALSE)),IFERROR(VLOOKUP($A235,'Blakes Projections'!$A$8:$O$500,11,FALSE),VLOOKUP($A235,'Nates Projections'!$A$8:$O$500,11,FALSE)))</f>
        <v>221.9</v>
      </c>
      <c r="L235" s="38">
        <f>AVERAGE(IFERROR(VLOOKUP($A235,'Nates Projections'!$A$8:$O$500,12,FALSE),VLOOKUP($A235,'Blakes Projections'!$A$8:$O$500,12,FALSE)),IFERROR(VLOOKUP($A235,'Blakes Projections'!$A$8:$O$500,12,FALSE),VLOOKUP($A235,'Nates Projections'!$A$8:$O$500,12,FALSE)))</f>
        <v>55.2</v>
      </c>
      <c r="M235" s="38">
        <f>AVERAGE(IFERROR(VLOOKUP($A235,'Nates Projections'!$A$8:$O$500,13,FALSE),VLOOKUP($A235,'Blakes Projections'!$A$8:$O$500,13,FALSE)),IFERROR(VLOOKUP($A235,'Blakes Projections'!$A$8:$O$500,13,FALSE),VLOOKUP($A235,'Nates Projections'!$A$8:$O$500,13,FALSE)))</f>
        <v>48.2</v>
      </c>
      <c r="N235" s="52">
        <f t="shared" si="0"/>
        <v>0.1243988457839051</v>
      </c>
      <c r="O235" s="71">
        <f>AVERAGE(IFERROR(VLOOKUP($A235,'Nates Projections'!$A$8:$O$500,15,FALSE),VLOOKUP($A235,'Blakes Projections'!$A$8:$O$500,15,FALSE)),IFERROR(VLOOKUP($A235,'Blakes Projections'!$A$8:$O$500,15,FALSE),VLOOKUP($A235,'Nates Projections'!$A$8:$O$500,15,FALSE)))</f>
        <v>17</v>
      </c>
      <c r="P235" s="55">
        <f t="shared" ref="P235:Y235" si="248">IF(F$4="Yes",F235*F$5,0)</f>
        <v>97</v>
      </c>
      <c r="Q235" s="55">
        <f t="shared" si="248"/>
        <v>80.812499999999986</v>
      </c>
      <c r="R235" s="55">
        <f t="shared" si="248"/>
        <v>0</v>
      </c>
      <c r="S235" s="55">
        <f t="shared" si="248"/>
        <v>1.075</v>
      </c>
      <c r="T235" s="55">
        <f t="shared" si="248"/>
        <v>77.974999999999994</v>
      </c>
      <c r="U235" s="55">
        <f t="shared" si="248"/>
        <v>66.569999999999993</v>
      </c>
      <c r="V235" s="55">
        <f t="shared" si="248"/>
        <v>33.119999999999997</v>
      </c>
      <c r="W235" s="55">
        <f t="shared" si="248"/>
        <v>0</v>
      </c>
      <c r="X235" s="55">
        <f t="shared" si="248"/>
        <v>0</v>
      </c>
      <c r="Y235" s="56">
        <f t="shared" si="248"/>
        <v>0</v>
      </c>
      <c r="Z235" s="57">
        <f t="shared" si="2"/>
        <v>356.55249999999995</v>
      </c>
      <c r="AA235" s="59">
        <f t="shared" si="3"/>
        <v>4.2446726190476181</v>
      </c>
      <c r="AB235" s="59">
        <f t="shared" si="4"/>
        <v>-1.6667566190476193</v>
      </c>
      <c r="AC235" s="1"/>
      <c r="AD235" s="1"/>
      <c r="AE235" s="1"/>
      <c r="AF235" s="1"/>
      <c r="AG235" s="1"/>
      <c r="AH235" s="1"/>
      <c r="AI235" s="1"/>
      <c r="AJ235" s="1"/>
      <c r="AK235" s="1"/>
      <c r="AL235" s="1">
        <f>IFERROR(VLOOKUP(C235,CALC!$K$2:$M$8,2,FALSE),1)</f>
        <v>1.08</v>
      </c>
      <c r="AM235" s="1">
        <f>IFERROR(VLOOKUP(C235,CALC!$K$2:$M$8,3,FALSE),1)</f>
        <v>1.04</v>
      </c>
      <c r="AN235" s="1">
        <f>VLOOKUP(B235,CALC!$E$2:$H$33,3,FALSE)</f>
        <v>1.1200000000000001</v>
      </c>
      <c r="AO235" s="1">
        <f>VLOOKUP(B235,CALC!$E$2:$H$33,4,FALSE)</f>
        <v>1.06</v>
      </c>
      <c r="AP235" s="1"/>
      <c r="AQ235" s="3">
        <f t="shared" si="5"/>
        <v>4.4144595238095228</v>
      </c>
      <c r="AR235" s="3">
        <f t="shared" si="6"/>
        <v>4.5842464285714275</v>
      </c>
      <c r="AS235" s="3">
        <f t="shared" si="7"/>
        <v>4.4993529761904751</v>
      </c>
      <c r="AT235" s="3">
        <f t="shared" si="8"/>
        <v>4.7540333333333331</v>
      </c>
      <c r="AU235" s="3">
        <f t="shared" si="9"/>
        <v>4.6793270952380945</v>
      </c>
      <c r="AV235" s="3">
        <f t="shared" si="10"/>
        <v>4.9441946666666663</v>
      </c>
      <c r="AW235" s="3">
        <f t="shared" si="11"/>
        <v>4.859301214285713</v>
      </c>
      <c r="AX235" s="3">
        <f t="shared" si="12"/>
        <v>5.1343559999999995</v>
      </c>
      <c r="AY235" s="3">
        <f t="shared" si="13"/>
        <v>-1.5119345238095239</v>
      </c>
      <c r="AZ235" s="3">
        <f t="shared" si="14"/>
        <v>-1.572411904761905</v>
      </c>
      <c r="BA235" s="3">
        <f t="shared" si="15"/>
        <v>-1.6328892857142858</v>
      </c>
      <c r="BB235" s="3">
        <f t="shared" si="16"/>
        <v>-1.6026505952380954</v>
      </c>
      <c r="BC235" s="3">
        <f t="shared" si="17"/>
        <v>-1.6933666666666669</v>
      </c>
      <c r="BD235" s="3">
        <f t="shared" si="18"/>
        <v>-1.6667566190476193</v>
      </c>
      <c r="BE235" s="3">
        <f t="shared" si="19"/>
        <v>-1.7611013333333336</v>
      </c>
      <c r="BF235" s="3">
        <f t="shared" si="20"/>
        <v>-1.730862642857143</v>
      </c>
      <c r="BG235" s="3">
        <f t="shared" si="21"/>
        <v>-1.8288360000000004</v>
      </c>
    </row>
    <row r="236" spans="1:59" ht="15" x14ac:dyDescent="0.25">
      <c r="A236" s="38" t="s">
        <v>425</v>
      </c>
      <c r="B236" s="38" t="s">
        <v>21</v>
      </c>
      <c r="C236" s="38" t="s">
        <v>179</v>
      </c>
      <c r="D236" s="38"/>
      <c r="E236" s="39">
        <f>AVERAGE(IFERROR(VLOOKUP($A236,'Nates Projections'!$A$8:$O$500,5,FALSE),VLOOKUP($A236,'Blakes Projections'!$A$8:$O$500,5,FALSE)),IFERROR(VLOOKUP($A236,'Blakes Projections'!$A$8:$O$500,5,FALSE),VLOOKUP($A236,'Nates Projections'!$A$8:$O$500,5,FALSE)))</f>
        <v>84</v>
      </c>
      <c r="F236" s="38">
        <f>AVERAGE(IFERROR(VLOOKUP($A236,'Nates Projections'!$A$8:$O$500,6,FALSE),VLOOKUP($A236,'Blakes Projections'!$A$8:$O$500,6,FALSE)),IFERROR(VLOOKUP($A236,'Blakes Projections'!$A$8:$O$500,6,FALSE),VLOOKUP($A236,'Nates Projections'!$A$8:$O$500,6,FALSE)))</f>
        <v>23.05</v>
      </c>
      <c r="G236" s="38">
        <f>AVERAGE(IFERROR(VLOOKUP($A236,'Nates Projections'!$A$8:$O$500,7,FALSE),VLOOKUP($A236,'Blakes Projections'!$A$8:$O$500,7,FALSE)),IFERROR(VLOOKUP($A236,'Blakes Projections'!$A$8:$O$500,7,FALSE),VLOOKUP($A236,'Nates Projections'!$A$8:$O$500,7,FALSE)))</f>
        <v>24.549999999999997</v>
      </c>
      <c r="H236" s="38">
        <f>AVERAGE(IFERROR(VLOOKUP($A236,'Nates Projections'!$A$8:$O$500,8,FALSE),VLOOKUP($A236,'Blakes Projections'!$A$8:$O$500,8,FALSE)),IFERROR(VLOOKUP($A236,'Blakes Projections'!$A$8:$O$500,8,FALSE),VLOOKUP($A236,'Nates Projections'!$A$8:$O$500,8,FALSE)))</f>
        <v>47.6</v>
      </c>
      <c r="I236" s="38">
        <f>AVERAGE(IFERROR(VLOOKUP($A236,'Nates Projections'!$A$8:$O$500,9,FALSE),VLOOKUP($A236,'Blakes Projections'!$A$8:$O$500,9,FALSE)),IFERROR(VLOOKUP($A236,'Blakes Projections'!$A$8:$O$500,9,FALSE),VLOOKUP($A236,'Nates Projections'!$A$8:$O$500,9,FALSE)))</f>
        <v>13.15</v>
      </c>
      <c r="J236" s="38">
        <f>AVERAGE(IFERROR(VLOOKUP($A236,'Nates Projections'!$A$8:$O$500,10,FALSE),VLOOKUP($A236,'Blakes Projections'!$A$8:$O$500,10,FALSE)),IFERROR(VLOOKUP($A236,'Blakes Projections'!$A$8:$O$500,10,FALSE),VLOOKUP($A236,'Nates Projections'!$A$8:$O$500,10,FALSE)))</f>
        <v>189.2</v>
      </c>
      <c r="K236" s="38">
        <f>AVERAGE(IFERROR(VLOOKUP($A236,'Nates Projections'!$A$8:$O$500,11,FALSE),VLOOKUP($A236,'Blakes Projections'!$A$8:$O$500,11,FALSE)),IFERROR(VLOOKUP($A236,'Blakes Projections'!$A$8:$O$500,11,FALSE),VLOOKUP($A236,'Nates Projections'!$A$8:$O$500,11,FALSE)))</f>
        <v>62.75</v>
      </c>
      <c r="L236" s="38">
        <f>AVERAGE(IFERROR(VLOOKUP($A236,'Nates Projections'!$A$8:$O$500,12,FALSE),VLOOKUP($A236,'Blakes Projections'!$A$8:$O$500,12,FALSE)),IFERROR(VLOOKUP($A236,'Blakes Projections'!$A$8:$O$500,12,FALSE),VLOOKUP($A236,'Nates Projections'!$A$8:$O$500,12,FALSE)))</f>
        <v>36.5</v>
      </c>
      <c r="M236" s="38">
        <f>AVERAGE(IFERROR(VLOOKUP($A236,'Nates Projections'!$A$8:$O$500,13,FALSE),VLOOKUP($A236,'Blakes Projections'!$A$8:$O$500,13,FALSE)),IFERROR(VLOOKUP($A236,'Blakes Projections'!$A$8:$O$500,13,FALSE),VLOOKUP($A236,'Nates Projections'!$A$8:$O$500,13,FALSE)))</f>
        <v>23.35</v>
      </c>
      <c r="N236" s="52">
        <f t="shared" si="0"/>
        <v>0.12182875264270614</v>
      </c>
      <c r="O236" s="71">
        <f>AVERAGE(IFERROR(VLOOKUP($A236,'Nates Projections'!$A$8:$O$500,15,FALSE),VLOOKUP($A236,'Blakes Projections'!$A$8:$O$500,15,FALSE)),IFERROR(VLOOKUP($A236,'Blakes Projections'!$A$8:$O$500,15,FALSE),VLOOKUP($A236,'Nates Projections'!$A$8:$O$500,15,FALSE)))</f>
        <v>17.399999999999999</v>
      </c>
      <c r="P236" s="55">
        <f t="shared" ref="P236:Y236" si="249">IF(F$4="Yes",F236*F$5,0)</f>
        <v>115.25</v>
      </c>
      <c r="Q236" s="55">
        <f t="shared" si="249"/>
        <v>92.062499999999986</v>
      </c>
      <c r="R236" s="55">
        <f t="shared" si="249"/>
        <v>0</v>
      </c>
      <c r="S236" s="55">
        <f t="shared" si="249"/>
        <v>6.5750000000000002</v>
      </c>
      <c r="T236" s="55">
        <f t="shared" si="249"/>
        <v>94.6</v>
      </c>
      <c r="U236" s="55">
        <f t="shared" si="249"/>
        <v>18.824999999999999</v>
      </c>
      <c r="V236" s="55">
        <f t="shared" si="249"/>
        <v>21.9</v>
      </c>
      <c r="W236" s="55">
        <f t="shared" si="249"/>
        <v>0</v>
      </c>
      <c r="X236" s="55">
        <f t="shared" si="249"/>
        <v>0</v>
      </c>
      <c r="Y236" s="56">
        <f t="shared" si="249"/>
        <v>0</v>
      </c>
      <c r="Z236" s="57">
        <f t="shared" si="2"/>
        <v>349.21249999999992</v>
      </c>
      <c r="AA236" s="59">
        <f t="shared" si="3"/>
        <v>4.1572916666666657</v>
      </c>
      <c r="AB236" s="59">
        <f t="shared" si="4"/>
        <v>-1.4813659598214284</v>
      </c>
      <c r="AC236" s="1"/>
      <c r="AD236" s="1"/>
      <c r="AE236" s="1"/>
      <c r="AF236" s="1"/>
      <c r="AG236" s="1"/>
      <c r="AH236" s="1"/>
      <c r="AI236" s="1"/>
      <c r="AJ236" s="1"/>
      <c r="AK236" s="1"/>
      <c r="AL236" s="1">
        <f>IFERROR(VLOOKUP(C236,CALC!$K$2:$M$8,2,FALSE),1)</f>
        <v>0.95</v>
      </c>
      <c r="AM236" s="1">
        <f>IFERROR(VLOOKUP(C236,CALC!$K$2:$M$8,3,FALSE),1)</f>
        <v>0.97499999999999998</v>
      </c>
      <c r="AN236" s="1">
        <f>VLOOKUP(B236,CALC!$E$2:$H$33,3,FALSE)</f>
        <v>0.9</v>
      </c>
      <c r="AO236" s="1">
        <f>VLOOKUP(B236,CALC!$E$2:$H$33,4,FALSE)</f>
        <v>0.95</v>
      </c>
      <c r="AP236" s="1"/>
      <c r="AQ236" s="3">
        <f t="shared" si="5"/>
        <v>4.0533593749999985</v>
      </c>
      <c r="AR236" s="3">
        <f t="shared" si="6"/>
        <v>3.9494270833333323</v>
      </c>
      <c r="AS236" s="3">
        <f t="shared" si="7"/>
        <v>3.9494270833333323</v>
      </c>
      <c r="AT236" s="3">
        <f t="shared" si="8"/>
        <v>3.7415624999999992</v>
      </c>
      <c r="AU236" s="3">
        <f t="shared" si="9"/>
        <v>3.8506914062499984</v>
      </c>
      <c r="AV236" s="3">
        <f t="shared" si="10"/>
        <v>3.6480234374999987</v>
      </c>
      <c r="AW236" s="3">
        <f t="shared" si="11"/>
        <v>3.7519557291666654</v>
      </c>
      <c r="AX236" s="3">
        <f t="shared" si="12"/>
        <v>3.554484374999999</v>
      </c>
      <c r="AY236" s="3">
        <f t="shared" si="13"/>
        <v>-1.5993154761904762</v>
      </c>
      <c r="AZ236" s="3">
        <f t="shared" si="14"/>
        <v>-1.5593325892857142</v>
      </c>
      <c r="BA236" s="3">
        <f t="shared" si="15"/>
        <v>-1.5193497023809523</v>
      </c>
      <c r="BB236" s="3">
        <f t="shared" si="16"/>
        <v>-1.5193497023809523</v>
      </c>
      <c r="BC236" s="3">
        <f t="shared" si="17"/>
        <v>-1.4393839285714287</v>
      </c>
      <c r="BD236" s="3">
        <f t="shared" si="18"/>
        <v>-1.4813659598214284</v>
      </c>
      <c r="BE236" s="3">
        <f t="shared" si="19"/>
        <v>-1.4033993303571428</v>
      </c>
      <c r="BF236" s="3">
        <f t="shared" si="20"/>
        <v>-1.4433822172619046</v>
      </c>
      <c r="BG236" s="3">
        <f t="shared" si="21"/>
        <v>-1.3674147321428571</v>
      </c>
    </row>
    <row r="237" spans="1:59" ht="15" x14ac:dyDescent="0.25">
      <c r="A237" s="38" t="s">
        <v>387</v>
      </c>
      <c r="B237" s="38" t="s">
        <v>39</v>
      </c>
      <c r="C237" s="38" t="s">
        <v>181</v>
      </c>
      <c r="D237" s="38"/>
      <c r="E237" s="39">
        <f>AVERAGE(IFERROR(VLOOKUP($A237,'Nates Projections'!$A$8:$O$500,5,FALSE),VLOOKUP($A237,'Blakes Projections'!$A$8:$O$500,5,FALSE)),IFERROR(VLOOKUP($A237,'Blakes Projections'!$A$8:$O$500,5,FALSE),VLOOKUP($A237,'Nates Projections'!$A$8:$O$500,5,FALSE)))</f>
        <v>84</v>
      </c>
      <c r="F237" s="38">
        <f>AVERAGE(IFERROR(VLOOKUP($A237,'Nates Projections'!$A$8:$O$500,6,FALSE),VLOOKUP($A237,'Blakes Projections'!$A$8:$O$500,6,FALSE)),IFERROR(VLOOKUP($A237,'Blakes Projections'!$A$8:$O$500,6,FALSE),VLOOKUP($A237,'Nates Projections'!$A$8:$O$500,6,FALSE)))</f>
        <v>8.5</v>
      </c>
      <c r="G237" s="38">
        <f>AVERAGE(IFERROR(VLOOKUP($A237,'Nates Projections'!$A$8:$O$500,7,FALSE),VLOOKUP($A237,'Blakes Projections'!$A$8:$O$500,7,FALSE)),IFERROR(VLOOKUP($A237,'Blakes Projections'!$A$8:$O$500,7,FALSE),VLOOKUP($A237,'Nates Projections'!$A$8:$O$500,7,FALSE)))</f>
        <v>27.9</v>
      </c>
      <c r="H237" s="38">
        <f>AVERAGE(IFERROR(VLOOKUP($A237,'Nates Projections'!$A$8:$O$500,8,FALSE),VLOOKUP($A237,'Blakes Projections'!$A$8:$O$500,8,FALSE)),IFERROR(VLOOKUP($A237,'Blakes Projections'!$A$8:$O$500,8,FALSE),VLOOKUP($A237,'Nates Projections'!$A$8:$O$500,8,FALSE)))</f>
        <v>36.450000000000003</v>
      </c>
      <c r="I237" s="38">
        <f>AVERAGE(IFERROR(VLOOKUP($A237,'Nates Projections'!$A$8:$O$500,9,FALSE),VLOOKUP($A237,'Blakes Projections'!$A$8:$O$500,9,FALSE)),IFERROR(VLOOKUP($A237,'Blakes Projections'!$A$8:$O$500,9,FALSE),VLOOKUP($A237,'Nates Projections'!$A$8:$O$500,9,FALSE)))</f>
        <v>4.25</v>
      </c>
      <c r="J237" s="38">
        <f>AVERAGE(IFERROR(VLOOKUP($A237,'Nates Projections'!$A$8:$O$500,10,FALSE),VLOOKUP($A237,'Blakes Projections'!$A$8:$O$500,10,FALSE)),IFERROR(VLOOKUP($A237,'Blakes Projections'!$A$8:$O$500,10,FALSE),VLOOKUP($A237,'Nates Projections'!$A$8:$O$500,10,FALSE)))</f>
        <v>110.2</v>
      </c>
      <c r="K237" s="38">
        <f>AVERAGE(IFERROR(VLOOKUP($A237,'Nates Projections'!$A$8:$O$500,11,FALSE),VLOOKUP($A237,'Blakes Projections'!$A$8:$O$500,11,FALSE)),IFERROR(VLOOKUP($A237,'Blakes Projections'!$A$8:$O$500,11,FALSE),VLOOKUP($A237,'Nates Projections'!$A$8:$O$500,11,FALSE)))</f>
        <v>51.25</v>
      </c>
      <c r="L237" s="38">
        <f>AVERAGE(IFERROR(VLOOKUP($A237,'Nates Projections'!$A$8:$O$500,12,FALSE),VLOOKUP($A237,'Blakes Projections'!$A$8:$O$500,12,FALSE)),IFERROR(VLOOKUP($A237,'Blakes Projections'!$A$8:$O$500,12,FALSE),VLOOKUP($A237,'Nates Projections'!$A$8:$O$500,12,FALSE)))</f>
        <v>107.19999999999999</v>
      </c>
      <c r="M237" s="38">
        <f>AVERAGE(IFERROR(VLOOKUP($A237,'Nates Projections'!$A$8:$O$500,13,FALSE),VLOOKUP($A237,'Blakes Projections'!$A$8:$O$500,13,FALSE)),IFERROR(VLOOKUP($A237,'Blakes Projections'!$A$8:$O$500,13,FALSE),VLOOKUP($A237,'Nates Projections'!$A$8:$O$500,13,FALSE)))</f>
        <v>53.5</v>
      </c>
      <c r="N237" s="52">
        <f t="shared" si="0"/>
        <v>7.7132486388384755E-2</v>
      </c>
      <c r="O237" s="71">
        <f>AVERAGE(IFERROR(VLOOKUP($A237,'Nates Projections'!$A$8:$O$500,15,FALSE),VLOOKUP($A237,'Blakes Projections'!$A$8:$O$500,15,FALSE)),IFERROR(VLOOKUP($A237,'Blakes Projections'!$A$8:$O$500,15,FALSE),VLOOKUP($A237,'Nates Projections'!$A$8:$O$500,15,FALSE)))</f>
        <v>21.25</v>
      </c>
      <c r="P237" s="55">
        <f t="shared" ref="P237:Y237" si="250">IF(F$4="Yes",F237*F$5,0)</f>
        <v>42.5</v>
      </c>
      <c r="Q237" s="55">
        <f t="shared" si="250"/>
        <v>104.625</v>
      </c>
      <c r="R237" s="55">
        <f t="shared" si="250"/>
        <v>0</v>
      </c>
      <c r="S237" s="55">
        <f t="shared" si="250"/>
        <v>2.125</v>
      </c>
      <c r="T237" s="55">
        <f t="shared" si="250"/>
        <v>55.1</v>
      </c>
      <c r="U237" s="55">
        <f t="shared" si="250"/>
        <v>15.375</v>
      </c>
      <c r="V237" s="55">
        <f t="shared" si="250"/>
        <v>64.319999999999993</v>
      </c>
      <c r="W237" s="55">
        <f t="shared" si="250"/>
        <v>0</v>
      </c>
      <c r="X237" s="55">
        <f t="shared" si="250"/>
        <v>0</v>
      </c>
      <c r="Y237" s="56">
        <f t="shared" si="250"/>
        <v>0</v>
      </c>
      <c r="Z237" s="57">
        <f t="shared" si="2"/>
        <v>284.04499999999996</v>
      </c>
      <c r="AA237" s="59">
        <f t="shared" si="3"/>
        <v>3.3814880952380948</v>
      </c>
      <c r="AB237" s="59">
        <f t="shared" si="4"/>
        <v>-1.4564744047619058</v>
      </c>
      <c r="AC237" s="1"/>
      <c r="AD237" s="1"/>
      <c r="AE237" s="1"/>
      <c r="AF237" s="1"/>
      <c r="AG237" s="1"/>
      <c r="AH237" s="1"/>
      <c r="AI237" s="1"/>
      <c r="AJ237" s="1"/>
      <c r="AK237" s="1"/>
      <c r="AL237" s="1">
        <f>IFERROR(VLOOKUP(C237,CALC!$K$2:$M$8,2,FALSE),1)</f>
        <v>1</v>
      </c>
      <c r="AM237" s="1">
        <f>IFERROR(VLOOKUP(C237,CALC!$K$2:$M$8,3,FALSE),1)</f>
        <v>1</v>
      </c>
      <c r="AN237" s="1">
        <f>VLOOKUP(B237,CALC!$E$2:$H$33,3,FALSE)</f>
        <v>0.9</v>
      </c>
      <c r="AO237" s="1">
        <f>VLOOKUP(B237,CALC!$E$2:$H$33,4,FALSE)</f>
        <v>0.95</v>
      </c>
      <c r="AP237" s="1"/>
      <c r="AQ237" s="3">
        <f t="shared" si="5"/>
        <v>3.3814880952380948</v>
      </c>
      <c r="AR237" s="3">
        <f t="shared" si="6"/>
        <v>3.3814880952380948</v>
      </c>
      <c r="AS237" s="3">
        <f t="shared" si="7"/>
        <v>3.2124136904761897</v>
      </c>
      <c r="AT237" s="3">
        <f t="shared" si="8"/>
        <v>3.0433392857142856</v>
      </c>
      <c r="AU237" s="3">
        <f t="shared" si="9"/>
        <v>3.2124136904761897</v>
      </c>
      <c r="AV237" s="3">
        <f t="shared" si="10"/>
        <v>3.0433392857142856</v>
      </c>
      <c r="AW237" s="3">
        <f t="shared" si="11"/>
        <v>3.2124136904761897</v>
      </c>
      <c r="AX237" s="3">
        <f t="shared" si="12"/>
        <v>3.0433392857142856</v>
      </c>
      <c r="AY237" s="3">
        <f t="shared" si="13"/>
        <v>-1.5331309523809535</v>
      </c>
      <c r="AZ237" s="3">
        <f t="shared" si="14"/>
        <v>-1.5331309523809535</v>
      </c>
      <c r="BA237" s="3">
        <f t="shared" si="15"/>
        <v>-1.5331309523809535</v>
      </c>
      <c r="BB237" s="3">
        <f t="shared" si="16"/>
        <v>-1.4564744047619058</v>
      </c>
      <c r="BC237" s="3">
        <f t="shared" si="17"/>
        <v>-1.3798178571428583</v>
      </c>
      <c r="BD237" s="3">
        <f t="shared" si="18"/>
        <v>-1.4564744047619058</v>
      </c>
      <c r="BE237" s="3">
        <f t="shared" si="19"/>
        <v>-1.3798178571428583</v>
      </c>
      <c r="BF237" s="3">
        <f t="shared" si="20"/>
        <v>-1.4564744047619058</v>
      </c>
      <c r="BG237" s="3">
        <f t="shared" si="21"/>
        <v>-1.3798178571428583</v>
      </c>
    </row>
    <row r="238" spans="1:59" ht="15" x14ac:dyDescent="0.25">
      <c r="A238" s="38" t="s">
        <v>432</v>
      </c>
      <c r="B238" s="38" t="s">
        <v>63</v>
      </c>
      <c r="C238" s="38" t="s">
        <v>181</v>
      </c>
      <c r="D238" s="38"/>
      <c r="E238" s="39">
        <f>AVERAGE(IFERROR(VLOOKUP($A238,'Nates Projections'!$A$8:$O$500,5,FALSE),VLOOKUP($A238,'Blakes Projections'!$A$8:$O$500,5,FALSE)),IFERROR(VLOOKUP($A238,'Blakes Projections'!$A$8:$O$500,5,FALSE),VLOOKUP($A238,'Nates Projections'!$A$8:$O$500,5,FALSE)))</f>
        <v>84</v>
      </c>
      <c r="F238" s="38">
        <f>AVERAGE(IFERROR(VLOOKUP($A238,'Nates Projections'!$A$8:$O$500,6,FALSE),VLOOKUP($A238,'Blakes Projections'!$A$8:$O$500,6,FALSE)),IFERROR(VLOOKUP($A238,'Blakes Projections'!$A$8:$O$500,6,FALSE),VLOOKUP($A238,'Nates Projections'!$A$8:$O$500,6,FALSE)))</f>
        <v>9.5</v>
      </c>
      <c r="G238" s="38">
        <f>AVERAGE(IFERROR(VLOOKUP($A238,'Nates Projections'!$A$8:$O$500,7,FALSE),VLOOKUP($A238,'Blakes Projections'!$A$8:$O$500,7,FALSE)),IFERROR(VLOOKUP($A238,'Blakes Projections'!$A$8:$O$500,7,FALSE),VLOOKUP($A238,'Nates Projections'!$A$8:$O$500,7,FALSE)))</f>
        <v>28.549999999999997</v>
      </c>
      <c r="H238" s="38">
        <f>AVERAGE(IFERROR(VLOOKUP($A238,'Nates Projections'!$A$8:$O$500,8,FALSE),VLOOKUP($A238,'Blakes Projections'!$A$8:$O$500,8,FALSE)),IFERROR(VLOOKUP($A238,'Blakes Projections'!$A$8:$O$500,8,FALSE),VLOOKUP($A238,'Nates Projections'!$A$8:$O$500,8,FALSE)))</f>
        <v>38.099999999999994</v>
      </c>
      <c r="I238" s="38">
        <f>AVERAGE(IFERROR(VLOOKUP($A238,'Nates Projections'!$A$8:$O$500,9,FALSE),VLOOKUP($A238,'Blakes Projections'!$A$8:$O$500,9,FALSE)),IFERROR(VLOOKUP($A238,'Blakes Projections'!$A$8:$O$500,9,FALSE),VLOOKUP($A238,'Nates Projections'!$A$8:$O$500,9,FALSE)))</f>
        <v>11.95</v>
      </c>
      <c r="J238" s="38">
        <f>AVERAGE(IFERROR(VLOOKUP($A238,'Nates Projections'!$A$8:$O$500,10,FALSE),VLOOKUP($A238,'Blakes Projections'!$A$8:$O$500,10,FALSE)),IFERROR(VLOOKUP($A238,'Blakes Projections'!$A$8:$O$500,10,FALSE),VLOOKUP($A238,'Nates Projections'!$A$8:$O$500,10,FALSE)))</f>
        <v>112.1</v>
      </c>
      <c r="K238" s="38">
        <f>AVERAGE(IFERROR(VLOOKUP($A238,'Nates Projections'!$A$8:$O$500,11,FALSE),VLOOKUP($A238,'Blakes Projections'!$A$8:$O$500,11,FALSE)),IFERROR(VLOOKUP($A238,'Blakes Projections'!$A$8:$O$500,11,FALSE),VLOOKUP($A238,'Nates Projections'!$A$8:$O$500,11,FALSE)))</f>
        <v>21.3</v>
      </c>
      <c r="L238" s="38">
        <f>AVERAGE(IFERROR(VLOOKUP($A238,'Nates Projections'!$A$8:$O$500,12,FALSE),VLOOKUP($A238,'Blakes Projections'!$A$8:$O$500,12,FALSE)),IFERROR(VLOOKUP($A238,'Blakes Projections'!$A$8:$O$500,12,FALSE),VLOOKUP($A238,'Nates Projections'!$A$8:$O$500,12,FALSE)))</f>
        <v>106.3</v>
      </c>
      <c r="M238" s="38">
        <f>AVERAGE(IFERROR(VLOOKUP($A238,'Nates Projections'!$A$8:$O$500,13,FALSE),VLOOKUP($A238,'Blakes Projections'!$A$8:$O$500,13,FALSE)),IFERROR(VLOOKUP($A238,'Blakes Projections'!$A$8:$O$500,13,FALSE),VLOOKUP($A238,'Nates Projections'!$A$8:$O$500,13,FALSE)))</f>
        <v>27.700000000000003</v>
      </c>
      <c r="N238" s="52">
        <f t="shared" si="0"/>
        <v>8.4745762711864417E-2</v>
      </c>
      <c r="O238" s="71">
        <f>AVERAGE(IFERROR(VLOOKUP($A238,'Nates Projections'!$A$8:$O$500,15,FALSE),VLOOKUP($A238,'Blakes Projections'!$A$8:$O$500,15,FALSE)),IFERROR(VLOOKUP($A238,'Blakes Projections'!$A$8:$O$500,15,FALSE),VLOOKUP($A238,'Nates Projections'!$A$8:$O$500,15,FALSE)))</f>
        <v>21.5</v>
      </c>
      <c r="P238" s="55">
        <f t="shared" ref="P238:Y238" si="251">IF(F$4="Yes",F238*F$5,0)</f>
        <v>47.5</v>
      </c>
      <c r="Q238" s="55">
        <f t="shared" si="251"/>
        <v>107.06249999999999</v>
      </c>
      <c r="R238" s="55">
        <f t="shared" si="251"/>
        <v>0</v>
      </c>
      <c r="S238" s="55">
        <f t="shared" si="251"/>
        <v>5.9749999999999996</v>
      </c>
      <c r="T238" s="55">
        <f t="shared" si="251"/>
        <v>56.05</v>
      </c>
      <c r="U238" s="55">
        <f t="shared" si="251"/>
        <v>6.39</v>
      </c>
      <c r="V238" s="55">
        <f t="shared" si="251"/>
        <v>63.779999999999994</v>
      </c>
      <c r="W238" s="55">
        <f t="shared" si="251"/>
        <v>0</v>
      </c>
      <c r="X238" s="55">
        <f t="shared" si="251"/>
        <v>0</v>
      </c>
      <c r="Y238" s="56">
        <f t="shared" si="251"/>
        <v>0</v>
      </c>
      <c r="Z238" s="57">
        <f t="shared" si="2"/>
        <v>286.75749999999994</v>
      </c>
      <c r="AA238" s="59">
        <f t="shared" si="3"/>
        <v>3.413779761904761</v>
      </c>
      <c r="AB238" s="59">
        <f t="shared" si="4"/>
        <v>-1.5308560714285731</v>
      </c>
      <c r="AC238" s="1"/>
      <c r="AD238" s="1"/>
      <c r="AE238" s="1"/>
      <c r="AF238" s="1"/>
      <c r="AG238" s="1"/>
      <c r="AH238" s="1"/>
      <c r="AI238" s="1"/>
      <c r="AJ238" s="1"/>
      <c r="AK238" s="1"/>
      <c r="AL238" s="1">
        <f>IFERROR(VLOOKUP(C238,CALC!$K$2:$M$8,2,FALSE),1)</f>
        <v>1</v>
      </c>
      <c r="AM238" s="1">
        <f>IFERROR(VLOOKUP(C238,CALC!$K$2:$M$8,3,FALSE),1)</f>
        <v>1</v>
      </c>
      <c r="AN238" s="1">
        <f>VLOOKUP(B238,CALC!$E$2:$H$33,3,FALSE)</f>
        <v>1.04</v>
      </c>
      <c r="AO238" s="1">
        <f>VLOOKUP(B238,CALC!$E$2:$H$33,4,FALSE)</f>
        <v>1.02</v>
      </c>
      <c r="AP238" s="1"/>
      <c r="AQ238" s="3">
        <f t="shared" si="5"/>
        <v>3.413779761904761</v>
      </c>
      <c r="AR238" s="3">
        <f t="shared" si="6"/>
        <v>3.413779761904761</v>
      </c>
      <c r="AS238" s="3">
        <f t="shared" si="7"/>
        <v>3.4820553571428561</v>
      </c>
      <c r="AT238" s="3">
        <f t="shared" si="8"/>
        <v>3.5503309523809516</v>
      </c>
      <c r="AU238" s="3">
        <f t="shared" si="9"/>
        <v>3.4820553571428561</v>
      </c>
      <c r="AV238" s="3">
        <f t="shared" si="10"/>
        <v>3.5503309523809516</v>
      </c>
      <c r="AW238" s="3">
        <f t="shared" si="11"/>
        <v>3.4820553571428561</v>
      </c>
      <c r="AX238" s="3">
        <f t="shared" si="12"/>
        <v>3.5503309523809516</v>
      </c>
      <c r="AY238" s="3">
        <f t="shared" si="13"/>
        <v>-1.5008392857142874</v>
      </c>
      <c r="AZ238" s="3">
        <f t="shared" si="14"/>
        <v>-1.5008392857142874</v>
      </c>
      <c r="BA238" s="3">
        <f t="shared" si="15"/>
        <v>-1.5008392857142874</v>
      </c>
      <c r="BB238" s="3">
        <f t="shared" si="16"/>
        <v>-1.5308560714285731</v>
      </c>
      <c r="BC238" s="3">
        <f t="shared" si="17"/>
        <v>-1.5608728571428589</v>
      </c>
      <c r="BD238" s="3">
        <f t="shared" si="18"/>
        <v>-1.5308560714285731</v>
      </c>
      <c r="BE238" s="3">
        <f t="shared" si="19"/>
        <v>-1.5608728571428589</v>
      </c>
      <c r="BF238" s="3">
        <f t="shared" si="20"/>
        <v>-1.5308560714285731</v>
      </c>
      <c r="BG238" s="3">
        <f t="shared" si="21"/>
        <v>-1.5608728571428589</v>
      </c>
    </row>
    <row r="239" spans="1:59" ht="15" x14ac:dyDescent="0.25">
      <c r="A239" s="38" t="s">
        <v>409</v>
      </c>
      <c r="B239" s="38" t="s">
        <v>66</v>
      </c>
      <c r="C239" s="38" t="s">
        <v>181</v>
      </c>
      <c r="D239" s="38"/>
      <c r="E239" s="39">
        <f>AVERAGE(IFERROR(VLOOKUP($A239,'Nates Projections'!$A$8:$O$500,5,FALSE),VLOOKUP($A239,'Blakes Projections'!$A$8:$O$500,5,FALSE)),IFERROR(VLOOKUP($A239,'Blakes Projections'!$A$8:$O$500,5,FALSE),VLOOKUP($A239,'Nates Projections'!$A$8:$O$500,5,FALSE)))</f>
        <v>84</v>
      </c>
      <c r="F239" s="38">
        <f>AVERAGE(IFERROR(VLOOKUP($A239,'Nates Projections'!$A$8:$O$500,6,FALSE),VLOOKUP($A239,'Blakes Projections'!$A$8:$O$500,6,FALSE)),IFERROR(VLOOKUP($A239,'Blakes Projections'!$A$8:$O$500,6,FALSE),VLOOKUP($A239,'Nates Projections'!$A$8:$O$500,6,FALSE)))</f>
        <v>9.1000000000000014</v>
      </c>
      <c r="G239" s="38">
        <f>AVERAGE(IFERROR(VLOOKUP($A239,'Nates Projections'!$A$8:$O$500,7,FALSE),VLOOKUP($A239,'Blakes Projections'!$A$8:$O$500,7,FALSE)),IFERROR(VLOOKUP($A239,'Blakes Projections'!$A$8:$O$500,7,FALSE),VLOOKUP($A239,'Nates Projections'!$A$8:$O$500,7,FALSE)))</f>
        <v>25.05</v>
      </c>
      <c r="H239" s="38">
        <f>AVERAGE(IFERROR(VLOOKUP($A239,'Nates Projections'!$A$8:$O$500,8,FALSE),VLOOKUP($A239,'Blakes Projections'!$A$8:$O$500,8,FALSE)),IFERROR(VLOOKUP($A239,'Blakes Projections'!$A$8:$O$500,8,FALSE),VLOOKUP($A239,'Nates Projections'!$A$8:$O$500,8,FALSE)))</f>
        <v>34.200000000000003</v>
      </c>
      <c r="I239" s="38">
        <f>AVERAGE(IFERROR(VLOOKUP($A239,'Nates Projections'!$A$8:$O$500,9,FALSE),VLOOKUP($A239,'Blakes Projections'!$A$8:$O$500,9,FALSE)),IFERROR(VLOOKUP($A239,'Blakes Projections'!$A$8:$O$500,9,FALSE),VLOOKUP($A239,'Nates Projections'!$A$8:$O$500,9,FALSE)))</f>
        <v>2.9000000000000004</v>
      </c>
      <c r="J239" s="38">
        <f>AVERAGE(IFERROR(VLOOKUP($A239,'Nates Projections'!$A$8:$O$500,10,FALSE),VLOOKUP($A239,'Blakes Projections'!$A$8:$O$500,10,FALSE)),IFERROR(VLOOKUP($A239,'Blakes Projections'!$A$8:$O$500,10,FALSE),VLOOKUP($A239,'Nates Projections'!$A$8:$O$500,10,FALSE)))</f>
        <v>134</v>
      </c>
      <c r="K239" s="38">
        <f>AVERAGE(IFERROR(VLOOKUP($A239,'Nates Projections'!$A$8:$O$500,11,FALSE),VLOOKUP($A239,'Blakes Projections'!$A$8:$O$500,11,FALSE)),IFERROR(VLOOKUP($A239,'Blakes Projections'!$A$8:$O$500,11,FALSE),VLOOKUP($A239,'Nates Projections'!$A$8:$O$500,11,FALSE)))</f>
        <v>32.450000000000003</v>
      </c>
      <c r="L239" s="38">
        <f>AVERAGE(IFERROR(VLOOKUP($A239,'Nates Projections'!$A$8:$O$500,12,FALSE),VLOOKUP($A239,'Blakes Projections'!$A$8:$O$500,12,FALSE)),IFERROR(VLOOKUP($A239,'Blakes Projections'!$A$8:$O$500,12,FALSE),VLOOKUP($A239,'Nates Projections'!$A$8:$O$500,12,FALSE)))</f>
        <v>111.9</v>
      </c>
      <c r="M239" s="38">
        <f>AVERAGE(IFERROR(VLOOKUP($A239,'Nates Projections'!$A$8:$O$500,13,FALSE),VLOOKUP($A239,'Blakes Projections'!$A$8:$O$500,13,FALSE)),IFERROR(VLOOKUP($A239,'Blakes Projections'!$A$8:$O$500,13,FALSE),VLOOKUP($A239,'Nates Projections'!$A$8:$O$500,13,FALSE)))</f>
        <v>16.75</v>
      </c>
      <c r="N239" s="52">
        <f t="shared" si="0"/>
        <v>6.7910447761194037E-2</v>
      </c>
      <c r="O239" s="71">
        <f>AVERAGE(IFERROR(VLOOKUP($A239,'Nates Projections'!$A$8:$O$500,15,FALSE),VLOOKUP($A239,'Blakes Projections'!$A$8:$O$500,15,FALSE)),IFERROR(VLOOKUP($A239,'Blakes Projections'!$A$8:$O$500,15,FALSE),VLOOKUP($A239,'Nates Projections'!$A$8:$O$500,15,FALSE)))</f>
        <v>22.35</v>
      </c>
      <c r="P239" s="55">
        <f t="shared" ref="P239:Y239" si="252">IF(F$4="Yes",F239*F$5,0)</f>
        <v>45.500000000000007</v>
      </c>
      <c r="Q239" s="55">
        <f t="shared" si="252"/>
        <v>93.9375</v>
      </c>
      <c r="R239" s="55">
        <f t="shared" si="252"/>
        <v>0</v>
      </c>
      <c r="S239" s="55">
        <f t="shared" si="252"/>
        <v>1.4500000000000002</v>
      </c>
      <c r="T239" s="55">
        <f t="shared" si="252"/>
        <v>67</v>
      </c>
      <c r="U239" s="55">
        <f t="shared" si="252"/>
        <v>9.7350000000000012</v>
      </c>
      <c r="V239" s="55">
        <f t="shared" si="252"/>
        <v>67.14</v>
      </c>
      <c r="W239" s="55">
        <f t="shared" si="252"/>
        <v>0</v>
      </c>
      <c r="X239" s="55">
        <f t="shared" si="252"/>
        <v>0</v>
      </c>
      <c r="Y239" s="56">
        <f t="shared" si="252"/>
        <v>0</v>
      </c>
      <c r="Z239" s="57">
        <f t="shared" si="2"/>
        <v>284.76249999999999</v>
      </c>
      <c r="AA239" s="59">
        <f t="shared" si="3"/>
        <v>3.3900297619047617</v>
      </c>
      <c r="AB239" s="59">
        <f t="shared" si="4"/>
        <v>-1.4864745535714294</v>
      </c>
      <c r="AC239" s="1"/>
      <c r="AD239" s="1"/>
      <c r="AE239" s="1"/>
      <c r="AF239" s="1"/>
      <c r="AG239" s="1"/>
      <c r="AH239" s="1"/>
      <c r="AI239" s="1"/>
      <c r="AJ239" s="1"/>
      <c r="AK239" s="1"/>
      <c r="AL239" s="1">
        <f>IFERROR(VLOOKUP(C239,CALC!$K$2:$M$8,2,FALSE),1)</f>
        <v>1</v>
      </c>
      <c r="AM239" s="1">
        <f>IFERROR(VLOOKUP(C239,CALC!$K$2:$M$8,3,FALSE),1)</f>
        <v>1</v>
      </c>
      <c r="AN239" s="1">
        <f>VLOOKUP(B239,CALC!$E$2:$H$33,3,FALSE)</f>
        <v>0.95</v>
      </c>
      <c r="AO239" s="1">
        <f>VLOOKUP(B239,CALC!$E$2:$H$33,4,FALSE)</f>
        <v>0.97499999999999998</v>
      </c>
      <c r="AP239" s="1"/>
      <c r="AQ239" s="3">
        <f t="shared" si="5"/>
        <v>3.3900297619047617</v>
      </c>
      <c r="AR239" s="3">
        <f t="shared" si="6"/>
        <v>3.3900297619047617</v>
      </c>
      <c r="AS239" s="3">
        <f t="shared" si="7"/>
        <v>3.3052790178571425</v>
      </c>
      <c r="AT239" s="3">
        <f t="shared" si="8"/>
        <v>3.2205282738095233</v>
      </c>
      <c r="AU239" s="3">
        <f t="shared" si="9"/>
        <v>3.3052790178571425</v>
      </c>
      <c r="AV239" s="3">
        <f t="shared" si="10"/>
        <v>3.2205282738095233</v>
      </c>
      <c r="AW239" s="3">
        <f t="shared" si="11"/>
        <v>3.3052790178571425</v>
      </c>
      <c r="AX239" s="3">
        <f t="shared" si="12"/>
        <v>3.2205282738095233</v>
      </c>
      <c r="AY239" s="3">
        <f t="shared" si="13"/>
        <v>-1.5245892857142866</v>
      </c>
      <c r="AZ239" s="3">
        <f t="shared" si="14"/>
        <v>-1.5245892857142866</v>
      </c>
      <c r="BA239" s="3">
        <f t="shared" si="15"/>
        <v>-1.5245892857142866</v>
      </c>
      <c r="BB239" s="3">
        <f t="shared" si="16"/>
        <v>-1.4864745535714294</v>
      </c>
      <c r="BC239" s="3">
        <f t="shared" si="17"/>
        <v>-1.4483598214285722</v>
      </c>
      <c r="BD239" s="3">
        <f t="shared" si="18"/>
        <v>-1.4864745535714294</v>
      </c>
      <c r="BE239" s="3">
        <f t="shared" si="19"/>
        <v>-1.4483598214285722</v>
      </c>
      <c r="BF239" s="3">
        <f t="shared" si="20"/>
        <v>-1.4864745535714294</v>
      </c>
      <c r="BG239" s="3">
        <f t="shared" si="21"/>
        <v>-1.4483598214285722</v>
      </c>
    </row>
    <row r="240" spans="1:59" ht="15" x14ac:dyDescent="0.25">
      <c r="A240" s="38" t="s">
        <v>405</v>
      </c>
      <c r="B240" s="38" t="s">
        <v>28</v>
      </c>
      <c r="C240" s="38" t="s">
        <v>181</v>
      </c>
      <c r="D240" s="38"/>
      <c r="E240" s="39">
        <f>AVERAGE(IFERROR(VLOOKUP($A240,'Nates Projections'!$A$8:$O$500,5,FALSE),VLOOKUP($A240,'Blakes Projections'!$A$8:$O$500,5,FALSE)),IFERROR(VLOOKUP($A240,'Blakes Projections'!$A$8:$O$500,5,FALSE),VLOOKUP($A240,'Nates Projections'!$A$8:$O$500,5,FALSE)))</f>
        <v>84</v>
      </c>
      <c r="F240" s="38">
        <f>AVERAGE(IFERROR(VLOOKUP($A240,'Nates Projections'!$A$8:$O$500,6,FALSE),VLOOKUP($A240,'Blakes Projections'!$A$8:$O$500,6,FALSE)),IFERROR(VLOOKUP($A240,'Blakes Projections'!$A$8:$O$500,6,FALSE),VLOOKUP($A240,'Nates Projections'!$A$8:$O$500,6,FALSE)))</f>
        <v>5.25</v>
      </c>
      <c r="G240" s="38">
        <f>AVERAGE(IFERROR(VLOOKUP($A240,'Nates Projections'!$A$8:$O$500,7,FALSE),VLOOKUP($A240,'Blakes Projections'!$A$8:$O$500,7,FALSE)),IFERROR(VLOOKUP($A240,'Blakes Projections'!$A$8:$O$500,7,FALSE),VLOOKUP($A240,'Nates Projections'!$A$8:$O$500,7,FALSE)))</f>
        <v>24.6</v>
      </c>
      <c r="H240" s="38">
        <f>AVERAGE(IFERROR(VLOOKUP($A240,'Nates Projections'!$A$8:$O$500,8,FALSE),VLOOKUP($A240,'Blakes Projections'!$A$8:$O$500,8,FALSE)),IFERROR(VLOOKUP($A240,'Blakes Projections'!$A$8:$O$500,8,FALSE),VLOOKUP($A240,'Nates Projections'!$A$8:$O$500,8,FALSE)))</f>
        <v>29.85</v>
      </c>
      <c r="I240" s="38">
        <f>AVERAGE(IFERROR(VLOOKUP($A240,'Nates Projections'!$A$8:$O$500,9,FALSE),VLOOKUP($A240,'Blakes Projections'!$A$8:$O$500,9,FALSE)),IFERROR(VLOOKUP($A240,'Blakes Projections'!$A$8:$O$500,9,FALSE),VLOOKUP($A240,'Nates Projections'!$A$8:$O$500,9,FALSE)))</f>
        <v>1.9</v>
      </c>
      <c r="J240" s="38">
        <f>AVERAGE(IFERROR(VLOOKUP($A240,'Nates Projections'!$A$8:$O$500,10,FALSE),VLOOKUP($A240,'Blakes Projections'!$A$8:$O$500,10,FALSE)),IFERROR(VLOOKUP($A240,'Blakes Projections'!$A$8:$O$500,10,FALSE),VLOOKUP($A240,'Nates Projections'!$A$8:$O$500,10,FALSE)))</f>
        <v>91.25</v>
      </c>
      <c r="K240" s="38">
        <f>AVERAGE(IFERROR(VLOOKUP($A240,'Nates Projections'!$A$8:$O$500,11,FALSE),VLOOKUP($A240,'Blakes Projections'!$A$8:$O$500,11,FALSE)),IFERROR(VLOOKUP($A240,'Blakes Projections'!$A$8:$O$500,11,FALSE),VLOOKUP($A240,'Nates Projections'!$A$8:$O$500,11,FALSE)))</f>
        <v>42.8</v>
      </c>
      <c r="L240" s="38">
        <f>AVERAGE(IFERROR(VLOOKUP($A240,'Nates Projections'!$A$8:$O$500,12,FALSE),VLOOKUP($A240,'Blakes Projections'!$A$8:$O$500,12,FALSE)),IFERROR(VLOOKUP($A240,'Blakes Projections'!$A$8:$O$500,12,FALSE),VLOOKUP($A240,'Nates Projections'!$A$8:$O$500,12,FALSE)))</f>
        <v>180.9</v>
      </c>
      <c r="M240" s="38">
        <f>AVERAGE(IFERROR(VLOOKUP($A240,'Nates Projections'!$A$8:$O$500,13,FALSE),VLOOKUP($A240,'Blakes Projections'!$A$8:$O$500,13,FALSE)),IFERROR(VLOOKUP($A240,'Blakes Projections'!$A$8:$O$500,13,FALSE),VLOOKUP($A240,'Nates Projections'!$A$8:$O$500,13,FALSE)))</f>
        <v>18.75</v>
      </c>
      <c r="N240" s="52">
        <f t="shared" si="0"/>
        <v>5.7534246575342465E-2</v>
      </c>
      <c r="O240" s="71">
        <f>AVERAGE(IFERROR(VLOOKUP($A240,'Nates Projections'!$A$8:$O$500,15,FALSE),VLOOKUP($A240,'Blakes Projections'!$A$8:$O$500,15,FALSE)),IFERROR(VLOOKUP($A240,'Blakes Projections'!$A$8:$O$500,15,FALSE),VLOOKUP($A240,'Nates Projections'!$A$8:$O$500,15,FALSE)))</f>
        <v>22.9</v>
      </c>
      <c r="P240" s="55">
        <f t="shared" ref="P240:Y240" si="253">IF(F$4="Yes",F240*F$5,0)</f>
        <v>26.25</v>
      </c>
      <c r="Q240" s="55">
        <f t="shared" si="253"/>
        <v>92.25</v>
      </c>
      <c r="R240" s="55">
        <f t="shared" si="253"/>
        <v>0</v>
      </c>
      <c r="S240" s="55">
        <f t="shared" si="253"/>
        <v>0.95</v>
      </c>
      <c r="T240" s="55">
        <f t="shared" si="253"/>
        <v>45.625</v>
      </c>
      <c r="U240" s="55">
        <f t="shared" si="253"/>
        <v>12.839999999999998</v>
      </c>
      <c r="V240" s="55">
        <f t="shared" si="253"/>
        <v>108.54</v>
      </c>
      <c r="W240" s="55">
        <f t="shared" si="253"/>
        <v>0</v>
      </c>
      <c r="X240" s="55">
        <f t="shared" si="253"/>
        <v>0</v>
      </c>
      <c r="Y240" s="56">
        <f t="shared" si="253"/>
        <v>0</v>
      </c>
      <c r="Z240" s="57">
        <f t="shared" si="2"/>
        <v>286.45499999999998</v>
      </c>
      <c r="AA240" s="59">
        <f t="shared" si="3"/>
        <v>3.4101785714285713</v>
      </c>
      <c r="AB240" s="59">
        <f t="shared" si="4"/>
        <v>-1.5345292857142867</v>
      </c>
      <c r="AC240" s="1"/>
      <c r="AD240" s="1"/>
      <c r="AE240" s="1"/>
      <c r="AF240" s="1"/>
      <c r="AG240" s="1"/>
      <c r="AH240" s="1"/>
      <c r="AI240" s="1"/>
      <c r="AJ240" s="1"/>
      <c r="AK240" s="1"/>
      <c r="AL240" s="1">
        <f>IFERROR(VLOOKUP(C240,CALC!$K$2:$M$8,2,FALSE),1)</f>
        <v>1</v>
      </c>
      <c r="AM240" s="1">
        <f>IFERROR(VLOOKUP(C240,CALC!$K$2:$M$8,3,FALSE),1)</f>
        <v>1</v>
      </c>
      <c r="AN240" s="1">
        <f>VLOOKUP(B240,CALC!$E$2:$H$33,3,FALSE)</f>
        <v>1.04</v>
      </c>
      <c r="AO240" s="1">
        <f>VLOOKUP(B240,CALC!$E$2:$H$33,4,FALSE)</f>
        <v>1.02</v>
      </c>
      <c r="AP240" s="1"/>
      <c r="AQ240" s="3">
        <f t="shared" si="5"/>
        <v>3.4101785714285713</v>
      </c>
      <c r="AR240" s="3">
        <f t="shared" si="6"/>
        <v>3.4101785714285713</v>
      </c>
      <c r="AS240" s="3">
        <f t="shared" si="7"/>
        <v>3.4783821428571429</v>
      </c>
      <c r="AT240" s="3">
        <f t="shared" si="8"/>
        <v>3.5465857142857145</v>
      </c>
      <c r="AU240" s="3">
        <f t="shared" si="9"/>
        <v>3.4783821428571429</v>
      </c>
      <c r="AV240" s="3">
        <f t="shared" si="10"/>
        <v>3.5465857142857145</v>
      </c>
      <c r="AW240" s="3">
        <f t="shared" si="11"/>
        <v>3.4783821428571429</v>
      </c>
      <c r="AX240" s="3">
        <f t="shared" si="12"/>
        <v>3.5465857142857145</v>
      </c>
      <c r="AY240" s="3">
        <f t="shared" si="13"/>
        <v>-1.504440476190477</v>
      </c>
      <c r="AZ240" s="3">
        <f t="shared" si="14"/>
        <v>-1.504440476190477</v>
      </c>
      <c r="BA240" s="3">
        <f t="shared" si="15"/>
        <v>-1.504440476190477</v>
      </c>
      <c r="BB240" s="3">
        <f t="shared" si="16"/>
        <v>-1.5345292857142867</v>
      </c>
      <c r="BC240" s="3">
        <f t="shared" si="17"/>
        <v>-1.5646180952380961</v>
      </c>
      <c r="BD240" s="3">
        <f t="shared" si="18"/>
        <v>-1.5345292857142867</v>
      </c>
      <c r="BE240" s="3">
        <f t="shared" si="19"/>
        <v>-1.5646180952380961</v>
      </c>
      <c r="BF240" s="3">
        <f t="shared" si="20"/>
        <v>-1.5345292857142867</v>
      </c>
      <c r="BG240" s="3">
        <f t="shared" si="21"/>
        <v>-1.5646180952380961</v>
      </c>
    </row>
    <row r="241" spans="1:59" ht="15" x14ac:dyDescent="0.25">
      <c r="A241" s="38" t="s">
        <v>407</v>
      </c>
      <c r="B241" s="38" t="s">
        <v>72</v>
      </c>
      <c r="C241" s="38" t="s">
        <v>191</v>
      </c>
      <c r="D241" s="38"/>
      <c r="E241" s="39">
        <f>AVERAGE(IFERROR(VLOOKUP($A241,'Nates Projections'!$A$8:$O$500,5,FALSE),VLOOKUP($A241,'Blakes Projections'!$A$8:$O$500,5,FALSE)),IFERROR(VLOOKUP($A241,'Blakes Projections'!$A$8:$O$500,5,FALSE),VLOOKUP($A241,'Nates Projections'!$A$8:$O$500,5,FALSE)))</f>
        <v>84</v>
      </c>
      <c r="F241" s="38">
        <f>AVERAGE(IFERROR(VLOOKUP($A241,'Nates Projections'!$A$8:$O$500,6,FALSE),VLOOKUP($A241,'Blakes Projections'!$A$8:$O$500,6,FALSE)),IFERROR(VLOOKUP($A241,'Blakes Projections'!$A$8:$O$500,6,FALSE),VLOOKUP($A241,'Nates Projections'!$A$8:$O$500,6,FALSE)))</f>
        <v>20.049999999999997</v>
      </c>
      <c r="G241" s="38">
        <f>AVERAGE(IFERROR(VLOOKUP($A241,'Nates Projections'!$A$8:$O$500,7,FALSE),VLOOKUP($A241,'Blakes Projections'!$A$8:$O$500,7,FALSE)),IFERROR(VLOOKUP($A241,'Blakes Projections'!$A$8:$O$500,7,FALSE),VLOOKUP($A241,'Nates Projections'!$A$8:$O$500,7,FALSE)))</f>
        <v>34.6</v>
      </c>
      <c r="H241" s="38">
        <f>AVERAGE(IFERROR(VLOOKUP($A241,'Nates Projections'!$A$8:$O$500,8,FALSE),VLOOKUP($A241,'Blakes Projections'!$A$8:$O$500,8,FALSE)),IFERROR(VLOOKUP($A241,'Blakes Projections'!$A$8:$O$500,8,FALSE),VLOOKUP($A241,'Nates Projections'!$A$8:$O$500,8,FALSE)))</f>
        <v>54.650000000000006</v>
      </c>
      <c r="I241" s="38">
        <f>AVERAGE(IFERROR(VLOOKUP($A241,'Nates Projections'!$A$8:$O$500,9,FALSE),VLOOKUP($A241,'Blakes Projections'!$A$8:$O$500,9,FALSE)),IFERROR(VLOOKUP($A241,'Blakes Projections'!$A$8:$O$500,9,FALSE),VLOOKUP($A241,'Nates Projections'!$A$8:$O$500,9,FALSE)))</f>
        <v>9.6</v>
      </c>
      <c r="J241" s="38">
        <f>AVERAGE(IFERROR(VLOOKUP($A241,'Nates Projections'!$A$8:$O$500,10,FALSE),VLOOKUP($A241,'Blakes Projections'!$A$8:$O$500,10,FALSE)),IFERROR(VLOOKUP($A241,'Blakes Projections'!$A$8:$O$500,10,FALSE),VLOOKUP($A241,'Nates Projections'!$A$8:$O$500,10,FALSE)))</f>
        <v>162.25</v>
      </c>
      <c r="K241" s="38">
        <f>AVERAGE(IFERROR(VLOOKUP($A241,'Nates Projections'!$A$8:$O$500,11,FALSE),VLOOKUP($A241,'Blakes Projections'!$A$8:$O$500,11,FALSE)),IFERROR(VLOOKUP($A241,'Blakes Projections'!$A$8:$O$500,11,FALSE),VLOOKUP($A241,'Nates Projections'!$A$8:$O$500,11,FALSE)))</f>
        <v>54.9</v>
      </c>
      <c r="L241" s="38">
        <f>AVERAGE(IFERROR(VLOOKUP($A241,'Nates Projections'!$A$8:$O$500,12,FALSE),VLOOKUP($A241,'Blakes Projections'!$A$8:$O$500,12,FALSE)),IFERROR(VLOOKUP($A241,'Blakes Projections'!$A$8:$O$500,12,FALSE),VLOOKUP($A241,'Nates Projections'!$A$8:$O$500,12,FALSE)))</f>
        <v>34.299999999999997</v>
      </c>
      <c r="M241" s="38">
        <f>AVERAGE(IFERROR(VLOOKUP($A241,'Nates Projections'!$A$8:$O$500,13,FALSE),VLOOKUP($A241,'Blakes Projections'!$A$8:$O$500,13,FALSE)),IFERROR(VLOOKUP($A241,'Blakes Projections'!$A$8:$O$500,13,FALSE),VLOOKUP($A241,'Nates Projections'!$A$8:$O$500,13,FALSE)))</f>
        <v>41.25</v>
      </c>
      <c r="N241" s="52">
        <f t="shared" si="0"/>
        <v>0.12357473035439136</v>
      </c>
      <c r="O241" s="71">
        <f>AVERAGE(IFERROR(VLOOKUP($A241,'Nates Projections'!$A$8:$O$500,15,FALSE),VLOOKUP($A241,'Blakes Projections'!$A$8:$O$500,15,FALSE)),IFERROR(VLOOKUP($A241,'Blakes Projections'!$A$8:$O$500,15,FALSE),VLOOKUP($A241,'Nates Projections'!$A$8:$O$500,15,FALSE)))</f>
        <v>15.2</v>
      </c>
      <c r="P241" s="55">
        <f t="shared" ref="P241:Y241" si="254">IF(F$4="Yes",F241*F$5,0)</f>
        <v>100.24999999999999</v>
      </c>
      <c r="Q241" s="55">
        <f t="shared" si="254"/>
        <v>129.75</v>
      </c>
      <c r="R241" s="55">
        <f t="shared" si="254"/>
        <v>0</v>
      </c>
      <c r="S241" s="55">
        <f t="shared" si="254"/>
        <v>4.8</v>
      </c>
      <c r="T241" s="55">
        <f t="shared" si="254"/>
        <v>81.125</v>
      </c>
      <c r="U241" s="55">
        <f t="shared" si="254"/>
        <v>16.47</v>
      </c>
      <c r="V241" s="55">
        <f t="shared" si="254"/>
        <v>20.58</v>
      </c>
      <c r="W241" s="55">
        <f t="shared" si="254"/>
        <v>0</v>
      </c>
      <c r="X241" s="55">
        <f t="shared" si="254"/>
        <v>0</v>
      </c>
      <c r="Y241" s="56">
        <f t="shared" si="254"/>
        <v>0</v>
      </c>
      <c r="Z241" s="57">
        <f t="shared" si="2"/>
        <v>352.97499999999997</v>
      </c>
      <c r="AA241" s="59">
        <f t="shared" si="3"/>
        <v>4.2020833333333325</v>
      </c>
      <c r="AB241" s="59">
        <f t="shared" si="4"/>
        <v>-1.6011595238095238</v>
      </c>
      <c r="AC241" s="1"/>
      <c r="AD241" s="1"/>
      <c r="AE241" s="1"/>
      <c r="AF241" s="1"/>
      <c r="AG241" s="1"/>
      <c r="AH241" s="1"/>
      <c r="AI241" s="1"/>
      <c r="AJ241" s="1"/>
      <c r="AK241" s="1"/>
      <c r="AL241" s="1">
        <f>IFERROR(VLOOKUP(C241,CALC!$K$2:$M$8,2,FALSE),1)</f>
        <v>1.06</v>
      </c>
      <c r="AM241" s="1">
        <f>IFERROR(VLOOKUP(C241,CALC!$K$2:$M$8,3,FALSE),1)</f>
        <v>1.03</v>
      </c>
      <c r="AN241" s="1">
        <f>VLOOKUP(B241,CALC!$E$2:$H$33,3,FALSE)</f>
        <v>1</v>
      </c>
      <c r="AO241" s="1">
        <f>VLOOKUP(B241,CALC!$E$2:$H$33,4,FALSE)</f>
        <v>1</v>
      </c>
      <c r="AP241" s="1"/>
      <c r="AQ241" s="3">
        <f t="shared" si="5"/>
        <v>4.3281458333333322</v>
      </c>
      <c r="AR241" s="3">
        <f t="shared" si="6"/>
        <v>4.4542083333333329</v>
      </c>
      <c r="AS241" s="3">
        <f t="shared" si="7"/>
        <v>4.2020833333333325</v>
      </c>
      <c r="AT241" s="3">
        <f t="shared" si="8"/>
        <v>4.2020833333333325</v>
      </c>
      <c r="AU241" s="3">
        <f t="shared" si="9"/>
        <v>4.3281458333333322</v>
      </c>
      <c r="AV241" s="3">
        <f t="shared" si="10"/>
        <v>4.3281458333333322</v>
      </c>
      <c r="AW241" s="3">
        <f t="shared" si="11"/>
        <v>4.4542083333333329</v>
      </c>
      <c r="AX241" s="3">
        <f t="shared" si="12"/>
        <v>4.4542083333333329</v>
      </c>
      <c r="AY241" s="3">
        <f t="shared" si="13"/>
        <v>-1.5545238095238094</v>
      </c>
      <c r="AZ241" s="3">
        <f t="shared" si="14"/>
        <v>-1.6011595238095238</v>
      </c>
      <c r="BA241" s="3">
        <f t="shared" si="15"/>
        <v>-1.6477952380952381</v>
      </c>
      <c r="BB241" s="3">
        <f t="shared" si="16"/>
        <v>-1.5545238095238094</v>
      </c>
      <c r="BC241" s="3">
        <f t="shared" si="17"/>
        <v>-1.5545238095238094</v>
      </c>
      <c r="BD241" s="3">
        <f t="shared" si="18"/>
        <v>-1.6011595238095238</v>
      </c>
      <c r="BE241" s="3">
        <f t="shared" si="19"/>
        <v>-1.6011595238095238</v>
      </c>
      <c r="BF241" s="3">
        <f t="shared" si="20"/>
        <v>-1.6477952380952381</v>
      </c>
      <c r="BG241" s="3">
        <f t="shared" si="21"/>
        <v>-1.6477952380952381</v>
      </c>
    </row>
    <row r="242" spans="1:59" ht="15" x14ac:dyDescent="0.25">
      <c r="A242" s="38" t="s">
        <v>419</v>
      </c>
      <c r="B242" s="38" t="s">
        <v>63</v>
      </c>
      <c r="C242" s="38" t="s">
        <v>181</v>
      </c>
      <c r="D242" s="38"/>
      <c r="E242" s="39">
        <f>AVERAGE(IFERROR(VLOOKUP($A242,'Nates Projections'!$A$8:$O$500,5,FALSE),VLOOKUP($A242,'Blakes Projections'!$A$8:$O$500,5,FALSE)),IFERROR(VLOOKUP($A242,'Blakes Projections'!$A$8:$O$500,5,FALSE),VLOOKUP($A242,'Nates Projections'!$A$8:$O$500,5,FALSE)))</f>
        <v>84</v>
      </c>
      <c r="F242" s="38">
        <f>AVERAGE(IFERROR(VLOOKUP($A242,'Nates Projections'!$A$8:$O$500,6,FALSE),VLOOKUP($A242,'Blakes Projections'!$A$8:$O$500,6,FALSE)),IFERROR(VLOOKUP($A242,'Blakes Projections'!$A$8:$O$500,6,FALSE),VLOOKUP($A242,'Nates Projections'!$A$8:$O$500,6,FALSE)))</f>
        <v>6</v>
      </c>
      <c r="G242" s="38">
        <f>AVERAGE(IFERROR(VLOOKUP($A242,'Nates Projections'!$A$8:$O$500,7,FALSE),VLOOKUP($A242,'Blakes Projections'!$A$8:$O$500,7,FALSE)),IFERROR(VLOOKUP($A242,'Blakes Projections'!$A$8:$O$500,7,FALSE),VLOOKUP($A242,'Nates Projections'!$A$8:$O$500,7,FALSE)))</f>
        <v>24.9</v>
      </c>
      <c r="H242" s="38">
        <f>AVERAGE(IFERROR(VLOOKUP($A242,'Nates Projections'!$A$8:$O$500,8,FALSE),VLOOKUP($A242,'Blakes Projections'!$A$8:$O$500,8,FALSE)),IFERROR(VLOOKUP($A242,'Blakes Projections'!$A$8:$O$500,8,FALSE),VLOOKUP($A242,'Nates Projections'!$A$8:$O$500,8,FALSE)))</f>
        <v>30.9</v>
      </c>
      <c r="I242" s="38">
        <f>AVERAGE(IFERROR(VLOOKUP($A242,'Nates Projections'!$A$8:$O$500,9,FALSE),VLOOKUP($A242,'Blakes Projections'!$A$8:$O$500,9,FALSE)),IFERROR(VLOOKUP($A242,'Blakes Projections'!$A$8:$O$500,9,FALSE),VLOOKUP($A242,'Nates Projections'!$A$8:$O$500,9,FALSE)))</f>
        <v>6.8000000000000007</v>
      </c>
      <c r="J242" s="38">
        <f>AVERAGE(IFERROR(VLOOKUP($A242,'Nates Projections'!$A$8:$O$500,10,FALSE),VLOOKUP($A242,'Blakes Projections'!$A$8:$O$500,10,FALSE)),IFERROR(VLOOKUP($A242,'Blakes Projections'!$A$8:$O$500,10,FALSE),VLOOKUP($A242,'Nates Projections'!$A$8:$O$500,10,FALSE)))</f>
        <v>102.75</v>
      </c>
      <c r="K242" s="38">
        <f>AVERAGE(IFERROR(VLOOKUP($A242,'Nates Projections'!$A$8:$O$500,11,FALSE),VLOOKUP($A242,'Blakes Projections'!$A$8:$O$500,11,FALSE)),IFERROR(VLOOKUP($A242,'Blakes Projections'!$A$8:$O$500,11,FALSE),VLOOKUP($A242,'Nates Projections'!$A$8:$O$500,11,FALSE)))</f>
        <v>38.799999999999997</v>
      </c>
      <c r="L242" s="38">
        <f>AVERAGE(IFERROR(VLOOKUP($A242,'Nates Projections'!$A$8:$O$500,12,FALSE),VLOOKUP($A242,'Blakes Projections'!$A$8:$O$500,12,FALSE)),IFERROR(VLOOKUP($A242,'Blakes Projections'!$A$8:$O$500,12,FALSE),VLOOKUP($A242,'Nates Projections'!$A$8:$O$500,12,FALSE)))</f>
        <v>160.69999999999999</v>
      </c>
      <c r="M242" s="38">
        <f>AVERAGE(IFERROR(VLOOKUP($A242,'Nates Projections'!$A$8:$O$500,13,FALSE),VLOOKUP($A242,'Blakes Projections'!$A$8:$O$500,13,FALSE)),IFERROR(VLOOKUP($A242,'Blakes Projections'!$A$8:$O$500,13,FALSE),VLOOKUP($A242,'Nates Projections'!$A$8:$O$500,13,FALSE)))</f>
        <v>33.1</v>
      </c>
      <c r="N242" s="52">
        <f t="shared" si="0"/>
        <v>5.8394160583941604E-2</v>
      </c>
      <c r="O242" s="71">
        <f>AVERAGE(IFERROR(VLOOKUP($A242,'Nates Projections'!$A$8:$O$500,15,FALSE),VLOOKUP($A242,'Blakes Projections'!$A$8:$O$500,15,FALSE)),IFERROR(VLOOKUP($A242,'Blakes Projections'!$A$8:$O$500,15,FALSE),VLOOKUP($A242,'Nates Projections'!$A$8:$O$500,15,FALSE)))</f>
        <v>22.3</v>
      </c>
      <c r="P242" s="55">
        <f t="shared" ref="P242:Y242" si="255">IF(F$4="Yes",F242*F$5,0)</f>
        <v>30</v>
      </c>
      <c r="Q242" s="55">
        <f t="shared" si="255"/>
        <v>93.375</v>
      </c>
      <c r="R242" s="55">
        <f t="shared" si="255"/>
        <v>0</v>
      </c>
      <c r="S242" s="55">
        <f t="shared" si="255"/>
        <v>3.4000000000000004</v>
      </c>
      <c r="T242" s="55">
        <f t="shared" si="255"/>
        <v>51.375</v>
      </c>
      <c r="U242" s="55">
        <f t="shared" si="255"/>
        <v>11.639999999999999</v>
      </c>
      <c r="V242" s="55">
        <f t="shared" si="255"/>
        <v>96.419999999999987</v>
      </c>
      <c r="W242" s="55">
        <f t="shared" si="255"/>
        <v>0</v>
      </c>
      <c r="X242" s="55">
        <f t="shared" si="255"/>
        <v>0</v>
      </c>
      <c r="Y242" s="56">
        <f t="shared" si="255"/>
        <v>0</v>
      </c>
      <c r="Z242" s="57">
        <f t="shared" si="2"/>
        <v>286.20999999999998</v>
      </c>
      <c r="AA242" s="59">
        <f t="shared" si="3"/>
        <v>3.4072619047619046</v>
      </c>
      <c r="AB242" s="59">
        <f t="shared" si="4"/>
        <v>-1.5375042857142867</v>
      </c>
      <c r="AC242" s="1"/>
      <c r="AD242" s="1"/>
      <c r="AE242" s="1"/>
      <c r="AF242" s="1"/>
      <c r="AG242" s="1"/>
      <c r="AH242" s="1"/>
      <c r="AI242" s="1"/>
      <c r="AJ242" s="1"/>
      <c r="AK242" s="1"/>
      <c r="AL242" s="1">
        <f>IFERROR(VLOOKUP(C242,CALC!$K$2:$M$8,2,FALSE),1)</f>
        <v>1</v>
      </c>
      <c r="AM242" s="1">
        <f>IFERROR(VLOOKUP(C242,CALC!$K$2:$M$8,3,FALSE),1)</f>
        <v>1</v>
      </c>
      <c r="AN242" s="1">
        <f>VLOOKUP(B242,CALC!$E$2:$H$33,3,FALSE)</f>
        <v>1.04</v>
      </c>
      <c r="AO242" s="1">
        <f>VLOOKUP(B242,CALC!$E$2:$H$33,4,FALSE)</f>
        <v>1.02</v>
      </c>
      <c r="AP242" s="1"/>
      <c r="AQ242" s="3">
        <f t="shared" si="5"/>
        <v>3.4072619047619046</v>
      </c>
      <c r="AR242" s="3">
        <f t="shared" si="6"/>
        <v>3.4072619047619046</v>
      </c>
      <c r="AS242" s="3">
        <f t="shared" si="7"/>
        <v>3.4754071428571427</v>
      </c>
      <c r="AT242" s="3">
        <f t="shared" si="8"/>
        <v>3.5435523809523808</v>
      </c>
      <c r="AU242" s="3">
        <f t="shared" si="9"/>
        <v>3.4754071428571427</v>
      </c>
      <c r="AV242" s="3">
        <f t="shared" si="10"/>
        <v>3.5435523809523808</v>
      </c>
      <c r="AW242" s="3">
        <f t="shared" si="11"/>
        <v>3.4754071428571427</v>
      </c>
      <c r="AX242" s="3">
        <f t="shared" si="12"/>
        <v>3.5435523809523808</v>
      </c>
      <c r="AY242" s="3">
        <f t="shared" si="13"/>
        <v>-1.5073571428571437</v>
      </c>
      <c r="AZ242" s="3">
        <f t="shared" si="14"/>
        <v>-1.5073571428571437</v>
      </c>
      <c r="BA242" s="3">
        <f t="shared" si="15"/>
        <v>-1.5073571428571437</v>
      </c>
      <c r="BB242" s="3">
        <f t="shared" si="16"/>
        <v>-1.5375042857142867</v>
      </c>
      <c r="BC242" s="3">
        <f t="shared" si="17"/>
        <v>-1.5676514285714296</v>
      </c>
      <c r="BD242" s="3">
        <f t="shared" si="18"/>
        <v>-1.5375042857142867</v>
      </c>
      <c r="BE242" s="3">
        <f t="shared" si="19"/>
        <v>-1.5676514285714296</v>
      </c>
      <c r="BF242" s="3">
        <f t="shared" si="20"/>
        <v>-1.5375042857142867</v>
      </c>
      <c r="BG242" s="3">
        <f t="shared" si="21"/>
        <v>-1.5676514285714296</v>
      </c>
    </row>
    <row r="243" spans="1:59" ht="15" x14ac:dyDescent="0.25">
      <c r="A243" s="38" t="s">
        <v>401</v>
      </c>
      <c r="B243" s="38" t="s">
        <v>47</v>
      </c>
      <c r="C243" s="38" t="s">
        <v>191</v>
      </c>
      <c r="D243" s="38"/>
      <c r="E243" s="39">
        <f>AVERAGE(IFERROR(VLOOKUP($A243,'Nates Projections'!$A$8:$O$500,5,FALSE),VLOOKUP($A243,'Blakes Projections'!$A$8:$O$500,5,FALSE)),IFERROR(VLOOKUP($A243,'Blakes Projections'!$A$8:$O$500,5,FALSE),VLOOKUP($A243,'Nates Projections'!$A$8:$O$500,5,FALSE)))</f>
        <v>84</v>
      </c>
      <c r="F243" s="38">
        <f>AVERAGE(IFERROR(VLOOKUP($A243,'Nates Projections'!$A$8:$O$500,6,FALSE),VLOOKUP($A243,'Blakes Projections'!$A$8:$O$500,6,FALSE)),IFERROR(VLOOKUP($A243,'Blakes Projections'!$A$8:$O$500,6,FALSE),VLOOKUP($A243,'Nates Projections'!$A$8:$O$500,6,FALSE)))</f>
        <v>23.15</v>
      </c>
      <c r="G243" s="38">
        <f>AVERAGE(IFERROR(VLOOKUP($A243,'Nates Projections'!$A$8:$O$500,7,FALSE),VLOOKUP($A243,'Blakes Projections'!$A$8:$O$500,7,FALSE)),IFERROR(VLOOKUP($A243,'Blakes Projections'!$A$8:$O$500,7,FALSE),VLOOKUP($A243,'Nates Projections'!$A$8:$O$500,7,FALSE)))</f>
        <v>29.95</v>
      </c>
      <c r="H243" s="38">
        <f>AVERAGE(IFERROR(VLOOKUP($A243,'Nates Projections'!$A$8:$O$500,8,FALSE),VLOOKUP($A243,'Blakes Projections'!$A$8:$O$500,8,FALSE)),IFERROR(VLOOKUP($A243,'Blakes Projections'!$A$8:$O$500,8,FALSE),VLOOKUP($A243,'Nates Projections'!$A$8:$O$500,8,FALSE)))</f>
        <v>53.05</v>
      </c>
      <c r="I243" s="38">
        <f>AVERAGE(IFERROR(VLOOKUP($A243,'Nates Projections'!$A$8:$O$500,9,FALSE),VLOOKUP($A243,'Blakes Projections'!$A$8:$O$500,9,FALSE)),IFERROR(VLOOKUP($A243,'Blakes Projections'!$A$8:$O$500,9,FALSE),VLOOKUP($A243,'Nates Projections'!$A$8:$O$500,9,FALSE)))</f>
        <v>17.05</v>
      </c>
      <c r="J243" s="38">
        <f>AVERAGE(IFERROR(VLOOKUP($A243,'Nates Projections'!$A$8:$O$500,10,FALSE),VLOOKUP($A243,'Blakes Projections'!$A$8:$O$500,10,FALSE)),IFERROR(VLOOKUP($A243,'Blakes Projections'!$A$8:$O$500,10,FALSE),VLOOKUP($A243,'Nates Projections'!$A$8:$O$500,10,FALSE)))</f>
        <v>156.5</v>
      </c>
      <c r="K243" s="38">
        <f>AVERAGE(IFERROR(VLOOKUP($A243,'Nates Projections'!$A$8:$O$500,11,FALSE),VLOOKUP($A243,'Blakes Projections'!$A$8:$O$500,11,FALSE)),IFERROR(VLOOKUP($A243,'Blakes Projections'!$A$8:$O$500,11,FALSE),VLOOKUP($A243,'Nates Projections'!$A$8:$O$500,11,FALSE)))</f>
        <v>81.8</v>
      </c>
      <c r="L243" s="38">
        <f>AVERAGE(IFERROR(VLOOKUP($A243,'Nates Projections'!$A$8:$O$500,12,FALSE),VLOOKUP($A243,'Blakes Projections'!$A$8:$O$500,12,FALSE)),IFERROR(VLOOKUP($A243,'Blakes Projections'!$A$8:$O$500,12,FALSE),VLOOKUP($A243,'Nates Projections'!$A$8:$O$500,12,FALSE)))</f>
        <v>24.65</v>
      </c>
      <c r="M243" s="38">
        <f>AVERAGE(IFERROR(VLOOKUP($A243,'Nates Projections'!$A$8:$O$500,13,FALSE),VLOOKUP($A243,'Blakes Projections'!$A$8:$O$500,13,FALSE)),IFERROR(VLOOKUP($A243,'Blakes Projections'!$A$8:$O$500,13,FALSE),VLOOKUP($A243,'Nates Projections'!$A$8:$O$500,13,FALSE)))</f>
        <v>31.700000000000003</v>
      </c>
      <c r="N243" s="52">
        <f t="shared" si="0"/>
        <v>0.14792332268370606</v>
      </c>
      <c r="O243" s="71">
        <f>AVERAGE(IFERROR(VLOOKUP($A243,'Nates Projections'!$A$8:$O$500,15,FALSE),VLOOKUP($A243,'Blakes Projections'!$A$8:$O$500,15,FALSE)),IFERROR(VLOOKUP($A243,'Blakes Projections'!$A$8:$O$500,15,FALSE),VLOOKUP($A243,'Nates Projections'!$A$8:$O$500,15,FALSE)))</f>
        <v>16.850000000000001</v>
      </c>
      <c r="P243" s="55">
        <f t="shared" ref="P243:Y243" si="256">IF(F$4="Yes",F243*F$5,0)</f>
        <v>115.75</v>
      </c>
      <c r="Q243" s="55">
        <f t="shared" si="256"/>
        <v>112.3125</v>
      </c>
      <c r="R243" s="55">
        <f t="shared" si="256"/>
        <v>0</v>
      </c>
      <c r="S243" s="55">
        <f t="shared" si="256"/>
        <v>8.5250000000000004</v>
      </c>
      <c r="T243" s="55">
        <f t="shared" si="256"/>
        <v>78.25</v>
      </c>
      <c r="U243" s="55">
        <f t="shared" si="256"/>
        <v>24.54</v>
      </c>
      <c r="V243" s="55">
        <f t="shared" si="256"/>
        <v>14.79</v>
      </c>
      <c r="W243" s="55">
        <f t="shared" si="256"/>
        <v>0</v>
      </c>
      <c r="X243" s="55">
        <f t="shared" si="256"/>
        <v>0</v>
      </c>
      <c r="Y243" s="56">
        <f t="shared" si="256"/>
        <v>0</v>
      </c>
      <c r="Z243" s="57">
        <f t="shared" si="2"/>
        <v>354.16750000000002</v>
      </c>
      <c r="AA243" s="59">
        <f t="shared" si="3"/>
        <v>4.2162797619047625</v>
      </c>
      <c r="AB243" s="59">
        <f t="shared" si="4"/>
        <v>-1.6579313764880934</v>
      </c>
      <c r="AC243" s="1"/>
      <c r="AD243" s="1"/>
      <c r="AE243" s="1"/>
      <c r="AF243" s="1"/>
      <c r="AG243" s="1"/>
      <c r="AH243" s="1"/>
      <c r="AI243" s="1"/>
      <c r="AJ243" s="1"/>
      <c r="AK243" s="1"/>
      <c r="AL243" s="1">
        <f>IFERROR(VLOOKUP(C243,CALC!$K$2:$M$8,2,FALSE),1)</f>
        <v>1.06</v>
      </c>
      <c r="AM243" s="1">
        <f>IFERROR(VLOOKUP(C243,CALC!$K$2:$M$8,3,FALSE),1)</f>
        <v>1.03</v>
      </c>
      <c r="AN243" s="1">
        <f>VLOOKUP(B243,CALC!$E$2:$H$33,3,FALSE)</f>
        <v>1.0900000000000001</v>
      </c>
      <c r="AO243" s="1">
        <f>VLOOKUP(B243,CALC!$E$2:$H$33,4,FALSE)</f>
        <v>1.0449999999999999</v>
      </c>
      <c r="AP243" s="1"/>
      <c r="AQ243" s="3">
        <f t="shared" si="5"/>
        <v>4.3427681547619059</v>
      </c>
      <c r="AR243" s="3">
        <f t="shared" si="6"/>
        <v>4.4692565476190484</v>
      </c>
      <c r="AS243" s="3">
        <f t="shared" si="7"/>
        <v>4.4060123511904763</v>
      </c>
      <c r="AT243" s="3">
        <f t="shared" si="8"/>
        <v>4.5957449404761919</v>
      </c>
      <c r="AU243" s="3">
        <f t="shared" si="9"/>
        <v>4.5381927217261913</v>
      </c>
      <c r="AV243" s="3">
        <f t="shared" si="10"/>
        <v>4.7336172886904775</v>
      </c>
      <c r="AW243" s="3">
        <f t="shared" si="11"/>
        <v>4.6703730922619053</v>
      </c>
      <c r="AX243" s="3">
        <f t="shared" si="12"/>
        <v>4.8714896369047631</v>
      </c>
      <c r="AY243" s="3">
        <f t="shared" si="13"/>
        <v>-1.5403273809523794</v>
      </c>
      <c r="AZ243" s="3">
        <f t="shared" si="14"/>
        <v>-1.5865372023809508</v>
      </c>
      <c r="BA243" s="3">
        <f t="shared" si="15"/>
        <v>-1.6327470238095223</v>
      </c>
      <c r="BB243" s="3">
        <f t="shared" si="16"/>
        <v>-1.6096421130952363</v>
      </c>
      <c r="BC243" s="3">
        <f t="shared" si="17"/>
        <v>-1.6789568452380936</v>
      </c>
      <c r="BD243" s="3">
        <f t="shared" si="18"/>
        <v>-1.6579313764880934</v>
      </c>
      <c r="BE243" s="3">
        <f t="shared" si="19"/>
        <v>-1.7293255505952365</v>
      </c>
      <c r="BF243" s="3">
        <f t="shared" si="20"/>
        <v>-1.7062206398809507</v>
      </c>
      <c r="BG243" s="3">
        <f t="shared" si="21"/>
        <v>-1.7796942559523794</v>
      </c>
    </row>
    <row r="244" spans="1:59" ht="15" x14ac:dyDescent="0.25">
      <c r="A244" s="38" t="s">
        <v>421</v>
      </c>
      <c r="B244" s="38" t="s">
        <v>21</v>
      </c>
      <c r="C244" s="38" t="s">
        <v>181</v>
      </c>
      <c r="D244" s="1"/>
      <c r="E244" s="39">
        <f>AVERAGE(IFERROR(VLOOKUP($A244,'Nates Projections'!$A$8:$O$500,5,FALSE),VLOOKUP($A244,'Blakes Projections'!$A$8:$O$500,5,FALSE)),IFERROR(VLOOKUP($A244,'Blakes Projections'!$A$8:$O$500,5,FALSE),VLOOKUP($A244,'Nates Projections'!$A$8:$O$500,5,FALSE)))</f>
        <v>84</v>
      </c>
      <c r="F244" s="38">
        <f>AVERAGE(IFERROR(VLOOKUP($A244,'Nates Projections'!$A$8:$O$500,6,FALSE),VLOOKUP($A244,'Blakes Projections'!$A$8:$O$500,6,FALSE)),IFERROR(VLOOKUP($A244,'Blakes Projections'!$A$8:$O$500,6,FALSE),VLOOKUP($A244,'Nates Projections'!$A$8:$O$500,6,FALSE)))</f>
        <v>7.65</v>
      </c>
      <c r="G244" s="38">
        <f>AVERAGE(IFERROR(VLOOKUP($A244,'Nates Projections'!$A$8:$O$500,7,FALSE),VLOOKUP($A244,'Blakes Projections'!$A$8:$O$500,7,FALSE)),IFERROR(VLOOKUP($A244,'Blakes Projections'!$A$8:$O$500,7,FALSE),VLOOKUP($A244,'Nates Projections'!$A$8:$O$500,7,FALSE)))</f>
        <v>28.200000000000003</v>
      </c>
      <c r="H244" s="38">
        <f>AVERAGE(IFERROR(VLOOKUP($A244,'Nates Projections'!$A$8:$O$500,8,FALSE),VLOOKUP($A244,'Blakes Projections'!$A$8:$O$500,8,FALSE)),IFERROR(VLOOKUP($A244,'Blakes Projections'!$A$8:$O$500,8,FALSE),VLOOKUP($A244,'Nates Projections'!$A$8:$O$500,8,FALSE)))</f>
        <v>35.950000000000003</v>
      </c>
      <c r="I244" s="38">
        <f>AVERAGE(IFERROR(VLOOKUP($A244,'Nates Projections'!$A$8:$O$500,9,FALSE),VLOOKUP($A244,'Blakes Projections'!$A$8:$O$500,9,FALSE)),IFERROR(VLOOKUP($A244,'Blakes Projections'!$A$8:$O$500,9,FALSE),VLOOKUP($A244,'Nates Projections'!$A$8:$O$500,9,FALSE)))</f>
        <v>8</v>
      </c>
      <c r="J244" s="38">
        <f>AVERAGE(IFERROR(VLOOKUP($A244,'Nates Projections'!$A$8:$O$500,10,FALSE),VLOOKUP($A244,'Blakes Projections'!$A$8:$O$500,10,FALSE)),IFERROR(VLOOKUP($A244,'Blakes Projections'!$A$8:$O$500,10,FALSE),VLOOKUP($A244,'Nates Projections'!$A$8:$O$500,10,FALSE)))</f>
        <v>154.30000000000001</v>
      </c>
      <c r="K244" s="38">
        <f>AVERAGE(IFERROR(VLOOKUP($A244,'Nates Projections'!$A$8:$O$500,11,FALSE),VLOOKUP($A244,'Blakes Projections'!$A$8:$O$500,11,FALSE)),IFERROR(VLOOKUP($A244,'Blakes Projections'!$A$8:$O$500,11,FALSE),VLOOKUP($A244,'Nates Projections'!$A$8:$O$500,11,FALSE)))</f>
        <v>34.9</v>
      </c>
      <c r="L244" s="38">
        <f>AVERAGE(IFERROR(VLOOKUP($A244,'Nates Projections'!$A$8:$O$500,12,FALSE),VLOOKUP($A244,'Blakes Projections'!$A$8:$O$500,12,FALSE)),IFERROR(VLOOKUP($A244,'Blakes Projections'!$A$8:$O$500,12,FALSE),VLOOKUP($A244,'Nates Projections'!$A$8:$O$500,12,FALSE)))</f>
        <v>77.75</v>
      </c>
      <c r="M244" s="38">
        <f>AVERAGE(IFERROR(VLOOKUP($A244,'Nates Projections'!$A$8:$O$500,13,FALSE),VLOOKUP($A244,'Blakes Projections'!$A$8:$O$500,13,FALSE)),IFERROR(VLOOKUP($A244,'Blakes Projections'!$A$8:$O$500,13,FALSE),VLOOKUP($A244,'Nates Projections'!$A$8:$O$500,13,FALSE)))</f>
        <v>46.35</v>
      </c>
      <c r="N244" s="52">
        <f t="shared" si="0"/>
        <v>4.9578742709008423E-2</v>
      </c>
      <c r="O244" s="71">
        <f>AVERAGE(IFERROR(VLOOKUP($A244,'Nates Projections'!$A$8:$O$500,15,FALSE),VLOOKUP($A244,'Blakes Projections'!$A$8:$O$500,15,FALSE)),IFERROR(VLOOKUP($A244,'Blakes Projections'!$A$8:$O$500,15,FALSE),VLOOKUP($A244,'Nates Projections'!$A$8:$O$500,15,FALSE)))</f>
        <v>18.274999999999999</v>
      </c>
      <c r="P244" s="55">
        <f t="shared" ref="P244:Y244" si="257">IF(F$4="Yes",F244*F$5,0)</f>
        <v>38.25</v>
      </c>
      <c r="Q244" s="55">
        <f t="shared" si="257"/>
        <v>105.75000000000001</v>
      </c>
      <c r="R244" s="55">
        <f t="shared" si="257"/>
        <v>0</v>
      </c>
      <c r="S244" s="55">
        <f t="shared" si="257"/>
        <v>4</v>
      </c>
      <c r="T244" s="55">
        <f t="shared" si="257"/>
        <v>77.150000000000006</v>
      </c>
      <c r="U244" s="55">
        <f t="shared" si="257"/>
        <v>10.469999999999999</v>
      </c>
      <c r="V244" s="55">
        <f t="shared" si="257"/>
        <v>46.65</v>
      </c>
      <c r="W244" s="55">
        <f t="shared" si="257"/>
        <v>0</v>
      </c>
      <c r="X244" s="55">
        <f t="shared" si="257"/>
        <v>0</v>
      </c>
      <c r="Y244" s="56">
        <f t="shared" si="257"/>
        <v>0</v>
      </c>
      <c r="Z244" s="57">
        <f t="shared" si="2"/>
        <v>282.27</v>
      </c>
      <c r="AA244" s="59">
        <f t="shared" si="3"/>
        <v>3.3603571428571426</v>
      </c>
      <c r="AB244" s="59">
        <f t="shared" si="4"/>
        <v>-1.4765488095238104</v>
      </c>
      <c r="AC244" s="1"/>
      <c r="AD244" s="1"/>
      <c r="AE244" s="1"/>
      <c r="AF244" s="1"/>
      <c r="AG244" s="1"/>
      <c r="AH244" s="1"/>
      <c r="AI244" s="1"/>
      <c r="AJ244" s="1"/>
      <c r="AK244" s="1"/>
      <c r="AL244" s="1">
        <f>IFERROR(VLOOKUP(C244,CALC!$K$2:$M$8,2,FALSE),1)</f>
        <v>1</v>
      </c>
      <c r="AM244" s="1">
        <f>IFERROR(VLOOKUP(C244,CALC!$K$2:$M$8,3,FALSE),1)</f>
        <v>1</v>
      </c>
      <c r="AN244" s="1">
        <f>VLOOKUP(B244,CALC!$E$2:$H$33,3,FALSE)</f>
        <v>0.9</v>
      </c>
      <c r="AO244" s="1">
        <f>VLOOKUP(B244,CALC!$E$2:$H$33,4,FALSE)</f>
        <v>0.95</v>
      </c>
      <c r="AP244" s="1"/>
      <c r="AQ244" s="3">
        <f t="shared" si="5"/>
        <v>3.3603571428571426</v>
      </c>
      <c r="AR244" s="3">
        <f t="shared" si="6"/>
        <v>3.3603571428571426</v>
      </c>
      <c r="AS244" s="3">
        <f t="shared" si="7"/>
        <v>3.1923392857142852</v>
      </c>
      <c r="AT244" s="3">
        <f t="shared" si="8"/>
        <v>3.0243214285714286</v>
      </c>
      <c r="AU244" s="3">
        <f t="shared" si="9"/>
        <v>3.1923392857142852</v>
      </c>
      <c r="AV244" s="3">
        <f t="shared" si="10"/>
        <v>3.0243214285714286</v>
      </c>
      <c r="AW244" s="3">
        <f t="shared" si="11"/>
        <v>3.1923392857142852</v>
      </c>
      <c r="AX244" s="3">
        <f t="shared" si="12"/>
        <v>3.0243214285714286</v>
      </c>
      <c r="AY244" s="3">
        <f t="shared" si="13"/>
        <v>-1.5542619047619057</v>
      </c>
      <c r="AZ244" s="3">
        <f t="shared" si="14"/>
        <v>-1.5542619047619057</v>
      </c>
      <c r="BA244" s="3">
        <f t="shared" si="15"/>
        <v>-1.5542619047619057</v>
      </c>
      <c r="BB244" s="3">
        <f t="shared" si="16"/>
        <v>-1.4765488095238104</v>
      </c>
      <c r="BC244" s="3">
        <f t="shared" si="17"/>
        <v>-1.3988357142857153</v>
      </c>
      <c r="BD244" s="3">
        <f t="shared" si="18"/>
        <v>-1.4765488095238104</v>
      </c>
      <c r="BE244" s="3">
        <f t="shared" si="19"/>
        <v>-1.3988357142857153</v>
      </c>
      <c r="BF244" s="3">
        <f t="shared" si="20"/>
        <v>-1.4765488095238104</v>
      </c>
      <c r="BG244" s="3">
        <f t="shared" si="21"/>
        <v>-1.3988357142857153</v>
      </c>
    </row>
    <row r="245" spans="1:59" ht="15" x14ac:dyDescent="0.25">
      <c r="A245" s="38" t="s">
        <v>412</v>
      </c>
      <c r="B245" s="38" t="s">
        <v>77</v>
      </c>
      <c r="C245" s="38" t="s">
        <v>181</v>
      </c>
      <c r="D245" s="38"/>
      <c r="E245" s="39">
        <f>AVERAGE(IFERROR(VLOOKUP($A245,'Nates Projections'!$A$8:$O$500,5,FALSE),VLOOKUP($A245,'Blakes Projections'!$A$8:$O$500,5,FALSE)),IFERROR(VLOOKUP($A245,'Blakes Projections'!$A$8:$O$500,5,FALSE),VLOOKUP($A245,'Nates Projections'!$A$8:$O$500,5,FALSE)))</f>
        <v>84</v>
      </c>
      <c r="F245" s="38">
        <f>AVERAGE(IFERROR(VLOOKUP($A245,'Nates Projections'!$A$8:$O$500,6,FALSE),VLOOKUP($A245,'Blakes Projections'!$A$8:$O$500,6,FALSE)),IFERROR(VLOOKUP($A245,'Blakes Projections'!$A$8:$O$500,6,FALSE),VLOOKUP($A245,'Nates Projections'!$A$8:$O$500,6,FALSE)))</f>
        <v>6.8000000000000007</v>
      </c>
      <c r="G245" s="38">
        <f>AVERAGE(IFERROR(VLOOKUP($A245,'Nates Projections'!$A$8:$O$500,7,FALSE),VLOOKUP($A245,'Blakes Projections'!$A$8:$O$500,7,FALSE)),IFERROR(VLOOKUP($A245,'Blakes Projections'!$A$8:$O$500,7,FALSE),VLOOKUP($A245,'Nates Projections'!$A$8:$O$500,7,FALSE)))</f>
        <v>17.3</v>
      </c>
      <c r="H245" s="38">
        <f>AVERAGE(IFERROR(VLOOKUP($A245,'Nates Projections'!$A$8:$O$500,8,FALSE),VLOOKUP($A245,'Blakes Projections'!$A$8:$O$500,8,FALSE)),IFERROR(VLOOKUP($A245,'Blakes Projections'!$A$8:$O$500,8,FALSE),VLOOKUP($A245,'Nates Projections'!$A$8:$O$500,8,FALSE)))</f>
        <v>24.1</v>
      </c>
      <c r="I245" s="38">
        <f>AVERAGE(IFERROR(VLOOKUP($A245,'Nates Projections'!$A$8:$O$500,9,FALSE),VLOOKUP($A245,'Blakes Projections'!$A$8:$O$500,9,FALSE)),IFERROR(VLOOKUP($A245,'Blakes Projections'!$A$8:$O$500,9,FALSE),VLOOKUP($A245,'Nates Projections'!$A$8:$O$500,9,FALSE)))</f>
        <v>0</v>
      </c>
      <c r="J245" s="38">
        <f>AVERAGE(IFERROR(VLOOKUP($A245,'Nates Projections'!$A$8:$O$500,10,FALSE),VLOOKUP($A245,'Blakes Projections'!$A$8:$O$500,10,FALSE)),IFERROR(VLOOKUP($A245,'Blakes Projections'!$A$8:$O$500,10,FALSE),VLOOKUP($A245,'Nates Projections'!$A$8:$O$500,10,FALSE)))</f>
        <v>109.35</v>
      </c>
      <c r="K245" s="38">
        <f>AVERAGE(IFERROR(VLOOKUP($A245,'Nates Projections'!$A$8:$O$500,11,FALSE),VLOOKUP($A245,'Blakes Projections'!$A$8:$O$500,11,FALSE)),IFERROR(VLOOKUP($A245,'Blakes Projections'!$A$8:$O$500,11,FALSE),VLOOKUP($A245,'Nates Projections'!$A$8:$O$500,11,FALSE)))</f>
        <v>116.1</v>
      </c>
      <c r="L245" s="38">
        <f>AVERAGE(IFERROR(VLOOKUP($A245,'Nates Projections'!$A$8:$O$500,12,FALSE),VLOOKUP($A245,'Blakes Projections'!$A$8:$O$500,12,FALSE)),IFERROR(VLOOKUP($A245,'Blakes Projections'!$A$8:$O$500,12,FALSE),VLOOKUP($A245,'Nates Projections'!$A$8:$O$500,12,FALSE)))</f>
        <v>158.69999999999999</v>
      </c>
      <c r="M245" s="38">
        <f>AVERAGE(IFERROR(VLOOKUP($A245,'Nates Projections'!$A$8:$O$500,13,FALSE),VLOOKUP($A245,'Blakes Projections'!$A$8:$O$500,13,FALSE)),IFERROR(VLOOKUP($A245,'Blakes Projections'!$A$8:$O$500,13,FALSE),VLOOKUP($A245,'Nates Projections'!$A$8:$O$500,13,FALSE)))</f>
        <v>37.049999999999997</v>
      </c>
      <c r="N245" s="52">
        <f t="shared" si="0"/>
        <v>6.2185642432556025E-2</v>
      </c>
      <c r="O245" s="71">
        <f>AVERAGE(IFERROR(VLOOKUP($A245,'Nates Projections'!$A$8:$O$500,15,FALSE),VLOOKUP($A245,'Blakes Projections'!$A$8:$O$500,15,FALSE)),IFERROR(VLOOKUP($A245,'Blakes Projections'!$A$8:$O$500,15,FALSE),VLOOKUP($A245,'Nates Projections'!$A$8:$O$500,15,FALSE)))</f>
        <v>21.45</v>
      </c>
      <c r="P245" s="55">
        <f t="shared" ref="P245:Y245" si="258">IF(F$4="Yes",F245*F$5,0)</f>
        <v>34</v>
      </c>
      <c r="Q245" s="55">
        <f t="shared" si="258"/>
        <v>64.875</v>
      </c>
      <c r="R245" s="55">
        <f t="shared" si="258"/>
        <v>0</v>
      </c>
      <c r="S245" s="55">
        <f t="shared" si="258"/>
        <v>0</v>
      </c>
      <c r="T245" s="55">
        <f t="shared" si="258"/>
        <v>54.674999999999997</v>
      </c>
      <c r="U245" s="55">
        <f t="shared" si="258"/>
        <v>34.83</v>
      </c>
      <c r="V245" s="55">
        <f t="shared" si="258"/>
        <v>95.219999999999985</v>
      </c>
      <c r="W245" s="55">
        <f t="shared" si="258"/>
        <v>0</v>
      </c>
      <c r="X245" s="55">
        <f t="shared" si="258"/>
        <v>0</v>
      </c>
      <c r="Y245" s="56">
        <f t="shared" si="258"/>
        <v>0</v>
      </c>
      <c r="Z245" s="57">
        <f t="shared" si="2"/>
        <v>283.59999999999997</v>
      </c>
      <c r="AA245" s="59">
        <f t="shared" si="3"/>
        <v>3.3761904761904757</v>
      </c>
      <c r="AB245" s="59">
        <f t="shared" si="4"/>
        <v>-1.5384285714285726</v>
      </c>
      <c r="AC245" s="1"/>
      <c r="AD245" s="1"/>
      <c r="AE245" s="1"/>
      <c r="AF245" s="1"/>
      <c r="AG245" s="1"/>
      <c r="AH245" s="1"/>
      <c r="AI245" s="1"/>
      <c r="AJ245" s="1"/>
      <c r="AK245" s="1"/>
      <c r="AL245" s="1">
        <f>IFERROR(VLOOKUP(C245,CALC!$K$2:$M$8,2,FALSE),1)</f>
        <v>1</v>
      </c>
      <c r="AM245" s="1">
        <f>IFERROR(VLOOKUP(C245,CALC!$K$2:$M$8,3,FALSE),1)</f>
        <v>1</v>
      </c>
      <c r="AN245" s="1">
        <f>VLOOKUP(B245,CALC!$E$2:$H$33,3,FALSE)</f>
        <v>1</v>
      </c>
      <c r="AO245" s="1">
        <f>VLOOKUP(B245,CALC!$E$2:$H$33,4,FALSE)</f>
        <v>1</v>
      </c>
      <c r="AP245" s="1"/>
      <c r="AQ245" s="3">
        <f t="shared" si="5"/>
        <v>3.3761904761904757</v>
      </c>
      <c r="AR245" s="3">
        <f t="shared" si="6"/>
        <v>3.3761904761904757</v>
      </c>
      <c r="AS245" s="3">
        <f t="shared" si="7"/>
        <v>3.3761904761904757</v>
      </c>
      <c r="AT245" s="3">
        <f t="shared" si="8"/>
        <v>3.3761904761904757</v>
      </c>
      <c r="AU245" s="3">
        <f t="shared" si="9"/>
        <v>3.3761904761904757</v>
      </c>
      <c r="AV245" s="3">
        <f t="shared" si="10"/>
        <v>3.3761904761904757</v>
      </c>
      <c r="AW245" s="3">
        <f t="shared" si="11"/>
        <v>3.3761904761904757</v>
      </c>
      <c r="AX245" s="3">
        <f t="shared" si="12"/>
        <v>3.3761904761904757</v>
      </c>
      <c r="AY245" s="3">
        <f t="shared" si="13"/>
        <v>-1.5384285714285726</v>
      </c>
      <c r="AZ245" s="3">
        <f t="shared" si="14"/>
        <v>-1.5384285714285726</v>
      </c>
      <c r="BA245" s="3">
        <f t="shared" si="15"/>
        <v>-1.5384285714285726</v>
      </c>
      <c r="BB245" s="3">
        <f t="shared" si="16"/>
        <v>-1.5384285714285726</v>
      </c>
      <c r="BC245" s="3">
        <f t="shared" si="17"/>
        <v>-1.5384285714285726</v>
      </c>
      <c r="BD245" s="3">
        <f t="shared" si="18"/>
        <v>-1.5384285714285726</v>
      </c>
      <c r="BE245" s="3">
        <f t="shared" si="19"/>
        <v>-1.5384285714285726</v>
      </c>
      <c r="BF245" s="3">
        <f t="shared" si="20"/>
        <v>-1.5384285714285726</v>
      </c>
      <c r="BG245" s="3">
        <f t="shared" si="21"/>
        <v>-1.5384285714285726</v>
      </c>
    </row>
    <row r="246" spans="1:59" ht="15" x14ac:dyDescent="0.25">
      <c r="A246" s="38" t="s">
        <v>422</v>
      </c>
      <c r="B246" s="38" t="s">
        <v>45</v>
      </c>
      <c r="C246" s="38" t="s">
        <v>196</v>
      </c>
      <c r="D246" s="38"/>
      <c r="E246" s="39">
        <f>AVERAGE(IFERROR(VLOOKUP($A246,'Nates Projections'!$A$8:$O$500,5,FALSE),VLOOKUP($A246,'Blakes Projections'!$A$8:$O$500,5,FALSE)),IFERROR(VLOOKUP($A246,'Blakes Projections'!$A$8:$O$500,5,FALSE),VLOOKUP($A246,'Nates Projections'!$A$8:$O$500,5,FALSE)))</f>
        <v>84</v>
      </c>
      <c r="F246" s="38">
        <f>AVERAGE(IFERROR(VLOOKUP($A246,'Nates Projections'!$A$8:$O$500,6,FALSE),VLOOKUP($A246,'Blakes Projections'!$A$8:$O$500,6,FALSE)),IFERROR(VLOOKUP($A246,'Blakes Projections'!$A$8:$O$500,6,FALSE),VLOOKUP($A246,'Nates Projections'!$A$8:$O$500,6,FALSE)))</f>
        <v>20.5</v>
      </c>
      <c r="G246" s="38">
        <f>AVERAGE(IFERROR(VLOOKUP($A246,'Nates Projections'!$A$8:$O$500,7,FALSE),VLOOKUP($A246,'Blakes Projections'!$A$8:$O$500,7,FALSE)),IFERROR(VLOOKUP($A246,'Blakes Projections'!$A$8:$O$500,7,FALSE),VLOOKUP($A246,'Nates Projections'!$A$8:$O$500,7,FALSE)))</f>
        <v>31.15</v>
      </c>
      <c r="H246" s="38">
        <f>AVERAGE(IFERROR(VLOOKUP($A246,'Nates Projections'!$A$8:$O$500,8,FALSE),VLOOKUP($A246,'Blakes Projections'!$A$8:$O$500,8,FALSE)),IFERROR(VLOOKUP($A246,'Blakes Projections'!$A$8:$O$500,8,FALSE),VLOOKUP($A246,'Nates Projections'!$A$8:$O$500,8,FALSE)))</f>
        <v>51.55</v>
      </c>
      <c r="I246" s="38">
        <f>AVERAGE(IFERROR(VLOOKUP($A246,'Nates Projections'!$A$8:$O$500,9,FALSE),VLOOKUP($A246,'Blakes Projections'!$A$8:$O$500,9,FALSE)),IFERROR(VLOOKUP($A246,'Blakes Projections'!$A$8:$O$500,9,FALSE),VLOOKUP($A246,'Nates Projections'!$A$8:$O$500,9,FALSE)))</f>
        <v>13.7</v>
      </c>
      <c r="J246" s="38">
        <f>AVERAGE(IFERROR(VLOOKUP($A246,'Nates Projections'!$A$8:$O$500,10,FALSE),VLOOKUP($A246,'Blakes Projections'!$A$8:$O$500,10,FALSE)),IFERROR(VLOOKUP($A246,'Blakes Projections'!$A$8:$O$500,10,FALSE),VLOOKUP($A246,'Nates Projections'!$A$8:$O$500,10,FALSE)))</f>
        <v>151.80000000000001</v>
      </c>
      <c r="K246" s="38">
        <f>AVERAGE(IFERROR(VLOOKUP($A246,'Nates Projections'!$A$8:$O$500,11,FALSE),VLOOKUP($A246,'Blakes Projections'!$A$8:$O$500,11,FALSE)),IFERROR(VLOOKUP($A246,'Blakes Projections'!$A$8:$O$500,11,FALSE),VLOOKUP($A246,'Nates Projections'!$A$8:$O$500,11,FALSE)))</f>
        <v>82.35</v>
      </c>
      <c r="L246" s="38">
        <f>AVERAGE(IFERROR(VLOOKUP($A246,'Nates Projections'!$A$8:$O$500,12,FALSE),VLOOKUP($A246,'Blakes Projections'!$A$8:$O$500,12,FALSE)),IFERROR(VLOOKUP($A246,'Blakes Projections'!$A$8:$O$500,12,FALSE),VLOOKUP($A246,'Nates Projections'!$A$8:$O$500,12,FALSE)))</f>
        <v>29.55</v>
      </c>
      <c r="M246" s="38">
        <f>AVERAGE(IFERROR(VLOOKUP($A246,'Nates Projections'!$A$8:$O$500,13,FALSE),VLOOKUP($A246,'Blakes Projections'!$A$8:$O$500,13,FALSE)),IFERROR(VLOOKUP($A246,'Blakes Projections'!$A$8:$O$500,13,FALSE),VLOOKUP($A246,'Nates Projections'!$A$8:$O$500,13,FALSE)))</f>
        <v>19.399999999999999</v>
      </c>
      <c r="N246" s="52">
        <f t="shared" si="0"/>
        <v>0.13504611330698285</v>
      </c>
      <c r="O246" s="71">
        <f>AVERAGE(IFERROR(VLOOKUP($A246,'Nates Projections'!$A$8:$O$500,15,FALSE),VLOOKUP($A246,'Blakes Projections'!$A$8:$O$500,15,FALSE)),IFERROR(VLOOKUP($A246,'Blakes Projections'!$A$8:$O$500,15,FALSE),VLOOKUP($A246,'Nates Projections'!$A$8:$O$500,15,FALSE)))</f>
        <v>16.625</v>
      </c>
      <c r="P246" s="55">
        <f t="shared" ref="P246:Y246" si="259">IF(F$4="Yes",F246*F$5,0)</f>
        <v>102.5</v>
      </c>
      <c r="Q246" s="55">
        <f t="shared" si="259"/>
        <v>116.8125</v>
      </c>
      <c r="R246" s="55">
        <f t="shared" si="259"/>
        <v>0</v>
      </c>
      <c r="S246" s="55">
        <f t="shared" si="259"/>
        <v>6.85</v>
      </c>
      <c r="T246" s="55">
        <f t="shared" si="259"/>
        <v>75.900000000000006</v>
      </c>
      <c r="U246" s="55">
        <f t="shared" si="259"/>
        <v>24.704999999999998</v>
      </c>
      <c r="V246" s="55">
        <f t="shared" si="259"/>
        <v>17.73</v>
      </c>
      <c r="W246" s="55">
        <f t="shared" si="259"/>
        <v>0</v>
      </c>
      <c r="X246" s="55">
        <f t="shared" si="259"/>
        <v>0</v>
      </c>
      <c r="Y246" s="56">
        <f t="shared" si="259"/>
        <v>0</v>
      </c>
      <c r="Z246" s="57">
        <f t="shared" si="2"/>
        <v>344.4975</v>
      </c>
      <c r="AA246" s="59">
        <f t="shared" si="3"/>
        <v>4.1011607142857143</v>
      </c>
      <c r="AB246" s="59">
        <f t="shared" si="4"/>
        <v>-1.4640768214285704</v>
      </c>
      <c r="AC246" s="1"/>
      <c r="AD246" s="1"/>
      <c r="AE246" s="1"/>
      <c r="AF246" s="1"/>
      <c r="AG246" s="1"/>
      <c r="AH246" s="1"/>
      <c r="AI246" s="1"/>
      <c r="AJ246" s="1"/>
      <c r="AK246" s="1"/>
      <c r="AL246" s="1">
        <f>IFERROR(VLOOKUP(C246,CALC!$K$2:$M$8,2,FALSE),1)</f>
        <v>1.01</v>
      </c>
      <c r="AM246" s="1">
        <f>IFERROR(VLOOKUP(C246,CALC!$K$2:$M$8,3,FALSE),1)</f>
        <v>1.0049999999999999</v>
      </c>
      <c r="AN246" s="1">
        <f>VLOOKUP(B246,CALC!$E$2:$H$33,3,FALSE)</f>
        <v>0.76</v>
      </c>
      <c r="AO246" s="1">
        <f>VLOOKUP(B246,CALC!$E$2:$H$33,4,FALSE)</f>
        <v>0.88</v>
      </c>
      <c r="AP246" s="1"/>
      <c r="AQ246" s="3">
        <f t="shared" si="5"/>
        <v>4.1216665178571423</v>
      </c>
      <c r="AR246" s="3">
        <f t="shared" si="6"/>
        <v>4.1421723214285713</v>
      </c>
      <c r="AS246" s="3">
        <f t="shared" si="7"/>
        <v>3.6090214285714284</v>
      </c>
      <c r="AT246" s="3">
        <f t="shared" si="8"/>
        <v>3.1168821428571429</v>
      </c>
      <c r="AU246" s="3">
        <f t="shared" si="9"/>
        <v>3.6270665357142851</v>
      </c>
      <c r="AV246" s="3">
        <f t="shared" si="10"/>
        <v>3.1324665535714282</v>
      </c>
      <c r="AW246" s="3">
        <f t="shared" si="11"/>
        <v>3.6451116428571426</v>
      </c>
      <c r="AX246" s="3">
        <f t="shared" si="12"/>
        <v>3.1480509642857144</v>
      </c>
      <c r="AY246" s="3">
        <f t="shared" si="13"/>
        <v>-1.6554464285714277</v>
      </c>
      <c r="AZ246" s="3">
        <f t="shared" si="14"/>
        <v>-1.6637236607142847</v>
      </c>
      <c r="BA246" s="3">
        <f t="shared" si="15"/>
        <v>-1.6720008928571419</v>
      </c>
      <c r="BB246" s="3">
        <f t="shared" si="16"/>
        <v>-1.4567928571428563</v>
      </c>
      <c r="BC246" s="3">
        <f t="shared" si="17"/>
        <v>-1.258139285714285</v>
      </c>
      <c r="BD246" s="3">
        <f t="shared" si="18"/>
        <v>-1.4640768214285704</v>
      </c>
      <c r="BE246" s="3">
        <f t="shared" si="19"/>
        <v>-1.2644299821428564</v>
      </c>
      <c r="BF246" s="3">
        <f t="shared" si="20"/>
        <v>-1.471360785714285</v>
      </c>
      <c r="BG246" s="3">
        <f t="shared" si="21"/>
        <v>-1.2707206785714278</v>
      </c>
    </row>
    <row r="247" spans="1:59" ht="15" x14ac:dyDescent="0.25">
      <c r="A247" s="38" t="s">
        <v>406</v>
      </c>
      <c r="B247" s="38" t="s">
        <v>68</v>
      </c>
      <c r="C247" s="38" t="s">
        <v>181</v>
      </c>
      <c r="D247" s="38"/>
      <c r="E247" s="39">
        <f>AVERAGE(IFERROR(VLOOKUP($A247,'Nates Projections'!$A$8:$O$500,5,FALSE),VLOOKUP($A247,'Blakes Projections'!$A$8:$O$500,5,FALSE)),IFERROR(VLOOKUP($A247,'Blakes Projections'!$A$8:$O$500,5,FALSE),VLOOKUP($A247,'Nates Projections'!$A$8:$O$500,5,FALSE)))</f>
        <v>84</v>
      </c>
      <c r="F247" s="38">
        <f>AVERAGE(IFERROR(VLOOKUP($A247,'Nates Projections'!$A$8:$O$500,6,FALSE),VLOOKUP($A247,'Blakes Projections'!$A$8:$O$500,6,FALSE)),IFERROR(VLOOKUP($A247,'Blakes Projections'!$A$8:$O$500,6,FALSE),VLOOKUP($A247,'Nates Projections'!$A$8:$O$500,6,FALSE)))</f>
        <v>5.4</v>
      </c>
      <c r="G247" s="38">
        <f>AVERAGE(IFERROR(VLOOKUP($A247,'Nates Projections'!$A$8:$O$500,7,FALSE),VLOOKUP($A247,'Blakes Projections'!$A$8:$O$500,7,FALSE)),IFERROR(VLOOKUP($A247,'Blakes Projections'!$A$8:$O$500,7,FALSE),VLOOKUP($A247,'Nates Projections'!$A$8:$O$500,7,FALSE)))</f>
        <v>12.45</v>
      </c>
      <c r="H247" s="38">
        <f>AVERAGE(IFERROR(VLOOKUP($A247,'Nates Projections'!$A$8:$O$500,8,FALSE),VLOOKUP($A247,'Blakes Projections'!$A$8:$O$500,8,FALSE)),IFERROR(VLOOKUP($A247,'Blakes Projections'!$A$8:$O$500,8,FALSE),VLOOKUP($A247,'Nates Projections'!$A$8:$O$500,8,FALSE)))</f>
        <v>17.899999999999999</v>
      </c>
      <c r="I247" s="38">
        <f>AVERAGE(IFERROR(VLOOKUP($A247,'Nates Projections'!$A$8:$O$500,9,FALSE),VLOOKUP($A247,'Blakes Projections'!$A$8:$O$500,9,FALSE)),IFERROR(VLOOKUP($A247,'Blakes Projections'!$A$8:$O$500,9,FALSE),VLOOKUP($A247,'Nates Projections'!$A$8:$O$500,9,FALSE)))</f>
        <v>0</v>
      </c>
      <c r="J247" s="38">
        <f>AVERAGE(IFERROR(VLOOKUP($A247,'Nates Projections'!$A$8:$O$500,10,FALSE),VLOOKUP($A247,'Blakes Projections'!$A$8:$O$500,10,FALSE)),IFERROR(VLOOKUP($A247,'Blakes Projections'!$A$8:$O$500,10,FALSE),VLOOKUP($A247,'Nates Projections'!$A$8:$O$500,10,FALSE)))</f>
        <v>103.9</v>
      </c>
      <c r="K247" s="38">
        <f>AVERAGE(IFERROR(VLOOKUP($A247,'Nates Projections'!$A$8:$O$500,11,FALSE),VLOOKUP($A247,'Blakes Projections'!$A$8:$O$500,11,FALSE)),IFERROR(VLOOKUP($A247,'Blakes Projections'!$A$8:$O$500,11,FALSE),VLOOKUP($A247,'Nates Projections'!$A$8:$O$500,11,FALSE)))</f>
        <v>138.30000000000001</v>
      </c>
      <c r="L247" s="38">
        <f>AVERAGE(IFERROR(VLOOKUP($A247,'Nates Projections'!$A$8:$O$500,12,FALSE),VLOOKUP($A247,'Blakes Projections'!$A$8:$O$500,12,FALSE)),IFERROR(VLOOKUP($A247,'Blakes Projections'!$A$8:$O$500,12,FALSE),VLOOKUP($A247,'Nates Projections'!$A$8:$O$500,12,FALSE)))</f>
        <v>193.75</v>
      </c>
      <c r="M247" s="38">
        <f>AVERAGE(IFERROR(VLOOKUP($A247,'Nates Projections'!$A$8:$O$500,13,FALSE),VLOOKUP($A247,'Blakes Projections'!$A$8:$O$500,13,FALSE)),IFERROR(VLOOKUP($A247,'Blakes Projections'!$A$8:$O$500,13,FALSE),VLOOKUP($A247,'Nates Projections'!$A$8:$O$500,13,FALSE)))</f>
        <v>35.299999999999997</v>
      </c>
      <c r="N247" s="52">
        <f t="shared" si="0"/>
        <v>5.1973051010587107E-2</v>
      </c>
      <c r="O247" s="71">
        <f>AVERAGE(IFERROR(VLOOKUP($A247,'Nates Projections'!$A$8:$O$500,15,FALSE),VLOOKUP($A247,'Blakes Projections'!$A$8:$O$500,15,FALSE)),IFERROR(VLOOKUP($A247,'Blakes Projections'!$A$8:$O$500,15,FALSE),VLOOKUP($A247,'Nates Projections'!$A$8:$O$500,15,FALSE)))</f>
        <v>20.55</v>
      </c>
      <c r="P247" s="55">
        <f t="shared" ref="P247:Y247" si="260">IF(F$4="Yes",F247*F$5,0)</f>
        <v>27</v>
      </c>
      <c r="Q247" s="55">
        <f t="shared" si="260"/>
        <v>46.6875</v>
      </c>
      <c r="R247" s="55">
        <f t="shared" si="260"/>
        <v>0</v>
      </c>
      <c r="S247" s="55">
        <f t="shared" si="260"/>
        <v>0</v>
      </c>
      <c r="T247" s="55">
        <f t="shared" si="260"/>
        <v>51.95</v>
      </c>
      <c r="U247" s="55">
        <f t="shared" si="260"/>
        <v>41.49</v>
      </c>
      <c r="V247" s="55">
        <f t="shared" si="260"/>
        <v>116.25</v>
      </c>
      <c r="W247" s="55">
        <f t="shared" si="260"/>
        <v>0</v>
      </c>
      <c r="X247" s="55">
        <f t="shared" si="260"/>
        <v>0</v>
      </c>
      <c r="Y247" s="56">
        <f t="shared" si="260"/>
        <v>0</v>
      </c>
      <c r="Z247" s="57">
        <f t="shared" si="2"/>
        <v>283.3775</v>
      </c>
      <c r="AA247" s="59">
        <f t="shared" si="3"/>
        <v>3.3735416666666667</v>
      </c>
      <c r="AB247" s="59">
        <f t="shared" si="4"/>
        <v>-1.5410773809523817</v>
      </c>
      <c r="AC247" s="1"/>
      <c r="AD247" s="1"/>
      <c r="AE247" s="1"/>
      <c r="AF247" s="1"/>
      <c r="AG247" s="1"/>
      <c r="AH247" s="1"/>
      <c r="AI247" s="1"/>
      <c r="AJ247" s="1"/>
      <c r="AK247" s="1"/>
      <c r="AL247" s="1">
        <f>IFERROR(VLOOKUP(C247,CALC!$K$2:$M$8,2,FALSE),1)</f>
        <v>1</v>
      </c>
      <c r="AM247" s="1">
        <f>IFERROR(VLOOKUP(C247,CALC!$K$2:$M$8,3,FALSE),1)</f>
        <v>1</v>
      </c>
      <c r="AN247" s="1">
        <f>VLOOKUP(B247,CALC!$E$2:$H$33,3,FALSE)</f>
        <v>1</v>
      </c>
      <c r="AO247" s="1">
        <f>VLOOKUP(B247,CALC!$E$2:$H$33,4,FALSE)</f>
        <v>1</v>
      </c>
      <c r="AP247" s="1"/>
      <c r="AQ247" s="3">
        <f t="shared" si="5"/>
        <v>3.3735416666666667</v>
      </c>
      <c r="AR247" s="3">
        <f t="shared" si="6"/>
        <v>3.3735416666666667</v>
      </c>
      <c r="AS247" s="3">
        <f t="shared" si="7"/>
        <v>3.3735416666666667</v>
      </c>
      <c r="AT247" s="3">
        <f t="shared" si="8"/>
        <v>3.3735416666666667</v>
      </c>
      <c r="AU247" s="3">
        <f t="shared" si="9"/>
        <v>3.3735416666666667</v>
      </c>
      <c r="AV247" s="3">
        <f t="shared" si="10"/>
        <v>3.3735416666666667</v>
      </c>
      <c r="AW247" s="3">
        <f t="shared" si="11"/>
        <v>3.3735416666666667</v>
      </c>
      <c r="AX247" s="3">
        <f t="shared" si="12"/>
        <v>3.3735416666666667</v>
      </c>
      <c r="AY247" s="3">
        <f t="shared" si="13"/>
        <v>-1.5410773809523817</v>
      </c>
      <c r="AZ247" s="3">
        <f t="shared" si="14"/>
        <v>-1.5410773809523817</v>
      </c>
      <c r="BA247" s="3">
        <f t="shared" si="15"/>
        <v>-1.5410773809523817</v>
      </c>
      <c r="BB247" s="3">
        <f t="shared" si="16"/>
        <v>-1.5410773809523817</v>
      </c>
      <c r="BC247" s="3">
        <f t="shared" si="17"/>
        <v>-1.5410773809523817</v>
      </c>
      <c r="BD247" s="3">
        <f t="shared" si="18"/>
        <v>-1.5410773809523817</v>
      </c>
      <c r="BE247" s="3">
        <f t="shared" si="19"/>
        <v>-1.5410773809523817</v>
      </c>
      <c r="BF247" s="3">
        <f t="shared" si="20"/>
        <v>-1.5410773809523817</v>
      </c>
      <c r="BG247" s="3">
        <f t="shared" si="21"/>
        <v>-1.5410773809523817</v>
      </c>
    </row>
    <row r="248" spans="1:59" ht="15" x14ac:dyDescent="0.25">
      <c r="A248" s="38" t="s">
        <v>399</v>
      </c>
      <c r="B248" s="38" t="s">
        <v>53</v>
      </c>
      <c r="C248" s="38" t="s">
        <v>179</v>
      </c>
      <c r="D248" s="38"/>
      <c r="E248" s="39">
        <f>AVERAGE(IFERROR(VLOOKUP($A248,'Nates Projections'!$A$8:$O$500,5,FALSE),VLOOKUP($A248,'Blakes Projections'!$A$8:$O$500,5,FALSE)),IFERROR(VLOOKUP($A248,'Blakes Projections'!$A$8:$O$500,5,FALSE),VLOOKUP($A248,'Nates Projections'!$A$8:$O$500,5,FALSE)))</f>
        <v>84</v>
      </c>
      <c r="F248" s="38">
        <f>AVERAGE(IFERROR(VLOOKUP($A248,'Nates Projections'!$A$8:$O$500,6,FALSE),VLOOKUP($A248,'Blakes Projections'!$A$8:$O$500,6,FALSE)),IFERROR(VLOOKUP($A248,'Blakes Projections'!$A$8:$O$500,6,FALSE),VLOOKUP($A248,'Nates Projections'!$A$8:$O$500,6,FALSE)))</f>
        <v>18.75</v>
      </c>
      <c r="G248" s="38">
        <f>AVERAGE(IFERROR(VLOOKUP($A248,'Nates Projections'!$A$8:$O$500,7,FALSE),VLOOKUP($A248,'Blakes Projections'!$A$8:$O$500,7,FALSE)),IFERROR(VLOOKUP($A248,'Blakes Projections'!$A$8:$O$500,7,FALSE),VLOOKUP($A248,'Nates Projections'!$A$8:$O$500,7,FALSE)))</f>
        <v>36.700000000000003</v>
      </c>
      <c r="H248" s="38">
        <f>AVERAGE(IFERROR(VLOOKUP($A248,'Nates Projections'!$A$8:$O$500,8,FALSE),VLOOKUP($A248,'Blakes Projections'!$A$8:$O$500,8,FALSE)),IFERROR(VLOOKUP($A248,'Blakes Projections'!$A$8:$O$500,8,FALSE),VLOOKUP($A248,'Nates Projections'!$A$8:$O$500,8,FALSE)))</f>
        <v>55.4</v>
      </c>
      <c r="I248" s="38">
        <f>AVERAGE(IFERROR(VLOOKUP($A248,'Nates Projections'!$A$8:$O$500,9,FALSE),VLOOKUP($A248,'Blakes Projections'!$A$8:$O$500,9,FALSE)),IFERROR(VLOOKUP($A248,'Blakes Projections'!$A$8:$O$500,9,FALSE),VLOOKUP($A248,'Nates Projections'!$A$8:$O$500,9,FALSE)))</f>
        <v>15.55</v>
      </c>
      <c r="J248" s="38">
        <f>AVERAGE(IFERROR(VLOOKUP($A248,'Nates Projections'!$A$8:$O$500,10,FALSE),VLOOKUP($A248,'Blakes Projections'!$A$8:$O$500,10,FALSE)),IFERROR(VLOOKUP($A248,'Blakes Projections'!$A$8:$O$500,10,FALSE),VLOOKUP($A248,'Nates Projections'!$A$8:$O$500,10,FALSE)))</f>
        <v>154.80000000000001</v>
      </c>
      <c r="K248" s="38">
        <f>AVERAGE(IFERROR(VLOOKUP($A248,'Nates Projections'!$A$8:$O$500,11,FALSE),VLOOKUP($A248,'Blakes Projections'!$A$8:$O$500,11,FALSE)),IFERROR(VLOOKUP($A248,'Blakes Projections'!$A$8:$O$500,11,FALSE),VLOOKUP($A248,'Nates Projections'!$A$8:$O$500,11,FALSE)))</f>
        <v>29.049999999999997</v>
      </c>
      <c r="L248" s="38">
        <f>AVERAGE(IFERROR(VLOOKUP($A248,'Nates Projections'!$A$8:$O$500,12,FALSE),VLOOKUP($A248,'Blakes Projections'!$A$8:$O$500,12,FALSE)),IFERROR(VLOOKUP($A248,'Blakes Projections'!$A$8:$O$500,12,FALSE),VLOOKUP($A248,'Nates Projections'!$A$8:$O$500,12,FALSE)))</f>
        <v>37.35</v>
      </c>
      <c r="M248" s="38">
        <f>AVERAGE(IFERROR(VLOOKUP($A248,'Nates Projections'!$A$8:$O$500,13,FALSE),VLOOKUP($A248,'Blakes Projections'!$A$8:$O$500,13,FALSE)),IFERROR(VLOOKUP($A248,'Blakes Projections'!$A$8:$O$500,13,FALSE),VLOOKUP($A248,'Nates Projections'!$A$8:$O$500,13,FALSE)))</f>
        <v>27.35</v>
      </c>
      <c r="N248" s="52">
        <f t="shared" si="0"/>
        <v>0.12112403100775193</v>
      </c>
      <c r="O248" s="71">
        <f>AVERAGE(IFERROR(VLOOKUP($A248,'Nates Projections'!$A$8:$O$500,15,FALSE),VLOOKUP($A248,'Blakes Projections'!$A$8:$O$500,15,FALSE)),IFERROR(VLOOKUP($A248,'Blakes Projections'!$A$8:$O$500,15,FALSE),VLOOKUP($A248,'Nates Projections'!$A$8:$O$500,15,FALSE)))</f>
        <v>17.125</v>
      </c>
      <c r="P248" s="55">
        <f t="shared" ref="P248:Y248" si="261">IF(F$4="Yes",F248*F$5,0)</f>
        <v>93.75</v>
      </c>
      <c r="Q248" s="55">
        <f t="shared" si="261"/>
        <v>137.625</v>
      </c>
      <c r="R248" s="55">
        <f t="shared" si="261"/>
        <v>0</v>
      </c>
      <c r="S248" s="55">
        <f t="shared" si="261"/>
        <v>7.7750000000000004</v>
      </c>
      <c r="T248" s="55">
        <f t="shared" si="261"/>
        <v>77.400000000000006</v>
      </c>
      <c r="U248" s="55">
        <f t="shared" si="261"/>
        <v>8.7149999999999981</v>
      </c>
      <c r="V248" s="55">
        <f t="shared" si="261"/>
        <v>22.41</v>
      </c>
      <c r="W248" s="55">
        <f t="shared" si="261"/>
        <v>0</v>
      </c>
      <c r="X248" s="55">
        <f t="shared" si="261"/>
        <v>0</v>
      </c>
      <c r="Y248" s="56">
        <f t="shared" si="261"/>
        <v>0</v>
      </c>
      <c r="Z248" s="57">
        <f t="shared" si="2"/>
        <v>347.67500000000001</v>
      </c>
      <c r="AA248" s="59">
        <f t="shared" si="3"/>
        <v>4.1389880952380951</v>
      </c>
      <c r="AB248" s="59">
        <f t="shared" si="4"/>
        <v>-1.553520892857142</v>
      </c>
      <c r="AC248" s="1"/>
      <c r="AD248" s="1"/>
      <c r="AE248" s="1"/>
      <c r="AF248" s="1"/>
      <c r="AG248" s="1"/>
      <c r="AH248" s="1"/>
      <c r="AI248" s="1"/>
      <c r="AJ248" s="1"/>
      <c r="AK248" s="1"/>
      <c r="AL248" s="1">
        <f>IFERROR(VLOOKUP(C248,CALC!$K$2:$M$8,2,FALSE),1)</f>
        <v>0.95</v>
      </c>
      <c r="AM248" s="1">
        <f>IFERROR(VLOOKUP(C248,CALC!$K$2:$M$8,3,FALSE),1)</f>
        <v>0.97499999999999998</v>
      </c>
      <c r="AN248" s="1">
        <f>VLOOKUP(B248,CALC!$E$2:$H$33,3,FALSE)</f>
        <v>0.97</v>
      </c>
      <c r="AO248" s="1">
        <f>VLOOKUP(B248,CALC!$E$2:$H$33,4,FALSE)</f>
        <v>0.98499999999999999</v>
      </c>
      <c r="AP248" s="1"/>
      <c r="AQ248" s="3">
        <f t="shared" si="5"/>
        <v>4.0355133928571423</v>
      </c>
      <c r="AR248" s="3">
        <f t="shared" si="6"/>
        <v>3.9320386904761899</v>
      </c>
      <c r="AS248" s="3">
        <f t="shared" si="7"/>
        <v>4.0769032738095232</v>
      </c>
      <c r="AT248" s="3">
        <f t="shared" si="8"/>
        <v>4.0148184523809523</v>
      </c>
      <c r="AU248" s="3">
        <f t="shared" si="9"/>
        <v>3.9749806919642849</v>
      </c>
      <c r="AV248" s="3">
        <f t="shared" si="10"/>
        <v>3.914447991071428</v>
      </c>
      <c r="AW248" s="3">
        <f t="shared" si="11"/>
        <v>3.8730581101190471</v>
      </c>
      <c r="AX248" s="3">
        <f t="shared" si="12"/>
        <v>3.8140775297619043</v>
      </c>
      <c r="AY248" s="3">
        <f t="shared" si="13"/>
        <v>-1.6176190476190468</v>
      </c>
      <c r="AZ248" s="3">
        <f t="shared" si="14"/>
        <v>-1.5771785714285707</v>
      </c>
      <c r="BA248" s="3">
        <f t="shared" si="15"/>
        <v>-1.5367380952380945</v>
      </c>
      <c r="BB248" s="3">
        <f t="shared" si="16"/>
        <v>-1.5933547619047612</v>
      </c>
      <c r="BC248" s="3">
        <f t="shared" si="17"/>
        <v>-1.5690904761904754</v>
      </c>
      <c r="BD248" s="3">
        <f t="shared" si="18"/>
        <v>-1.553520892857142</v>
      </c>
      <c r="BE248" s="3">
        <f t="shared" si="19"/>
        <v>-1.5298632142857136</v>
      </c>
      <c r="BF248" s="3">
        <f t="shared" si="20"/>
        <v>-1.513687023809523</v>
      </c>
      <c r="BG248" s="3">
        <f t="shared" si="21"/>
        <v>-1.4906359523809516</v>
      </c>
    </row>
    <row r="249" spans="1:59" ht="15" x14ac:dyDescent="0.25">
      <c r="A249" s="38" t="s">
        <v>414</v>
      </c>
      <c r="B249" s="38" t="s">
        <v>49</v>
      </c>
      <c r="C249" s="38" t="s">
        <v>181</v>
      </c>
      <c r="D249" s="38"/>
      <c r="E249" s="39">
        <f>AVERAGE(IFERROR(VLOOKUP($A249,'Nates Projections'!$A$8:$O$500,5,FALSE),VLOOKUP($A249,'Blakes Projections'!$A$8:$O$500,5,FALSE)),IFERROR(VLOOKUP($A249,'Blakes Projections'!$A$8:$O$500,5,FALSE),VLOOKUP($A249,'Nates Projections'!$A$8:$O$500,5,FALSE)))</f>
        <v>84</v>
      </c>
      <c r="F249" s="38">
        <f>AVERAGE(IFERROR(VLOOKUP($A249,'Nates Projections'!$A$8:$O$500,6,FALSE),VLOOKUP($A249,'Blakes Projections'!$A$8:$O$500,6,FALSE)),IFERROR(VLOOKUP($A249,'Blakes Projections'!$A$8:$O$500,6,FALSE),VLOOKUP($A249,'Nates Projections'!$A$8:$O$500,6,FALSE)))</f>
        <v>8.5</v>
      </c>
      <c r="G249" s="38">
        <f>AVERAGE(IFERROR(VLOOKUP($A249,'Nates Projections'!$A$8:$O$500,7,FALSE),VLOOKUP($A249,'Blakes Projections'!$A$8:$O$500,7,FALSE)),IFERROR(VLOOKUP($A249,'Blakes Projections'!$A$8:$O$500,7,FALSE),VLOOKUP($A249,'Nates Projections'!$A$8:$O$500,7,FALSE)))</f>
        <v>19.350000000000001</v>
      </c>
      <c r="H249" s="38">
        <f>AVERAGE(IFERROR(VLOOKUP($A249,'Nates Projections'!$A$8:$O$500,8,FALSE),VLOOKUP($A249,'Blakes Projections'!$A$8:$O$500,8,FALSE)),IFERROR(VLOOKUP($A249,'Blakes Projections'!$A$8:$O$500,8,FALSE),VLOOKUP($A249,'Nates Projections'!$A$8:$O$500,8,FALSE)))</f>
        <v>27.85</v>
      </c>
      <c r="I249" s="38">
        <f>AVERAGE(IFERROR(VLOOKUP($A249,'Nates Projections'!$A$8:$O$500,9,FALSE),VLOOKUP($A249,'Blakes Projections'!$A$8:$O$500,9,FALSE)),IFERROR(VLOOKUP($A249,'Blakes Projections'!$A$8:$O$500,9,FALSE),VLOOKUP($A249,'Nates Projections'!$A$8:$O$500,9,FALSE)))</f>
        <v>7.45</v>
      </c>
      <c r="J249" s="38">
        <f>AVERAGE(IFERROR(VLOOKUP($A249,'Nates Projections'!$A$8:$O$500,10,FALSE),VLOOKUP($A249,'Blakes Projections'!$A$8:$O$500,10,FALSE)),IFERROR(VLOOKUP($A249,'Blakes Projections'!$A$8:$O$500,10,FALSE),VLOOKUP($A249,'Nates Projections'!$A$8:$O$500,10,FALSE)))</f>
        <v>139.35000000000002</v>
      </c>
      <c r="K249" s="38">
        <f>AVERAGE(IFERROR(VLOOKUP($A249,'Nates Projections'!$A$8:$O$500,11,FALSE),VLOOKUP($A249,'Blakes Projections'!$A$8:$O$500,11,FALSE)),IFERROR(VLOOKUP($A249,'Blakes Projections'!$A$8:$O$500,11,FALSE),VLOOKUP($A249,'Nates Projections'!$A$8:$O$500,11,FALSE)))</f>
        <v>138.19999999999999</v>
      </c>
      <c r="L249" s="38">
        <f>AVERAGE(IFERROR(VLOOKUP($A249,'Nates Projections'!$A$8:$O$500,12,FALSE),VLOOKUP($A249,'Blakes Projections'!$A$8:$O$500,12,FALSE)),IFERROR(VLOOKUP($A249,'Blakes Projections'!$A$8:$O$500,12,FALSE),VLOOKUP($A249,'Nates Projections'!$A$8:$O$500,12,FALSE)))</f>
        <v>81.349999999999994</v>
      </c>
      <c r="M249" s="38">
        <f>AVERAGE(IFERROR(VLOOKUP($A249,'Nates Projections'!$A$8:$O$500,13,FALSE),VLOOKUP($A249,'Blakes Projections'!$A$8:$O$500,13,FALSE)),IFERROR(VLOOKUP($A249,'Blakes Projections'!$A$8:$O$500,13,FALSE),VLOOKUP($A249,'Nates Projections'!$A$8:$O$500,13,FALSE)))</f>
        <v>74.5</v>
      </c>
      <c r="N249" s="52">
        <f t="shared" si="0"/>
        <v>6.0997488338715454E-2</v>
      </c>
      <c r="O249" s="71">
        <f>AVERAGE(IFERROR(VLOOKUP($A249,'Nates Projections'!$A$8:$O$500,15,FALSE),VLOOKUP($A249,'Blakes Projections'!$A$8:$O$500,15,FALSE)),IFERROR(VLOOKUP($A249,'Blakes Projections'!$A$8:$O$500,15,FALSE),VLOOKUP($A249,'Nates Projections'!$A$8:$O$500,15,FALSE)))</f>
        <v>20.45</v>
      </c>
      <c r="P249" s="55">
        <f t="shared" ref="P249:Y249" si="262">IF(F$4="Yes",F249*F$5,0)</f>
        <v>42.5</v>
      </c>
      <c r="Q249" s="55">
        <f t="shared" si="262"/>
        <v>72.5625</v>
      </c>
      <c r="R249" s="55">
        <f t="shared" si="262"/>
        <v>0</v>
      </c>
      <c r="S249" s="55">
        <f t="shared" si="262"/>
        <v>3.7250000000000001</v>
      </c>
      <c r="T249" s="55">
        <f t="shared" si="262"/>
        <v>69.675000000000011</v>
      </c>
      <c r="U249" s="55">
        <f t="shared" si="262"/>
        <v>41.459999999999994</v>
      </c>
      <c r="V249" s="55">
        <f t="shared" si="262"/>
        <v>48.809999999999995</v>
      </c>
      <c r="W249" s="55">
        <f t="shared" si="262"/>
        <v>0</v>
      </c>
      <c r="X249" s="55">
        <f t="shared" si="262"/>
        <v>0</v>
      </c>
      <c r="Y249" s="56">
        <f t="shared" si="262"/>
        <v>0</v>
      </c>
      <c r="Z249" s="57">
        <f t="shared" si="2"/>
        <v>278.73250000000002</v>
      </c>
      <c r="AA249" s="59">
        <f t="shared" si="3"/>
        <v>3.3182440476190478</v>
      </c>
      <c r="AB249" s="59">
        <f t="shared" si="4"/>
        <v>-1.4447193750000005</v>
      </c>
      <c r="AC249" s="1"/>
      <c r="AD249" s="1"/>
      <c r="AE249" s="1"/>
      <c r="AF249" s="1"/>
      <c r="AG249" s="1"/>
      <c r="AH249" s="1"/>
      <c r="AI249" s="1"/>
      <c r="AJ249" s="1"/>
      <c r="AK249" s="1"/>
      <c r="AL249" s="1">
        <f>IFERROR(VLOOKUP(C249,CALC!$K$2:$M$8,2,FALSE),1)</f>
        <v>1</v>
      </c>
      <c r="AM249" s="1">
        <f>IFERROR(VLOOKUP(C249,CALC!$K$2:$M$8,3,FALSE),1)</f>
        <v>1</v>
      </c>
      <c r="AN249" s="1">
        <f>VLOOKUP(B249,CALC!$E$2:$H$33,3,FALSE)</f>
        <v>0.81</v>
      </c>
      <c r="AO249" s="1">
        <f>VLOOKUP(B249,CALC!$E$2:$H$33,4,FALSE)</f>
        <v>0.90500000000000003</v>
      </c>
      <c r="AP249" s="1"/>
      <c r="AQ249" s="3">
        <f t="shared" si="5"/>
        <v>3.3182440476190478</v>
      </c>
      <c r="AR249" s="3">
        <f t="shared" si="6"/>
        <v>3.3182440476190478</v>
      </c>
      <c r="AS249" s="3">
        <f t="shared" si="7"/>
        <v>3.0030108630952381</v>
      </c>
      <c r="AT249" s="3">
        <f t="shared" si="8"/>
        <v>2.6877776785714289</v>
      </c>
      <c r="AU249" s="3">
        <f t="shared" si="9"/>
        <v>3.0030108630952381</v>
      </c>
      <c r="AV249" s="3">
        <f t="shared" si="10"/>
        <v>2.6877776785714289</v>
      </c>
      <c r="AW249" s="3">
        <f t="shared" si="11"/>
        <v>3.0030108630952381</v>
      </c>
      <c r="AX249" s="3">
        <f t="shared" si="12"/>
        <v>2.6877776785714289</v>
      </c>
      <c r="AY249" s="3">
        <f t="shared" si="13"/>
        <v>-1.5963750000000005</v>
      </c>
      <c r="AZ249" s="3">
        <f t="shared" si="14"/>
        <v>-1.5963750000000005</v>
      </c>
      <c r="BA249" s="3">
        <f t="shared" si="15"/>
        <v>-1.5963750000000005</v>
      </c>
      <c r="BB249" s="3">
        <f t="shared" si="16"/>
        <v>-1.4447193750000005</v>
      </c>
      <c r="BC249" s="3">
        <f t="shared" si="17"/>
        <v>-1.2930637500000006</v>
      </c>
      <c r="BD249" s="3">
        <f t="shared" si="18"/>
        <v>-1.4447193750000005</v>
      </c>
      <c r="BE249" s="3">
        <f t="shared" si="19"/>
        <v>-1.2930637500000006</v>
      </c>
      <c r="BF249" s="3">
        <f t="shared" si="20"/>
        <v>-1.4447193750000005</v>
      </c>
      <c r="BG249" s="3">
        <f t="shared" si="21"/>
        <v>-1.2930637500000006</v>
      </c>
    </row>
    <row r="250" spans="1:59" ht="15" x14ac:dyDescent="0.25">
      <c r="A250" s="38" t="s">
        <v>403</v>
      </c>
      <c r="B250" s="38" t="s">
        <v>66</v>
      </c>
      <c r="C250" s="38" t="s">
        <v>191</v>
      </c>
      <c r="D250" s="38"/>
      <c r="E250" s="39">
        <f>AVERAGE(IFERROR(VLOOKUP($A250,'Nates Projections'!$A$8:$O$500,5,FALSE),VLOOKUP($A250,'Blakes Projections'!$A$8:$O$500,5,FALSE)),IFERROR(VLOOKUP($A250,'Blakes Projections'!$A$8:$O$500,5,FALSE),VLOOKUP($A250,'Nates Projections'!$A$8:$O$500,5,FALSE)))</f>
        <v>84</v>
      </c>
      <c r="F250" s="38">
        <f>AVERAGE(IFERROR(VLOOKUP($A250,'Nates Projections'!$A$8:$O$500,6,FALSE),VLOOKUP($A250,'Blakes Projections'!$A$8:$O$500,6,FALSE)),IFERROR(VLOOKUP($A250,'Blakes Projections'!$A$8:$O$500,6,FALSE),VLOOKUP($A250,'Nates Projections'!$A$8:$O$500,6,FALSE)))</f>
        <v>23.1</v>
      </c>
      <c r="G250" s="38">
        <f>AVERAGE(IFERROR(VLOOKUP($A250,'Nates Projections'!$A$8:$O$500,7,FALSE),VLOOKUP($A250,'Blakes Projections'!$A$8:$O$500,7,FALSE)),IFERROR(VLOOKUP($A250,'Blakes Projections'!$A$8:$O$500,7,FALSE),VLOOKUP($A250,'Nates Projections'!$A$8:$O$500,7,FALSE)))</f>
        <v>29</v>
      </c>
      <c r="H250" s="38">
        <f>AVERAGE(IFERROR(VLOOKUP($A250,'Nates Projections'!$A$8:$O$500,8,FALSE),VLOOKUP($A250,'Blakes Projections'!$A$8:$O$500,8,FALSE)),IFERROR(VLOOKUP($A250,'Blakes Projections'!$A$8:$O$500,8,FALSE),VLOOKUP($A250,'Nates Projections'!$A$8:$O$500,8,FALSE)))</f>
        <v>52.15</v>
      </c>
      <c r="I250" s="38">
        <f>AVERAGE(IFERROR(VLOOKUP($A250,'Nates Projections'!$A$8:$O$500,9,FALSE),VLOOKUP($A250,'Blakes Projections'!$A$8:$O$500,9,FALSE)),IFERROR(VLOOKUP($A250,'Blakes Projections'!$A$8:$O$500,9,FALSE),VLOOKUP($A250,'Nates Projections'!$A$8:$O$500,9,FALSE)))</f>
        <v>16.399999999999999</v>
      </c>
      <c r="J250" s="38">
        <f>AVERAGE(IFERROR(VLOOKUP($A250,'Nates Projections'!$A$8:$O$500,10,FALSE),VLOOKUP($A250,'Blakes Projections'!$A$8:$O$500,10,FALSE)),IFERROR(VLOOKUP($A250,'Blakes Projections'!$A$8:$O$500,10,FALSE),VLOOKUP($A250,'Nates Projections'!$A$8:$O$500,10,FALSE)))</f>
        <v>154.55000000000001</v>
      </c>
      <c r="K250" s="38">
        <f>AVERAGE(IFERROR(VLOOKUP($A250,'Nates Projections'!$A$8:$O$500,11,FALSE),VLOOKUP($A250,'Blakes Projections'!$A$8:$O$500,11,FALSE)),IFERROR(VLOOKUP($A250,'Blakes Projections'!$A$8:$O$500,11,FALSE),VLOOKUP($A250,'Nates Projections'!$A$8:$O$500,11,FALSE)))</f>
        <v>80.95</v>
      </c>
      <c r="L250" s="38">
        <f>AVERAGE(IFERROR(VLOOKUP($A250,'Nates Projections'!$A$8:$O$500,12,FALSE),VLOOKUP($A250,'Blakes Projections'!$A$8:$O$500,12,FALSE)),IFERROR(VLOOKUP($A250,'Blakes Projections'!$A$8:$O$500,12,FALSE),VLOOKUP($A250,'Nates Projections'!$A$8:$O$500,12,FALSE)))</f>
        <v>25.549999999999997</v>
      </c>
      <c r="M250" s="38">
        <f>AVERAGE(IFERROR(VLOOKUP($A250,'Nates Projections'!$A$8:$O$500,13,FALSE),VLOOKUP($A250,'Blakes Projections'!$A$8:$O$500,13,FALSE)),IFERROR(VLOOKUP($A250,'Blakes Projections'!$A$8:$O$500,13,FALSE),VLOOKUP($A250,'Nates Projections'!$A$8:$O$500,13,FALSE)))</f>
        <v>31.75</v>
      </c>
      <c r="N250" s="52">
        <f t="shared" si="0"/>
        <v>0.1494661921708185</v>
      </c>
      <c r="O250" s="71">
        <f>AVERAGE(IFERROR(VLOOKUP($A250,'Nates Projections'!$A$8:$O$500,15,FALSE),VLOOKUP($A250,'Blakes Projections'!$A$8:$O$500,15,FALSE)),IFERROR(VLOOKUP($A250,'Blakes Projections'!$A$8:$O$500,15,FALSE),VLOOKUP($A250,'Nates Projections'!$A$8:$O$500,15,FALSE)))</f>
        <v>14.775</v>
      </c>
      <c r="P250" s="55">
        <f t="shared" ref="P250:Y250" si="263">IF(F$4="Yes",F250*F$5,0)</f>
        <v>115.5</v>
      </c>
      <c r="Q250" s="55">
        <f t="shared" si="263"/>
        <v>108.75</v>
      </c>
      <c r="R250" s="55">
        <f t="shared" si="263"/>
        <v>0</v>
      </c>
      <c r="S250" s="55">
        <f t="shared" si="263"/>
        <v>8.1999999999999993</v>
      </c>
      <c r="T250" s="55">
        <f t="shared" si="263"/>
        <v>77.275000000000006</v>
      </c>
      <c r="U250" s="55">
        <f t="shared" si="263"/>
        <v>24.285</v>
      </c>
      <c r="V250" s="55">
        <f t="shared" si="263"/>
        <v>15.329999999999998</v>
      </c>
      <c r="W250" s="55">
        <f t="shared" si="263"/>
        <v>0</v>
      </c>
      <c r="X250" s="55">
        <f t="shared" si="263"/>
        <v>0</v>
      </c>
      <c r="Y250" s="56">
        <f t="shared" si="263"/>
        <v>0</v>
      </c>
      <c r="Z250" s="57">
        <f t="shared" si="2"/>
        <v>349.34000000000003</v>
      </c>
      <c r="AA250" s="59">
        <f t="shared" si="3"/>
        <v>4.1588095238095244</v>
      </c>
      <c r="AB250" s="59">
        <f t="shared" si="4"/>
        <v>-1.60458825892857</v>
      </c>
      <c r="AC250" s="1"/>
      <c r="AD250" s="1"/>
      <c r="AE250" s="1"/>
      <c r="AF250" s="1"/>
      <c r="AG250" s="1"/>
      <c r="AH250" s="1"/>
      <c r="AI250" s="1"/>
      <c r="AJ250" s="1"/>
      <c r="AK250" s="1"/>
      <c r="AL250" s="1">
        <f>IFERROR(VLOOKUP(C250,CALC!$K$2:$M$8,2,FALSE),1)</f>
        <v>1.06</v>
      </c>
      <c r="AM250" s="1">
        <f>IFERROR(VLOOKUP(C250,CALC!$K$2:$M$8,3,FALSE),1)</f>
        <v>1.03</v>
      </c>
      <c r="AN250" s="1">
        <f>VLOOKUP(B250,CALC!$E$2:$H$33,3,FALSE)</f>
        <v>0.95</v>
      </c>
      <c r="AO250" s="1">
        <f>VLOOKUP(B250,CALC!$E$2:$H$33,4,FALSE)</f>
        <v>0.97499999999999998</v>
      </c>
      <c r="AP250" s="1"/>
      <c r="AQ250" s="3">
        <f t="shared" si="5"/>
        <v>4.2835738095238103</v>
      </c>
      <c r="AR250" s="3">
        <f t="shared" si="6"/>
        <v>4.4083380952380962</v>
      </c>
      <c r="AS250" s="3">
        <f t="shared" si="7"/>
        <v>4.0548392857142863</v>
      </c>
      <c r="AT250" s="3">
        <f t="shared" si="8"/>
        <v>3.9508690476190478</v>
      </c>
      <c r="AU250" s="3">
        <f t="shared" si="9"/>
        <v>4.1764844642857151</v>
      </c>
      <c r="AV250" s="3">
        <f t="shared" si="10"/>
        <v>4.0693951190476199</v>
      </c>
      <c r="AW250" s="3">
        <f t="shared" si="11"/>
        <v>4.2981296428571438</v>
      </c>
      <c r="AX250" s="3">
        <f t="shared" si="12"/>
        <v>4.1879211904761915</v>
      </c>
      <c r="AY250" s="3">
        <f t="shared" si="13"/>
        <v>-1.5977976190476175</v>
      </c>
      <c r="AZ250" s="3">
        <f t="shared" si="14"/>
        <v>-1.6457315476190462</v>
      </c>
      <c r="BA250" s="3">
        <f t="shared" si="15"/>
        <v>-1.6936654761904746</v>
      </c>
      <c r="BB250" s="3">
        <f t="shared" si="16"/>
        <v>-1.5578526785714271</v>
      </c>
      <c r="BC250" s="3">
        <f t="shared" si="17"/>
        <v>-1.5179077380952366</v>
      </c>
      <c r="BD250" s="3">
        <f t="shared" si="18"/>
        <v>-1.60458825892857</v>
      </c>
      <c r="BE250" s="3">
        <f t="shared" si="19"/>
        <v>-1.5634449702380937</v>
      </c>
      <c r="BF250" s="3">
        <f t="shared" si="20"/>
        <v>-1.6513238392857126</v>
      </c>
      <c r="BG250" s="3">
        <f t="shared" si="21"/>
        <v>-1.6089822023809508</v>
      </c>
    </row>
    <row r="251" spans="1:59" ht="15" x14ac:dyDescent="0.25">
      <c r="A251" s="38" t="s">
        <v>446</v>
      </c>
      <c r="B251" s="38" t="s">
        <v>49</v>
      </c>
      <c r="C251" s="38" t="s">
        <v>183</v>
      </c>
      <c r="D251" s="38"/>
      <c r="E251" s="39">
        <f>AVERAGE(IFERROR(VLOOKUP($A251,'Nates Projections'!$A$8:$O$500,5,FALSE),VLOOKUP($A251,'Blakes Projections'!$A$8:$O$500,5,FALSE)),IFERROR(VLOOKUP($A251,'Blakes Projections'!$A$8:$O$500,5,FALSE),VLOOKUP($A251,'Nates Projections'!$A$8:$O$500,5,FALSE)))</f>
        <v>84</v>
      </c>
      <c r="F251" s="38">
        <f>AVERAGE(IFERROR(VLOOKUP($A251,'Nates Projections'!$A$8:$O$500,6,FALSE),VLOOKUP($A251,'Blakes Projections'!$A$8:$O$500,6,FALSE)),IFERROR(VLOOKUP($A251,'Blakes Projections'!$A$8:$O$500,6,FALSE),VLOOKUP($A251,'Nates Projections'!$A$8:$O$500,6,FALSE)))</f>
        <v>19.45</v>
      </c>
      <c r="G251" s="38">
        <f>AVERAGE(IFERROR(VLOOKUP($A251,'Nates Projections'!$A$8:$O$500,7,FALSE),VLOOKUP($A251,'Blakes Projections'!$A$8:$O$500,7,FALSE)),IFERROR(VLOOKUP($A251,'Blakes Projections'!$A$8:$O$500,7,FALSE),VLOOKUP($A251,'Nates Projections'!$A$8:$O$500,7,FALSE)))</f>
        <v>32.85</v>
      </c>
      <c r="H251" s="38">
        <f>AVERAGE(IFERROR(VLOOKUP($A251,'Nates Projections'!$A$8:$O$500,8,FALSE),VLOOKUP($A251,'Blakes Projections'!$A$8:$O$500,8,FALSE)),IFERROR(VLOOKUP($A251,'Blakes Projections'!$A$8:$O$500,8,FALSE),VLOOKUP($A251,'Nates Projections'!$A$8:$O$500,8,FALSE)))</f>
        <v>52.25</v>
      </c>
      <c r="I251" s="38">
        <f>AVERAGE(IFERROR(VLOOKUP($A251,'Nates Projections'!$A$8:$O$500,9,FALSE),VLOOKUP($A251,'Blakes Projections'!$A$8:$O$500,9,FALSE)),IFERROR(VLOOKUP($A251,'Blakes Projections'!$A$8:$O$500,9,FALSE),VLOOKUP($A251,'Nates Projections'!$A$8:$O$500,9,FALSE)))</f>
        <v>8.9</v>
      </c>
      <c r="J251" s="38">
        <f>AVERAGE(IFERROR(VLOOKUP($A251,'Nates Projections'!$A$8:$O$500,10,FALSE),VLOOKUP($A251,'Blakes Projections'!$A$8:$O$500,10,FALSE)),IFERROR(VLOOKUP($A251,'Blakes Projections'!$A$8:$O$500,10,FALSE),VLOOKUP($A251,'Nates Projections'!$A$8:$O$500,10,FALSE)))</f>
        <v>163.15</v>
      </c>
      <c r="K251" s="38">
        <f>AVERAGE(IFERROR(VLOOKUP($A251,'Nates Projections'!$A$8:$O$500,11,FALSE),VLOOKUP($A251,'Blakes Projections'!$A$8:$O$500,11,FALSE)),IFERROR(VLOOKUP($A251,'Blakes Projections'!$A$8:$O$500,11,FALSE),VLOOKUP($A251,'Nates Projections'!$A$8:$O$500,11,FALSE)))</f>
        <v>45.1</v>
      </c>
      <c r="L251" s="38">
        <f>AVERAGE(IFERROR(VLOOKUP($A251,'Nates Projections'!$A$8:$O$500,12,FALSE),VLOOKUP($A251,'Blakes Projections'!$A$8:$O$500,12,FALSE)),IFERROR(VLOOKUP($A251,'Blakes Projections'!$A$8:$O$500,12,FALSE),VLOOKUP($A251,'Nates Projections'!$A$8:$O$500,12,FALSE)))</f>
        <v>44.05</v>
      </c>
      <c r="M251" s="38">
        <f>AVERAGE(IFERROR(VLOOKUP($A251,'Nates Projections'!$A$8:$O$500,13,FALSE),VLOOKUP($A251,'Blakes Projections'!$A$8:$O$500,13,FALSE)),IFERROR(VLOOKUP($A251,'Blakes Projections'!$A$8:$O$500,13,FALSE),VLOOKUP($A251,'Nates Projections'!$A$8:$O$500,13,FALSE)))</f>
        <v>32.65</v>
      </c>
      <c r="N251" s="52">
        <f t="shared" si="0"/>
        <v>0.11921544590867299</v>
      </c>
      <c r="O251" s="71">
        <f>AVERAGE(IFERROR(VLOOKUP($A251,'Nates Projections'!$A$8:$O$500,15,FALSE),VLOOKUP($A251,'Blakes Projections'!$A$8:$O$500,15,FALSE)),IFERROR(VLOOKUP($A251,'Blakes Projections'!$A$8:$O$500,15,FALSE),VLOOKUP($A251,'Nates Projections'!$A$8:$O$500,15,FALSE)))</f>
        <v>17.149999999999999</v>
      </c>
      <c r="P251" s="55">
        <f t="shared" ref="P251:Y251" si="264">IF(F$4="Yes",F251*F$5,0)</f>
        <v>97.25</v>
      </c>
      <c r="Q251" s="55">
        <f t="shared" si="264"/>
        <v>123.1875</v>
      </c>
      <c r="R251" s="55">
        <f t="shared" si="264"/>
        <v>0</v>
      </c>
      <c r="S251" s="55">
        <f t="shared" si="264"/>
        <v>4.45</v>
      </c>
      <c r="T251" s="55">
        <f t="shared" si="264"/>
        <v>81.575000000000003</v>
      </c>
      <c r="U251" s="55">
        <f t="shared" si="264"/>
        <v>13.53</v>
      </c>
      <c r="V251" s="55">
        <f t="shared" si="264"/>
        <v>26.429999999999996</v>
      </c>
      <c r="W251" s="55">
        <f t="shared" si="264"/>
        <v>0</v>
      </c>
      <c r="X251" s="55">
        <f t="shared" si="264"/>
        <v>0</v>
      </c>
      <c r="Y251" s="56">
        <f t="shared" si="264"/>
        <v>0</v>
      </c>
      <c r="Z251" s="57">
        <f t="shared" si="2"/>
        <v>346.42249999999996</v>
      </c>
      <c r="AA251" s="59">
        <f t="shared" si="3"/>
        <v>4.1240773809523805</v>
      </c>
      <c r="AB251" s="59">
        <f t="shared" si="4"/>
        <v>-1.5439242090773804</v>
      </c>
      <c r="AC251" s="1"/>
      <c r="AD251" s="1"/>
      <c r="AE251" s="1"/>
      <c r="AF251" s="1"/>
      <c r="AG251" s="1"/>
      <c r="AH251" s="1"/>
      <c r="AI251" s="1"/>
      <c r="AJ251" s="1"/>
      <c r="AK251" s="1"/>
      <c r="AL251" s="1">
        <f>IFERROR(VLOOKUP(C251,CALC!$K$2:$M$8,2,FALSE),1)</f>
        <v>1.0900000000000001</v>
      </c>
      <c r="AM251" s="1">
        <f>IFERROR(VLOOKUP(C251,CALC!$K$2:$M$8,3,FALSE),1)</f>
        <v>1.0449999999999999</v>
      </c>
      <c r="AN251" s="1">
        <f>VLOOKUP(B251,CALC!$E$2:$H$33,3,FALSE)</f>
        <v>0.81</v>
      </c>
      <c r="AO251" s="1">
        <f>VLOOKUP(B251,CALC!$E$2:$H$33,4,FALSE)</f>
        <v>0.90500000000000003</v>
      </c>
      <c r="AP251" s="1"/>
      <c r="AQ251" s="3">
        <f t="shared" si="5"/>
        <v>4.3096608630952371</v>
      </c>
      <c r="AR251" s="3">
        <f t="shared" si="6"/>
        <v>4.4952443452380955</v>
      </c>
      <c r="AS251" s="3">
        <f t="shared" si="7"/>
        <v>3.7322900297619044</v>
      </c>
      <c r="AT251" s="3">
        <f t="shared" si="8"/>
        <v>3.3405026785714282</v>
      </c>
      <c r="AU251" s="3">
        <f t="shared" si="9"/>
        <v>3.9002430811011899</v>
      </c>
      <c r="AV251" s="3">
        <f t="shared" si="10"/>
        <v>3.4908252991071422</v>
      </c>
      <c r="AW251" s="3">
        <f t="shared" si="11"/>
        <v>4.0681961324404767</v>
      </c>
      <c r="AX251" s="3">
        <f t="shared" si="12"/>
        <v>3.6411479196428576</v>
      </c>
      <c r="AY251" s="3">
        <f t="shared" si="13"/>
        <v>-1.6325297619047614</v>
      </c>
      <c r="AZ251" s="3">
        <f t="shared" si="14"/>
        <v>-1.7059936011904755</v>
      </c>
      <c r="BA251" s="3">
        <f t="shared" si="15"/>
        <v>-1.77945744047619</v>
      </c>
      <c r="BB251" s="3">
        <f t="shared" si="16"/>
        <v>-1.4774394345238091</v>
      </c>
      <c r="BC251" s="3">
        <f t="shared" si="17"/>
        <v>-1.3223491071428568</v>
      </c>
      <c r="BD251" s="3">
        <f t="shared" si="18"/>
        <v>-1.5439242090773804</v>
      </c>
      <c r="BE251" s="3">
        <f t="shared" si="19"/>
        <v>-1.3818548169642852</v>
      </c>
      <c r="BF251" s="3">
        <f t="shared" si="20"/>
        <v>-1.6104089836309521</v>
      </c>
      <c r="BG251" s="3">
        <f t="shared" si="21"/>
        <v>-1.4413605267857139</v>
      </c>
    </row>
    <row r="252" spans="1:59" ht="15" x14ac:dyDescent="0.25">
      <c r="A252" s="38" t="s">
        <v>416</v>
      </c>
      <c r="B252" s="38" t="s">
        <v>39</v>
      </c>
      <c r="C252" s="38" t="s">
        <v>181</v>
      </c>
      <c r="D252" s="38"/>
      <c r="E252" s="39">
        <f>AVERAGE(IFERROR(VLOOKUP($A252,'Nates Projections'!$A$8:$O$500,5,FALSE),VLOOKUP($A252,'Blakes Projections'!$A$8:$O$500,5,FALSE)),IFERROR(VLOOKUP($A252,'Blakes Projections'!$A$8:$O$500,5,FALSE),VLOOKUP($A252,'Nates Projections'!$A$8:$O$500,5,FALSE)))</f>
        <v>84</v>
      </c>
      <c r="F252" s="38">
        <f>AVERAGE(IFERROR(VLOOKUP($A252,'Nates Projections'!$A$8:$O$500,6,FALSE),VLOOKUP($A252,'Blakes Projections'!$A$8:$O$500,6,FALSE)),IFERROR(VLOOKUP($A252,'Blakes Projections'!$A$8:$O$500,6,FALSE),VLOOKUP($A252,'Nates Projections'!$A$8:$O$500,6,FALSE)))</f>
        <v>7.05</v>
      </c>
      <c r="G252" s="38">
        <f>AVERAGE(IFERROR(VLOOKUP($A252,'Nates Projections'!$A$8:$O$500,7,FALSE),VLOOKUP($A252,'Blakes Projections'!$A$8:$O$500,7,FALSE)),IFERROR(VLOOKUP($A252,'Blakes Projections'!$A$8:$O$500,7,FALSE),VLOOKUP($A252,'Nates Projections'!$A$8:$O$500,7,FALSE)))</f>
        <v>23.6</v>
      </c>
      <c r="H252" s="38">
        <f>AVERAGE(IFERROR(VLOOKUP($A252,'Nates Projections'!$A$8:$O$500,8,FALSE),VLOOKUP($A252,'Blakes Projections'!$A$8:$O$500,8,FALSE)),IFERROR(VLOOKUP($A252,'Blakes Projections'!$A$8:$O$500,8,FALSE),VLOOKUP($A252,'Nates Projections'!$A$8:$O$500,8,FALSE)))</f>
        <v>30.700000000000003</v>
      </c>
      <c r="I252" s="38">
        <f>AVERAGE(IFERROR(VLOOKUP($A252,'Nates Projections'!$A$8:$O$500,9,FALSE),VLOOKUP($A252,'Blakes Projections'!$A$8:$O$500,9,FALSE)),IFERROR(VLOOKUP($A252,'Blakes Projections'!$A$8:$O$500,9,FALSE),VLOOKUP($A252,'Nates Projections'!$A$8:$O$500,9,FALSE)))</f>
        <v>4.3499999999999996</v>
      </c>
      <c r="J252" s="38">
        <f>AVERAGE(IFERROR(VLOOKUP($A252,'Nates Projections'!$A$8:$O$500,10,FALSE),VLOOKUP($A252,'Blakes Projections'!$A$8:$O$500,10,FALSE)),IFERROR(VLOOKUP($A252,'Blakes Projections'!$A$8:$O$500,10,FALSE),VLOOKUP($A252,'Nates Projections'!$A$8:$O$500,10,FALSE)))</f>
        <v>126.55000000000001</v>
      </c>
      <c r="K252" s="38">
        <f>AVERAGE(IFERROR(VLOOKUP($A252,'Nates Projections'!$A$8:$O$500,11,FALSE),VLOOKUP($A252,'Blakes Projections'!$A$8:$O$500,11,FALSE)),IFERROR(VLOOKUP($A252,'Blakes Projections'!$A$8:$O$500,11,FALSE),VLOOKUP($A252,'Nates Projections'!$A$8:$O$500,11,FALSE)))</f>
        <v>33.5</v>
      </c>
      <c r="L252" s="38">
        <f>AVERAGE(IFERROR(VLOOKUP($A252,'Nates Projections'!$A$8:$O$500,12,FALSE),VLOOKUP($A252,'Blakes Projections'!$A$8:$O$500,12,FALSE)),IFERROR(VLOOKUP($A252,'Blakes Projections'!$A$8:$O$500,12,FALSE),VLOOKUP($A252,'Nates Projections'!$A$8:$O$500,12,FALSE)))</f>
        <v>134.6</v>
      </c>
      <c r="M252" s="38">
        <f>AVERAGE(IFERROR(VLOOKUP($A252,'Nates Projections'!$A$8:$O$500,13,FALSE),VLOOKUP($A252,'Blakes Projections'!$A$8:$O$500,13,FALSE)),IFERROR(VLOOKUP($A252,'Blakes Projections'!$A$8:$O$500,13,FALSE),VLOOKUP($A252,'Nates Projections'!$A$8:$O$500,13,FALSE)))</f>
        <v>31.950000000000003</v>
      </c>
      <c r="N252" s="52">
        <f t="shared" si="0"/>
        <v>5.5709205847491103E-2</v>
      </c>
      <c r="O252" s="71">
        <f>AVERAGE(IFERROR(VLOOKUP($A252,'Nates Projections'!$A$8:$O$500,15,FALSE),VLOOKUP($A252,'Blakes Projections'!$A$8:$O$500,15,FALSE)),IFERROR(VLOOKUP($A252,'Blakes Projections'!$A$8:$O$500,15,FALSE),VLOOKUP($A252,'Nates Projections'!$A$8:$O$500,15,FALSE)))</f>
        <v>23.95</v>
      </c>
      <c r="P252" s="55">
        <f t="shared" ref="P252:Y252" si="265">IF(F$4="Yes",F252*F$5,0)</f>
        <v>35.25</v>
      </c>
      <c r="Q252" s="55">
        <f t="shared" si="265"/>
        <v>88.5</v>
      </c>
      <c r="R252" s="55">
        <f t="shared" si="265"/>
        <v>0</v>
      </c>
      <c r="S252" s="55">
        <f t="shared" si="265"/>
        <v>2.1749999999999998</v>
      </c>
      <c r="T252" s="55">
        <f t="shared" si="265"/>
        <v>63.275000000000006</v>
      </c>
      <c r="U252" s="55">
        <f t="shared" si="265"/>
        <v>10.049999999999999</v>
      </c>
      <c r="V252" s="55">
        <f t="shared" si="265"/>
        <v>80.759999999999991</v>
      </c>
      <c r="W252" s="55">
        <f t="shared" si="265"/>
        <v>0</v>
      </c>
      <c r="X252" s="55">
        <f t="shared" si="265"/>
        <v>0</v>
      </c>
      <c r="Y252" s="56">
        <f t="shared" si="265"/>
        <v>0</v>
      </c>
      <c r="Z252" s="57">
        <f t="shared" si="2"/>
        <v>280.01</v>
      </c>
      <c r="AA252" s="59">
        <f t="shared" si="3"/>
        <v>3.3334523809523811</v>
      </c>
      <c r="AB252" s="59">
        <f t="shared" si="4"/>
        <v>-1.5021083333333338</v>
      </c>
      <c r="AC252" s="1"/>
      <c r="AD252" s="1"/>
      <c r="AE252" s="1"/>
      <c r="AF252" s="1"/>
      <c r="AG252" s="1"/>
      <c r="AH252" s="1"/>
      <c r="AI252" s="1"/>
      <c r="AJ252" s="1"/>
      <c r="AK252" s="1"/>
      <c r="AL252" s="1">
        <f>IFERROR(VLOOKUP(C252,CALC!$K$2:$M$8,2,FALSE),1)</f>
        <v>1</v>
      </c>
      <c r="AM252" s="1">
        <f>IFERROR(VLOOKUP(C252,CALC!$K$2:$M$8,3,FALSE),1)</f>
        <v>1</v>
      </c>
      <c r="AN252" s="1">
        <f>VLOOKUP(B252,CALC!$E$2:$H$33,3,FALSE)</f>
        <v>0.9</v>
      </c>
      <c r="AO252" s="1">
        <f>VLOOKUP(B252,CALC!$E$2:$H$33,4,FALSE)</f>
        <v>0.95</v>
      </c>
      <c r="AP252" s="1"/>
      <c r="AQ252" s="3">
        <f t="shared" si="5"/>
        <v>3.3334523809523811</v>
      </c>
      <c r="AR252" s="3">
        <f t="shared" si="6"/>
        <v>3.3334523809523811</v>
      </c>
      <c r="AS252" s="3">
        <f t="shared" si="7"/>
        <v>3.166779761904762</v>
      </c>
      <c r="AT252" s="3">
        <f t="shared" si="8"/>
        <v>3.0001071428571429</v>
      </c>
      <c r="AU252" s="3">
        <f t="shared" si="9"/>
        <v>3.166779761904762</v>
      </c>
      <c r="AV252" s="3">
        <f t="shared" si="10"/>
        <v>3.0001071428571429</v>
      </c>
      <c r="AW252" s="3">
        <f t="shared" si="11"/>
        <v>3.166779761904762</v>
      </c>
      <c r="AX252" s="3">
        <f t="shared" si="12"/>
        <v>3.0001071428571429</v>
      </c>
      <c r="AY252" s="3">
        <f t="shared" si="13"/>
        <v>-1.5811666666666673</v>
      </c>
      <c r="AZ252" s="3">
        <f t="shared" si="14"/>
        <v>-1.5811666666666673</v>
      </c>
      <c r="BA252" s="3">
        <f t="shared" si="15"/>
        <v>-1.5811666666666673</v>
      </c>
      <c r="BB252" s="3">
        <f t="shared" si="16"/>
        <v>-1.5021083333333338</v>
      </c>
      <c r="BC252" s="3">
        <f t="shared" si="17"/>
        <v>-1.4230500000000006</v>
      </c>
      <c r="BD252" s="3">
        <f t="shared" si="18"/>
        <v>-1.5021083333333338</v>
      </c>
      <c r="BE252" s="3">
        <f t="shared" si="19"/>
        <v>-1.4230500000000006</v>
      </c>
      <c r="BF252" s="3">
        <f t="shared" si="20"/>
        <v>-1.5021083333333338</v>
      </c>
      <c r="BG252" s="3">
        <f t="shared" si="21"/>
        <v>-1.4230500000000006</v>
      </c>
    </row>
    <row r="253" spans="1:59" ht="15" x14ac:dyDescent="0.25">
      <c r="A253" s="38" t="s">
        <v>413</v>
      </c>
      <c r="B253" s="38" t="s">
        <v>79</v>
      </c>
      <c r="C253" s="38" t="s">
        <v>181</v>
      </c>
      <c r="D253" s="38"/>
      <c r="E253" s="39">
        <f>AVERAGE(IFERROR(VLOOKUP($A253,'Nates Projections'!$A$8:$O$500,5,FALSE),VLOOKUP($A253,'Blakes Projections'!$A$8:$O$500,5,FALSE)),IFERROR(VLOOKUP($A253,'Blakes Projections'!$A$8:$O$500,5,FALSE),VLOOKUP($A253,'Nates Projections'!$A$8:$O$500,5,FALSE)))</f>
        <v>84</v>
      </c>
      <c r="F253" s="38">
        <f>AVERAGE(IFERROR(VLOOKUP($A253,'Nates Projections'!$A$8:$O$500,6,FALSE),VLOOKUP($A253,'Blakes Projections'!$A$8:$O$500,6,FALSE)),IFERROR(VLOOKUP($A253,'Blakes Projections'!$A$8:$O$500,6,FALSE),VLOOKUP($A253,'Nates Projections'!$A$8:$O$500,6,FALSE)))</f>
        <v>4</v>
      </c>
      <c r="G253" s="38">
        <f>AVERAGE(IFERROR(VLOOKUP($A253,'Nates Projections'!$A$8:$O$500,7,FALSE),VLOOKUP($A253,'Blakes Projections'!$A$8:$O$500,7,FALSE)),IFERROR(VLOOKUP($A253,'Blakes Projections'!$A$8:$O$500,7,FALSE),VLOOKUP($A253,'Nates Projections'!$A$8:$O$500,7,FALSE)))</f>
        <v>16.3</v>
      </c>
      <c r="H253" s="38">
        <f>AVERAGE(IFERROR(VLOOKUP($A253,'Nates Projections'!$A$8:$O$500,8,FALSE),VLOOKUP($A253,'Blakes Projections'!$A$8:$O$500,8,FALSE)),IFERROR(VLOOKUP($A253,'Blakes Projections'!$A$8:$O$500,8,FALSE),VLOOKUP($A253,'Nates Projections'!$A$8:$O$500,8,FALSE)))</f>
        <v>20.3</v>
      </c>
      <c r="I253" s="38">
        <f>AVERAGE(IFERROR(VLOOKUP($A253,'Nates Projections'!$A$8:$O$500,9,FALSE),VLOOKUP($A253,'Blakes Projections'!$A$8:$O$500,9,FALSE)),IFERROR(VLOOKUP($A253,'Blakes Projections'!$A$8:$O$500,9,FALSE),VLOOKUP($A253,'Nates Projections'!$A$8:$O$500,9,FALSE)))</f>
        <v>0</v>
      </c>
      <c r="J253" s="38">
        <f>AVERAGE(IFERROR(VLOOKUP($A253,'Nates Projections'!$A$8:$O$500,10,FALSE),VLOOKUP($A253,'Blakes Projections'!$A$8:$O$500,10,FALSE)),IFERROR(VLOOKUP($A253,'Blakes Projections'!$A$8:$O$500,10,FALSE),VLOOKUP($A253,'Nates Projections'!$A$8:$O$500,10,FALSE)))</f>
        <v>88.2</v>
      </c>
      <c r="K253" s="38">
        <f>AVERAGE(IFERROR(VLOOKUP($A253,'Nates Projections'!$A$8:$O$500,11,FALSE),VLOOKUP($A253,'Blakes Projections'!$A$8:$O$500,11,FALSE)),IFERROR(VLOOKUP($A253,'Blakes Projections'!$A$8:$O$500,11,FALSE),VLOOKUP($A253,'Nates Projections'!$A$8:$O$500,11,FALSE)))</f>
        <v>137.19999999999999</v>
      </c>
      <c r="L253" s="38">
        <f>AVERAGE(IFERROR(VLOOKUP($A253,'Nates Projections'!$A$8:$O$500,12,FALSE),VLOOKUP($A253,'Blakes Projections'!$A$8:$O$500,12,FALSE)),IFERROR(VLOOKUP($A253,'Blakes Projections'!$A$8:$O$500,12,FALSE),VLOOKUP($A253,'Nates Projections'!$A$8:$O$500,12,FALSE)))</f>
        <v>190.8</v>
      </c>
      <c r="M253" s="38">
        <f>AVERAGE(IFERROR(VLOOKUP($A253,'Nates Projections'!$A$8:$O$500,13,FALSE),VLOOKUP($A253,'Blakes Projections'!$A$8:$O$500,13,FALSE)),IFERROR(VLOOKUP($A253,'Blakes Projections'!$A$8:$O$500,13,FALSE),VLOOKUP($A253,'Nates Projections'!$A$8:$O$500,13,FALSE)))</f>
        <v>33.299999999999997</v>
      </c>
      <c r="N253" s="52">
        <f t="shared" si="0"/>
        <v>4.5351473922902494E-2</v>
      </c>
      <c r="O253" s="71">
        <f>AVERAGE(IFERROR(VLOOKUP($A253,'Nates Projections'!$A$8:$O$500,15,FALSE),VLOOKUP($A253,'Blakes Projections'!$A$8:$O$500,15,FALSE)),IFERROR(VLOOKUP($A253,'Blakes Projections'!$A$8:$O$500,15,FALSE),VLOOKUP($A253,'Nates Projections'!$A$8:$O$500,15,FALSE)))</f>
        <v>22</v>
      </c>
      <c r="P253" s="55">
        <f t="shared" ref="P253:Y253" si="266">IF(F$4="Yes",F253*F$5,0)</f>
        <v>20</v>
      </c>
      <c r="Q253" s="55">
        <f t="shared" si="266"/>
        <v>61.125</v>
      </c>
      <c r="R253" s="55">
        <f t="shared" si="266"/>
        <v>0</v>
      </c>
      <c r="S253" s="55">
        <f t="shared" si="266"/>
        <v>0</v>
      </c>
      <c r="T253" s="55">
        <f t="shared" si="266"/>
        <v>44.1</v>
      </c>
      <c r="U253" s="55">
        <f t="shared" si="266"/>
        <v>41.16</v>
      </c>
      <c r="V253" s="55">
        <f t="shared" si="266"/>
        <v>114.48</v>
      </c>
      <c r="W253" s="55">
        <f t="shared" si="266"/>
        <v>0</v>
      </c>
      <c r="X253" s="55">
        <f t="shared" si="266"/>
        <v>0</v>
      </c>
      <c r="Y253" s="56">
        <f t="shared" si="266"/>
        <v>0</v>
      </c>
      <c r="Z253" s="57">
        <f t="shared" si="2"/>
        <v>280.86500000000001</v>
      </c>
      <c r="AA253" s="59">
        <f t="shared" si="3"/>
        <v>3.3436309523809524</v>
      </c>
      <c r="AB253" s="59">
        <f t="shared" si="4"/>
        <v>-1.5317133928571434</v>
      </c>
      <c r="AC253" s="1"/>
      <c r="AD253" s="1"/>
      <c r="AE253" s="1"/>
      <c r="AF253" s="1"/>
      <c r="AG253" s="1"/>
      <c r="AH253" s="1"/>
      <c r="AI253" s="1"/>
      <c r="AJ253" s="1"/>
      <c r="AK253" s="1"/>
      <c r="AL253" s="1">
        <f>IFERROR(VLOOKUP(C253,CALC!$K$2:$M$8,2,FALSE),1)</f>
        <v>1</v>
      </c>
      <c r="AM253" s="1">
        <f>IFERROR(VLOOKUP(C253,CALC!$K$2:$M$8,3,FALSE),1)</f>
        <v>1</v>
      </c>
      <c r="AN253" s="1">
        <f>VLOOKUP(B253,CALC!$E$2:$H$33,3,FALSE)</f>
        <v>0.95</v>
      </c>
      <c r="AO253" s="1">
        <f>VLOOKUP(B253,CALC!$E$2:$H$33,4,FALSE)</f>
        <v>0.97499999999999998</v>
      </c>
      <c r="AP253" s="1"/>
      <c r="AQ253" s="3">
        <f t="shared" si="5"/>
        <v>3.3436309523809524</v>
      </c>
      <c r="AR253" s="3">
        <f t="shared" si="6"/>
        <v>3.3436309523809524</v>
      </c>
      <c r="AS253" s="3">
        <f t="shared" si="7"/>
        <v>3.2600401785714284</v>
      </c>
      <c r="AT253" s="3">
        <f t="shared" si="8"/>
        <v>3.1764494047619047</v>
      </c>
      <c r="AU253" s="3">
        <f t="shared" si="9"/>
        <v>3.2600401785714284</v>
      </c>
      <c r="AV253" s="3">
        <f t="shared" si="10"/>
        <v>3.1764494047619047</v>
      </c>
      <c r="AW253" s="3">
        <f t="shared" si="11"/>
        <v>3.2600401785714284</v>
      </c>
      <c r="AX253" s="3">
        <f t="shared" si="12"/>
        <v>3.1764494047619047</v>
      </c>
      <c r="AY253" s="3">
        <f t="shared" si="13"/>
        <v>-1.5709880952380959</v>
      </c>
      <c r="AZ253" s="3">
        <f t="shared" si="14"/>
        <v>-1.5709880952380959</v>
      </c>
      <c r="BA253" s="3">
        <f t="shared" si="15"/>
        <v>-1.5709880952380959</v>
      </c>
      <c r="BB253" s="3">
        <f t="shared" si="16"/>
        <v>-1.5317133928571434</v>
      </c>
      <c r="BC253" s="3">
        <f t="shared" si="17"/>
        <v>-1.492438690476191</v>
      </c>
      <c r="BD253" s="3">
        <f t="shared" si="18"/>
        <v>-1.5317133928571434</v>
      </c>
      <c r="BE253" s="3">
        <f t="shared" si="19"/>
        <v>-1.492438690476191</v>
      </c>
      <c r="BF253" s="3">
        <f t="shared" si="20"/>
        <v>-1.5317133928571434</v>
      </c>
      <c r="BG253" s="3">
        <f t="shared" si="21"/>
        <v>-1.492438690476191</v>
      </c>
    </row>
    <row r="254" spans="1:59" ht="15" x14ac:dyDescent="0.25">
      <c r="A254" s="38" t="s">
        <v>445</v>
      </c>
      <c r="B254" s="38" t="s">
        <v>37</v>
      </c>
      <c r="C254" s="38" t="s">
        <v>181</v>
      </c>
      <c r="D254" s="38"/>
      <c r="E254" s="39">
        <f>AVERAGE(IFERROR(VLOOKUP($A254,'Nates Projections'!$A$8:$O$500,5,FALSE),VLOOKUP($A254,'Blakes Projections'!$A$8:$O$500,5,FALSE)),IFERROR(VLOOKUP($A254,'Blakes Projections'!$A$8:$O$500,5,FALSE),VLOOKUP($A254,'Nates Projections'!$A$8:$O$500,5,FALSE)))</f>
        <v>84</v>
      </c>
      <c r="F254" s="38">
        <f>AVERAGE(IFERROR(VLOOKUP($A254,'Nates Projections'!$A$8:$O$500,6,FALSE),VLOOKUP($A254,'Blakes Projections'!$A$8:$O$500,6,FALSE)),IFERROR(VLOOKUP($A254,'Blakes Projections'!$A$8:$O$500,6,FALSE),VLOOKUP($A254,'Nates Projections'!$A$8:$O$500,6,FALSE)))</f>
        <v>8.3000000000000007</v>
      </c>
      <c r="G254" s="38">
        <f>AVERAGE(IFERROR(VLOOKUP($A254,'Nates Projections'!$A$8:$O$500,7,FALSE),VLOOKUP($A254,'Blakes Projections'!$A$8:$O$500,7,FALSE)),IFERROR(VLOOKUP($A254,'Blakes Projections'!$A$8:$O$500,7,FALSE),VLOOKUP($A254,'Nates Projections'!$A$8:$O$500,7,FALSE)))</f>
        <v>26.450000000000003</v>
      </c>
      <c r="H254" s="38">
        <f>AVERAGE(IFERROR(VLOOKUP($A254,'Nates Projections'!$A$8:$O$500,8,FALSE),VLOOKUP($A254,'Blakes Projections'!$A$8:$O$500,8,FALSE)),IFERROR(VLOOKUP($A254,'Blakes Projections'!$A$8:$O$500,8,FALSE),VLOOKUP($A254,'Nates Projections'!$A$8:$O$500,8,FALSE)))</f>
        <v>34.75</v>
      </c>
      <c r="I254" s="38">
        <f>AVERAGE(IFERROR(VLOOKUP($A254,'Nates Projections'!$A$8:$O$500,9,FALSE),VLOOKUP($A254,'Blakes Projections'!$A$8:$O$500,9,FALSE)),IFERROR(VLOOKUP($A254,'Blakes Projections'!$A$8:$O$500,9,FALSE),VLOOKUP($A254,'Nates Projections'!$A$8:$O$500,9,FALSE)))</f>
        <v>4</v>
      </c>
      <c r="J254" s="38">
        <f>AVERAGE(IFERROR(VLOOKUP($A254,'Nates Projections'!$A$8:$O$500,10,FALSE),VLOOKUP($A254,'Blakes Projections'!$A$8:$O$500,10,FALSE)),IFERROR(VLOOKUP($A254,'Blakes Projections'!$A$8:$O$500,10,FALSE),VLOOKUP($A254,'Nates Projections'!$A$8:$O$500,10,FALSE)))</f>
        <v>123.8</v>
      </c>
      <c r="K254" s="38">
        <f>AVERAGE(IFERROR(VLOOKUP($A254,'Nates Projections'!$A$8:$O$500,11,FALSE),VLOOKUP($A254,'Blakes Projections'!$A$8:$O$500,11,FALSE)),IFERROR(VLOOKUP($A254,'Blakes Projections'!$A$8:$O$500,11,FALSE),VLOOKUP($A254,'Nates Projections'!$A$8:$O$500,11,FALSE)))</f>
        <v>77.099999999999994</v>
      </c>
      <c r="L254" s="38">
        <f>AVERAGE(IFERROR(VLOOKUP($A254,'Nates Projections'!$A$8:$O$500,12,FALSE),VLOOKUP($A254,'Blakes Projections'!$A$8:$O$500,12,FALSE)),IFERROR(VLOOKUP($A254,'Blakes Projections'!$A$8:$O$500,12,FALSE),VLOOKUP($A254,'Nates Projections'!$A$8:$O$500,12,FALSE)))</f>
        <v>84.4</v>
      </c>
      <c r="M254" s="38">
        <f>AVERAGE(IFERROR(VLOOKUP($A254,'Nates Projections'!$A$8:$O$500,13,FALSE),VLOOKUP($A254,'Blakes Projections'!$A$8:$O$500,13,FALSE)),IFERROR(VLOOKUP($A254,'Blakes Projections'!$A$8:$O$500,13,FALSE),VLOOKUP($A254,'Nates Projections'!$A$8:$O$500,13,FALSE)))</f>
        <v>22.450000000000003</v>
      </c>
      <c r="N254" s="52">
        <f t="shared" si="0"/>
        <v>6.7043618739903083E-2</v>
      </c>
      <c r="O254" s="71">
        <f>AVERAGE(IFERROR(VLOOKUP($A254,'Nates Projections'!$A$8:$O$500,15,FALSE),VLOOKUP($A254,'Blakes Projections'!$A$8:$O$500,15,FALSE)),IFERROR(VLOOKUP($A254,'Blakes Projections'!$A$8:$O$500,15,FALSE),VLOOKUP($A254,'Nates Projections'!$A$8:$O$500,15,FALSE)))</f>
        <v>19.75</v>
      </c>
      <c r="P254" s="55">
        <f t="shared" ref="P254:Y254" si="267">IF(F$4="Yes",F254*F$5,0)</f>
        <v>41.5</v>
      </c>
      <c r="Q254" s="55">
        <f t="shared" si="267"/>
        <v>99.187500000000014</v>
      </c>
      <c r="R254" s="55">
        <f t="shared" si="267"/>
        <v>0</v>
      </c>
      <c r="S254" s="55">
        <f t="shared" si="267"/>
        <v>2</v>
      </c>
      <c r="T254" s="55">
        <f t="shared" si="267"/>
        <v>61.9</v>
      </c>
      <c r="U254" s="55">
        <f t="shared" si="267"/>
        <v>23.13</v>
      </c>
      <c r="V254" s="55">
        <f t="shared" si="267"/>
        <v>50.64</v>
      </c>
      <c r="W254" s="55">
        <f t="shared" si="267"/>
        <v>0</v>
      </c>
      <c r="X254" s="55">
        <f t="shared" si="267"/>
        <v>0</v>
      </c>
      <c r="Y254" s="56">
        <f t="shared" si="267"/>
        <v>0</v>
      </c>
      <c r="Z254" s="57">
        <f t="shared" si="2"/>
        <v>278.35750000000002</v>
      </c>
      <c r="AA254" s="59">
        <f t="shared" si="3"/>
        <v>3.3137797619047622</v>
      </c>
      <c r="AB254" s="59">
        <f t="shared" si="4"/>
        <v>-1.5768266964285718</v>
      </c>
      <c r="AC254" s="1"/>
      <c r="AD254" s="1"/>
      <c r="AE254" s="1"/>
      <c r="AF254" s="1"/>
      <c r="AG254" s="1"/>
      <c r="AH254" s="1"/>
      <c r="AI254" s="1"/>
      <c r="AJ254" s="1"/>
      <c r="AK254" s="1"/>
      <c r="AL254" s="1">
        <f>IFERROR(VLOOKUP(C254,CALC!$K$2:$M$8,2,FALSE),1)</f>
        <v>1</v>
      </c>
      <c r="AM254" s="1">
        <f>IFERROR(VLOOKUP(C254,CALC!$K$2:$M$8,3,FALSE),1)</f>
        <v>1</v>
      </c>
      <c r="AN254" s="1">
        <f>VLOOKUP(B254,CALC!$E$2:$H$33,3,FALSE)</f>
        <v>0.97</v>
      </c>
      <c r="AO254" s="1">
        <f>VLOOKUP(B254,CALC!$E$2:$H$33,4,FALSE)</f>
        <v>0.98499999999999999</v>
      </c>
      <c r="AP254" s="1"/>
      <c r="AQ254" s="3">
        <f t="shared" si="5"/>
        <v>3.3137797619047622</v>
      </c>
      <c r="AR254" s="3">
        <f t="shared" si="6"/>
        <v>3.3137797619047622</v>
      </c>
      <c r="AS254" s="3">
        <f t="shared" si="7"/>
        <v>3.2640730654761909</v>
      </c>
      <c r="AT254" s="3">
        <f t="shared" si="8"/>
        <v>3.2143663690476192</v>
      </c>
      <c r="AU254" s="3">
        <f t="shared" si="9"/>
        <v>3.2640730654761909</v>
      </c>
      <c r="AV254" s="3">
        <f t="shared" si="10"/>
        <v>3.2143663690476192</v>
      </c>
      <c r="AW254" s="3">
        <f t="shared" si="11"/>
        <v>3.2640730654761909</v>
      </c>
      <c r="AX254" s="3">
        <f t="shared" si="12"/>
        <v>3.2143663690476192</v>
      </c>
      <c r="AY254" s="3">
        <f t="shared" si="13"/>
        <v>-1.6008392857142861</v>
      </c>
      <c r="AZ254" s="3">
        <f t="shared" si="14"/>
        <v>-1.6008392857142861</v>
      </c>
      <c r="BA254" s="3">
        <f t="shared" si="15"/>
        <v>-1.6008392857142861</v>
      </c>
      <c r="BB254" s="3">
        <f t="shared" si="16"/>
        <v>-1.5768266964285718</v>
      </c>
      <c r="BC254" s="3">
        <f t="shared" si="17"/>
        <v>-1.5528141071428576</v>
      </c>
      <c r="BD254" s="3">
        <f t="shared" si="18"/>
        <v>-1.5768266964285718</v>
      </c>
      <c r="BE254" s="3">
        <f t="shared" si="19"/>
        <v>-1.5528141071428576</v>
      </c>
      <c r="BF254" s="3">
        <f t="shared" si="20"/>
        <v>-1.5768266964285718</v>
      </c>
      <c r="BG254" s="3">
        <f t="shared" si="21"/>
        <v>-1.5528141071428576</v>
      </c>
    </row>
    <row r="255" spans="1:59" ht="15" x14ac:dyDescent="0.25">
      <c r="A255" s="38" t="s">
        <v>391</v>
      </c>
      <c r="B255" s="38" t="s">
        <v>43</v>
      </c>
      <c r="C255" s="38" t="s">
        <v>153</v>
      </c>
      <c r="D255" s="38"/>
      <c r="E255" s="39">
        <f>AVERAGE(IFERROR(VLOOKUP($A255,'Nates Projections'!$A$8:$O$500,5,FALSE),VLOOKUP($A255,'Blakes Projections'!$A$8:$O$500,5,FALSE)),IFERROR(VLOOKUP($A255,'Blakes Projections'!$A$8:$O$500,5,FALSE),VLOOKUP($A255,'Nates Projections'!$A$8:$O$500,5,FALSE)))</f>
        <v>84</v>
      </c>
      <c r="F255" s="38">
        <f>AVERAGE(IFERROR(VLOOKUP($A255,'Nates Projections'!$A$8:$O$500,6,FALSE),VLOOKUP($A255,'Blakes Projections'!$A$8:$O$500,6,FALSE)),IFERROR(VLOOKUP($A255,'Blakes Projections'!$A$8:$O$500,6,FALSE),VLOOKUP($A255,'Nates Projections'!$A$8:$O$500,6,FALSE)))</f>
        <v>20.25</v>
      </c>
      <c r="G255" s="38">
        <f>AVERAGE(IFERROR(VLOOKUP($A255,'Nates Projections'!$A$8:$O$500,7,FALSE),VLOOKUP($A255,'Blakes Projections'!$A$8:$O$500,7,FALSE)),IFERROR(VLOOKUP($A255,'Blakes Projections'!$A$8:$O$500,7,FALSE),VLOOKUP($A255,'Nates Projections'!$A$8:$O$500,7,FALSE)))</f>
        <v>24.95</v>
      </c>
      <c r="H255" s="38">
        <f>AVERAGE(IFERROR(VLOOKUP($A255,'Nates Projections'!$A$8:$O$500,8,FALSE),VLOOKUP($A255,'Blakes Projections'!$A$8:$O$500,8,FALSE)),IFERROR(VLOOKUP($A255,'Blakes Projections'!$A$8:$O$500,8,FALSE),VLOOKUP($A255,'Nates Projections'!$A$8:$O$500,8,FALSE)))</f>
        <v>45.2</v>
      </c>
      <c r="I255" s="38">
        <f>AVERAGE(IFERROR(VLOOKUP($A255,'Nates Projections'!$A$8:$O$500,9,FALSE),VLOOKUP($A255,'Blakes Projections'!$A$8:$O$500,9,FALSE)),IFERROR(VLOOKUP($A255,'Blakes Projections'!$A$8:$O$500,9,FALSE),VLOOKUP($A255,'Nates Projections'!$A$8:$O$500,9,FALSE)))</f>
        <v>7.85</v>
      </c>
      <c r="J255" s="38">
        <f>AVERAGE(IFERROR(VLOOKUP($A255,'Nates Projections'!$A$8:$O$500,10,FALSE),VLOOKUP($A255,'Blakes Projections'!$A$8:$O$500,10,FALSE)),IFERROR(VLOOKUP($A255,'Blakes Projections'!$A$8:$O$500,10,FALSE),VLOOKUP($A255,'Nates Projections'!$A$8:$O$500,10,FALSE)))</f>
        <v>167.8</v>
      </c>
      <c r="K255" s="38">
        <f>AVERAGE(IFERROR(VLOOKUP($A255,'Nates Projections'!$A$8:$O$500,11,FALSE),VLOOKUP($A255,'Blakes Projections'!$A$8:$O$500,11,FALSE)),IFERROR(VLOOKUP($A255,'Blakes Projections'!$A$8:$O$500,11,FALSE),VLOOKUP($A255,'Nates Projections'!$A$8:$O$500,11,FALSE)))</f>
        <v>105</v>
      </c>
      <c r="L255" s="38">
        <f>AVERAGE(IFERROR(VLOOKUP($A255,'Nates Projections'!$A$8:$O$500,12,FALSE),VLOOKUP($A255,'Blakes Projections'!$A$8:$O$500,12,FALSE)),IFERROR(VLOOKUP($A255,'Blakes Projections'!$A$8:$O$500,12,FALSE),VLOOKUP($A255,'Nates Projections'!$A$8:$O$500,12,FALSE)))</f>
        <v>49.8</v>
      </c>
      <c r="M255" s="38">
        <f>AVERAGE(IFERROR(VLOOKUP($A255,'Nates Projections'!$A$8:$O$500,13,FALSE),VLOOKUP($A255,'Blakes Projections'!$A$8:$O$500,13,FALSE)),IFERROR(VLOOKUP($A255,'Blakes Projections'!$A$8:$O$500,13,FALSE),VLOOKUP($A255,'Nates Projections'!$A$8:$O$500,13,FALSE)))</f>
        <v>39.549999999999997</v>
      </c>
      <c r="N255" s="52">
        <f t="shared" si="0"/>
        <v>0.12067938021454111</v>
      </c>
      <c r="O255" s="71">
        <f>AVERAGE(IFERROR(VLOOKUP($A255,'Nates Projections'!$A$8:$O$500,15,FALSE),VLOOKUP($A255,'Blakes Projections'!$A$8:$O$500,15,FALSE)),IFERROR(VLOOKUP($A255,'Blakes Projections'!$A$8:$O$500,15,FALSE),VLOOKUP($A255,'Nates Projections'!$A$8:$O$500,15,FALSE)))</f>
        <v>17.350000000000001</v>
      </c>
      <c r="P255" s="55">
        <f t="shared" ref="P255:Y255" si="268">IF(F$4="Yes",F255*F$5,0)</f>
        <v>101.25</v>
      </c>
      <c r="Q255" s="55">
        <f t="shared" si="268"/>
        <v>93.5625</v>
      </c>
      <c r="R255" s="55">
        <f t="shared" si="268"/>
        <v>0</v>
      </c>
      <c r="S255" s="55">
        <f t="shared" si="268"/>
        <v>3.9249999999999998</v>
      </c>
      <c r="T255" s="55">
        <f t="shared" si="268"/>
        <v>83.9</v>
      </c>
      <c r="U255" s="55">
        <f t="shared" si="268"/>
        <v>31.5</v>
      </c>
      <c r="V255" s="55">
        <f t="shared" si="268"/>
        <v>29.879999999999995</v>
      </c>
      <c r="W255" s="55">
        <f t="shared" si="268"/>
        <v>0</v>
      </c>
      <c r="X255" s="55">
        <f t="shared" si="268"/>
        <v>0</v>
      </c>
      <c r="Y255" s="56">
        <f t="shared" si="268"/>
        <v>0</v>
      </c>
      <c r="Z255" s="57">
        <f t="shared" si="2"/>
        <v>344.01750000000004</v>
      </c>
      <c r="AA255" s="59">
        <f t="shared" si="3"/>
        <v>4.0954464285714289</v>
      </c>
      <c r="AB255" s="59">
        <f t="shared" si="4"/>
        <v>-1.6279374999999987</v>
      </c>
      <c r="AC255" s="1"/>
      <c r="AD255" s="1"/>
      <c r="AE255" s="1"/>
      <c r="AF255" s="1"/>
      <c r="AG255" s="1"/>
      <c r="AH255" s="1"/>
      <c r="AI255" s="1"/>
      <c r="AJ255" s="1"/>
      <c r="AK255" s="1"/>
      <c r="AL255" s="1">
        <f>IFERROR(VLOOKUP(C255,CALC!$K$2:$M$8,2,FALSE),1)</f>
        <v>0.96</v>
      </c>
      <c r="AM255" s="1">
        <f>IFERROR(VLOOKUP(C255,CALC!$K$2:$M$8,3,FALSE),1)</f>
        <v>0.98</v>
      </c>
      <c r="AN255" s="1">
        <f>VLOOKUP(B255,CALC!$E$2:$H$33,3,FALSE)</f>
        <v>1</v>
      </c>
      <c r="AO255" s="1">
        <f>VLOOKUP(B255,CALC!$E$2:$H$33,4,FALSE)</f>
        <v>1</v>
      </c>
      <c r="AP255" s="1"/>
      <c r="AQ255" s="3">
        <f t="shared" si="5"/>
        <v>4.0135375</v>
      </c>
      <c r="AR255" s="3">
        <f t="shared" si="6"/>
        <v>3.9316285714285715</v>
      </c>
      <c r="AS255" s="3">
        <f t="shared" si="7"/>
        <v>4.0954464285714289</v>
      </c>
      <c r="AT255" s="3">
        <f t="shared" si="8"/>
        <v>4.0954464285714289</v>
      </c>
      <c r="AU255" s="3">
        <f t="shared" si="9"/>
        <v>4.0135375</v>
      </c>
      <c r="AV255" s="3">
        <f t="shared" si="10"/>
        <v>4.0135375</v>
      </c>
      <c r="AW255" s="3">
        <f t="shared" si="11"/>
        <v>3.9316285714285715</v>
      </c>
      <c r="AX255" s="3">
        <f t="shared" si="12"/>
        <v>3.9316285714285715</v>
      </c>
      <c r="AY255" s="3">
        <f t="shared" si="13"/>
        <v>-1.661160714285713</v>
      </c>
      <c r="AZ255" s="3">
        <f t="shared" si="14"/>
        <v>-1.6279374999999987</v>
      </c>
      <c r="BA255" s="3">
        <f t="shared" si="15"/>
        <v>-1.5947142857142844</v>
      </c>
      <c r="BB255" s="3">
        <f t="shared" si="16"/>
        <v>-1.661160714285713</v>
      </c>
      <c r="BC255" s="3">
        <f t="shared" si="17"/>
        <v>-1.661160714285713</v>
      </c>
      <c r="BD255" s="3">
        <f t="shared" si="18"/>
        <v>-1.6279374999999987</v>
      </c>
      <c r="BE255" s="3">
        <f t="shared" si="19"/>
        <v>-1.6279374999999987</v>
      </c>
      <c r="BF255" s="3">
        <f t="shared" si="20"/>
        <v>-1.5947142857142844</v>
      </c>
      <c r="BG255" s="3">
        <f t="shared" si="21"/>
        <v>-1.5947142857142844</v>
      </c>
    </row>
    <row r="256" spans="1:59" ht="15" x14ac:dyDescent="0.25">
      <c r="A256" s="38" t="s">
        <v>428</v>
      </c>
      <c r="B256" s="38" t="s">
        <v>21</v>
      </c>
      <c r="C256" s="38" t="s">
        <v>186</v>
      </c>
      <c r="D256" s="38"/>
      <c r="E256" s="39">
        <f>AVERAGE(IFERROR(VLOOKUP($A256,'Nates Projections'!$A$8:$O$500,5,FALSE),VLOOKUP($A256,'Blakes Projections'!$A$8:$O$500,5,FALSE)),IFERROR(VLOOKUP($A256,'Blakes Projections'!$A$8:$O$500,5,FALSE),VLOOKUP($A256,'Nates Projections'!$A$8:$O$500,5,FALSE)))</f>
        <v>84</v>
      </c>
      <c r="F256" s="38">
        <f>AVERAGE(IFERROR(VLOOKUP($A256,'Nates Projections'!$A$8:$O$500,6,FALSE),VLOOKUP($A256,'Blakes Projections'!$A$8:$O$500,6,FALSE)),IFERROR(VLOOKUP($A256,'Blakes Projections'!$A$8:$O$500,6,FALSE),VLOOKUP($A256,'Nates Projections'!$A$8:$O$500,6,FALSE)))</f>
        <v>21.65</v>
      </c>
      <c r="G256" s="38">
        <f>AVERAGE(IFERROR(VLOOKUP($A256,'Nates Projections'!$A$8:$O$500,7,FALSE),VLOOKUP($A256,'Blakes Projections'!$A$8:$O$500,7,FALSE)),IFERROR(VLOOKUP($A256,'Blakes Projections'!$A$8:$O$500,7,FALSE),VLOOKUP($A256,'Nates Projections'!$A$8:$O$500,7,FALSE)))</f>
        <v>12.8</v>
      </c>
      <c r="H256" s="38">
        <f>AVERAGE(IFERROR(VLOOKUP($A256,'Nates Projections'!$A$8:$O$500,8,FALSE),VLOOKUP($A256,'Blakes Projections'!$A$8:$O$500,8,FALSE)),IFERROR(VLOOKUP($A256,'Blakes Projections'!$A$8:$O$500,8,FALSE),VLOOKUP($A256,'Nates Projections'!$A$8:$O$500,8,FALSE)))</f>
        <v>34.450000000000003</v>
      </c>
      <c r="I256" s="38">
        <f>AVERAGE(IFERROR(VLOOKUP($A256,'Nates Projections'!$A$8:$O$500,9,FALSE),VLOOKUP($A256,'Blakes Projections'!$A$8:$O$500,9,FALSE)),IFERROR(VLOOKUP($A256,'Blakes Projections'!$A$8:$O$500,9,FALSE),VLOOKUP($A256,'Nates Projections'!$A$8:$O$500,9,FALSE)))</f>
        <v>5.85</v>
      </c>
      <c r="J256" s="38">
        <f>AVERAGE(IFERROR(VLOOKUP($A256,'Nates Projections'!$A$8:$O$500,10,FALSE),VLOOKUP($A256,'Blakes Projections'!$A$8:$O$500,10,FALSE)),IFERROR(VLOOKUP($A256,'Blakes Projections'!$A$8:$O$500,10,FALSE),VLOOKUP($A256,'Nates Projections'!$A$8:$O$500,10,FALSE)))</f>
        <v>168.7</v>
      </c>
      <c r="K256" s="38">
        <f>AVERAGE(IFERROR(VLOOKUP($A256,'Nates Projections'!$A$8:$O$500,11,FALSE),VLOOKUP($A256,'Blakes Projections'!$A$8:$O$500,11,FALSE)),IFERROR(VLOOKUP($A256,'Blakes Projections'!$A$8:$O$500,11,FALSE),VLOOKUP($A256,'Nates Projections'!$A$8:$O$500,11,FALSE)))</f>
        <v>235.10000000000002</v>
      </c>
      <c r="L256" s="38">
        <f>AVERAGE(IFERROR(VLOOKUP($A256,'Nates Projections'!$A$8:$O$500,12,FALSE),VLOOKUP($A256,'Blakes Projections'!$A$8:$O$500,12,FALSE)),IFERROR(VLOOKUP($A256,'Blakes Projections'!$A$8:$O$500,12,FALSE),VLOOKUP($A256,'Nates Projections'!$A$8:$O$500,12,FALSE)))</f>
        <v>50.45</v>
      </c>
      <c r="M256" s="38">
        <f>AVERAGE(IFERROR(VLOOKUP($A256,'Nates Projections'!$A$8:$O$500,13,FALSE),VLOOKUP($A256,'Blakes Projections'!$A$8:$O$500,13,FALSE)),IFERROR(VLOOKUP($A256,'Blakes Projections'!$A$8:$O$500,13,FALSE),VLOOKUP($A256,'Nates Projections'!$A$8:$O$500,13,FALSE)))</f>
        <v>21.9</v>
      </c>
      <c r="N256" s="52">
        <f t="shared" si="0"/>
        <v>0.12833432128037936</v>
      </c>
      <c r="O256" s="71">
        <f>AVERAGE(IFERROR(VLOOKUP($A256,'Nates Projections'!$A$8:$O$500,15,FALSE),VLOOKUP($A256,'Blakes Projections'!$A$8:$O$500,15,FALSE)),IFERROR(VLOOKUP($A256,'Blakes Projections'!$A$8:$O$500,15,FALSE),VLOOKUP($A256,'Nates Projections'!$A$8:$O$500,15,FALSE)))</f>
        <v>15.975</v>
      </c>
      <c r="P256" s="55">
        <f t="shared" ref="P256:Y256" si="269">IF(F$4="Yes",F256*F$5,0)</f>
        <v>108.25</v>
      </c>
      <c r="Q256" s="55">
        <f t="shared" si="269"/>
        <v>48</v>
      </c>
      <c r="R256" s="55">
        <f t="shared" si="269"/>
        <v>0</v>
      </c>
      <c r="S256" s="55">
        <f t="shared" si="269"/>
        <v>2.9249999999999998</v>
      </c>
      <c r="T256" s="55">
        <f t="shared" si="269"/>
        <v>84.35</v>
      </c>
      <c r="U256" s="55">
        <f t="shared" si="269"/>
        <v>70.53</v>
      </c>
      <c r="V256" s="55">
        <f t="shared" si="269"/>
        <v>30.27</v>
      </c>
      <c r="W256" s="55">
        <f t="shared" si="269"/>
        <v>0</v>
      </c>
      <c r="X256" s="55">
        <f t="shared" si="269"/>
        <v>0</v>
      </c>
      <c r="Y256" s="56">
        <f t="shared" si="269"/>
        <v>0</v>
      </c>
      <c r="Z256" s="57">
        <f t="shared" si="2"/>
        <v>344.32499999999999</v>
      </c>
      <c r="AA256" s="59">
        <f t="shared" si="3"/>
        <v>4.0991071428571431</v>
      </c>
      <c r="AB256" s="59">
        <f t="shared" si="4"/>
        <v>-1.6376099999999989</v>
      </c>
      <c r="AC256" s="1"/>
      <c r="AD256" s="1"/>
      <c r="AE256" s="1"/>
      <c r="AF256" s="1"/>
      <c r="AG256" s="1"/>
      <c r="AH256" s="1"/>
      <c r="AI256" s="1"/>
      <c r="AJ256" s="1"/>
      <c r="AK256" s="1"/>
      <c r="AL256" s="1">
        <f>IFERROR(VLOOKUP(C256,CALC!$K$2:$M$8,2,FALSE),1)</f>
        <v>1.08</v>
      </c>
      <c r="AM256" s="1">
        <f>IFERROR(VLOOKUP(C256,CALC!$K$2:$M$8,3,FALSE),1)</f>
        <v>1.04</v>
      </c>
      <c r="AN256" s="1">
        <f>VLOOKUP(B256,CALC!$E$2:$H$33,3,FALSE)</f>
        <v>0.9</v>
      </c>
      <c r="AO256" s="1">
        <f>VLOOKUP(B256,CALC!$E$2:$H$33,4,FALSE)</f>
        <v>0.95</v>
      </c>
      <c r="AP256" s="1"/>
      <c r="AQ256" s="3">
        <f t="shared" si="5"/>
        <v>4.2630714285714291</v>
      </c>
      <c r="AR256" s="3">
        <f t="shared" si="6"/>
        <v>4.4270357142857151</v>
      </c>
      <c r="AS256" s="3">
        <f t="shared" si="7"/>
        <v>3.8941517857142856</v>
      </c>
      <c r="AT256" s="3">
        <f t="shared" si="8"/>
        <v>3.6891964285714289</v>
      </c>
      <c r="AU256" s="3">
        <f t="shared" si="9"/>
        <v>4.0499178571428578</v>
      </c>
      <c r="AV256" s="3">
        <f t="shared" si="10"/>
        <v>3.8367642857142861</v>
      </c>
      <c r="AW256" s="3">
        <f t="shared" si="11"/>
        <v>4.2056839285714291</v>
      </c>
      <c r="AX256" s="3">
        <f t="shared" si="12"/>
        <v>3.9843321428571437</v>
      </c>
      <c r="AY256" s="3">
        <f t="shared" si="13"/>
        <v>-1.6574999999999989</v>
      </c>
      <c r="AZ256" s="3">
        <f t="shared" si="14"/>
        <v>-1.7237999999999989</v>
      </c>
      <c r="BA256" s="3">
        <f t="shared" si="15"/>
        <v>-1.7900999999999989</v>
      </c>
      <c r="BB256" s="3">
        <f t="shared" si="16"/>
        <v>-1.5746249999999988</v>
      </c>
      <c r="BC256" s="3">
        <f t="shared" si="17"/>
        <v>-1.491749999999999</v>
      </c>
      <c r="BD256" s="3">
        <f t="shared" si="18"/>
        <v>-1.6376099999999989</v>
      </c>
      <c r="BE256" s="3">
        <f t="shared" si="19"/>
        <v>-1.5514199999999991</v>
      </c>
      <c r="BF256" s="3">
        <f t="shared" si="20"/>
        <v>-1.700594999999999</v>
      </c>
      <c r="BG256" s="3">
        <f t="shared" si="21"/>
        <v>-1.611089999999999</v>
      </c>
    </row>
    <row r="257" spans="1:59" ht="15" x14ac:dyDescent="0.25">
      <c r="A257" s="38" t="s">
        <v>427</v>
      </c>
      <c r="B257" s="38" t="s">
        <v>39</v>
      </c>
      <c r="C257" s="38" t="s">
        <v>181</v>
      </c>
      <c r="D257" s="38"/>
      <c r="E257" s="39">
        <f>AVERAGE(IFERROR(VLOOKUP($A257,'Nates Projections'!$A$8:$O$500,5,FALSE),VLOOKUP($A257,'Blakes Projections'!$A$8:$O$500,5,FALSE)),IFERROR(VLOOKUP($A257,'Blakes Projections'!$A$8:$O$500,5,FALSE),VLOOKUP($A257,'Nates Projections'!$A$8:$O$500,5,FALSE)))</f>
        <v>84</v>
      </c>
      <c r="F257" s="38">
        <f>AVERAGE(IFERROR(VLOOKUP($A257,'Nates Projections'!$A$8:$O$500,6,FALSE),VLOOKUP($A257,'Blakes Projections'!$A$8:$O$500,6,FALSE)),IFERROR(VLOOKUP($A257,'Blakes Projections'!$A$8:$O$500,6,FALSE),VLOOKUP($A257,'Nates Projections'!$A$8:$O$500,6,FALSE)))</f>
        <v>10.649999999999999</v>
      </c>
      <c r="G257" s="38">
        <f>AVERAGE(IFERROR(VLOOKUP($A257,'Nates Projections'!$A$8:$O$500,7,FALSE),VLOOKUP($A257,'Blakes Projections'!$A$8:$O$500,7,FALSE)),IFERROR(VLOOKUP($A257,'Blakes Projections'!$A$8:$O$500,7,FALSE),VLOOKUP($A257,'Nates Projections'!$A$8:$O$500,7,FALSE)))</f>
        <v>24.700000000000003</v>
      </c>
      <c r="H257" s="38">
        <f>AVERAGE(IFERROR(VLOOKUP($A257,'Nates Projections'!$A$8:$O$500,8,FALSE),VLOOKUP($A257,'Blakes Projections'!$A$8:$O$500,8,FALSE)),IFERROR(VLOOKUP($A257,'Blakes Projections'!$A$8:$O$500,8,FALSE),VLOOKUP($A257,'Nates Projections'!$A$8:$O$500,8,FALSE)))</f>
        <v>35.35</v>
      </c>
      <c r="I257" s="38">
        <f>AVERAGE(IFERROR(VLOOKUP($A257,'Nates Projections'!$A$8:$O$500,9,FALSE),VLOOKUP($A257,'Blakes Projections'!$A$8:$O$500,9,FALSE)),IFERROR(VLOOKUP($A257,'Blakes Projections'!$A$8:$O$500,9,FALSE),VLOOKUP($A257,'Nates Projections'!$A$8:$O$500,9,FALSE)))</f>
        <v>5.0500000000000007</v>
      </c>
      <c r="J257" s="38">
        <f>AVERAGE(IFERROR(VLOOKUP($A257,'Nates Projections'!$A$8:$O$500,10,FALSE),VLOOKUP($A257,'Blakes Projections'!$A$8:$O$500,10,FALSE)),IFERROR(VLOOKUP($A257,'Blakes Projections'!$A$8:$O$500,10,FALSE),VLOOKUP($A257,'Nates Projections'!$A$8:$O$500,10,FALSE)))</f>
        <v>103.8</v>
      </c>
      <c r="K257" s="38">
        <f>AVERAGE(IFERROR(VLOOKUP($A257,'Nates Projections'!$A$8:$O$500,11,FALSE),VLOOKUP($A257,'Blakes Projections'!$A$8:$O$500,11,FALSE)),IFERROR(VLOOKUP($A257,'Blakes Projections'!$A$8:$O$500,11,FALSE),VLOOKUP($A257,'Nates Projections'!$A$8:$O$500,11,FALSE)))</f>
        <v>34.450000000000003</v>
      </c>
      <c r="L257" s="38">
        <f>AVERAGE(IFERROR(VLOOKUP($A257,'Nates Projections'!$A$8:$O$500,12,FALSE),VLOOKUP($A257,'Blakes Projections'!$A$8:$O$500,12,FALSE)),IFERROR(VLOOKUP($A257,'Blakes Projections'!$A$8:$O$500,12,FALSE),VLOOKUP($A257,'Nates Projections'!$A$8:$O$500,12,FALSE)))</f>
        <v>107.1</v>
      </c>
      <c r="M257" s="38">
        <f>AVERAGE(IFERROR(VLOOKUP($A257,'Nates Projections'!$A$8:$O$500,13,FALSE),VLOOKUP($A257,'Blakes Projections'!$A$8:$O$500,13,FALSE)),IFERROR(VLOOKUP($A257,'Blakes Projections'!$A$8:$O$500,13,FALSE),VLOOKUP($A257,'Nates Projections'!$A$8:$O$500,13,FALSE)))</f>
        <v>15.7</v>
      </c>
      <c r="N257" s="52">
        <f t="shared" si="0"/>
        <v>0.10260115606936415</v>
      </c>
      <c r="O257" s="71">
        <f>AVERAGE(IFERROR(VLOOKUP($A257,'Nates Projections'!$A$8:$O$500,15,FALSE),VLOOKUP($A257,'Blakes Projections'!$A$8:$O$500,15,FALSE)),IFERROR(VLOOKUP($A257,'Blakes Projections'!$A$8:$O$500,15,FALSE),VLOOKUP($A257,'Nates Projections'!$A$8:$O$500,15,FALSE)))</f>
        <v>19.925000000000001</v>
      </c>
      <c r="P257" s="55">
        <f t="shared" ref="P257:Y257" si="270">IF(F$4="Yes",F257*F$5,0)</f>
        <v>53.249999999999993</v>
      </c>
      <c r="Q257" s="55">
        <f t="shared" si="270"/>
        <v>92.625000000000014</v>
      </c>
      <c r="R257" s="55">
        <f t="shared" si="270"/>
        <v>0</v>
      </c>
      <c r="S257" s="55">
        <f t="shared" si="270"/>
        <v>2.5250000000000004</v>
      </c>
      <c r="T257" s="55">
        <f t="shared" si="270"/>
        <v>51.9</v>
      </c>
      <c r="U257" s="55">
        <f t="shared" si="270"/>
        <v>10.335000000000001</v>
      </c>
      <c r="V257" s="55">
        <f t="shared" si="270"/>
        <v>64.259999999999991</v>
      </c>
      <c r="W257" s="55">
        <f t="shared" si="270"/>
        <v>0</v>
      </c>
      <c r="X257" s="55">
        <f t="shared" si="270"/>
        <v>0</v>
      </c>
      <c r="Y257" s="56">
        <f t="shared" si="270"/>
        <v>0</v>
      </c>
      <c r="Z257" s="57">
        <f t="shared" si="2"/>
        <v>274.89499999999998</v>
      </c>
      <c r="AA257" s="59">
        <f t="shared" si="3"/>
        <v>3.2725595238095235</v>
      </c>
      <c r="AB257" s="59">
        <f t="shared" si="4"/>
        <v>-1.5599565476190485</v>
      </c>
      <c r="AC257" s="1"/>
      <c r="AD257" s="1"/>
      <c r="AE257" s="1"/>
      <c r="AF257" s="1"/>
      <c r="AG257" s="1"/>
      <c r="AH257" s="1"/>
      <c r="AI257" s="1"/>
      <c r="AJ257" s="1"/>
      <c r="AK257" s="1"/>
      <c r="AL257" s="1">
        <f>IFERROR(VLOOKUP(C257,CALC!$K$2:$M$8,2,FALSE),1)</f>
        <v>1</v>
      </c>
      <c r="AM257" s="1">
        <f>IFERROR(VLOOKUP(C257,CALC!$K$2:$M$8,3,FALSE),1)</f>
        <v>1</v>
      </c>
      <c r="AN257" s="1">
        <f>VLOOKUP(B257,CALC!$E$2:$H$33,3,FALSE)</f>
        <v>0.9</v>
      </c>
      <c r="AO257" s="1">
        <f>VLOOKUP(B257,CALC!$E$2:$H$33,4,FALSE)</f>
        <v>0.95</v>
      </c>
      <c r="AP257" s="1"/>
      <c r="AQ257" s="3">
        <f t="shared" si="5"/>
        <v>3.2725595238095235</v>
      </c>
      <c r="AR257" s="3">
        <f t="shared" si="6"/>
        <v>3.2725595238095235</v>
      </c>
      <c r="AS257" s="3">
        <f t="shared" si="7"/>
        <v>3.1089315476190471</v>
      </c>
      <c r="AT257" s="3">
        <f t="shared" si="8"/>
        <v>2.9453035714285711</v>
      </c>
      <c r="AU257" s="3">
        <f t="shared" si="9"/>
        <v>3.1089315476190471</v>
      </c>
      <c r="AV257" s="3">
        <f t="shared" si="10"/>
        <v>2.9453035714285711</v>
      </c>
      <c r="AW257" s="3">
        <f t="shared" si="11"/>
        <v>3.1089315476190471</v>
      </c>
      <c r="AX257" s="3">
        <f t="shared" si="12"/>
        <v>2.9453035714285711</v>
      </c>
      <c r="AY257" s="3">
        <f t="shared" si="13"/>
        <v>-1.6420595238095248</v>
      </c>
      <c r="AZ257" s="3">
        <f t="shared" si="14"/>
        <v>-1.6420595238095248</v>
      </c>
      <c r="BA257" s="3">
        <f t="shared" si="15"/>
        <v>-1.6420595238095248</v>
      </c>
      <c r="BB257" s="3">
        <f t="shared" si="16"/>
        <v>-1.5599565476190485</v>
      </c>
      <c r="BC257" s="3">
        <f t="shared" si="17"/>
        <v>-1.4778535714285723</v>
      </c>
      <c r="BD257" s="3">
        <f t="shared" si="18"/>
        <v>-1.5599565476190485</v>
      </c>
      <c r="BE257" s="3">
        <f t="shared" si="19"/>
        <v>-1.4778535714285723</v>
      </c>
      <c r="BF257" s="3">
        <f t="shared" si="20"/>
        <v>-1.5599565476190485</v>
      </c>
      <c r="BG257" s="3">
        <f t="shared" si="21"/>
        <v>-1.4778535714285723</v>
      </c>
    </row>
    <row r="258" spans="1:59" ht="15" x14ac:dyDescent="0.25">
      <c r="A258" s="38" t="s">
        <v>430</v>
      </c>
      <c r="B258" s="38" t="s">
        <v>53</v>
      </c>
      <c r="C258" s="38" t="s">
        <v>181</v>
      </c>
      <c r="D258" s="38"/>
      <c r="E258" s="39">
        <f>AVERAGE(IFERROR(VLOOKUP($A258,'Nates Projections'!$A$8:$O$500,5,FALSE),VLOOKUP($A258,'Blakes Projections'!$A$8:$O$500,5,FALSE)),IFERROR(VLOOKUP($A258,'Blakes Projections'!$A$8:$O$500,5,FALSE),VLOOKUP($A258,'Nates Projections'!$A$8:$O$500,5,FALSE)))</f>
        <v>84</v>
      </c>
      <c r="F258" s="38">
        <f>AVERAGE(IFERROR(VLOOKUP($A258,'Nates Projections'!$A$8:$O$500,6,FALSE),VLOOKUP($A258,'Blakes Projections'!$A$8:$O$500,6,FALSE)),IFERROR(VLOOKUP($A258,'Blakes Projections'!$A$8:$O$500,6,FALSE),VLOOKUP($A258,'Nates Projections'!$A$8:$O$500,6,FALSE)))</f>
        <v>8</v>
      </c>
      <c r="G258" s="38">
        <f>AVERAGE(IFERROR(VLOOKUP($A258,'Nates Projections'!$A$8:$O$500,7,FALSE),VLOOKUP($A258,'Blakes Projections'!$A$8:$O$500,7,FALSE)),IFERROR(VLOOKUP($A258,'Blakes Projections'!$A$8:$O$500,7,FALSE),VLOOKUP($A258,'Nates Projections'!$A$8:$O$500,7,FALSE)))</f>
        <v>24.85</v>
      </c>
      <c r="H258" s="38">
        <f>AVERAGE(IFERROR(VLOOKUP($A258,'Nates Projections'!$A$8:$O$500,8,FALSE),VLOOKUP($A258,'Blakes Projections'!$A$8:$O$500,8,FALSE)),IFERROR(VLOOKUP($A258,'Blakes Projections'!$A$8:$O$500,8,FALSE),VLOOKUP($A258,'Nates Projections'!$A$8:$O$500,8,FALSE)))</f>
        <v>32.849999999999994</v>
      </c>
      <c r="I258" s="38">
        <f>AVERAGE(IFERROR(VLOOKUP($A258,'Nates Projections'!$A$8:$O$500,9,FALSE),VLOOKUP($A258,'Blakes Projections'!$A$8:$O$500,9,FALSE)),IFERROR(VLOOKUP($A258,'Blakes Projections'!$A$8:$O$500,9,FALSE),VLOOKUP($A258,'Nates Projections'!$A$8:$O$500,9,FALSE)))</f>
        <v>7.05</v>
      </c>
      <c r="J258" s="38">
        <f>AVERAGE(IFERROR(VLOOKUP($A258,'Nates Projections'!$A$8:$O$500,10,FALSE),VLOOKUP($A258,'Blakes Projections'!$A$8:$O$500,10,FALSE)),IFERROR(VLOOKUP($A258,'Blakes Projections'!$A$8:$O$500,10,FALSE),VLOOKUP($A258,'Nates Projections'!$A$8:$O$500,10,FALSE)))</f>
        <v>115.15</v>
      </c>
      <c r="K258" s="38">
        <f>AVERAGE(IFERROR(VLOOKUP($A258,'Nates Projections'!$A$8:$O$500,11,FALSE),VLOOKUP($A258,'Blakes Projections'!$A$8:$O$500,11,FALSE)),IFERROR(VLOOKUP($A258,'Blakes Projections'!$A$8:$O$500,11,FALSE),VLOOKUP($A258,'Nates Projections'!$A$8:$O$500,11,FALSE)))</f>
        <v>71.800000000000011</v>
      </c>
      <c r="L258" s="38">
        <f>AVERAGE(IFERROR(VLOOKUP($A258,'Nates Projections'!$A$8:$O$500,12,FALSE),VLOOKUP($A258,'Blakes Projections'!$A$8:$O$500,12,FALSE)),IFERROR(VLOOKUP($A258,'Blakes Projections'!$A$8:$O$500,12,FALSE),VLOOKUP($A258,'Nates Projections'!$A$8:$O$500,12,FALSE)))</f>
        <v>100.8</v>
      </c>
      <c r="M258" s="38">
        <f>AVERAGE(IFERROR(VLOOKUP($A258,'Nates Projections'!$A$8:$O$500,13,FALSE),VLOOKUP($A258,'Blakes Projections'!$A$8:$O$500,13,FALSE)),IFERROR(VLOOKUP($A258,'Blakes Projections'!$A$8:$O$500,13,FALSE),VLOOKUP($A258,'Nates Projections'!$A$8:$O$500,13,FALSE)))</f>
        <v>49.65</v>
      </c>
      <c r="N258" s="52">
        <f t="shared" si="0"/>
        <v>6.9474598349978281E-2</v>
      </c>
      <c r="O258" s="71">
        <f>AVERAGE(IFERROR(VLOOKUP($A258,'Nates Projections'!$A$8:$O$500,15,FALSE),VLOOKUP($A258,'Blakes Projections'!$A$8:$O$500,15,FALSE)),IFERROR(VLOOKUP($A258,'Blakes Projections'!$A$8:$O$500,15,FALSE),VLOOKUP($A258,'Nates Projections'!$A$8:$O$500,15,FALSE)))</f>
        <v>22.524999999999999</v>
      </c>
      <c r="P258" s="55">
        <f t="shared" ref="P258:Y258" si="271">IF(F$4="Yes",F258*F$5,0)</f>
        <v>40</v>
      </c>
      <c r="Q258" s="55">
        <f t="shared" si="271"/>
        <v>93.1875</v>
      </c>
      <c r="R258" s="55">
        <f t="shared" si="271"/>
        <v>0</v>
      </c>
      <c r="S258" s="55">
        <f t="shared" si="271"/>
        <v>3.5249999999999999</v>
      </c>
      <c r="T258" s="55">
        <f t="shared" si="271"/>
        <v>57.575000000000003</v>
      </c>
      <c r="U258" s="55">
        <f t="shared" si="271"/>
        <v>21.540000000000003</v>
      </c>
      <c r="V258" s="55">
        <f t="shared" si="271"/>
        <v>60.48</v>
      </c>
      <c r="W258" s="55">
        <f t="shared" si="271"/>
        <v>0</v>
      </c>
      <c r="X258" s="55">
        <f t="shared" si="271"/>
        <v>0</v>
      </c>
      <c r="Y258" s="56">
        <f t="shared" si="271"/>
        <v>0</v>
      </c>
      <c r="Z258" s="57">
        <f t="shared" si="2"/>
        <v>276.3075</v>
      </c>
      <c r="AA258" s="59">
        <f t="shared" si="3"/>
        <v>3.2893750000000002</v>
      </c>
      <c r="AB258" s="59">
        <f t="shared" si="4"/>
        <v>-1.6008653869047624</v>
      </c>
      <c r="AC258" s="1"/>
      <c r="AD258" s="1"/>
      <c r="AE258" s="1"/>
      <c r="AF258" s="1"/>
      <c r="AG258" s="1"/>
      <c r="AH258" s="1"/>
      <c r="AI258" s="1"/>
      <c r="AJ258" s="1"/>
      <c r="AK258" s="1"/>
      <c r="AL258" s="1">
        <f>IFERROR(VLOOKUP(C258,CALC!$K$2:$M$8,2,FALSE),1)</f>
        <v>1</v>
      </c>
      <c r="AM258" s="1">
        <f>IFERROR(VLOOKUP(C258,CALC!$K$2:$M$8,3,FALSE),1)</f>
        <v>1</v>
      </c>
      <c r="AN258" s="1">
        <f>VLOOKUP(B258,CALC!$E$2:$H$33,3,FALSE)</f>
        <v>0.97</v>
      </c>
      <c r="AO258" s="1">
        <f>VLOOKUP(B258,CALC!$E$2:$H$33,4,FALSE)</f>
        <v>0.98499999999999999</v>
      </c>
      <c r="AP258" s="1"/>
      <c r="AQ258" s="3">
        <f t="shared" si="5"/>
        <v>3.2893750000000002</v>
      </c>
      <c r="AR258" s="3">
        <f t="shared" si="6"/>
        <v>3.2893750000000002</v>
      </c>
      <c r="AS258" s="3">
        <f t="shared" si="7"/>
        <v>3.240034375</v>
      </c>
      <c r="AT258" s="3">
        <f t="shared" si="8"/>
        <v>3.1906937499999999</v>
      </c>
      <c r="AU258" s="3">
        <f t="shared" si="9"/>
        <v>3.240034375</v>
      </c>
      <c r="AV258" s="3">
        <f t="shared" si="10"/>
        <v>3.1906937499999999</v>
      </c>
      <c r="AW258" s="3">
        <f t="shared" si="11"/>
        <v>3.240034375</v>
      </c>
      <c r="AX258" s="3">
        <f t="shared" si="12"/>
        <v>3.1906937499999999</v>
      </c>
      <c r="AY258" s="3">
        <f t="shared" si="13"/>
        <v>-1.6252440476190482</v>
      </c>
      <c r="AZ258" s="3">
        <f t="shared" si="14"/>
        <v>-1.6252440476190482</v>
      </c>
      <c r="BA258" s="3">
        <f t="shared" si="15"/>
        <v>-1.6252440476190482</v>
      </c>
      <c r="BB258" s="3">
        <f t="shared" si="16"/>
        <v>-1.6008653869047624</v>
      </c>
      <c r="BC258" s="3">
        <f t="shared" si="17"/>
        <v>-1.5764867261904767</v>
      </c>
      <c r="BD258" s="3">
        <f t="shared" si="18"/>
        <v>-1.6008653869047624</v>
      </c>
      <c r="BE258" s="3">
        <f t="shared" si="19"/>
        <v>-1.5764867261904767</v>
      </c>
      <c r="BF258" s="3">
        <f t="shared" si="20"/>
        <v>-1.6008653869047624</v>
      </c>
      <c r="BG258" s="3">
        <f t="shared" si="21"/>
        <v>-1.5764867261904767</v>
      </c>
    </row>
    <row r="259" spans="1:59" ht="15" x14ac:dyDescent="0.25">
      <c r="A259" s="38" t="s">
        <v>433</v>
      </c>
      <c r="B259" s="38" t="s">
        <v>72</v>
      </c>
      <c r="C259" s="38" t="s">
        <v>196</v>
      </c>
      <c r="D259" s="38"/>
      <c r="E259" s="39">
        <f>AVERAGE(IFERROR(VLOOKUP($A259,'Nates Projections'!$A$8:$O$500,5,FALSE),VLOOKUP($A259,'Blakes Projections'!$A$8:$O$500,5,FALSE)),IFERROR(VLOOKUP($A259,'Blakes Projections'!$A$8:$O$500,5,FALSE),VLOOKUP($A259,'Nates Projections'!$A$8:$O$500,5,FALSE)))</f>
        <v>84</v>
      </c>
      <c r="F259" s="38">
        <f>AVERAGE(IFERROR(VLOOKUP($A259,'Nates Projections'!$A$8:$O$500,6,FALSE),VLOOKUP($A259,'Blakes Projections'!$A$8:$O$500,6,FALSE)),IFERROR(VLOOKUP($A259,'Blakes Projections'!$A$8:$O$500,6,FALSE),VLOOKUP($A259,'Nates Projections'!$A$8:$O$500,6,FALSE)))</f>
        <v>22.450000000000003</v>
      </c>
      <c r="G259" s="38">
        <f>AVERAGE(IFERROR(VLOOKUP($A259,'Nates Projections'!$A$8:$O$500,7,FALSE),VLOOKUP($A259,'Blakes Projections'!$A$8:$O$500,7,FALSE)),IFERROR(VLOOKUP($A259,'Blakes Projections'!$A$8:$O$500,7,FALSE),VLOOKUP($A259,'Nates Projections'!$A$8:$O$500,7,FALSE)))</f>
        <v>28</v>
      </c>
      <c r="H259" s="38">
        <f>AVERAGE(IFERROR(VLOOKUP($A259,'Nates Projections'!$A$8:$O$500,8,FALSE),VLOOKUP($A259,'Blakes Projections'!$A$8:$O$500,8,FALSE)),IFERROR(VLOOKUP($A259,'Blakes Projections'!$A$8:$O$500,8,FALSE),VLOOKUP($A259,'Nates Projections'!$A$8:$O$500,8,FALSE)))</f>
        <v>50.45</v>
      </c>
      <c r="I259" s="38">
        <f>AVERAGE(IFERROR(VLOOKUP($A259,'Nates Projections'!$A$8:$O$500,9,FALSE),VLOOKUP($A259,'Blakes Projections'!$A$8:$O$500,9,FALSE)),IFERROR(VLOOKUP($A259,'Blakes Projections'!$A$8:$O$500,9,FALSE),VLOOKUP($A259,'Nates Projections'!$A$8:$O$500,9,FALSE)))</f>
        <v>10.050000000000001</v>
      </c>
      <c r="J259" s="38">
        <f>AVERAGE(IFERROR(VLOOKUP($A259,'Nates Projections'!$A$8:$O$500,10,FALSE),VLOOKUP($A259,'Blakes Projections'!$A$8:$O$500,10,FALSE)),IFERROR(VLOOKUP($A259,'Blakes Projections'!$A$8:$O$500,10,FALSE),VLOOKUP($A259,'Nates Projections'!$A$8:$O$500,10,FALSE)))</f>
        <v>181.05</v>
      </c>
      <c r="K259" s="38">
        <f>AVERAGE(IFERROR(VLOOKUP($A259,'Nates Projections'!$A$8:$O$500,11,FALSE),VLOOKUP($A259,'Blakes Projections'!$A$8:$O$500,11,FALSE)),IFERROR(VLOOKUP($A259,'Blakes Projections'!$A$8:$O$500,11,FALSE),VLOOKUP($A259,'Nates Projections'!$A$8:$O$500,11,FALSE)))</f>
        <v>48.8</v>
      </c>
      <c r="L259" s="38">
        <f>AVERAGE(IFERROR(VLOOKUP($A259,'Nates Projections'!$A$8:$O$500,12,FALSE),VLOOKUP($A259,'Blakes Projections'!$A$8:$O$500,12,FALSE)),IFERROR(VLOOKUP($A259,'Blakes Projections'!$A$8:$O$500,12,FALSE),VLOOKUP($A259,'Nates Projections'!$A$8:$O$500,12,FALSE)))</f>
        <v>25.15</v>
      </c>
      <c r="M259" s="38">
        <f>AVERAGE(IFERROR(VLOOKUP($A259,'Nates Projections'!$A$8:$O$500,13,FALSE),VLOOKUP($A259,'Blakes Projections'!$A$8:$O$500,13,FALSE)),IFERROR(VLOOKUP($A259,'Blakes Projections'!$A$8:$O$500,13,FALSE),VLOOKUP($A259,'Nates Projections'!$A$8:$O$500,13,FALSE)))</f>
        <v>20.8</v>
      </c>
      <c r="N259" s="52">
        <f t="shared" si="0"/>
        <v>0.12399889533278101</v>
      </c>
      <c r="O259" s="71">
        <f>AVERAGE(IFERROR(VLOOKUP($A259,'Nates Projections'!$A$8:$O$500,15,FALSE),VLOOKUP($A259,'Blakes Projections'!$A$8:$O$500,15,FALSE)),IFERROR(VLOOKUP($A259,'Blakes Projections'!$A$8:$O$500,15,FALSE),VLOOKUP($A259,'Nates Projections'!$A$8:$O$500,15,FALSE)))</f>
        <v>15.675000000000001</v>
      </c>
      <c r="P259" s="55">
        <f t="shared" ref="P259:Y259" si="272">IF(F$4="Yes",F259*F$5,0)</f>
        <v>112.25000000000001</v>
      </c>
      <c r="Q259" s="55">
        <f t="shared" si="272"/>
        <v>105</v>
      </c>
      <c r="R259" s="55">
        <f t="shared" si="272"/>
        <v>0</v>
      </c>
      <c r="S259" s="55">
        <f t="shared" si="272"/>
        <v>5.0250000000000004</v>
      </c>
      <c r="T259" s="55">
        <f t="shared" si="272"/>
        <v>90.525000000000006</v>
      </c>
      <c r="U259" s="55">
        <f t="shared" si="272"/>
        <v>14.639999999999999</v>
      </c>
      <c r="V259" s="55">
        <f t="shared" si="272"/>
        <v>15.089999999999998</v>
      </c>
      <c r="W259" s="55">
        <f t="shared" si="272"/>
        <v>0</v>
      </c>
      <c r="X259" s="55">
        <f t="shared" si="272"/>
        <v>0</v>
      </c>
      <c r="Y259" s="56">
        <f t="shared" si="272"/>
        <v>0</v>
      </c>
      <c r="Z259" s="57">
        <f t="shared" si="2"/>
        <v>342.53</v>
      </c>
      <c r="AA259" s="59">
        <f t="shared" si="3"/>
        <v>4.0777380952380948</v>
      </c>
      <c r="AB259" s="59">
        <f t="shared" si="4"/>
        <v>-1.6872633928571421</v>
      </c>
      <c r="AC259" s="1"/>
      <c r="AD259" s="1"/>
      <c r="AE259" s="1"/>
      <c r="AF259" s="1"/>
      <c r="AG259" s="1"/>
      <c r="AH259" s="1"/>
      <c r="AI259" s="1"/>
      <c r="AJ259" s="1"/>
      <c r="AK259" s="1"/>
      <c r="AL259" s="1">
        <f>IFERROR(VLOOKUP(C259,CALC!$K$2:$M$8,2,FALSE),1)</f>
        <v>1.01</v>
      </c>
      <c r="AM259" s="1">
        <f>IFERROR(VLOOKUP(C259,CALC!$K$2:$M$8,3,FALSE),1)</f>
        <v>1.0049999999999999</v>
      </c>
      <c r="AN259" s="1">
        <f>VLOOKUP(B259,CALC!$E$2:$H$33,3,FALSE)</f>
        <v>1</v>
      </c>
      <c r="AO259" s="1">
        <f>VLOOKUP(B259,CALC!$E$2:$H$33,4,FALSE)</f>
        <v>1</v>
      </c>
      <c r="AP259" s="1"/>
      <c r="AQ259" s="3">
        <f t="shared" si="5"/>
        <v>4.0981267857142845</v>
      </c>
      <c r="AR259" s="3">
        <f t="shared" si="6"/>
        <v>4.1185154761904759</v>
      </c>
      <c r="AS259" s="3">
        <f t="shared" si="7"/>
        <v>4.0777380952380948</v>
      </c>
      <c r="AT259" s="3">
        <f t="shared" si="8"/>
        <v>4.0777380952380948</v>
      </c>
      <c r="AU259" s="3">
        <f t="shared" si="9"/>
        <v>4.0981267857142845</v>
      </c>
      <c r="AV259" s="3">
        <f t="shared" si="10"/>
        <v>4.0981267857142845</v>
      </c>
      <c r="AW259" s="3">
        <f t="shared" si="11"/>
        <v>4.1185154761904759</v>
      </c>
      <c r="AX259" s="3">
        <f t="shared" si="12"/>
        <v>4.1185154761904759</v>
      </c>
      <c r="AY259" s="3">
        <f t="shared" si="13"/>
        <v>-1.6788690476190471</v>
      </c>
      <c r="AZ259" s="3">
        <f t="shared" si="14"/>
        <v>-1.6872633928571421</v>
      </c>
      <c r="BA259" s="3">
        <f t="shared" si="15"/>
        <v>-1.6956577380952376</v>
      </c>
      <c r="BB259" s="3">
        <f t="shared" si="16"/>
        <v>-1.6788690476190471</v>
      </c>
      <c r="BC259" s="3">
        <f t="shared" si="17"/>
        <v>-1.6788690476190471</v>
      </c>
      <c r="BD259" s="3">
        <f t="shared" si="18"/>
        <v>-1.6872633928571421</v>
      </c>
      <c r="BE259" s="3">
        <f t="shared" si="19"/>
        <v>-1.6872633928571421</v>
      </c>
      <c r="BF259" s="3">
        <f t="shared" si="20"/>
        <v>-1.6956577380952376</v>
      </c>
      <c r="BG259" s="3">
        <f t="shared" si="21"/>
        <v>-1.6956577380952376</v>
      </c>
    </row>
    <row r="260" spans="1:59" ht="15" x14ac:dyDescent="0.25">
      <c r="A260" s="38" t="s">
        <v>442</v>
      </c>
      <c r="B260" s="38" t="s">
        <v>45</v>
      </c>
      <c r="C260" s="38" t="s">
        <v>181</v>
      </c>
      <c r="D260" s="38"/>
      <c r="E260" s="39">
        <f>AVERAGE(IFERROR(VLOOKUP($A260,'Nates Projections'!$A$8:$O$500,5,FALSE),VLOOKUP($A260,'Blakes Projections'!$A$8:$O$500,5,FALSE)),IFERROR(VLOOKUP($A260,'Blakes Projections'!$A$8:$O$500,5,FALSE),VLOOKUP($A260,'Nates Projections'!$A$8:$O$500,5,FALSE)))</f>
        <v>84</v>
      </c>
      <c r="F260" s="38">
        <f>AVERAGE(IFERROR(VLOOKUP($A260,'Nates Projections'!$A$8:$O$500,6,FALSE),VLOOKUP($A260,'Blakes Projections'!$A$8:$O$500,6,FALSE)),IFERROR(VLOOKUP($A260,'Blakes Projections'!$A$8:$O$500,6,FALSE),VLOOKUP($A260,'Nates Projections'!$A$8:$O$500,6,FALSE)))</f>
        <v>7.7</v>
      </c>
      <c r="G260" s="38">
        <f>AVERAGE(IFERROR(VLOOKUP($A260,'Nates Projections'!$A$8:$O$500,7,FALSE),VLOOKUP($A260,'Blakes Projections'!$A$8:$O$500,7,FALSE)),IFERROR(VLOOKUP($A260,'Blakes Projections'!$A$8:$O$500,7,FALSE),VLOOKUP($A260,'Nates Projections'!$A$8:$O$500,7,FALSE)))</f>
        <v>23.200000000000003</v>
      </c>
      <c r="H260" s="38">
        <f>AVERAGE(IFERROR(VLOOKUP($A260,'Nates Projections'!$A$8:$O$500,8,FALSE),VLOOKUP($A260,'Blakes Projections'!$A$8:$O$500,8,FALSE)),IFERROR(VLOOKUP($A260,'Blakes Projections'!$A$8:$O$500,8,FALSE),VLOOKUP($A260,'Nates Projections'!$A$8:$O$500,8,FALSE)))</f>
        <v>30.9</v>
      </c>
      <c r="I260" s="38">
        <f>AVERAGE(IFERROR(VLOOKUP($A260,'Nates Projections'!$A$8:$O$500,9,FALSE),VLOOKUP($A260,'Blakes Projections'!$A$8:$O$500,9,FALSE)),IFERROR(VLOOKUP($A260,'Blakes Projections'!$A$8:$O$500,9,FALSE),VLOOKUP($A260,'Nates Projections'!$A$8:$O$500,9,FALSE)))</f>
        <v>4.25</v>
      </c>
      <c r="J260" s="38">
        <f>AVERAGE(IFERROR(VLOOKUP($A260,'Nates Projections'!$A$8:$O$500,10,FALSE),VLOOKUP($A260,'Blakes Projections'!$A$8:$O$500,10,FALSE)),IFERROR(VLOOKUP($A260,'Blakes Projections'!$A$8:$O$500,10,FALSE),VLOOKUP($A260,'Nates Projections'!$A$8:$O$500,10,FALSE)))</f>
        <v>128.5</v>
      </c>
      <c r="K260" s="38">
        <f>AVERAGE(IFERROR(VLOOKUP($A260,'Nates Projections'!$A$8:$O$500,11,FALSE),VLOOKUP($A260,'Blakes Projections'!$A$8:$O$500,11,FALSE)),IFERROR(VLOOKUP($A260,'Blakes Projections'!$A$8:$O$500,11,FALSE),VLOOKUP($A260,'Nates Projections'!$A$8:$O$500,11,FALSE)))</f>
        <v>64.3</v>
      </c>
      <c r="L260" s="38">
        <f>AVERAGE(IFERROR(VLOOKUP($A260,'Nates Projections'!$A$8:$O$500,12,FALSE),VLOOKUP($A260,'Blakes Projections'!$A$8:$O$500,12,FALSE)),IFERROR(VLOOKUP($A260,'Blakes Projections'!$A$8:$O$500,12,FALSE),VLOOKUP($A260,'Nates Projections'!$A$8:$O$500,12,FALSE)))</f>
        <v>94.9</v>
      </c>
      <c r="M260" s="38">
        <f>AVERAGE(IFERROR(VLOOKUP($A260,'Nates Projections'!$A$8:$O$500,13,FALSE),VLOOKUP($A260,'Blakes Projections'!$A$8:$O$500,13,FALSE)),IFERROR(VLOOKUP($A260,'Blakes Projections'!$A$8:$O$500,13,FALSE),VLOOKUP($A260,'Nates Projections'!$A$8:$O$500,13,FALSE)))</f>
        <v>41.2</v>
      </c>
      <c r="N260" s="52">
        <f t="shared" si="0"/>
        <v>5.992217898832685E-2</v>
      </c>
      <c r="O260" s="71">
        <f>AVERAGE(IFERROR(VLOOKUP($A260,'Nates Projections'!$A$8:$O$500,15,FALSE),VLOOKUP($A260,'Blakes Projections'!$A$8:$O$500,15,FALSE)),IFERROR(VLOOKUP($A260,'Blakes Projections'!$A$8:$O$500,15,FALSE),VLOOKUP($A260,'Nates Projections'!$A$8:$O$500,15,FALSE)))</f>
        <v>22.425000000000001</v>
      </c>
      <c r="P260" s="55">
        <f t="shared" ref="P260:Y260" si="273">IF(F$4="Yes",F260*F$5,0)</f>
        <v>38.5</v>
      </c>
      <c r="Q260" s="55">
        <f t="shared" si="273"/>
        <v>87.000000000000014</v>
      </c>
      <c r="R260" s="55">
        <f t="shared" si="273"/>
        <v>0</v>
      </c>
      <c r="S260" s="55">
        <f t="shared" si="273"/>
        <v>2.125</v>
      </c>
      <c r="T260" s="55">
        <f t="shared" si="273"/>
        <v>64.25</v>
      </c>
      <c r="U260" s="55">
        <f t="shared" si="273"/>
        <v>19.29</v>
      </c>
      <c r="V260" s="55">
        <f t="shared" si="273"/>
        <v>56.940000000000005</v>
      </c>
      <c r="W260" s="55">
        <f t="shared" si="273"/>
        <v>0</v>
      </c>
      <c r="X260" s="55">
        <f t="shared" si="273"/>
        <v>0</v>
      </c>
      <c r="Y260" s="56">
        <f t="shared" si="273"/>
        <v>0</v>
      </c>
      <c r="Z260" s="57">
        <f t="shared" si="2"/>
        <v>268.10500000000002</v>
      </c>
      <c r="AA260" s="59">
        <f t="shared" si="3"/>
        <v>3.1917261904761909</v>
      </c>
      <c r="AB260" s="59">
        <f t="shared" si="4"/>
        <v>-1.5161457142857147</v>
      </c>
      <c r="AC260" s="1"/>
      <c r="AD260" s="1"/>
      <c r="AE260" s="1"/>
      <c r="AF260" s="1"/>
      <c r="AG260" s="1"/>
      <c r="AH260" s="1"/>
      <c r="AI260" s="1"/>
      <c r="AJ260" s="1"/>
      <c r="AK260" s="1"/>
      <c r="AL260" s="1">
        <f>IFERROR(VLOOKUP(C260,CALC!$K$2:$M$8,2,FALSE),1)</f>
        <v>1</v>
      </c>
      <c r="AM260" s="1">
        <f>IFERROR(VLOOKUP(C260,CALC!$K$2:$M$8,3,FALSE),1)</f>
        <v>1</v>
      </c>
      <c r="AN260" s="1">
        <f>VLOOKUP(B260,CALC!$E$2:$H$33,3,FALSE)</f>
        <v>0.76</v>
      </c>
      <c r="AO260" s="1">
        <f>VLOOKUP(B260,CALC!$E$2:$H$33,4,FALSE)</f>
        <v>0.88</v>
      </c>
      <c r="AP260" s="1"/>
      <c r="AQ260" s="3">
        <f t="shared" si="5"/>
        <v>3.1917261904761909</v>
      </c>
      <c r="AR260" s="3">
        <f t="shared" si="6"/>
        <v>3.1917261904761909</v>
      </c>
      <c r="AS260" s="3">
        <f t="shared" si="7"/>
        <v>2.8087190476190478</v>
      </c>
      <c r="AT260" s="3">
        <f t="shared" si="8"/>
        <v>2.4257119047619051</v>
      </c>
      <c r="AU260" s="3">
        <f t="shared" si="9"/>
        <v>2.8087190476190478</v>
      </c>
      <c r="AV260" s="3">
        <f t="shared" si="10"/>
        <v>2.4257119047619051</v>
      </c>
      <c r="AW260" s="3">
        <f t="shared" si="11"/>
        <v>2.8087190476190478</v>
      </c>
      <c r="AX260" s="3">
        <f t="shared" si="12"/>
        <v>2.4257119047619051</v>
      </c>
      <c r="AY260" s="3">
        <f t="shared" si="13"/>
        <v>-1.7228928571428574</v>
      </c>
      <c r="AZ260" s="3">
        <f t="shared" si="14"/>
        <v>-1.7228928571428574</v>
      </c>
      <c r="BA260" s="3">
        <f t="shared" si="15"/>
        <v>-1.7228928571428574</v>
      </c>
      <c r="BB260" s="3">
        <f t="shared" si="16"/>
        <v>-1.5161457142857147</v>
      </c>
      <c r="BC260" s="3">
        <f t="shared" si="17"/>
        <v>-1.3093985714285716</v>
      </c>
      <c r="BD260" s="3">
        <f t="shared" si="18"/>
        <v>-1.5161457142857147</v>
      </c>
      <c r="BE260" s="3">
        <f t="shared" si="19"/>
        <v>-1.3093985714285716</v>
      </c>
      <c r="BF260" s="3">
        <f t="shared" si="20"/>
        <v>-1.5161457142857147</v>
      </c>
      <c r="BG260" s="3">
        <f t="shared" si="21"/>
        <v>-1.3093985714285716</v>
      </c>
    </row>
    <row r="261" spans="1:59" ht="15" x14ac:dyDescent="0.25">
      <c r="A261" s="38" t="s">
        <v>431</v>
      </c>
      <c r="B261" s="38" t="s">
        <v>30</v>
      </c>
      <c r="C261" s="38" t="s">
        <v>181</v>
      </c>
      <c r="D261" s="38"/>
      <c r="E261" s="39">
        <f>AVERAGE(IFERROR(VLOOKUP($A261,'Nates Projections'!$A$8:$O$500,5,FALSE),VLOOKUP($A261,'Blakes Projections'!$A$8:$O$500,5,FALSE)),IFERROR(VLOOKUP($A261,'Blakes Projections'!$A$8:$O$500,5,FALSE),VLOOKUP($A261,'Nates Projections'!$A$8:$O$500,5,FALSE)))</f>
        <v>84</v>
      </c>
      <c r="F261" s="38">
        <f>AVERAGE(IFERROR(VLOOKUP($A261,'Nates Projections'!$A$8:$O$500,6,FALSE),VLOOKUP($A261,'Blakes Projections'!$A$8:$O$500,6,FALSE)),IFERROR(VLOOKUP($A261,'Blakes Projections'!$A$8:$O$500,6,FALSE),VLOOKUP($A261,'Nates Projections'!$A$8:$O$500,6,FALSE)))</f>
        <v>3.95</v>
      </c>
      <c r="G261" s="38">
        <f>AVERAGE(IFERROR(VLOOKUP($A261,'Nates Projections'!$A$8:$O$500,7,FALSE),VLOOKUP($A261,'Blakes Projections'!$A$8:$O$500,7,FALSE)),IFERROR(VLOOKUP($A261,'Blakes Projections'!$A$8:$O$500,7,FALSE),VLOOKUP($A261,'Nates Projections'!$A$8:$O$500,7,FALSE)))</f>
        <v>18.5</v>
      </c>
      <c r="H261" s="38">
        <f>AVERAGE(IFERROR(VLOOKUP($A261,'Nates Projections'!$A$8:$O$500,8,FALSE),VLOOKUP($A261,'Blakes Projections'!$A$8:$O$500,8,FALSE)),IFERROR(VLOOKUP($A261,'Blakes Projections'!$A$8:$O$500,8,FALSE),VLOOKUP($A261,'Nates Projections'!$A$8:$O$500,8,FALSE)))</f>
        <v>22.4</v>
      </c>
      <c r="I261" s="38">
        <f>AVERAGE(IFERROR(VLOOKUP($A261,'Nates Projections'!$A$8:$O$500,9,FALSE),VLOOKUP($A261,'Blakes Projections'!$A$8:$O$500,9,FALSE)),IFERROR(VLOOKUP($A261,'Blakes Projections'!$A$8:$O$500,9,FALSE),VLOOKUP($A261,'Nates Projections'!$A$8:$O$500,9,FALSE)))</f>
        <v>0</v>
      </c>
      <c r="J261" s="38">
        <f>AVERAGE(IFERROR(VLOOKUP($A261,'Nates Projections'!$A$8:$O$500,10,FALSE),VLOOKUP($A261,'Blakes Projections'!$A$8:$O$500,10,FALSE)),IFERROR(VLOOKUP($A261,'Blakes Projections'!$A$8:$O$500,10,FALSE),VLOOKUP($A261,'Nates Projections'!$A$8:$O$500,10,FALSE)))</f>
        <v>110.2</v>
      </c>
      <c r="K261" s="38">
        <f>AVERAGE(IFERROR(VLOOKUP($A261,'Nates Projections'!$A$8:$O$500,11,FALSE),VLOOKUP($A261,'Blakes Projections'!$A$8:$O$500,11,FALSE)),IFERROR(VLOOKUP($A261,'Blakes Projections'!$A$8:$O$500,11,FALSE),VLOOKUP($A261,'Nates Projections'!$A$8:$O$500,11,FALSE)))</f>
        <v>210.85</v>
      </c>
      <c r="L261" s="38">
        <f>AVERAGE(IFERROR(VLOOKUP($A261,'Nates Projections'!$A$8:$O$500,12,FALSE),VLOOKUP($A261,'Blakes Projections'!$A$8:$O$500,12,FALSE)),IFERROR(VLOOKUP($A261,'Blakes Projections'!$A$8:$O$500,12,FALSE),VLOOKUP($A261,'Nates Projections'!$A$8:$O$500,12,FALSE)))</f>
        <v>107.05000000000001</v>
      </c>
      <c r="M261" s="38">
        <f>AVERAGE(IFERROR(VLOOKUP($A261,'Nates Projections'!$A$8:$O$500,13,FALSE),VLOOKUP($A261,'Blakes Projections'!$A$8:$O$500,13,FALSE)),IFERROR(VLOOKUP($A261,'Blakes Projections'!$A$8:$O$500,13,FALSE),VLOOKUP($A261,'Nates Projections'!$A$8:$O$500,13,FALSE)))</f>
        <v>148.75</v>
      </c>
      <c r="N261" s="52">
        <f t="shared" si="0"/>
        <v>3.5843920145190562E-2</v>
      </c>
      <c r="O261" s="71">
        <f>AVERAGE(IFERROR(VLOOKUP($A261,'Nates Projections'!$A$8:$O$500,15,FALSE),VLOOKUP($A261,'Blakes Projections'!$A$8:$O$500,15,FALSE)),IFERROR(VLOOKUP($A261,'Blakes Projections'!$A$8:$O$500,15,FALSE),VLOOKUP($A261,'Nates Projections'!$A$8:$O$500,15,FALSE)))</f>
        <v>20.725000000000001</v>
      </c>
      <c r="P261" s="55">
        <f t="shared" ref="P261:Y261" si="274">IF(F$4="Yes",F261*F$5,0)</f>
        <v>19.75</v>
      </c>
      <c r="Q261" s="55">
        <f t="shared" si="274"/>
        <v>69.375</v>
      </c>
      <c r="R261" s="55">
        <f t="shared" si="274"/>
        <v>0</v>
      </c>
      <c r="S261" s="55">
        <f t="shared" si="274"/>
        <v>0</v>
      </c>
      <c r="T261" s="55">
        <f t="shared" si="274"/>
        <v>55.1</v>
      </c>
      <c r="U261" s="55">
        <f t="shared" si="274"/>
        <v>63.254999999999995</v>
      </c>
      <c r="V261" s="55">
        <f t="shared" si="274"/>
        <v>64.23</v>
      </c>
      <c r="W261" s="55">
        <f t="shared" si="274"/>
        <v>0</v>
      </c>
      <c r="X261" s="55">
        <f t="shared" si="274"/>
        <v>0</v>
      </c>
      <c r="Y261" s="56">
        <f t="shared" si="274"/>
        <v>0</v>
      </c>
      <c r="Z261" s="57">
        <f t="shared" si="2"/>
        <v>271.70999999999998</v>
      </c>
      <c r="AA261" s="59">
        <f t="shared" si="3"/>
        <v>3.2346428571428567</v>
      </c>
      <c r="AB261" s="59">
        <f t="shared" si="4"/>
        <v>-1.6211770238095251</v>
      </c>
      <c r="AC261" s="1"/>
      <c r="AD261" s="1"/>
      <c r="AE261" s="1"/>
      <c r="AF261" s="1"/>
      <c r="AG261" s="1"/>
      <c r="AH261" s="1"/>
      <c r="AI261" s="1"/>
      <c r="AJ261" s="1"/>
      <c r="AK261" s="1"/>
      <c r="AL261" s="1">
        <f>IFERROR(VLOOKUP(C261,CALC!$K$2:$M$8,2,FALSE),1)</f>
        <v>1</v>
      </c>
      <c r="AM261" s="1">
        <f>IFERROR(VLOOKUP(C261,CALC!$K$2:$M$8,3,FALSE),1)</f>
        <v>1</v>
      </c>
      <c r="AN261" s="1">
        <f>VLOOKUP(B261,CALC!$E$2:$H$33,3,FALSE)</f>
        <v>0.93</v>
      </c>
      <c r="AO261" s="1">
        <f>VLOOKUP(B261,CALC!$E$2:$H$33,4,FALSE)</f>
        <v>0.96500000000000008</v>
      </c>
      <c r="AP261" s="1"/>
      <c r="AQ261" s="3">
        <f t="shared" si="5"/>
        <v>3.2346428571428567</v>
      </c>
      <c r="AR261" s="3">
        <f t="shared" si="6"/>
        <v>3.2346428571428567</v>
      </c>
      <c r="AS261" s="3">
        <f t="shared" si="7"/>
        <v>3.1214303571428568</v>
      </c>
      <c r="AT261" s="3">
        <f t="shared" si="8"/>
        <v>3.0082178571428568</v>
      </c>
      <c r="AU261" s="3">
        <f t="shared" si="9"/>
        <v>3.1214303571428568</v>
      </c>
      <c r="AV261" s="3">
        <f t="shared" si="10"/>
        <v>3.0082178571428568</v>
      </c>
      <c r="AW261" s="3">
        <f t="shared" si="11"/>
        <v>3.1214303571428568</v>
      </c>
      <c r="AX261" s="3">
        <f t="shared" si="12"/>
        <v>3.0082178571428568</v>
      </c>
      <c r="AY261" s="3">
        <f t="shared" si="13"/>
        <v>-1.6799761904761916</v>
      </c>
      <c r="AZ261" s="3">
        <f t="shared" si="14"/>
        <v>-1.6799761904761916</v>
      </c>
      <c r="BA261" s="3">
        <f t="shared" si="15"/>
        <v>-1.6799761904761916</v>
      </c>
      <c r="BB261" s="3">
        <f t="shared" si="16"/>
        <v>-1.6211770238095251</v>
      </c>
      <c r="BC261" s="3">
        <f t="shared" si="17"/>
        <v>-1.5623778571428584</v>
      </c>
      <c r="BD261" s="3">
        <f t="shared" si="18"/>
        <v>-1.6211770238095251</v>
      </c>
      <c r="BE261" s="3">
        <f t="shared" si="19"/>
        <v>-1.5623778571428584</v>
      </c>
      <c r="BF261" s="3">
        <f t="shared" si="20"/>
        <v>-1.6211770238095251</v>
      </c>
      <c r="BG261" s="3">
        <f t="shared" si="21"/>
        <v>-1.5623778571428584</v>
      </c>
    </row>
    <row r="262" spans="1:59" ht="15" x14ac:dyDescent="0.25">
      <c r="A262" s="38" t="s">
        <v>441</v>
      </c>
      <c r="B262" s="38" t="s">
        <v>93</v>
      </c>
      <c r="C262" s="38" t="s">
        <v>186</v>
      </c>
      <c r="D262" s="38"/>
      <c r="E262" s="39">
        <f>AVERAGE(IFERROR(VLOOKUP($A262,'Nates Projections'!$A$8:$O$500,5,FALSE),VLOOKUP($A262,'Blakes Projections'!$A$8:$O$500,5,FALSE)),IFERROR(VLOOKUP($A262,'Blakes Projections'!$A$8:$O$500,5,FALSE),VLOOKUP($A262,'Nates Projections'!$A$8:$O$500,5,FALSE)))</f>
        <v>84</v>
      </c>
      <c r="F262" s="38">
        <f>AVERAGE(IFERROR(VLOOKUP($A262,'Nates Projections'!$A$8:$O$500,6,FALSE),VLOOKUP($A262,'Blakes Projections'!$A$8:$O$500,6,FALSE)),IFERROR(VLOOKUP($A262,'Blakes Projections'!$A$8:$O$500,6,FALSE),VLOOKUP($A262,'Nates Projections'!$A$8:$O$500,6,FALSE)))</f>
        <v>17.399999999999999</v>
      </c>
      <c r="G262" s="38">
        <f>AVERAGE(IFERROR(VLOOKUP($A262,'Nates Projections'!$A$8:$O$500,7,FALSE),VLOOKUP($A262,'Blakes Projections'!$A$8:$O$500,7,FALSE)),IFERROR(VLOOKUP($A262,'Blakes Projections'!$A$8:$O$500,7,FALSE),VLOOKUP($A262,'Nates Projections'!$A$8:$O$500,7,FALSE)))</f>
        <v>21.3</v>
      </c>
      <c r="H262" s="38">
        <f>AVERAGE(IFERROR(VLOOKUP($A262,'Nates Projections'!$A$8:$O$500,8,FALSE),VLOOKUP($A262,'Blakes Projections'!$A$8:$O$500,8,FALSE)),IFERROR(VLOOKUP($A262,'Blakes Projections'!$A$8:$O$500,8,FALSE),VLOOKUP($A262,'Nates Projections'!$A$8:$O$500,8,FALSE)))</f>
        <v>38.700000000000003</v>
      </c>
      <c r="I262" s="38">
        <f>AVERAGE(IFERROR(VLOOKUP($A262,'Nates Projections'!$A$8:$O$500,9,FALSE),VLOOKUP($A262,'Blakes Projections'!$A$8:$O$500,9,FALSE)),IFERROR(VLOOKUP($A262,'Blakes Projections'!$A$8:$O$500,9,FALSE),VLOOKUP($A262,'Nates Projections'!$A$8:$O$500,9,FALSE)))</f>
        <v>3.45</v>
      </c>
      <c r="J262" s="38">
        <f>AVERAGE(IFERROR(VLOOKUP($A262,'Nates Projections'!$A$8:$O$500,10,FALSE),VLOOKUP($A262,'Blakes Projections'!$A$8:$O$500,10,FALSE)),IFERROR(VLOOKUP($A262,'Blakes Projections'!$A$8:$O$500,10,FALSE),VLOOKUP($A262,'Nates Projections'!$A$8:$O$500,10,FALSE)))</f>
        <v>140.69999999999999</v>
      </c>
      <c r="K262" s="38">
        <f>AVERAGE(IFERROR(VLOOKUP($A262,'Nates Projections'!$A$8:$O$500,11,FALSE),VLOOKUP($A262,'Blakes Projections'!$A$8:$O$500,11,FALSE)),IFERROR(VLOOKUP($A262,'Blakes Projections'!$A$8:$O$500,11,FALSE),VLOOKUP($A262,'Nates Projections'!$A$8:$O$500,11,FALSE)))</f>
        <v>239.7</v>
      </c>
      <c r="L262" s="38">
        <f>AVERAGE(IFERROR(VLOOKUP($A262,'Nates Projections'!$A$8:$O$500,12,FALSE),VLOOKUP($A262,'Blakes Projections'!$A$8:$O$500,12,FALSE)),IFERROR(VLOOKUP($A262,'Blakes Projections'!$A$8:$O$500,12,FALSE),VLOOKUP($A262,'Nates Projections'!$A$8:$O$500,12,FALSE)))</f>
        <v>54.65</v>
      </c>
      <c r="M262" s="38">
        <f>AVERAGE(IFERROR(VLOOKUP($A262,'Nates Projections'!$A$8:$O$500,13,FALSE),VLOOKUP($A262,'Blakes Projections'!$A$8:$O$500,13,FALSE)),IFERROR(VLOOKUP($A262,'Blakes Projections'!$A$8:$O$500,13,FALSE),VLOOKUP($A262,'Nates Projections'!$A$8:$O$500,13,FALSE)))</f>
        <v>57</v>
      </c>
      <c r="N262" s="52">
        <f t="shared" si="0"/>
        <v>0.12366737739872068</v>
      </c>
      <c r="O262" s="71">
        <f>AVERAGE(IFERROR(VLOOKUP($A262,'Nates Projections'!$A$8:$O$500,15,FALSE),VLOOKUP($A262,'Blakes Projections'!$A$8:$O$500,15,FALSE)),IFERROR(VLOOKUP($A262,'Blakes Projections'!$A$8:$O$500,15,FALSE),VLOOKUP($A262,'Nates Projections'!$A$8:$O$500,15,FALSE)))</f>
        <v>15.2</v>
      </c>
      <c r="P262" s="55">
        <f t="shared" ref="P262:Y262" si="275">IF(F$4="Yes",F262*F$5,0)</f>
        <v>87</v>
      </c>
      <c r="Q262" s="55">
        <f t="shared" si="275"/>
        <v>79.875</v>
      </c>
      <c r="R262" s="55">
        <f t="shared" si="275"/>
        <v>0</v>
      </c>
      <c r="S262" s="55">
        <f t="shared" si="275"/>
        <v>1.7250000000000001</v>
      </c>
      <c r="T262" s="55">
        <f t="shared" si="275"/>
        <v>70.349999999999994</v>
      </c>
      <c r="U262" s="55">
        <f t="shared" si="275"/>
        <v>71.91</v>
      </c>
      <c r="V262" s="55">
        <f t="shared" si="275"/>
        <v>32.79</v>
      </c>
      <c r="W262" s="55">
        <f t="shared" si="275"/>
        <v>0</v>
      </c>
      <c r="X262" s="55">
        <f t="shared" si="275"/>
        <v>0</v>
      </c>
      <c r="Y262" s="56">
        <f t="shared" si="275"/>
        <v>0</v>
      </c>
      <c r="Z262" s="57">
        <f t="shared" si="2"/>
        <v>343.65000000000003</v>
      </c>
      <c r="AA262" s="59">
        <f t="shared" si="3"/>
        <v>4.0910714285714294</v>
      </c>
      <c r="AB262" s="59">
        <f t="shared" si="4"/>
        <v>-1.8101042142857124</v>
      </c>
      <c r="AC262" s="1"/>
      <c r="AD262" s="1"/>
      <c r="AE262" s="1"/>
      <c r="AF262" s="1"/>
      <c r="AG262" s="1"/>
      <c r="AH262" s="1"/>
      <c r="AI262" s="1"/>
      <c r="AJ262" s="1"/>
      <c r="AK262" s="1"/>
      <c r="AL262" s="1">
        <f>IFERROR(VLOOKUP(C262,CALC!$K$2:$M$8,2,FALSE),1)</f>
        <v>1.08</v>
      </c>
      <c r="AM262" s="1">
        <f>IFERROR(VLOOKUP(C262,CALC!$K$2:$M$8,3,FALSE),1)</f>
        <v>1.04</v>
      </c>
      <c r="AN262" s="1">
        <f>VLOOKUP(B262,CALC!$E$2:$H$33,3,FALSE)</f>
        <v>1.0900000000000001</v>
      </c>
      <c r="AO262" s="1">
        <f>VLOOKUP(B262,CALC!$E$2:$H$33,4,FALSE)</f>
        <v>1.0449999999999999</v>
      </c>
      <c r="AP262" s="1"/>
      <c r="AQ262" s="3">
        <f t="shared" si="5"/>
        <v>4.2547142857142868</v>
      </c>
      <c r="AR262" s="3">
        <f t="shared" si="6"/>
        <v>4.4183571428571442</v>
      </c>
      <c r="AS262" s="3">
        <f t="shared" si="7"/>
        <v>4.2751696428571435</v>
      </c>
      <c r="AT262" s="3">
        <f t="shared" si="8"/>
        <v>4.4592678571428586</v>
      </c>
      <c r="AU262" s="3">
        <f t="shared" si="9"/>
        <v>4.4461764285714294</v>
      </c>
      <c r="AV262" s="3">
        <f t="shared" si="10"/>
        <v>4.6376385714285728</v>
      </c>
      <c r="AW262" s="3">
        <f t="shared" si="11"/>
        <v>4.6171832142857152</v>
      </c>
      <c r="AX262" s="3">
        <f t="shared" si="12"/>
        <v>4.8160092857142871</v>
      </c>
      <c r="AY262" s="3">
        <f t="shared" si="13"/>
        <v>-1.6655357142857126</v>
      </c>
      <c r="AZ262" s="3">
        <f t="shared" si="14"/>
        <v>-1.7321571428571412</v>
      </c>
      <c r="BA262" s="3">
        <f t="shared" si="15"/>
        <v>-1.7987785714285698</v>
      </c>
      <c r="BB262" s="3">
        <f t="shared" si="16"/>
        <v>-1.7404848214285695</v>
      </c>
      <c r="BC262" s="3">
        <f t="shared" si="17"/>
        <v>-1.8154339285714269</v>
      </c>
      <c r="BD262" s="3">
        <f t="shared" si="18"/>
        <v>-1.8101042142857124</v>
      </c>
      <c r="BE262" s="3">
        <f t="shared" si="19"/>
        <v>-1.8880512857142839</v>
      </c>
      <c r="BF262" s="3">
        <f t="shared" si="20"/>
        <v>-1.8797236071428554</v>
      </c>
      <c r="BG262" s="3">
        <f t="shared" si="21"/>
        <v>-1.9606686428571412</v>
      </c>
    </row>
    <row r="263" spans="1:59" ht="15" x14ac:dyDescent="0.25">
      <c r="A263" s="38" t="s">
        <v>426</v>
      </c>
      <c r="B263" s="38" t="s">
        <v>37</v>
      </c>
      <c r="C263" s="38" t="s">
        <v>181</v>
      </c>
      <c r="D263" s="38"/>
      <c r="E263" s="39">
        <f>AVERAGE(IFERROR(VLOOKUP($A263,'Nates Projections'!$A$8:$O$500,5,FALSE),VLOOKUP($A263,'Blakes Projections'!$A$8:$O$500,5,FALSE)),IFERROR(VLOOKUP($A263,'Blakes Projections'!$A$8:$O$500,5,FALSE),VLOOKUP($A263,'Nates Projections'!$A$8:$O$500,5,FALSE)))</f>
        <v>84</v>
      </c>
      <c r="F263" s="38">
        <f>AVERAGE(IFERROR(VLOOKUP($A263,'Nates Projections'!$A$8:$O$500,6,FALSE),VLOOKUP($A263,'Blakes Projections'!$A$8:$O$500,6,FALSE)),IFERROR(VLOOKUP($A263,'Blakes Projections'!$A$8:$O$500,6,FALSE),VLOOKUP($A263,'Nates Projections'!$A$8:$O$500,6,FALSE)))</f>
        <v>5</v>
      </c>
      <c r="G263" s="38">
        <f>AVERAGE(IFERROR(VLOOKUP($A263,'Nates Projections'!$A$8:$O$500,7,FALSE),VLOOKUP($A263,'Blakes Projections'!$A$8:$O$500,7,FALSE)),IFERROR(VLOOKUP($A263,'Blakes Projections'!$A$8:$O$500,7,FALSE),VLOOKUP($A263,'Nates Projections'!$A$8:$O$500,7,FALSE)))</f>
        <v>23.8</v>
      </c>
      <c r="H263" s="38">
        <f>AVERAGE(IFERROR(VLOOKUP($A263,'Nates Projections'!$A$8:$O$500,8,FALSE),VLOOKUP($A263,'Blakes Projections'!$A$8:$O$500,8,FALSE)),IFERROR(VLOOKUP($A263,'Blakes Projections'!$A$8:$O$500,8,FALSE),VLOOKUP($A263,'Nates Projections'!$A$8:$O$500,8,FALSE)))</f>
        <v>28.7</v>
      </c>
      <c r="I263" s="38">
        <f>AVERAGE(IFERROR(VLOOKUP($A263,'Nates Projections'!$A$8:$O$500,9,FALSE),VLOOKUP($A263,'Blakes Projections'!$A$8:$O$500,9,FALSE)),IFERROR(VLOOKUP($A263,'Blakes Projections'!$A$8:$O$500,9,FALSE),VLOOKUP($A263,'Nates Projections'!$A$8:$O$500,9,FALSE)))</f>
        <v>0</v>
      </c>
      <c r="J263" s="38">
        <f>AVERAGE(IFERROR(VLOOKUP($A263,'Nates Projections'!$A$8:$O$500,10,FALSE),VLOOKUP($A263,'Blakes Projections'!$A$8:$O$500,10,FALSE)),IFERROR(VLOOKUP($A263,'Blakes Projections'!$A$8:$O$500,10,FALSE),VLOOKUP($A263,'Nates Projections'!$A$8:$O$500,10,FALSE)))</f>
        <v>96.4</v>
      </c>
      <c r="K263" s="38">
        <f>AVERAGE(IFERROR(VLOOKUP($A263,'Nates Projections'!$A$8:$O$500,11,FALSE),VLOOKUP($A263,'Blakes Projections'!$A$8:$O$500,11,FALSE)),IFERROR(VLOOKUP($A263,'Blakes Projections'!$A$8:$O$500,11,FALSE),VLOOKUP($A263,'Nates Projections'!$A$8:$O$500,11,FALSE)))</f>
        <v>77.5</v>
      </c>
      <c r="L263" s="38">
        <f>AVERAGE(IFERROR(VLOOKUP($A263,'Nates Projections'!$A$8:$O$500,12,FALSE),VLOOKUP($A263,'Blakes Projections'!$A$8:$O$500,12,FALSE)),IFERROR(VLOOKUP($A263,'Blakes Projections'!$A$8:$O$500,12,FALSE),VLOOKUP($A263,'Nates Projections'!$A$8:$O$500,12,FALSE)))</f>
        <v>144.19999999999999</v>
      </c>
      <c r="M263" s="38">
        <f>AVERAGE(IFERROR(VLOOKUP($A263,'Nates Projections'!$A$8:$O$500,13,FALSE),VLOOKUP($A263,'Blakes Projections'!$A$8:$O$500,13,FALSE)),IFERROR(VLOOKUP($A263,'Blakes Projections'!$A$8:$O$500,13,FALSE),VLOOKUP($A263,'Nates Projections'!$A$8:$O$500,13,FALSE)))</f>
        <v>52.3</v>
      </c>
      <c r="N263" s="52">
        <f t="shared" ref="N263:N413" si="276">F263/J263</f>
        <v>5.1867219917012444E-2</v>
      </c>
      <c r="O263" s="71">
        <f>AVERAGE(IFERROR(VLOOKUP($A263,'Nates Projections'!$A$8:$O$500,15,FALSE),VLOOKUP($A263,'Blakes Projections'!$A$8:$O$500,15,FALSE)),IFERROR(VLOOKUP($A263,'Blakes Projections'!$A$8:$O$500,15,FALSE),VLOOKUP($A263,'Nates Projections'!$A$8:$O$500,15,FALSE)))</f>
        <v>20.75</v>
      </c>
      <c r="P263" s="55">
        <f t="shared" ref="P263:Y263" si="277">IF(F$4="Yes",F263*F$5,0)</f>
        <v>25</v>
      </c>
      <c r="Q263" s="55">
        <f t="shared" si="277"/>
        <v>89.25</v>
      </c>
      <c r="R263" s="55">
        <f t="shared" si="277"/>
        <v>0</v>
      </c>
      <c r="S263" s="55">
        <f t="shared" si="277"/>
        <v>0</v>
      </c>
      <c r="T263" s="55">
        <f t="shared" si="277"/>
        <v>48.2</v>
      </c>
      <c r="U263" s="55">
        <f t="shared" si="277"/>
        <v>23.25</v>
      </c>
      <c r="V263" s="55">
        <f t="shared" si="277"/>
        <v>86.52</v>
      </c>
      <c r="W263" s="55">
        <f t="shared" si="277"/>
        <v>0</v>
      </c>
      <c r="X263" s="55">
        <f t="shared" si="277"/>
        <v>0</v>
      </c>
      <c r="Y263" s="56">
        <f t="shared" si="277"/>
        <v>0</v>
      </c>
      <c r="Z263" s="57">
        <f t="shared" ref="Z263:Z413" si="278">SUM(P263:Y263)</f>
        <v>272.21999999999997</v>
      </c>
      <c r="AA263" s="59">
        <f t="shared" ref="AA263:AA413" si="279">Z263/E263</f>
        <v>3.2407142857142852</v>
      </c>
      <c r="AB263" s="59">
        <f t="shared" ref="AB263:AB412" si="280">IF(AND($P$3="Yes",$R$3="Full Effect",$U$3="Full Effect"),$BG263,IF(AND($P$3="Yes",$R$3="Medium Effect",$U$3="Full Effect"),$BE263,IF(AND($P$3="Yes",$R$3="Full Effect",$U$3="Medium Effect"),$BF263,IF(AND($P$3="Yes",$R$3="Medium Effect",$U$3="Medium Effect"),$BD263,IF(AND($P$3="Yes",$R$3="No Effect",$U$3="Medium Effect"),$BB263,IF(AND($P$3="Yes",$R$3="No Effect",$U$3="Full Effect"),$BC263,IF(AND($P$3="Yes",$R$3="Medium Effect",$U$3="No Effect"),$AZ263,IF(AND($P$3="Yes",$R$3="Full Effect",$U$3="No Effect"),$BA263,IF(AND($P$3="No",$R$3="Full Effect",$U$3="Full Effect"),$AX263,IF(AND($P$3="No",$R$3="Medium Effect",$U$3="Full Effect"),$AV263,IF(AND($P$3="No",$R$3="Full Effect",$U$3="Medium Effect"),$AW263,IF(AND($P$3="No",$R$3="Medium Effect",$U$3="Medium Effect"),$AU263,IF(AND($P$3="No",$R$3="No Effect",$U$3="Medium Effect"),$AS263,IF(AND($P$3="No",$R$3="No Effect",$U$3="Full Effect"),$AT263,IF(AND($P$3="No",$R$3="Medium Effect",$U$3="No Effect"),$AQ263,IF(AND($P$3="No",$R$3="Full Effect",$U$3="No Effect"),$AR263,IF(AND($P258="Yes",$R$3="No Effect",$U$3="No Effect"),$AY263,"Use FPTS per GP")))))))))))))))))</f>
        <v>-1.6487961904761916</v>
      </c>
      <c r="AC263" s="1"/>
      <c r="AD263" s="1"/>
      <c r="AE263" s="1"/>
      <c r="AF263" s="1"/>
      <c r="AG263" s="1"/>
      <c r="AH263" s="1"/>
      <c r="AI263" s="1"/>
      <c r="AJ263" s="1"/>
      <c r="AK263" s="1"/>
      <c r="AL263" s="1">
        <f>IFERROR(VLOOKUP(C263,CALC!$K$2:$M$8,2,FALSE),1)</f>
        <v>1</v>
      </c>
      <c r="AM263" s="1">
        <f>IFERROR(VLOOKUP(C263,CALC!$K$2:$M$8,3,FALSE),1)</f>
        <v>1</v>
      </c>
      <c r="AN263" s="1">
        <f>VLOOKUP(B263,CALC!$E$2:$H$33,3,FALSE)</f>
        <v>0.97</v>
      </c>
      <c r="AO263" s="1">
        <f>VLOOKUP(B263,CALC!$E$2:$H$33,4,FALSE)</f>
        <v>0.98499999999999999</v>
      </c>
      <c r="AP263" s="1"/>
      <c r="AQ263" s="3">
        <f t="shared" ref="AQ263:AQ412" si="281">$AA263*AM263</f>
        <v>3.2407142857142852</v>
      </c>
      <c r="AR263" s="3">
        <f t="shared" ref="AR263:AR412" si="282">$AA263*AL263</f>
        <v>3.2407142857142852</v>
      </c>
      <c r="AS263" s="3">
        <f t="shared" ref="AS263:AS412" si="283">$AA263*AO263</f>
        <v>3.192103571428571</v>
      </c>
      <c r="AT263" s="3">
        <f t="shared" ref="AT263:AT412" si="284">$AA263*AN263</f>
        <v>3.1434928571428564</v>
      </c>
      <c r="AU263" s="3">
        <f t="shared" ref="AU263:AU412" si="285">$AA263*AM263*AO263</f>
        <v>3.192103571428571</v>
      </c>
      <c r="AV263" s="3">
        <f t="shared" ref="AV263:AV412" si="286">$AA263*AM263*AN263</f>
        <v>3.1434928571428564</v>
      </c>
      <c r="AW263" s="3">
        <f t="shared" ref="AW263:AW412" si="287">$AA263*AL263*AO263</f>
        <v>3.192103571428571</v>
      </c>
      <c r="AX263" s="3">
        <f t="shared" ref="AX263:AX412" si="288">$AA263*AL263*AN263</f>
        <v>3.1434928571428564</v>
      </c>
      <c r="AY263" s="3">
        <f t="shared" ref="AY263:AY418" si="289">IF($C263="D",$AA263-$AE$3,$AA263-$AD$3)</f>
        <v>-1.6739047619047631</v>
      </c>
      <c r="AZ263" s="3">
        <f t="shared" ref="AZ263:AZ418" si="290">$AY263*AM263</f>
        <v>-1.6739047619047631</v>
      </c>
      <c r="BA263" s="3">
        <f t="shared" ref="BA263:BA418" si="291">$AY263*AL263</f>
        <v>-1.6739047619047631</v>
      </c>
      <c r="BB263" s="3">
        <f t="shared" ref="BB263:BB418" si="292">$AY263*AO263</f>
        <v>-1.6487961904761916</v>
      </c>
      <c r="BC263" s="3">
        <f t="shared" ref="BC263:BC418" si="293">$AY263*AN263</f>
        <v>-1.6236876190476202</v>
      </c>
      <c r="BD263" s="3">
        <f t="shared" ref="BD263:BD418" si="294">$AY263*AM263*AO263</f>
        <v>-1.6487961904761916</v>
      </c>
      <c r="BE263" s="3">
        <f t="shared" ref="BE263:BE418" si="295">$AY263*AM263*AN263</f>
        <v>-1.6236876190476202</v>
      </c>
      <c r="BF263" s="3">
        <f t="shared" ref="BF263:BF418" si="296">$AY263*AL263*AO263</f>
        <v>-1.6487961904761916</v>
      </c>
      <c r="BG263" s="3">
        <f t="shared" ref="BG263:BG418" si="297">$AY263*AL263*AN263</f>
        <v>-1.6236876190476202</v>
      </c>
    </row>
    <row r="264" spans="1:59" ht="15" x14ac:dyDescent="0.25">
      <c r="A264" s="38" t="s">
        <v>435</v>
      </c>
      <c r="B264" s="38" t="s">
        <v>30</v>
      </c>
      <c r="C264" s="38" t="s">
        <v>183</v>
      </c>
      <c r="D264" s="38"/>
      <c r="E264" s="39">
        <f>AVERAGE(IFERROR(VLOOKUP($A264,'Nates Projections'!$A$8:$O$500,5,FALSE),VLOOKUP($A264,'Blakes Projections'!$A$8:$O$500,5,FALSE)),IFERROR(VLOOKUP($A264,'Blakes Projections'!$A$8:$O$500,5,FALSE),VLOOKUP($A264,'Nates Projections'!$A$8:$O$500,5,FALSE)))</f>
        <v>84</v>
      </c>
      <c r="F264" s="38">
        <f>AVERAGE(IFERROR(VLOOKUP($A264,'Nates Projections'!$A$8:$O$500,6,FALSE),VLOOKUP($A264,'Blakes Projections'!$A$8:$O$500,6,FALSE)),IFERROR(VLOOKUP($A264,'Blakes Projections'!$A$8:$O$500,6,FALSE),VLOOKUP($A264,'Nates Projections'!$A$8:$O$500,6,FALSE)))</f>
        <v>20.5</v>
      </c>
      <c r="G264" s="38">
        <f>AVERAGE(IFERROR(VLOOKUP($A264,'Nates Projections'!$A$8:$O$500,7,FALSE),VLOOKUP($A264,'Blakes Projections'!$A$8:$O$500,7,FALSE)),IFERROR(VLOOKUP($A264,'Blakes Projections'!$A$8:$O$500,7,FALSE),VLOOKUP($A264,'Nates Projections'!$A$8:$O$500,7,FALSE)))</f>
        <v>33.450000000000003</v>
      </c>
      <c r="H264" s="38">
        <f>AVERAGE(IFERROR(VLOOKUP($A264,'Nates Projections'!$A$8:$O$500,8,FALSE),VLOOKUP($A264,'Blakes Projections'!$A$8:$O$500,8,FALSE)),IFERROR(VLOOKUP($A264,'Blakes Projections'!$A$8:$O$500,8,FALSE),VLOOKUP($A264,'Nates Projections'!$A$8:$O$500,8,FALSE)))</f>
        <v>54</v>
      </c>
      <c r="I264" s="38">
        <f>AVERAGE(IFERROR(VLOOKUP($A264,'Nates Projections'!$A$8:$O$500,9,FALSE),VLOOKUP($A264,'Blakes Projections'!$A$8:$O$500,9,FALSE)),IFERROR(VLOOKUP($A264,'Blakes Projections'!$A$8:$O$500,9,FALSE),VLOOKUP($A264,'Nates Projections'!$A$8:$O$500,9,FALSE)))</f>
        <v>13.899999999999999</v>
      </c>
      <c r="J264" s="38">
        <f>AVERAGE(IFERROR(VLOOKUP($A264,'Nates Projections'!$A$8:$O$500,10,FALSE),VLOOKUP($A264,'Blakes Projections'!$A$8:$O$500,10,FALSE)),IFERROR(VLOOKUP($A264,'Blakes Projections'!$A$8:$O$500,10,FALSE),VLOOKUP($A264,'Nates Projections'!$A$8:$O$500,10,FALSE)))</f>
        <v>133.30000000000001</v>
      </c>
      <c r="K264" s="38">
        <f>AVERAGE(IFERROR(VLOOKUP($A264,'Nates Projections'!$A$8:$O$500,11,FALSE),VLOOKUP($A264,'Blakes Projections'!$A$8:$O$500,11,FALSE)),IFERROR(VLOOKUP($A264,'Blakes Projections'!$A$8:$O$500,11,FALSE),VLOOKUP($A264,'Nates Projections'!$A$8:$O$500,11,FALSE)))</f>
        <v>70.199999999999989</v>
      </c>
      <c r="L264" s="38">
        <f>AVERAGE(IFERROR(VLOOKUP($A264,'Nates Projections'!$A$8:$O$500,12,FALSE),VLOOKUP($A264,'Blakes Projections'!$A$8:$O$500,12,FALSE)),IFERROR(VLOOKUP($A264,'Blakes Projections'!$A$8:$O$500,12,FALSE),VLOOKUP($A264,'Nates Projections'!$A$8:$O$500,12,FALSE)))</f>
        <v>26.799999999999997</v>
      </c>
      <c r="M264" s="38">
        <f>AVERAGE(IFERROR(VLOOKUP($A264,'Nates Projections'!$A$8:$O$500,13,FALSE),VLOOKUP($A264,'Blakes Projections'!$A$8:$O$500,13,FALSE)),IFERROR(VLOOKUP($A264,'Blakes Projections'!$A$8:$O$500,13,FALSE),VLOOKUP($A264,'Nates Projections'!$A$8:$O$500,13,FALSE)))</f>
        <v>20.2</v>
      </c>
      <c r="N264" s="52">
        <f t="shared" si="276"/>
        <v>0.15378844711177794</v>
      </c>
      <c r="O264" s="71">
        <f>AVERAGE(IFERROR(VLOOKUP($A264,'Nates Projections'!$A$8:$O$500,15,FALSE),VLOOKUP($A264,'Blakes Projections'!$A$8:$O$500,15,FALSE)),IFERROR(VLOOKUP($A264,'Blakes Projections'!$A$8:$O$500,15,FALSE),VLOOKUP($A264,'Nates Projections'!$A$8:$O$500,15,FALSE)))</f>
        <v>16.574999999999999</v>
      </c>
      <c r="P264" s="55">
        <f t="shared" ref="P264:Y264" si="298">IF(F$4="Yes",F264*F$5,0)</f>
        <v>102.5</v>
      </c>
      <c r="Q264" s="55">
        <f t="shared" si="298"/>
        <v>125.43750000000001</v>
      </c>
      <c r="R264" s="55">
        <f t="shared" si="298"/>
        <v>0</v>
      </c>
      <c r="S264" s="55">
        <f t="shared" si="298"/>
        <v>6.9499999999999993</v>
      </c>
      <c r="T264" s="55">
        <f t="shared" si="298"/>
        <v>66.650000000000006</v>
      </c>
      <c r="U264" s="55">
        <f t="shared" si="298"/>
        <v>21.059999999999995</v>
      </c>
      <c r="V264" s="55">
        <f t="shared" si="298"/>
        <v>16.079999999999998</v>
      </c>
      <c r="W264" s="55">
        <f t="shared" si="298"/>
        <v>0</v>
      </c>
      <c r="X264" s="55">
        <f t="shared" si="298"/>
        <v>0</v>
      </c>
      <c r="Y264" s="56">
        <f t="shared" si="298"/>
        <v>0</v>
      </c>
      <c r="Z264" s="57">
        <f t="shared" si="278"/>
        <v>338.67750000000001</v>
      </c>
      <c r="AA264" s="59">
        <f t="shared" si="279"/>
        <v>4.0318750000000003</v>
      </c>
      <c r="AB264" s="59">
        <f t="shared" si="280"/>
        <v>-1.739263011160713</v>
      </c>
      <c r="AC264" s="1"/>
      <c r="AD264" s="1"/>
      <c r="AE264" s="1"/>
      <c r="AF264" s="1"/>
      <c r="AG264" s="1"/>
      <c r="AH264" s="1"/>
      <c r="AI264" s="1"/>
      <c r="AJ264" s="1"/>
      <c r="AK264" s="1"/>
      <c r="AL264" s="1">
        <f>IFERROR(VLOOKUP(C264,CALC!$K$2:$M$8,2,FALSE),1)</f>
        <v>1.0900000000000001</v>
      </c>
      <c r="AM264" s="1">
        <f>IFERROR(VLOOKUP(C264,CALC!$K$2:$M$8,3,FALSE),1)</f>
        <v>1.0449999999999999</v>
      </c>
      <c r="AN264" s="1">
        <f>VLOOKUP(B264,CALC!$E$2:$H$33,3,FALSE)</f>
        <v>0.93</v>
      </c>
      <c r="AO264" s="1">
        <f>VLOOKUP(B264,CALC!$E$2:$H$33,4,FALSE)</f>
        <v>0.96500000000000008</v>
      </c>
      <c r="AP264" s="1"/>
      <c r="AQ264" s="3">
        <f t="shared" si="281"/>
        <v>4.2133093749999997</v>
      </c>
      <c r="AR264" s="3">
        <f t="shared" si="282"/>
        <v>4.3947437500000008</v>
      </c>
      <c r="AS264" s="3">
        <f t="shared" si="283"/>
        <v>3.8907593750000005</v>
      </c>
      <c r="AT264" s="3">
        <f t="shared" si="284"/>
        <v>3.7496437500000006</v>
      </c>
      <c r="AU264" s="3">
        <f t="shared" si="285"/>
        <v>4.0658435468749996</v>
      </c>
      <c r="AV264" s="3">
        <f t="shared" si="286"/>
        <v>3.91837771875</v>
      </c>
      <c r="AW264" s="3">
        <f t="shared" si="287"/>
        <v>4.240927718750001</v>
      </c>
      <c r="AX264" s="3">
        <f t="shared" si="288"/>
        <v>4.0871116875000011</v>
      </c>
      <c r="AY264" s="3">
        <f t="shared" si="289"/>
        <v>-1.7247321428571416</v>
      </c>
      <c r="AZ264" s="3">
        <f t="shared" si="290"/>
        <v>-1.8023450892857129</v>
      </c>
      <c r="BA264" s="3">
        <f t="shared" si="291"/>
        <v>-1.8799580357142844</v>
      </c>
      <c r="BB264" s="3">
        <f t="shared" si="292"/>
        <v>-1.6643665178571418</v>
      </c>
      <c r="BC264" s="3">
        <f t="shared" si="293"/>
        <v>-1.6040008928571419</v>
      </c>
      <c r="BD264" s="3">
        <f t="shared" si="294"/>
        <v>-1.739263011160713</v>
      </c>
      <c r="BE264" s="3">
        <f t="shared" si="295"/>
        <v>-1.6761809330357131</v>
      </c>
      <c r="BF264" s="3">
        <f t="shared" si="296"/>
        <v>-1.8141595044642846</v>
      </c>
      <c r="BG264" s="3">
        <f t="shared" si="297"/>
        <v>-1.7483609732142846</v>
      </c>
    </row>
    <row r="265" spans="1:59" ht="15" x14ac:dyDescent="0.25">
      <c r="A265" s="38" t="s">
        <v>410</v>
      </c>
      <c r="B265" s="38" t="s">
        <v>53</v>
      </c>
      <c r="C265" s="38" t="s">
        <v>186</v>
      </c>
      <c r="D265" s="38"/>
      <c r="E265" s="39">
        <f>AVERAGE(IFERROR(VLOOKUP($A265,'Nates Projections'!$A$8:$O$500,5,FALSE),VLOOKUP($A265,'Blakes Projections'!$A$8:$O$500,5,FALSE)),IFERROR(VLOOKUP($A265,'Blakes Projections'!$A$8:$O$500,5,FALSE),VLOOKUP($A265,'Nates Projections'!$A$8:$O$500,5,FALSE)))</f>
        <v>84</v>
      </c>
      <c r="F265" s="38">
        <f>AVERAGE(IFERROR(VLOOKUP($A265,'Nates Projections'!$A$8:$O$500,6,FALSE),VLOOKUP($A265,'Blakes Projections'!$A$8:$O$500,6,FALSE)),IFERROR(VLOOKUP($A265,'Blakes Projections'!$A$8:$O$500,6,FALSE),VLOOKUP($A265,'Nates Projections'!$A$8:$O$500,6,FALSE)))</f>
        <v>21.4</v>
      </c>
      <c r="G265" s="38">
        <f>AVERAGE(IFERROR(VLOOKUP($A265,'Nates Projections'!$A$8:$O$500,7,FALSE),VLOOKUP($A265,'Blakes Projections'!$A$8:$O$500,7,FALSE)),IFERROR(VLOOKUP($A265,'Blakes Projections'!$A$8:$O$500,7,FALSE),VLOOKUP($A265,'Nates Projections'!$A$8:$O$500,7,FALSE)))</f>
        <v>20.9</v>
      </c>
      <c r="H265" s="38">
        <f>AVERAGE(IFERROR(VLOOKUP($A265,'Nates Projections'!$A$8:$O$500,8,FALSE),VLOOKUP($A265,'Blakes Projections'!$A$8:$O$500,8,FALSE)),IFERROR(VLOOKUP($A265,'Blakes Projections'!$A$8:$O$500,8,FALSE),VLOOKUP($A265,'Nates Projections'!$A$8:$O$500,8,FALSE)))</f>
        <v>42.3</v>
      </c>
      <c r="I265" s="38">
        <f>AVERAGE(IFERROR(VLOOKUP($A265,'Nates Projections'!$A$8:$O$500,9,FALSE),VLOOKUP($A265,'Blakes Projections'!$A$8:$O$500,9,FALSE)),IFERROR(VLOOKUP($A265,'Blakes Projections'!$A$8:$O$500,9,FALSE),VLOOKUP($A265,'Nates Projections'!$A$8:$O$500,9,FALSE)))</f>
        <v>3.3</v>
      </c>
      <c r="J265" s="38">
        <f>AVERAGE(IFERROR(VLOOKUP($A265,'Nates Projections'!$A$8:$O$500,10,FALSE),VLOOKUP($A265,'Blakes Projections'!$A$8:$O$500,10,FALSE)),IFERROR(VLOOKUP($A265,'Blakes Projections'!$A$8:$O$500,10,FALSE),VLOOKUP($A265,'Nates Projections'!$A$8:$O$500,10,FALSE)))</f>
        <v>201.14999999999998</v>
      </c>
      <c r="K265" s="38">
        <f>AVERAGE(IFERROR(VLOOKUP($A265,'Nates Projections'!$A$8:$O$500,11,FALSE),VLOOKUP($A265,'Blakes Projections'!$A$8:$O$500,11,FALSE)),IFERROR(VLOOKUP($A265,'Blakes Projections'!$A$8:$O$500,11,FALSE),VLOOKUP($A265,'Nates Projections'!$A$8:$O$500,11,FALSE)))</f>
        <v>84.3</v>
      </c>
      <c r="L265" s="38">
        <f>AVERAGE(IFERROR(VLOOKUP($A265,'Nates Projections'!$A$8:$O$500,12,FALSE),VLOOKUP($A265,'Blakes Projections'!$A$8:$O$500,12,FALSE)),IFERROR(VLOOKUP($A265,'Blakes Projections'!$A$8:$O$500,12,FALSE),VLOOKUP($A265,'Nates Projections'!$A$8:$O$500,12,FALSE)))</f>
        <v>44.2</v>
      </c>
      <c r="M265" s="38">
        <f>AVERAGE(IFERROR(VLOOKUP($A265,'Nates Projections'!$A$8:$O$500,13,FALSE),VLOOKUP($A265,'Blakes Projections'!$A$8:$O$500,13,FALSE)),IFERROR(VLOOKUP($A265,'Blakes Projections'!$A$8:$O$500,13,FALSE),VLOOKUP($A265,'Nates Projections'!$A$8:$O$500,13,FALSE)))</f>
        <v>14.95</v>
      </c>
      <c r="N265" s="52">
        <f t="shared" si="276"/>
        <v>0.10638826746209297</v>
      </c>
      <c r="O265" s="71">
        <f>AVERAGE(IFERROR(VLOOKUP($A265,'Nates Projections'!$A$8:$O$500,15,FALSE),VLOOKUP($A265,'Blakes Projections'!$A$8:$O$500,15,FALSE)),IFERROR(VLOOKUP($A265,'Blakes Projections'!$A$8:$O$500,15,FALSE),VLOOKUP($A265,'Nates Projections'!$A$8:$O$500,15,FALSE)))</f>
        <v>17.024999999999999</v>
      </c>
      <c r="P265" s="55">
        <f t="shared" ref="P265:Y265" si="299">IF(F$4="Yes",F265*F$5,0)</f>
        <v>107</v>
      </c>
      <c r="Q265" s="55">
        <f t="shared" si="299"/>
        <v>78.375</v>
      </c>
      <c r="R265" s="55">
        <f t="shared" si="299"/>
        <v>0</v>
      </c>
      <c r="S265" s="55">
        <f t="shared" si="299"/>
        <v>1.65</v>
      </c>
      <c r="T265" s="55">
        <f t="shared" si="299"/>
        <v>100.57499999999999</v>
      </c>
      <c r="U265" s="55">
        <f t="shared" si="299"/>
        <v>25.29</v>
      </c>
      <c r="V265" s="55">
        <f t="shared" si="299"/>
        <v>26.52</v>
      </c>
      <c r="W265" s="55">
        <f t="shared" si="299"/>
        <v>0</v>
      </c>
      <c r="X265" s="55">
        <f t="shared" si="299"/>
        <v>0</v>
      </c>
      <c r="Y265" s="56">
        <f t="shared" si="299"/>
        <v>0</v>
      </c>
      <c r="Z265" s="57">
        <f t="shared" si="278"/>
        <v>339.41</v>
      </c>
      <c r="AA265" s="59">
        <f t="shared" si="279"/>
        <v>4.0405952380952384</v>
      </c>
      <c r="AB265" s="59">
        <f t="shared" si="280"/>
        <v>-1.7578825952380941</v>
      </c>
      <c r="AC265" s="1"/>
      <c r="AD265" s="1"/>
      <c r="AE265" s="1"/>
      <c r="AF265" s="1"/>
      <c r="AG265" s="1"/>
      <c r="AH265" s="1"/>
      <c r="AI265" s="1"/>
      <c r="AJ265" s="1"/>
      <c r="AK265" s="1"/>
      <c r="AL265" s="1">
        <f>IFERROR(VLOOKUP(C265,CALC!$K$2:$M$8,2,FALSE),1)</f>
        <v>1.08</v>
      </c>
      <c r="AM265" s="1">
        <f>IFERROR(VLOOKUP(C265,CALC!$K$2:$M$8,3,FALSE),1)</f>
        <v>1.04</v>
      </c>
      <c r="AN265" s="1">
        <f>VLOOKUP(B265,CALC!$E$2:$H$33,3,FALSE)</f>
        <v>0.97</v>
      </c>
      <c r="AO265" s="1">
        <f>VLOOKUP(B265,CALC!$E$2:$H$33,4,FALSE)</f>
        <v>0.98499999999999999</v>
      </c>
      <c r="AP265" s="1"/>
      <c r="AQ265" s="3">
        <f t="shared" si="281"/>
        <v>4.2022190476190477</v>
      </c>
      <c r="AR265" s="3">
        <f t="shared" si="282"/>
        <v>4.363842857142858</v>
      </c>
      <c r="AS265" s="3">
        <f t="shared" si="283"/>
        <v>3.9799863095238099</v>
      </c>
      <c r="AT265" s="3">
        <f t="shared" si="284"/>
        <v>3.9193773809523811</v>
      </c>
      <c r="AU265" s="3">
        <f t="shared" si="285"/>
        <v>4.1391857619047618</v>
      </c>
      <c r="AV265" s="3">
        <f t="shared" si="286"/>
        <v>4.0761524761904759</v>
      </c>
      <c r="AW265" s="3">
        <f t="shared" si="287"/>
        <v>4.2983852142857151</v>
      </c>
      <c r="AX265" s="3">
        <f t="shared" si="288"/>
        <v>4.2329275714285721</v>
      </c>
      <c r="AY265" s="3">
        <f t="shared" si="289"/>
        <v>-1.7160119047619036</v>
      </c>
      <c r="AZ265" s="3">
        <f t="shared" si="290"/>
        <v>-1.7846523809523798</v>
      </c>
      <c r="BA265" s="3">
        <f t="shared" si="291"/>
        <v>-1.853292857142856</v>
      </c>
      <c r="BB265" s="3">
        <f t="shared" si="292"/>
        <v>-1.6902717261904749</v>
      </c>
      <c r="BC265" s="3">
        <f t="shared" si="293"/>
        <v>-1.6645315476190463</v>
      </c>
      <c r="BD265" s="3">
        <f t="shared" si="294"/>
        <v>-1.7578825952380941</v>
      </c>
      <c r="BE265" s="3">
        <f t="shared" si="295"/>
        <v>-1.7311128095238084</v>
      </c>
      <c r="BF265" s="3">
        <f t="shared" si="296"/>
        <v>-1.825493464285713</v>
      </c>
      <c r="BG265" s="3">
        <f t="shared" si="297"/>
        <v>-1.7976940714285703</v>
      </c>
    </row>
    <row r="266" spans="1:59" ht="15" x14ac:dyDescent="0.25">
      <c r="A266" s="38" t="s">
        <v>429</v>
      </c>
      <c r="B266" s="38" t="s">
        <v>34</v>
      </c>
      <c r="C266" s="38" t="s">
        <v>181</v>
      </c>
      <c r="D266" s="38"/>
      <c r="E266" s="39">
        <f>AVERAGE(IFERROR(VLOOKUP($A266,'Nates Projections'!$A$8:$O$500,5,FALSE),VLOOKUP($A266,'Blakes Projections'!$A$8:$O$500,5,FALSE)),IFERROR(VLOOKUP($A266,'Blakes Projections'!$A$8:$O$500,5,FALSE),VLOOKUP($A266,'Nates Projections'!$A$8:$O$500,5,FALSE)))</f>
        <v>84</v>
      </c>
      <c r="F266" s="38">
        <f>AVERAGE(IFERROR(VLOOKUP($A266,'Nates Projections'!$A$8:$O$500,6,FALSE),VLOOKUP($A266,'Blakes Projections'!$A$8:$O$500,6,FALSE)),IFERROR(VLOOKUP($A266,'Blakes Projections'!$A$8:$O$500,6,FALSE),VLOOKUP($A266,'Nates Projections'!$A$8:$O$500,6,FALSE)))</f>
        <v>5.6</v>
      </c>
      <c r="G266" s="38">
        <f>AVERAGE(IFERROR(VLOOKUP($A266,'Nates Projections'!$A$8:$O$500,7,FALSE),VLOOKUP($A266,'Blakes Projections'!$A$8:$O$500,7,FALSE)),IFERROR(VLOOKUP($A266,'Blakes Projections'!$A$8:$O$500,7,FALSE),VLOOKUP($A266,'Nates Projections'!$A$8:$O$500,7,FALSE)))</f>
        <v>22</v>
      </c>
      <c r="H266" s="38">
        <f>AVERAGE(IFERROR(VLOOKUP($A266,'Nates Projections'!$A$8:$O$500,8,FALSE),VLOOKUP($A266,'Blakes Projections'!$A$8:$O$500,8,FALSE)),IFERROR(VLOOKUP($A266,'Blakes Projections'!$A$8:$O$500,8,FALSE),VLOOKUP($A266,'Nates Projections'!$A$8:$O$500,8,FALSE)))</f>
        <v>27.5</v>
      </c>
      <c r="I266" s="38">
        <f>AVERAGE(IFERROR(VLOOKUP($A266,'Nates Projections'!$A$8:$O$500,9,FALSE),VLOOKUP($A266,'Blakes Projections'!$A$8:$O$500,9,FALSE)),IFERROR(VLOOKUP($A266,'Blakes Projections'!$A$8:$O$500,9,FALSE),VLOOKUP($A266,'Nates Projections'!$A$8:$O$500,9,FALSE)))</f>
        <v>5.2</v>
      </c>
      <c r="J266" s="38">
        <f>AVERAGE(IFERROR(VLOOKUP($A266,'Nates Projections'!$A$8:$O$500,10,FALSE),VLOOKUP($A266,'Blakes Projections'!$A$8:$O$500,10,FALSE)),IFERROR(VLOOKUP($A266,'Blakes Projections'!$A$8:$O$500,10,FALSE),VLOOKUP($A266,'Nates Projections'!$A$8:$O$500,10,FALSE)))</f>
        <v>96.2</v>
      </c>
      <c r="K266" s="38">
        <f>AVERAGE(IFERROR(VLOOKUP($A266,'Nates Projections'!$A$8:$O$500,11,FALSE),VLOOKUP($A266,'Blakes Projections'!$A$8:$O$500,11,FALSE)),IFERROR(VLOOKUP($A266,'Blakes Projections'!$A$8:$O$500,11,FALSE),VLOOKUP($A266,'Nates Projections'!$A$8:$O$500,11,FALSE)))</f>
        <v>72.8</v>
      </c>
      <c r="L266" s="38">
        <f>AVERAGE(IFERROR(VLOOKUP($A266,'Nates Projections'!$A$8:$O$500,12,FALSE),VLOOKUP($A266,'Blakes Projections'!$A$8:$O$500,12,FALSE)),IFERROR(VLOOKUP($A266,'Blakes Projections'!$A$8:$O$500,12,FALSE),VLOOKUP($A266,'Nates Projections'!$A$8:$O$500,12,FALSE)))</f>
        <v>139.69999999999999</v>
      </c>
      <c r="M266" s="38">
        <f>AVERAGE(IFERROR(VLOOKUP($A266,'Nates Projections'!$A$8:$O$500,13,FALSE),VLOOKUP($A266,'Blakes Projections'!$A$8:$O$500,13,FALSE)),IFERROR(VLOOKUP($A266,'Blakes Projections'!$A$8:$O$500,13,FALSE),VLOOKUP($A266,'Nates Projections'!$A$8:$O$500,13,FALSE)))</f>
        <v>12.3</v>
      </c>
      <c r="N266" s="52">
        <f t="shared" si="276"/>
        <v>5.8212058212058208E-2</v>
      </c>
      <c r="O266" s="71">
        <f>AVERAGE(IFERROR(VLOOKUP($A266,'Nates Projections'!$A$8:$O$500,15,FALSE),VLOOKUP($A266,'Blakes Projections'!$A$8:$O$500,15,FALSE)),IFERROR(VLOOKUP($A266,'Blakes Projections'!$A$8:$O$500,15,FALSE),VLOOKUP($A266,'Nates Projections'!$A$8:$O$500,15,FALSE)))</f>
        <v>19</v>
      </c>
      <c r="P266" s="55">
        <f t="shared" ref="P266:Y266" si="300">IF(F$4="Yes",F266*F$5,0)</f>
        <v>28</v>
      </c>
      <c r="Q266" s="55">
        <f t="shared" si="300"/>
        <v>82.5</v>
      </c>
      <c r="R266" s="55">
        <f t="shared" si="300"/>
        <v>0</v>
      </c>
      <c r="S266" s="55">
        <f t="shared" si="300"/>
        <v>2.6</v>
      </c>
      <c r="T266" s="55">
        <f t="shared" si="300"/>
        <v>48.1</v>
      </c>
      <c r="U266" s="55">
        <f t="shared" si="300"/>
        <v>21.84</v>
      </c>
      <c r="V266" s="55">
        <f t="shared" si="300"/>
        <v>83.82</v>
      </c>
      <c r="W266" s="55">
        <f t="shared" si="300"/>
        <v>0</v>
      </c>
      <c r="X266" s="55">
        <f t="shared" si="300"/>
        <v>0</v>
      </c>
      <c r="Y266" s="56">
        <f t="shared" si="300"/>
        <v>0</v>
      </c>
      <c r="Z266" s="57">
        <f t="shared" si="278"/>
        <v>266.86</v>
      </c>
      <c r="AA266" s="59">
        <f t="shared" si="279"/>
        <v>3.1769047619047619</v>
      </c>
      <c r="AB266" s="59">
        <f t="shared" si="280"/>
        <v>-1.650828571428572</v>
      </c>
      <c r="AC266" s="1"/>
      <c r="AD266" s="1"/>
      <c r="AE266" s="1"/>
      <c r="AF266" s="1"/>
      <c r="AG266" s="1"/>
      <c r="AH266" s="1"/>
      <c r="AI266" s="1"/>
      <c r="AJ266" s="1"/>
      <c r="AK266" s="1"/>
      <c r="AL266" s="1">
        <f>IFERROR(VLOOKUP(C266,CALC!$K$2:$M$8,2,FALSE),1)</f>
        <v>1</v>
      </c>
      <c r="AM266" s="1">
        <f>IFERROR(VLOOKUP(C266,CALC!$K$2:$M$8,3,FALSE),1)</f>
        <v>1</v>
      </c>
      <c r="AN266" s="1">
        <f>VLOOKUP(B266,CALC!$E$2:$H$33,3,FALSE)</f>
        <v>0.9</v>
      </c>
      <c r="AO266" s="1">
        <f>VLOOKUP(B266,CALC!$E$2:$H$33,4,FALSE)</f>
        <v>0.95</v>
      </c>
      <c r="AP266" s="1"/>
      <c r="AQ266" s="3">
        <f t="shared" si="281"/>
        <v>3.1769047619047619</v>
      </c>
      <c r="AR266" s="3">
        <f t="shared" si="282"/>
        <v>3.1769047619047619</v>
      </c>
      <c r="AS266" s="3">
        <f t="shared" si="283"/>
        <v>3.0180595238095238</v>
      </c>
      <c r="AT266" s="3">
        <f t="shared" si="284"/>
        <v>2.8592142857142857</v>
      </c>
      <c r="AU266" s="3">
        <f t="shared" si="285"/>
        <v>3.0180595238095238</v>
      </c>
      <c r="AV266" s="3">
        <f t="shared" si="286"/>
        <v>2.8592142857142857</v>
      </c>
      <c r="AW266" s="3">
        <f t="shared" si="287"/>
        <v>3.0180595238095238</v>
      </c>
      <c r="AX266" s="3">
        <f t="shared" si="288"/>
        <v>2.8592142857142857</v>
      </c>
      <c r="AY266" s="3">
        <f t="shared" si="289"/>
        <v>-1.7377142857142864</v>
      </c>
      <c r="AZ266" s="3">
        <f t="shared" si="290"/>
        <v>-1.7377142857142864</v>
      </c>
      <c r="BA266" s="3">
        <f t="shared" si="291"/>
        <v>-1.7377142857142864</v>
      </c>
      <c r="BB266" s="3">
        <f t="shared" si="292"/>
        <v>-1.650828571428572</v>
      </c>
      <c r="BC266" s="3">
        <f t="shared" si="293"/>
        <v>-1.5639428571428577</v>
      </c>
      <c r="BD266" s="3">
        <f t="shared" si="294"/>
        <v>-1.650828571428572</v>
      </c>
      <c r="BE266" s="3">
        <f t="shared" si="295"/>
        <v>-1.5639428571428577</v>
      </c>
      <c r="BF266" s="3">
        <f t="shared" si="296"/>
        <v>-1.650828571428572</v>
      </c>
      <c r="BG266" s="3">
        <f t="shared" si="297"/>
        <v>-1.5639428571428577</v>
      </c>
    </row>
    <row r="267" spans="1:59" ht="15" x14ac:dyDescent="0.25">
      <c r="A267" s="38" t="s">
        <v>436</v>
      </c>
      <c r="B267" s="38" t="s">
        <v>16</v>
      </c>
      <c r="C267" s="38" t="s">
        <v>181</v>
      </c>
      <c r="D267" s="38"/>
      <c r="E267" s="39">
        <f>AVERAGE(IFERROR(VLOOKUP($A267,'Nates Projections'!$A$8:$O$500,5,FALSE),VLOOKUP($A267,'Blakes Projections'!$A$8:$O$500,5,FALSE)),IFERROR(VLOOKUP($A267,'Blakes Projections'!$A$8:$O$500,5,FALSE),VLOOKUP($A267,'Nates Projections'!$A$8:$O$500,5,FALSE)))</f>
        <v>84</v>
      </c>
      <c r="F267" s="38">
        <f>AVERAGE(IFERROR(VLOOKUP($A267,'Nates Projections'!$A$8:$O$500,6,FALSE),VLOOKUP($A267,'Blakes Projections'!$A$8:$O$500,6,FALSE)),IFERROR(VLOOKUP($A267,'Blakes Projections'!$A$8:$O$500,6,FALSE),VLOOKUP($A267,'Nates Projections'!$A$8:$O$500,6,FALSE)))</f>
        <v>7</v>
      </c>
      <c r="G267" s="38">
        <f>AVERAGE(IFERROR(VLOOKUP($A267,'Nates Projections'!$A$8:$O$500,7,FALSE),VLOOKUP($A267,'Blakes Projections'!$A$8:$O$500,7,FALSE)),IFERROR(VLOOKUP($A267,'Blakes Projections'!$A$8:$O$500,7,FALSE),VLOOKUP($A267,'Nates Projections'!$A$8:$O$500,7,FALSE)))</f>
        <v>23.7</v>
      </c>
      <c r="H267" s="38">
        <f>AVERAGE(IFERROR(VLOOKUP($A267,'Nates Projections'!$A$8:$O$500,8,FALSE),VLOOKUP($A267,'Blakes Projections'!$A$8:$O$500,8,FALSE)),IFERROR(VLOOKUP($A267,'Blakes Projections'!$A$8:$O$500,8,FALSE),VLOOKUP($A267,'Nates Projections'!$A$8:$O$500,8,FALSE)))</f>
        <v>30.7</v>
      </c>
      <c r="I267" s="38">
        <f>AVERAGE(IFERROR(VLOOKUP($A267,'Nates Projections'!$A$8:$O$500,9,FALSE),VLOOKUP($A267,'Blakes Projections'!$A$8:$O$500,9,FALSE)),IFERROR(VLOOKUP($A267,'Blakes Projections'!$A$8:$O$500,9,FALSE),VLOOKUP($A267,'Nates Projections'!$A$8:$O$500,9,FALSE)))</f>
        <v>0</v>
      </c>
      <c r="J267" s="38">
        <f>AVERAGE(IFERROR(VLOOKUP($A267,'Nates Projections'!$A$8:$O$500,10,FALSE),VLOOKUP($A267,'Blakes Projections'!$A$8:$O$500,10,FALSE)),IFERROR(VLOOKUP($A267,'Blakes Projections'!$A$8:$O$500,10,FALSE),VLOOKUP($A267,'Nates Projections'!$A$8:$O$500,10,FALSE)))</f>
        <v>119</v>
      </c>
      <c r="K267" s="38">
        <f>AVERAGE(IFERROR(VLOOKUP($A267,'Nates Projections'!$A$8:$O$500,11,FALSE),VLOOKUP($A267,'Blakes Projections'!$A$8:$O$500,11,FALSE)),IFERROR(VLOOKUP($A267,'Blakes Projections'!$A$8:$O$500,11,FALSE),VLOOKUP($A267,'Nates Projections'!$A$8:$O$500,11,FALSE)))</f>
        <v>66.400000000000006</v>
      </c>
      <c r="L267" s="38">
        <f>AVERAGE(IFERROR(VLOOKUP($A267,'Nates Projections'!$A$8:$O$500,12,FALSE),VLOOKUP($A267,'Blakes Projections'!$A$8:$O$500,12,FALSE)),IFERROR(VLOOKUP($A267,'Blakes Projections'!$A$8:$O$500,12,FALSE),VLOOKUP($A267,'Nates Projections'!$A$8:$O$500,12,FALSE)))</f>
        <v>102.1</v>
      </c>
      <c r="M267" s="38">
        <f>AVERAGE(IFERROR(VLOOKUP($A267,'Nates Projections'!$A$8:$O$500,13,FALSE),VLOOKUP($A267,'Blakes Projections'!$A$8:$O$500,13,FALSE)),IFERROR(VLOOKUP($A267,'Blakes Projections'!$A$8:$O$500,13,FALSE),VLOOKUP($A267,'Nates Projections'!$A$8:$O$500,13,FALSE)))</f>
        <v>56.4</v>
      </c>
      <c r="N267" s="52">
        <f t="shared" si="276"/>
        <v>5.8823529411764705E-2</v>
      </c>
      <c r="O267" s="71">
        <f>AVERAGE(IFERROR(VLOOKUP($A267,'Nates Projections'!$A$8:$O$500,15,FALSE),VLOOKUP($A267,'Blakes Projections'!$A$8:$O$500,15,FALSE)),IFERROR(VLOOKUP($A267,'Blakes Projections'!$A$8:$O$500,15,FALSE),VLOOKUP($A267,'Nates Projections'!$A$8:$O$500,15,FALSE)))</f>
        <v>21.425000000000001</v>
      </c>
      <c r="P267" s="55">
        <f t="shared" ref="P267:Y267" si="301">IF(F$4="Yes",F267*F$5,0)</f>
        <v>35</v>
      </c>
      <c r="Q267" s="55">
        <f t="shared" si="301"/>
        <v>88.875</v>
      </c>
      <c r="R267" s="55">
        <f t="shared" si="301"/>
        <v>0</v>
      </c>
      <c r="S267" s="55">
        <f t="shared" si="301"/>
        <v>0</v>
      </c>
      <c r="T267" s="55">
        <f t="shared" si="301"/>
        <v>59.5</v>
      </c>
      <c r="U267" s="55">
        <f t="shared" si="301"/>
        <v>19.920000000000002</v>
      </c>
      <c r="V267" s="55">
        <f t="shared" si="301"/>
        <v>61.259999999999991</v>
      </c>
      <c r="W267" s="55">
        <f t="shared" si="301"/>
        <v>0</v>
      </c>
      <c r="X267" s="55">
        <f t="shared" si="301"/>
        <v>0</v>
      </c>
      <c r="Y267" s="56">
        <f t="shared" si="301"/>
        <v>0</v>
      </c>
      <c r="Z267" s="57">
        <f t="shared" si="278"/>
        <v>264.55500000000001</v>
      </c>
      <c r="AA267" s="59">
        <f t="shared" si="279"/>
        <v>3.1494642857142856</v>
      </c>
      <c r="AB267" s="59">
        <f t="shared" si="280"/>
        <v>-1.615116607142858</v>
      </c>
      <c r="AC267" s="1"/>
      <c r="AD267" s="1"/>
      <c r="AE267" s="1"/>
      <c r="AF267" s="1"/>
      <c r="AG267" s="1"/>
      <c r="AH267" s="1"/>
      <c r="AI267" s="1"/>
      <c r="AJ267" s="1"/>
      <c r="AK267" s="1"/>
      <c r="AL267" s="1">
        <f>IFERROR(VLOOKUP(C267,CALC!$K$2:$M$8,2,FALSE),1)</f>
        <v>1</v>
      </c>
      <c r="AM267" s="1">
        <f>IFERROR(VLOOKUP(C267,CALC!$K$2:$M$8,3,FALSE),1)</f>
        <v>1</v>
      </c>
      <c r="AN267" s="1">
        <f>VLOOKUP(B267,CALC!$E$2:$H$33,3,FALSE)</f>
        <v>0.83</v>
      </c>
      <c r="AO267" s="1">
        <f>VLOOKUP(B267,CALC!$E$2:$H$33,4,FALSE)</f>
        <v>0.91500000000000004</v>
      </c>
      <c r="AP267" s="1"/>
      <c r="AQ267" s="3">
        <f t="shared" si="281"/>
        <v>3.1494642857142856</v>
      </c>
      <c r="AR267" s="3">
        <f t="shared" si="282"/>
        <v>3.1494642857142856</v>
      </c>
      <c r="AS267" s="3">
        <f t="shared" si="283"/>
        <v>2.8817598214285716</v>
      </c>
      <c r="AT267" s="3">
        <f t="shared" si="284"/>
        <v>2.6140553571428571</v>
      </c>
      <c r="AU267" s="3">
        <f t="shared" si="285"/>
        <v>2.8817598214285716</v>
      </c>
      <c r="AV267" s="3">
        <f t="shared" si="286"/>
        <v>2.6140553571428571</v>
      </c>
      <c r="AW267" s="3">
        <f t="shared" si="287"/>
        <v>2.8817598214285716</v>
      </c>
      <c r="AX267" s="3">
        <f t="shared" si="288"/>
        <v>2.6140553571428571</v>
      </c>
      <c r="AY267" s="3">
        <f t="shared" si="289"/>
        <v>-1.7651547619047627</v>
      </c>
      <c r="AZ267" s="3">
        <f t="shared" si="290"/>
        <v>-1.7651547619047627</v>
      </c>
      <c r="BA267" s="3">
        <f t="shared" si="291"/>
        <v>-1.7651547619047627</v>
      </c>
      <c r="BB267" s="3">
        <f t="shared" si="292"/>
        <v>-1.615116607142858</v>
      </c>
      <c r="BC267" s="3">
        <f t="shared" si="293"/>
        <v>-1.465078452380953</v>
      </c>
      <c r="BD267" s="3">
        <f t="shared" si="294"/>
        <v>-1.615116607142858</v>
      </c>
      <c r="BE267" s="3">
        <f t="shared" si="295"/>
        <v>-1.465078452380953</v>
      </c>
      <c r="BF267" s="3">
        <f t="shared" si="296"/>
        <v>-1.615116607142858</v>
      </c>
      <c r="BG267" s="3">
        <f t="shared" si="297"/>
        <v>-1.465078452380953</v>
      </c>
    </row>
    <row r="268" spans="1:59" ht="15" x14ac:dyDescent="0.25">
      <c r="A268" s="38" t="s">
        <v>440</v>
      </c>
      <c r="B268" s="38" t="s">
        <v>28</v>
      </c>
      <c r="C268" s="38" t="s">
        <v>196</v>
      </c>
      <c r="D268" s="38"/>
      <c r="E268" s="39">
        <f>AVERAGE(IFERROR(VLOOKUP($A268,'Nates Projections'!$A$8:$O$500,5,FALSE),VLOOKUP($A268,'Blakes Projections'!$A$8:$O$500,5,FALSE)),IFERROR(VLOOKUP($A268,'Blakes Projections'!$A$8:$O$500,5,FALSE),VLOOKUP($A268,'Nates Projections'!$A$8:$O$500,5,FALSE)))</f>
        <v>84</v>
      </c>
      <c r="F268" s="38">
        <f>AVERAGE(IFERROR(VLOOKUP($A268,'Nates Projections'!$A$8:$O$500,6,FALSE),VLOOKUP($A268,'Blakes Projections'!$A$8:$O$500,6,FALSE)),IFERROR(VLOOKUP($A268,'Blakes Projections'!$A$8:$O$500,6,FALSE),VLOOKUP($A268,'Nates Projections'!$A$8:$O$500,6,FALSE)))</f>
        <v>24.4</v>
      </c>
      <c r="G268" s="38">
        <f>AVERAGE(IFERROR(VLOOKUP($A268,'Nates Projections'!$A$8:$O$500,7,FALSE),VLOOKUP($A268,'Blakes Projections'!$A$8:$O$500,7,FALSE)),IFERROR(VLOOKUP($A268,'Blakes Projections'!$A$8:$O$500,7,FALSE),VLOOKUP($A268,'Nates Projections'!$A$8:$O$500,7,FALSE)))</f>
        <v>26.45</v>
      </c>
      <c r="H268" s="38">
        <f>AVERAGE(IFERROR(VLOOKUP($A268,'Nates Projections'!$A$8:$O$500,8,FALSE),VLOOKUP($A268,'Blakes Projections'!$A$8:$O$500,8,FALSE)),IFERROR(VLOOKUP($A268,'Blakes Projections'!$A$8:$O$500,8,FALSE),VLOOKUP($A268,'Nates Projections'!$A$8:$O$500,8,FALSE)))</f>
        <v>50.85</v>
      </c>
      <c r="I268" s="38">
        <f>AVERAGE(IFERROR(VLOOKUP($A268,'Nates Projections'!$A$8:$O$500,9,FALSE),VLOOKUP($A268,'Blakes Projections'!$A$8:$O$500,9,FALSE)),IFERROR(VLOOKUP($A268,'Blakes Projections'!$A$8:$O$500,9,FALSE),VLOOKUP($A268,'Nates Projections'!$A$8:$O$500,9,FALSE)))</f>
        <v>10.95</v>
      </c>
      <c r="J268" s="38">
        <f>AVERAGE(IFERROR(VLOOKUP($A268,'Nates Projections'!$A$8:$O$500,10,FALSE),VLOOKUP($A268,'Blakes Projections'!$A$8:$O$500,10,FALSE)),IFERROR(VLOOKUP($A268,'Blakes Projections'!$A$8:$O$500,10,FALSE),VLOOKUP($A268,'Nates Projections'!$A$8:$O$500,10,FALSE)))</f>
        <v>164.7</v>
      </c>
      <c r="K268" s="38">
        <f>AVERAGE(IFERROR(VLOOKUP($A268,'Nates Projections'!$A$8:$O$500,11,FALSE),VLOOKUP($A268,'Blakes Projections'!$A$8:$O$500,11,FALSE)),IFERROR(VLOOKUP($A268,'Blakes Projections'!$A$8:$O$500,11,FALSE),VLOOKUP($A268,'Nates Projections'!$A$8:$O$500,11,FALSE)))</f>
        <v>49.4</v>
      </c>
      <c r="L268" s="38">
        <f>AVERAGE(IFERROR(VLOOKUP($A268,'Nates Projections'!$A$8:$O$500,12,FALSE),VLOOKUP($A268,'Blakes Projections'!$A$8:$O$500,12,FALSE)),IFERROR(VLOOKUP($A268,'Blakes Projections'!$A$8:$O$500,12,FALSE),VLOOKUP($A268,'Nates Projections'!$A$8:$O$500,12,FALSE)))</f>
        <v>20.05</v>
      </c>
      <c r="M268" s="38">
        <f>AVERAGE(IFERROR(VLOOKUP($A268,'Nates Projections'!$A$8:$O$500,13,FALSE),VLOOKUP($A268,'Blakes Projections'!$A$8:$O$500,13,FALSE)),IFERROR(VLOOKUP($A268,'Blakes Projections'!$A$8:$O$500,13,FALSE),VLOOKUP($A268,'Nates Projections'!$A$8:$O$500,13,FALSE)))</f>
        <v>15</v>
      </c>
      <c r="N268" s="52">
        <f t="shared" si="276"/>
        <v>0.14814814814814814</v>
      </c>
      <c r="O268" s="71">
        <f>AVERAGE(IFERROR(VLOOKUP($A268,'Nates Projections'!$A$8:$O$500,15,FALSE),VLOOKUP($A268,'Blakes Projections'!$A$8:$O$500,15,FALSE)),IFERROR(VLOOKUP($A268,'Blakes Projections'!$A$8:$O$500,15,FALSE),VLOOKUP($A268,'Nates Projections'!$A$8:$O$500,15,FALSE)))</f>
        <v>16.175000000000001</v>
      </c>
      <c r="P268" s="55">
        <f t="shared" ref="P268:Y268" si="302">IF(F$4="Yes",F268*F$5,0)</f>
        <v>122</v>
      </c>
      <c r="Q268" s="55">
        <f t="shared" si="302"/>
        <v>99.1875</v>
      </c>
      <c r="R268" s="55">
        <f t="shared" si="302"/>
        <v>0</v>
      </c>
      <c r="S268" s="55">
        <f t="shared" si="302"/>
        <v>5.4749999999999996</v>
      </c>
      <c r="T268" s="55">
        <f t="shared" si="302"/>
        <v>82.35</v>
      </c>
      <c r="U268" s="55">
        <f t="shared" si="302"/>
        <v>14.819999999999999</v>
      </c>
      <c r="V268" s="55">
        <f t="shared" si="302"/>
        <v>12.03</v>
      </c>
      <c r="W268" s="55">
        <f t="shared" si="302"/>
        <v>0</v>
      </c>
      <c r="X268" s="55">
        <f t="shared" si="302"/>
        <v>0</v>
      </c>
      <c r="Y268" s="56">
        <f t="shared" si="302"/>
        <v>0</v>
      </c>
      <c r="Z268" s="57">
        <f t="shared" si="278"/>
        <v>335.86249999999995</v>
      </c>
      <c r="AA268" s="59">
        <f t="shared" si="279"/>
        <v>3.9983630952380946</v>
      </c>
      <c r="AB268" s="59">
        <f t="shared" si="280"/>
        <v>-1.8023759732142852</v>
      </c>
      <c r="AC268" s="1"/>
      <c r="AD268" s="1"/>
      <c r="AE268" s="1"/>
      <c r="AF268" s="1"/>
      <c r="AG268" s="1"/>
      <c r="AH268" s="1"/>
      <c r="AI268" s="1"/>
      <c r="AJ268" s="1"/>
      <c r="AK268" s="1"/>
      <c r="AL268" s="1">
        <f>IFERROR(VLOOKUP(C268,CALC!$K$2:$M$8,2,FALSE),1)</f>
        <v>1.01</v>
      </c>
      <c r="AM268" s="1">
        <f>IFERROR(VLOOKUP(C268,CALC!$K$2:$M$8,3,FALSE),1)</f>
        <v>1.0049999999999999</v>
      </c>
      <c r="AN268" s="1">
        <f>VLOOKUP(B268,CALC!$E$2:$H$33,3,FALSE)</f>
        <v>1.04</v>
      </c>
      <c r="AO268" s="1">
        <f>VLOOKUP(B268,CALC!$E$2:$H$33,4,FALSE)</f>
        <v>1.02</v>
      </c>
      <c r="AP268" s="1"/>
      <c r="AQ268" s="3">
        <f t="shared" si="281"/>
        <v>4.0183549107142849</v>
      </c>
      <c r="AR268" s="3">
        <f t="shared" si="282"/>
        <v>4.0383467261904755</v>
      </c>
      <c r="AS268" s="3">
        <f t="shared" si="283"/>
        <v>4.0783303571428569</v>
      </c>
      <c r="AT268" s="3">
        <f t="shared" si="284"/>
        <v>4.1582976190476186</v>
      </c>
      <c r="AU268" s="3">
        <f t="shared" si="285"/>
        <v>4.0987220089285703</v>
      </c>
      <c r="AV268" s="3">
        <f t="shared" si="286"/>
        <v>4.1790891071428566</v>
      </c>
      <c r="AW268" s="3">
        <f t="shared" si="287"/>
        <v>4.1191136607142855</v>
      </c>
      <c r="AX268" s="3">
        <f t="shared" si="288"/>
        <v>4.1998805952380946</v>
      </c>
      <c r="AY268" s="3">
        <f t="shared" si="289"/>
        <v>-1.7582440476190473</v>
      </c>
      <c r="AZ268" s="3">
        <f t="shared" si="290"/>
        <v>-1.7670352678571424</v>
      </c>
      <c r="BA268" s="3">
        <f t="shared" si="291"/>
        <v>-1.7758264880952377</v>
      </c>
      <c r="BB268" s="3">
        <f t="shared" si="292"/>
        <v>-1.7934089285714283</v>
      </c>
      <c r="BC268" s="3">
        <f t="shared" si="293"/>
        <v>-1.8285738095238093</v>
      </c>
      <c r="BD268" s="3">
        <f t="shared" si="294"/>
        <v>-1.8023759732142852</v>
      </c>
      <c r="BE268" s="3">
        <f t="shared" si="295"/>
        <v>-1.8377166785714281</v>
      </c>
      <c r="BF268" s="3">
        <f t="shared" si="296"/>
        <v>-1.8113430178571426</v>
      </c>
      <c r="BG268" s="3">
        <f t="shared" si="297"/>
        <v>-1.8468595476190472</v>
      </c>
    </row>
    <row r="269" spans="1:59" ht="15" x14ac:dyDescent="0.25">
      <c r="A269" s="38" t="s">
        <v>423</v>
      </c>
      <c r="B269" s="38" t="s">
        <v>19</v>
      </c>
      <c r="C269" s="38" t="s">
        <v>181</v>
      </c>
      <c r="D269" s="38"/>
      <c r="E269" s="39">
        <f>AVERAGE(IFERROR(VLOOKUP($A269,'Nates Projections'!$A$8:$O$500,5,FALSE),VLOOKUP($A269,'Blakes Projections'!$A$8:$O$500,5,FALSE)),IFERROR(VLOOKUP($A269,'Blakes Projections'!$A$8:$O$500,5,FALSE),VLOOKUP($A269,'Nates Projections'!$A$8:$O$500,5,FALSE)))</f>
        <v>84</v>
      </c>
      <c r="F269" s="38">
        <f>AVERAGE(IFERROR(VLOOKUP($A269,'Nates Projections'!$A$8:$O$500,6,FALSE),VLOOKUP($A269,'Blakes Projections'!$A$8:$O$500,6,FALSE)),IFERROR(VLOOKUP($A269,'Blakes Projections'!$A$8:$O$500,6,FALSE),VLOOKUP($A269,'Nates Projections'!$A$8:$O$500,6,FALSE)))</f>
        <v>3.3</v>
      </c>
      <c r="G269" s="38">
        <f>AVERAGE(IFERROR(VLOOKUP($A269,'Nates Projections'!$A$8:$O$500,7,FALSE),VLOOKUP($A269,'Blakes Projections'!$A$8:$O$500,7,FALSE)),IFERROR(VLOOKUP($A269,'Blakes Projections'!$A$8:$O$500,7,FALSE),VLOOKUP($A269,'Nates Projections'!$A$8:$O$500,7,FALSE)))</f>
        <v>20.450000000000003</v>
      </c>
      <c r="H269" s="38">
        <f>AVERAGE(IFERROR(VLOOKUP($A269,'Nates Projections'!$A$8:$O$500,8,FALSE),VLOOKUP($A269,'Blakes Projections'!$A$8:$O$500,8,FALSE)),IFERROR(VLOOKUP($A269,'Blakes Projections'!$A$8:$O$500,8,FALSE),VLOOKUP($A269,'Nates Projections'!$A$8:$O$500,8,FALSE)))</f>
        <v>23.75</v>
      </c>
      <c r="I269" s="38">
        <f>AVERAGE(IFERROR(VLOOKUP($A269,'Nates Projections'!$A$8:$O$500,9,FALSE),VLOOKUP($A269,'Blakes Projections'!$A$8:$O$500,9,FALSE)),IFERROR(VLOOKUP($A269,'Blakes Projections'!$A$8:$O$500,9,FALSE),VLOOKUP($A269,'Nates Projections'!$A$8:$O$500,9,FALSE)))</f>
        <v>0</v>
      </c>
      <c r="J269" s="38">
        <f>AVERAGE(IFERROR(VLOOKUP($A269,'Nates Projections'!$A$8:$O$500,10,FALSE),VLOOKUP($A269,'Blakes Projections'!$A$8:$O$500,10,FALSE)),IFERROR(VLOOKUP($A269,'Blakes Projections'!$A$8:$O$500,10,FALSE),VLOOKUP($A269,'Nates Projections'!$A$8:$O$500,10,FALSE)))</f>
        <v>100</v>
      </c>
      <c r="K269" s="38">
        <f>AVERAGE(IFERROR(VLOOKUP($A269,'Nates Projections'!$A$8:$O$500,11,FALSE),VLOOKUP($A269,'Blakes Projections'!$A$8:$O$500,11,FALSE)),IFERROR(VLOOKUP($A269,'Blakes Projections'!$A$8:$O$500,11,FALSE),VLOOKUP($A269,'Nates Projections'!$A$8:$O$500,11,FALSE)))</f>
        <v>130.44999999999999</v>
      </c>
      <c r="L269" s="38">
        <f>AVERAGE(IFERROR(VLOOKUP($A269,'Nates Projections'!$A$8:$O$500,12,FALSE),VLOOKUP($A269,'Blakes Projections'!$A$8:$O$500,12,FALSE)),IFERROR(VLOOKUP($A269,'Blakes Projections'!$A$8:$O$500,12,FALSE),VLOOKUP($A269,'Nates Projections'!$A$8:$O$500,12,FALSE)))</f>
        <v>150.80000000000001</v>
      </c>
      <c r="M269" s="38">
        <f>AVERAGE(IFERROR(VLOOKUP($A269,'Nates Projections'!$A$8:$O$500,13,FALSE),VLOOKUP($A269,'Blakes Projections'!$A$8:$O$500,13,FALSE)),IFERROR(VLOOKUP($A269,'Blakes Projections'!$A$8:$O$500,13,FALSE),VLOOKUP($A269,'Nates Projections'!$A$8:$O$500,13,FALSE)))</f>
        <v>27.200000000000003</v>
      </c>
      <c r="N269" s="52">
        <f t="shared" si="276"/>
        <v>3.3000000000000002E-2</v>
      </c>
      <c r="O269" s="71">
        <f>AVERAGE(IFERROR(VLOOKUP($A269,'Nates Projections'!$A$8:$O$500,15,FALSE),VLOOKUP($A269,'Blakes Projections'!$A$8:$O$500,15,FALSE)),IFERROR(VLOOKUP($A269,'Blakes Projections'!$A$8:$O$500,15,FALSE),VLOOKUP($A269,'Nates Projections'!$A$8:$O$500,15,FALSE)))</f>
        <v>20.75</v>
      </c>
      <c r="P269" s="55">
        <f t="shared" ref="P269:Y269" si="303">IF(F$4="Yes",F269*F$5,0)</f>
        <v>16.5</v>
      </c>
      <c r="Q269" s="55">
        <f t="shared" si="303"/>
        <v>76.687500000000014</v>
      </c>
      <c r="R269" s="55">
        <f t="shared" si="303"/>
        <v>0</v>
      </c>
      <c r="S269" s="55">
        <f t="shared" si="303"/>
        <v>0</v>
      </c>
      <c r="T269" s="55">
        <f t="shared" si="303"/>
        <v>50</v>
      </c>
      <c r="U269" s="55">
        <f t="shared" si="303"/>
        <v>39.134999999999998</v>
      </c>
      <c r="V269" s="55">
        <f t="shared" si="303"/>
        <v>90.48</v>
      </c>
      <c r="W269" s="55">
        <f t="shared" si="303"/>
        <v>0</v>
      </c>
      <c r="X269" s="55">
        <f t="shared" si="303"/>
        <v>0</v>
      </c>
      <c r="Y269" s="56">
        <f t="shared" si="303"/>
        <v>0</v>
      </c>
      <c r="Z269" s="57">
        <f t="shared" si="278"/>
        <v>272.80250000000001</v>
      </c>
      <c r="AA269" s="59">
        <f t="shared" si="279"/>
        <v>3.2476488095238096</v>
      </c>
      <c r="AB269" s="59">
        <f t="shared" si="280"/>
        <v>-1.8253324107142863</v>
      </c>
      <c r="AC269" s="1"/>
      <c r="AD269" s="1"/>
      <c r="AE269" s="1"/>
      <c r="AF269" s="1"/>
      <c r="AG269" s="1"/>
      <c r="AH269" s="1"/>
      <c r="AI269" s="1"/>
      <c r="AJ269" s="1"/>
      <c r="AK269" s="1"/>
      <c r="AL269" s="1">
        <f>IFERROR(VLOOKUP(C269,CALC!$K$2:$M$8,2,FALSE),1)</f>
        <v>1</v>
      </c>
      <c r="AM269" s="1">
        <f>IFERROR(VLOOKUP(C269,CALC!$K$2:$M$8,3,FALSE),1)</f>
        <v>1</v>
      </c>
      <c r="AN269" s="1">
        <f>VLOOKUP(B269,CALC!$E$2:$H$33,3,FALSE)</f>
        <v>1.19</v>
      </c>
      <c r="AO269" s="1">
        <f>VLOOKUP(B269,CALC!$E$2:$H$33,4,FALSE)</f>
        <v>1.095</v>
      </c>
      <c r="AP269" s="1"/>
      <c r="AQ269" s="3">
        <f t="shared" si="281"/>
        <v>3.2476488095238096</v>
      </c>
      <c r="AR269" s="3">
        <f t="shared" si="282"/>
        <v>3.2476488095238096</v>
      </c>
      <c r="AS269" s="3">
        <f t="shared" si="283"/>
        <v>3.5561754464285715</v>
      </c>
      <c r="AT269" s="3">
        <f t="shared" si="284"/>
        <v>3.8647020833333334</v>
      </c>
      <c r="AU269" s="3">
        <f t="shared" si="285"/>
        <v>3.5561754464285715</v>
      </c>
      <c r="AV269" s="3">
        <f t="shared" si="286"/>
        <v>3.8647020833333334</v>
      </c>
      <c r="AW269" s="3">
        <f t="shared" si="287"/>
        <v>3.5561754464285715</v>
      </c>
      <c r="AX269" s="3">
        <f t="shared" si="288"/>
        <v>3.8647020833333334</v>
      </c>
      <c r="AY269" s="3">
        <f t="shared" si="289"/>
        <v>-1.6669702380952387</v>
      </c>
      <c r="AZ269" s="3">
        <f t="shared" si="290"/>
        <v>-1.6669702380952387</v>
      </c>
      <c r="BA269" s="3">
        <f t="shared" si="291"/>
        <v>-1.6669702380952387</v>
      </c>
      <c r="BB269" s="3">
        <f t="shared" si="292"/>
        <v>-1.8253324107142863</v>
      </c>
      <c r="BC269" s="3">
        <f t="shared" si="293"/>
        <v>-1.9836945833333339</v>
      </c>
      <c r="BD269" s="3">
        <f t="shared" si="294"/>
        <v>-1.8253324107142863</v>
      </c>
      <c r="BE269" s="3">
        <f t="shared" si="295"/>
        <v>-1.9836945833333339</v>
      </c>
      <c r="BF269" s="3">
        <f t="shared" si="296"/>
        <v>-1.8253324107142863</v>
      </c>
      <c r="BG269" s="3">
        <f t="shared" si="297"/>
        <v>-1.9836945833333339</v>
      </c>
    </row>
    <row r="270" spans="1:59" ht="15" x14ac:dyDescent="0.25">
      <c r="A270" s="38" t="s">
        <v>420</v>
      </c>
      <c r="B270" s="38" t="s">
        <v>39</v>
      </c>
      <c r="C270" s="38" t="s">
        <v>179</v>
      </c>
      <c r="D270" s="38"/>
      <c r="E270" s="39">
        <f>AVERAGE(IFERROR(VLOOKUP($A270,'Nates Projections'!$A$8:$O$500,5,FALSE),VLOOKUP($A270,'Blakes Projections'!$A$8:$O$500,5,FALSE)),IFERROR(VLOOKUP($A270,'Blakes Projections'!$A$8:$O$500,5,FALSE),VLOOKUP($A270,'Nates Projections'!$A$8:$O$500,5,FALSE)))</f>
        <v>84</v>
      </c>
      <c r="F270" s="38">
        <f>AVERAGE(IFERROR(VLOOKUP($A270,'Nates Projections'!$A$8:$O$500,6,FALSE),VLOOKUP($A270,'Blakes Projections'!$A$8:$O$500,6,FALSE)),IFERROR(VLOOKUP($A270,'Blakes Projections'!$A$8:$O$500,6,FALSE),VLOOKUP($A270,'Nates Projections'!$A$8:$O$500,6,FALSE)))</f>
        <v>16.850000000000001</v>
      </c>
      <c r="G270" s="38">
        <f>AVERAGE(IFERROR(VLOOKUP($A270,'Nates Projections'!$A$8:$O$500,7,FALSE),VLOOKUP($A270,'Blakes Projections'!$A$8:$O$500,7,FALSE)),IFERROR(VLOOKUP($A270,'Blakes Projections'!$A$8:$O$500,7,FALSE),VLOOKUP($A270,'Nates Projections'!$A$8:$O$500,7,FALSE)))</f>
        <v>16</v>
      </c>
      <c r="H270" s="38">
        <f>AVERAGE(IFERROR(VLOOKUP($A270,'Nates Projections'!$A$8:$O$500,8,FALSE),VLOOKUP($A270,'Blakes Projections'!$A$8:$O$500,8,FALSE)),IFERROR(VLOOKUP($A270,'Blakes Projections'!$A$8:$O$500,8,FALSE),VLOOKUP($A270,'Nates Projections'!$A$8:$O$500,8,FALSE)))</f>
        <v>32.849999999999994</v>
      </c>
      <c r="I270" s="38">
        <f>AVERAGE(IFERROR(VLOOKUP($A270,'Nates Projections'!$A$8:$O$500,9,FALSE),VLOOKUP($A270,'Blakes Projections'!$A$8:$O$500,9,FALSE)),IFERROR(VLOOKUP($A270,'Blakes Projections'!$A$8:$O$500,9,FALSE),VLOOKUP($A270,'Nates Projections'!$A$8:$O$500,9,FALSE)))</f>
        <v>0</v>
      </c>
      <c r="J270" s="38">
        <f>AVERAGE(IFERROR(VLOOKUP($A270,'Nates Projections'!$A$8:$O$500,10,FALSE),VLOOKUP($A270,'Blakes Projections'!$A$8:$O$500,10,FALSE)),IFERROR(VLOOKUP($A270,'Blakes Projections'!$A$8:$O$500,10,FALSE),VLOOKUP($A270,'Nates Projections'!$A$8:$O$500,10,FALSE)))</f>
        <v>117.85</v>
      </c>
      <c r="K270" s="38">
        <f>AVERAGE(IFERROR(VLOOKUP($A270,'Nates Projections'!$A$8:$O$500,11,FALSE),VLOOKUP($A270,'Blakes Projections'!$A$8:$O$500,11,FALSE)),IFERROR(VLOOKUP($A270,'Blakes Projections'!$A$8:$O$500,11,FALSE),VLOOKUP($A270,'Nates Projections'!$A$8:$O$500,11,FALSE)))</f>
        <v>297.3</v>
      </c>
      <c r="L270" s="38">
        <f>AVERAGE(IFERROR(VLOOKUP($A270,'Nates Projections'!$A$8:$O$500,12,FALSE),VLOOKUP($A270,'Blakes Projections'!$A$8:$O$500,12,FALSE)),IFERROR(VLOOKUP($A270,'Blakes Projections'!$A$8:$O$500,12,FALSE),VLOOKUP($A270,'Nates Projections'!$A$8:$O$500,12,FALSE)))</f>
        <v>62</v>
      </c>
      <c r="M270" s="38">
        <f>AVERAGE(IFERROR(VLOOKUP($A270,'Nates Projections'!$A$8:$O$500,13,FALSE),VLOOKUP($A270,'Blakes Projections'!$A$8:$O$500,13,FALSE)),IFERROR(VLOOKUP($A270,'Blakes Projections'!$A$8:$O$500,13,FALSE),VLOOKUP($A270,'Nates Projections'!$A$8:$O$500,13,FALSE)))</f>
        <v>138.19999999999999</v>
      </c>
      <c r="N270" s="52">
        <f t="shared" si="276"/>
        <v>0.14297836232498942</v>
      </c>
      <c r="O270" s="71">
        <f>AVERAGE(IFERROR(VLOOKUP($A270,'Nates Projections'!$A$8:$O$500,15,FALSE),VLOOKUP($A270,'Blakes Projections'!$A$8:$O$500,15,FALSE)),IFERROR(VLOOKUP($A270,'Blakes Projections'!$A$8:$O$500,15,FALSE),VLOOKUP($A270,'Nates Projections'!$A$8:$O$500,15,FALSE)))</f>
        <v>14.25</v>
      </c>
      <c r="P270" s="55">
        <f t="shared" ref="P270:Y270" si="304">IF(F$4="Yes",F270*F$5,0)</f>
        <v>84.25</v>
      </c>
      <c r="Q270" s="55">
        <f t="shared" si="304"/>
        <v>60</v>
      </c>
      <c r="R270" s="55">
        <f t="shared" si="304"/>
        <v>0</v>
      </c>
      <c r="S270" s="55">
        <f t="shared" si="304"/>
        <v>0</v>
      </c>
      <c r="T270" s="55">
        <f t="shared" si="304"/>
        <v>58.924999999999997</v>
      </c>
      <c r="U270" s="55">
        <f t="shared" si="304"/>
        <v>89.19</v>
      </c>
      <c r="V270" s="55">
        <f t="shared" si="304"/>
        <v>37.199999999999996</v>
      </c>
      <c r="W270" s="55">
        <f t="shared" si="304"/>
        <v>0</v>
      </c>
      <c r="X270" s="55">
        <f t="shared" si="304"/>
        <v>0</v>
      </c>
      <c r="Y270" s="56">
        <f t="shared" si="304"/>
        <v>0</v>
      </c>
      <c r="Z270" s="57">
        <f t="shared" si="278"/>
        <v>329.565</v>
      </c>
      <c r="AA270" s="59">
        <f t="shared" si="279"/>
        <v>3.9233928571428569</v>
      </c>
      <c r="AB270" s="59">
        <f t="shared" si="280"/>
        <v>-1.6980147321428565</v>
      </c>
      <c r="AC270" s="1"/>
      <c r="AD270" s="1"/>
      <c r="AE270" s="1"/>
      <c r="AF270" s="1"/>
      <c r="AG270" s="1"/>
      <c r="AH270" s="1"/>
      <c r="AI270" s="1"/>
      <c r="AJ270" s="1"/>
      <c r="AK270" s="1"/>
      <c r="AL270" s="1">
        <f>IFERROR(VLOOKUP(C270,CALC!$K$2:$M$8,2,FALSE),1)</f>
        <v>0.95</v>
      </c>
      <c r="AM270" s="1">
        <f>IFERROR(VLOOKUP(C270,CALC!$K$2:$M$8,3,FALSE),1)</f>
        <v>0.97499999999999998</v>
      </c>
      <c r="AN270" s="1">
        <f>VLOOKUP(B270,CALC!$E$2:$H$33,3,FALSE)</f>
        <v>0.9</v>
      </c>
      <c r="AO270" s="1">
        <f>VLOOKUP(B270,CALC!$E$2:$H$33,4,FALSE)</f>
        <v>0.95</v>
      </c>
      <c r="AP270" s="1"/>
      <c r="AQ270" s="3">
        <f t="shared" si="281"/>
        <v>3.8253080357142855</v>
      </c>
      <c r="AR270" s="3">
        <f t="shared" si="282"/>
        <v>3.727223214285714</v>
      </c>
      <c r="AS270" s="3">
        <f t="shared" si="283"/>
        <v>3.727223214285714</v>
      </c>
      <c r="AT270" s="3">
        <f t="shared" si="284"/>
        <v>3.5310535714285711</v>
      </c>
      <c r="AU270" s="3">
        <f t="shared" si="285"/>
        <v>3.634042633928571</v>
      </c>
      <c r="AV270" s="3">
        <f t="shared" si="286"/>
        <v>3.4427772321428569</v>
      </c>
      <c r="AW270" s="3">
        <f t="shared" si="287"/>
        <v>3.5408620535714284</v>
      </c>
      <c r="AX270" s="3">
        <f t="shared" si="288"/>
        <v>3.3545008928571427</v>
      </c>
      <c r="AY270" s="3">
        <f t="shared" si="289"/>
        <v>-1.833214285714285</v>
      </c>
      <c r="AZ270" s="3">
        <f t="shared" si="290"/>
        <v>-1.7873839285714279</v>
      </c>
      <c r="BA270" s="3">
        <f t="shared" si="291"/>
        <v>-1.7415535714285706</v>
      </c>
      <c r="BB270" s="3">
        <f t="shared" si="292"/>
        <v>-1.7415535714285706</v>
      </c>
      <c r="BC270" s="3">
        <f t="shared" si="293"/>
        <v>-1.6498928571428566</v>
      </c>
      <c r="BD270" s="3">
        <f t="shared" si="294"/>
        <v>-1.6980147321428565</v>
      </c>
      <c r="BE270" s="3">
        <f t="shared" si="295"/>
        <v>-1.6086455357142853</v>
      </c>
      <c r="BF270" s="3">
        <f t="shared" si="296"/>
        <v>-1.6544758928571419</v>
      </c>
      <c r="BG270" s="3">
        <f t="shared" si="297"/>
        <v>-1.5673982142857135</v>
      </c>
    </row>
    <row r="271" spans="1:59" ht="15" x14ac:dyDescent="0.25">
      <c r="A271" s="38" t="s">
        <v>450</v>
      </c>
      <c r="B271" s="38" t="s">
        <v>45</v>
      </c>
      <c r="C271" s="38" t="s">
        <v>183</v>
      </c>
      <c r="D271" s="38"/>
      <c r="E271" s="39">
        <f>AVERAGE(IFERROR(VLOOKUP($A271,'Nates Projections'!$A$8:$O$500,5,FALSE),VLOOKUP($A271,'Blakes Projections'!$A$8:$O$500,5,FALSE)),IFERROR(VLOOKUP($A271,'Blakes Projections'!$A$8:$O$500,5,FALSE),VLOOKUP($A271,'Nates Projections'!$A$8:$O$500,5,FALSE)))</f>
        <v>84</v>
      </c>
      <c r="F271" s="38">
        <f>AVERAGE(IFERROR(VLOOKUP($A271,'Nates Projections'!$A$8:$O$500,6,FALSE),VLOOKUP($A271,'Blakes Projections'!$A$8:$O$500,6,FALSE)),IFERROR(VLOOKUP($A271,'Blakes Projections'!$A$8:$O$500,6,FALSE),VLOOKUP($A271,'Nates Projections'!$A$8:$O$500,6,FALSE)))</f>
        <v>18.2</v>
      </c>
      <c r="G271" s="38">
        <f>AVERAGE(IFERROR(VLOOKUP($A271,'Nates Projections'!$A$8:$O$500,7,FALSE),VLOOKUP($A271,'Blakes Projections'!$A$8:$O$500,7,FALSE)),IFERROR(VLOOKUP($A271,'Blakes Projections'!$A$8:$O$500,7,FALSE),VLOOKUP($A271,'Nates Projections'!$A$8:$O$500,7,FALSE)))</f>
        <v>17.45</v>
      </c>
      <c r="H271" s="38">
        <f>AVERAGE(IFERROR(VLOOKUP($A271,'Nates Projections'!$A$8:$O$500,8,FALSE),VLOOKUP($A271,'Blakes Projections'!$A$8:$O$500,8,FALSE)),IFERROR(VLOOKUP($A271,'Blakes Projections'!$A$8:$O$500,8,FALSE),VLOOKUP($A271,'Nates Projections'!$A$8:$O$500,8,FALSE)))</f>
        <v>35.650000000000006</v>
      </c>
      <c r="I271" s="38">
        <f>AVERAGE(IFERROR(VLOOKUP($A271,'Nates Projections'!$A$8:$O$500,9,FALSE),VLOOKUP($A271,'Blakes Projections'!$A$8:$O$500,9,FALSE)),IFERROR(VLOOKUP($A271,'Blakes Projections'!$A$8:$O$500,9,FALSE),VLOOKUP($A271,'Nates Projections'!$A$8:$O$500,9,FALSE)))</f>
        <v>6.05</v>
      </c>
      <c r="J271" s="38">
        <f>AVERAGE(IFERROR(VLOOKUP($A271,'Nates Projections'!$A$8:$O$500,10,FALSE),VLOOKUP($A271,'Blakes Projections'!$A$8:$O$500,10,FALSE)),IFERROR(VLOOKUP($A271,'Blakes Projections'!$A$8:$O$500,10,FALSE),VLOOKUP($A271,'Nates Projections'!$A$8:$O$500,10,FALSE)))</f>
        <v>169.5</v>
      </c>
      <c r="K271" s="38">
        <f>AVERAGE(IFERROR(VLOOKUP($A271,'Nates Projections'!$A$8:$O$500,11,FALSE),VLOOKUP($A271,'Blakes Projections'!$A$8:$O$500,11,FALSE)),IFERROR(VLOOKUP($A271,'Blakes Projections'!$A$8:$O$500,11,FALSE),VLOOKUP($A271,'Nates Projections'!$A$8:$O$500,11,FALSE)))</f>
        <v>182.3</v>
      </c>
      <c r="L271" s="38">
        <f>AVERAGE(IFERROR(VLOOKUP($A271,'Nates Projections'!$A$8:$O$500,12,FALSE),VLOOKUP($A271,'Blakes Projections'!$A$8:$O$500,12,FALSE)),IFERROR(VLOOKUP($A271,'Blakes Projections'!$A$8:$O$500,12,FALSE),VLOOKUP($A271,'Nates Projections'!$A$8:$O$500,12,FALSE)))</f>
        <v>45.25</v>
      </c>
      <c r="M271" s="38">
        <f>AVERAGE(IFERROR(VLOOKUP($A271,'Nates Projections'!$A$8:$O$500,13,FALSE),VLOOKUP($A271,'Blakes Projections'!$A$8:$O$500,13,FALSE)),IFERROR(VLOOKUP($A271,'Blakes Projections'!$A$8:$O$500,13,FALSE),VLOOKUP($A271,'Nates Projections'!$A$8:$O$500,13,FALSE)))</f>
        <v>21.700000000000003</v>
      </c>
      <c r="N271" s="52">
        <f t="shared" si="276"/>
        <v>0.10737463126843658</v>
      </c>
      <c r="O271" s="71">
        <f>AVERAGE(IFERROR(VLOOKUP($A271,'Nates Projections'!$A$8:$O$500,15,FALSE),VLOOKUP($A271,'Blakes Projections'!$A$8:$O$500,15,FALSE)),IFERROR(VLOOKUP($A271,'Blakes Projections'!$A$8:$O$500,15,FALSE),VLOOKUP($A271,'Nates Projections'!$A$8:$O$500,15,FALSE)))</f>
        <v>13.525</v>
      </c>
      <c r="P271" s="55">
        <f t="shared" ref="P271:Y271" si="305">IF(F$4="Yes",F271*F$5,0)</f>
        <v>91</v>
      </c>
      <c r="Q271" s="55">
        <f t="shared" si="305"/>
        <v>65.4375</v>
      </c>
      <c r="R271" s="55">
        <f t="shared" si="305"/>
        <v>0</v>
      </c>
      <c r="S271" s="55">
        <f t="shared" si="305"/>
        <v>3.0249999999999999</v>
      </c>
      <c r="T271" s="55">
        <f t="shared" si="305"/>
        <v>84.75</v>
      </c>
      <c r="U271" s="55">
        <f t="shared" si="305"/>
        <v>54.690000000000005</v>
      </c>
      <c r="V271" s="55">
        <f t="shared" si="305"/>
        <v>27.15</v>
      </c>
      <c r="W271" s="55">
        <f t="shared" si="305"/>
        <v>0</v>
      </c>
      <c r="X271" s="55">
        <f t="shared" si="305"/>
        <v>0</v>
      </c>
      <c r="Y271" s="56">
        <f t="shared" si="305"/>
        <v>0</v>
      </c>
      <c r="Z271" s="57">
        <f t="shared" si="278"/>
        <v>326.05250000000001</v>
      </c>
      <c r="AA271" s="59">
        <f t="shared" si="279"/>
        <v>3.8815773809523813</v>
      </c>
      <c r="AB271" s="59">
        <f t="shared" si="280"/>
        <v>-1.7242773690476179</v>
      </c>
      <c r="AC271" s="1"/>
      <c r="AD271" s="1"/>
      <c r="AE271" s="1"/>
      <c r="AF271" s="1"/>
      <c r="AG271" s="1"/>
      <c r="AH271" s="1"/>
      <c r="AI271" s="1"/>
      <c r="AJ271" s="1"/>
      <c r="AK271" s="1"/>
      <c r="AL271" s="1">
        <f>IFERROR(VLOOKUP(C271,CALC!$K$2:$M$8,2,FALSE),1)</f>
        <v>1.0900000000000001</v>
      </c>
      <c r="AM271" s="1">
        <f>IFERROR(VLOOKUP(C271,CALC!$K$2:$M$8,3,FALSE),1)</f>
        <v>1.0449999999999999</v>
      </c>
      <c r="AN271" s="1">
        <f>VLOOKUP(B271,CALC!$E$2:$H$33,3,FALSE)</f>
        <v>0.76</v>
      </c>
      <c r="AO271" s="1">
        <f>VLOOKUP(B271,CALC!$E$2:$H$33,4,FALSE)</f>
        <v>0.88</v>
      </c>
      <c r="AP271" s="1"/>
      <c r="AQ271" s="3">
        <f t="shared" si="281"/>
        <v>4.0562483630952384</v>
      </c>
      <c r="AR271" s="3">
        <f t="shared" si="282"/>
        <v>4.230919345238096</v>
      </c>
      <c r="AS271" s="3">
        <f t="shared" si="283"/>
        <v>3.4157880952380957</v>
      </c>
      <c r="AT271" s="3">
        <f t="shared" si="284"/>
        <v>2.9499988095238097</v>
      </c>
      <c r="AU271" s="3">
        <f t="shared" si="285"/>
        <v>3.5694985595238098</v>
      </c>
      <c r="AV271" s="3">
        <f t="shared" si="286"/>
        <v>3.0827487559523812</v>
      </c>
      <c r="AW271" s="3">
        <f t="shared" si="287"/>
        <v>3.7232090238095243</v>
      </c>
      <c r="AX271" s="3">
        <f t="shared" si="288"/>
        <v>3.2154987023809531</v>
      </c>
      <c r="AY271" s="3">
        <f t="shared" si="289"/>
        <v>-1.8750297619047607</v>
      </c>
      <c r="AZ271" s="3">
        <f t="shared" si="290"/>
        <v>-1.9594061011904749</v>
      </c>
      <c r="BA271" s="3">
        <f t="shared" si="291"/>
        <v>-2.0437824404761891</v>
      </c>
      <c r="BB271" s="3">
        <f t="shared" si="292"/>
        <v>-1.6500261904761895</v>
      </c>
      <c r="BC271" s="3">
        <f t="shared" si="293"/>
        <v>-1.4250226190476181</v>
      </c>
      <c r="BD271" s="3">
        <f t="shared" si="294"/>
        <v>-1.7242773690476179</v>
      </c>
      <c r="BE271" s="3">
        <f t="shared" si="295"/>
        <v>-1.4891486369047608</v>
      </c>
      <c r="BF271" s="3">
        <f t="shared" si="296"/>
        <v>-1.7985285476190465</v>
      </c>
      <c r="BG271" s="3">
        <f t="shared" si="297"/>
        <v>-1.5532746547619036</v>
      </c>
    </row>
    <row r="272" spans="1:59" ht="15" x14ac:dyDescent="0.25">
      <c r="A272" s="38" t="s">
        <v>437</v>
      </c>
      <c r="B272" s="38" t="s">
        <v>45</v>
      </c>
      <c r="C272" s="38" t="s">
        <v>186</v>
      </c>
      <c r="D272" s="1"/>
      <c r="E272" s="39">
        <f>AVERAGE(IFERROR(VLOOKUP($A272,'Nates Projections'!$A$8:$O$500,5,FALSE),VLOOKUP($A272,'Blakes Projections'!$A$8:$O$500,5,FALSE)),IFERROR(VLOOKUP($A272,'Blakes Projections'!$A$8:$O$500,5,FALSE),VLOOKUP($A272,'Nates Projections'!$A$8:$O$500,5,FALSE)))</f>
        <v>84</v>
      </c>
      <c r="F272" s="38">
        <f>AVERAGE(IFERROR(VLOOKUP($A272,'Nates Projections'!$A$8:$O$500,6,FALSE),VLOOKUP($A272,'Blakes Projections'!$A$8:$O$500,6,FALSE)),IFERROR(VLOOKUP($A272,'Blakes Projections'!$A$8:$O$500,6,FALSE),VLOOKUP($A272,'Nates Projections'!$A$8:$O$500,6,FALSE)))</f>
        <v>20.05</v>
      </c>
      <c r="G272" s="38">
        <f>AVERAGE(IFERROR(VLOOKUP($A272,'Nates Projections'!$A$8:$O$500,7,FALSE),VLOOKUP($A272,'Blakes Projections'!$A$8:$O$500,7,FALSE)),IFERROR(VLOOKUP($A272,'Blakes Projections'!$A$8:$O$500,7,FALSE),VLOOKUP($A272,'Nates Projections'!$A$8:$O$500,7,FALSE)))</f>
        <v>24.700000000000003</v>
      </c>
      <c r="H272" s="38">
        <f>AVERAGE(IFERROR(VLOOKUP($A272,'Nates Projections'!$A$8:$O$500,8,FALSE),VLOOKUP($A272,'Blakes Projections'!$A$8:$O$500,8,FALSE)),IFERROR(VLOOKUP($A272,'Blakes Projections'!$A$8:$O$500,8,FALSE),VLOOKUP($A272,'Nates Projections'!$A$8:$O$500,8,FALSE)))</f>
        <v>44.75</v>
      </c>
      <c r="I272" s="38">
        <f>AVERAGE(IFERROR(VLOOKUP($A272,'Nates Projections'!$A$8:$O$500,9,FALSE),VLOOKUP($A272,'Blakes Projections'!$A$8:$O$500,9,FALSE)),IFERROR(VLOOKUP($A272,'Blakes Projections'!$A$8:$O$500,9,FALSE),VLOOKUP($A272,'Nates Projections'!$A$8:$O$500,9,FALSE)))</f>
        <v>11.45</v>
      </c>
      <c r="J272" s="38">
        <f>AVERAGE(IFERROR(VLOOKUP($A272,'Nates Projections'!$A$8:$O$500,10,FALSE),VLOOKUP($A272,'Blakes Projections'!$A$8:$O$500,10,FALSE)),IFERROR(VLOOKUP($A272,'Blakes Projections'!$A$8:$O$500,10,FALSE),VLOOKUP($A272,'Nates Projections'!$A$8:$O$500,10,FALSE)))</f>
        <v>176.9</v>
      </c>
      <c r="K272" s="38">
        <f>AVERAGE(IFERROR(VLOOKUP($A272,'Nates Projections'!$A$8:$O$500,11,FALSE),VLOOKUP($A272,'Blakes Projections'!$A$8:$O$500,11,FALSE)),IFERROR(VLOOKUP($A272,'Blakes Projections'!$A$8:$O$500,11,FALSE),VLOOKUP($A272,'Nates Projections'!$A$8:$O$500,11,FALSE)))</f>
        <v>89.25</v>
      </c>
      <c r="L272" s="38">
        <f>AVERAGE(IFERROR(VLOOKUP($A272,'Nates Projections'!$A$8:$O$500,12,FALSE),VLOOKUP($A272,'Blakes Projections'!$A$8:$O$500,12,FALSE)),IFERROR(VLOOKUP($A272,'Blakes Projections'!$A$8:$O$500,12,FALSE),VLOOKUP($A272,'Nates Projections'!$A$8:$O$500,12,FALSE)))</f>
        <v>17.600000000000001</v>
      </c>
      <c r="M272" s="38">
        <f>AVERAGE(IFERROR(VLOOKUP($A272,'Nates Projections'!$A$8:$O$500,13,FALSE),VLOOKUP($A272,'Blakes Projections'!$A$8:$O$500,13,FALSE)),IFERROR(VLOOKUP($A272,'Blakes Projections'!$A$8:$O$500,13,FALSE),VLOOKUP($A272,'Nates Projections'!$A$8:$O$500,13,FALSE)))</f>
        <v>34.700000000000003</v>
      </c>
      <c r="N272" s="52">
        <f t="shared" si="276"/>
        <v>0.11334087054833239</v>
      </c>
      <c r="O272" s="71">
        <f>AVERAGE(IFERROR(VLOOKUP($A272,'Nates Projections'!$A$8:$O$500,15,FALSE),VLOOKUP($A272,'Blakes Projections'!$A$8:$O$500,15,FALSE)),IFERROR(VLOOKUP($A272,'Blakes Projections'!$A$8:$O$500,15,FALSE),VLOOKUP($A272,'Nates Projections'!$A$8:$O$500,15,FALSE)))</f>
        <v>16</v>
      </c>
      <c r="P272" s="55">
        <f t="shared" ref="P272:Y272" si="306">IF(F$4="Yes",F272*F$5,0)</f>
        <v>100.25</v>
      </c>
      <c r="Q272" s="55">
        <f t="shared" si="306"/>
        <v>92.625000000000014</v>
      </c>
      <c r="R272" s="55">
        <f t="shared" si="306"/>
        <v>0</v>
      </c>
      <c r="S272" s="55">
        <f t="shared" si="306"/>
        <v>5.7249999999999996</v>
      </c>
      <c r="T272" s="55">
        <f t="shared" si="306"/>
        <v>88.45</v>
      </c>
      <c r="U272" s="55">
        <f t="shared" si="306"/>
        <v>26.774999999999999</v>
      </c>
      <c r="V272" s="55">
        <f t="shared" si="306"/>
        <v>10.56</v>
      </c>
      <c r="W272" s="55">
        <f t="shared" si="306"/>
        <v>0</v>
      </c>
      <c r="X272" s="55">
        <f t="shared" si="306"/>
        <v>0</v>
      </c>
      <c r="Y272" s="56">
        <f t="shared" si="306"/>
        <v>0</v>
      </c>
      <c r="Z272" s="57">
        <f t="shared" si="278"/>
        <v>324.38499999999999</v>
      </c>
      <c r="AA272" s="59">
        <f t="shared" si="279"/>
        <v>3.8617261904761904</v>
      </c>
      <c r="AB272" s="59">
        <f t="shared" si="280"/>
        <v>-1.7341950476190469</v>
      </c>
      <c r="AC272" s="1"/>
      <c r="AD272" s="1"/>
      <c r="AE272" s="1"/>
      <c r="AF272" s="1"/>
      <c r="AG272" s="1"/>
      <c r="AH272" s="1"/>
      <c r="AI272" s="1"/>
      <c r="AJ272" s="1"/>
      <c r="AK272" s="1"/>
      <c r="AL272" s="1">
        <f>IFERROR(VLOOKUP(C272,CALC!$K$2:$M$8,2,FALSE),1)</f>
        <v>1.08</v>
      </c>
      <c r="AM272" s="1">
        <f>IFERROR(VLOOKUP(C272,CALC!$K$2:$M$8,3,FALSE),1)</f>
        <v>1.04</v>
      </c>
      <c r="AN272" s="1">
        <f>VLOOKUP(B272,CALC!$E$2:$H$33,3,FALSE)</f>
        <v>0.76</v>
      </c>
      <c r="AO272" s="1">
        <f>VLOOKUP(B272,CALC!$E$2:$H$33,4,FALSE)</f>
        <v>0.88</v>
      </c>
      <c r="AP272" s="1"/>
      <c r="AQ272" s="3">
        <f t="shared" si="281"/>
        <v>4.0161952380952384</v>
      </c>
      <c r="AR272" s="3">
        <f t="shared" si="282"/>
        <v>4.1706642857142855</v>
      </c>
      <c r="AS272" s="3">
        <f t="shared" si="283"/>
        <v>3.3983190476190477</v>
      </c>
      <c r="AT272" s="3">
        <f t="shared" si="284"/>
        <v>2.9349119047619046</v>
      </c>
      <c r="AU272" s="3">
        <f t="shared" si="285"/>
        <v>3.5342518095238096</v>
      </c>
      <c r="AV272" s="3">
        <f t="shared" si="286"/>
        <v>3.0523083809523812</v>
      </c>
      <c r="AW272" s="3">
        <f t="shared" si="287"/>
        <v>3.6701845714285715</v>
      </c>
      <c r="AX272" s="3">
        <f t="shared" si="288"/>
        <v>3.169704857142857</v>
      </c>
      <c r="AY272" s="3">
        <f t="shared" si="289"/>
        <v>-1.8948809523809516</v>
      </c>
      <c r="AZ272" s="3">
        <f t="shared" si="290"/>
        <v>-1.9706761904761896</v>
      </c>
      <c r="BA272" s="3">
        <f t="shared" si="291"/>
        <v>-2.0464714285714276</v>
      </c>
      <c r="BB272" s="3">
        <f t="shared" si="292"/>
        <v>-1.6674952380952375</v>
      </c>
      <c r="BC272" s="3">
        <f t="shared" si="293"/>
        <v>-1.4401095238095232</v>
      </c>
      <c r="BD272" s="3">
        <f t="shared" si="294"/>
        <v>-1.7341950476190469</v>
      </c>
      <c r="BE272" s="3">
        <f t="shared" si="295"/>
        <v>-1.4977139047619041</v>
      </c>
      <c r="BF272" s="3">
        <f t="shared" si="296"/>
        <v>-1.8008948571428562</v>
      </c>
      <c r="BG272" s="3">
        <f t="shared" si="297"/>
        <v>-1.5553182857142851</v>
      </c>
    </row>
    <row r="273" spans="1:59" ht="15" x14ac:dyDescent="0.25">
      <c r="A273" s="38" t="s">
        <v>438</v>
      </c>
      <c r="B273" s="38" t="s">
        <v>51</v>
      </c>
      <c r="C273" s="38" t="s">
        <v>181</v>
      </c>
      <c r="D273" s="38"/>
      <c r="E273" s="39">
        <f>AVERAGE(IFERROR(VLOOKUP($A273,'Nates Projections'!$A$8:$O$500,5,FALSE),VLOOKUP($A273,'Blakes Projections'!$A$8:$O$500,5,FALSE)),IFERROR(VLOOKUP($A273,'Blakes Projections'!$A$8:$O$500,5,FALSE),VLOOKUP($A273,'Nates Projections'!$A$8:$O$500,5,FALSE)))</f>
        <v>84</v>
      </c>
      <c r="F273" s="38">
        <f>AVERAGE(IFERROR(VLOOKUP($A273,'Nates Projections'!$A$8:$O$500,6,FALSE),VLOOKUP($A273,'Blakes Projections'!$A$8:$O$500,6,FALSE)),IFERROR(VLOOKUP($A273,'Blakes Projections'!$A$8:$O$500,6,FALSE),VLOOKUP($A273,'Nates Projections'!$A$8:$O$500,6,FALSE)))</f>
        <v>7.65</v>
      </c>
      <c r="G273" s="38">
        <f>AVERAGE(IFERROR(VLOOKUP($A273,'Nates Projections'!$A$8:$O$500,7,FALSE),VLOOKUP($A273,'Blakes Projections'!$A$8:$O$500,7,FALSE)),IFERROR(VLOOKUP($A273,'Blakes Projections'!$A$8:$O$500,7,FALSE),VLOOKUP($A273,'Nates Projections'!$A$8:$O$500,7,FALSE)))</f>
        <v>24.75</v>
      </c>
      <c r="H273" s="38">
        <f>AVERAGE(IFERROR(VLOOKUP($A273,'Nates Projections'!$A$8:$O$500,8,FALSE),VLOOKUP($A273,'Blakes Projections'!$A$8:$O$500,8,FALSE)),IFERROR(VLOOKUP($A273,'Blakes Projections'!$A$8:$O$500,8,FALSE),VLOOKUP($A273,'Nates Projections'!$A$8:$O$500,8,FALSE)))</f>
        <v>32.4</v>
      </c>
      <c r="I273" s="38">
        <f>AVERAGE(IFERROR(VLOOKUP($A273,'Nates Projections'!$A$8:$O$500,9,FALSE),VLOOKUP($A273,'Blakes Projections'!$A$8:$O$500,9,FALSE)),IFERROR(VLOOKUP($A273,'Blakes Projections'!$A$8:$O$500,9,FALSE),VLOOKUP($A273,'Nates Projections'!$A$8:$O$500,9,FALSE)))</f>
        <v>5.35</v>
      </c>
      <c r="J273" s="38">
        <f>AVERAGE(IFERROR(VLOOKUP($A273,'Nates Projections'!$A$8:$O$500,10,FALSE),VLOOKUP($A273,'Blakes Projections'!$A$8:$O$500,10,FALSE)),IFERROR(VLOOKUP($A273,'Blakes Projections'!$A$8:$O$500,10,FALSE),VLOOKUP($A273,'Nates Projections'!$A$8:$O$500,10,FALSE)))</f>
        <v>120.75</v>
      </c>
      <c r="K273" s="38">
        <f>AVERAGE(IFERROR(VLOOKUP($A273,'Nates Projections'!$A$8:$O$500,11,FALSE),VLOOKUP($A273,'Blakes Projections'!$A$8:$O$500,11,FALSE)),IFERROR(VLOOKUP($A273,'Blakes Projections'!$A$8:$O$500,11,FALSE),VLOOKUP($A273,'Nates Projections'!$A$8:$O$500,11,FALSE)))</f>
        <v>84.55</v>
      </c>
      <c r="L273" s="38">
        <f>AVERAGE(IFERROR(VLOOKUP($A273,'Nates Projections'!$A$8:$O$500,12,FALSE),VLOOKUP($A273,'Blakes Projections'!$A$8:$O$500,12,FALSE)),IFERROR(VLOOKUP($A273,'Blakes Projections'!$A$8:$O$500,12,FALSE),VLOOKUP($A273,'Nates Projections'!$A$8:$O$500,12,FALSE)))</f>
        <v>72.25</v>
      </c>
      <c r="M273" s="38">
        <f>AVERAGE(IFERROR(VLOOKUP($A273,'Nates Projections'!$A$8:$O$500,13,FALSE),VLOOKUP($A273,'Blakes Projections'!$A$8:$O$500,13,FALSE)),IFERROR(VLOOKUP($A273,'Blakes Projections'!$A$8:$O$500,13,FALSE),VLOOKUP($A273,'Nates Projections'!$A$8:$O$500,13,FALSE)))</f>
        <v>52.3</v>
      </c>
      <c r="N273" s="52">
        <f t="shared" si="276"/>
        <v>6.3354037267080748E-2</v>
      </c>
      <c r="O273" s="71">
        <f>AVERAGE(IFERROR(VLOOKUP($A273,'Nates Projections'!$A$8:$O$500,15,FALSE),VLOOKUP($A273,'Blakes Projections'!$A$8:$O$500,15,FALSE)),IFERROR(VLOOKUP($A273,'Blakes Projections'!$A$8:$O$500,15,FALSE),VLOOKUP($A273,'Nates Projections'!$A$8:$O$500,15,FALSE)))</f>
        <v>19.55</v>
      </c>
      <c r="P273" s="55">
        <f t="shared" ref="P273:Y273" si="307">IF(F$4="Yes",F273*F$5,0)</f>
        <v>38.25</v>
      </c>
      <c r="Q273" s="55">
        <f t="shared" si="307"/>
        <v>92.8125</v>
      </c>
      <c r="R273" s="55">
        <f t="shared" si="307"/>
        <v>0</v>
      </c>
      <c r="S273" s="55">
        <f t="shared" si="307"/>
        <v>2.6749999999999998</v>
      </c>
      <c r="T273" s="55">
        <f t="shared" si="307"/>
        <v>60.375</v>
      </c>
      <c r="U273" s="55">
        <f t="shared" si="307"/>
        <v>25.364999999999998</v>
      </c>
      <c r="V273" s="55">
        <f t="shared" si="307"/>
        <v>43.35</v>
      </c>
      <c r="W273" s="55">
        <f t="shared" si="307"/>
        <v>0</v>
      </c>
      <c r="X273" s="55">
        <f t="shared" si="307"/>
        <v>0</v>
      </c>
      <c r="Y273" s="56">
        <f t="shared" si="307"/>
        <v>0</v>
      </c>
      <c r="Z273" s="57">
        <f t="shared" si="278"/>
        <v>262.82750000000004</v>
      </c>
      <c r="AA273" s="59">
        <f t="shared" si="279"/>
        <v>3.1288988095238102</v>
      </c>
      <c r="AB273" s="59">
        <f t="shared" si="280"/>
        <v>-1.7589344345238096</v>
      </c>
      <c r="AC273" s="1"/>
      <c r="AD273" s="1"/>
      <c r="AE273" s="1"/>
      <c r="AF273" s="1"/>
      <c r="AG273" s="1"/>
      <c r="AH273" s="1"/>
      <c r="AI273" s="1"/>
      <c r="AJ273" s="1"/>
      <c r="AK273" s="1"/>
      <c r="AL273" s="1">
        <f>IFERROR(VLOOKUP(C273,CALC!$K$2:$M$8,2,FALSE),1)</f>
        <v>1</v>
      </c>
      <c r="AM273" s="1">
        <f>IFERROR(VLOOKUP(C273,CALC!$K$2:$M$8,3,FALSE),1)</f>
        <v>1</v>
      </c>
      <c r="AN273" s="1">
        <f>VLOOKUP(B273,CALC!$E$2:$H$33,3,FALSE)</f>
        <v>0.97</v>
      </c>
      <c r="AO273" s="1">
        <f>VLOOKUP(B273,CALC!$E$2:$H$33,4,FALSE)</f>
        <v>0.98499999999999999</v>
      </c>
      <c r="AP273" s="1"/>
      <c r="AQ273" s="3">
        <f t="shared" si="281"/>
        <v>3.1288988095238102</v>
      </c>
      <c r="AR273" s="3">
        <f t="shared" si="282"/>
        <v>3.1288988095238102</v>
      </c>
      <c r="AS273" s="3">
        <f t="shared" si="283"/>
        <v>3.0819653273809529</v>
      </c>
      <c r="AT273" s="3">
        <f t="shared" si="284"/>
        <v>3.035031845238096</v>
      </c>
      <c r="AU273" s="3">
        <f t="shared" si="285"/>
        <v>3.0819653273809529</v>
      </c>
      <c r="AV273" s="3">
        <f t="shared" si="286"/>
        <v>3.035031845238096</v>
      </c>
      <c r="AW273" s="3">
        <f t="shared" si="287"/>
        <v>3.0819653273809529</v>
      </c>
      <c r="AX273" s="3">
        <f t="shared" si="288"/>
        <v>3.035031845238096</v>
      </c>
      <c r="AY273" s="3">
        <f t="shared" si="289"/>
        <v>-1.7857202380952382</v>
      </c>
      <c r="AZ273" s="3">
        <f t="shared" si="290"/>
        <v>-1.7857202380952382</v>
      </c>
      <c r="BA273" s="3">
        <f t="shared" si="291"/>
        <v>-1.7857202380952382</v>
      </c>
      <c r="BB273" s="3">
        <f t="shared" si="292"/>
        <v>-1.7589344345238096</v>
      </c>
      <c r="BC273" s="3">
        <f t="shared" si="293"/>
        <v>-1.732148630952381</v>
      </c>
      <c r="BD273" s="3">
        <f t="shared" si="294"/>
        <v>-1.7589344345238096</v>
      </c>
      <c r="BE273" s="3">
        <f t="shared" si="295"/>
        <v>-1.732148630952381</v>
      </c>
      <c r="BF273" s="3">
        <f t="shared" si="296"/>
        <v>-1.7589344345238096</v>
      </c>
      <c r="BG273" s="3">
        <f t="shared" si="297"/>
        <v>-1.732148630952381</v>
      </c>
    </row>
    <row r="274" spans="1:59" ht="15" x14ac:dyDescent="0.25">
      <c r="A274" s="38" t="s">
        <v>466</v>
      </c>
      <c r="B274" s="38" t="s">
        <v>19</v>
      </c>
      <c r="C274" s="38" t="s">
        <v>183</v>
      </c>
      <c r="D274" s="38"/>
      <c r="E274" s="39">
        <f>AVERAGE(IFERROR(VLOOKUP($A274,'Nates Projections'!$A$8:$O$500,5,FALSE),VLOOKUP($A274,'Blakes Projections'!$A$8:$O$500,5,FALSE)),IFERROR(VLOOKUP($A274,'Blakes Projections'!$A$8:$O$500,5,FALSE),VLOOKUP($A274,'Nates Projections'!$A$8:$O$500,5,FALSE)))</f>
        <v>84</v>
      </c>
      <c r="F274" s="38">
        <f>AVERAGE(IFERROR(VLOOKUP($A274,'Nates Projections'!$A$8:$O$500,6,FALSE),VLOOKUP($A274,'Blakes Projections'!$A$8:$O$500,6,FALSE)),IFERROR(VLOOKUP($A274,'Blakes Projections'!$A$8:$O$500,6,FALSE),VLOOKUP($A274,'Nates Projections'!$A$8:$O$500,6,FALSE)))</f>
        <v>16.350000000000001</v>
      </c>
      <c r="G274" s="38">
        <f>AVERAGE(IFERROR(VLOOKUP($A274,'Nates Projections'!$A$8:$O$500,7,FALSE),VLOOKUP($A274,'Blakes Projections'!$A$8:$O$500,7,FALSE)),IFERROR(VLOOKUP($A274,'Blakes Projections'!$A$8:$O$500,7,FALSE),VLOOKUP($A274,'Nates Projections'!$A$8:$O$500,7,FALSE)))</f>
        <v>36.049999999999997</v>
      </c>
      <c r="H274" s="38">
        <f>AVERAGE(IFERROR(VLOOKUP($A274,'Nates Projections'!$A$8:$O$500,8,FALSE),VLOOKUP($A274,'Blakes Projections'!$A$8:$O$500,8,FALSE)),IFERROR(VLOOKUP($A274,'Blakes Projections'!$A$8:$O$500,8,FALSE),VLOOKUP($A274,'Nates Projections'!$A$8:$O$500,8,FALSE)))</f>
        <v>52.400000000000006</v>
      </c>
      <c r="I274" s="38">
        <f>AVERAGE(IFERROR(VLOOKUP($A274,'Nates Projections'!$A$8:$O$500,9,FALSE),VLOOKUP($A274,'Blakes Projections'!$A$8:$O$500,9,FALSE)),IFERROR(VLOOKUP($A274,'Blakes Projections'!$A$8:$O$500,9,FALSE),VLOOKUP($A274,'Nates Projections'!$A$8:$O$500,9,FALSE)))</f>
        <v>11.2</v>
      </c>
      <c r="J274" s="38">
        <f>AVERAGE(IFERROR(VLOOKUP($A274,'Nates Projections'!$A$8:$O$500,10,FALSE),VLOOKUP($A274,'Blakes Projections'!$A$8:$O$500,10,FALSE)),IFERROR(VLOOKUP($A274,'Blakes Projections'!$A$8:$O$500,10,FALSE),VLOOKUP($A274,'Nates Projections'!$A$8:$O$500,10,FALSE)))</f>
        <v>133.94999999999999</v>
      </c>
      <c r="K274" s="38">
        <f>AVERAGE(IFERROR(VLOOKUP($A274,'Nates Projections'!$A$8:$O$500,11,FALSE),VLOOKUP($A274,'Blakes Projections'!$A$8:$O$500,11,FALSE)),IFERROR(VLOOKUP($A274,'Blakes Projections'!$A$8:$O$500,11,FALSE),VLOOKUP($A274,'Nates Projections'!$A$8:$O$500,11,FALSE)))</f>
        <v>68</v>
      </c>
      <c r="L274" s="38">
        <f>AVERAGE(IFERROR(VLOOKUP($A274,'Nates Projections'!$A$8:$O$500,12,FALSE),VLOOKUP($A274,'Blakes Projections'!$A$8:$O$500,12,FALSE)),IFERROR(VLOOKUP($A274,'Blakes Projections'!$A$8:$O$500,12,FALSE),VLOOKUP($A274,'Nates Projections'!$A$8:$O$500,12,FALSE)))</f>
        <v>44.8</v>
      </c>
      <c r="M274" s="38">
        <f>AVERAGE(IFERROR(VLOOKUP($A274,'Nates Projections'!$A$8:$O$500,13,FALSE),VLOOKUP($A274,'Blakes Projections'!$A$8:$O$500,13,FALSE)),IFERROR(VLOOKUP($A274,'Blakes Projections'!$A$8:$O$500,13,FALSE),VLOOKUP($A274,'Nates Projections'!$A$8:$O$500,13,FALSE)))</f>
        <v>64.150000000000006</v>
      </c>
      <c r="N274" s="52">
        <f t="shared" si="276"/>
        <v>0.12206047032474807</v>
      </c>
      <c r="O274" s="71">
        <f>AVERAGE(IFERROR(VLOOKUP($A274,'Nates Projections'!$A$8:$O$500,15,FALSE),VLOOKUP($A274,'Blakes Projections'!$A$8:$O$500,15,FALSE)),IFERROR(VLOOKUP($A274,'Blakes Projections'!$A$8:$O$500,15,FALSE),VLOOKUP($A274,'Nates Projections'!$A$8:$O$500,15,FALSE)))</f>
        <v>16.399999999999999</v>
      </c>
      <c r="P274" s="55">
        <f t="shared" ref="P274:Y274" si="308">IF(F$4="Yes",F274*F$5,0)</f>
        <v>81.75</v>
      </c>
      <c r="Q274" s="55">
        <f t="shared" si="308"/>
        <v>135.1875</v>
      </c>
      <c r="R274" s="55">
        <f t="shared" si="308"/>
        <v>0</v>
      </c>
      <c r="S274" s="55">
        <f t="shared" si="308"/>
        <v>5.6</v>
      </c>
      <c r="T274" s="55">
        <f t="shared" si="308"/>
        <v>66.974999999999994</v>
      </c>
      <c r="U274" s="55">
        <f t="shared" si="308"/>
        <v>20.399999999999999</v>
      </c>
      <c r="V274" s="55">
        <f t="shared" si="308"/>
        <v>26.88</v>
      </c>
      <c r="W274" s="55">
        <f t="shared" si="308"/>
        <v>0</v>
      </c>
      <c r="X274" s="55">
        <f t="shared" si="308"/>
        <v>0</v>
      </c>
      <c r="Y274" s="56">
        <f t="shared" si="308"/>
        <v>0</v>
      </c>
      <c r="Z274" s="57">
        <f t="shared" si="278"/>
        <v>336.79249999999996</v>
      </c>
      <c r="AA274" s="59">
        <f t="shared" si="279"/>
        <v>4.0094345238095235</v>
      </c>
      <c r="AB274" s="59">
        <f t="shared" si="280"/>
        <v>-1.9992459486607135</v>
      </c>
      <c r="AC274" s="1"/>
      <c r="AD274" s="1"/>
      <c r="AE274" s="1"/>
      <c r="AF274" s="1"/>
      <c r="AG274" s="1"/>
      <c r="AH274" s="1"/>
      <c r="AI274" s="1"/>
      <c r="AJ274" s="1"/>
      <c r="AK274" s="1"/>
      <c r="AL274" s="1">
        <f>IFERROR(VLOOKUP(C274,CALC!$K$2:$M$8,2,FALSE),1)</f>
        <v>1.0900000000000001</v>
      </c>
      <c r="AM274" s="1">
        <f>IFERROR(VLOOKUP(C274,CALC!$K$2:$M$8,3,FALSE),1)</f>
        <v>1.0449999999999999</v>
      </c>
      <c r="AN274" s="1">
        <f>VLOOKUP(B274,CALC!$E$2:$H$33,3,FALSE)</f>
        <v>1.19</v>
      </c>
      <c r="AO274" s="1">
        <f>VLOOKUP(B274,CALC!$E$2:$H$33,4,FALSE)</f>
        <v>1.095</v>
      </c>
      <c r="AP274" s="1"/>
      <c r="AQ274" s="3">
        <f t="shared" si="281"/>
        <v>4.1898590773809516</v>
      </c>
      <c r="AR274" s="3">
        <f t="shared" si="282"/>
        <v>4.3702836309523807</v>
      </c>
      <c r="AS274" s="3">
        <f t="shared" si="283"/>
        <v>4.3903308035714277</v>
      </c>
      <c r="AT274" s="3">
        <f t="shared" si="284"/>
        <v>4.7712270833333328</v>
      </c>
      <c r="AU274" s="3">
        <f t="shared" si="285"/>
        <v>4.5878956897321421</v>
      </c>
      <c r="AV274" s="3">
        <f t="shared" si="286"/>
        <v>4.9859323020833326</v>
      </c>
      <c r="AW274" s="3">
        <f t="shared" si="287"/>
        <v>4.7854605758928566</v>
      </c>
      <c r="AX274" s="3">
        <f t="shared" si="288"/>
        <v>5.2006375208333324</v>
      </c>
      <c r="AY274" s="3">
        <f t="shared" si="289"/>
        <v>-1.7471726190476184</v>
      </c>
      <c r="AZ274" s="3">
        <f t="shared" si="290"/>
        <v>-1.8257953869047612</v>
      </c>
      <c r="BA274" s="3">
        <f t="shared" si="291"/>
        <v>-1.9044181547619043</v>
      </c>
      <c r="BB274" s="3">
        <f t="shared" si="292"/>
        <v>-1.9131540178571422</v>
      </c>
      <c r="BC274" s="3">
        <f t="shared" si="293"/>
        <v>-2.079135416666666</v>
      </c>
      <c r="BD274" s="3">
        <f t="shared" si="294"/>
        <v>-1.9992459486607135</v>
      </c>
      <c r="BE274" s="3">
        <f t="shared" si="295"/>
        <v>-2.1726965104166656</v>
      </c>
      <c r="BF274" s="3">
        <f t="shared" si="296"/>
        <v>-2.0853378794642854</v>
      </c>
      <c r="BG274" s="3">
        <f t="shared" si="297"/>
        <v>-2.266257604166666</v>
      </c>
    </row>
    <row r="275" spans="1:59" ht="15" x14ac:dyDescent="0.25">
      <c r="A275" s="38" t="s">
        <v>443</v>
      </c>
      <c r="B275" s="38" t="s">
        <v>30</v>
      </c>
      <c r="C275" s="38" t="s">
        <v>181</v>
      </c>
      <c r="D275" s="38"/>
      <c r="E275" s="39">
        <f>AVERAGE(IFERROR(VLOOKUP($A275,'Nates Projections'!$A$8:$O$500,5,FALSE),VLOOKUP($A275,'Blakes Projections'!$A$8:$O$500,5,FALSE)),IFERROR(VLOOKUP($A275,'Blakes Projections'!$A$8:$O$500,5,FALSE),VLOOKUP($A275,'Nates Projections'!$A$8:$O$500,5,FALSE)))</f>
        <v>84</v>
      </c>
      <c r="F275" s="38">
        <f>AVERAGE(IFERROR(VLOOKUP($A275,'Nates Projections'!$A$8:$O$500,6,FALSE),VLOOKUP($A275,'Blakes Projections'!$A$8:$O$500,6,FALSE)),IFERROR(VLOOKUP($A275,'Blakes Projections'!$A$8:$O$500,6,FALSE),VLOOKUP($A275,'Nates Projections'!$A$8:$O$500,6,FALSE)))</f>
        <v>5.6999999999999993</v>
      </c>
      <c r="G275" s="38">
        <f>AVERAGE(IFERROR(VLOOKUP($A275,'Nates Projections'!$A$8:$O$500,7,FALSE),VLOOKUP($A275,'Blakes Projections'!$A$8:$O$500,7,FALSE)),IFERROR(VLOOKUP($A275,'Blakes Projections'!$A$8:$O$500,7,FALSE),VLOOKUP($A275,'Nates Projections'!$A$8:$O$500,7,FALSE)))</f>
        <v>23.9</v>
      </c>
      <c r="H275" s="38">
        <f>AVERAGE(IFERROR(VLOOKUP($A275,'Nates Projections'!$A$8:$O$500,8,FALSE),VLOOKUP($A275,'Blakes Projections'!$A$8:$O$500,8,FALSE)),IFERROR(VLOOKUP($A275,'Blakes Projections'!$A$8:$O$500,8,FALSE),VLOOKUP($A275,'Nates Projections'!$A$8:$O$500,8,FALSE)))</f>
        <v>29.6</v>
      </c>
      <c r="I275" s="38">
        <f>AVERAGE(IFERROR(VLOOKUP($A275,'Nates Projections'!$A$8:$O$500,9,FALSE),VLOOKUP($A275,'Blakes Projections'!$A$8:$O$500,9,FALSE)),IFERROR(VLOOKUP($A275,'Blakes Projections'!$A$8:$O$500,9,FALSE),VLOOKUP($A275,'Nates Projections'!$A$8:$O$500,9,FALSE)))</f>
        <v>3.75</v>
      </c>
      <c r="J275" s="38">
        <f>AVERAGE(IFERROR(VLOOKUP($A275,'Nates Projections'!$A$8:$O$500,10,FALSE),VLOOKUP($A275,'Blakes Projections'!$A$8:$O$500,10,FALSE)),IFERROR(VLOOKUP($A275,'Blakes Projections'!$A$8:$O$500,10,FALSE),VLOOKUP($A275,'Nates Projections'!$A$8:$O$500,10,FALSE)))</f>
        <v>123.75</v>
      </c>
      <c r="K275" s="38">
        <f>AVERAGE(IFERROR(VLOOKUP($A275,'Nates Projections'!$A$8:$O$500,11,FALSE),VLOOKUP($A275,'Blakes Projections'!$A$8:$O$500,11,FALSE)),IFERROR(VLOOKUP($A275,'Blakes Projections'!$A$8:$O$500,11,FALSE),VLOOKUP($A275,'Nates Projections'!$A$8:$O$500,11,FALSE)))</f>
        <v>22.35</v>
      </c>
      <c r="L275" s="38">
        <f>AVERAGE(IFERROR(VLOOKUP($A275,'Nates Projections'!$A$8:$O$500,12,FALSE),VLOOKUP($A275,'Blakes Projections'!$A$8:$O$500,12,FALSE)),IFERROR(VLOOKUP($A275,'Blakes Projections'!$A$8:$O$500,12,FALSE),VLOOKUP($A275,'Nates Projections'!$A$8:$O$500,12,FALSE)))</f>
        <v>119.35</v>
      </c>
      <c r="M275" s="38">
        <f>AVERAGE(IFERROR(VLOOKUP($A275,'Nates Projections'!$A$8:$O$500,13,FALSE),VLOOKUP($A275,'Blakes Projections'!$A$8:$O$500,13,FALSE)),IFERROR(VLOOKUP($A275,'Blakes Projections'!$A$8:$O$500,13,FALSE),VLOOKUP($A275,'Nates Projections'!$A$8:$O$500,13,FALSE)))</f>
        <v>55.6</v>
      </c>
      <c r="N275" s="52">
        <f t="shared" si="276"/>
        <v>4.6060606060606052E-2</v>
      </c>
      <c r="O275" s="71">
        <f>AVERAGE(IFERROR(VLOOKUP($A275,'Nates Projections'!$A$8:$O$500,15,FALSE),VLOOKUP($A275,'Blakes Projections'!$A$8:$O$500,15,FALSE)),IFERROR(VLOOKUP($A275,'Blakes Projections'!$A$8:$O$500,15,FALSE),VLOOKUP($A275,'Nates Projections'!$A$8:$O$500,15,FALSE)))</f>
        <v>21.7</v>
      </c>
      <c r="P275" s="55">
        <f t="shared" ref="P275:Y275" si="309">IF(F$4="Yes",F275*F$5,0)</f>
        <v>28.499999999999996</v>
      </c>
      <c r="Q275" s="55">
        <f t="shared" si="309"/>
        <v>89.625</v>
      </c>
      <c r="R275" s="55">
        <f t="shared" si="309"/>
        <v>0</v>
      </c>
      <c r="S275" s="55">
        <f t="shared" si="309"/>
        <v>1.875</v>
      </c>
      <c r="T275" s="55">
        <f t="shared" si="309"/>
        <v>61.875</v>
      </c>
      <c r="U275" s="55">
        <f t="shared" si="309"/>
        <v>6.7050000000000001</v>
      </c>
      <c r="V275" s="55">
        <f t="shared" si="309"/>
        <v>71.61</v>
      </c>
      <c r="W275" s="55">
        <f t="shared" si="309"/>
        <v>0</v>
      </c>
      <c r="X275" s="55">
        <f t="shared" si="309"/>
        <v>0</v>
      </c>
      <c r="Y275" s="56">
        <f t="shared" si="309"/>
        <v>0</v>
      </c>
      <c r="Z275" s="57">
        <f t="shared" si="278"/>
        <v>260.19</v>
      </c>
      <c r="AA275" s="59">
        <f t="shared" si="279"/>
        <v>3.0975000000000001</v>
      </c>
      <c r="AB275" s="59">
        <f t="shared" si="280"/>
        <v>-1.7535198809523815</v>
      </c>
      <c r="AC275" s="1"/>
      <c r="AD275" s="1"/>
      <c r="AE275" s="1"/>
      <c r="AF275" s="1"/>
      <c r="AG275" s="1"/>
      <c r="AH275" s="1"/>
      <c r="AI275" s="1"/>
      <c r="AJ275" s="1"/>
      <c r="AK275" s="1"/>
      <c r="AL275" s="1">
        <f>IFERROR(VLOOKUP(C275,CALC!$K$2:$M$8,2,FALSE),1)</f>
        <v>1</v>
      </c>
      <c r="AM275" s="1">
        <f>IFERROR(VLOOKUP(C275,CALC!$K$2:$M$8,3,FALSE),1)</f>
        <v>1</v>
      </c>
      <c r="AN275" s="1">
        <f>VLOOKUP(B275,CALC!$E$2:$H$33,3,FALSE)</f>
        <v>0.93</v>
      </c>
      <c r="AO275" s="1">
        <f>VLOOKUP(B275,CALC!$E$2:$H$33,4,FALSE)</f>
        <v>0.96500000000000008</v>
      </c>
      <c r="AP275" s="1"/>
      <c r="AQ275" s="3">
        <f t="shared" si="281"/>
        <v>3.0975000000000001</v>
      </c>
      <c r="AR275" s="3">
        <f t="shared" si="282"/>
        <v>3.0975000000000001</v>
      </c>
      <c r="AS275" s="3">
        <f t="shared" si="283"/>
        <v>2.9890875000000006</v>
      </c>
      <c r="AT275" s="3">
        <f t="shared" si="284"/>
        <v>2.8806750000000001</v>
      </c>
      <c r="AU275" s="3">
        <f t="shared" si="285"/>
        <v>2.9890875000000006</v>
      </c>
      <c r="AV275" s="3">
        <f t="shared" si="286"/>
        <v>2.8806750000000001</v>
      </c>
      <c r="AW275" s="3">
        <f t="shared" si="287"/>
        <v>2.9890875000000006</v>
      </c>
      <c r="AX275" s="3">
        <f t="shared" si="288"/>
        <v>2.8806750000000001</v>
      </c>
      <c r="AY275" s="3">
        <f t="shared" si="289"/>
        <v>-1.8171190476190482</v>
      </c>
      <c r="AZ275" s="3">
        <f t="shared" si="290"/>
        <v>-1.8171190476190482</v>
      </c>
      <c r="BA275" s="3">
        <f t="shared" si="291"/>
        <v>-1.8171190476190482</v>
      </c>
      <c r="BB275" s="3">
        <f t="shared" si="292"/>
        <v>-1.7535198809523815</v>
      </c>
      <c r="BC275" s="3">
        <f t="shared" si="293"/>
        <v>-1.6899207142857149</v>
      </c>
      <c r="BD275" s="3">
        <f t="shared" si="294"/>
        <v>-1.7535198809523815</v>
      </c>
      <c r="BE275" s="3">
        <f t="shared" si="295"/>
        <v>-1.6899207142857149</v>
      </c>
      <c r="BF275" s="3">
        <f t="shared" si="296"/>
        <v>-1.7535198809523815</v>
      </c>
      <c r="BG275" s="3">
        <f t="shared" si="297"/>
        <v>-1.6899207142857149</v>
      </c>
    </row>
    <row r="276" spans="1:59" ht="15" x14ac:dyDescent="0.25">
      <c r="A276" s="38" t="s">
        <v>460</v>
      </c>
      <c r="B276" s="38" t="s">
        <v>21</v>
      </c>
      <c r="C276" s="38" t="s">
        <v>196</v>
      </c>
      <c r="D276" s="38"/>
      <c r="E276" s="39">
        <f>AVERAGE(IFERROR(VLOOKUP($A276,'Nates Projections'!$A$8:$O$500,5,FALSE),VLOOKUP($A276,'Blakes Projections'!$A$8:$O$500,5,FALSE)),IFERROR(VLOOKUP($A276,'Blakes Projections'!$A$8:$O$500,5,FALSE),VLOOKUP($A276,'Nates Projections'!$A$8:$O$500,5,FALSE)))</f>
        <v>84</v>
      </c>
      <c r="F276" s="38">
        <f>AVERAGE(IFERROR(VLOOKUP($A276,'Nates Projections'!$A$8:$O$500,6,FALSE),VLOOKUP($A276,'Blakes Projections'!$A$8:$O$500,6,FALSE)),IFERROR(VLOOKUP($A276,'Blakes Projections'!$A$8:$O$500,6,FALSE),VLOOKUP($A276,'Nates Projections'!$A$8:$O$500,6,FALSE)))</f>
        <v>19.25</v>
      </c>
      <c r="G276" s="38">
        <f>AVERAGE(IFERROR(VLOOKUP($A276,'Nates Projections'!$A$8:$O$500,7,FALSE),VLOOKUP($A276,'Blakes Projections'!$A$8:$O$500,7,FALSE)),IFERROR(VLOOKUP($A276,'Blakes Projections'!$A$8:$O$500,7,FALSE),VLOOKUP($A276,'Nates Projections'!$A$8:$O$500,7,FALSE)))</f>
        <v>29.200000000000003</v>
      </c>
      <c r="H276" s="38">
        <f>AVERAGE(IFERROR(VLOOKUP($A276,'Nates Projections'!$A$8:$O$500,8,FALSE),VLOOKUP($A276,'Blakes Projections'!$A$8:$O$500,8,FALSE)),IFERROR(VLOOKUP($A276,'Blakes Projections'!$A$8:$O$500,8,FALSE),VLOOKUP($A276,'Nates Projections'!$A$8:$O$500,8,FALSE)))</f>
        <v>48.4</v>
      </c>
      <c r="I276" s="38">
        <f>AVERAGE(IFERROR(VLOOKUP($A276,'Nates Projections'!$A$8:$O$500,9,FALSE),VLOOKUP($A276,'Blakes Projections'!$A$8:$O$500,9,FALSE)),IFERROR(VLOOKUP($A276,'Blakes Projections'!$A$8:$O$500,9,FALSE),VLOOKUP($A276,'Nates Projections'!$A$8:$O$500,9,FALSE)))</f>
        <v>15.95</v>
      </c>
      <c r="J276" s="38">
        <f>AVERAGE(IFERROR(VLOOKUP($A276,'Nates Projections'!$A$8:$O$500,10,FALSE),VLOOKUP($A276,'Blakes Projections'!$A$8:$O$500,10,FALSE)),IFERROR(VLOOKUP($A276,'Blakes Projections'!$A$8:$O$500,10,FALSE),VLOOKUP($A276,'Nates Projections'!$A$8:$O$500,10,FALSE)))</f>
        <v>139.6</v>
      </c>
      <c r="K276" s="38">
        <f>AVERAGE(IFERROR(VLOOKUP($A276,'Nates Projections'!$A$8:$O$500,11,FALSE),VLOOKUP($A276,'Blakes Projections'!$A$8:$O$500,11,FALSE)),IFERROR(VLOOKUP($A276,'Blakes Projections'!$A$8:$O$500,11,FALSE),VLOOKUP($A276,'Nates Projections'!$A$8:$O$500,11,FALSE)))</f>
        <v>31.5</v>
      </c>
      <c r="L276" s="38">
        <f>AVERAGE(IFERROR(VLOOKUP($A276,'Nates Projections'!$A$8:$O$500,12,FALSE),VLOOKUP($A276,'Blakes Projections'!$A$8:$O$500,12,FALSE)),IFERROR(VLOOKUP($A276,'Blakes Projections'!$A$8:$O$500,12,FALSE),VLOOKUP($A276,'Nates Projections'!$A$8:$O$500,12,FALSE)))</f>
        <v>50</v>
      </c>
      <c r="M276" s="38">
        <f>AVERAGE(IFERROR(VLOOKUP($A276,'Nates Projections'!$A$8:$O$500,13,FALSE),VLOOKUP($A276,'Blakes Projections'!$A$8:$O$500,13,FALSE)),IFERROR(VLOOKUP($A276,'Blakes Projections'!$A$8:$O$500,13,FALSE),VLOOKUP($A276,'Nates Projections'!$A$8:$O$500,13,FALSE)))</f>
        <v>26.85</v>
      </c>
      <c r="N276" s="52">
        <f t="shared" si="276"/>
        <v>0.13789398280802292</v>
      </c>
      <c r="O276" s="71">
        <f>AVERAGE(IFERROR(VLOOKUP($A276,'Nates Projections'!$A$8:$O$500,15,FALSE),VLOOKUP($A276,'Blakes Projections'!$A$8:$O$500,15,FALSE)),IFERROR(VLOOKUP($A276,'Blakes Projections'!$A$8:$O$500,15,FALSE),VLOOKUP($A276,'Nates Projections'!$A$8:$O$500,15,FALSE)))</f>
        <v>15.824999999999999</v>
      </c>
      <c r="P276" s="55">
        <f t="shared" ref="P276:Y276" si="310">IF(F$4="Yes",F276*F$5,0)</f>
        <v>96.25</v>
      </c>
      <c r="Q276" s="55">
        <f t="shared" si="310"/>
        <v>109.50000000000001</v>
      </c>
      <c r="R276" s="55">
        <f t="shared" si="310"/>
        <v>0</v>
      </c>
      <c r="S276" s="55">
        <f t="shared" si="310"/>
        <v>7.9749999999999996</v>
      </c>
      <c r="T276" s="55">
        <f t="shared" si="310"/>
        <v>69.8</v>
      </c>
      <c r="U276" s="55">
        <f t="shared" si="310"/>
        <v>9.4499999999999993</v>
      </c>
      <c r="V276" s="55">
        <f t="shared" si="310"/>
        <v>30</v>
      </c>
      <c r="W276" s="55">
        <f t="shared" si="310"/>
        <v>0</v>
      </c>
      <c r="X276" s="55">
        <f t="shared" si="310"/>
        <v>0</v>
      </c>
      <c r="Y276" s="56">
        <f t="shared" si="310"/>
        <v>0</v>
      </c>
      <c r="Z276" s="57">
        <f t="shared" si="278"/>
        <v>322.97499999999997</v>
      </c>
      <c r="AA276" s="59">
        <f t="shared" si="279"/>
        <v>3.8449404761904757</v>
      </c>
      <c r="AB276" s="59">
        <f t="shared" si="280"/>
        <v>-1.8251637499999993</v>
      </c>
      <c r="AC276" s="1"/>
      <c r="AD276" s="1"/>
      <c r="AE276" s="1"/>
      <c r="AF276" s="1"/>
      <c r="AG276" s="1"/>
      <c r="AH276" s="1"/>
      <c r="AI276" s="1"/>
      <c r="AJ276" s="1"/>
      <c r="AK276" s="1"/>
      <c r="AL276" s="1">
        <f>IFERROR(VLOOKUP(C276,CALC!$K$2:$M$8,2,FALSE),1)</f>
        <v>1.01</v>
      </c>
      <c r="AM276" s="1">
        <f>IFERROR(VLOOKUP(C276,CALC!$K$2:$M$8,3,FALSE),1)</f>
        <v>1.0049999999999999</v>
      </c>
      <c r="AN276" s="1">
        <f>VLOOKUP(B276,CALC!$E$2:$H$33,3,FALSE)</f>
        <v>0.9</v>
      </c>
      <c r="AO276" s="1">
        <f>VLOOKUP(B276,CALC!$E$2:$H$33,4,FALSE)</f>
        <v>0.95</v>
      </c>
      <c r="AP276" s="1"/>
      <c r="AQ276" s="3">
        <f t="shared" si="281"/>
        <v>3.8641651785714277</v>
      </c>
      <c r="AR276" s="3">
        <f t="shared" si="282"/>
        <v>3.8833898809523806</v>
      </c>
      <c r="AS276" s="3">
        <f t="shared" si="283"/>
        <v>3.652693452380952</v>
      </c>
      <c r="AT276" s="3">
        <f t="shared" si="284"/>
        <v>3.4604464285714283</v>
      </c>
      <c r="AU276" s="3">
        <f t="shared" si="285"/>
        <v>3.670956919642856</v>
      </c>
      <c r="AV276" s="3">
        <f t="shared" si="286"/>
        <v>3.4777486607142851</v>
      </c>
      <c r="AW276" s="3">
        <f t="shared" si="287"/>
        <v>3.6892203869047613</v>
      </c>
      <c r="AX276" s="3">
        <f t="shared" si="288"/>
        <v>3.4950508928571424</v>
      </c>
      <c r="AY276" s="3">
        <f t="shared" si="289"/>
        <v>-1.9116666666666662</v>
      </c>
      <c r="AZ276" s="3">
        <f t="shared" si="290"/>
        <v>-1.9212249999999993</v>
      </c>
      <c r="BA276" s="3">
        <f t="shared" si="291"/>
        <v>-1.9307833333333329</v>
      </c>
      <c r="BB276" s="3">
        <f t="shared" si="292"/>
        <v>-1.8160833333333328</v>
      </c>
      <c r="BC276" s="3">
        <f t="shared" si="293"/>
        <v>-1.7204999999999997</v>
      </c>
      <c r="BD276" s="3">
        <f t="shared" si="294"/>
        <v>-1.8251637499999993</v>
      </c>
      <c r="BE276" s="3">
        <f t="shared" si="295"/>
        <v>-1.7291024999999993</v>
      </c>
      <c r="BF276" s="3">
        <f t="shared" si="296"/>
        <v>-1.8342441666666662</v>
      </c>
      <c r="BG276" s="3">
        <f t="shared" si="297"/>
        <v>-1.7377049999999996</v>
      </c>
    </row>
    <row r="277" spans="1:59" ht="15" x14ac:dyDescent="0.25">
      <c r="A277" s="38" t="s">
        <v>457</v>
      </c>
      <c r="B277" s="38" t="s">
        <v>49</v>
      </c>
      <c r="C277" s="38" t="s">
        <v>203</v>
      </c>
      <c r="D277" s="38"/>
      <c r="E277" s="39">
        <f>AVERAGE(IFERROR(VLOOKUP($A277,'Nates Projections'!$A$8:$O$500,5,FALSE),VLOOKUP($A277,'Blakes Projections'!$A$8:$O$500,5,FALSE)),IFERROR(VLOOKUP($A277,'Blakes Projections'!$A$8:$O$500,5,FALSE),VLOOKUP($A277,'Nates Projections'!$A$8:$O$500,5,FALSE)))</f>
        <v>84</v>
      </c>
      <c r="F277" s="38">
        <f>AVERAGE(IFERROR(VLOOKUP($A277,'Nates Projections'!$A$8:$O$500,6,FALSE),VLOOKUP($A277,'Blakes Projections'!$A$8:$O$500,6,FALSE)),IFERROR(VLOOKUP($A277,'Blakes Projections'!$A$8:$O$500,6,FALSE),VLOOKUP($A277,'Nates Projections'!$A$8:$O$500,6,FALSE)))</f>
        <v>20.549999999999997</v>
      </c>
      <c r="G277" s="38">
        <f>AVERAGE(IFERROR(VLOOKUP($A277,'Nates Projections'!$A$8:$O$500,7,FALSE),VLOOKUP($A277,'Blakes Projections'!$A$8:$O$500,7,FALSE)),IFERROR(VLOOKUP($A277,'Blakes Projections'!$A$8:$O$500,7,FALSE),VLOOKUP($A277,'Nates Projections'!$A$8:$O$500,7,FALSE)))</f>
        <v>28.65</v>
      </c>
      <c r="H277" s="38">
        <f>AVERAGE(IFERROR(VLOOKUP($A277,'Nates Projections'!$A$8:$O$500,8,FALSE),VLOOKUP($A277,'Blakes Projections'!$A$8:$O$500,8,FALSE)),IFERROR(VLOOKUP($A277,'Blakes Projections'!$A$8:$O$500,8,FALSE),VLOOKUP($A277,'Nates Projections'!$A$8:$O$500,8,FALSE)))</f>
        <v>49.2</v>
      </c>
      <c r="I277" s="38">
        <f>AVERAGE(IFERROR(VLOOKUP($A277,'Nates Projections'!$A$8:$O$500,9,FALSE),VLOOKUP($A277,'Blakes Projections'!$A$8:$O$500,9,FALSE)),IFERROR(VLOOKUP($A277,'Blakes Projections'!$A$8:$O$500,9,FALSE),VLOOKUP($A277,'Nates Projections'!$A$8:$O$500,9,FALSE)))</f>
        <v>12.75</v>
      </c>
      <c r="J277" s="38">
        <f>AVERAGE(IFERROR(VLOOKUP($A277,'Nates Projections'!$A$8:$O$500,10,FALSE),VLOOKUP($A277,'Blakes Projections'!$A$8:$O$500,10,FALSE)),IFERROR(VLOOKUP($A277,'Blakes Projections'!$A$8:$O$500,10,FALSE),VLOOKUP($A277,'Nates Projections'!$A$8:$O$500,10,FALSE)))</f>
        <v>146.64999999999998</v>
      </c>
      <c r="K277" s="38">
        <f>AVERAGE(IFERROR(VLOOKUP($A277,'Nates Projections'!$A$8:$O$500,11,FALSE),VLOOKUP($A277,'Blakes Projections'!$A$8:$O$500,11,FALSE)),IFERROR(VLOOKUP($A277,'Blakes Projections'!$A$8:$O$500,11,FALSE),VLOOKUP($A277,'Nates Projections'!$A$8:$O$500,11,FALSE)))</f>
        <v>36.9</v>
      </c>
      <c r="L277" s="38">
        <f>AVERAGE(IFERROR(VLOOKUP($A277,'Nates Projections'!$A$8:$O$500,12,FALSE),VLOOKUP($A277,'Blakes Projections'!$A$8:$O$500,12,FALSE)),IFERROR(VLOOKUP($A277,'Blakes Projections'!$A$8:$O$500,12,FALSE),VLOOKUP($A277,'Nates Projections'!$A$8:$O$500,12,FALSE)))</f>
        <v>35.799999999999997</v>
      </c>
      <c r="M277" s="38">
        <f>AVERAGE(IFERROR(VLOOKUP($A277,'Nates Projections'!$A$8:$O$500,13,FALSE),VLOOKUP($A277,'Blakes Projections'!$A$8:$O$500,13,FALSE)),IFERROR(VLOOKUP($A277,'Blakes Projections'!$A$8:$O$500,13,FALSE),VLOOKUP($A277,'Nates Projections'!$A$8:$O$500,13,FALSE)))</f>
        <v>24.35</v>
      </c>
      <c r="N277" s="52">
        <f t="shared" si="276"/>
        <v>0.14012956017729289</v>
      </c>
      <c r="O277" s="71">
        <f>AVERAGE(IFERROR(VLOOKUP($A277,'Nates Projections'!$A$8:$O$500,15,FALSE),VLOOKUP($A277,'Blakes Projections'!$A$8:$O$500,15,FALSE)),IFERROR(VLOOKUP($A277,'Blakes Projections'!$A$8:$O$500,15,FALSE),VLOOKUP($A277,'Nates Projections'!$A$8:$O$500,15,FALSE)))</f>
        <v>17.625</v>
      </c>
      <c r="P277" s="55">
        <f t="shared" ref="P277:Y277" si="311">IF(F$4="Yes",F277*F$5,0)</f>
        <v>102.74999999999999</v>
      </c>
      <c r="Q277" s="55">
        <f t="shared" si="311"/>
        <v>107.4375</v>
      </c>
      <c r="R277" s="55">
        <f t="shared" si="311"/>
        <v>0</v>
      </c>
      <c r="S277" s="55">
        <f t="shared" si="311"/>
        <v>6.375</v>
      </c>
      <c r="T277" s="55">
        <f t="shared" si="311"/>
        <v>73.324999999999989</v>
      </c>
      <c r="U277" s="55">
        <f t="shared" si="311"/>
        <v>11.069999999999999</v>
      </c>
      <c r="V277" s="55">
        <f t="shared" si="311"/>
        <v>21.479999999999997</v>
      </c>
      <c r="W277" s="55">
        <f t="shared" si="311"/>
        <v>0</v>
      </c>
      <c r="X277" s="55">
        <f t="shared" si="311"/>
        <v>0</v>
      </c>
      <c r="Y277" s="56">
        <f t="shared" si="311"/>
        <v>0</v>
      </c>
      <c r="Z277" s="57">
        <f t="shared" si="278"/>
        <v>322.4375</v>
      </c>
      <c r="AA277" s="59">
        <f t="shared" si="279"/>
        <v>3.8385416666666665</v>
      </c>
      <c r="AB277" s="59">
        <f t="shared" si="280"/>
        <v>-1.8486794575892849</v>
      </c>
      <c r="AC277" s="1"/>
      <c r="AD277" s="1"/>
      <c r="AE277" s="1"/>
      <c r="AF277" s="1"/>
      <c r="AG277" s="1"/>
      <c r="AH277" s="1"/>
      <c r="AI277" s="1"/>
      <c r="AJ277" s="1"/>
      <c r="AK277" s="1"/>
      <c r="AL277" s="1">
        <f>IFERROR(VLOOKUP(C277,CALC!$K$2:$M$8,2,FALSE),1)</f>
        <v>1.1299999999999999</v>
      </c>
      <c r="AM277" s="1">
        <f>IFERROR(VLOOKUP(C277,CALC!$K$2:$M$8,3,FALSE),1)</f>
        <v>1.0649999999999999</v>
      </c>
      <c r="AN277" s="1">
        <f>VLOOKUP(B277,CALC!$E$2:$H$33,3,FALSE)</f>
        <v>0.81</v>
      </c>
      <c r="AO277" s="1">
        <f>VLOOKUP(B277,CALC!$E$2:$H$33,4,FALSE)</f>
        <v>0.90500000000000003</v>
      </c>
      <c r="AP277" s="1"/>
      <c r="AQ277" s="3">
        <f t="shared" si="281"/>
        <v>4.0880468749999999</v>
      </c>
      <c r="AR277" s="3">
        <f t="shared" si="282"/>
        <v>4.3375520833333328</v>
      </c>
      <c r="AS277" s="3">
        <f t="shared" si="283"/>
        <v>3.4738802083333331</v>
      </c>
      <c r="AT277" s="3">
        <f t="shared" si="284"/>
        <v>3.1092187500000001</v>
      </c>
      <c r="AU277" s="3">
        <f t="shared" si="285"/>
        <v>3.699682421875</v>
      </c>
      <c r="AV277" s="3">
        <f t="shared" si="286"/>
        <v>3.3113179687500001</v>
      </c>
      <c r="AW277" s="3">
        <f t="shared" si="287"/>
        <v>3.9254846354166664</v>
      </c>
      <c r="AX277" s="3">
        <f t="shared" si="288"/>
        <v>3.5134171875</v>
      </c>
      <c r="AY277" s="3">
        <f t="shared" si="289"/>
        <v>-1.9180654761904754</v>
      </c>
      <c r="AZ277" s="3">
        <f t="shared" si="290"/>
        <v>-2.0427397321428562</v>
      </c>
      <c r="BA277" s="3">
        <f t="shared" si="291"/>
        <v>-2.167413988095237</v>
      </c>
      <c r="BB277" s="3">
        <f t="shared" si="292"/>
        <v>-1.7358492559523804</v>
      </c>
      <c r="BC277" s="3">
        <f t="shared" si="293"/>
        <v>-1.5536330357142851</v>
      </c>
      <c r="BD277" s="3">
        <f t="shared" si="294"/>
        <v>-1.8486794575892849</v>
      </c>
      <c r="BE277" s="3">
        <f t="shared" si="295"/>
        <v>-1.6546191830357135</v>
      </c>
      <c r="BF277" s="3">
        <f t="shared" si="296"/>
        <v>-1.9615096592261896</v>
      </c>
      <c r="BG277" s="3">
        <f t="shared" si="297"/>
        <v>-1.7556053303571422</v>
      </c>
    </row>
    <row r="278" spans="1:59" ht="15" x14ac:dyDescent="0.25">
      <c r="A278" s="38" t="s">
        <v>571</v>
      </c>
      <c r="B278" s="38" t="s">
        <v>53</v>
      </c>
      <c r="C278" s="38" t="s">
        <v>181</v>
      </c>
      <c r="D278" s="1"/>
      <c r="E278" s="39">
        <f>AVERAGE(IFERROR(VLOOKUP($A278,'Nates Projections'!$A$8:$O$500,5,FALSE),VLOOKUP($A278,'Blakes Projections'!$A$8:$O$500,5,FALSE)),IFERROR(VLOOKUP($A278,'Blakes Projections'!$A$8:$O$500,5,FALSE),VLOOKUP($A278,'Nates Projections'!$A$8:$O$500,5,FALSE)))</f>
        <v>84</v>
      </c>
      <c r="F278" s="40">
        <f>AVERAGE(IFERROR(VLOOKUP($A278,'Nates Projections'!$A$8:$O$500,6,FALSE),VLOOKUP($A278,'Blakes Projections'!$A$8:$O$500,6,FALSE)),IFERROR(VLOOKUP($A278,'Blakes Projections'!$A$8:$O$500,6,FALSE),VLOOKUP($A278,'Nates Projections'!$A$8:$O$500,6,FALSE)))</f>
        <v>5.8</v>
      </c>
      <c r="G278" s="40">
        <f>AVERAGE(IFERROR(VLOOKUP($A278,'Nates Projections'!$A$8:$O$500,7,FALSE),VLOOKUP($A278,'Blakes Projections'!$A$8:$O$500,7,FALSE)),IFERROR(VLOOKUP($A278,'Blakes Projections'!$A$8:$O$500,7,FALSE),VLOOKUP($A278,'Nates Projections'!$A$8:$O$500,7,FALSE)))</f>
        <v>16.600000000000001</v>
      </c>
      <c r="H278" s="40">
        <f>AVERAGE(IFERROR(VLOOKUP($A278,'Nates Projections'!$A$8:$O$500,8,FALSE),VLOOKUP($A278,'Blakes Projections'!$A$8:$O$500,8,FALSE)),IFERROR(VLOOKUP($A278,'Blakes Projections'!$A$8:$O$500,8,FALSE),VLOOKUP($A278,'Nates Projections'!$A$8:$O$500,8,FALSE)))</f>
        <v>22.3</v>
      </c>
      <c r="I278" s="40">
        <f>AVERAGE(IFERROR(VLOOKUP($A278,'Nates Projections'!$A$8:$O$500,9,FALSE),VLOOKUP($A278,'Blakes Projections'!$A$8:$O$500,9,FALSE)),IFERROR(VLOOKUP($A278,'Blakes Projections'!$A$8:$O$500,9,FALSE),VLOOKUP($A278,'Nates Projections'!$A$8:$O$500,9,FALSE)))</f>
        <v>0</v>
      </c>
      <c r="J278" s="40">
        <f>AVERAGE(IFERROR(VLOOKUP($A278,'Nates Projections'!$A$8:$O$500,10,FALSE),VLOOKUP($A278,'Blakes Projections'!$A$8:$O$500,10,FALSE)),IFERROR(VLOOKUP($A278,'Blakes Projections'!$A$8:$O$500,10,FALSE),VLOOKUP($A278,'Nates Projections'!$A$8:$O$500,10,FALSE)))</f>
        <v>81.5</v>
      </c>
      <c r="K278" s="40">
        <f>AVERAGE(IFERROR(VLOOKUP($A278,'Nates Projections'!$A$8:$O$500,11,FALSE),VLOOKUP($A278,'Blakes Projections'!$A$8:$O$500,11,FALSE)),IFERROR(VLOOKUP($A278,'Blakes Projections'!$A$8:$O$500,11,FALSE),VLOOKUP($A278,'Nates Projections'!$A$8:$O$500,11,FALSE)))</f>
        <v>128.69999999999999</v>
      </c>
      <c r="L278" s="40">
        <f>AVERAGE(IFERROR(VLOOKUP($A278,'Nates Projections'!$A$8:$O$500,12,FALSE),VLOOKUP($A278,'Blakes Projections'!$A$8:$O$500,12,FALSE)),IFERROR(VLOOKUP($A278,'Blakes Projections'!$A$8:$O$500,12,FALSE),VLOOKUP($A278,'Nates Projections'!$A$8:$O$500,12,FALSE)))</f>
        <v>145</v>
      </c>
      <c r="M278" s="40">
        <f>AVERAGE(IFERROR(VLOOKUP($A278,'Nates Projections'!$A$8:$O$500,13,FALSE),VLOOKUP($A278,'Blakes Projections'!$A$8:$O$500,13,FALSE)),IFERROR(VLOOKUP($A278,'Blakes Projections'!$A$8:$O$500,13,FALSE),VLOOKUP($A278,'Nates Projections'!$A$8:$O$500,13,FALSE)))</f>
        <v>31.4</v>
      </c>
      <c r="N278" s="52">
        <f t="shared" si="276"/>
        <v>7.1165644171779133E-2</v>
      </c>
      <c r="O278" s="124">
        <f>AVERAGE(IFERROR(VLOOKUP($A278,'Nates Projections'!$A$8:$O$500,15,FALSE),VLOOKUP($A278,'Blakes Projections'!$A$8:$O$500,15,FALSE)),IFERROR(VLOOKUP($A278,'Blakes Projections'!$A$8:$O$500,15,FALSE),VLOOKUP($A278,'Nates Projections'!$A$8:$O$500,15,FALSE)))</f>
        <v>21.6</v>
      </c>
      <c r="P278" s="55">
        <f t="shared" ref="P278:Y278" si="312">IF(F$4="Yes",F278*F$5,0)</f>
        <v>29</v>
      </c>
      <c r="Q278" s="55">
        <f t="shared" si="312"/>
        <v>62.250000000000007</v>
      </c>
      <c r="R278" s="55">
        <f t="shared" si="312"/>
        <v>0</v>
      </c>
      <c r="S278" s="55">
        <f t="shared" si="312"/>
        <v>0</v>
      </c>
      <c r="T278" s="55">
        <f t="shared" si="312"/>
        <v>40.75</v>
      </c>
      <c r="U278" s="55">
        <f t="shared" si="312"/>
        <v>38.609999999999992</v>
      </c>
      <c r="V278" s="55">
        <f t="shared" si="312"/>
        <v>87</v>
      </c>
      <c r="W278" s="55">
        <f t="shared" si="312"/>
        <v>0</v>
      </c>
      <c r="X278" s="55">
        <f t="shared" si="312"/>
        <v>0</v>
      </c>
      <c r="Y278" s="56">
        <f t="shared" si="312"/>
        <v>0</v>
      </c>
      <c r="Z278" s="57">
        <f t="shared" si="278"/>
        <v>257.61</v>
      </c>
      <c r="AA278" s="59">
        <f t="shared" si="279"/>
        <v>3.0667857142857144</v>
      </c>
      <c r="AB278" s="59">
        <f t="shared" si="280"/>
        <v>-1.8201158333333338</v>
      </c>
      <c r="AC278" s="1"/>
      <c r="AD278" s="1"/>
      <c r="AE278" s="1"/>
      <c r="AF278" s="1"/>
      <c r="AG278" s="1"/>
      <c r="AH278" s="1"/>
      <c r="AI278" s="1"/>
      <c r="AJ278" s="1"/>
      <c r="AK278" s="1"/>
      <c r="AL278" s="1">
        <f>IFERROR(VLOOKUP(C278,CALC!$K$2:$M$8,2,FALSE),1)</f>
        <v>1</v>
      </c>
      <c r="AM278" s="1">
        <f>IFERROR(VLOOKUP(C278,CALC!$K$2:$M$8,3,FALSE),1)</f>
        <v>1</v>
      </c>
      <c r="AN278" s="1">
        <f>VLOOKUP(B278,CALC!$E$2:$H$33,3,FALSE)</f>
        <v>0.97</v>
      </c>
      <c r="AO278" s="1">
        <f>VLOOKUP(B278,CALC!$E$2:$H$33,4,FALSE)</f>
        <v>0.98499999999999999</v>
      </c>
      <c r="AP278" s="1"/>
      <c r="AQ278" s="3">
        <f t="shared" si="281"/>
        <v>3.0667857142857144</v>
      </c>
      <c r="AR278" s="3">
        <f t="shared" si="282"/>
        <v>3.0667857142857144</v>
      </c>
      <c r="AS278" s="3">
        <f t="shared" si="283"/>
        <v>3.0207839285714289</v>
      </c>
      <c r="AT278" s="3">
        <f t="shared" si="284"/>
        <v>2.9747821428571428</v>
      </c>
      <c r="AU278" s="3">
        <f t="shared" si="285"/>
        <v>3.0207839285714289</v>
      </c>
      <c r="AV278" s="3">
        <f t="shared" si="286"/>
        <v>2.9747821428571428</v>
      </c>
      <c r="AW278" s="3">
        <f t="shared" si="287"/>
        <v>3.0207839285714289</v>
      </c>
      <c r="AX278" s="3">
        <f t="shared" si="288"/>
        <v>2.9747821428571428</v>
      </c>
      <c r="AY278" s="3">
        <f t="shared" si="289"/>
        <v>-1.8478333333333339</v>
      </c>
      <c r="AZ278" s="3">
        <f t="shared" si="290"/>
        <v>-1.8478333333333339</v>
      </c>
      <c r="BA278" s="3">
        <f t="shared" si="291"/>
        <v>-1.8478333333333339</v>
      </c>
      <c r="BB278" s="3">
        <f t="shared" si="292"/>
        <v>-1.8201158333333338</v>
      </c>
      <c r="BC278" s="3">
        <f t="shared" si="293"/>
        <v>-1.7923983333333338</v>
      </c>
      <c r="BD278" s="3">
        <f t="shared" si="294"/>
        <v>-1.8201158333333338</v>
      </c>
      <c r="BE278" s="3">
        <f t="shared" si="295"/>
        <v>-1.7923983333333338</v>
      </c>
      <c r="BF278" s="3">
        <f t="shared" si="296"/>
        <v>-1.8201158333333338</v>
      </c>
      <c r="BG278" s="3">
        <f t="shared" si="297"/>
        <v>-1.7923983333333338</v>
      </c>
    </row>
    <row r="279" spans="1:59" ht="15" x14ac:dyDescent="0.25">
      <c r="A279" s="38" t="s">
        <v>568</v>
      </c>
      <c r="B279" s="38" t="s">
        <v>79</v>
      </c>
      <c r="C279" s="38" t="s">
        <v>181</v>
      </c>
      <c r="D279" s="1"/>
      <c r="E279" s="39">
        <f>AVERAGE(IFERROR(VLOOKUP($A279,'Nates Projections'!$A$8:$O$500,5,FALSE),VLOOKUP($A279,'Blakes Projections'!$A$8:$O$500,5,FALSE)),IFERROR(VLOOKUP($A279,'Blakes Projections'!$A$8:$O$500,5,FALSE),VLOOKUP($A279,'Nates Projections'!$A$8:$O$500,5,FALSE)))</f>
        <v>84</v>
      </c>
      <c r="F279" s="40">
        <f>AVERAGE(IFERROR(VLOOKUP($A279,'Nates Projections'!$A$8:$O$500,6,FALSE),VLOOKUP($A279,'Blakes Projections'!$A$8:$O$500,6,FALSE)),IFERROR(VLOOKUP($A279,'Blakes Projections'!$A$8:$O$500,6,FALSE),VLOOKUP($A279,'Nates Projections'!$A$8:$O$500,6,FALSE)))</f>
        <v>3.8</v>
      </c>
      <c r="G279" s="40">
        <f>AVERAGE(IFERROR(VLOOKUP($A279,'Nates Projections'!$A$8:$O$500,7,FALSE),VLOOKUP($A279,'Blakes Projections'!$A$8:$O$500,7,FALSE)),IFERROR(VLOOKUP($A279,'Blakes Projections'!$A$8:$O$500,7,FALSE),VLOOKUP($A279,'Nates Projections'!$A$8:$O$500,7,FALSE)))</f>
        <v>16.3</v>
      </c>
      <c r="H279" s="40">
        <f>AVERAGE(IFERROR(VLOOKUP($A279,'Nates Projections'!$A$8:$O$500,8,FALSE),VLOOKUP($A279,'Blakes Projections'!$A$8:$O$500,8,FALSE)),IFERROR(VLOOKUP($A279,'Blakes Projections'!$A$8:$O$500,8,FALSE),VLOOKUP($A279,'Nates Projections'!$A$8:$O$500,8,FALSE)))</f>
        <v>20.2</v>
      </c>
      <c r="I279" s="40">
        <f>AVERAGE(IFERROR(VLOOKUP($A279,'Nates Projections'!$A$8:$O$500,9,FALSE),VLOOKUP($A279,'Blakes Projections'!$A$8:$O$500,9,FALSE)),IFERROR(VLOOKUP($A279,'Blakes Projections'!$A$8:$O$500,9,FALSE),VLOOKUP($A279,'Nates Projections'!$A$8:$O$500,9,FALSE)))</f>
        <v>0</v>
      </c>
      <c r="J279" s="40">
        <f>AVERAGE(IFERROR(VLOOKUP($A279,'Nates Projections'!$A$8:$O$500,10,FALSE),VLOOKUP($A279,'Blakes Projections'!$A$8:$O$500,10,FALSE)),IFERROR(VLOOKUP($A279,'Blakes Projections'!$A$8:$O$500,10,FALSE),VLOOKUP($A279,'Nates Projections'!$A$8:$O$500,10,FALSE)))</f>
        <v>84.2</v>
      </c>
      <c r="K279" s="40">
        <f>AVERAGE(IFERROR(VLOOKUP($A279,'Nates Projections'!$A$8:$O$500,11,FALSE),VLOOKUP($A279,'Blakes Projections'!$A$8:$O$500,11,FALSE)),IFERROR(VLOOKUP($A279,'Blakes Projections'!$A$8:$O$500,11,FALSE),VLOOKUP($A279,'Nates Projections'!$A$8:$O$500,11,FALSE)))</f>
        <v>124.3</v>
      </c>
      <c r="L279" s="40">
        <f>AVERAGE(IFERROR(VLOOKUP($A279,'Nates Projections'!$A$8:$O$500,12,FALSE),VLOOKUP($A279,'Blakes Projections'!$A$8:$O$500,12,FALSE)),IFERROR(VLOOKUP($A279,'Blakes Projections'!$A$8:$O$500,12,FALSE),VLOOKUP($A279,'Nates Projections'!$A$8:$O$500,12,FALSE)))</f>
        <v>162.19999999999999</v>
      </c>
      <c r="M279" s="40">
        <f>AVERAGE(IFERROR(VLOOKUP($A279,'Nates Projections'!$A$8:$O$500,13,FALSE),VLOOKUP($A279,'Blakes Projections'!$A$8:$O$500,13,FALSE)),IFERROR(VLOOKUP($A279,'Blakes Projections'!$A$8:$O$500,13,FALSE),VLOOKUP($A279,'Nates Projections'!$A$8:$O$500,13,FALSE)))</f>
        <v>79</v>
      </c>
      <c r="N279" s="52">
        <f t="shared" si="276"/>
        <v>4.5130641330166268E-2</v>
      </c>
      <c r="O279" s="124">
        <f>AVERAGE(IFERROR(VLOOKUP($A279,'Nates Projections'!$A$8:$O$500,15,FALSE),VLOOKUP($A279,'Blakes Projections'!$A$8:$O$500,15,FALSE)),IFERROR(VLOOKUP($A279,'Blakes Projections'!$A$8:$O$500,15,FALSE),VLOOKUP($A279,'Nates Projections'!$A$8:$O$500,15,FALSE)))</f>
        <v>20.149999999999999</v>
      </c>
      <c r="P279" s="55">
        <f t="shared" ref="P279:Y279" si="313">IF(F$4="Yes",F279*F$5,0)</f>
        <v>19</v>
      </c>
      <c r="Q279" s="55">
        <f t="shared" si="313"/>
        <v>61.125</v>
      </c>
      <c r="R279" s="55">
        <f t="shared" si="313"/>
        <v>0</v>
      </c>
      <c r="S279" s="55">
        <f t="shared" si="313"/>
        <v>0</v>
      </c>
      <c r="T279" s="55">
        <f t="shared" si="313"/>
        <v>42.1</v>
      </c>
      <c r="U279" s="55">
        <f t="shared" si="313"/>
        <v>37.29</v>
      </c>
      <c r="V279" s="55">
        <f t="shared" si="313"/>
        <v>97.32</v>
      </c>
      <c r="W279" s="55">
        <f t="shared" si="313"/>
        <v>0</v>
      </c>
      <c r="X279" s="55">
        <f t="shared" si="313"/>
        <v>0</v>
      </c>
      <c r="Y279" s="56">
        <f t="shared" si="313"/>
        <v>0</v>
      </c>
      <c r="Z279" s="57">
        <f t="shared" si="278"/>
        <v>256.83499999999998</v>
      </c>
      <c r="AA279" s="59">
        <f t="shared" si="279"/>
        <v>3.0575595238095237</v>
      </c>
      <c r="AB279" s="59">
        <f t="shared" si="280"/>
        <v>-1.8106330357142866</v>
      </c>
      <c r="AC279" s="1"/>
      <c r="AD279" s="1"/>
      <c r="AE279" s="1"/>
      <c r="AF279" s="1"/>
      <c r="AG279" s="1"/>
      <c r="AH279" s="1"/>
      <c r="AI279" s="1"/>
      <c r="AJ279" s="1"/>
      <c r="AK279" s="1"/>
      <c r="AL279" s="1">
        <f>IFERROR(VLOOKUP(C279,CALC!$K$2:$M$8,2,FALSE),1)</f>
        <v>1</v>
      </c>
      <c r="AM279" s="1">
        <f>IFERROR(VLOOKUP(C279,CALC!$K$2:$M$8,3,FALSE),1)</f>
        <v>1</v>
      </c>
      <c r="AN279" s="1">
        <f>VLOOKUP(B279,CALC!$E$2:$H$33,3,FALSE)</f>
        <v>0.95</v>
      </c>
      <c r="AO279" s="1">
        <f>VLOOKUP(B279,CALC!$E$2:$H$33,4,FALSE)</f>
        <v>0.97499999999999998</v>
      </c>
      <c r="AP279" s="1"/>
      <c r="AQ279" s="3">
        <f t="shared" si="281"/>
        <v>3.0575595238095237</v>
      </c>
      <c r="AR279" s="3">
        <f t="shared" si="282"/>
        <v>3.0575595238095237</v>
      </c>
      <c r="AS279" s="3">
        <f t="shared" si="283"/>
        <v>2.9811205357142856</v>
      </c>
      <c r="AT279" s="3">
        <f t="shared" si="284"/>
        <v>2.9046815476190475</v>
      </c>
      <c r="AU279" s="3">
        <f t="shared" si="285"/>
        <v>2.9811205357142856</v>
      </c>
      <c r="AV279" s="3">
        <f t="shared" si="286"/>
        <v>2.9046815476190475</v>
      </c>
      <c r="AW279" s="3">
        <f t="shared" si="287"/>
        <v>2.9811205357142856</v>
      </c>
      <c r="AX279" s="3">
        <f t="shared" si="288"/>
        <v>2.9046815476190475</v>
      </c>
      <c r="AY279" s="3">
        <f t="shared" si="289"/>
        <v>-1.8570595238095247</v>
      </c>
      <c r="AZ279" s="3">
        <f t="shared" si="290"/>
        <v>-1.8570595238095247</v>
      </c>
      <c r="BA279" s="3">
        <f t="shared" si="291"/>
        <v>-1.8570595238095247</v>
      </c>
      <c r="BB279" s="3">
        <f t="shared" si="292"/>
        <v>-1.8106330357142866</v>
      </c>
      <c r="BC279" s="3">
        <f t="shared" si="293"/>
        <v>-1.7642065476190483</v>
      </c>
      <c r="BD279" s="3">
        <f t="shared" si="294"/>
        <v>-1.8106330357142866</v>
      </c>
      <c r="BE279" s="3">
        <f t="shared" si="295"/>
        <v>-1.7642065476190483</v>
      </c>
      <c r="BF279" s="3">
        <f t="shared" si="296"/>
        <v>-1.8106330357142866</v>
      </c>
      <c r="BG279" s="3">
        <f t="shared" si="297"/>
        <v>-1.7642065476190483</v>
      </c>
    </row>
    <row r="280" spans="1:59" ht="15" x14ac:dyDescent="0.25">
      <c r="A280" s="38" t="s">
        <v>447</v>
      </c>
      <c r="B280" s="38" t="s">
        <v>19</v>
      </c>
      <c r="C280" s="38" t="s">
        <v>181</v>
      </c>
      <c r="D280" s="38"/>
      <c r="E280" s="39">
        <f>AVERAGE(IFERROR(VLOOKUP($A280,'Nates Projections'!$A$8:$O$500,5,FALSE),VLOOKUP($A280,'Blakes Projections'!$A$8:$O$500,5,FALSE)),IFERROR(VLOOKUP($A280,'Blakes Projections'!$A$8:$O$500,5,FALSE),VLOOKUP($A280,'Nates Projections'!$A$8:$O$500,5,FALSE)))</f>
        <v>42</v>
      </c>
      <c r="F280" s="38">
        <f>AVERAGE(IFERROR(VLOOKUP($A280,'Nates Projections'!$A$8:$O$500,6,FALSE),VLOOKUP($A280,'Blakes Projections'!$A$8:$O$500,6,FALSE)),IFERROR(VLOOKUP($A280,'Blakes Projections'!$A$8:$O$500,6,FALSE),VLOOKUP($A280,'Nates Projections'!$A$8:$O$500,6,FALSE)))</f>
        <v>2.1</v>
      </c>
      <c r="G280" s="38">
        <f>AVERAGE(IFERROR(VLOOKUP($A280,'Nates Projections'!$A$8:$O$500,7,FALSE),VLOOKUP($A280,'Blakes Projections'!$A$8:$O$500,7,FALSE)),IFERROR(VLOOKUP($A280,'Blakes Projections'!$A$8:$O$500,7,FALSE),VLOOKUP($A280,'Nates Projections'!$A$8:$O$500,7,FALSE)))</f>
        <v>11.5</v>
      </c>
      <c r="H280" s="38">
        <f>AVERAGE(IFERROR(VLOOKUP($A280,'Nates Projections'!$A$8:$O$500,8,FALSE),VLOOKUP($A280,'Blakes Projections'!$A$8:$O$500,8,FALSE)),IFERROR(VLOOKUP($A280,'Blakes Projections'!$A$8:$O$500,8,FALSE),VLOOKUP($A280,'Nates Projections'!$A$8:$O$500,8,FALSE)))</f>
        <v>13.7</v>
      </c>
      <c r="I280" s="38">
        <f>AVERAGE(IFERROR(VLOOKUP($A280,'Nates Projections'!$A$8:$O$500,9,FALSE),VLOOKUP($A280,'Blakes Projections'!$A$8:$O$500,9,FALSE)),IFERROR(VLOOKUP($A280,'Blakes Projections'!$A$8:$O$500,9,FALSE),VLOOKUP($A280,'Nates Projections'!$A$8:$O$500,9,FALSE)))</f>
        <v>0.9</v>
      </c>
      <c r="J280" s="38">
        <f>AVERAGE(IFERROR(VLOOKUP($A280,'Nates Projections'!$A$8:$O$500,10,FALSE),VLOOKUP($A280,'Blakes Projections'!$A$8:$O$500,10,FALSE)),IFERROR(VLOOKUP($A280,'Blakes Projections'!$A$8:$O$500,10,FALSE),VLOOKUP($A280,'Nates Projections'!$A$8:$O$500,10,FALSE)))</f>
        <v>44</v>
      </c>
      <c r="K280" s="38">
        <f>AVERAGE(IFERROR(VLOOKUP($A280,'Nates Projections'!$A$8:$O$500,11,FALSE),VLOOKUP($A280,'Blakes Projections'!$A$8:$O$500,11,FALSE)),IFERROR(VLOOKUP($A280,'Blakes Projections'!$A$8:$O$500,11,FALSE),VLOOKUP($A280,'Nates Projections'!$A$8:$O$500,11,FALSE)))</f>
        <v>47.4</v>
      </c>
      <c r="L280" s="38">
        <f>AVERAGE(IFERROR(VLOOKUP($A280,'Nates Projections'!$A$8:$O$500,12,FALSE),VLOOKUP($A280,'Blakes Projections'!$A$8:$O$500,12,FALSE)),IFERROR(VLOOKUP($A280,'Blakes Projections'!$A$8:$O$500,12,FALSE),VLOOKUP($A280,'Nates Projections'!$A$8:$O$500,12,FALSE)))</f>
        <v>69.5</v>
      </c>
      <c r="M280" s="38">
        <f>AVERAGE(IFERROR(VLOOKUP($A280,'Nates Projections'!$A$8:$O$500,13,FALSE),VLOOKUP($A280,'Blakes Projections'!$A$8:$O$500,13,FALSE)),IFERROR(VLOOKUP($A280,'Blakes Projections'!$A$8:$O$500,13,FALSE),VLOOKUP($A280,'Nates Projections'!$A$8:$O$500,13,FALSE)))</f>
        <v>8.8000000000000007</v>
      </c>
      <c r="N280" s="52">
        <f t="shared" si="276"/>
        <v>4.7727272727272729E-2</v>
      </c>
      <c r="O280" s="71">
        <f>AVERAGE(IFERROR(VLOOKUP($A280,'Nates Projections'!$A$8:$O$500,15,FALSE),VLOOKUP($A280,'Blakes Projections'!$A$8:$O$500,15,FALSE)),IFERROR(VLOOKUP($A280,'Blakes Projections'!$A$8:$O$500,15,FALSE),VLOOKUP($A280,'Nates Projections'!$A$8:$O$500,15,FALSE)))</f>
        <v>18.75</v>
      </c>
      <c r="P280" s="55">
        <f t="shared" ref="P280:Y280" si="314">IF(F$4="Yes",F280*F$5,0)</f>
        <v>10.5</v>
      </c>
      <c r="Q280" s="55">
        <f t="shared" si="314"/>
        <v>43.125</v>
      </c>
      <c r="R280" s="55">
        <f t="shared" si="314"/>
        <v>0</v>
      </c>
      <c r="S280" s="55">
        <f t="shared" si="314"/>
        <v>0.45</v>
      </c>
      <c r="T280" s="55">
        <f t="shared" si="314"/>
        <v>22</v>
      </c>
      <c r="U280" s="55">
        <f t="shared" si="314"/>
        <v>14.219999999999999</v>
      </c>
      <c r="V280" s="55">
        <f t="shared" si="314"/>
        <v>41.699999999999996</v>
      </c>
      <c r="W280" s="55">
        <f t="shared" si="314"/>
        <v>0</v>
      </c>
      <c r="X280" s="55">
        <f t="shared" si="314"/>
        <v>0</v>
      </c>
      <c r="Y280" s="56">
        <f t="shared" si="314"/>
        <v>0</v>
      </c>
      <c r="Z280" s="57">
        <f t="shared" si="278"/>
        <v>131.995</v>
      </c>
      <c r="AA280" s="59">
        <f t="shared" si="279"/>
        <v>3.1427380952380952</v>
      </c>
      <c r="AB280" s="59">
        <f t="shared" si="280"/>
        <v>-1.9402096428571436</v>
      </c>
      <c r="AC280" s="1"/>
      <c r="AD280" s="1"/>
      <c r="AE280" s="1"/>
      <c r="AF280" s="1"/>
      <c r="AG280" s="1"/>
      <c r="AH280" s="1"/>
      <c r="AI280" s="1"/>
      <c r="AJ280" s="1"/>
      <c r="AK280" s="1"/>
      <c r="AL280" s="1">
        <f>IFERROR(VLOOKUP(C280,CALC!$K$2:$M$8,2,FALSE),1)</f>
        <v>1</v>
      </c>
      <c r="AM280" s="1">
        <f>IFERROR(VLOOKUP(C280,CALC!$K$2:$M$8,3,FALSE),1)</f>
        <v>1</v>
      </c>
      <c r="AN280" s="1">
        <f>VLOOKUP(B280,CALC!$E$2:$H$33,3,FALSE)</f>
        <v>1.19</v>
      </c>
      <c r="AO280" s="1">
        <f>VLOOKUP(B280,CALC!$E$2:$H$33,4,FALSE)</f>
        <v>1.095</v>
      </c>
      <c r="AP280" s="1"/>
      <c r="AQ280" s="3">
        <f t="shared" si="281"/>
        <v>3.1427380952380952</v>
      </c>
      <c r="AR280" s="3">
        <f t="shared" si="282"/>
        <v>3.1427380952380952</v>
      </c>
      <c r="AS280" s="3">
        <f t="shared" si="283"/>
        <v>3.4412982142857143</v>
      </c>
      <c r="AT280" s="3">
        <f t="shared" si="284"/>
        <v>3.7398583333333333</v>
      </c>
      <c r="AU280" s="3">
        <f t="shared" si="285"/>
        <v>3.4412982142857143</v>
      </c>
      <c r="AV280" s="3">
        <f t="shared" si="286"/>
        <v>3.7398583333333333</v>
      </c>
      <c r="AW280" s="3">
        <f t="shared" si="287"/>
        <v>3.4412982142857143</v>
      </c>
      <c r="AX280" s="3">
        <f t="shared" si="288"/>
        <v>3.7398583333333333</v>
      </c>
      <c r="AY280" s="3">
        <f t="shared" si="289"/>
        <v>-1.7718809523809531</v>
      </c>
      <c r="AZ280" s="3">
        <f t="shared" si="290"/>
        <v>-1.7718809523809531</v>
      </c>
      <c r="BA280" s="3">
        <f t="shared" si="291"/>
        <v>-1.7718809523809531</v>
      </c>
      <c r="BB280" s="3">
        <f t="shared" si="292"/>
        <v>-1.9402096428571436</v>
      </c>
      <c r="BC280" s="3">
        <f t="shared" si="293"/>
        <v>-2.1085383333333341</v>
      </c>
      <c r="BD280" s="3">
        <f t="shared" si="294"/>
        <v>-1.9402096428571436</v>
      </c>
      <c r="BE280" s="3">
        <f t="shared" si="295"/>
        <v>-2.1085383333333341</v>
      </c>
      <c r="BF280" s="3">
        <f t="shared" si="296"/>
        <v>-1.9402096428571436</v>
      </c>
      <c r="BG280" s="3">
        <f t="shared" si="297"/>
        <v>-2.1085383333333341</v>
      </c>
    </row>
    <row r="281" spans="1:59" ht="15" x14ac:dyDescent="0.25">
      <c r="A281" s="38" t="s">
        <v>448</v>
      </c>
      <c r="B281" s="38" t="s">
        <v>68</v>
      </c>
      <c r="C281" s="38" t="s">
        <v>181</v>
      </c>
      <c r="D281" s="38"/>
      <c r="E281" s="39">
        <f>AVERAGE(IFERROR(VLOOKUP($A281,'Nates Projections'!$A$8:$O$500,5,FALSE),VLOOKUP($A281,'Blakes Projections'!$A$8:$O$500,5,FALSE)),IFERROR(VLOOKUP($A281,'Blakes Projections'!$A$8:$O$500,5,FALSE),VLOOKUP($A281,'Nates Projections'!$A$8:$O$500,5,FALSE)))</f>
        <v>84</v>
      </c>
      <c r="F281" s="38">
        <f>AVERAGE(IFERROR(VLOOKUP($A281,'Nates Projections'!$A$8:$O$500,6,FALSE),VLOOKUP($A281,'Blakes Projections'!$A$8:$O$500,6,FALSE)),IFERROR(VLOOKUP($A281,'Blakes Projections'!$A$8:$O$500,6,FALSE),VLOOKUP($A281,'Nates Projections'!$A$8:$O$500,6,FALSE)))</f>
        <v>3.6</v>
      </c>
      <c r="G281" s="38">
        <f>AVERAGE(IFERROR(VLOOKUP($A281,'Nates Projections'!$A$8:$O$500,7,FALSE),VLOOKUP($A281,'Blakes Projections'!$A$8:$O$500,7,FALSE)),IFERROR(VLOOKUP($A281,'Blakes Projections'!$A$8:$O$500,7,FALSE),VLOOKUP($A281,'Nates Projections'!$A$8:$O$500,7,FALSE)))</f>
        <v>10.6</v>
      </c>
      <c r="H281" s="38">
        <f>AVERAGE(IFERROR(VLOOKUP($A281,'Nates Projections'!$A$8:$O$500,8,FALSE),VLOOKUP($A281,'Blakes Projections'!$A$8:$O$500,8,FALSE)),IFERROR(VLOOKUP($A281,'Blakes Projections'!$A$8:$O$500,8,FALSE),VLOOKUP($A281,'Nates Projections'!$A$8:$O$500,8,FALSE)))</f>
        <v>14.2</v>
      </c>
      <c r="I281" s="38">
        <f>AVERAGE(IFERROR(VLOOKUP($A281,'Nates Projections'!$A$8:$O$500,9,FALSE),VLOOKUP($A281,'Blakes Projections'!$A$8:$O$500,9,FALSE)),IFERROR(VLOOKUP($A281,'Blakes Projections'!$A$8:$O$500,9,FALSE),VLOOKUP($A281,'Nates Projections'!$A$8:$O$500,9,FALSE)))</f>
        <v>0</v>
      </c>
      <c r="J281" s="38">
        <f>AVERAGE(IFERROR(VLOOKUP($A281,'Nates Projections'!$A$8:$O$500,10,FALSE),VLOOKUP($A281,'Blakes Projections'!$A$8:$O$500,10,FALSE)),IFERROR(VLOOKUP($A281,'Blakes Projections'!$A$8:$O$500,10,FALSE),VLOOKUP($A281,'Nates Projections'!$A$8:$O$500,10,FALSE)))</f>
        <v>92.8</v>
      </c>
      <c r="K281" s="38">
        <f>AVERAGE(IFERROR(VLOOKUP($A281,'Nates Projections'!$A$8:$O$500,11,FALSE),VLOOKUP($A281,'Blakes Projections'!$A$8:$O$500,11,FALSE)),IFERROR(VLOOKUP($A281,'Blakes Projections'!$A$8:$O$500,11,FALSE),VLOOKUP($A281,'Nates Projections'!$A$8:$O$500,11,FALSE)))</f>
        <v>288.10000000000002</v>
      </c>
      <c r="L281" s="38">
        <f>AVERAGE(IFERROR(VLOOKUP($A281,'Nates Projections'!$A$8:$O$500,12,FALSE),VLOOKUP($A281,'Blakes Projections'!$A$8:$O$500,12,FALSE)),IFERROR(VLOOKUP($A281,'Blakes Projections'!$A$8:$O$500,12,FALSE),VLOOKUP($A281,'Nates Projections'!$A$8:$O$500,12,FALSE)))</f>
        <v>111.7</v>
      </c>
      <c r="M281" s="38">
        <f>AVERAGE(IFERROR(VLOOKUP($A281,'Nates Projections'!$A$8:$O$500,13,FALSE),VLOOKUP($A281,'Blakes Projections'!$A$8:$O$500,13,FALSE)),IFERROR(VLOOKUP($A281,'Blakes Projections'!$A$8:$O$500,13,FALSE),VLOOKUP($A281,'Nates Projections'!$A$8:$O$500,13,FALSE)))</f>
        <v>109.9</v>
      </c>
      <c r="N281" s="52">
        <f t="shared" si="276"/>
        <v>3.8793103448275863E-2</v>
      </c>
      <c r="O281" s="71">
        <f>AVERAGE(IFERROR(VLOOKUP($A281,'Nates Projections'!$A$8:$O$500,15,FALSE),VLOOKUP($A281,'Blakes Projections'!$A$8:$O$500,15,FALSE)),IFERROR(VLOOKUP($A281,'Blakes Projections'!$A$8:$O$500,15,FALSE),VLOOKUP($A281,'Nates Projections'!$A$8:$O$500,15,FALSE)))</f>
        <v>16.75</v>
      </c>
      <c r="P281" s="55">
        <f t="shared" ref="P281:Y281" si="315">IF(F$4="Yes",F281*F$5,0)</f>
        <v>18</v>
      </c>
      <c r="Q281" s="55">
        <f t="shared" si="315"/>
        <v>39.75</v>
      </c>
      <c r="R281" s="55">
        <f t="shared" si="315"/>
        <v>0</v>
      </c>
      <c r="S281" s="55">
        <f t="shared" si="315"/>
        <v>0</v>
      </c>
      <c r="T281" s="55">
        <f t="shared" si="315"/>
        <v>46.4</v>
      </c>
      <c r="U281" s="55">
        <f t="shared" si="315"/>
        <v>86.43</v>
      </c>
      <c r="V281" s="55">
        <f t="shared" si="315"/>
        <v>67.02</v>
      </c>
      <c r="W281" s="55">
        <f t="shared" si="315"/>
        <v>0</v>
      </c>
      <c r="X281" s="55">
        <f t="shared" si="315"/>
        <v>0</v>
      </c>
      <c r="Y281" s="56">
        <f t="shared" si="315"/>
        <v>0</v>
      </c>
      <c r="Z281" s="57">
        <f t="shared" si="278"/>
        <v>257.60000000000002</v>
      </c>
      <c r="AA281" s="59">
        <f t="shared" si="279"/>
        <v>3.0666666666666669</v>
      </c>
      <c r="AB281" s="59">
        <f t="shared" si="280"/>
        <v>-1.8479523809523815</v>
      </c>
      <c r="AC281" s="1"/>
      <c r="AD281" s="1"/>
      <c r="AE281" s="1"/>
      <c r="AF281" s="1"/>
      <c r="AG281" s="1"/>
      <c r="AH281" s="1"/>
      <c r="AI281" s="1"/>
      <c r="AJ281" s="1"/>
      <c r="AK281" s="1"/>
      <c r="AL281" s="1">
        <f>IFERROR(VLOOKUP(C281,CALC!$K$2:$M$8,2,FALSE),1)</f>
        <v>1</v>
      </c>
      <c r="AM281" s="1">
        <f>IFERROR(VLOOKUP(C281,CALC!$K$2:$M$8,3,FALSE),1)</f>
        <v>1</v>
      </c>
      <c r="AN281" s="1">
        <f>VLOOKUP(B281,CALC!$E$2:$H$33,3,FALSE)</f>
        <v>1</v>
      </c>
      <c r="AO281" s="1">
        <f>VLOOKUP(B281,CALC!$E$2:$H$33,4,FALSE)</f>
        <v>1</v>
      </c>
      <c r="AP281" s="1"/>
      <c r="AQ281" s="3">
        <f t="shared" si="281"/>
        <v>3.0666666666666669</v>
      </c>
      <c r="AR281" s="3">
        <f t="shared" si="282"/>
        <v>3.0666666666666669</v>
      </c>
      <c r="AS281" s="3">
        <f t="shared" si="283"/>
        <v>3.0666666666666669</v>
      </c>
      <c r="AT281" s="3">
        <f t="shared" si="284"/>
        <v>3.0666666666666669</v>
      </c>
      <c r="AU281" s="3">
        <f t="shared" si="285"/>
        <v>3.0666666666666669</v>
      </c>
      <c r="AV281" s="3">
        <f t="shared" si="286"/>
        <v>3.0666666666666669</v>
      </c>
      <c r="AW281" s="3">
        <f t="shared" si="287"/>
        <v>3.0666666666666669</v>
      </c>
      <c r="AX281" s="3">
        <f t="shared" si="288"/>
        <v>3.0666666666666669</v>
      </c>
      <c r="AY281" s="3">
        <f t="shared" si="289"/>
        <v>-1.8479523809523815</v>
      </c>
      <c r="AZ281" s="3">
        <f t="shared" si="290"/>
        <v>-1.8479523809523815</v>
      </c>
      <c r="BA281" s="3">
        <f t="shared" si="291"/>
        <v>-1.8479523809523815</v>
      </c>
      <c r="BB281" s="3">
        <f t="shared" si="292"/>
        <v>-1.8479523809523815</v>
      </c>
      <c r="BC281" s="3">
        <f t="shared" si="293"/>
        <v>-1.8479523809523815</v>
      </c>
      <c r="BD281" s="3">
        <f t="shared" si="294"/>
        <v>-1.8479523809523815</v>
      </c>
      <c r="BE281" s="3">
        <f t="shared" si="295"/>
        <v>-1.8479523809523815</v>
      </c>
      <c r="BF281" s="3">
        <f t="shared" si="296"/>
        <v>-1.8479523809523815</v>
      </c>
      <c r="BG281" s="3">
        <f t="shared" si="297"/>
        <v>-1.8479523809523815</v>
      </c>
    </row>
    <row r="282" spans="1:59" ht="15" x14ac:dyDescent="0.25">
      <c r="A282" s="38" t="s">
        <v>559</v>
      </c>
      <c r="B282" s="38" t="s">
        <v>37</v>
      </c>
      <c r="C282" s="38" t="s">
        <v>186</v>
      </c>
      <c r="D282" s="1"/>
      <c r="E282" s="39">
        <f>AVERAGE(IFERROR(VLOOKUP($A282,'Nates Projections'!$A$8:$O$500,5,FALSE),VLOOKUP($A282,'Blakes Projections'!$A$8:$O$500,5,FALSE)),IFERROR(VLOOKUP($A282,'Blakes Projections'!$A$8:$O$500,5,FALSE),VLOOKUP($A282,'Nates Projections'!$A$8:$O$500,5,FALSE)))</f>
        <v>84</v>
      </c>
      <c r="F282" s="40">
        <f>AVERAGE(IFERROR(VLOOKUP($A282,'Nates Projections'!$A$8:$O$500,6,FALSE),VLOOKUP($A282,'Blakes Projections'!$A$8:$O$500,6,FALSE)),IFERROR(VLOOKUP($A282,'Blakes Projections'!$A$8:$O$500,6,FALSE),VLOOKUP($A282,'Nates Projections'!$A$8:$O$500,6,FALSE)))</f>
        <v>19.100000000000001</v>
      </c>
      <c r="G282" s="40">
        <f>AVERAGE(IFERROR(VLOOKUP($A282,'Nates Projections'!$A$8:$O$500,7,FALSE),VLOOKUP($A282,'Blakes Projections'!$A$8:$O$500,7,FALSE)),IFERROR(VLOOKUP($A282,'Blakes Projections'!$A$8:$O$500,7,FALSE),VLOOKUP($A282,'Nates Projections'!$A$8:$O$500,7,FALSE)))</f>
        <v>18.8</v>
      </c>
      <c r="H282" s="40">
        <f>AVERAGE(IFERROR(VLOOKUP($A282,'Nates Projections'!$A$8:$O$500,8,FALSE),VLOOKUP($A282,'Blakes Projections'!$A$8:$O$500,8,FALSE)),IFERROR(VLOOKUP($A282,'Blakes Projections'!$A$8:$O$500,8,FALSE),VLOOKUP($A282,'Nates Projections'!$A$8:$O$500,8,FALSE)))</f>
        <v>37.799999999999997</v>
      </c>
      <c r="I282" s="40">
        <f>AVERAGE(IFERROR(VLOOKUP($A282,'Nates Projections'!$A$8:$O$500,9,FALSE),VLOOKUP($A282,'Blakes Projections'!$A$8:$O$500,9,FALSE)),IFERROR(VLOOKUP($A282,'Blakes Projections'!$A$8:$O$500,9,FALSE),VLOOKUP($A282,'Nates Projections'!$A$8:$O$500,9,FALSE)))</f>
        <v>8.1</v>
      </c>
      <c r="J282" s="40">
        <f>AVERAGE(IFERROR(VLOOKUP($A282,'Nates Projections'!$A$8:$O$500,10,FALSE),VLOOKUP($A282,'Blakes Projections'!$A$8:$O$500,10,FALSE)),IFERROR(VLOOKUP($A282,'Blakes Projections'!$A$8:$O$500,10,FALSE),VLOOKUP($A282,'Nates Projections'!$A$8:$O$500,10,FALSE)))</f>
        <v>159.6</v>
      </c>
      <c r="K282" s="40">
        <f>AVERAGE(IFERROR(VLOOKUP($A282,'Nates Projections'!$A$8:$O$500,11,FALSE),VLOOKUP($A282,'Blakes Projections'!$A$8:$O$500,11,FALSE)),IFERROR(VLOOKUP($A282,'Blakes Projections'!$A$8:$O$500,11,FALSE),VLOOKUP($A282,'Nates Projections'!$A$8:$O$500,11,FALSE)))</f>
        <v>164.5</v>
      </c>
      <c r="L282" s="40">
        <f>AVERAGE(IFERROR(VLOOKUP($A282,'Nates Projections'!$A$8:$O$500,12,FALSE),VLOOKUP($A282,'Blakes Projections'!$A$8:$O$500,12,FALSE)),IFERROR(VLOOKUP($A282,'Blakes Projections'!$A$8:$O$500,12,FALSE),VLOOKUP($A282,'Nates Projections'!$A$8:$O$500,12,FALSE)))</f>
        <v>42.9</v>
      </c>
      <c r="M282" s="40">
        <f>AVERAGE(IFERROR(VLOOKUP($A282,'Nates Projections'!$A$8:$O$500,13,FALSE),VLOOKUP($A282,'Blakes Projections'!$A$8:$O$500,13,FALSE)),IFERROR(VLOOKUP($A282,'Blakes Projections'!$A$8:$O$500,13,FALSE),VLOOKUP($A282,'Nates Projections'!$A$8:$O$500,13,FALSE)))</f>
        <v>24.1</v>
      </c>
      <c r="N282" s="52">
        <f t="shared" si="276"/>
        <v>0.11967418546365916</v>
      </c>
      <c r="O282" s="124">
        <f>AVERAGE(IFERROR(VLOOKUP($A282,'Nates Projections'!$A$8:$O$500,15,FALSE),VLOOKUP($A282,'Blakes Projections'!$A$8:$O$500,15,FALSE)),IFERROR(VLOOKUP($A282,'Blakes Projections'!$A$8:$O$500,15,FALSE),VLOOKUP($A282,'Nates Projections'!$A$8:$O$500,15,FALSE)))</f>
        <v>14.25</v>
      </c>
      <c r="P282" s="55">
        <f t="shared" ref="P282:Y282" si="316">IF(F$4="Yes",F282*F$5,0)</f>
        <v>95.5</v>
      </c>
      <c r="Q282" s="55">
        <f t="shared" si="316"/>
        <v>70.5</v>
      </c>
      <c r="R282" s="55">
        <f t="shared" si="316"/>
        <v>0</v>
      </c>
      <c r="S282" s="55">
        <f t="shared" si="316"/>
        <v>4.05</v>
      </c>
      <c r="T282" s="55">
        <f t="shared" si="316"/>
        <v>79.8</v>
      </c>
      <c r="U282" s="55">
        <f t="shared" si="316"/>
        <v>49.35</v>
      </c>
      <c r="V282" s="55">
        <f t="shared" si="316"/>
        <v>25.74</v>
      </c>
      <c r="W282" s="55">
        <f t="shared" si="316"/>
        <v>0</v>
      </c>
      <c r="X282" s="55">
        <f t="shared" si="316"/>
        <v>0</v>
      </c>
      <c r="Y282" s="56">
        <f t="shared" si="316"/>
        <v>0</v>
      </c>
      <c r="Z282" s="57">
        <f t="shared" si="278"/>
        <v>324.94000000000005</v>
      </c>
      <c r="AA282" s="59">
        <f t="shared" si="279"/>
        <v>3.8683333333333341</v>
      </c>
      <c r="AB282" s="59">
        <f t="shared" si="280"/>
        <v>-1.9343476904761889</v>
      </c>
      <c r="AC282" s="1"/>
      <c r="AD282" s="1"/>
      <c r="AE282" s="1"/>
      <c r="AF282" s="1"/>
      <c r="AG282" s="1"/>
      <c r="AH282" s="1"/>
      <c r="AI282" s="1"/>
      <c r="AJ282" s="1"/>
      <c r="AK282" s="1"/>
      <c r="AL282" s="1">
        <f>IFERROR(VLOOKUP(C282,CALC!$K$2:$M$8,2,FALSE),1)</f>
        <v>1.08</v>
      </c>
      <c r="AM282" s="1">
        <f>IFERROR(VLOOKUP(C282,CALC!$K$2:$M$8,3,FALSE),1)</f>
        <v>1.04</v>
      </c>
      <c r="AN282" s="1">
        <f>VLOOKUP(B282,CALC!$E$2:$H$33,3,FALSE)</f>
        <v>0.97</v>
      </c>
      <c r="AO282" s="1">
        <f>VLOOKUP(B282,CALC!$E$2:$H$33,4,FALSE)</f>
        <v>0.98499999999999999</v>
      </c>
      <c r="AP282" s="1"/>
      <c r="AQ282" s="3">
        <f t="shared" si="281"/>
        <v>4.0230666666666677</v>
      </c>
      <c r="AR282" s="3">
        <f t="shared" si="282"/>
        <v>4.1778000000000013</v>
      </c>
      <c r="AS282" s="3">
        <f t="shared" si="283"/>
        <v>3.8103083333333339</v>
      </c>
      <c r="AT282" s="3">
        <f t="shared" si="284"/>
        <v>3.7522833333333341</v>
      </c>
      <c r="AU282" s="3">
        <f t="shared" si="285"/>
        <v>3.9627206666666677</v>
      </c>
      <c r="AV282" s="3">
        <f t="shared" si="286"/>
        <v>3.9023746666666677</v>
      </c>
      <c r="AW282" s="3">
        <f t="shared" si="287"/>
        <v>4.115133000000001</v>
      </c>
      <c r="AX282" s="3">
        <f t="shared" si="288"/>
        <v>4.0524660000000008</v>
      </c>
      <c r="AY282" s="3">
        <f t="shared" si="289"/>
        <v>-1.8882738095238079</v>
      </c>
      <c r="AZ282" s="3">
        <f t="shared" si="290"/>
        <v>-1.9638047619047603</v>
      </c>
      <c r="BA282" s="3">
        <f t="shared" si="291"/>
        <v>-2.0393357142857127</v>
      </c>
      <c r="BB282" s="3">
        <f t="shared" si="292"/>
        <v>-1.8599497023809508</v>
      </c>
      <c r="BC282" s="3">
        <f t="shared" si="293"/>
        <v>-1.8316255952380935</v>
      </c>
      <c r="BD282" s="3">
        <f t="shared" si="294"/>
        <v>-1.9343476904761889</v>
      </c>
      <c r="BE282" s="3">
        <f t="shared" si="295"/>
        <v>-1.9048906190476174</v>
      </c>
      <c r="BF282" s="3">
        <f t="shared" si="296"/>
        <v>-2.0087456785714268</v>
      </c>
      <c r="BG282" s="3">
        <f t="shared" si="297"/>
        <v>-1.9781556428571412</v>
      </c>
    </row>
    <row r="283" spans="1:59" ht="15" x14ac:dyDescent="0.25">
      <c r="A283" s="38" t="s">
        <v>459</v>
      </c>
      <c r="B283" s="38" t="s">
        <v>34</v>
      </c>
      <c r="C283" s="38" t="s">
        <v>179</v>
      </c>
      <c r="D283" s="38"/>
      <c r="E283" s="39">
        <f>AVERAGE(IFERROR(VLOOKUP($A283,'Nates Projections'!$A$8:$O$500,5,FALSE),VLOOKUP($A283,'Blakes Projections'!$A$8:$O$500,5,FALSE)),IFERROR(VLOOKUP($A283,'Blakes Projections'!$A$8:$O$500,5,FALSE),VLOOKUP($A283,'Nates Projections'!$A$8:$O$500,5,FALSE)))</f>
        <v>84</v>
      </c>
      <c r="F283" s="38">
        <f>AVERAGE(IFERROR(VLOOKUP($A283,'Nates Projections'!$A$8:$O$500,6,FALSE),VLOOKUP($A283,'Blakes Projections'!$A$8:$O$500,6,FALSE)),IFERROR(VLOOKUP($A283,'Blakes Projections'!$A$8:$O$500,6,FALSE),VLOOKUP($A283,'Nates Projections'!$A$8:$O$500,6,FALSE)))</f>
        <v>18.3</v>
      </c>
      <c r="G283" s="38">
        <f>AVERAGE(IFERROR(VLOOKUP($A283,'Nates Projections'!$A$8:$O$500,7,FALSE),VLOOKUP($A283,'Blakes Projections'!$A$8:$O$500,7,FALSE)),IFERROR(VLOOKUP($A283,'Blakes Projections'!$A$8:$O$500,7,FALSE),VLOOKUP($A283,'Nates Projections'!$A$8:$O$500,7,FALSE)))</f>
        <v>27.85</v>
      </c>
      <c r="H283" s="38">
        <f>AVERAGE(IFERROR(VLOOKUP($A283,'Nates Projections'!$A$8:$O$500,8,FALSE),VLOOKUP($A283,'Blakes Projections'!$A$8:$O$500,8,FALSE)),IFERROR(VLOOKUP($A283,'Blakes Projections'!$A$8:$O$500,8,FALSE),VLOOKUP($A283,'Nates Projections'!$A$8:$O$500,8,FALSE)))</f>
        <v>46.099999999999994</v>
      </c>
      <c r="I283" s="38">
        <f>AVERAGE(IFERROR(VLOOKUP($A283,'Nates Projections'!$A$8:$O$500,9,FALSE),VLOOKUP($A283,'Blakes Projections'!$A$8:$O$500,9,FALSE)),IFERROR(VLOOKUP($A283,'Blakes Projections'!$A$8:$O$500,9,FALSE),VLOOKUP($A283,'Nates Projections'!$A$8:$O$500,9,FALSE)))</f>
        <v>13</v>
      </c>
      <c r="J283" s="38">
        <f>AVERAGE(IFERROR(VLOOKUP($A283,'Nates Projections'!$A$8:$O$500,10,FALSE),VLOOKUP($A283,'Blakes Projections'!$A$8:$O$500,10,FALSE)),IFERROR(VLOOKUP($A283,'Blakes Projections'!$A$8:$O$500,10,FALSE),VLOOKUP($A283,'Nates Projections'!$A$8:$O$500,10,FALSE)))</f>
        <v>125.69999999999999</v>
      </c>
      <c r="K283" s="38">
        <f>AVERAGE(IFERROR(VLOOKUP($A283,'Nates Projections'!$A$8:$O$500,11,FALSE),VLOOKUP($A283,'Blakes Projections'!$A$8:$O$500,11,FALSE)),IFERROR(VLOOKUP($A283,'Blakes Projections'!$A$8:$O$500,11,FALSE),VLOOKUP($A283,'Nates Projections'!$A$8:$O$500,11,FALSE)))</f>
        <v>85.449999999999989</v>
      </c>
      <c r="L283" s="38">
        <f>AVERAGE(IFERROR(VLOOKUP($A283,'Nates Projections'!$A$8:$O$500,12,FALSE),VLOOKUP($A283,'Blakes Projections'!$A$8:$O$500,12,FALSE)),IFERROR(VLOOKUP($A283,'Blakes Projections'!$A$8:$O$500,12,FALSE),VLOOKUP($A283,'Nates Projections'!$A$8:$O$500,12,FALSE)))</f>
        <v>44.849999999999994</v>
      </c>
      <c r="M283" s="38">
        <f>AVERAGE(IFERROR(VLOOKUP($A283,'Nates Projections'!$A$8:$O$500,13,FALSE),VLOOKUP($A283,'Blakes Projections'!$A$8:$O$500,13,FALSE)),IFERROR(VLOOKUP($A283,'Blakes Projections'!$A$8:$O$500,13,FALSE),VLOOKUP($A283,'Nates Projections'!$A$8:$O$500,13,FALSE)))</f>
        <v>28.25</v>
      </c>
      <c r="N283" s="52">
        <f t="shared" si="276"/>
        <v>0.14558472553699287</v>
      </c>
      <c r="O283" s="71">
        <f>AVERAGE(IFERROR(VLOOKUP($A283,'Nates Projections'!$A$8:$O$500,15,FALSE),VLOOKUP($A283,'Blakes Projections'!$A$8:$O$500,15,FALSE)),IFERROR(VLOOKUP($A283,'Blakes Projections'!$A$8:$O$500,15,FALSE),VLOOKUP($A283,'Nates Projections'!$A$8:$O$500,15,FALSE)))</f>
        <v>15.75</v>
      </c>
      <c r="P283" s="55">
        <f t="shared" ref="P283:Y283" si="317">IF(F$4="Yes",F283*F$5,0)</f>
        <v>91.5</v>
      </c>
      <c r="Q283" s="55">
        <f t="shared" si="317"/>
        <v>104.4375</v>
      </c>
      <c r="R283" s="55">
        <f t="shared" si="317"/>
        <v>0</v>
      </c>
      <c r="S283" s="55">
        <f t="shared" si="317"/>
        <v>6.5</v>
      </c>
      <c r="T283" s="55">
        <f t="shared" si="317"/>
        <v>62.849999999999994</v>
      </c>
      <c r="U283" s="55">
        <f t="shared" si="317"/>
        <v>25.634999999999994</v>
      </c>
      <c r="V283" s="55">
        <f t="shared" si="317"/>
        <v>26.909999999999997</v>
      </c>
      <c r="W283" s="55">
        <f t="shared" si="317"/>
        <v>0</v>
      </c>
      <c r="X283" s="55">
        <f t="shared" si="317"/>
        <v>0</v>
      </c>
      <c r="Y283" s="56">
        <f t="shared" si="317"/>
        <v>0</v>
      </c>
      <c r="Z283" s="57">
        <f t="shared" si="278"/>
        <v>317.83249999999998</v>
      </c>
      <c r="AA283" s="59">
        <f t="shared" si="279"/>
        <v>3.7837202380952379</v>
      </c>
      <c r="AB283" s="59">
        <f t="shared" si="280"/>
        <v>-1.8273864955357135</v>
      </c>
      <c r="AC283" s="1"/>
      <c r="AD283" s="1"/>
      <c r="AE283" s="1"/>
      <c r="AF283" s="1"/>
      <c r="AG283" s="1"/>
      <c r="AH283" s="1"/>
      <c r="AI283" s="1"/>
      <c r="AJ283" s="1"/>
      <c r="AK283" s="1"/>
      <c r="AL283" s="1">
        <f>IFERROR(VLOOKUP(C283,CALC!$K$2:$M$8,2,FALSE),1)</f>
        <v>0.95</v>
      </c>
      <c r="AM283" s="1">
        <f>IFERROR(VLOOKUP(C283,CALC!$K$2:$M$8,3,FALSE),1)</f>
        <v>0.97499999999999998</v>
      </c>
      <c r="AN283" s="1">
        <f>VLOOKUP(B283,CALC!$E$2:$H$33,3,FALSE)</f>
        <v>0.9</v>
      </c>
      <c r="AO283" s="1">
        <f>VLOOKUP(B283,CALC!$E$2:$H$33,4,FALSE)</f>
        <v>0.95</v>
      </c>
      <c r="AP283" s="1"/>
      <c r="AQ283" s="3">
        <f t="shared" si="281"/>
        <v>3.689127232142857</v>
      </c>
      <c r="AR283" s="3">
        <f t="shared" si="282"/>
        <v>3.594534226190476</v>
      </c>
      <c r="AS283" s="3">
        <f t="shared" si="283"/>
        <v>3.594534226190476</v>
      </c>
      <c r="AT283" s="3">
        <f t="shared" si="284"/>
        <v>3.4053482142857141</v>
      </c>
      <c r="AU283" s="3">
        <f t="shared" si="285"/>
        <v>3.5046708705357141</v>
      </c>
      <c r="AV283" s="3">
        <f t="shared" si="286"/>
        <v>3.3202145089285713</v>
      </c>
      <c r="AW283" s="3">
        <f t="shared" si="287"/>
        <v>3.4148075148809522</v>
      </c>
      <c r="AX283" s="3">
        <f t="shared" si="288"/>
        <v>3.2350808035714285</v>
      </c>
      <c r="AY283" s="3">
        <f t="shared" si="289"/>
        <v>-1.972886904761904</v>
      </c>
      <c r="AZ283" s="3">
        <f t="shared" si="290"/>
        <v>-1.9235647321428564</v>
      </c>
      <c r="BA283" s="3">
        <f t="shared" si="291"/>
        <v>-1.8742425595238088</v>
      </c>
      <c r="BB283" s="3">
        <f t="shared" si="292"/>
        <v>-1.8742425595238088</v>
      </c>
      <c r="BC283" s="3">
        <f t="shared" si="293"/>
        <v>-1.7755982142857136</v>
      </c>
      <c r="BD283" s="3">
        <f t="shared" si="294"/>
        <v>-1.8273864955357135</v>
      </c>
      <c r="BE283" s="3">
        <f t="shared" si="295"/>
        <v>-1.7312082589285709</v>
      </c>
      <c r="BF283" s="3">
        <f t="shared" si="296"/>
        <v>-1.7805304315476183</v>
      </c>
      <c r="BG283" s="3">
        <f t="shared" si="297"/>
        <v>-1.6868183035714279</v>
      </c>
    </row>
    <row r="284" spans="1:59" ht="15" x14ac:dyDescent="0.25">
      <c r="A284" s="38" t="s">
        <v>439</v>
      </c>
      <c r="B284" s="38" t="s">
        <v>77</v>
      </c>
      <c r="C284" s="38" t="s">
        <v>153</v>
      </c>
      <c r="D284" s="1"/>
      <c r="E284" s="39">
        <f>AVERAGE(IFERROR(VLOOKUP($A284,'Nates Projections'!$A$8:$O$500,5,FALSE),VLOOKUP($A284,'Blakes Projections'!$A$8:$O$500,5,FALSE)),IFERROR(VLOOKUP($A284,'Blakes Projections'!$A$8:$O$500,5,FALSE),VLOOKUP($A284,'Nates Projections'!$A$8:$O$500,5,FALSE)))</f>
        <v>84</v>
      </c>
      <c r="F284" s="38">
        <f>AVERAGE(IFERROR(VLOOKUP($A284,'Nates Projections'!$A$8:$O$500,6,FALSE),VLOOKUP($A284,'Blakes Projections'!$A$8:$O$500,6,FALSE)),IFERROR(VLOOKUP($A284,'Blakes Projections'!$A$8:$O$500,6,FALSE),VLOOKUP($A284,'Nates Projections'!$A$8:$O$500,6,FALSE)))</f>
        <v>16.299999999999997</v>
      </c>
      <c r="G284" s="38">
        <f>AVERAGE(IFERROR(VLOOKUP($A284,'Nates Projections'!$A$8:$O$500,7,FALSE),VLOOKUP($A284,'Blakes Projections'!$A$8:$O$500,7,FALSE)),IFERROR(VLOOKUP($A284,'Blakes Projections'!$A$8:$O$500,7,FALSE),VLOOKUP($A284,'Nates Projections'!$A$8:$O$500,7,FALSE)))</f>
        <v>36.85</v>
      </c>
      <c r="H284" s="38">
        <f>AVERAGE(IFERROR(VLOOKUP($A284,'Nates Projections'!$A$8:$O$500,8,FALSE),VLOOKUP($A284,'Blakes Projections'!$A$8:$O$500,8,FALSE)),IFERROR(VLOOKUP($A284,'Blakes Projections'!$A$8:$O$500,8,FALSE),VLOOKUP($A284,'Nates Projections'!$A$8:$O$500,8,FALSE)))</f>
        <v>53.099999999999994</v>
      </c>
      <c r="I284" s="38">
        <f>AVERAGE(IFERROR(VLOOKUP($A284,'Nates Projections'!$A$8:$O$500,9,FALSE),VLOOKUP($A284,'Blakes Projections'!$A$8:$O$500,9,FALSE)),IFERROR(VLOOKUP($A284,'Blakes Projections'!$A$8:$O$500,9,FALSE),VLOOKUP($A284,'Nates Projections'!$A$8:$O$500,9,FALSE)))</f>
        <v>14.350000000000001</v>
      </c>
      <c r="J284" s="38">
        <f>AVERAGE(IFERROR(VLOOKUP($A284,'Nates Projections'!$A$8:$O$500,10,FALSE),VLOOKUP($A284,'Blakes Projections'!$A$8:$O$500,10,FALSE)),IFERROR(VLOOKUP($A284,'Blakes Projections'!$A$8:$O$500,10,FALSE),VLOOKUP($A284,'Nates Projections'!$A$8:$O$500,10,FALSE)))</f>
        <v>99.25</v>
      </c>
      <c r="K284" s="38">
        <f>AVERAGE(IFERROR(VLOOKUP($A284,'Nates Projections'!$A$8:$O$500,11,FALSE),VLOOKUP($A284,'Blakes Projections'!$A$8:$O$500,11,FALSE)),IFERROR(VLOOKUP($A284,'Blakes Projections'!$A$8:$O$500,11,FALSE),VLOOKUP($A284,'Nates Projections'!$A$8:$O$500,11,FALSE)))</f>
        <v>27.5</v>
      </c>
      <c r="L284" s="38">
        <f>AVERAGE(IFERROR(VLOOKUP($A284,'Nates Projections'!$A$8:$O$500,12,FALSE),VLOOKUP($A284,'Blakes Projections'!$A$8:$O$500,12,FALSE)),IFERROR(VLOOKUP($A284,'Blakes Projections'!$A$8:$O$500,12,FALSE),VLOOKUP($A284,'Nates Projections'!$A$8:$O$500,12,FALSE)))</f>
        <v>59.3</v>
      </c>
      <c r="M284" s="38">
        <f>AVERAGE(IFERROR(VLOOKUP($A284,'Nates Projections'!$A$8:$O$500,13,FALSE),VLOOKUP($A284,'Blakes Projections'!$A$8:$O$500,13,FALSE)),IFERROR(VLOOKUP($A284,'Blakes Projections'!$A$8:$O$500,13,FALSE),VLOOKUP($A284,'Nates Projections'!$A$8:$O$500,13,FALSE)))</f>
        <v>20.700000000000003</v>
      </c>
      <c r="N284" s="52">
        <f t="shared" si="276"/>
        <v>0.16423173803526445</v>
      </c>
      <c r="O284" s="71">
        <f>AVERAGE(IFERROR(VLOOKUP($A284,'Nates Projections'!$A$8:$O$500,15,FALSE),VLOOKUP($A284,'Blakes Projections'!$A$8:$O$500,15,FALSE)),IFERROR(VLOOKUP($A284,'Blakes Projections'!$A$8:$O$500,15,FALSE),VLOOKUP($A284,'Nates Projections'!$A$8:$O$500,15,FALSE)))</f>
        <v>19.625</v>
      </c>
      <c r="P284" s="55">
        <f t="shared" ref="P284:Y284" si="318">IF(F$4="Yes",F284*F$5,0)</f>
        <v>81.499999999999986</v>
      </c>
      <c r="Q284" s="55">
        <f t="shared" si="318"/>
        <v>138.1875</v>
      </c>
      <c r="R284" s="55">
        <f t="shared" si="318"/>
        <v>0</v>
      </c>
      <c r="S284" s="55">
        <f t="shared" si="318"/>
        <v>7.1750000000000007</v>
      </c>
      <c r="T284" s="55">
        <f t="shared" si="318"/>
        <v>49.625</v>
      </c>
      <c r="U284" s="55">
        <f t="shared" si="318"/>
        <v>8.25</v>
      </c>
      <c r="V284" s="55">
        <f t="shared" si="318"/>
        <v>35.58</v>
      </c>
      <c r="W284" s="55">
        <f t="shared" si="318"/>
        <v>0</v>
      </c>
      <c r="X284" s="55">
        <f t="shared" si="318"/>
        <v>0</v>
      </c>
      <c r="Y284" s="56">
        <f t="shared" si="318"/>
        <v>0</v>
      </c>
      <c r="Z284" s="57">
        <f t="shared" si="278"/>
        <v>320.3175</v>
      </c>
      <c r="AA284" s="59">
        <f t="shared" si="279"/>
        <v>3.8133035714285715</v>
      </c>
      <c r="AB284" s="59">
        <f t="shared" si="280"/>
        <v>-1.9044374999999991</v>
      </c>
      <c r="AC284" s="1"/>
      <c r="AD284" s="1"/>
      <c r="AE284" s="1"/>
      <c r="AF284" s="1"/>
      <c r="AG284" s="1"/>
      <c r="AH284" s="1"/>
      <c r="AI284" s="1"/>
      <c r="AJ284" s="1"/>
      <c r="AK284" s="1"/>
      <c r="AL284" s="1">
        <f>IFERROR(VLOOKUP(C284,CALC!$K$2:$M$8,2,FALSE),1)</f>
        <v>0.96</v>
      </c>
      <c r="AM284" s="1">
        <f>IFERROR(VLOOKUP(C284,CALC!$K$2:$M$8,3,FALSE),1)</f>
        <v>0.98</v>
      </c>
      <c r="AN284" s="1">
        <f>VLOOKUP(B284,CALC!$E$2:$H$33,3,FALSE)</f>
        <v>1</v>
      </c>
      <c r="AO284" s="1">
        <f>VLOOKUP(B284,CALC!$E$2:$H$33,4,FALSE)</f>
        <v>1</v>
      </c>
      <c r="AP284" s="1"/>
      <c r="AQ284" s="3">
        <f t="shared" si="281"/>
        <v>3.7370375</v>
      </c>
      <c r="AR284" s="3">
        <f t="shared" si="282"/>
        <v>3.6607714285714286</v>
      </c>
      <c r="AS284" s="3">
        <f t="shared" si="283"/>
        <v>3.8133035714285715</v>
      </c>
      <c r="AT284" s="3">
        <f t="shared" si="284"/>
        <v>3.8133035714285715</v>
      </c>
      <c r="AU284" s="3">
        <f t="shared" si="285"/>
        <v>3.7370375</v>
      </c>
      <c r="AV284" s="3">
        <f t="shared" si="286"/>
        <v>3.7370375</v>
      </c>
      <c r="AW284" s="3">
        <f t="shared" si="287"/>
        <v>3.6607714285714286</v>
      </c>
      <c r="AX284" s="3">
        <f t="shared" si="288"/>
        <v>3.6607714285714286</v>
      </c>
      <c r="AY284" s="3">
        <f t="shared" si="289"/>
        <v>-1.9433035714285705</v>
      </c>
      <c r="AZ284" s="3">
        <f t="shared" si="290"/>
        <v>-1.9044374999999991</v>
      </c>
      <c r="BA284" s="3">
        <f t="shared" si="291"/>
        <v>-1.8655714285714275</v>
      </c>
      <c r="BB284" s="3">
        <f t="shared" si="292"/>
        <v>-1.9433035714285705</v>
      </c>
      <c r="BC284" s="3">
        <f t="shared" si="293"/>
        <v>-1.9433035714285705</v>
      </c>
      <c r="BD284" s="3">
        <f t="shared" si="294"/>
        <v>-1.9044374999999991</v>
      </c>
      <c r="BE284" s="3">
        <f t="shared" si="295"/>
        <v>-1.9044374999999991</v>
      </c>
      <c r="BF284" s="3">
        <f t="shared" si="296"/>
        <v>-1.8655714285714275</v>
      </c>
      <c r="BG284" s="3">
        <f t="shared" si="297"/>
        <v>-1.8655714285714275</v>
      </c>
    </row>
    <row r="285" spans="1:59" ht="15" x14ac:dyDescent="0.25">
      <c r="A285" s="38" t="s">
        <v>473</v>
      </c>
      <c r="B285" s="38" t="s">
        <v>70</v>
      </c>
      <c r="C285" s="38" t="s">
        <v>153</v>
      </c>
      <c r="D285" s="38"/>
      <c r="E285" s="39">
        <f>AVERAGE(IFERROR(VLOOKUP($A285,'Nates Projections'!$A$8:$O$500,5,FALSE),VLOOKUP($A285,'Blakes Projections'!$A$8:$O$500,5,FALSE)),IFERROR(VLOOKUP($A285,'Blakes Projections'!$A$8:$O$500,5,FALSE),VLOOKUP($A285,'Nates Projections'!$A$8:$O$500,5,FALSE)))</f>
        <v>84</v>
      </c>
      <c r="F285" s="38">
        <f>AVERAGE(IFERROR(VLOOKUP($A285,'Nates Projections'!$A$8:$O$500,6,FALSE),VLOOKUP($A285,'Blakes Projections'!$A$8:$O$500,6,FALSE)),IFERROR(VLOOKUP($A285,'Blakes Projections'!$A$8:$O$500,6,FALSE),VLOOKUP($A285,'Nates Projections'!$A$8:$O$500,6,FALSE)))</f>
        <v>21.45</v>
      </c>
      <c r="G285" s="38">
        <f>AVERAGE(IFERROR(VLOOKUP($A285,'Nates Projections'!$A$8:$O$500,7,FALSE),VLOOKUP($A285,'Blakes Projections'!$A$8:$O$500,7,FALSE)),IFERROR(VLOOKUP($A285,'Blakes Projections'!$A$8:$O$500,7,FALSE),VLOOKUP($A285,'Nates Projections'!$A$8:$O$500,7,FALSE)))</f>
        <v>26.85</v>
      </c>
      <c r="H285" s="38">
        <f>AVERAGE(IFERROR(VLOOKUP($A285,'Nates Projections'!$A$8:$O$500,8,FALSE),VLOOKUP($A285,'Blakes Projections'!$A$8:$O$500,8,FALSE)),IFERROR(VLOOKUP($A285,'Blakes Projections'!$A$8:$O$500,8,FALSE),VLOOKUP($A285,'Nates Projections'!$A$8:$O$500,8,FALSE)))</f>
        <v>48.3</v>
      </c>
      <c r="I285" s="38">
        <f>AVERAGE(IFERROR(VLOOKUP($A285,'Nates Projections'!$A$8:$O$500,9,FALSE),VLOOKUP($A285,'Blakes Projections'!$A$8:$O$500,9,FALSE)),IFERROR(VLOOKUP($A285,'Blakes Projections'!$A$8:$O$500,9,FALSE),VLOOKUP($A285,'Nates Projections'!$A$8:$O$500,9,FALSE)))</f>
        <v>10.100000000000001</v>
      </c>
      <c r="J285" s="38">
        <f>AVERAGE(IFERROR(VLOOKUP($A285,'Nates Projections'!$A$8:$O$500,10,FALSE),VLOOKUP($A285,'Blakes Projections'!$A$8:$O$500,10,FALSE)),IFERROR(VLOOKUP($A285,'Blakes Projections'!$A$8:$O$500,10,FALSE),VLOOKUP($A285,'Nates Projections'!$A$8:$O$500,10,FALSE)))</f>
        <v>142.4</v>
      </c>
      <c r="K285" s="38">
        <f>AVERAGE(IFERROR(VLOOKUP($A285,'Nates Projections'!$A$8:$O$500,11,FALSE),VLOOKUP($A285,'Blakes Projections'!$A$8:$O$500,11,FALSE)),IFERROR(VLOOKUP($A285,'Blakes Projections'!$A$8:$O$500,11,FALSE),VLOOKUP($A285,'Nates Projections'!$A$8:$O$500,11,FALSE)))</f>
        <v>28.450000000000003</v>
      </c>
      <c r="L285" s="38">
        <f>AVERAGE(IFERROR(VLOOKUP($A285,'Nates Projections'!$A$8:$O$500,12,FALSE),VLOOKUP($A285,'Blakes Projections'!$A$8:$O$500,12,FALSE)),IFERROR(VLOOKUP($A285,'Blakes Projections'!$A$8:$O$500,12,FALSE),VLOOKUP($A285,'Nates Projections'!$A$8:$O$500,12,FALSE)))</f>
        <v>50.95</v>
      </c>
      <c r="M285" s="38">
        <f>AVERAGE(IFERROR(VLOOKUP($A285,'Nates Projections'!$A$8:$O$500,13,FALSE),VLOOKUP($A285,'Blakes Projections'!$A$8:$O$500,13,FALSE)),IFERROR(VLOOKUP($A285,'Blakes Projections'!$A$8:$O$500,13,FALSE),VLOOKUP($A285,'Nates Projections'!$A$8:$O$500,13,FALSE)))</f>
        <v>21.5</v>
      </c>
      <c r="N285" s="52">
        <f t="shared" si="276"/>
        <v>0.1506320224719101</v>
      </c>
      <c r="O285" s="71">
        <f>AVERAGE(IFERROR(VLOOKUP($A285,'Nates Projections'!$A$8:$O$500,15,FALSE),VLOOKUP($A285,'Blakes Projections'!$A$8:$O$500,15,FALSE)),IFERROR(VLOOKUP($A285,'Blakes Projections'!$A$8:$O$500,15,FALSE),VLOOKUP($A285,'Nates Projections'!$A$8:$O$500,15,FALSE)))</f>
        <v>15.425000000000001</v>
      </c>
      <c r="P285" s="55">
        <f t="shared" ref="P285:Y285" si="319">IF(F$4="Yes",F285*F$5,0)</f>
        <v>107.25</v>
      </c>
      <c r="Q285" s="55">
        <f t="shared" si="319"/>
        <v>100.6875</v>
      </c>
      <c r="R285" s="55">
        <f t="shared" si="319"/>
        <v>0</v>
      </c>
      <c r="S285" s="55">
        <f t="shared" si="319"/>
        <v>5.0500000000000007</v>
      </c>
      <c r="T285" s="55">
        <f t="shared" si="319"/>
        <v>71.2</v>
      </c>
      <c r="U285" s="55">
        <f t="shared" si="319"/>
        <v>8.5350000000000001</v>
      </c>
      <c r="V285" s="55">
        <f t="shared" si="319"/>
        <v>30.57</v>
      </c>
      <c r="W285" s="55">
        <f t="shared" si="319"/>
        <v>0</v>
      </c>
      <c r="X285" s="55">
        <f t="shared" si="319"/>
        <v>0</v>
      </c>
      <c r="Y285" s="56">
        <f t="shared" si="319"/>
        <v>0</v>
      </c>
      <c r="Z285" s="57">
        <f t="shared" si="278"/>
        <v>323.29250000000002</v>
      </c>
      <c r="AA285" s="59">
        <f t="shared" si="279"/>
        <v>3.8487202380952383</v>
      </c>
      <c r="AB285" s="59">
        <f t="shared" si="280"/>
        <v>-1.9538669791666654</v>
      </c>
      <c r="AC285" s="1"/>
      <c r="AD285" s="1"/>
      <c r="AE285" s="1"/>
      <c r="AF285" s="1"/>
      <c r="AG285" s="1"/>
      <c r="AH285" s="1"/>
      <c r="AI285" s="1"/>
      <c r="AJ285" s="1"/>
      <c r="AK285" s="1"/>
      <c r="AL285" s="1">
        <f>IFERROR(VLOOKUP(C285,CALC!$K$2:$M$8,2,FALSE),1)</f>
        <v>0.96</v>
      </c>
      <c r="AM285" s="1">
        <f>IFERROR(VLOOKUP(C285,CALC!$K$2:$M$8,3,FALSE),1)</f>
        <v>0.98</v>
      </c>
      <c r="AN285" s="1">
        <f>VLOOKUP(B285,CALC!$E$2:$H$33,3,FALSE)</f>
        <v>1.0900000000000001</v>
      </c>
      <c r="AO285" s="1">
        <f>VLOOKUP(B285,CALC!$E$2:$H$33,4,FALSE)</f>
        <v>1.0449999999999999</v>
      </c>
      <c r="AP285" s="1"/>
      <c r="AQ285" s="3">
        <f t="shared" si="281"/>
        <v>3.7717458333333336</v>
      </c>
      <c r="AR285" s="3">
        <f t="shared" si="282"/>
        <v>3.6947714285714288</v>
      </c>
      <c r="AS285" s="3">
        <f t="shared" si="283"/>
        <v>4.0219126488095238</v>
      </c>
      <c r="AT285" s="3">
        <f t="shared" si="284"/>
        <v>4.1951050595238097</v>
      </c>
      <c r="AU285" s="3">
        <f t="shared" si="285"/>
        <v>3.9414743958333331</v>
      </c>
      <c r="AV285" s="3">
        <f t="shared" si="286"/>
        <v>4.111202958333334</v>
      </c>
      <c r="AW285" s="3">
        <f t="shared" si="287"/>
        <v>3.8610361428571429</v>
      </c>
      <c r="AX285" s="3">
        <f t="shared" si="288"/>
        <v>4.0273008571428575</v>
      </c>
      <c r="AY285" s="3">
        <f t="shared" si="289"/>
        <v>-1.9078869047619036</v>
      </c>
      <c r="AZ285" s="3">
        <f t="shared" si="290"/>
        <v>-1.8697291666666656</v>
      </c>
      <c r="BA285" s="3">
        <f t="shared" si="291"/>
        <v>-1.8315714285714273</v>
      </c>
      <c r="BB285" s="3">
        <f t="shared" si="292"/>
        <v>-1.993741815476189</v>
      </c>
      <c r="BC285" s="3">
        <f t="shared" si="293"/>
        <v>-2.0795967261904749</v>
      </c>
      <c r="BD285" s="3">
        <f t="shared" si="294"/>
        <v>-1.9538669791666654</v>
      </c>
      <c r="BE285" s="3">
        <f t="shared" si="295"/>
        <v>-2.0380047916666655</v>
      </c>
      <c r="BF285" s="3">
        <f t="shared" si="296"/>
        <v>-1.9139921428571414</v>
      </c>
      <c r="BG285" s="3">
        <f t="shared" si="297"/>
        <v>-1.9964128571428559</v>
      </c>
    </row>
    <row r="286" spans="1:59" ht="15" x14ac:dyDescent="0.25">
      <c r="A286" s="38" t="s">
        <v>451</v>
      </c>
      <c r="B286" s="38" t="s">
        <v>63</v>
      </c>
      <c r="C286" s="38" t="s">
        <v>181</v>
      </c>
      <c r="D286" s="38"/>
      <c r="E286" s="39">
        <f>AVERAGE(IFERROR(VLOOKUP($A286,'Nates Projections'!$A$8:$O$500,5,FALSE),VLOOKUP($A286,'Blakes Projections'!$A$8:$O$500,5,FALSE)),IFERROR(VLOOKUP($A286,'Blakes Projections'!$A$8:$O$500,5,FALSE),VLOOKUP($A286,'Nates Projections'!$A$8:$O$500,5,FALSE)))</f>
        <v>84</v>
      </c>
      <c r="F286" s="38">
        <f>AVERAGE(IFERROR(VLOOKUP($A286,'Nates Projections'!$A$8:$O$500,6,FALSE),VLOOKUP($A286,'Blakes Projections'!$A$8:$O$500,6,FALSE)),IFERROR(VLOOKUP($A286,'Blakes Projections'!$A$8:$O$500,6,FALSE),VLOOKUP($A286,'Nates Projections'!$A$8:$O$500,6,FALSE)))</f>
        <v>3.7</v>
      </c>
      <c r="G286" s="38">
        <f>AVERAGE(IFERROR(VLOOKUP($A286,'Nates Projections'!$A$8:$O$500,7,FALSE),VLOOKUP($A286,'Blakes Projections'!$A$8:$O$500,7,FALSE)),IFERROR(VLOOKUP($A286,'Blakes Projections'!$A$8:$O$500,7,FALSE),VLOOKUP($A286,'Nates Projections'!$A$8:$O$500,7,FALSE)))</f>
        <v>21.3</v>
      </c>
      <c r="H286" s="38">
        <f>AVERAGE(IFERROR(VLOOKUP($A286,'Nates Projections'!$A$8:$O$500,8,FALSE),VLOOKUP($A286,'Blakes Projections'!$A$8:$O$500,8,FALSE)),IFERROR(VLOOKUP($A286,'Blakes Projections'!$A$8:$O$500,8,FALSE),VLOOKUP($A286,'Nates Projections'!$A$8:$O$500,8,FALSE)))</f>
        <v>24.9</v>
      </c>
      <c r="I286" s="38">
        <f>AVERAGE(IFERROR(VLOOKUP($A286,'Nates Projections'!$A$8:$O$500,9,FALSE),VLOOKUP($A286,'Blakes Projections'!$A$8:$O$500,9,FALSE)),IFERROR(VLOOKUP($A286,'Blakes Projections'!$A$8:$O$500,9,FALSE),VLOOKUP($A286,'Nates Projections'!$A$8:$O$500,9,FALSE)))</f>
        <v>3</v>
      </c>
      <c r="J286" s="38">
        <f>AVERAGE(IFERROR(VLOOKUP($A286,'Nates Projections'!$A$8:$O$500,10,FALSE),VLOOKUP($A286,'Blakes Projections'!$A$8:$O$500,10,FALSE)),IFERROR(VLOOKUP($A286,'Blakes Projections'!$A$8:$O$500,10,FALSE),VLOOKUP($A286,'Nates Projections'!$A$8:$O$500,10,FALSE)))</f>
        <v>112.8</v>
      </c>
      <c r="K286" s="38">
        <f>AVERAGE(IFERROR(VLOOKUP($A286,'Nates Projections'!$A$8:$O$500,11,FALSE),VLOOKUP($A286,'Blakes Projections'!$A$8:$O$500,11,FALSE)),IFERROR(VLOOKUP($A286,'Blakes Projections'!$A$8:$O$500,11,FALSE),VLOOKUP($A286,'Nates Projections'!$A$8:$O$500,11,FALSE)))</f>
        <v>108.9</v>
      </c>
      <c r="L286" s="38">
        <f>AVERAGE(IFERROR(VLOOKUP($A286,'Nates Projections'!$A$8:$O$500,12,FALSE),VLOOKUP($A286,'Blakes Projections'!$A$8:$O$500,12,FALSE)),IFERROR(VLOOKUP($A286,'Blakes Projections'!$A$8:$O$500,12,FALSE),VLOOKUP($A286,'Nates Projections'!$A$8:$O$500,12,FALSE)))</f>
        <v>113.1</v>
      </c>
      <c r="M286" s="38">
        <f>AVERAGE(IFERROR(VLOOKUP($A286,'Nates Projections'!$A$8:$O$500,13,FALSE),VLOOKUP($A286,'Blakes Projections'!$A$8:$O$500,13,FALSE)),IFERROR(VLOOKUP($A286,'Blakes Projections'!$A$8:$O$500,13,FALSE),VLOOKUP($A286,'Nates Projections'!$A$8:$O$500,13,FALSE)))</f>
        <v>27.3</v>
      </c>
      <c r="N286" s="52">
        <f t="shared" si="276"/>
        <v>3.2801418439716318E-2</v>
      </c>
      <c r="O286" s="71">
        <f>AVERAGE(IFERROR(VLOOKUP($A286,'Nates Projections'!$A$8:$O$500,15,FALSE),VLOOKUP($A286,'Blakes Projections'!$A$8:$O$500,15,FALSE)),IFERROR(VLOOKUP($A286,'Blakes Projections'!$A$8:$O$500,15,FALSE),VLOOKUP($A286,'Nates Projections'!$A$8:$O$500,15,FALSE)))</f>
        <v>21.25</v>
      </c>
      <c r="P286" s="55">
        <f t="shared" ref="P286:Y286" si="320">IF(F$4="Yes",F286*F$5,0)</f>
        <v>18.5</v>
      </c>
      <c r="Q286" s="55">
        <f t="shared" si="320"/>
        <v>79.875</v>
      </c>
      <c r="R286" s="55">
        <f t="shared" si="320"/>
        <v>0</v>
      </c>
      <c r="S286" s="55">
        <f t="shared" si="320"/>
        <v>1.5</v>
      </c>
      <c r="T286" s="55">
        <f t="shared" si="320"/>
        <v>56.4</v>
      </c>
      <c r="U286" s="55">
        <f t="shared" si="320"/>
        <v>32.67</v>
      </c>
      <c r="V286" s="55">
        <f t="shared" si="320"/>
        <v>67.86</v>
      </c>
      <c r="W286" s="55">
        <f t="shared" si="320"/>
        <v>0</v>
      </c>
      <c r="X286" s="55">
        <f t="shared" si="320"/>
        <v>0</v>
      </c>
      <c r="Y286" s="56">
        <f t="shared" si="320"/>
        <v>0</v>
      </c>
      <c r="Z286" s="57">
        <f t="shared" si="278"/>
        <v>256.80500000000001</v>
      </c>
      <c r="AA286" s="59">
        <f t="shared" si="279"/>
        <v>3.0572023809523809</v>
      </c>
      <c r="AB286" s="59">
        <f t="shared" si="280"/>
        <v>-1.8945650000000007</v>
      </c>
      <c r="AC286" s="1"/>
      <c r="AD286" s="1"/>
      <c r="AE286" s="1"/>
      <c r="AF286" s="1"/>
      <c r="AG286" s="1"/>
      <c r="AH286" s="1"/>
      <c r="AI286" s="1"/>
      <c r="AJ286" s="1"/>
      <c r="AK286" s="1"/>
      <c r="AL286" s="1">
        <f>IFERROR(VLOOKUP(C286,CALC!$K$2:$M$8,2,FALSE),1)</f>
        <v>1</v>
      </c>
      <c r="AM286" s="1">
        <f>IFERROR(VLOOKUP(C286,CALC!$K$2:$M$8,3,FALSE),1)</f>
        <v>1</v>
      </c>
      <c r="AN286" s="1">
        <f>VLOOKUP(B286,CALC!$E$2:$H$33,3,FALSE)</f>
        <v>1.04</v>
      </c>
      <c r="AO286" s="1">
        <f>VLOOKUP(B286,CALC!$E$2:$H$33,4,FALSE)</f>
        <v>1.02</v>
      </c>
      <c r="AP286" s="1"/>
      <c r="AQ286" s="3">
        <f t="shared" si="281"/>
        <v>3.0572023809523809</v>
      </c>
      <c r="AR286" s="3">
        <f t="shared" si="282"/>
        <v>3.0572023809523809</v>
      </c>
      <c r="AS286" s="3">
        <f t="shared" si="283"/>
        <v>3.1183464285714284</v>
      </c>
      <c r="AT286" s="3">
        <f t="shared" si="284"/>
        <v>3.1794904761904763</v>
      </c>
      <c r="AU286" s="3">
        <f t="shared" si="285"/>
        <v>3.1183464285714284</v>
      </c>
      <c r="AV286" s="3">
        <f t="shared" si="286"/>
        <v>3.1794904761904763</v>
      </c>
      <c r="AW286" s="3">
        <f t="shared" si="287"/>
        <v>3.1183464285714284</v>
      </c>
      <c r="AX286" s="3">
        <f t="shared" si="288"/>
        <v>3.1794904761904763</v>
      </c>
      <c r="AY286" s="3">
        <f t="shared" si="289"/>
        <v>-1.8574166666666674</v>
      </c>
      <c r="AZ286" s="3">
        <f t="shared" si="290"/>
        <v>-1.8574166666666674</v>
      </c>
      <c r="BA286" s="3">
        <f t="shared" si="291"/>
        <v>-1.8574166666666674</v>
      </c>
      <c r="BB286" s="3">
        <f t="shared" si="292"/>
        <v>-1.8945650000000007</v>
      </c>
      <c r="BC286" s="3">
        <f t="shared" si="293"/>
        <v>-1.9317133333333341</v>
      </c>
      <c r="BD286" s="3">
        <f t="shared" si="294"/>
        <v>-1.8945650000000007</v>
      </c>
      <c r="BE286" s="3">
        <f t="shared" si="295"/>
        <v>-1.9317133333333341</v>
      </c>
      <c r="BF286" s="3">
        <f t="shared" si="296"/>
        <v>-1.8945650000000007</v>
      </c>
      <c r="BG286" s="3">
        <f t="shared" si="297"/>
        <v>-1.9317133333333341</v>
      </c>
    </row>
    <row r="287" spans="1:59" ht="15" x14ac:dyDescent="0.25">
      <c r="A287" s="38" t="s">
        <v>467</v>
      </c>
      <c r="B287" s="38" t="s">
        <v>79</v>
      </c>
      <c r="C287" s="38" t="s">
        <v>186</v>
      </c>
      <c r="D287" s="1"/>
      <c r="E287" s="39">
        <f>AVERAGE(IFERROR(VLOOKUP($A287,'Nates Projections'!$A$8:$O$500,5,FALSE),VLOOKUP($A287,'Blakes Projections'!$A$8:$O$500,5,FALSE)),IFERROR(VLOOKUP($A287,'Blakes Projections'!$A$8:$O$500,5,FALSE),VLOOKUP($A287,'Nates Projections'!$A$8:$O$500,5,FALSE)))</f>
        <v>84</v>
      </c>
      <c r="F287" s="38">
        <f>AVERAGE(IFERROR(VLOOKUP($A287,'Nates Projections'!$A$8:$O$500,6,FALSE),VLOOKUP($A287,'Blakes Projections'!$A$8:$O$500,6,FALSE)),IFERROR(VLOOKUP($A287,'Blakes Projections'!$A$8:$O$500,6,FALSE),VLOOKUP($A287,'Nates Projections'!$A$8:$O$500,6,FALSE)))</f>
        <v>16.850000000000001</v>
      </c>
      <c r="G287" s="38">
        <f>AVERAGE(IFERROR(VLOOKUP($A287,'Nates Projections'!$A$8:$O$500,7,FALSE),VLOOKUP($A287,'Blakes Projections'!$A$8:$O$500,7,FALSE)),IFERROR(VLOOKUP($A287,'Blakes Projections'!$A$8:$O$500,7,FALSE),VLOOKUP($A287,'Nates Projections'!$A$8:$O$500,7,FALSE)))</f>
        <v>29.1</v>
      </c>
      <c r="H287" s="38">
        <f>AVERAGE(IFERROR(VLOOKUP($A287,'Nates Projections'!$A$8:$O$500,8,FALSE),VLOOKUP($A287,'Blakes Projections'!$A$8:$O$500,8,FALSE)),IFERROR(VLOOKUP($A287,'Blakes Projections'!$A$8:$O$500,8,FALSE),VLOOKUP($A287,'Nates Projections'!$A$8:$O$500,8,FALSE)))</f>
        <v>45.95</v>
      </c>
      <c r="I287" s="38">
        <f>AVERAGE(IFERROR(VLOOKUP($A287,'Nates Projections'!$A$8:$O$500,9,FALSE),VLOOKUP($A287,'Blakes Projections'!$A$8:$O$500,9,FALSE)),IFERROR(VLOOKUP($A287,'Blakes Projections'!$A$8:$O$500,9,FALSE),VLOOKUP($A287,'Nates Projections'!$A$8:$O$500,9,FALSE)))</f>
        <v>16.350000000000001</v>
      </c>
      <c r="J287" s="38">
        <f>AVERAGE(IFERROR(VLOOKUP($A287,'Nates Projections'!$A$8:$O$500,10,FALSE),VLOOKUP($A287,'Blakes Projections'!$A$8:$O$500,10,FALSE)),IFERROR(VLOOKUP($A287,'Blakes Projections'!$A$8:$O$500,10,FALSE),VLOOKUP($A287,'Nates Projections'!$A$8:$O$500,10,FALSE)))</f>
        <v>175.3</v>
      </c>
      <c r="K287" s="38">
        <f>AVERAGE(IFERROR(VLOOKUP($A287,'Nates Projections'!$A$8:$O$500,11,FALSE),VLOOKUP($A287,'Blakes Projections'!$A$8:$O$500,11,FALSE)),IFERROR(VLOOKUP($A287,'Blakes Projections'!$A$8:$O$500,11,FALSE),VLOOKUP($A287,'Nates Projections'!$A$8:$O$500,11,FALSE)))</f>
        <v>22.6</v>
      </c>
      <c r="L287" s="38">
        <f>AVERAGE(IFERROR(VLOOKUP($A287,'Nates Projections'!$A$8:$O$500,12,FALSE),VLOOKUP($A287,'Blakes Projections'!$A$8:$O$500,12,FALSE)),IFERROR(VLOOKUP($A287,'Blakes Projections'!$A$8:$O$500,12,FALSE),VLOOKUP($A287,'Nates Projections'!$A$8:$O$500,12,FALSE)))</f>
        <v>43.3</v>
      </c>
      <c r="M287" s="38">
        <f>AVERAGE(IFERROR(VLOOKUP($A287,'Nates Projections'!$A$8:$O$500,13,FALSE),VLOOKUP($A287,'Blakes Projections'!$A$8:$O$500,13,FALSE)),IFERROR(VLOOKUP($A287,'Blakes Projections'!$A$8:$O$500,13,FALSE),VLOOKUP($A287,'Nates Projections'!$A$8:$O$500,13,FALSE)))</f>
        <v>6.25</v>
      </c>
      <c r="N287" s="52">
        <f t="shared" si="276"/>
        <v>9.6120935539075872E-2</v>
      </c>
      <c r="O287" s="71">
        <f>AVERAGE(IFERROR(VLOOKUP($A287,'Nates Projections'!$A$8:$O$500,15,FALSE),VLOOKUP($A287,'Blakes Projections'!$A$8:$O$500,15,FALSE)),IFERROR(VLOOKUP($A287,'Blakes Projections'!$A$8:$O$500,15,FALSE),VLOOKUP($A287,'Nates Projections'!$A$8:$O$500,15,FALSE)))</f>
        <v>16.350000000000001</v>
      </c>
      <c r="P287" s="55">
        <f t="shared" ref="P287:Y287" si="321">IF(F$4="Yes",F287*F$5,0)</f>
        <v>84.25</v>
      </c>
      <c r="Q287" s="55">
        <f t="shared" si="321"/>
        <v>109.125</v>
      </c>
      <c r="R287" s="55">
        <f t="shared" si="321"/>
        <v>0</v>
      </c>
      <c r="S287" s="55">
        <f t="shared" si="321"/>
        <v>8.1750000000000007</v>
      </c>
      <c r="T287" s="55">
        <f t="shared" si="321"/>
        <v>87.65</v>
      </c>
      <c r="U287" s="55">
        <f t="shared" si="321"/>
        <v>6.78</v>
      </c>
      <c r="V287" s="55">
        <f t="shared" si="321"/>
        <v>25.979999999999997</v>
      </c>
      <c r="W287" s="55">
        <f t="shared" si="321"/>
        <v>0</v>
      </c>
      <c r="X287" s="55">
        <f t="shared" si="321"/>
        <v>0</v>
      </c>
      <c r="Y287" s="56">
        <f t="shared" si="321"/>
        <v>0</v>
      </c>
      <c r="Z287" s="57">
        <f t="shared" si="278"/>
        <v>321.96000000000004</v>
      </c>
      <c r="AA287" s="59">
        <f t="shared" si="279"/>
        <v>3.8328571428571432</v>
      </c>
      <c r="AB287" s="59">
        <f t="shared" si="280"/>
        <v>-1.9506824999999988</v>
      </c>
      <c r="AC287" s="1"/>
      <c r="AD287" s="1"/>
      <c r="AE287" s="1"/>
      <c r="AF287" s="1"/>
      <c r="AG287" s="1"/>
      <c r="AH287" s="1"/>
      <c r="AI287" s="1"/>
      <c r="AJ287" s="1"/>
      <c r="AK287" s="1"/>
      <c r="AL287" s="1">
        <f>IFERROR(VLOOKUP(C287,CALC!$K$2:$M$8,2,FALSE),1)</f>
        <v>1.08</v>
      </c>
      <c r="AM287" s="1">
        <f>IFERROR(VLOOKUP(C287,CALC!$K$2:$M$8,3,FALSE),1)</f>
        <v>1.04</v>
      </c>
      <c r="AN287" s="1">
        <f>VLOOKUP(B287,CALC!$E$2:$H$33,3,FALSE)</f>
        <v>0.95</v>
      </c>
      <c r="AO287" s="1">
        <f>VLOOKUP(B287,CALC!$E$2:$H$33,4,FALSE)</f>
        <v>0.97499999999999998</v>
      </c>
      <c r="AP287" s="1"/>
      <c r="AQ287" s="3">
        <f t="shared" si="281"/>
        <v>3.9861714285714291</v>
      </c>
      <c r="AR287" s="3">
        <f t="shared" si="282"/>
        <v>4.1394857142857147</v>
      </c>
      <c r="AS287" s="3">
        <f t="shared" si="283"/>
        <v>3.7370357142857147</v>
      </c>
      <c r="AT287" s="3">
        <f t="shared" si="284"/>
        <v>3.6412142857142857</v>
      </c>
      <c r="AU287" s="3">
        <f t="shared" si="285"/>
        <v>3.8865171428571434</v>
      </c>
      <c r="AV287" s="3">
        <f t="shared" si="286"/>
        <v>3.7868628571428573</v>
      </c>
      <c r="AW287" s="3">
        <f t="shared" si="287"/>
        <v>4.0359985714285713</v>
      </c>
      <c r="AX287" s="3">
        <f t="shared" si="288"/>
        <v>3.9325114285714289</v>
      </c>
      <c r="AY287" s="3">
        <f t="shared" si="289"/>
        <v>-1.9237499999999987</v>
      </c>
      <c r="AZ287" s="3">
        <f t="shared" si="290"/>
        <v>-2.0006999999999988</v>
      </c>
      <c r="BA287" s="3">
        <f t="shared" si="291"/>
        <v>-2.0776499999999989</v>
      </c>
      <c r="BB287" s="3">
        <f t="shared" si="292"/>
        <v>-1.8756562499999987</v>
      </c>
      <c r="BC287" s="3">
        <f t="shared" si="293"/>
        <v>-1.8275624999999986</v>
      </c>
      <c r="BD287" s="3">
        <f t="shared" si="294"/>
        <v>-1.9506824999999988</v>
      </c>
      <c r="BE287" s="3">
        <f t="shared" si="295"/>
        <v>-1.9006649999999987</v>
      </c>
      <c r="BF287" s="3">
        <f t="shared" si="296"/>
        <v>-2.0257087499999988</v>
      </c>
      <c r="BG287" s="3">
        <f t="shared" si="297"/>
        <v>-1.9737674999999988</v>
      </c>
    </row>
    <row r="288" spans="1:59" ht="15" x14ac:dyDescent="0.25">
      <c r="A288" s="38" t="s">
        <v>580</v>
      </c>
      <c r="B288" s="38" t="s">
        <v>72</v>
      </c>
      <c r="C288" s="38" t="s">
        <v>181</v>
      </c>
      <c r="D288" s="1"/>
      <c r="E288" s="39">
        <f>AVERAGE(IFERROR(VLOOKUP($A288,'Nates Projections'!$A$8:$O$500,5,FALSE),VLOOKUP($A288,'Blakes Projections'!$A$8:$O$500,5,FALSE)),IFERROR(VLOOKUP($A288,'Blakes Projections'!$A$8:$O$500,5,FALSE),VLOOKUP($A288,'Nates Projections'!$A$8:$O$500,5,FALSE)))</f>
        <v>84</v>
      </c>
      <c r="F288" s="40">
        <f>AVERAGE(IFERROR(VLOOKUP($A288,'Nates Projections'!$A$8:$O$500,6,FALSE),VLOOKUP($A288,'Blakes Projections'!$A$8:$O$500,6,FALSE)),IFERROR(VLOOKUP($A288,'Blakes Projections'!$A$8:$O$500,6,FALSE),VLOOKUP($A288,'Nates Projections'!$A$8:$O$500,6,FALSE)))</f>
        <v>3.9</v>
      </c>
      <c r="G288" s="40">
        <f>AVERAGE(IFERROR(VLOOKUP($A288,'Nates Projections'!$A$8:$O$500,7,FALSE),VLOOKUP($A288,'Blakes Projections'!$A$8:$O$500,7,FALSE)),IFERROR(VLOOKUP($A288,'Blakes Projections'!$A$8:$O$500,7,FALSE),VLOOKUP($A288,'Nates Projections'!$A$8:$O$500,7,FALSE)))</f>
        <v>22.4</v>
      </c>
      <c r="H288" s="40">
        <f>AVERAGE(IFERROR(VLOOKUP($A288,'Nates Projections'!$A$8:$O$500,8,FALSE),VLOOKUP($A288,'Blakes Projections'!$A$8:$O$500,8,FALSE)),IFERROR(VLOOKUP($A288,'Blakes Projections'!$A$8:$O$500,8,FALSE),VLOOKUP($A288,'Nates Projections'!$A$8:$O$500,8,FALSE)))</f>
        <v>26.3</v>
      </c>
      <c r="I288" s="40">
        <f>AVERAGE(IFERROR(VLOOKUP($A288,'Nates Projections'!$A$8:$O$500,9,FALSE),VLOOKUP($A288,'Blakes Projections'!$A$8:$O$500,9,FALSE)),IFERROR(VLOOKUP($A288,'Blakes Projections'!$A$8:$O$500,9,FALSE),VLOOKUP($A288,'Nates Projections'!$A$8:$O$500,9,FALSE)))</f>
        <v>0</v>
      </c>
      <c r="J288" s="40">
        <f>AVERAGE(IFERROR(VLOOKUP($A288,'Nates Projections'!$A$8:$O$500,10,FALSE),VLOOKUP($A288,'Blakes Projections'!$A$8:$O$500,10,FALSE)),IFERROR(VLOOKUP($A288,'Blakes Projections'!$A$8:$O$500,10,FALSE),VLOOKUP($A288,'Nates Projections'!$A$8:$O$500,10,FALSE)))</f>
        <v>122.1</v>
      </c>
      <c r="K288" s="40">
        <f>AVERAGE(IFERROR(VLOOKUP($A288,'Nates Projections'!$A$8:$O$500,11,FALSE),VLOOKUP($A288,'Blakes Projections'!$A$8:$O$500,11,FALSE)),IFERROR(VLOOKUP($A288,'Blakes Projections'!$A$8:$O$500,11,FALSE),VLOOKUP($A288,'Nates Projections'!$A$8:$O$500,11,FALSE)))</f>
        <v>26.3</v>
      </c>
      <c r="L288" s="40">
        <f>AVERAGE(IFERROR(VLOOKUP($A288,'Nates Projections'!$A$8:$O$500,12,FALSE),VLOOKUP($A288,'Blakes Projections'!$A$8:$O$500,12,FALSE)),IFERROR(VLOOKUP($A288,'Blakes Projections'!$A$8:$O$500,12,FALSE),VLOOKUP($A288,'Nates Projections'!$A$8:$O$500,12,FALSE)))</f>
        <v>134.6</v>
      </c>
      <c r="M288" s="40">
        <f>AVERAGE(IFERROR(VLOOKUP($A288,'Nates Projections'!$A$8:$O$500,13,FALSE),VLOOKUP($A288,'Blakes Projections'!$A$8:$O$500,13,FALSE)),IFERROR(VLOOKUP($A288,'Blakes Projections'!$A$8:$O$500,13,FALSE),VLOOKUP($A288,'Nates Projections'!$A$8:$O$500,13,FALSE)))</f>
        <v>10.4</v>
      </c>
      <c r="N288" s="52">
        <f t="shared" si="276"/>
        <v>3.1941031941031942E-2</v>
      </c>
      <c r="O288" s="124">
        <f>AVERAGE(IFERROR(VLOOKUP($A288,'Nates Projections'!$A$8:$O$500,15,FALSE),VLOOKUP($A288,'Blakes Projections'!$A$8:$O$500,15,FALSE)),IFERROR(VLOOKUP($A288,'Blakes Projections'!$A$8:$O$500,15,FALSE),VLOOKUP($A288,'Nates Projections'!$A$8:$O$500,15,FALSE)))</f>
        <v>21.4</v>
      </c>
      <c r="P288" s="55">
        <f t="shared" ref="P288:Y288" si="322">IF(F$4="Yes",F288*F$5,0)</f>
        <v>19.5</v>
      </c>
      <c r="Q288" s="55">
        <f t="shared" si="322"/>
        <v>84</v>
      </c>
      <c r="R288" s="55">
        <f t="shared" si="322"/>
        <v>0</v>
      </c>
      <c r="S288" s="55">
        <f t="shared" si="322"/>
        <v>0</v>
      </c>
      <c r="T288" s="55">
        <f t="shared" si="322"/>
        <v>61.05</v>
      </c>
      <c r="U288" s="55">
        <f t="shared" si="322"/>
        <v>7.89</v>
      </c>
      <c r="V288" s="55">
        <f t="shared" si="322"/>
        <v>80.759999999999991</v>
      </c>
      <c r="W288" s="55">
        <f t="shared" si="322"/>
        <v>0</v>
      </c>
      <c r="X288" s="55">
        <f t="shared" si="322"/>
        <v>0</v>
      </c>
      <c r="Y288" s="56">
        <f t="shared" si="322"/>
        <v>0</v>
      </c>
      <c r="Z288" s="57">
        <f t="shared" si="278"/>
        <v>253.2</v>
      </c>
      <c r="AA288" s="59">
        <f t="shared" si="279"/>
        <v>3.0142857142857142</v>
      </c>
      <c r="AB288" s="59">
        <f t="shared" si="280"/>
        <v>-1.9003333333333341</v>
      </c>
      <c r="AC288" s="1"/>
      <c r="AD288" s="1"/>
      <c r="AE288" s="1"/>
      <c r="AF288" s="1"/>
      <c r="AG288" s="1"/>
      <c r="AH288" s="1"/>
      <c r="AI288" s="1"/>
      <c r="AJ288" s="1"/>
      <c r="AK288" s="1"/>
      <c r="AL288" s="1">
        <f>IFERROR(VLOOKUP(C288,CALC!$K$2:$M$8,2,FALSE),1)</f>
        <v>1</v>
      </c>
      <c r="AM288" s="1">
        <f>IFERROR(VLOOKUP(C288,CALC!$K$2:$M$8,3,FALSE),1)</f>
        <v>1</v>
      </c>
      <c r="AN288" s="1">
        <f>VLOOKUP(B288,CALC!$E$2:$H$33,3,FALSE)</f>
        <v>1</v>
      </c>
      <c r="AO288" s="1">
        <f>VLOOKUP(B288,CALC!$E$2:$H$33,4,FALSE)</f>
        <v>1</v>
      </c>
      <c r="AP288" s="1"/>
      <c r="AQ288" s="3">
        <f t="shared" si="281"/>
        <v>3.0142857142857142</v>
      </c>
      <c r="AR288" s="3">
        <f t="shared" si="282"/>
        <v>3.0142857142857142</v>
      </c>
      <c r="AS288" s="3">
        <f t="shared" si="283"/>
        <v>3.0142857142857142</v>
      </c>
      <c r="AT288" s="3">
        <f t="shared" si="284"/>
        <v>3.0142857142857142</v>
      </c>
      <c r="AU288" s="3">
        <f t="shared" si="285"/>
        <v>3.0142857142857142</v>
      </c>
      <c r="AV288" s="3">
        <f t="shared" si="286"/>
        <v>3.0142857142857142</v>
      </c>
      <c r="AW288" s="3">
        <f t="shared" si="287"/>
        <v>3.0142857142857142</v>
      </c>
      <c r="AX288" s="3">
        <f t="shared" si="288"/>
        <v>3.0142857142857142</v>
      </c>
      <c r="AY288" s="3">
        <f t="shared" si="289"/>
        <v>-1.9003333333333341</v>
      </c>
      <c r="AZ288" s="3">
        <f t="shared" si="290"/>
        <v>-1.9003333333333341</v>
      </c>
      <c r="BA288" s="3">
        <f t="shared" si="291"/>
        <v>-1.9003333333333341</v>
      </c>
      <c r="BB288" s="3">
        <f t="shared" si="292"/>
        <v>-1.9003333333333341</v>
      </c>
      <c r="BC288" s="3">
        <f t="shared" si="293"/>
        <v>-1.9003333333333341</v>
      </c>
      <c r="BD288" s="3">
        <f t="shared" si="294"/>
        <v>-1.9003333333333341</v>
      </c>
      <c r="BE288" s="3">
        <f t="shared" si="295"/>
        <v>-1.9003333333333341</v>
      </c>
      <c r="BF288" s="3">
        <f t="shared" si="296"/>
        <v>-1.9003333333333341</v>
      </c>
      <c r="BG288" s="3">
        <f t="shared" si="297"/>
        <v>-1.9003333333333341</v>
      </c>
    </row>
    <row r="289" spans="1:59" ht="15" x14ac:dyDescent="0.25">
      <c r="A289" s="38" t="s">
        <v>449</v>
      </c>
      <c r="B289" s="38" t="s">
        <v>63</v>
      </c>
      <c r="C289" s="38" t="s">
        <v>153</v>
      </c>
      <c r="D289" s="38"/>
      <c r="E289" s="39">
        <f>AVERAGE(IFERROR(VLOOKUP($A289,'Nates Projections'!$A$8:$O$500,5,FALSE),VLOOKUP($A289,'Blakes Projections'!$A$8:$O$500,5,FALSE)),IFERROR(VLOOKUP($A289,'Blakes Projections'!$A$8:$O$500,5,FALSE),VLOOKUP($A289,'Nates Projections'!$A$8:$O$500,5,FALSE)))</f>
        <v>84</v>
      </c>
      <c r="F289" s="38">
        <f>AVERAGE(IFERROR(VLOOKUP($A289,'Nates Projections'!$A$8:$O$500,6,FALSE),VLOOKUP($A289,'Blakes Projections'!$A$8:$O$500,6,FALSE)),IFERROR(VLOOKUP($A289,'Blakes Projections'!$A$8:$O$500,6,FALSE),VLOOKUP($A289,'Nates Projections'!$A$8:$O$500,6,FALSE)))</f>
        <v>17.649999999999999</v>
      </c>
      <c r="G289" s="38">
        <f>AVERAGE(IFERROR(VLOOKUP($A289,'Nates Projections'!$A$8:$O$500,7,FALSE),VLOOKUP($A289,'Blakes Projections'!$A$8:$O$500,7,FALSE)),IFERROR(VLOOKUP($A289,'Blakes Projections'!$A$8:$O$500,7,FALSE),VLOOKUP($A289,'Nates Projections'!$A$8:$O$500,7,FALSE)))</f>
        <v>28.25</v>
      </c>
      <c r="H289" s="38">
        <f>AVERAGE(IFERROR(VLOOKUP($A289,'Nates Projections'!$A$8:$O$500,8,FALSE),VLOOKUP($A289,'Blakes Projections'!$A$8:$O$500,8,FALSE)),IFERROR(VLOOKUP($A289,'Blakes Projections'!$A$8:$O$500,8,FALSE),VLOOKUP($A289,'Nates Projections'!$A$8:$O$500,8,FALSE)))</f>
        <v>45.9</v>
      </c>
      <c r="I289" s="38">
        <f>AVERAGE(IFERROR(VLOOKUP($A289,'Nates Projections'!$A$8:$O$500,9,FALSE),VLOOKUP($A289,'Blakes Projections'!$A$8:$O$500,9,FALSE)),IFERROR(VLOOKUP($A289,'Blakes Projections'!$A$8:$O$500,9,FALSE),VLOOKUP($A289,'Nates Projections'!$A$8:$O$500,9,FALSE)))</f>
        <v>7</v>
      </c>
      <c r="J289" s="38">
        <f>AVERAGE(IFERROR(VLOOKUP($A289,'Nates Projections'!$A$8:$O$500,10,FALSE),VLOOKUP($A289,'Blakes Projections'!$A$8:$O$500,10,FALSE)),IFERROR(VLOOKUP($A289,'Blakes Projections'!$A$8:$O$500,10,FALSE),VLOOKUP($A289,'Nates Projections'!$A$8:$O$500,10,FALSE)))</f>
        <v>145.30000000000001</v>
      </c>
      <c r="K289" s="38">
        <f>AVERAGE(IFERROR(VLOOKUP($A289,'Nates Projections'!$A$8:$O$500,11,FALSE),VLOOKUP($A289,'Blakes Projections'!$A$8:$O$500,11,FALSE)),IFERROR(VLOOKUP($A289,'Blakes Projections'!$A$8:$O$500,11,FALSE),VLOOKUP($A289,'Nates Projections'!$A$8:$O$500,11,FALSE)))</f>
        <v>43.75</v>
      </c>
      <c r="L289" s="38">
        <f>AVERAGE(IFERROR(VLOOKUP($A289,'Nates Projections'!$A$8:$O$500,12,FALSE),VLOOKUP($A289,'Blakes Projections'!$A$8:$O$500,12,FALSE)),IFERROR(VLOOKUP($A289,'Blakes Projections'!$A$8:$O$500,12,FALSE),VLOOKUP($A289,'Nates Projections'!$A$8:$O$500,12,FALSE)))</f>
        <v>59.2</v>
      </c>
      <c r="M289" s="38">
        <f>AVERAGE(IFERROR(VLOOKUP($A289,'Nates Projections'!$A$8:$O$500,13,FALSE),VLOOKUP($A289,'Blakes Projections'!$A$8:$O$500,13,FALSE)),IFERROR(VLOOKUP($A289,'Blakes Projections'!$A$8:$O$500,13,FALSE),VLOOKUP($A289,'Nates Projections'!$A$8:$O$500,13,FALSE)))</f>
        <v>22.45</v>
      </c>
      <c r="N289" s="52">
        <f t="shared" si="276"/>
        <v>0.12147281486579489</v>
      </c>
      <c r="O289" s="71">
        <f>AVERAGE(IFERROR(VLOOKUP($A289,'Nates Projections'!$A$8:$O$500,15,FALSE),VLOOKUP($A289,'Blakes Projections'!$A$8:$O$500,15,FALSE)),IFERROR(VLOOKUP($A289,'Blakes Projections'!$A$8:$O$500,15,FALSE),VLOOKUP($A289,'Nates Projections'!$A$8:$O$500,15,FALSE)))</f>
        <v>18</v>
      </c>
      <c r="P289" s="55">
        <f t="shared" ref="P289:Y289" si="323">IF(F$4="Yes",F289*F$5,0)</f>
        <v>88.25</v>
      </c>
      <c r="Q289" s="55">
        <f t="shared" si="323"/>
        <v>105.9375</v>
      </c>
      <c r="R289" s="55">
        <f t="shared" si="323"/>
        <v>0</v>
      </c>
      <c r="S289" s="55">
        <f t="shared" si="323"/>
        <v>3.5</v>
      </c>
      <c r="T289" s="55">
        <f t="shared" si="323"/>
        <v>72.650000000000006</v>
      </c>
      <c r="U289" s="55">
        <f t="shared" si="323"/>
        <v>13.125</v>
      </c>
      <c r="V289" s="55">
        <f t="shared" si="323"/>
        <v>35.520000000000003</v>
      </c>
      <c r="W289" s="55">
        <f t="shared" si="323"/>
        <v>0</v>
      </c>
      <c r="X289" s="55">
        <f t="shared" si="323"/>
        <v>0</v>
      </c>
      <c r="Y289" s="56">
        <f t="shared" si="323"/>
        <v>0</v>
      </c>
      <c r="Z289" s="57">
        <f t="shared" si="278"/>
        <v>318.98249999999996</v>
      </c>
      <c r="AA289" s="59">
        <f t="shared" si="279"/>
        <v>3.7974107142857139</v>
      </c>
      <c r="AB289" s="59">
        <f t="shared" si="280"/>
        <v>-1.9584127499999995</v>
      </c>
      <c r="AC289" s="1"/>
      <c r="AD289" s="1"/>
      <c r="AE289" s="1"/>
      <c r="AF289" s="1"/>
      <c r="AG289" s="1"/>
      <c r="AH289" s="1"/>
      <c r="AI289" s="1"/>
      <c r="AJ289" s="1"/>
      <c r="AK289" s="1"/>
      <c r="AL289" s="1">
        <f>IFERROR(VLOOKUP(C289,CALC!$K$2:$M$8,2,FALSE),1)</f>
        <v>0.96</v>
      </c>
      <c r="AM289" s="1">
        <f>IFERROR(VLOOKUP(C289,CALC!$K$2:$M$8,3,FALSE),1)</f>
        <v>0.98</v>
      </c>
      <c r="AN289" s="1">
        <f>VLOOKUP(B289,CALC!$E$2:$H$33,3,FALSE)</f>
        <v>1.04</v>
      </c>
      <c r="AO289" s="1">
        <f>VLOOKUP(B289,CALC!$E$2:$H$33,4,FALSE)</f>
        <v>1.02</v>
      </c>
      <c r="AP289" s="1"/>
      <c r="AQ289" s="3">
        <f t="shared" si="281"/>
        <v>3.7214624999999995</v>
      </c>
      <c r="AR289" s="3">
        <f t="shared" si="282"/>
        <v>3.645514285714285</v>
      </c>
      <c r="AS289" s="3">
        <f t="shared" si="283"/>
        <v>3.8733589285714283</v>
      </c>
      <c r="AT289" s="3">
        <f t="shared" si="284"/>
        <v>3.9493071428571427</v>
      </c>
      <c r="AU289" s="3">
        <f t="shared" si="285"/>
        <v>3.7958917499999996</v>
      </c>
      <c r="AV289" s="3">
        <f t="shared" si="286"/>
        <v>3.8703209999999997</v>
      </c>
      <c r="AW289" s="3">
        <f t="shared" si="287"/>
        <v>3.7184245714285709</v>
      </c>
      <c r="AX289" s="3">
        <f t="shared" si="288"/>
        <v>3.7913348571428567</v>
      </c>
      <c r="AY289" s="3">
        <f t="shared" si="289"/>
        <v>-1.9591964285714281</v>
      </c>
      <c r="AZ289" s="3">
        <f t="shared" si="290"/>
        <v>-1.9200124999999995</v>
      </c>
      <c r="BA289" s="3">
        <f t="shared" si="291"/>
        <v>-1.8808285714285709</v>
      </c>
      <c r="BB289" s="3">
        <f t="shared" si="292"/>
        <v>-1.9983803571428567</v>
      </c>
      <c r="BC289" s="3">
        <f t="shared" si="293"/>
        <v>-2.0375642857142853</v>
      </c>
      <c r="BD289" s="3">
        <f t="shared" si="294"/>
        <v>-1.9584127499999995</v>
      </c>
      <c r="BE289" s="3">
        <f t="shared" si="295"/>
        <v>-1.9968129999999995</v>
      </c>
      <c r="BF289" s="3">
        <f t="shared" si="296"/>
        <v>-1.9184451428571423</v>
      </c>
      <c r="BG289" s="3">
        <f t="shared" si="297"/>
        <v>-1.9560617142857137</v>
      </c>
    </row>
    <row r="290" spans="1:59" ht="15" x14ac:dyDescent="0.25">
      <c r="A290" s="38" t="s">
        <v>488</v>
      </c>
      <c r="B290" s="38" t="s">
        <v>70</v>
      </c>
      <c r="C290" s="38" t="s">
        <v>186</v>
      </c>
      <c r="D290" s="38"/>
      <c r="E290" s="39">
        <f>AVERAGE(IFERROR(VLOOKUP($A290,'Nates Projections'!$A$8:$O$500,5,FALSE),VLOOKUP($A290,'Blakes Projections'!$A$8:$O$500,5,FALSE)),IFERROR(VLOOKUP($A290,'Blakes Projections'!$A$8:$O$500,5,FALSE),VLOOKUP($A290,'Nates Projections'!$A$8:$O$500,5,FALSE)))</f>
        <v>84</v>
      </c>
      <c r="F290" s="38">
        <f>AVERAGE(IFERROR(VLOOKUP($A290,'Nates Projections'!$A$8:$O$500,6,FALSE),VLOOKUP($A290,'Blakes Projections'!$A$8:$O$500,6,FALSE)),IFERROR(VLOOKUP($A290,'Blakes Projections'!$A$8:$O$500,6,FALSE),VLOOKUP($A290,'Nates Projections'!$A$8:$O$500,6,FALSE)))</f>
        <v>20.950000000000003</v>
      </c>
      <c r="G290" s="38">
        <f>AVERAGE(IFERROR(VLOOKUP($A290,'Nates Projections'!$A$8:$O$500,7,FALSE),VLOOKUP($A290,'Blakes Projections'!$A$8:$O$500,7,FALSE)),IFERROR(VLOOKUP($A290,'Blakes Projections'!$A$8:$O$500,7,FALSE),VLOOKUP($A290,'Nates Projections'!$A$8:$O$500,7,FALSE)))</f>
        <v>24.7</v>
      </c>
      <c r="H290" s="38">
        <f>AVERAGE(IFERROR(VLOOKUP($A290,'Nates Projections'!$A$8:$O$500,8,FALSE),VLOOKUP($A290,'Blakes Projections'!$A$8:$O$500,8,FALSE)),IFERROR(VLOOKUP($A290,'Blakes Projections'!$A$8:$O$500,8,FALSE),VLOOKUP($A290,'Nates Projections'!$A$8:$O$500,8,FALSE)))</f>
        <v>45.65</v>
      </c>
      <c r="I290" s="38">
        <f>AVERAGE(IFERROR(VLOOKUP($A290,'Nates Projections'!$A$8:$O$500,9,FALSE),VLOOKUP($A290,'Blakes Projections'!$A$8:$O$500,9,FALSE)),IFERROR(VLOOKUP($A290,'Blakes Projections'!$A$8:$O$500,9,FALSE),VLOOKUP($A290,'Nates Projections'!$A$8:$O$500,9,FALSE)))</f>
        <v>12.9</v>
      </c>
      <c r="J290" s="38">
        <f>AVERAGE(IFERROR(VLOOKUP($A290,'Nates Projections'!$A$8:$O$500,10,FALSE),VLOOKUP($A290,'Blakes Projections'!$A$8:$O$500,10,FALSE)),IFERROR(VLOOKUP($A290,'Blakes Projections'!$A$8:$O$500,10,FALSE),VLOOKUP($A290,'Nates Projections'!$A$8:$O$500,10,FALSE)))</f>
        <v>176.85</v>
      </c>
      <c r="K290" s="38">
        <f>AVERAGE(IFERROR(VLOOKUP($A290,'Nates Projections'!$A$8:$O$500,11,FALSE),VLOOKUP($A290,'Blakes Projections'!$A$8:$O$500,11,FALSE)),IFERROR(VLOOKUP($A290,'Blakes Projections'!$A$8:$O$500,11,FALSE),VLOOKUP($A290,'Nates Projections'!$A$8:$O$500,11,FALSE)))</f>
        <v>46.9</v>
      </c>
      <c r="L290" s="38">
        <f>AVERAGE(IFERROR(VLOOKUP($A290,'Nates Projections'!$A$8:$O$500,12,FALSE),VLOOKUP($A290,'Blakes Projections'!$A$8:$O$500,12,FALSE)),IFERROR(VLOOKUP($A290,'Blakes Projections'!$A$8:$O$500,12,FALSE),VLOOKUP($A290,'Nates Projections'!$A$8:$O$500,12,FALSE)))</f>
        <v>30.2</v>
      </c>
      <c r="M290" s="38">
        <f>AVERAGE(IFERROR(VLOOKUP($A290,'Nates Projections'!$A$8:$O$500,13,FALSE),VLOOKUP($A290,'Blakes Projections'!$A$8:$O$500,13,FALSE)),IFERROR(VLOOKUP($A290,'Blakes Projections'!$A$8:$O$500,13,FALSE),VLOOKUP($A290,'Nates Projections'!$A$8:$O$500,13,FALSE)))</f>
        <v>12.6</v>
      </c>
      <c r="N290" s="52">
        <f t="shared" si="276"/>
        <v>0.1184619734238055</v>
      </c>
      <c r="O290" s="71">
        <f>AVERAGE(IFERROR(VLOOKUP($A290,'Nates Projections'!$A$8:$O$500,15,FALSE),VLOOKUP($A290,'Blakes Projections'!$A$8:$O$500,15,FALSE)),IFERROR(VLOOKUP($A290,'Blakes Projections'!$A$8:$O$500,15,FALSE),VLOOKUP($A290,'Nates Projections'!$A$8:$O$500,15,FALSE)))</f>
        <v>14.35</v>
      </c>
      <c r="P290" s="55">
        <f t="shared" ref="P290:Y290" si="324">IF(F$4="Yes",F290*F$5,0)</f>
        <v>104.75000000000001</v>
      </c>
      <c r="Q290" s="55">
        <f t="shared" si="324"/>
        <v>92.625</v>
      </c>
      <c r="R290" s="55">
        <f t="shared" si="324"/>
        <v>0</v>
      </c>
      <c r="S290" s="55">
        <f t="shared" si="324"/>
        <v>6.45</v>
      </c>
      <c r="T290" s="55">
        <f t="shared" si="324"/>
        <v>88.424999999999997</v>
      </c>
      <c r="U290" s="55">
        <f t="shared" si="324"/>
        <v>14.069999999999999</v>
      </c>
      <c r="V290" s="55">
        <f t="shared" si="324"/>
        <v>18.119999999999997</v>
      </c>
      <c r="W290" s="55">
        <f t="shared" si="324"/>
        <v>0</v>
      </c>
      <c r="X290" s="55">
        <f t="shared" si="324"/>
        <v>0</v>
      </c>
      <c r="Y290" s="56">
        <f t="shared" si="324"/>
        <v>0</v>
      </c>
      <c r="Z290" s="57">
        <f t="shared" si="278"/>
        <v>324.44</v>
      </c>
      <c r="AA290" s="59">
        <f t="shared" si="279"/>
        <v>3.8623809523809522</v>
      </c>
      <c r="AB290" s="59">
        <f t="shared" si="280"/>
        <v>-2.0586450238095226</v>
      </c>
      <c r="AC290" s="1"/>
      <c r="AD290" s="1"/>
      <c r="AE290" s="1"/>
      <c r="AF290" s="1"/>
      <c r="AG290" s="1"/>
      <c r="AH290" s="1"/>
      <c r="AI290" s="1"/>
      <c r="AJ290" s="1"/>
      <c r="AK290" s="1"/>
      <c r="AL290" s="1">
        <f>IFERROR(VLOOKUP(C290,CALC!$K$2:$M$8,2,FALSE),1)</f>
        <v>1.08</v>
      </c>
      <c r="AM290" s="1">
        <f>IFERROR(VLOOKUP(C290,CALC!$K$2:$M$8,3,FALSE),1)</f>
        <v>1.04</v>
      </c>
      <c r="AN290" s="1">
        <f>VLOOKUP(B290,CALC!$E$2:$H$33,3,FALSE)</f>
        <v>1.0900000000000001</v>
      </c>
      <c r="AO290" s="1">
        <f>VLOOKUP(B290,CALC!$E$2:$H$33,4,FALSE)</f>
        <v>1.0449999999999999</v>
      </c>
      <c r="AP290" s="1"/>
      <c r="AQ290" s="3">
        <f t="shared" si="281"/>
        <v>4.0168761904761903</v>
      </c>
      <c r="AR290" s="3">
        <f t="shared" si="282"/>
        <v>4.1713714285714287</v>
      </c>
      <c r="AS290" s="3">
        <f t="shared" si="283"/>
        <v>4.0361880952380949</v>
      </c>
      <c r="AT290" s="3">
        <f t="shared" si="284"/>
        <v>4.2099952380952379</v>
      </c>
      <c r="AU290" s="3">
        <f t="shared" si="285"/>
        <v>4.1976356190476185</v>
      </c>
      <c r="AV290" s="3">
        <f t="shared" si="286"/>
        <v>4.3783950476190476</v>
      </c>
      <c r="AW290" s="3">
        <f t="shared" si="287"/>
        <v>4.359083142857143</v>
      </c>
      <c r="AX290" s="3">
        <f t="shared" si="288"/>
        <v>4.5467948571428574</v>
      </c>
      <c r="AY290" s="3">
        <f t="shared" si="289"/>
        <v>-1.8942261904761897</v>
      </c>
      <c r="AZ290" s="3">
        <f t="shared" si="290"/>
        <v>-1.9699952380952372</v>
      </c>
      <c r="BA290" s="3">
        <f t="shared" si="291"/>
        <v>-2.0457642857142848</v>
      </c>
      <c r="BB290" s="3">
        <f t="shared" si="292"/>
        <v>-1.979466369047618</v>
      </c>
      <c r="BC290" s="3">
        <f t="shared" si="293"/>
        <v>-2.0647065476190467</v>
      </c>
      <c r="BD290" s="3">
        <f t="shared" si="294"/>
        <v>-2.0586450238095226</v>
      </c>
      <c r="BE290" s="3">
        <f t="shared" si="295"/>
        <v>-2.1472948095238089</v>
      </c>
      <c r="BF290" s="3">
        <f t="shared" si="296"/>
        <v>-2.1378236785714275</v>
      </c>
      <c r="BG290" s="3">
        <f t="shared" si="297"/>
        <v>-2.2298830714285707</v>
      </c>
    </row>
    <row r="291" spans="1:59" ht="15" x14ac:dyDescent="0.25">
      <c r="A291" s="38" t="s">
        <v>455</v>
      </c>
      <c r="B291" s="38" t="s">
        <v>63</v>
      </c>
      <c r="C291" s="38" t="s">
        <v>153</v>
      </c>
      <c r="D291" s="38"/>
      <c r="E291" s="39">
        <f>AVERAGE(IFERROR(VLOOKUP($A291,'Nates Projections'!$A$8:$O$500,5,FALSE),VLOOKUP($A291,'Blakes Projections'!$A$8:$O$500,5,FALSE)),IFERROR(VLOOKUP($A291,'Blakes Projections'!$A$8:$O$500,5,FALSE),VLOOKUP($A291,'Nates Projections'!$A$8:$O$500,5,FALSE)))</f>
        <v>84</v>
      </c>
      <c r="F291" s="38">
        <f>AVERAGE(IFERROR(VLOOKUP($A291,'Nates Projections'!$A$8:$O$500,6,FALSE),VLOOKUP($A291,'Blakes Projections'!$A$8:$O$500,6,FALSE)),IFERROR(VLOOKUP($A291,'Blakes Projections'!$A$8:$O$500,6,FALSE),VLOOKUP($A291,'Nates Projections'!$A$8:$O$500,6,FALSE)))</f>
        <v>18.5</v>
      </c>
      <c r="G291" s="38">
        <f>AVERAGE(IFERROR(VLOOKUP($A291,'Nates Projections'!$A$8:$O$500,7,FALSE),VLOOKUP($A291,'Blakes Projections'!$A$8:$O$500,7,FALSE)),IFERROR(VLOOKUP($A291,'Blakes Projections'!$A$8:$O$500,7,FALSE),VLOOKUP($A291,'Nates Projections'!$A$8:$O$500,7,FALSE)))</f>
        <v>25.45</v>
      </c>
      <c r="H291" s="38">
        <f>AVERAGE(IFERROR(VLOOKUP($A291,'Nates Projections'!$A$8:$O$500,8,FALSE),VLOOKUP($A291,'Blakes Projections'!$A$8:$O$500,8,FALSE)),IFERROR(VLOOKUP($A291,'Blakes Projections'!$A$8:$O$500,8,FALSE),VLOOKUP($A291,'Nates Projections'!$A$8:$O$500,8,FALSE)))</f>
        <v>43.95</v>
      </c>
      <c r="I291" s="38">
        <f>AVERAGE(IFERROR(VLOOKUP($A291,'Nates Projections'!$A$8:$O$500,9,FALSE),VLOOKUP($A291,'Blakes Projections'!$A$8:$O$500,9,FALSE)),IFERROR(VLOOKUP($A291,'Blakes Projections'!$A$8:$O$500,9,FALSE),VLOOKUP($A291,'Nates Projections'!$A$8:$O$500,9,FALSE)))</f>
        <v>7.5</v>
      </c>
      <c r="J291" s="38">
        <f>AVERAGE(IFERROR(VLOOKUP($A291,'Nates Projections'!$A$8:$O$500,10,FALSE),VLOOKUP($A291,'Blakes Projections'!$A$8:$O$500,10,FALSE)),IFERROR(VLOOKUP($A291,'Blakes Projections'!$A$8:$O$500,10,FALSE),VLOOKUP($A291,'Nates Projections'!$A$8:$O$500,10,FALSE)))</f>
        <v>131.25</v>
      </c>
      <c r="K291" s="38">
        <f>AVERAGE(IFERROR(VLOOKUP($A291,'Nates Projections'!$A$8:$O$500,11,FALSE),VLOOKUP($A291,'Blakes Projections'!$A$8:$O$500,11,FALSE)),IFERROR(VLOOKUP($A291,'Blakes Projections'!$A$8:$O$500,11,FALSE),VLOOKUP($A291,'Nates Projections'!$A$8:$O$500,11,FALSE)))</f>
        <v>96.45</v>
      </c>
      <c r="L291" s="38">
        <f>AVERAGE(IFERROR(VLOOKUP($A291,'Nates Projections'!$A$8:$O$500,12,FALSE),VLOOKUP($A291,'Blakes Projections'!$A$8:$O$500,12,FALSE)),IFERROR(VLOOKUP($A291,'Blakes Projections'!$A$8:$O$500,12,FALSE),VLOOKUP($A291,'Nates Projections'!$A$8:$O$500,12,FALSE)))</f>
        <v>53.95</v>
      </c>
      <c r="M291" s="38">
        <f>AVERAGE(IFERROR(VLOOKUP($A291,'Nates Projections'!$A$8:$O$500,13,FALSE),VLOOKUP($A291,'Blakes Projections'!$A$8:$O$500,13,FALSE)),IFERROR(VLOOKUP($A291,'Blakes Projections'!$A$8:$O$500,13,FALSE),VLOOKUP($A291,'Nates Projections'!$A$8:$O$500,13,FALSE)))</f>
        <v>28.65</v>
      </c>
      <c r="N291" s="52">
        <f t="shared" si="276"/>
        <v>0.14095238095238094</v>
      </c>
      <c r="O291" s="71">
        <f>AVERAGE(IFERROR(VLOOKUP($A291,'Nates Projections'!$A$8:$O$500,15,FALSE),VLOOKUP($A291,'Blakes Projections'!$A$8:$O$500,15,FALSE)),IFERROR(VLOOKUP($A291,'Blakes Projections'!$A$8:$O$500,15,FALSE),VLOOKUP($A291,'Nates Projections'!$A$8:$O$500,15,FALSE)))</f>
        <v>16.375</v>
      </c>
      <c r="P291" s="55">
        <f t="shared" ref="P291:Y291" si="325">IF(F$4="Yes",F291*F$5,0)</f>
        <v>92.5</v>
      </c>
      <c r="Q291" s="55">
        <f t="shared" si="325"/>
        <v>95.4375</v>
      </c>
      <c r="R291" s="55">
        <f t="shared" si="325"/>
        <v>0</v>
      </c>
      <c r="S291" s="55">
        <f t="shared" si="325"/>
        <v>3.75</v>
      </c>
      <c r="T291" s="55">
        <f t="shared" si="325"/>
        <v>65.625</v>
      </c>
      <c r="U291" s="55">
        <f t="shared" si="325"/>
        <v>28.934999999999999</v>
      </c>
      <c r="V291" s="55">
        <f t="shared" si="325"/>
        <v>32.369999999999997</v>
      </c>
      <c r="W291" s="55">
        <f t="shared" si="325"/>
        <v>0</v>
      </c>
      <c r="X291" s="55">
        <f t="shared" si="325"/>
        <v>0</v>
      </c>
      <c r="Y291" s="56">
        <f t="shared" si="325"/>
        <v>0</v>
      </c>
      <c r="Z291" s="57">
        <f t="shared" si="278"/>
        <v>318.61750000000001</v>
      </c>
      <c r="AA291" s="59">
        <f t="shared" si="279"/>
        <v>3.7930654761904763</v>
      </c>
      <c r="AB291" s="59">
        <f t="shared" si="280"/>
        <v>-1.9627562499999989</v>
      </c>
      <c r="AC291" s="1"/>
      <c r="AD291" s="1"/>
      <c r="AE291" s="1"/>
      <c r="AF291" s="1"/>
      <c r="AG291" s="1"/>
      <c r="AH291" s="1"/>
      <c r="AI291" s="1"/>
      <c r="AJ291" s="1"/>
      <c r="AK291" s="1"/>
      <c r="AL291" s="1">
        <f>IFERROR(VLOOKUP(C291,CALC!$K$2:$M$8,2,FALSE),1)</f>
        <v>0.96</v>
      </c>
      <c r="AM291" s="1">
        <f>IFERROR(VLOOKUP(C291,CALC!$K$2:$M$8,3,FALSE),1)</f>
        <v>0.98</v>
      </c>
      <c r="AN291" s="1">
        <f>VLOOKUP(B291,CALC!$E$2:$H$33,3,FALSE)</f>
        <v>1.04</v>
      </c>
      <c r="AO291" s="1">
        <f>VLOOKUP(B291,CALC!$E$2:$H$33,4,FALSE)</f>
        <v>1.02</v>
      </c>
      <c r="AP291" s="1"/>
      <c r="AQ291" s="3">
        <f t="shared" si="281"/>
        <v>3.7172041666666669</v>
      </c>
      <c r="AR291" s="3">
        <f t="shared" si="282"/>
        <v>3.641342857142857</v>
      </c>
      <c r="AS291" s="3">
        <f t="shared" si="283"/>
        <v>3.8689267857142857</v>
      </c>
      <c r="AT291" s="3">
        <f t="shared" si="284"/>
        <v>3.9447880952380956</v>
      </c>
      <c r="AU291" s="3">
        <f t="shared" si="285"/>
        <v>3.7915482500000004</v>
      </c>
      <c r="AV291" s="3">
        <f t="shared" si="286"/>
        <v>3.8658923333333335</v>
      </c>
      <c r="AW291" s="3">
        <f t="shared" si="287"/>
        <v>3.7141697142857142</v>
      </c>
      <c r="AX291" s="3">
        <f t="shared" si="288"/>
        <v>3.7869965714285714</v>
      </c>
      <c r="AY291" s="3">
        <f t="shared" si="289"/>
        <v>-1.9635416666666656</v>
      </c>
      <c r="AZ291" s="3">
        <f t="shared" si="290"/>
        <v>-1.9242708333333323</v>
      </c>
      <c r="BA291" s="3">
        <f t="shared" si="291"/>
        <v>-1.8849999999999989</v>
      </c>
      <c r="BB291" s="3">
        <f t="shared" si="292"/>
        <v>-2.0028124999999988</v>
      </c>
      <c r="BC291" s="3">
        <f t="shared" si="293"/>
        <v>-2.0420833333333324</v>
      </c>
      <c r="BD291" s="3">
        <f t="shared" si="294"/>
        <v>-1.9627562499999989</v>
      </c>
      <c r="BE291" s="3">
        <f t="shared" si="295"/>
        <v>-2.0012416666666657</v>
      </c>
      <c r="BF291" s="3">
        <f t="shared" si="296"/>
        <v>-1.922699999999999</v>
      </c>
      <c r="BG291" s="3">
        <f t="shared" si="297"/>
        <v>-1.960399999999999</v>
      </c>
    </row>
    <row r="292" spans="1:59" ht="15" x14ac:dyDescent="0.25">
      <c r="A292" s="38" t="s">
        <v>456</v>
      </c>
      <c r="B292" s="38" t="s">
        <v>47</v>
      </c>
      <c r="C292" s="38" t="s">
        <v>181</v>
      </c>
      <c r="D292" s="38"/>
      <c r="E292" s="39">
        <f>AVERAGE(IFERROR(VLOOKUP($A292,'Nates Projections'!$A$8:$O$500,5,FALSE),VLOOKUP($A292,'Blakes Projections'!$A$8:$O$500,5,FALSE)),IFERROR(VLOOKUP($A292,'Blakes Projections'!$A$8:$O$500,5,FALSE),VLOOKUP($A292,'Nates Projections'!$A$8:$O$500,5,FALSE)))</f>
        <v>84</v>
      </c>
      <c r="F292" s="38">
        <f>AVERAGE(IFERROR(VLOOKUP($A292,'Nates Projections'!$A$8:$O$500,6,FALSE),VLOOKUP($A292,'Blakes Projections'!$A$8:$O$500,6,FALSE)),IFERROR(VLOOKUP($A292,'Blakes Projections'!$A$8:$O$500,6,FALSE),VLOOKUP($A292,'Nates Projections'!$A$8:$O$500,6,FALSE)))</f>
        <v>7.75</v>
      </c>
      <c r="G292" s="38">
        <f>AVERAGE(IFERROR(VLOOKUP($A292,'Nates Projections'!$A$8:$O$500,7,FALSE),VLOOKUP($A292,'Blakes Projections'!$A$8:$O$500,7,FALSE)),IFERROR(VLOOKUP($A292,'Blakes Projections'!$A$8:$O$500,7,FALSE),VLOOKUP($A292,'Nates Projections'!$A$8:$O$500,7,FALSE)))</f>
        <v>24.2</v>
      </c>
      <c r="H292" s="38">
        <f>AVERAGE(IFERROR(VLOOKUP($A292,'Nates Projections'!$A$8:$O$500,8,FALSE),VLOOKUP($A292,'Blakes Projections'!$A$8:$O$500,8,FALSE)),IFERROR(VLOOKUP($A292,'Blakes Projections'!$A$8:$O$500,8,FALSE),VLOOKUP($A292,'Nates Projections'!$A$8:$O$500,8,FALSE)))</f>
        <v>31.95</v>
      </c>
      <c r="I292" s="38">
        <f>AVERAGE(IFERROR(VLOOKUP($A292,'Nates Projections'!$A$8:$O$500,9,FALSE),VLOOKUP($A292,'Blakes Projections'!$A$8:$O$500,9,FALSE)),IFERROR(VLOOKUP($A292,'Blakes Projections'!$A$8:$O$500,9,FALSE),VLOOKUP($A292,'Nates Projections'!$A$8:$O$500,9,FALSE)))</f>
        <v>6.6</v>
      </c>
      <c r="J292" s="38">
        <f>AVERAGE(IFERROR(VLOOKUP($A292,'Nates Projections'!$A$8:$O$500,10,FALSE),VLOOKUP($A292,'Blakes Projections'!$A$8:$O$500,10,FALSE)),IFERROR(VLOOKUP($A292,'Blakes Projections'!$A$8:$O$500,10,FALSE),VLOOKUP($A292,'Nates Projections'!$A$8:$O$500,10,FALSE)))</f>
        <v>113.2</v>
      </c>
      <c r="K292" s="38">
        <f>AVERAGE(IFERROR(VLOOKUP($A292,'Nates Projections'!$A$8:$O$500,11,FALSE),VLOOKUP($A292,'Blakes Projections'!$A$8:$O$500,11,FALSE)),IFERROR(VLOOKUP($A292,'Blakes Projections'!$A$8:$O$500,11,FALSE),VLOOKUP($A292,'Nates Projections'!$A$8:$O$500,11,FALSE)))</f>
        <v>51.949999999999996</v>
      </c>
      <c r="L292" s="38">
        <f>AVERAGE(IFERROR(VLOOKUP($A292,'Nates Projections'!$A$8:$O$500,12,FALSE),VLOOKUP($A292,'Blakes Projections'!$A$8:$O$500,12,FALSE)),IFERROR(VLOOKUP($A292,'Blakes Projections'!$A$8:$O$500,12,FALSE),VLOOKUP($A292,'Nates Projections'!$A$8:$O$500,12,FALSE)))</f>
        <v>84.15</v>
      </c>
      <c r="M292" s="38">
        <f>AVERAGE(IFERROR(VLOOKUP($A292,'Nates Projections'!$A$8:$O$500,13,FALSE),VLOOKUP($A292,'Blakes Projections'!$A$8:$O$500,13,FALSE)),IFERROR(VLOOKUP($A292,'Blakes Projections'!$A$8:$O$500,13,FALSE),VLOOKUP($A292,'Nates Projections'!$A$8:$O$500,13,FALSE)))</f>
        <v>33.200000000000003</v>
      </c>
      <c r="N292" s="52">
        <f t="shared" si="276"/>
        <v>6.8462897526501768E-2</v>
      </c>
      <c r="O292" s="71">
        <f>AVERAGE(IFERROR(VLOOKUP($A292,'Nates Projections'!$A$8:$O$500,15,FALSE),VLOOKUP($A292,'Blakes Projections'!$A$8:$O$500,15,FALSE)),IFERROR(VLOOKUP($A292,'Blakes Projections'!$A$8:$O$500,15,FALSE),VLOOKUP($A292,'Nates Projections'!$A$8:$O$500,15,FALSE)))</f>
        <v>17.824999999999999</v>
      </c>
      <c r="P292" s="55">
        <f t="shared" ref="P292:Y292" si="326">IF(F$4="Yes",F292*F$5,0)</f>
        <v>38.75</v>
      </c>
      <c r="Q292" s="55">
        <f t="shared" si="326"/>
        <v>90.75</v>
      </c>
      <c r="R292" s="55">
        <f t="shared" si="326"/>
        <v>0</v>
      </c>
      <c r="S292" s="55">
        <f t="shared" si="326"/>
        <v>3.3</v>
      </c>
      <c r="T292" s="55">
        <f t="shared" si="326"/>
        <v>56.6</v>
      </c>
      <c r="U292" s="55">
        <f t="shared" si="326"/>
        <v>15.584999999999997</v>
      </c>
      <c r="V292" s="55">
        <f t="shared" si="326"/>
        <v>50.49</v>
      </c>
      <c r="W292" s="55">
        <f t="shared" si="326"/>
        <v>0</v>
      </c>
      <c r="X292" s="55">
        <f t="shared" si="326"/>
        <v>0</v>
      </c>
      <c r="Y292" s="56">
        <f t="shared" si="326"/>
        <v>0</v>
      </c>
      <c r="Z292" s="57">
        <f t="shared" si="278"/>
        <v>255.47500000000002</v>
      </c>
      <c r="AA292" s="59">
        <f t="shared" si="279"/>
        <v>3.0413690476190478</v>
      </c>
      <c r="AB292" s="59">
        <f t="shared" si="280"/>
        <v>-1.9575462500000005</v>
      </c>
      <c r="AC292" s="1"/>
      <c r="AD292" s="1"/>
      <c r="AE292" s="1"/>
      <c r="AF292" s="1"/>
      <c r="AG292" s="1"/>
      <c r="AH292" s="1"/>
      <c r="AI292" s="1"/>
      <c r="AJ292" s="1"/>
      <c r="AK292" s="1"/>
      <c r="AL292" s="1">
        <f>IFERROR(VLOOKUP(C292,CALC!$K$2:$M$8,2,FALSE),1)</f>
        <v>1</v>
      </c>
      <c r="AM292" s="1">
        <f>IFERROR(VLOOKUP(C292,CALC!$K$2:$M$8,3,FALSE),1)</f>
        <v>1</v>
      </c>
      <c r="AN292" s="1">
        <f>VLOOKUP(B292,CALC!$E$2:$H$33,3,FALSE)</f>
        <v>1.0900000000000001</v>
      </c>
      <c r="AO292" s="1">
        <f>VLOOKUP(B292,CALC!$E$2:$H$33,4,FALSE)</f>
        <v>1.0449999999999999</v>
      </c>
      <c r="AP292" s="1"/>
      <c r="AQ292" s="3">
        <f t="shared" si="281"/>
        <v>3.0413690476190478</v>
      </c>
      <c r="AR292" s="3">
        <f t="shared" si="282"/>
        <v>3.0413690476190478</v>
      </c>
      <c r="AS292" s="3">
        <f t="shared" si="283"/>
        <v>3.1782306547619048</v>
      </c>
      <c r="AT292" s="3">
        <f t="shared" si="284"/>
        <v>3.3150922619047622</v>
      </c>
      <c r="AU292" s="3">
        <f t="shared" si="285"/>
        <v>3.1782306547619048</v>
      </c>
      <c r="AV292" s="3">
        <f t="shared" si="286"/>
        <v>3.3150922619047622</v>
      </c>
      <c r="AW292" s="3">
        <f t="shared" si="287"/>
        <v>3.1782306547619048</v>
      </c>
      <c r="AX292" s="3">
        <f t="shared" si="288"/>
        <v>3.3150922619047622</v>
      </c>
      <c r="AY292" s="3">
        <f t="shared" si="289"/>
        <v>-1.8732500000000005</v>
      </c>
      <c r="AZ292" s="3">
        <f t="shared" si="290"/>
        <v>-1.8732500000000005</v>
      </c>
      <c r="BA292" s="3">
        <f t="shared" si="291"/>
        <v>-1.8732500000000005</v>
      </c>
      <c r="BB292" s="3">
        <f t="shared" si="292"/>
        <v>-1.9575462500000005</v>
      </c>
      <c r="BC292" s="3">
        <f t="shared" si="293"/>
        <v>-2.0418425000000009</v>
      </c>
      <c r="BD292" s="3">
        <f t="shared" si="294"/>
        <v>-1.9575462500000005</v>
      </c>
      <c r="BE292" s="3">
        <f t="shared" si="295"/>
        <v>-2.0418425000000009</v>
      </c>
      <c r="BF292" s="3">
        <f t="shared" si="296"/>
        <v>-1.9575462500000005</v>
      </c>
      <c r="BG292" s="3">
        <f t="shared" si="297"/>
        <v>-2.0418425000000009</v>
      </c>
    </row>
    <row r="293" spans="1:59" ht="15" x14ac:dyDescent="0.25">
      <c r="A293" s="38" t="s">
        <v>453</v>
      </c>
      <c r="B293" s="38" t="s">
        <v>49</v>
      </c>
      <c r="C293" s="38" t="s">
        <v>186</v>
      </c>
      <c r="D293" s="38"/>
      <c r="E293" s="39">
        <f>AVERAGE(IFERROR(VLOOKUP($A293,'Nates Projections'!$A$8:$O$500,5,FALSE),VLOOKUP($A293,'Blakes Projections'!$A$8:$O$500,5,FALSE)),IFERROR(VLOOKUP($A293,'Blakes Projections'!$A$8:$O$500,5,FALSE),VLOOKUP($A293,'Nates Projections'!$A$8:$O$500,5,FALSE)))</f>
        <v>84</v>
      </c>
      <c r="F293" s="38">
        <f>AVERAGE(IFERROR(VLOOKUP($A293,'Nates Projections'!$A$8:$O$500,6,FALSE),VLOOKUP($A293,'Blakes Projections'!$A$8:$O$500,6,FALSE)),IFERROR(VLOOKUP($A293,'Blakes Projections'!$A$8:$O$500,6,FALSE),VLOOKUP($A293,'Nates Projections'!$A$8:$O$500,6,FALSE)))</f>
        <v>17.600000000000001</v>
      </c>
      <c r="G293" s="38">
        <f>AVERAGE(IFERROR(VLOOKUP($A293,'Nates Projections'!$A$8:$O$500,7,FALSE),VLOOKUP($A293,'Blakes Projections'!$A$8:$O$500,7,FALSE)),IFERROR(VLOOKUP($A293,'Blakes Projections'!$A$8:$O$500,7,FALSE),VLOOKUP($A293,'Nates Projections'!$A$8:$O$500,7,FALSE)))</f>
        <v>23.45</v>
      </c>
      <c r="H293" s="38">
        <f>AVERAGE(IFERROR(VLOOKUP($A293,'Nates Projections'!$A$8:$O$500,8,FALSE),VLOOKUP($A293,'Blakes Projections'!$A$8:$O$500,8,FALSE)),IFERROR(VLOOKUP($A293,'Blakes Projections'!$A$8:$O$500,8,FALSE),VLOOKUP($A293,'Nates Projections'!$A$8:$O$500,8,FALSE)))</f>
        <v>41.05</v>
      </c>
      <c r="I293" s="38">
        <f>AVERAGE(IFERROR(VLOOKUP($A293,'Nates Projections'!$A$8:$O$500,9,FALSE),VLOOKUP($A293,'Blakes Projections'!$A$8:$O$500,9,FALSE)),IFERROR(VLOOKUP($A293,'Blakes Projections'!$A$8:$O$500,9,FALSE),VLOOKUP($A293,'Nates Projections'!$A$8:$O$500,9,FALSE)))</f>
        <v>7.75</v>
      </c>
      <c r="J293" s="38">
        <f>AVERAGE(IFERROR(VLOOKUP($A293,'Nates Projections'!$A$8:$O$500,10,FALSE),VLOOKUP($A293,'Blakes Projections'!$A$8:$O$500,10,FALSE)),IFERROR(VLOOKUP($A293,'Blakes Projections'!$A$8:$O$500,10,FALSE),VLOOKUP($A293,'Nates Projections'!$A$8:$O$500,10,FALSE)))</f>
        <v>111.5</v>
      </c>
      <c r="K293" s="38">
        <f>AVERAGE(IFERROR(VLOOKUP($A293,'Nates Projections'!$A$8:$O$500,11,FALSE),VLOOKUP($A293,'Blakes Projections'!$A$8:$O$500,11,FALSE)),IFERROR(VLOOKUP($A293,'Blakes Projections'!$A$8:$O$500,11,FALSE),VLOOKUP($A293,'Nates Projections'!$A$8:$O$500,11,FALSE)))</f>
        <v>167.05</v>
      </c>
      <c r="L293" s="38">
        <f>AVERAGE(IFERROR(VLOOKUP($A293,'Nates Projections'!$A$8:$O$500,12,FALSE),VLOOKUP($A293,'Blakes Projections'!$A$8:$O$500,12,FALSE)),IFERROR(VLOOKUP($A293,'Blakes Projections'!$A$8:$O$500,12,FALSE),VLOOKUP($A293,'Nates Projections'!$A$8:$O$500,12,FALSE)))</f>
        <v>46.75</v>
      </c>
      <c r="M293" s="38">
        <f>AVERAGE(IFERROR(VLOOKUP($A293,'Nates Projections'!$A$8:$O$500,13,FALSE),VLOOKUP($A293,'Blakes Projections'!$A$8:$O$500,13,FALSE)),IFERROR(VLOOKUP($A293,'Blakes Projections'!$A$8:$O$500,13,FALSE),VLOOKUP($A293,'Nates Projections'!$A$8:$O$500,13,FALSE)))</f>
        <v>48.7</v>
      </c>
      <c r="N293" s="52">
        <f t="shared" si="276"/>
        <v>0.15784753363228701</v>
      </c>
      <c r="O293" s="71">
        <f>AVERAGE(IFERROR(VLOOKUP($A293,'Nates Projections'!$A$8:$O$500,15,FALSE),VLOOKUP($A293,'Blakes Projections'!$A$8:$O$500,15,FALSE)),IFERROR(VLOOKUP($A293,'Blakes Projections'!$A$8:$O$500,15,FALSE),VLOOKUP($A293,'Nates Projections'!$A$8:$O$500,15,FALSE)))</f>
        <v>14.975</v>
      </c>
      <c r="P293" s="55">
        <f t="shared" ref="P293:Y293" si="327">IF(F$4="Yes",F293*F$5,0)</f>
        <v>88</v>
      </c>
      <c r="Q293" s="55">
        <f t="shared" si="327"/>
        <v>87.9375</v>
      </c>
      <c r="R293" s="55">
        <f t="shared" si="327"/>
        <v>0</v>
      </c>
      <c r="S293" s="55">
        <f t="shared" si="327"/>
        <v>3.875</v>
      </c>
      <c r="T293" s="55">
        <f t="shared" si="327"/>
        <v>55.75</v>
      </c>
      <c r="U293" s="55">
        <f t="shared" si="327"/>
        <v>50.115000000000002</v>
      </c>
      <c r="V293" s="55">
        <f t="shared" si="327"/>
        <v>28.05</v>
      </c>
      <c r="W293" s="55">
        <f t="shared" si="327"/>
        <v>0</v>
      </c>
      <c r="X293" s="55">
        <f t="shared" si="327"/>
        <v>0</v>
      </c>
      <c r="Y293" s="56">
        <f t="shared" si="327"/>
        <v>0</v>
      </c>
      <c r="Z293" s="57">
        <f t="shared" si="278"/>
        <v>313.72750000000002</v>
      </c>
      <c r="AA293" s="59">
        <f t="shared" si="279"/>
        <v>3.7348511904761907</v>
      </c>
      <c r="AB293" s="59">
        <f t="shared" si="280"/>
        <v>-1.9028767023809514</v>
      </c>
      <c r="AC293" s="1"/>
      <c r="AD293" s="1"/>
      <c r="AE293" s="1"/>
      <c r="AF293" s="1"/>
      <c r="AG293" s="1"/>
      <c r="AH293" s="1"/>
      <c r="AI293" s="1"/>
      <c r="AJ293" s="1"/>
      <c r="AK293" s="1"/>
      <c r="AL293" s="1">
        <f>IFERROR(VLOOKUP(C293,CALC!$K$2:$M$8,2,FALSE),1)</f>
        <v>1.08</v>
      </c>
      <c r="AM293" s="1">
        <f>IFERROR(VLOOKUP(C293,CALC!$K$2:$M$8,3,FALSE),1)</f>
        <v>1.04</v>
      </c>
      <c r="AN293" s="1">
        <f>VLOOKUP(B293,CALC!$E$2:$H$33,3,FALSE)</f>
        <v>0.81</v>
      </c>
      <c r="AO293" s="1">
        <f>VLOOKUP(B293,CALC!$E$2:$H$33,4,FALSE)</f>
        <v>0.90500000000000003</v>
      </c>
      <c r="AP293" s="1"/>
      <c r="AQ293" s="3">
        <f t="shared" si="281"/>
        <v>3.8842452380952386</v>
      </c>
      <c r="AR293" s="3">
        <f t="shared" si="282"/>
        <v>4.033639285714286</v>
      </c>
      <c r="AS293" s="3">
        <f t="shared" si="283"/>
        <v>3.3800403273809527</v>
      </c>
      <c r="AT293" s="3">
        <f t="shared" si="284"/>
        <v>3.0252294642857147</v>
      </c>
      <c r="AU293" s="3">
        <f t="shared" si="285"/>
        <v>3.5152419404761912</v>
      </c>
      <c r="AV293" s="3">
        <f t="shared" si="286"/>
        <v>3.1462386428571434</v>
      </c>
      <c r="AW293" s="3">
        <f t="shared" si="287"/>
        <v>3.6504435535714288</v>
      </c>
      <c r="AX293" s="3">
        <f t="shared" si="288"/>
        <v>3.2672478214285721</v>
      </c>
      <c r="AY293" s="3">
        <f t="shared" si="289"/>
        <v>-2.0217559523809512</v>
      </c>
      <c r="AZ293" s="3">
        <f t="shared" si="290"/>
        <v>-2.1026261904761894</v>
      </c>
      <c r="BA293" s="3">
        <f t="shared" si="291"/>
        <v>-2.1834964285714276</v>
      </c>
      <c r="BB293" s="3">
        <f t="shared" si="292"/>
        <v>-1.829689136904761</v>
      </c>
      <c r="BC293" s="3">
        <f t="shared" si="293"/>
        <v>-1.6376223214285706</v>
      </c>
      <c r="BD293" s="3">
        <f t="shared" si="294"/>
        <v>-1.9028767023809514</v>
      </c>
      <c r="BE293" s="3">
        <f t="shared" si="295"/>
        <v>-1.7031272142857135</v>
      </c>
      <c r="BF293" s="3">
        <f t="shared" si="296"/>
        <v>-1.9760642678571421</v>
      </c>
      <c r="BG293" s="3">
        <f t="shared" si="297"/>
        <v>-1.7686321071428563</v>
      </c>
    </row>
    <row r="294" spans="1:59" ht="15" x14ac:dyDescent="0.25">
      <c r="A294" s="38" t="s">
        <v>476</v>
      </c>
      <c r="B294" s="38" t="s">
        <v>70</v>
      </c>
      <c r="C294" s="38" t="s">
        <v>153</v>
      </c>
      <c r="D294" s="38"/>
      <c r="E294" s="39">
        <f>AVERAGE(IFERROR(VLOOKUP($A294,'Nates Projections'!$A$8:$O$500,5,FALSE),VLOOKUP($A294,'Blakes Projections'!$A$8:$O$500,5,FALSE)),IFERROR(VLOOKUP($A294,'Blakes Projections'!$A$8:$O$500,5,FALSE),VLOOKUP($A294,'Nates Projections'!$A$8:$O$500,5,FALSE)))</f>
        <v>84</v>
      </c>
      <c r="F294" s="38">
        <f>AVERAGE(IFERROR(VLOOKUP($A294,'Nates Projections'!$A$8:$O$500,6,FALSE),VLOOKUP($A294,'Blakes Projections'!$A$8:$O$500,6,FALSE)),IFERROR(VLOOKUP($A294,'Blakes Projections'!$A$8:$O$500,6,FALSE),VLOOKUP($A294,'Nates Projections'!$A$8:$O$500,6,FALSE)))</f>
        <v>13.9</v>
      </c>
      <c r="G294" s="38">
        <f>AVERAGE(IFERROR(VLOOKUP($A294,'Nates Projections'!$A$8:$O$500,7,FALSE),VLOOKUP($A294,'Blakes Projections'!$A$8:$O$500,7,FALSE)),IFERROR(VLOOKUP($A294,'Blakes Projections'!$A$8:$O$500,7,FALSE),VLOOKUP($A294,'Nates Projections'!$A$8:$O$500,7,FALSE)))</f>
        <v>35.1</v>
      </c>
      <c r="H294" s="38">
        <f>AVERAGE(IFERROR(VLOOKUP($A294,'Nates Projections'!$A$8:$O$500,8,FALSE),VLOOKUP($A294,'Blakes Projections'!$A$8:$O$500,8,FALSE)),IFERROR(VLOOKUP($A294,'Blakes Projections'!$A$8:$O$500,8,FALSE),VLOOKUP($A294,'Nates Projections'!$A$8:$O$500,8,FALSE)))</f>
        <v>49</v>
      </c>
      <c r="I294" s="38">
        <f>AVERAGE(IFERROR(VLOOKUP($A294,'Nates Projections'!$A$8:$O$500,9,FALSE),VLOOKUP($A294,'Blakes Projections'!$A$8:$O$500,9,FALSE)),IFERROR(VLOOKUP($A294,'Blakes Projections'!$A$8:$O$500,9,FALSE),VLOOKUP($A294,'Nates Projections'!$A$8:$O$500,9,FALSE)))</f>
        <v>12.55</v>
      </c>
      <c r="J294" s="38">
        <f>AVERAGE(IFERROR(VLOOKUP($A294,'Nates Projections'!$A$8:$O$500,10,FALSE),VLOOKUP($A294,'Blakes Projections'!$A$8:$O$500,10,FALSE)),IFERROR(VLOOKUP($A294,'Blakes Projections'!$A$8:$O$500,10,FALSE),VLOOKUP($A294,'Nates Projections'!$A$8:$O$500,10,FALSE)))</f>
        <v>95</v>
      </c>
      <c r="K294" s="38">
        <f>AVERAGE(IFERROR(VLOOKUP($A294,'Nates Projections'!$A$8:$O$500,11,FALSE),VLOOKUP($A294,'Blakes Projections'!$A$8:$O$500,11,FALSE)),IFERROR(VLOOKUP($A294,'Blakes Projections'!$A$8:$O$500,11,FALSE),VLOOKUP($A294,'Nates Projections'!$A$8:$O$500,11,FALSE)))</f>
        <v>30.15</v>
      </c>
      <c r="L294" s="38">
        <f>AVERAGE(IFERROR(VLOOKUP($A294,'Nates Projections'!$A$8:$O$500,12,FALSE),VLOOKUP($A294,'Blakes Projections'!$A$8:$O$500,12,FALSE)),IFERROR(VLOOKUP($A294,'Blakes Projections'!$A$8:$O$500,12,FALSE),VLOOKUP($A294,'Nates Projections'!$A$8:$O$500,12,FALSE)))</f>
        <v>91.7</v>
      </c>
      <c r="M294" s="38">
        <f>AVERAGE(IFERROR(VLOOKUP($A294,'Nates Projections'!$A$8:$O$500,13,FALSE),VLOOKUP($A294,'Blakes Projections'!$A$8:$O$500,13,FALSE)),IFERROR(VLOOKUP($A294,'Blakes Projections'!$A$8:$O$500,13,FALSE),VLOOKUP($A294,'Nates Projections'!$A$8:$O$500,13,FALSE)))</f>
        <v>17.850000000000001</v>
      </c>
      <c r="N294" s="52">
        <f t="shared" si="276"/>
        <v>0.1463157894736842</v>
      </c>
      <c r="O294" s="71">
        <f>AVERAGE(IFERROR(VLOOKUP($A294,'Nates Projections'!$A$8:$O$500,15,FALSE),VLOOKUP($A294,'Blakes Projections'!$A$8:$O$500,15,FALSE)),IFERROR(VLOOKUP($A294,'Blakes Projections'!$A$8:$O$500,15,FALSE),VLOOKUP($A294,'Nates Projections'!$A$8:$O$500,15,FALSE)))</f>
        <v>19.25</v>
      </c>
      <c r="P294" s="55">
        <f t="shared" ref="P294:Y294" si="328">IF(F$4="Yes",F294*F$5,0)</f>
        <v>69.5</v>
      </c>
      <c r="Q294" s="55">
        <f t="shared" si="328"/>
        <v>131.625</v>
      </c>
      <c r="R294" s="55">
        <f t="shared" si="328"/>
        <v>0</v>
      </c>
      <c r="S294" s="55">
        <f t="shared" si="328"/>
        <v>6.2750000000000004</v>
      </c>
      <c r="T294" s="55">
        <f t="shared" si="328"/>
        <v>47.5</v>
      </c>
      <c r="U294" s="55">
        <f t="shared" si="328"/>
        <v>9.0449999999999999</v>
      </c>
      <c r="V294" s="55">
        <f t="shared" si="328"/>
        <v>55.02</v>
      </c>
      <c r="W294" s="55">
        <f t="shared" si="328"/>
        <v>0</v>
      </c>
      <c r="X294" s="55">
        <f t="shared" si="328"/>
        <v>0</v>
      </c>
      <c r="Y294" s="56">
        <f t="shared" si="328"/>
        <v>0</v>
      </c>
      <c r="Z294" s="57">
        <f t="shared" si="278"/>
        <v>318.96499999999997</v>
      </c>
      <c r="AA294" s="59">
        <f t="shared" si="279"/>
        <v>3.7972023809523807</v>
      </c>
      <c r="AB294" s="59">
        <f t="shared" si="280"/>
        <v>-2.0066264166666659</v>
      </c>
      <c r="AC294" s="1"/>
      <c r="AD294" s="1"/>
      <c r="AE294" s="1"/>
      <c r="AF294" s="1"/>
      <c r="AG294" s="1"/>
      <c r="AH294" s="1"/>
      <c r="AI294" s="1"/>
      <c r="AJ294" s="1"/>
      <c r="AK294" s="1"/>
      <c r="AL294" s="1">
        <f>IFERROR(VLOOKUP(C294,CALC!$K$2:$M$8,2,FALSE),1)</f>
        <v>0.96</v>
      </c>
      <c r="AM294" s="1">
        <f>IFERROR(VLOOKUP(C294,CALC!$K$2:$M$8,3,FALSE),1)</f>
        <v>0.98</v>
      </c>
      <c r="AN294" s="1">
        <f>VLOOKUP(B294,CALC!$E$2:$H$33,3,FALSE)</f>
        <v>1.0900000000000001</v>
      </c>
      <c r="AO294" s="1">
        <f>VLOOKUP(B294,CALC!$E$2:$H$33,4,FALSE)</f>
        <v>1.0449999999999999</v>
      </c>
      <c r="AP294" s="1"/>
      <c r="AQ294" s="3">
        <f t="shared" si="281"/>
        <v>3.7212583333333331</v>
      </c>
      <c r="AR294" s="3">
        <f t="shared" si="282"/>
        <v>3.6453142857142855</v>
      </c>
      <c r="AS294" s="3">
        <f t="shared" si="283"/>
        <v>3.9680764880952375</v>
      </c>
      <c r="AT294" s="3">
        <f t="shared" si="284"/>
        <v>4.1389505952380956</v>
      </c>
      <c r="AU294" s="3">
        <f t="shared" si="285"/>
        <v>3.8887149583333329</v>
      </c>
      <c r="AV294" s="3">
        <f t="shared" si="286"/>
        <v>4.0561715833333336</v>
      </c>
      <c r="AW294" s="3">
        <f t="shared" si="287"/>
        <v>3.8093534285714279</v>
      </c>
      <c r="AX294" s="3">
        <f t="shared" si="288"/>
        <v>3.9733925714285716</v>
      </c>
      <c r="AY294" s="3">
        <f t="shared" si="289"/>
        <v>-1.9594047619047612</v>
      </c>
      <c r="AZ294" s="3">
        <f t="shared" si="290"/>
        <v>-1.920216666666666</v>
      </c>
      <c r="BA294" s="3">
        <f t="shared" si="291"/>
        <v>-1.8810285714285706</v>
      </c>
      <c r="BB294" s="3">
        <f t="shared" si="292"/>
        <v>-2.0475779761904751</v>
      </c>
      <c r="BC294" s="3">
        <f t="shared" si="293"/>
        <v>-2.1357511904761899</v>
      </c>
      <c r="BD294" s="3">
        <f t="shared" si="294"/>
        <v>-2.0066264166666659</v>
      </c>
      <c r="BE294" s="3">
        <f t="shared" si="295"/>
        <v>-2.0930361666666659</v>
      </c>
      <c r="BF294" s="3">
        <f t="shared" si="296"/>
        <v>-1.9656748571428562</v>
      </c>
      <c r="BG294" s="3">
        <f t="shared" si="297"/>
        <v>-2.050321142857142</v>
      </c>
    </row>
    <row r="295" spans="1:59" ht="15" x14ac:dyDescent="0.25">
      <c r="A295" s="38" t="s">
        <v>454</v>
      </c>
      <c r="B295" s="38" t="s">
        <v>37</v>
      </c>
      <c r="C295" s="38" t="s">
        <v>181</v>
      </c>
      <c r="D295" s="38"/>
      <c r="E295" s="39">
        <f>AVERAGE(IFERROR(VLOOKUP($A295,'Nates Projections'!$A$8:$O$500,5,FALSE),VLOOKUP($A295,'Blakes Projections'!$A$8:$O$500,5,FALSE)),IFERROR(VLOOKUP($A295,'Blakes Projections'!$A$8:$O$500,5,FALSE),VLOOKUP($A295,'Nates Projections'!$A$8:$O$500,5,FALSE)))</f>
        <v>84</v>
      </c>
      <c r="F295" s="38">
        <f>AVERAGE(IFERROR(VLOOKUP($A295,'Nates Projections'!$A$8:$O$500,6,FALSE),VLOOKUP($A295,'Blakes Projections'!$A$8:$O$500,6,FALSE)),IFERROR(VLOOKUP($A295,'Blakes Projections'!$A$8:$O$500,6,FALSE),VLOOKUP($A295,'Nates Projections'!$A$8:$O$500,6,FALSE)))</f>
        <v>8.4</v>
      </c>
      <c r="G295" s="38">
        <f>AVERAGE(IFERROR(VLOOKUP($A295,'Nates Projections'!$A$8:$O$500,7,FALSE),VLOOKUP($A295,'Blakes Projections'!$A$8:$O$500,7,FALSE)),IFERROR(VLOOKUP($A295,'Blakes Projections'!$A$8:$O$500,7,FALSE),VLOOKUP($A295,'Nates Projections'!$A$8:$O$500,7,FALSE)))</f>
        <v>22.6</v>
      </c>
      <c r="H295" s="38">
        <f>AVERAGE(IFERROR(VLOOKUP($A295,'Nates Projections'!$A$8:$O$500,8,FALSE),VLOOKUP($A295,'Blakes Projections'!$A$8:$O$500,8,FALSE)),IFERROR(VLOOKUP($A295,'Blakes Projections'!$A$8:$O$500,8,FALSE),VLOOKUP($A295,'Nates Projections'!$A$8:$O$500,8,FALSE)))</f>
        <v>31</v>
      </c>
      <c r="I295" s="38">
        <f>AVERAGE(IFERROR(VLOOKUP($A295,'Nates Projections'!$A$8:$O$500,9,FALSE),VLOOKUP($A295,'Blakes Projections'!$A$8:$O$500,9,FALSE)),IFERROR(VLOOKUP($A295,'Blakes Projections'!$A$8:$O$500,9,FALSE),VLOOKUP($A295,'Nates Projections'!$A$8:$O$500,9,FALSE)))</f>
        <v>7.5</v>
      </c>
      <c r="J295" s="38">
        <f>AVERAGE(IFERROR(VLOOKUP($A295,'Nates Projections'!$A$8:$O$500,10,FALSE),VLOOKUP($A295,'Blakes Projections'!$A$8:$O$500,10,FALSE)),IFERROR(VLOOKUP($A295,'Blakes Projections'!$A$8:$O$500,10,FALSE),VLOOKUP($A295,'Nates Projections'!$A$8:$O$500,10,FALSE)))</f>
        <v>116.2</v>
      </c>
      <c r="K295" s="38">
        <f>AVERAGE(IFERROR(VLOOKUP($A295,'Nates Projections'!$A$8:$O$500,11,FALSE),VLOOKUP($A295,'Blakes Projections'!$A$8:$O$500,11,FALSE)),IFERROR(VLOOKUP($A295,'Blakes Projections'!$A$8:$O$500,11,FALSE),VLOOKUP($A295,'Nates Projections'!$A$8:$O$500,11,FALSE)))</f>
        <v>20.3</v>
      </c>
      <c r="L295" s="38">
        <f>AVERAGE(IFERROR(VLOOKUP($A295,'Nates Projections'!$A$8:$O$500,12,FALSE),VLOOKUP($A295,'Blakes Projections'!$A$8:$O$500,12,FALSE)),IFERROR(VLOOKUP($A295,'Blakes Projections'!$A$8:$O$500,12,FALSE),VLOOKUP($A295,'Nates Projections'!$A$8:$O$500,12,FALSE)))</f>
        <v>91.4</v>
      </c>
      <c r="M295" s="38">
        <f>AVERAGE(IFERROR(VLOOKUP($A295,'Nates Projections'!$A$8:$O$500,13,FALSE),VLOOKUP($A295,'Blakes Projections'!$A$8:$O$500,13,FALSE)),IFERROR(VLOOKUP($A295,'Blakes Projections'!$A$8:$O$500,13,FALSE),VLOOKUP($A295,'Nates Projections'!$A$8:$O$500,13,FALSE)))</f>
        <v>45.7</v>
      </c>
      <c r="N295" s="52">
        <f t="shared" si="276"/>
        <v>7.2289156626506021E-2</v>
      </c>
      <c r="O295" s="71">
        <f>AVERAGE(IFERROR(VLOOKUP($A295,'Nates Projections'!$A$8:$O$500,15,FALSE),VLOOKUP($A295,'Blakes Projections'!$A$8:$O$500,15,FALSE)),IFERROR(VLOOKUP($A295,'Blakes Projections'!$A$8:$O$500,15,FALSE),VLOOKUP($A295,'Nates Projections'!$A$8:$O$500,15,FALSE)))</f>
        <v>16</v>
      </c>
      <c r="P295" s="55">
        <f t="shared" ref="P295:Y295" si="329">IF(F$4="Yes",F295*F$5,0)</f>
        <v>42</v>
      </c>
      <c r="Q295" s="55">
        <f t="shared" si="329"/>
        <v>84.75</v>
      </c>
      <c r="R295" s="55">
        <f t="shared" si="329"/>
        <v>0</v>
      </c>
      <c r="S295" s="55">
        <f t="shared" si="329"/>
        <v>3.75</v>
      </c>
      <c r="T295" s="55">
        <f t="shared" si="329"/>
        <v>58.1</v>
      </c>
      <c r="U295" s="55">
        <f t="shared" si="329"/>
        <v>6.09</v>
      </c>
      <c r="V295" s="55">
        <f t="shared" si="329"/>
        <v>54.84</v>
      </c>
      <c r="W295" s="55">
        <f t="shared" si="329"/>
        <v>0</v>
      </c>
      <c r="X295" s="55">
        <f t="shared" si="329"/>
        <v>0</v>
      </c>
      <c r="Y295" s="56">
        <f t="shared" si="329"/>
        <v>0</v>
      </c>
      <c r="Z295" s="57">
        <f t="shared" si="278"/>
        <v>249.53</v>
      </c>
      <c r="AA295" s="59">
        <f t="shared" si="279"/>
        <v>2.9705952380952381</v>
      </c>
      <c r="AB295" s="59">
        <f t="shared" si="280"/>
        <v>-1.9148634523809531</v>
      </c>
      <c r="AC295" s="1"/>
      <c r="AD295" s="1"/>
      <c r="AE295" s="1"/>
      <c r="AF295" s="1"/>
      <c r="AG295" s="1"/>
      <c r="AH295" s="1"/>
      <c r="AI295" s="1"/>
      <c r="AJ295" s="1"/>
      <c r="AK295" s="1"/>
      <c r="AL295" s="1">
        <f>IFERROR(VLOOKUP(C295,CALC!$K$2:$M$8,2,FALSE),1)</f>
        <v>1</v>
      </c>
      <c r="AM295" s="1">
        <f>IFERROR(VLOOKUP(C295,CALC!$K$2:$M$8,3,FALSE),1)</f>
        <v>1</v>
      </c>
      <c r="AN295" s="1">
        <f>VLOOKUP(B295,CALC!$E$2:$H$33,3,FALSE)</f>
        <v>0.97</v>
      </c>
      <c r="AO295" s="1">
        <f>VLOOKUP(B295,CALC!$E$2:$H$33,4,FALSE)</f>
        <v>0.98499999999999999</v>
      </c>
      <c r="AP295" s="1"/>
      <c r="AQ295" s="3">
        <f t="shared" si="281"/>
        <v>2.9705952380952381</v>
      </c>
      <c r="AR295" s="3">
        <f t="shared" si="282"/>
        <v>2.9705952380952381</v>
      </c>
      <c r="AS295" s="3">
        <f t="shared" si="283"/>
        <v>2.9260363095238096</v>
      </c>
      <c r="AT295" s="3">
        <f t="shared" si="284"/>
        <v>2.881477380952381</v>
      </c>
      <c r="AU295" s="3">
        <f t="shared" si="285"/>
        <v>2.9260363095238096</v>
      </c>
      <c r="AV295" s="3">
        <f t="shared" si="286"/>
        <v>2.881477380952381</v>
      </c>
      <c r="AW295" s="3">
        <f t="shared" si="287"/>
        <v>2.9260363095238096</v>
      </c>
      <c r="AX295" s="3">
        <f t="shared" si="288"/>
        <v>2.881477380952381</v>
      </c>
      <c r="AY295" s="3">
        <f t="shared" si="289"/>
        <v>-1.9440238095238103</v>
      </c>
      <c r="AZ295" s="3">
        <f t="shared" si="290"/>
        <v>-1.9440238095238103</v>
      </c>
      <c r="BA295" s="3">
        <f t="shared" si="291"/>
        <v>-1.9440238095238103</v>
      </c>
      <c r="BB295" s="3">
        <f t="shared" si="292"/>
        <v>-1.9148634523809531</v>
      </c>
      <c r="BC295" s="3">
        <f t="shared" si="293"/>
        <v>-1.885703095238096</v>
      </c>
      <c r="BD295" s="3">
        <f t="shared" si="294"/>
        <v>-1.9148634523809531</v>
      </c>
      <c r="BE295" s="3">
        <f t="shared" si="295"/>
        <v>-1.885703095238096</v>
      </c>
      <c r="BF295" s="3">
        <f t="shared" si="296"/>
        <v>-1.9148634523809531</v>
      </c>
      <c r="BG295" s="3">
        <f t="shared" si="297"/>
        <v>-1.885703095238096</v>
      </c>
    </row>
    <row r="296" spans="1:59" ht="15" x14ac:dyDescent="0.25">
      <c r="A296" s="38" t="s">
        <v>482</v>
      </c>
      <c r="B296" s="38" t="s">
        <v>61</v>
      </c>
      <c r="C296" s="38" t="s">
        <v>181</v>
      </c>
      <c r="D296" s="38"/>
      <c r="E296" s="39">
        <f>AVERAGE(IFERROR(VLOOKUP($A296,'Nates Projections'!$A$8:$O$500,5,FALSE),VLOOKUP($A296,'Blakes Projections'!$A$8:$O$500,5,FALSE)),IFERROR(VLOOKUP($A296,'Blakes Projections'!$A$8:$O$500,5,FALSE),VLOOKUP($A296,'Nates Projections'!$A$8:$O$500,5,FALSE)))</f>
        <v>84</v>
      </c>
      <c r="F296" s="38">
        <f>AVERAGE(IFERROR(VLOOKUP($A296,'Nates Projections'!$A$8:$O$500,6,FALSE),VLOOKUP($A296,'Blakes Projections'!$A$8:$O$500,6,FALSE)),IFERROR(VLOOKUP($A296,'Blakes Projections'!$A$8:$O$500,6,FALSE),VLOOKUP($A296,'Nates Projections'!$A$8:$O$500,6,FALSE)))</f>
        <v>5.3000000000000007</v>
      </c>
      <c r="G296" s="38">
        <f>AVERAGE(IFERROR(VLOOKUP($A296,'Nates Projections'!$A$8:$O$500,7,FALSE),VLOOKUP($A296,'Blakes Projections'!$A$8:$O$500,7,FALSE)),IFERROR(VLOOKUP($A296,'Blakes Projections'!$A$8:$O$500,7,FALSE),VLOOKUP($A296,'Nates Projections'!$A$8:$O$500,7,FALSE)))</f>
        <v>22.75</v>
      </c>
      <c r="H296" s="38">
        <f>AVERAGE(IFERROR(VLOOKUP($A296,'Nates Projections'!$A$8:$O$500,8,FALSE),VLOOKUP($A296,'Blakes Projections'!$A$8:$O$500,8,FALSE)),IFERROR(VLOOKUP($A296,'Blakes Projections'!$A$8:$O$500,8,FALSE),VLOOKUP($A296,'Nates Projections'!$A$8:$O$500,8,FALSE)))</f>
        <v>28.05</v>
      </c>
      <c r="I296" s="38">
        <f>AVERAGE(IFERROR(VLOOKUP($A296,'Nates Projections'!$A$8:$O$500,9,FALSE),VLOOKUP($A296,'Blakes Projections'!$A$8:$O$500,9,FALSE)),IFERROR(VLOOKUP($A296,'Blakes Projections'!$A$8:$O$500,9,FALSE),VLOOKUP($A296,'Nates Projections'!$A$8:$O$500,9,FALSE)))</f>
        <v>8.65</v>
      </c>
      <c r="J296" s="38">
        <f>AVERAGE(IFERROR(VLOOKUP($A296,'Nates Projections'!$A$8:$O$500,10,FALSE),VLOOKUP($A296,'Blakes Projections'!$A$8:$O$500,10,FALSE)),IFERROR(VLOOKUP($A296,'Blakes Projections'!$A$8:$O$500,10,FALSE),VLOOKUP($A296,'Nates Projections'!$A$8:$O$500,10,FALSE)))</f>
        <v>101.6</v>
      </c>
      <c r="K296" s="38">
        <f>AVERAGE(IFERROR(VLOOKUP($A296,'Nates Projections'!$A$8:$O$500,11,FALSE),VLOOKUP($A296,'Blakes Projections'!$A$8:$O$500,11,FALSE)),IFERROR(VLOOKUP($A296,'Blakes Projections'!$A$8:$O$500,11,FALSE),VLOOKUP($A296,'Nates Projections'!$A$8:$O$500,11,FALSE)))</f>
        <v>104.3</v>
      </c>
      <c r="L296" s="38">
        <f>AVERAGE(IFERROR(VLOOKUP($A296,'Nates Projections'!$A$8:$O$500,12,FALSE),VLOOKUP($A296,'Blakes Projections'!$A$8:$O$500,12,FALSE)),IFERROR(VLOOKUP($A296,'Blakes Projections'!$A$8:$O$500,12,FALSE),VLOOKUP($A296,'Nates Projections'!$A$8:$O$500,12,FALSE)))</f>
        <v>91.05</v>
      </c>
      <c r="M296" s="38">
        <f>AVERAGE(IFERROR(VLOOKUP($A296,'Nates Projections'!$A$8:$O$500,13,FALSE),VLOOKUP($A296,'Blakes Projections'!$A$8:$O$500,13,FALSE)),IFERROR(VLOOKUP($A296,'Blakes Projections'!$A$8:$O$500,13,FALSE),VLOOKUP($A296,'Nates Projections'!$A$8:$O$500,13,FALSE)))</f>
        <v>47.65</v>
      </c>
      <c r="N296" s="52">
        <f t="shared" si="276"/>
        <v>5.2165354330708673E-2</v>
      </c>
      <c r="O296" s="71">
        <f>AVERAGE(IFERROR(VLOOKUP($A296,'Nates Projections'!$A$8:$O$500,15,FALSE),VLOOKUP($A296,'Blakes Projections'!$A$8:$O$500,15,FALSE)),IFERROR(VLOOKUP($A296,'Blakes Projections'!$A$8:$O$500,15,FALSE),VLOOKUP($A296,'Nates Projections'!$A$8:$O$500,15,FALSE)))</f>
        <v>19.399999999999999</v>
      </c>
      <c r="P296" s="55">
        <f t="shared" ref="P296:Y296" si="330">IF(F$4="Yes",F296*F$5,0)</f>
        <v>26.500000000000004</v>
      </c>
      <c r="Q296" s="55">
        <f t="shared" si="330"/>
        <v>85.3125</v>
      </c>
      <c r="R296" s="55">
        <f t="shared" si="330"/>
        <v>0</v>
      </c>
      <c r="S296" s="55">
        <f t="shared" si="330"/>
        <v>4.3250000000000002</v>
      </c>
      <c r="T296" s="55">
        <f t="shared" si="330"/>
        <v>50.8</v>
      </c>
      <c r="U296" s="55">
        <f t="shared" si="330"/>
        <v>31.29</v>
      </c>
      <c r="V296" s="55">
        <f t="shared" si="330"/>
        <v>54.629999999999995</v>
      </c>
      <c r="W296" s="55">
        <f t="shared" si="330"/>
        <v>0</v>
      </c>
      <c r="X296" s="55">
        <f t="shared" si="330"/>
        <v>0</v>
      </c>
      <c r="Y296" s="56">
        <f t="shared" si="330"/>
        <v>0</v>
      </c>
      <c r="Z296" s="57">
        <f t="shared" si="278"/>
        <v>252.85749999999999</v>
      </c>
      <c r="AA296" s="59">
        <f t="shared" si="279"/>
        <v>3.0102083333333334</v>
      </c>
      <c r="AB296" s="59">
        <f t="shared" si="280"/>
        <v>-1.990109196428572</v>
      </c>
      <c r="AC296" s="1"/>
      <c r="AD296" s="1"/>
      <c r="AE296" s="1"/>
      <c r="AF296" s="1"/>
      <c r="AG296" s="1"/>
      <c r="AH296" s="1"/>
      <c r="AI296" s="1"/>
      <c r="AJ296" s="1"/>
      <c r="AK296" s="1"/>
      <c r="AL296" s="1">
        <f>IFERROR(VLOOKUP(C296,CALC!$K$2:$M$8,2,FALSE),1)</f>
        <v>1</v>
      </c>
      <c r="AM296" s="1">
        <f>IFERROR(VLOOKUP(C296,CALC!$K$2:$M$8,3,FALSE),1)</f>
        <v>1</v>
      </c>
      <c r="AN296" s="1">
        <f>VLOOKUP(B296,CALC!$E$2:$H$33,3,FALSE)</f>
        <v>1.0900000000000001</v>
      </c>
      <c r="AO296" s="1">
        <f>VLOOKUP(B296,CALC!$E$2:$H$33,4,FALSE)</f>
        <v>1.0449999999999999</v>
      </c>
      <c r="AP296" s="1"/>
      <c r="AQ296" s="3">
        <f t="shared" si="281"/>
        <v>3.0102083333333334</v>
      </c>
      <c r="AR296" s="3">
        <f t="shared" si="282"/>
        <v>3.0102083333333334</v>
      </c>
      <c r="AS296" s="3">
        <f t="shared" si="283"/>
        <v>3.1456677083333333</v>
      </c>
      <c r="AT296" s="3">
        <f t="shared" si="284"/>
        <v>3.2811270833333337</v>
      </c>
      <c r="AU296" s="3">
        <f t="shared" si="285"/>
        <v>3.1456677083333333</v>
      </c>
      <c r="AV296" s="3">
        <f t="shared" si="286"/>
        <v>3.2811270833333337</v>
      </c>
      <c r="AW296" s="3">
        <f t="shared" si="287"/>
        <v>3.1456677083333333</v>
      </c>
      <c r="AX296" s="3">
        <f t="shared" si="288"/>
        <v>3.2811270833333337</v>
      </c>
      <c r="AY296" s="3">
        <f t="shared" si="289"/>
        <v>-1.904410714285715</v>
      </c>
      <c r="AZ296" s="3">
        <f t="shared" si="290"/>
        <v>-1.904410714285715</v>
      </c>
      <c r="BA296" s="3">
        <f t="shared" si="291"/>
        <v>-1.904410714285715</v>
      </c>
      <c r="BB296" s="3">
        <f t="shared" si="292"/>
        <v>-1.990109196428572</v>
      </c>
      <c r="BC296" s="3">
        <f t="shared" si="293"/>
        <v>-2.0758076785714294</v>
      </c>
      <c r="BD296" s="3">
        <f t="shared" si="294"/>
        <v>-1.990109196428572</v>
      </c>
      <c r="BE296" s="3">
        <f t="shared" si="295"/>
        <v>-2.0758076785714294</v>
      </c>
      <c r="BF296" s="3">
        <f t="shared" si="296"/>
        <v>-1.990109196428572</v>
      </c>
      <c r="BG296" s="3">
        <f t="shared" si="297"/>
        <v>-2.0758076785714294</v>
      </c>
    </row>
    <row r="297" spans="1:59" ht="15" x14ac:dyDescent="0.25">
      <c r="A297" s="38" t="s">
        <v>458</v>
      </c>
      <c r="B297" s="38" t="s">
        <v>72</v>
      </c>
      <c r="C297" s="38" t="s">
        <v>153</v>
      </c>
      <c r="D297" s="38"/>
      <c r="E297" s="39">
        <f>AVERAGE(IFERROR(VLOOKUP($A297,'Nates Projections'!$A$8:$O$500,5,FALSE),VLOOKUP($A297,'Blakes Projections'!$A$8:$O$500,5,FALSE)),IFERROR(VLOOKUP($A297,'Blakes Projections'!$A$8:$O$500,5,FALSE),VLOOKUP($A297,'Nates Projections'!$A$8:$O$500,5,FALSE)))</f>
        <v>84</v>
      </c>
      <c r="F297" s="38">
        <f>AVERAGE(IFERROR(VLOOKUP($A297,'Nates Projections'!$A$8:$O$500,6,FALSE),VLOOKUP($A297,'Blakes Projections'!$A$8:$O$500,6,FALSE)),IFERROR(VLOOKUP($A297,'Blakes Projections'!$A$8:$O$500,6,FALSE),VLOOKUP($A297,'Nates Projections'!$A$8:$O$500,6,FALSE)))</f>
        <v>18.350000000000001</v>
      </c>
      <c r="G297" s="38">
        <f>AVERAGE(IFERROR(VLOOKUP($A297,'Nates Projections'!$A$8:$O$500,7,FALSE),VLOOKUP($A297,'Blakes Projections'!$A$8:$O$500,7,FALSE)),IFERROR(VLOOKUP($A297,'Blakes Projections'!$A$8:$O$500,7,FALSE),VLOOKUP($A297,'Nates Projections'!$A$8:$O$500,7,FALSE)))</f>
        <v>20.399999999999999</v>
      </c>
      <c r="H297" s="38">
        <f>AVERAGE(IFERROR(VLOOKUP($A297,'Nates Projections'!$A$8:$O$500,8,FALSE),VLOOKUP($A297,'Blakes Projections'!$A$8:$O$500,8,FALSE)),IFERROR(VLOOKUP($A297,'Blakes Projections'!$A$8:$O$500,8,FALSE),VLOOKUP($A297,'Nates Projections'!$A$8:$O$500,8,FALSE)))</f>
        <v>38.75</v>
      </c>
      <c r="I297" s="38">
        <f>AVERAGE(IFERROR(VLOOKUP($A297,'Nates Projections'!$A$8:$O$500,9,FALSE),VLOOKUP($A297,'Blakes Projections'!$A$8:$O$500,9,FALSE)),IFERROR(VLOOKUP($A297,'Blakes Projections'!$A$8:$O$500,9,FALSE),VLOOKUP($A297,'Nates Projections'!$A$8:$O$500,9,FALSE)))</f>
        <v>5</v>
      </c>
      <c r="J297" s="38">
        <f>AVERAGE(IFERROR(VLOOKUP($A297,'Nates Projections'!$A$8:$O$500,10,FALSE),VLOOKUP($A297,'Blakes Projections'!$A$8:$O$500,10,FALSE)),IFERROR(VLOOKUP($A297,'Blakes Projections'!$A$8:$O$500,10,FALSE),VLOOKUP($A297,'Nates Projections'!$A$8:$O$500,10,FALSE)))</f>
        <v>125.65</v>
      </c>
      <c r="K297" s="38">
        <f>AVERAGE(IFERROR(VLOOKUP($A297,'Nates Projections'!$A$8:$O$500,11,FALSE),VLOOKUP($A297,'Blakes Projections'!$A$8:$O$500,11,FALSE)),IFERROR(VLOOKUP($A297,'Blakes Projections'!$A$8:$O$500,11,FALSE),VLOOKUP($A297,'Nates Projections'!$A$8:$O$500,11,FALSE)))</f>
        <v>165.05</v>
      </c>
      <c r="L297" s="38">
        <f>AVERAGE(IFERROR(VLOOKUP($A297,'Nates Projections'!$A$8:$O$500,12,FALSE),VLOOKUP($A297,'Blakes Projections'!$A$8:$O$500,12,FALSE)),IFERROR(VLOOKUP($A297,'Blakes Projections'!$A$8:$O$500,12,FALSE),VLOOKUP($A297,'Nates Projections'!$A$8:$O$500,12,FALSE)))</f>
        <v>50.75</v>
      </c>
      <c r="M297" s="38">
        <f>AVERAGE(IFERROR(VLOOKUP($A297,'Nates Projections'!$A$8:$O$500,13,FALSE),VLOOKUP($A297,'Blakes Projections'!$A$8:$O$500,13,FALSE)),IFERROR(VLOOKUP($A297,'Blakes Projections'!$A$8:$O$500,13,FALSE),VLOOKUP($A297,'Nates Projections'!$A$8:$O$500,13,FALSE)))</f>
        <v>32.1</v>
      </c>
      <c r="N297" s="52">
        <f t="shared" si="276"/>
        <v>0.14604058893752486</v>
      </c>
      <c r="O297" s="71">
        <f>AVERAGE(IFERROR(VLOOKUP($A297,'Nates Projections'!$A$8:$O$500,15,FALSE),VLOOKUP($A297,'Blakes Projections'!$A$8:$O$500,15,FALSE)),IFERROR(VLOOKUP($A297,'Blakes Projections'!$A$8:$O$500,15,FALSE),VLOOKUP($A297,'Nates Projections'!$A$8:$O$500,15,FALSE)))</f>
        <v>16.399999999999999</v>
      </c>
      <c r="P297" s="55">
        <f t="shared" ref="P297:Y297" si="331">IF(F$4="Yes",F297*F$5,0)</f>
        <v>91.75</v>
      </c>
      <c r="Q297" s="55">
        <f t="shared" si="331"/>
        <v>76.5</v>
      </c>
      <c r="R297" s="55">
        <f t="shared" si="331"/>
        <v>0</v>
      </c>
      <c r="S297" s="55">
        <f t="shared" si="331"/>
        <v>2.5</v>
      </c>
      <c r="T297" s="55">
        <f t="shared" si="331"/>
        <v>62.825000000000003</v>
      </c>
      <c r="U297" s="55">
        <f t="shared" si="331"/>
        <v>49.515000000000001</v>
      </c>
      <c r="V297" s="55">
        <f t="shared" si="331"/>
        <v>30.45</v>
      </c>
      <c r="W297" s="55">
        <f t="shared" si="331"/>
        <v>0</v>
      </c>
      <c r="X297" s="55">
        <f t="shared" si="331"/>
        <v>0</v>
      </c>
      <c r="Y297" s="56">
        <f t="shared" si="331"/>
        <v>0</v>
      </c>
      <c r="Z297" s="57">
        <f t="shared" si="278"/>
        <v>313.53999999999996</v>
      </c>
      <c r="AA297" s="59">
        <f t="shared" si="279"/>
        <v>3.7326190476190471</v>
      </c>
      <c r="AB297" s="59">
        <f t="shared" si="280"/>
        <v>-1.983508333333333</v>
      </c>
      <c r="AC297" s="1"/>
      <c r="AD297" s="1"/>
      <c r="AE297" s="1"/>
      <c r="AF297" s="1"/>
      <c r="AG297" s="1"/>
      <c r="AH297" s="1"/>
      <c r="AI297" s="1"/>
      <c r="AJ297" s="1"/>
      <c r="AK297" s="1"/>
      <c r="AL297" s="1">
        <f>IFERROR(VLOOKUP(C297,CALC!$K$2:$M$8,2,FALSE),1)</f>
        <v>0.96</v>
      </c>
      <c r="AM297" s="1">
        <f>IFERROR(VLOOKUP(C297,CALC!$K$2:$M$8,3,FALSE),1)</f>
        <v>0.98</v>
      </c>
      <c r="AN297" s="1">
        <f>VLOOKUP(B297,CALC!$E$2:$H$33,3,FALSE)</f>
        <v>1</v>
      </c>
      <c r="AO297" s="1">
        <f>VLOOKUP(B297,CALC!$E$2:$H$33,4,FALSE)</f>
        <v>1</v>
      </c>
      <c r="AP297" s="1"/>
      <c r="AQ297" s="3">
        <f t="shared" si="281"/>
        <v>3.6579666666666659</v>
      </c>
      <c r="AR297" s="3">
        <f t="shared" si="282"/>
        <v>3.5833142857142852</v>
      </c>
      <c r="AS297" s="3">
        <f t="shared" si="283"/>
        <v>3.7326190476190471</v>
      </c>
      <c r="AT297" s="3">
        <f t="shared" si="284"/>
        <v>3.7326190476190471</v>
      </c>
      <c r="AU297" s="3">
        <f t="shared" si="285"/>
        <v>3.6579666666666659</v>
      </c>
      <c r="AV297" s="3">
        <f t="shared" si="286"/>
        <v>3.6579666666666659</v>
      </c>
      <c r="AW297" s="3">
        <f t="shared" si="287"/>
        <v>3.5833142857142852</v>
      </c>
      <c r="AX297" s="3">
        <f t="shared" si="288"/>
        <v>3.5833142857142852</v>
      </c>
      <c r="AY297" s="3">
        <f t="shared" si="289"/>
        <v>-2.0239880952380949</v>
      </c>
      <c r="AZ297" s="3">
        <f t="shared" si="290"/>
        <v>-1.983508333333333</v>
      </c>
      <c r="BA297" s="3">
        <f t="shared" si="291"/>
        <v>-1.9430285714285711</v>
      </c>
      <c r="BB297" s="3">
        <f t="shared" si="292"/>
        <v>-2.0239880952380949</v>
      </c>
      <c r="BC297" s="3">
        <f t="shared" si="293"/>
        <v>-2.0239880952380949</v>
      </c>
      <c r="BD297" s="3">
        <f t="shared" si="294"/>
        <v>-1.983508333333333</v>
      </c>
      <c r="BE297" s="3">
        <f t="shared" si="295"/>
        <v>-1.983508333333333</v>
      </c>
      <c r="BF297" s="3">
        <f t="shared" si="296"/>
        <v>-1.9430285714285711</v>
      </c>
      <c r="BG297" s="3">
        <f t="shared" si="297"/>
        <v>-1.9430285714285711</v>
      </c>
    </row>
    <row r="298" spans="1:59" ht="15" x14ac:dyDescent="0.25">
      <c r="A298" s="38" t="s">
        <v>444</v>
      </c>
      <c r="B298" s="38" t="s">
        <v>68</v>
      </c>
      <c r="C298" s="38" t="s">
        <v>153</v>
      </c>
      <c r="D298" s="1"/>
      <c r="E298" s="39">
        <f>AVERAGE(IFERROR(VLOOKUP($A298,'Nates Projections'!$A$8:$O$500,5,FALSE),VLOOKUP($A298,'Blakes Projections'!$A$8:$O$500,5,FALSE)),IFERROR(VLOOKUP($A298,'Blakes Projections'!$A$8:$O$500,5,FALSE),VLOOKUP($A298,'Nates Projections'!$A$8:$O$500,5,FALSE)))</f>
        <v>84</v>
      </c>
      <c r="F298" s="38">
        <f>AVERAGE(IFERROR(VLOOKUP($A298,'Nates Projections'!$A$8:$O$500,6,FALSE),VLOOKUP($A298,'Blakes Projections'!$A$8:$O$500,6,FALSE)),IFERROR(VLOOKUP($A298,'Blakes Projections'!$A$8:$O$500,6,FALSE),VLOOKUP($A298,'Nates Projections'!$A$8:$O$500,6,FALSE)))</f>
        <v>18.799999999999997</v>
      </c>
      <c r="G298" s="38">
        <f>AVERAGE(IFERROR(VLOOKUP($A298,'Nates Projections'!$A$8:$O$500,7,FALSE),VLOOKUP($A298,'Blakes Projections'!$A$8:$O$500,7,FALSE)),IFERROR(VLOOKUP($A298,'Blakes Projections'!$A$8:$O$500,7,FALSE),VLOOKUP($A298,'Nates Projections'!$A$8:$O$500,7,FALSE)))</f>
        <v>22.549999999999997</v>
      </c>
      <c r="H298" s="38">
        <f>AVERAGE(IFERROR(VLOOKUP($A298,'Nates Projections'!$A$8:$O$500,8,FALSE),VLOOKUP($A298,'Blakes Projections'!$A$8:$O$500,8,FALSE)),IFERROR(VLOOKUP($A298,'Blakes Projections'!$A$8:$O$500,8,FALSE),VLOOKUP($A298,'Nates Projections'!$A$8:$O$500,8,FALSE)))</f>
        <v>41.3</v>
      </c>
      <c r="I298" s="38">
        <f>AVERAGE(IFERROR(VLOOKUP($A298,'Nates Projections'!$A$8:$O$500,9,FALSE),VLOOKUP($A298,'Blakes Projections'!$A$8:$O$500,9,FALSE)),IFERROR(VLOOKUP($A298,'Blakes Projections'!$A$8:$O$500,9,FALSE),VLOOKUP($A298,'Nates Projections'!$A$8:$O$500,9,FALSE)))</f>
        <v>5.05</v>
      </c>
      <c r="J298" s="38">
        <f>AVERAGE(IFERROR(VLOOKUP($A298,'Nates Projections'!$A$8:$O$500,10,FALSE),VLOOKUP($A298,'Blakes Projections'!$A$8:$O$500,10,FALSE)),IFERROR(VLOOKUP($A298,'Blakes Projections'!$A$8:$O$500,10,FALSE),VLOOKUP($A298,'Nates Projections'!$A$8:$O$500,10,FALSE)))</f>
        <v>155.69999999999999</v>
      </c>
      <c r="K298" s="38">
        <f>AVERAGE(IFERROR(VLOOKUP($A298,'Nates Projections'!$A$8:$O$500,11,FALSE),VLOOKUP($A298,'Blakes Projections'!$A$8:$O$500,11,FALSE)),IFERROR(VLOOKUP($A298,'Blakes Projections'!$A$8:$O$500,11,FALSE),VLOOKUP($A298,'Nates Projections'!$A$8:$O$500,11,FALSE)))</f>
        <v>39.1</v>
      </c>
      <c r="L298" s="38">
        <f>AVERAGE(IFERROR(VLOOKUP($A298,'Nates Projections'!$A$8:$O$500,12,FALSE),VLOOKUP($A298,'Blakes Projections'!$A$8:$O$500,12,FALSE)),IFERROR(VLOOKUP($A298,'Blakes Projections'!$A$8:$O$500,12,FALSE),VLOOKUP($A298,'Nates Projections'!$A$8:$O$500,12,FALSE)))</f>
        <v>69.8</v>
      </c>
      <c r="M298" s="38">
        <f>AVERAGE(IFERROR(VLOOKUP($A298,'Nates Projections'!$A$8:$O$500,13,FALSE),VLOOKUP($A298,'Blakes Projections'!$A$8:$O$500,13,FALSE)),IFERROR(VLOOKUP($A298,'Blakes Projections'!$A$8:$O$500,13,FALSE),VLOOKUP($A298,'Nates Projections'!$A$8:$O$500,13,FALSE)))</f>
        <v>22.1</v>
      </c>
      <c r="N298" s="52">
        <f t="shared" si="276"/>
        <v>0.12074502247912651</v>
      </c>
      <c r="O298" s="71">
        <f>AVERAGE(IFERROR(VLOOKUP($A298,'Nates Projections'!$A$8:$O$500,15,FALSE),VLOOKUP($A298,'Blakes Projections'!$A$8:$O$500,15,FALSE)),IFERROR(VLOOKUP($A298,'Blakes Projections'!$A$8:$O$500,15,FALSE),VLOOKUP($A298,'Nates Projections'!$A$8:$O$500,15,FALSE)))</f>
        <v>16.850000000000001</v>
      </c>
      <c r="P298" s="55">
        <f t="shared" ref="P298:Y298" si="332">IF(F$4="Yes",F298*F$5,0)</f>
        <v>93.999999999999986</v>
      </c>
      <c r="Q298" s="55">
        <f t="shared" si="332"/>
        <v>84.562499999999986</v>
      </c>
      <c r="R298" s="55">
        <f t="shared" si="332"/>
        <v>0</v>
      </c>
      <c r="S298" s="55">
        <f t="shared" si="332"/>
        <v>2.5249999999999999</v>
      </c>
      <c r="T298" s="55">
        <f t="shared" si="332"/>
        <v>77.849999999999994</v>
      </c>
      <c r="U298" s="55">
        <f t="shared" si="332"/>
        <v>11.73</v>
      </c>
      <c r="V298" s="55">
        <f t="shared" si="332"/>
        <v>41.879999999999995</v>
      </c>
      <c r="W298" s="55">
        <f t="shared" si="332"/>
        <v>0</v>
      </c>
      <c r="X298" s="55">
        <f t="shared" si="332"/>
        <v>0</v>
      </c>
      <c r="Y298" s="56">
        <f t="shared" si="332"/>
        <v>0</v>
      </c>
      <c r="Z298" s="57">
        <f t="shared" si="278"/>
        <v>312.54750000000001</v>
      </c>
      <c r="AA298" s="59">
        <f t="shared" si="279"/>
        <v>3.7208035714285717</v>
      </c>
      <c r="AB298" s="59">
        <f t="shared" si="280"/>
        <v>-1.9950874999999988</v>
      </c>
      <c r="AC298" s="1"/>
      <c r="AD298" s="1"/>
      <c r="AE298" s="1"/>
      <c r="AF298" s="1"/>
      <c r="AG298" s="1"/>
      <c r="AH298" s="1"/>
      <c r="AI298" s="1"/>
      <c r="AJ298" s="1"/>
      <c r="AK298" s="1"/>
      <c r="AL298" s="1">
        <f>IFERROR(VLOOKUP(C298,CALC!$K$2:$M$8,2,FALSE),1)</f>
        <v>0.96</v>
      </c>
      <c r="AM298" s="1">
        <f>IFERROR(VLOOKUP(C298,CALC!$K$2:$M$8,3,FALSE),1)</f>
        <v>0.98</v>
      </c>
      <c r="AN298" s="1">
        <f>VLOOKUP(B298,CALC!$E$2:$H$33,3,FALSE)</f>
        <v>1</v>
      </c>
      <c r="AO298" s="1">
        <f>VLOOKUP(B298,CALC!$E$2:$H$33,4,FALSE)</f>
        <v>1</v>
      </c>
      <c r="AP298" s="1"/>
      <c r="AQ298" s="3">
        <f t="shared" si="281"/>
        <v>3.6463875000000003</v>
      </c>
      <c r="AR298" s="3">
        <f t="shared" si="282"/>
        <v>3.5719714285714286</v>
      </c>
      <c r="AS298" s="3">
        <f t="shared" si="283"/>
        <v>3.7208035714285717</v>
      </c>
      <c r="AT298" s="3">
        <f t="shared" si="284"/>
        <v>3.7208035714285717</v>
      </c>
      <c r="AU298" s="3">
        <f t="shared" si="285"/>
        <v>3.6463875000000003</v>
      </c>
      <c r="AV298" s="3">
        <f t="shared" si="286"/>
        <v>3.6463875000000003</v>
      </c>
      <c r="AW298" s="3">
        <f t="shared" si="287"/>
        <v>3.5719714285714286</v>
      </c>
      <c r="AX298" s="3">
        <f t="shared" si="288"/>
        <v>3.5719714285714286</v>
      </c>
      <c r="AY298" s="3">
        <f t="shared" si="289"/>
        <v>-2.0358035714285703</v>
      </c>
      <c r="AZ298" s="3">
        <f t="shared" si="290"/>
        <v>-1.9950874999999988</v>
      </c>
      <c r="BA298" s="3">
        <f t="shared" si="291"/>
        <v>-1.9543714285714273</v>
      </c>
      <c r="BB298" s="3">
        <f t="shared" si="292"/>
        <v>-2.0358035714285703</v>
      </c>
      <c r="BC298" s="3">
        <f t="shared" si="293"/>
        <v>-2.0358035714285703</v>
      </c>
      <c r="BD298" s="3">
        <f t="shared" si="294"/>
        <v>-1.9950874999999988</v>
      </c>
      <c r="BE298" s="3">
        <f t="shared" si="295"/>
        <v>-1.9950874999999988</v>
      </c>
      <c r="BF298" s="3">
        <f t="shared" si="296"/>
        <v>-1.9543714285714273</v>
      </c>
      <c r="BG298" s="3">
        <f t="shared" si="297"/>
        <v>-1.9543714285714273</v>
      </c>
    </row>
    <row r="299" spans="1:59" ht="15" x14ac:dyDescent="0.25">
      <c r="A299" s="38" t="s">
        <v>560</v>
      </c>
      <c r="B299" s="38" t="s">
        <v>39</v>
      </c>
      <c r="C299" s="38" t="s">
        <v>191</v>
      </c>
      <c r="D299" s="1"/>
      <c r="E299" s="39">
        <f>AVERAGE(IFERROR(VLOOKUP($A299,'Nates Projections'!$A$8:$O$500,5,FALSE),VLOOKUP($A299,'Blakes Projections'!$A$8:$O$500,5,FALSE)),IFERROR(VLOOKUP($A299,'Blakes Projections'!$A$8:$O$500,5,FALSE),VLOOKUP($A299,'Nates Projections'!$A$8:$O$500,5,FALSE)))</f>
        <v>84</v>
      </c>
      <c r="F299" s="40">
        <f>AVERAGE(IFERROR(VLOOKUP($A299,'Nates Projections'!$A$8:$O$500,6,FALSE),VLOOKUP($A299,'Blakes Projections'!$A$8:$O$500,6,FALSE)),IFERROR(VLOOKUP($A299,'Blakes Projections'!$A$8:$O$500,6,FALSE),VLOOKUP($A299,'Nates Projections'!$A$8:$O$500,6,FALSE)))</f>
        <v>21.6</v>
      </c>
      <c r="G299" s="40">
        <f>AVERAGE(IFERROR(VLOOKUP($A299,'Nates Projections'!$A$8:$O$500,7,FALSE),VLOOKUP($A299,'Blakes Projections'!$A$8:$O$500,7,FALSE)),IFERROR(VLOOKUP($A299,'Blakes Projections'!$A$8:$O$500,7,FALSE),VLOOKUP($A299,'Nates Projections'!$A$8:$O$500,7,FALSE)))</f>
        <v>17.7</v>
      </c>
      <c r="H299" s="40">
        <f>AVERAGE(IFERROR(VLOOKUP($A299,'Nates Projections'!$A$8:$O$500,8,FALSE),VLOOKUP($A299,'Blakes Projections'!$A$8:$O$500,8,FALSE)),IFERROR(VLOOKUP($A299,'Blakes Projections'!$A$8:$O$500,8,FALSE),VLOOKUP($A299,'Nates Projections'!$A$8:$O$500,8,FALSE)))</f>
        <v>39.299999999999997</v>
      </c>
      <c r="I299" s="40">
        <f>AVERAGE(IFERROR(VLOOKUP($A299,'Nates Projections'!$A$8:$O$500,9,FALSE),VLOOKUP($A299,'Blakes Projections'!$A$8:$O$500,9,FALSE)),IFERROR(VLOOKUP($A299,'Blakes Projections'!$A$8:$O$500,9,FALSE),VLOOKUP($A299,'Nates Projections'!$A$8:$O$500,9,FALSE)))</f>
        <v>8.6999999999999993</v>
      </c>
      <c r="J299" s="40">
        <f>AVERAGE(IFERROR(VLOOKUP($A299,'Nates Projections'!$A$8:$O$500,10,FALSE),VLOOKUP($A299,'Blakes Projections'!$A$8:$O$500,10,FALSE)),IFERROR(VLOOKUP($A299,'Blakes Projections'!$A$8:$O$500,10,FALSE),VLOOKUP($A299,'Nates Projections'!$A$8:$O$500,10,FALSE)))</f>
        <v>149.19999999999999</v>
      </c>
      <c r="K299" s="40">
        <f>AVERAGE(IFERROR(VLOOKUP($A299,'Nates Projections'!$A$8:$O$500,11,FALSE),VLOOKUP($A299,'Blakes Projections'!$A$8:$O$500,11,FALSE)),IFERROR(VLOOKUP($A299,'Blakes Projections'!$A$8:$O$500,11,FALSE),VLOOKUP($A299,'Nates Projections'!$A$8:$O$500,11,FALSE)))</f>
        <v>116.4</v>
      </c>
      <c r="L299" s="40">
        <f>AVERAGE(IFERROR(VLOOKUP($A299,'Nates Projections'!$A$8:$O$500,12,FALSE),VLOOKUP($A299,'Blakes Projections'!$A$8:$O$500,12,FALSE)),IFERROR(VLOOKUP($A299,'Blakes Projections'!$A$8:$O$500,12,FALSE),VLOOKUP($A299,'Nates Projections'!$A$8:$O$500,12,FALSE)))</f>
        <v>40.299999999999997</v>
      </c>
      <c r="M299" s="40">
        <f>AVERAGE(IFERROR(VLOOKUP($A299,'Nates Projections'!$A$8:$O$500,13,FALSE),VLOOKUP($A299,'Blakes Projections'!$A$8:$O$500,13,FALSE)),IFERROR(VLOOKUP($A299,'Blakes Projections'!$A$8:$O$500,13,FALSE),VLOOKUP($A299,'Nates Projections'!$A$8:$O$500,13,FALSE)))</f>
        <v>62.7</v>
      </c>
      <c r="N299" s="52">
        <f t="shared" si="276"/>
        <v>0.1447721179624665</v>
      </c>
      <c r="O299" s="124">
        <f>AVERAGE(IFERROR(VLOOKUP($A299,'Nates Projections'!$A$8:$O$500,15,FALSE),VLOOKUP($A299,'Blakes Projections'!$A$8:$O$500,15,FALSE)),IFERROR(VLOOKUP($A299,'Blakes Projections'!$A$8:$O$500,15,FALSE),VLOOKUP($A299,'Nates Projections'!$A$8:$O$500,15,FALSE)))</f>
        <v>14.1</v>
      </c>
      <c r="P299" s="55">
        <f t="shared" ref="P299:Y299" si="333">IF(F$4="Yes",F299*F$5,0)</f>
        <v>108</v>
      </c>
      <c r="Q299" s="55">
        <f t="shared" si="333"/>
        <v>66.375</v>
      </c>
      <c r="R299" s="55">
        <f t="shared" si="333"/>
        <v>0</v>
      </c>
      <c r="S299" s="55">
        <f t="shared" si="333"/>
        <v>4.3499999999999996</v>
      </c>
      <c r="T299" s="55">
        <f t="shared" si="333"/>
        <v>74.599999999999994</v>
      </c>
      <c r="U299" s="55">
        <f t="shared" si="333"/>
        <v>34.92</v>
      </c>
      <c r="V299" s="55">
        <f t="shared" si="333"/>
        <v>24.179999999999996</v>
      </c>
      <c r="W299" s="55">
        <f t="shared" si="333"/>
        <v>0</v>
      </c>
      <c r="X299" s="55">
        <f t="shared" si="333"/>
        <v>0</v>
      </c>
      <c r="Y299" s="56">
        <f t="shared" si="333"/>
        <v>0</v>
      </c>
      <c r="Z299" s="57">
        <f t="shared" si="278"/>
        <v>312.42500000000001</v>
      </c>
      <c r="AA299" s="59">
        <f t="shared" si="279"/>
        <v>3.7193452380952383</v>
      </c>
      <c r="AB299" s="59">
        <f t="shared" si="280"/>
        <v>-1.9934607738095225</v>
      </c>
      <c r="AC299" s="1"/>
      <c r="AD299" s="1"/>
      <c r="AE299" s="1"/>
      <c r="AF299" s="1"/>
      <c r="AG299" s="1"/>
      <c r="AH299" s="1"/>
      <c r="AI299" s="1"/>
      <c r="AJ299" s="1"/>
      <c r="AK299" s="1"/>
      <c r="AL299" s="1">
        <f>IFERROR(VLOOKUP(C299,CALC!$K$2:$M$8,2,FALSE),1)</f>
        <v>1.06</v>
      </c>
      <c r="AM299" s="1">
        <f>IFERROR(VLOOKUP(C299,CALC!$K$2:$M$8,3,FALSE),1)</f>
        <v>1.03</v>
      </c>
      <c r="AN299" s="1">
        <f>VLOOKUP(B299,CALC!$E$2:$H$33,3,FALSE)</f>
        <v>0.9</v>
      </c>
      <c r="AO299" s="1">
        <f>VLOOKUP(B299,CALC!$E$2:$H$33,4,FALSE)</f>
        <v>0.95</v>
      </c>
      <c r="AP299" s="1"/>
      <c r="AQ299" s="3">
        <f t="shared" si="281"/>
        <v>3.8309255952380954</v>
      </c>
      <c r="AR299" s="3">
        <f t="shared" si="282"/>
        <v>3.9425059523809529</v>
      </c>
      <c r="AS299" s="3">
        <f t="shared" si="283"/>
        <v>3.5333779761904762</v>
      </c>
      <c r="AT299" s="3">
        <f t="shared" si="284"/>
        <v>3.3474107142857146</v>
      </c>
      <c r="AU299" s="3">
        <f t="shared" si="285"/>
        <v>3.6393793154761904</v>
      </c>
      <c r="AV299" s="3">
        <f t="shared" si="286"/>
        <v>3.4478330357142859</v>
      </c>
      <c r="AW299" s="3">
        <f t="shared" si="287"/>
        <v>3.7453806547619051</v>
      </c>
      <c r="AX299" s="3">
        <f t="shared" si="288"/>
        <v>3.5482553571428577</v>
      </c>
      <c r="AY299" s="3">
        <f t="shared" si="289"/>
        <v>-2.0372619047619036</v>
      </c>
      <c r="AZ299" s="3">
        <f t="shared" si="290"/>
        <v>-2.0983797619047606</v>
      </c>
      <c r="BA299" s="3">
        <f t="shared" si="291"/>
        <v>-2.1594976190476181</v>
      </c>
      <c r="BB299" s="3">
        <f t="shared" si="292"/>
        <v>-1.9353988095238084</v>
      </c>
      <c r="BC299" s="3">
        <f t="shared" si="293"/>
        <v>-1.8335357142857134</v>
      </c>
      <c r="BD299" s="3">
        <f t="shared" si="294"/>
        <v>-1.9934607738095225</v>
      </c>
      <c r="BE299" s="3">
        <f t="shared" si="295"/>
        <v>-1.8885417857142845</v>
      </c>
      <c r="BF299" s="3">
        <f t="shared" si="296"/>
        <v>-2.0515227380952372</v>
      </c>
      <c r="BG299" s="3">
        <f t="shared" si="297"/>
        <v>-1.9435478571428564</v>
      </c>
    </row>
    <row r="300" spans="1:59" ht="15" x14ac:dyDescent="0.25">
      <c r="A300" s="38" t="s">
        <v>464</v>
      </c>
      <c r="B300" s="38" t="s">
        <v>81</v>
      </c>
      <c r="C300" s="38" t="s">
        <v>153</v>
      </c>
      <c r="D300" s="38"/>
      <c r="E300" s="39">
        <f>AVERAGE(IFERROR(VLOOKUP($A300,'Nates Projections'!$A$8:$O$500,5,FALSE),VLOOKUP($A300,'Blakes Projections'!$A$8:$O$500,5,FALSE)),IFERROR(VLOOKUP($A300,'Blakes Projections'!$A$8:$O$500,5,FALSE),VLOOKUP($A300,'Nates Projections'!$A$8:$O$500,5,FALSE)))</f>
        <v>84</v>
      </c>
      <c r="F300" s="38">
        <f>AVERAGE(IFERROR(VLOOKUP($A300,'Nates Projections'!$A$8:$O$500,6,FALSE),VLOOKUP($A300,'Blakes Projections'!$A$8:$O$500,6,FALSE)),IFERROR(VLOOKUP($A300,'Blakes Projections'!$A$8:$O$500,6,FALSE),VLOOKUP($A300,'Nates Projections'!$A$8:$O$500,6,FALSE)))</f>
        <v>18.5</v>
      </c>
      <c r="G300" s="38">
        <f>AVERAGE(IFERROR(VLOOKUP($A300,'Nates Projections'!$A$8:$O$500,7,FALSE),VLOOKUP($A300,'Blakes Projections'!$A$8:$O$500,7,FALSE)),IFERROR(VLOOKUP($A300,'Blakes Projections'!$A$8:$O$500,7,FALSE),VLOOKUP($A300,'Nates Projections'!$A$8:$O$500,7,FALSE)))</f>
        <v>23</v>
      </c>
      <c r="H300" s="38">
        <f>AVERAGE(IFERROR(VLOOKUP($A300,'Nates Projections'!$A$8:$O$500,8,FALSE),VLOOKUP($A300,'Blakes Projections'!$A$8:$O$500,8,FALSE)),IFERROR(VLOOKUP($A300,'Blakes Projections'!$A$8:$O$500,8,FALSE),VLOOKUP($A300,'Nates Projections'!$A$8:$O$500,8,FALSE)))</f>
        <v>41.5</v>
      </c>
      <c r="I300" s="38">
        <f>AVERAGE(IFERROR(VLOOKUP($A300,'Nates Projections'!$A$8:$O$500,9,FALSE),VLOOKUP($A300,'Blakes Projections'!$A$8:$O$500,9,FALSE)),IFERROR(VLOOKUP($A300,'Blakes Projections'!$A$8:$O$500,9,FALSE),VLOOKUP($A300,'Nates Projections'!$A$8:$O$500,9,FALSE)))</f>
        <v>10.25</v>
      </c>
      <c r="J300" s="38">
        <f>AVERAGE(IFERROR(VLOOKUP($A300,'Nates Projections'!$A$8:$O$500,10,FALSE),VLOOKUP($A300,'Blakes Projections'!$A$8:$O$500,10,FALSE)),IFERROR(VLOOKUP($A300,'Blakes Projections'!$A$8:$O$500,10,FALSE),VLOOKUP($A300,'Nates Projections'!$A$8:$O$500,10,FALSE)))</f>
        <v>163.44999999999999</v>
      </c>
      <c r="K300" s="38">
        <f>AVERAGE(IFERROR(VLOOKUP($A300,'Nates Projections'!$A$8:$O$500,11,FALSE),VLOOKUP($A300,'Blakes Projections'!$A$8:$O$500,11,FALSE)),IFERROR(VLOOKUP($A300,'Blakes Projections'!$A$8:$O$500,11,FALSE),VLOOKUP($A300,'Nates Projections'!$A$8:$O$500,11,FALSE)))</f>
        <v>34.599999999999994</v>
      </c>
      <c r="L300" s="38">
        <f>AVERAGE(IFERROR(VLOOKUP($A300,'Nates Projections'!$A$8:$O$500,12,FALSE),VLOOKUP($A300,'Blakes Projections'!$A$8:$O$500,12,FALSE)),IFERROR(VLOOKUP($A300,'Blakes Projections'!$A$8:$O$500,12,FALSE),VLOOKUP($A300,'Nates Projections'!$A$8:$O$500,12,FALSE)))</f>
        <v>62</v>
      </c>
      <c r="M300" s="38">
        <f>AVERAGE(IFERROR(VLOOKUP($A300,'Nates Projections'!$A$8:$O$500,13,FALSE),VLOOKUP($A300,'Blakes Projections'!$A$8:$O$500,13,FALSE)),IFERROR(VLOOKUP($A300,'Blakes Projections'!$A$8:$O$500,13,FALSE),VLOOKUP($A300,'Nates Projections'!$A$8:$O$500,13,FALSE)))</f>
        <v>20.45</v>
      </c>
      <c r="N300" s="52">
        <f t="shared" si="276"/>
        <v>0.11318446007953503</v>
      </c>
      <c r="O300" s="71">
        <f>AVERAGE(IFERROR(VLOOKUP($A300,'Nates Projections'!$A$8:$O$500,15,FALSE),VLOOKUP($A300,'Blakes Projections'!$A$8:$O$500,15,FALSE)),IFERROR(VLOOKUP($A300,'Blakes Projections'!$A$8:$O$500,15,FALSE),VLOOKUP($A300,'Nates Projections'!$A$8:$O$500,15,FALSE)))</f>
        <v>15.525</v>
      </c>
      <c r="P300" s="55">
        <f t="shared" ref="P300:Y300" si="334">IF(F$4="Yes",F300*F$5,0)</f>
        <v>92.5</v>
      </c>
      <c r="Q300" s="55">
        <f t="shared" si="334"/>
        <v>86.25</v>
      </c>
      <c r="R300" s="55">
        <f t="shared" si="334"/>
        <v>0</v>
      </c>
      <c r="S300" s="55">
        <f t="shared" si="334"/>
        <v>5.125</v>
      </c>
      <c r="T300" s="55">
        <f t="shared" si="334"/>
        <v>81.724999999999994</v>
      </c>
      <c r="U300" s="55">
        <f t="shared" si="334"/>
        <v>10.379999999999997</v>
      </c>
      <c r="V300" s="55">
        <f t="shared" si="334"/>
        <v>37.199999999999996</v>
      </c>
      <c r="W300" s="55">
        <f t="shared" si="334"/>
        <v>0</v>
      </c>
      <c r="X300" s="55">
        <f t="shared" si="334"/>
        <v>0</v>
      </c>
      <c r="Y300" s="56">
        <f t="shared" si="334"/>
        <v>0</v>
      </c>
      <c r="Z300" s="57">
        <f t="shared" si="278"/>
        <v>313.18</v>
      </c>
      <c r="AA300" s="59">
        <f t="shared" si="279"/>
        <v>3.7283333333333335</v>
      </c>
      <c r="AB300" s="59">
        <f t="shared" si="280"/>
        <v>-2.0274624999999991</v>
      </c>
      <c r="AC300" s="1"/>
      <c r="AD300" s="1"/>
      <c r="AE300" s="1"/>
      <c r="AF300" s="1"/>
      <c r="AG300" s="1"/>
      <c r="AH300" s="1"/>
      <c r="AI300" s="1"/>
      <c r="AJ300" s="1"/>
      <c r="AK300" s="1"/>
      <c r="AL300" s="1">
        <f>IFERROR(VLOOKUP(C300,CALC!$K$2:$M$8,2,FALSE),1)</f>
        <v>0.96</v>
      </c>
      <c r="AM300" s="1">
        <f>IFERROR(VLOOKUP(C300,CALC!$K$2:$M$8,3,FALSE),1)</f>
        <v>0.98</v>
      </c>
      <c r="AN300" s="1">
        <f>VLOOKUP(B300,CALC!$E$2:$H$33,3,FALSE)</f>
        <v>1.04</v>
      </c>
      <c r="AO300" s="1">
        <f>VLOOKUP(B300,CALC!$E$2:$H$33,4,FALSE)</f>
        <v>1.02</v>
      </c>
      <c r="AP300" s="1"/>
      <c r="AQ300" s="3">
        <f t="shared" si="281"/>
        <v>3.6537666666666668</v>
      </c>
      <c r="AR300" s="3">
        <f t="shared" si="282"/>
        <v>3.5792000000000002</v>
      </c>
      <c r="AS300" s="3">
        <f t="shared" si="283"/>
        <v>3.8029000000000002</v>
      </c>
      <c r="AT300" s="3">
        <f t="shared" si="284"/>
        <v>3.8774666666666668</v>
      </c>
      <c r="AU300" s="3">
        <f t="shared" si="285"/>
        <v>3.7268420000000004</v>
      </c>
      <c r="AV300" s="3">
        <f t="shared" si="286"/>
        <v>3.7999173333333336</v>
      </c>
      <c r="AW300" s="3">
        <f t="shared" si="287"/>
        <v>3.6507840000000003</v>
      </c>
      <c r="AX300" s="3">
        <f t="shared" si="288"/>
        <v>3.7223680000000003</v>
      </c>
      <c r="AY300" s="3">
        <f t="shared" si="289"/>
        <v>-2.0282738095238084</v>
      </c>
      <c r="AZ300" s="3">
        <f t="shared" si="290"/>
        <v>-1.9877083333333323</v>
      </c>
      <c r="BA300" s="3">
        <f t="shared" si="291"/>
        <v>-1.947142857142856</v>
      </c>
      <c r="BB300" s="3">
        <f t="shared" si="292"/>
        <v>-2.0688392857142848</v>
      </c>
      <c r="BC300" s="3">
        <f t="shared" si="293"/>
        <v>-2.1094047619047607</v>
      </c>
      <c r="BD300" s="3">
        <f t="shared" si="294"/>
        <v>-2.0274624999999991</v>
      </c>
      <c r="BE300" s="3">
        <f t="shared" si="295"/>
        <v>-2.0672166666666656</v>
      </c>
      <c r="BF300" s="3">
        <f t="shared" si="296"/>
        <v>-1.9860857142857131</v>
      </c>
      <c r="BG300" s="3">
        <f t="shared" si="297"/>
        <v>-2.0250285714285701</v>
      </c>
    </row>
    <row r="301" spans="1:59" ht="15" x14ac:dyDescent="0.25">
      <c r="A301" s="38" t="s">
        <v>465</v>
      </c>
      <c r="B301" s="38" t="s">
        <v>30</v>
      </c>
      <c r="C301" s="38" t="s">
        <v>181</v>
      </c>
      <c r="D301" s="38"/>
      <c r="E301" s="39">
        <f>AVERAGE(IFERROR(VLOOKUP($A301,'Nates Projections'!$A$8:$O$500,5,FALSE),VLOOKUP($A301,'Blakes Projections'!$A$8:$O$500,5,FALSE)),IFERROR(VLOOKUP($A301,'Blakes Projections'!$A$8:$O$500,5,FALSE),VLOOKUP($A301,'Nates Projections'!$A$8:$O$500,5,FALSE)))</f>
        <v>84</v>
      </c>
      <c r="F301" s="38">
        <f>AVERAGE(IFERROR(VLOOKUP($A301,'Nates Projections'!$A$8:$O$500,6,FALSE),VLOOKUP($A301,'Blakes Projections'!$A$8:$O$500,6,FALSE)),IFERROR(VLOOKUP($A301,'Blakes Projections'!$A$8:$O$500,6,FALSE),VLOOKUP($A301,'Nates Projections'!$A$8:$O$500,6,FALSE)))</f>
        <v>7.25</v>
      </c>
      <c r="G301" s="38">
        <f>AVERAGE(IFERROR(VLOOKUP($A301,'Nates Projections'!$A$8:$O$500,7,FALSE),VLOOKUP($A301,'Blakes Projections'!$A$8:$O$500,7,FALSE)),IFERROR(VLOOKUP($A301,'Blakes Projections'!$A$8:$O$500,7,FALSE),VLOOKUP($A301,'Nates Projections'!$A$8:$O$500,7,FALSE)))</f>
        <v>22.700000000000003</v>
      </c>
      <c r="H301" s="38">
        <f>AVERAGE(IFERROR(VLOOKUP($A301,'Nates Projections'!$A$8:$O$500,8,FALSE),VLOOKUP($A301,'Blakes Projections'!$A$8:$O$500,8,FALSE)),IFERROR(VLOOKUP($A301,'Blakes Projections'!$A$8:$O$500,8,FALSE),VLOOKUP($A301,'Nates Projections'!$A$8:$O$500,8,FALSE)))</f>
        <v>29.9</v>
      </c>
      <c r="I301" s="38">
        <f>AVERAGE(IFERROR(VLOOKUP($A301,'Nates Projections'!$A$8:$O$500,9,FALSE),VLOOKUP($A301,'Blakes Projections'!$A$8:$O$500,9,FALSE)),IFERROR(VLOOKUP($A301,'Blakes Projections'!$A$8:$O$500,9,FALSE),VLOOKUP($A301,'Nates Projections'!$A$8:$O$500,9,FALSE)))</f>
        <v>7.4499999999999993</v>
      </c>
      <c r="J301" s="38">
        <f>AVERAGE(IFERROR(VLOOKUP($A301,'Nates Projections'!$A$8:$O$500,10,FALSE),VLOOKUP($A301,'Blakes Projections'!$A$8:$O$500,10,FALSE)),IFERROR(VLOOKUP($A301,'Blakes Projections'!$A$8:$O$500,10,FALSE),VLOOKUP($A301,'Nates Projections'!$A$8:$O$500,10,FALSE)))</f>
        <v>90.85</v>
      </c>
      <c r="K301" s="38">
        <f>AVERAGE(IFERROR(VLOOKUP($A301,'Nates Projections'!$A$8:$O$500,11,FALSE),VLOOKUP($A301,'Blakes Projections'!$A$8:$O$500,11,FALSE)),IFERROR(VLOOKUP($A301,'Blakes Projections'!$A$8:$O$500,11,FALSE),VLOOKUP($A301,'Nates Projections'!$A$8:$O$500,11,FALSE)))</f>
        <v>31.65</v>
      </c>
      <c r="L301" s="38">
        <f>AVERAGE(IFERROR(VLOOKUP($A301,'Nates Projections'!$A$8:$O$500,12,FALSE),VLOOKUP($A301,'Blakes Projections'!$A$8:$O$500,12,FALSE)),IFERROR(VLOOKUP($A301,'Blakes Projections'!$A$8:$O$500,12,FALSE),VLOOKUP($A301,'Nates Projections'!$A$8:$O$500,12,FALSE)))</f>
        <v>106.1</v>
      </c>
      <c r="M301" s="38">
        <f>AVERAGE(IFERROR(VLOOKUP($A301,'Nates Projections'!$A$8:$O$500,13,FALSE),VLOOKUP($A301,'Blakes Projections'!$A$8:$O$500,13,FALSE)),IFERROR(VLOOKUP($A301,'Blakes Projections'!$A$8:$O$500,13,FALSE),VLOOKUP($A301,'Nates Projections'!$A$8:$O$500,13,FALSE)))</f>
        <v>26.65</v>
      </c>
      <c r="N301" s="52">
        <f t="shared" si="276"/>
        <v>7.9801871216290593E-2</v>
      </c>
      <c r="O301" s="71">
        <f>AVERAGE(IFERROR(VLOOKUP($A301,'Nates Projections'!$A$8:$O$500,15,FALSE),VLOOKUP($A301,'Blakes Projections'!$A$8:$O$500,15,FALSE)),IFERROR(VLOOKUP($A301,'Blakes Projections'!$A$8:$O$500,15,FALSE),VLOOKUP($A301,'Nates Projections'!$A$8:$O$500,15,FALSE)))</f>
        <v>17.2</v>
      </c>
      <c r="P301" s="55">
        <f t="shared" ref="P301:Y301" si="335">IF(F$4="Yes",F301*F$5,0)</f>
        <v>36.25</v>
      </c>
      <c r="Q301" s="55">
        <f t="shared" si="335"/>
        <v>85.125000000000014</v>
      </c>
      <c r="R301" s="55">
        <f t="shared" si="335"/>
        <v>0</v>
      </c>
      <c r="S301" s="55">
        <f t="shared" si="335"/>
        <v>3.7249999999999996</v>
      </c>
      <c r="T301" s="55">
        <f t="shared" si="335"/>
        <v>45.424999999999997</v>
      </c>
      <c r="U301" s="55">
        <f t="shared" si="335"/>
        <v>9.4949999999999992</v>
      </c>
      <c r="V301" s="55">
        <f t="shared" si="335"/>
        <v>63.66</v>
      </c>
      <c r="W301" s="55">
        <f t="shared" si="335"/>
        <v>0</v>
      </c>
      <c r="X301" s="55">
        <f t="shared" si="335"/>
        <v>0</v>
      </c>
      <c r="Y301" s="56">
        <f t="shared" si="335"/>
        <v>0</v>
      </c>
      <c r="Z301" s="57">
        <f t="shared" si="278"/>
        <v>243.68</v>
      </c>
      <c r="AA301" s="59">
        <f t="shared" si="279"/>
        <v>2.9009523809523809</v>
      </c>
      <c r="AB301" s="59">
        <f t="shared" si="280"/>
        <v>-1.9431883333333342</v>
      </c>
      <c r="AC301" s="1"/>
      <c r="AD301" s="1"/>
      <c r="AE301" s="1"/>
      <c r="AF301" s="1"/>
      <c r="AG301" s="1"/>
      <c r="AH301" s="1"/>
      <c r="AI301" s="1"/>
      <c r="AJ301" s="1"/>
      <c r="AK301" s="1"/>
      <c r="AL301" s="1">
        <f>IFERROR(VLOOKUP(C301,CALC!$K$2:$M$8,2,FALSE),1)</f>
        <v>1</v>
      </c>
      <c r="AM301" s="1">
        <f>IFERROR(VLOOKUP(C301,CALC!$K$2:$M$8,3,FALSE),1)</f>
        <v>1</v>
      </c>
      <c r="AN301" s="1">
        <f>VLOOKUP(B301,CALC!$E$2:$H$33,3,FALSE)</f>
        <v>0.93</v>
      </c>
      <c r="AO301" s="1">
        <f>VLOOKUP(B301,CALC!$E$2:$H$33,4,FALSE)</f>
        <v>0.96500000000000008</v>
      </c>
      <c r="AP301" s="1"/>
      <c r="AQ301" s="3">
        <f t="shared" si="281"/>
        <v>2.9009523809523809</v>
      </c>
      <c r="AR301" s="3">
        <f t="shared" si="282"/>
        <v>2.9009523809523809</v>
      </c>
      <c r="AS301" s="3">
        <f t="shared" si="283"/>
        <v>2.7994190476190477</v>
      </c>
      <c r="AT301" s="3">
        <f t="shared" si="284"/>
        <v>2.6978857142857144</v>
      </c>
      <c r="AU301" s="3">
        <f t="shared" si="285"/>
        <v>2.7994190476190477</v>
      </c>
      <c r="AV301" s="3">
        <f t="shared" si="286"/>
        <v>2.6978857142857144</v>
      </c>
      <c r="AW301" s="3">
        <f t="shared" si="287"/>
        <v>2.7994190476190477</v>
      </c>
      <c r="AX301" s="3">
        <f t="shared" si="288"/>
        <v>2.6978857142857144</v>
      </c>
      <c r="AY301" s="3">
        <f t="shared" si="289"/>
        <v>-2.0136666666666674</v>
      </c>
      <c r="AZ301" s="3">
        <f t="shared" si="290"/>
        <v>-2.0136666666666674</v>
      </c>
      <c r="BA301" s="3">
        <f t="shared" si="291"/>
        <v>-2.0136666666666674</v>
      </c>
      <c r="BB301" s="3">
        <f t="shared" si="292"/>
        <v>-1.9431883333333342</v>
      </c>
      <c r="BC301" s="3">
        <f t="shared" si="293"/>
        <v>-1.8727100000000008</v>
      </c>
      <c r="BD301" s="3">
        <f t="shared" si="294"/>
        <v>-1.9431883333333342</v>
      </c>
      <c r="BE301" s="3">
        <f t="shared" si="295"/>
        <v>-1.8727100000000008</v>
      </c>
      <c r="BF301" s="3">
        <f t="shared" si="296"/>
        <v>-1.9431883333333342</v>
      </c>
      <c r="BG301" s="3">
        <f t="shared" si="297"/>
        <v>-1.8727100000000008</v>
      </c>
    </row>
    <row r="302" spans="1:59" ht="15" x14ac:dyDescent="0.25">
      <c r="A302" s="38" t="s">
        <v>471</v>
      </c>
      <c r="B302" s="38" t="s">
        <v>58</v>
      </c>
      <c r="C302" s="38" t="s">
        <v>186</v>
      </c>
      <c r="D302" s="38"/>
      <c r="E302" s="39">
        <f>AVERAGE(IFERROR(VLOOKUP($A302,'Nates Projections'!$A$8:$O$500,5,FALSE),VLOOKUP($A302,'Blakes Projections'!$A$8:$O$500,5,FALSE)),IFERROR(VLOOKUP($A302,'Blakes Projections'!$A$8:$O$500,5,FALSE),VLOOKUP($A302,'Nates Projections'!$A$8:$O$500,5,FALSE)))</f>
        <v>84</v>
      </c>
      <c r="F302" s="38">
        <f>AVERAGE(IFERROR(VLOOKUP($A302,'Nates Projections'!$A$8:$O$500,6,FALSE),VLOOKUP($A302,'Blakes Projections'!$A$8:$O$500,6,FALSE)),IFERROR(VLOOKUP($A302,'Blakes Projections'!$A$8:$O$500,6,FALSE),VLOOKUP($A302,'Nates Projections'!$A$8:$O$500,6,FALSE)))</f>
        <v>19.149999999999999</v>
      </c>
      <c r="G302" s="38">
        <f>AVERAGE(IFERROR(VLOOKUP($A302,'Nates Projections'!$A$8:$O$500,7,FALSE),VLOOKUP($A302,'Blakes Projections'!$A$8:$O$500,7,FALSE)),IFERROR(VLOOKUP($A302,'Blakes Projections'!$A$8:$O$500,7,FALSE),VLOOKUP($A302,'Nates Projections'!$A$8:$O$500,7,FALSE)))</f>
        <v>23.25</v>
      </c>
      <c r="H302" s="38">
        <f>AVERAGE(IFERROR(VLOOKUP($A302,'Nates Projections'!$A$8:$O$500,8,FALSE),VLOOKUP($A302,'Blakes Projections'!$A$8:$O$500,8,FALSE)),IFERROR(VLOOKUP($A302,'Blakes Projections'!$A$8:$O$500,8,FALSE),VLOOKUP($A302,'Nates Projections'!$A$8:$O$500,8,FALSE)))</f>
        <v>42.349999999999994</v>
      </c>
      <c r="I302" s="38">
        <f>AVERAGE(IFERROR(VLOOKUP($A302,'Nates Projections'!$A$8:$O$500,9,FALSE),VLOOKUP($A302,'Blakes Projections'!$A$8:$O$500,9,FALSE)),IFERROR(VLOOKUP($A302,'Blakes Projections'!$A$8:$O$500,9,FALSE),VLOOKUP($A302,'Nates Projections'!$A$8:$O$500,9,FALSE)))</f>
        <v>6.55</v>
      </c>
      <c r="J302" s="38">
        <f>AVERAGE(IFERROR(VLOOKUP($A302,'Nates Projections'!$A$8:$O$500,10,FALSE),VLOOKUP($A302,'Blakes Projections'!$A$8:$O$500,10,FALSE)),IFERROR(VLOOKUP($A302,'Blakes Projections'!$A$8:$O$500,10,FALSE),VLOOKUP($A302,'Nates Projections'!$A$8:$O$500,10,FALSE)))</f>
        <v>182.7</v>
      </c>
      <c r="K302" s="38">
        <f>AVERAGE(IFERROR(VLOOKUP($A302,'Nates Projections'!$A$8:$O$500,11,FALSE),VLOOKUP($A302,'Blakes Projections'!$A$8:$O$500,11,FALSE)),IFERROR(VLOOKUP($A302,'Blakes Projections'!$A$8:$O$500,11,FALSE),VLOOKUP($A302,'Nates Projections'!$A$8:$O$500,11,FALSE)))</f>
        <v>71.25</v>
      </c>
      <c r="L302" s="38">
        <f>AVERAGE(IFERROR(VLOOKUP($A302,'Nates Projections'!$A$8:$O$500,12,FALSE),VLOOKUP($A302,'Blakes Projections'!$A$8:$O$500,12,FALSE)),IFERROR(VLOOKUP($A302,'Blakes Projections'!$A$8:$O$500,12,FALSE),VLOOKUP($A302,'Nates Projections'!$A$8:$O$500,12,FALSE)))</f>
        <v>23</v>
      </c>
      <c r="M302" s="38">
        <f>AVERAGE(IFERROR(VLOOKUP($A302,'Nates Projections'!$A$8:$O$500,13,FALSE),VLOOKUP($A302,'Blakes Projections'!$A$8:$O$500,13,FALSE)),IFERROR(VLOOKUP($A302,'Blakes Projections'!$A$8:$O$500,13,FALSE),VLOOKUP($A302,'Nates Projections'!$A$8:$O$500,13,FALSE)))</f>
        <v>31.65</v>
      </c>
      <c r="N302" s="52">
        <f t="shared" si="276"/>
        <v>0.10481663929939791</v>
      </c>
      <c r="O302" s="71">
        <f>AVERAGE(IFERROR(VLOOKUP($A302,'Nates Projections'!$A$8:$O$500,15,FALSE),VLOOKUP($A302,'Blakes Projections'!$A$8:$O$500,15,FALSE)),IFERROR(VLOOKUP($A302,'Blakes Projections'!$A$8:$O$500,15,FALSE),VLOOKUP($A302,'Nates Projections'!$A$8:$O$500,15,FALSE)))</f>
        <v>15.175000000000001</v>
      </c>
      <c r="P302" s="55">
        <f t="shared" ref="P302:Y302" si="336">IF(F$4="Yes",F302*F$5,0)</f>
        <v>95.75</v>
      </c>
      <c r="Q302" s="55">
        <f t="shared" si="336"/>
        <v>87.1875</v>
      </c>
      <c r="R302" s="55">
        <f t="shared" si="336"/>
        <v>0</v>
      </c>
      <c r="S302" s="55">
        <f t="shared" si="336"/>
        <v>3.2749999999999999</v>
      </c>
      <c r="T302" s="55">
        <f t="shared" si="336"/>
        <v>91.35</v>
      </c>
      <c r="U302" s="55">
        <f t="shared" si="336"/>
        <v>21.375</v>
      </c>
      <c r="V302" s="55">
        <f t="shared" si="336"/>
        <v>13.799999999999999</v>
      </c>
      <c r="W302" s="55">
        <f t="shared" si="336"/>
        <v>0</v>
      </c>
      <c r="X302" s="55">
        <f t="shared" si="336"/>
        <v>0</v>
      </c>
      <c r="Y302" s="56">
        <f t="shared" si="336"/>
        <v>0</v>
      </c>
      <c r="Z302" s="57">
        <f t="shared" si="278"/>
        <v>312.73750000000001</v>
      </c>
      <c r="AA302" s="59">
        <f t="shared" si="279"/>
        <v>3.7230654761904765</v>
      </c>
      <c r="AB302" s="59">
        <f t="shared" si="280"/>
        <v>-2.0408624166666658</v>
      </c>
      <c r="AC302" s="1"/>
      <c r="AD302" s="1"/>
      <c r="AE302" s="1"/>
      <c r="AF302" s="1"/>
      <c r="AG302" s="1"/>
      <c r="AH302" s="1"/>
      <c r="AI302" s="1"/>
      <c r="AJ302" s="1"/>
      <c r="AK302" s="1"/>
      <c r="AL302" s="1">
        <f>IFERROR(VLOOKUP(C302,CALC!$K$2:$M$8,2,FALSE),1)</f>
        <v>1.08</v>
      </c>
      <c r="AM302" s="1">
        <f>IFERROR(VLOOKUP(C302,CALC!$K$2:$M$8,3,FALSE),1)</f>
        <v>1.04</v>
      </c>
      <c r="AN302" s="1">
        <f>VLOOKUP(B302,CALC!$E$2:$H$33,3,FALSE)</f>
        <v>0.93</v>
      </c>
      <c r="AO302" s="1">
        <f>VLOOKUP(B302,CALC!$E$2:$H$33,4,FALSE)</f>
        <v>0.96500000000000008</v>
      </c>
      <c r="AP302" s="1"/>
      <c r="AQ302" s="3">
        <f t="shared" si="281"/>
        <v>3.8719880952380956</v>
      </c>
      <c r="AR302" s="3">
        <f t="shared" si="282"/>
        <v>4.0209107142857148</v>
      </c>
      <c r="AS302" s="3">
        <f t="shared" si="283"/>
        <v>3.5927581845238099</v>
      </c>
      <c r="AT302" s="3">
        <f t="shared" si="284"/>
        <v>3.4624508928571434</v>
      </c>
      <c r="AU302" s="3">
        <f t="shared" si="285"/>
        <v>3.7364685119047625</v>
      </c>
      <c r="AV302" s="3">
        <f t="shared" si="286"/>
        <v>3.6009489285714289</v>
      </c>
      <c r="AW302" s="3">
        <f t="shared" si="287"/>
        <v>3.8801788392857151</v>
      </c>
      <c r="AX302" s="3">
        <f t="shared" si="288"/>
        <v>3.7394469642857149</v>
      </c>
      <c r="AY302" s="3">
        <f t="shared" si="289"/>
        <v>-2.0335416666666655</v>
      </c>
      <c r="AZ302" s="3">
        <f t="shared" si="290"/>
        <v>-2.1148833333333323</v>
      </c>
      <c r="BA302" s="3">
        <f t="shared" si="291"/>
        <v>-2.1962249999999988</v>
      </c>
      <c r="BB302" s="3">
        <f t="shared" si="292"/>
        <v>-1.9623677083333324</v>
      </c>
      <c r="BC302" s="3">
        <f t="shared" si="293"/>
        <v>-1.8911937499999989</v>
      </c>
      <c r="BD302" s="3">
        <f t="shared" si="294"/>
        <v>-2.0408624166666658</v>
      </c>
      <c r="BE302" s="3">
        <f t="shared" si="295"/>
        <v>-1.9668414999999992</v>
      </c>
      <c r="BF302" s="3">
        <f t="shared" si="296"/>
        <v>-2.1193571249999992</v>
      </c>
      <c r="BG302" s="3">
        <f t="shared" si="297"/>
        <v>-2.0424892499999991</v>
      </c>
    </row>
    <row r="303" spans="1:59" ht="15" x14ac:dyDescent="0.25">
      <c r="A303" s="38" t="s">
        <v>563</v>
      </c>
      <c r="B303" s="38" t="s">
        <v>66</v>
      </c>
      <c r="C303" s="38" t="s">
        <v>153</v>
      </c>
      <c r="D303" s="1"/>
      <c r="E303" s="39">
        <f>AVERAGE(IFERROR(VLOOKUP($A303,'Nates Projections'!$A$8:$O$500,5,FALSE),VLOOKUP($A303,'Blakes Projections'!$A$8:$O$500,5,FALSE)),IFERROR(VLOOKUP($A303,'Blakes Projections'!$A$8:$O$500,5,FALSE),VLOOKUP($A303,'Nates Projections'!$A$8:$O$500,5,FALSE)))</f>
        <v>84</v>
      </c>
      <c r="F303" s="40">
        <f>AVERAGE(IFERROR(VLOOKUP($A303,'Nates Projections'!$A$8:$O$500,6,FALSE),VLOOKUP($A303,'Blakes Projections'!$A$8:$O$500,6,FALSE)),IFERROR(VLOOKUP($A303,'Blakes Projections'!$A$8:$O$500,6,FALSE),VLOOKUP($A303,'Nates Projections'!$A$8:$O$500,6,FALSE)))</f>
        <v>21.8</v>
      </c>
      <c r="G303" s="40">
        <f>AVERAGE(IFERROR(VLOOKUP($A303,'Nates Projections'!$A$8:$O$500,7,FALSE),VLOOKUP($A303,'Blakes Projections'!$A$8:$O$500,7,FALSE)),IFERROR(VLOOKUP($A303,'Blakes Projections'!$A$8:$O$500,7,FALSE),VLOOKUP($A303,'Nates Projections'!$A$8:$O$500,7,FALSE)))</f>
        <v>17.100000000000001</v>
      </c>
      <c r="H303" s="40">
        <f>AVERAGE(IFERROR(VLOOKUP($A303,'Nates Projections'!$A$8:$O$500,8,FALSE),VLOOKUP($A303,'Blakes Projections'!$A$8:$O$500,8,FALSE)),IFERROR(VLOOKUP($A303,'Blakes Projections'!$A$8:$O$500,8,FALSE),VLOOKUP($A303,'Nates Projections'!$A$8:$O$500,8,FALSE)))</f>
        <v>38.9</v>
      </c>
      <c r="I303" s="40">
        <f>AVERAGE(IFERROR(VLOOKUP($A303,'Nates Projections'!$A$8:$O$500,9,FALSE),VLOOKUP($A303,'Blakes Projections'!$A$8:$O$500,9,FALSE)),IFERROR(VLOOKUP($A303,'Blakes Projections'!$A$8:$O$500,9,FALSE),VLOOKUP($A303,'Nates Projections'!$A$8:$O$500,9,FALSE)))</f>
        <v>7</v>
      </c>
      <c r="J303" s="40">
        <f>AVERAGE(IFERROR(VLOOKUP($A303,'Nates Projections'!$A$8:$O$500,10,FALSE),VLOOKUP($A303,'Blakes Projections'!$A$8:$O$500,10,FALSE)),IFERROR(VLOOKUP($A303,'Blakes Projections'!$A$8:$O$500,10,FALSE),VLOOKUP($A303,'Nates Projections'!$A$8:$O$500,10,FALSE)))</f>
        <v>164.1</v>
      </c>
      <c r="K303" s="40">
        <f>AVERAGE(IFERROR(VLOOKUP($A303,'Nates Projections'!$A$8:$O$500,11,FALSE),VLOOKUP($A303,'Blakes Projections'!$A$8:$O$500,11,FALSE)),IFERROR(VLOOKUP($A303,'Blakes Projections'!$A$8:$O$500,11,FALSE),VLOOKUP($A303,'Nates Projections'!$A$8:$O$500,11,FALSE)))</f>
        <v>57.8</v>
      </c>
      <c r="L303" s="40">
        <f>AVERAGE(IFERROR(VLOOKUP($A303,'Nates Projections'!$A$8:$O$500,12,FALSE),VLOOKUP($A303,'Blakes Projections'!$A$8:$O$500,12,FALSE)),IFERROR(VLOOKUP($A303,'Blakes Projections'!$A$8:$O$500,12,FALSE),VLOOKUP($A303,'Nates Projections'!$A$8:$O$500,12,FALSE)))</f>
        <v>52.9</v>
      </c>
      <c r="M303" s="40">
        <f>AVERAGE(IFERROR(VLOOKUP($A303,'Nates Projections'!$A$8:$O$500,13,FALSE),VLOOKUP($A303,'Blakes Projections'!$A$8:$O$500,13,FALSE)),IFERROR(VLOOKUP($A303,'Blakes Projections'!$A$8:$O$500,13,FALSE),VLOOKUP($A303,'Nates Projections'!$A$8:$O$500,13,FALSE)))</f>
        <v>25.4</v>
      </c>
      <c r="N303" s="52">
        <f t="shared" si="276"/>
        <v>0.13284582571602682</v>
      </c>
      <c r="O303" s="124">
        <f>AVERAGE(IFERROR(VLOOKUP($A303,'Nates Projections'!$A$8:$O$500,15,FALSE),VLOOKUP($A303,'Blakes Projections'!$A$8:$O$500,15,FALSE)),IFERROR(VLOOKUP($A303,'Blakes Projections'!$A$8:$O$500,15,FALSE),VLOOKUP($A303,'Nates Projections'!$A$8:$O$500,15,FALSE)))</f>
        <v>15.1</v>
      </c>
      <c r="P303" s="55">
        <f t="shared" ref="P303:Y303" si="337">IF(F$4="Yes",F303*F$5,0)</f>
        <v>109</v>
      </c>
      <c r="Q303" s="55">
        <f t="shared" si="337"/>
        <v>64.125</v>
      </c>
      <c r="R303" s="55">
        <f t="shared" si="337"/>
        <v>0</v>
      </c>
      <c r="S303" s="55">
        <f t="shared" si="337"/>
        <v>3.5</v>
      </c>
      <c r="T303" s="55">
        <f t="shared" si="337"/>
        <v>82.05</v>
      </c>
      <c r="U303" s="55">
        <f t="shared" si="337"/>
        <v>17.34</v>
      </c>
      <c r="V303" s="55">
        <f t="shared" si="337"/>
        <v>31.74</v>
      </c>
      <c r="W303" s="55">
        <f t="shared" si="337"/>
        <v>0</v>
      </c>
      <c r="X303" s="55">
        <f t="shared" si="337"/>
        <v>0</v>
      </c>
      <c r="Y303" s="56">
        <f t="shared" si="337"/>
        <v>0</v>
      </c>
      <c r="Z303" s="57">
        <f t="shared" si="278"/>
        <v>307.755</v>
      </c>
      <c r="AA303" s="59">
        <f t="shared" si="279"/>
        <v>3.6637499999999998</v>
      </c>
      <c r="AB303" s="59">
        <f t="shared" si="280"/>
        <v>-1.9997249999999993</v>
      </c>
      <c r="AC303" s="1"/>
      <c r="AD303" s="1"/>
      <c r="AE303" s="1"/>
      <c r="AF303" s="1"/>
      <c r="AG303" s="1"/>
      <c r="AH303" s="1"/>
      <c r="AI303" s="1"/>
      <c r="AJ303" s="1"/>
      <c r="AK303" s="1"/>
      <c r="AL303" s="1">
        <f>IFERROR(VLOOKUP(C303,CALC!$K$2:$M$8,2,FALSE),1)</f>
        <v>0.96</v>
      </c>
      <c r="AM303" s="1">
        <f>IFERROR(VLOOKUP(C303,CALC!$K$2:$M$8,3,FALSE),1)</f>
        <v>0.98</v>
      </c>
      <c r="AN303" s="1">
        <f>VLOOKUP(B303,CALC!$E$2:$H$33,3,FALSE)</f>
        <v>0.95</v>
      </c>
      <c r="AO303" s="1">
        <f>VLOOKUP(B303,CALC!$E$2:$H$33,4,FALSE)</f>
        <v>0.97499999999999998</v>
      </c>
      <c r="AP303" s="1"/>
      <c r="AQ303" s="3">
        <f t="shared" si="281"/>
        <v>3.5904749999999996</v>
      </c>
      <c r="AR303" s="3">
        <f t="shared" si="282"/>
        <v>3.5171999999999999</v>
      </c>
      <c r="AS303" s="3">
        <f t="shared" si="283"/>
        <v>3.5721562499999999</v>
      </c>
      <c r="AT303" s="3">
        <f t="shared" si="284"/>
        <v>3.4805624999999996</v>
      </c>
      <c r="AU303" s="3">
        <f t="shared" si="285"/>
        <v>3.5007131249999994</v>
      </c>
      <c r="AV303" s="3">
        <f t="shared" si="286"/>
        <v>3.4109512499999997</v>
      </c>
      <c r="AW303" s="3">
        <f t="shared" si="287"/>
        <v>3.4292699999999998</v>
      </c>
      <c r="AX303" s="3">
        <f t="shared" si="288"/>
        <v>3.3413399999999998</v>
      </c>
      <c r="AY303" s="3">
        <f t="shared" si="289"/>
        <v>-2.0928571428571421</v>
      </c>
      <c r="AZ303" s="3">
        <f t="shared" si="290"/>
        <v>-2.0509999999999993</v>
      </c>
      <c r="BA303" s="3">
        <f t="shared" si="291"/>
        <v>-2.0091428571428565</v>
      </c>
      <c r="BB303" s="3">
        <f t="shared" si="292"/>
        <v>-2.0405357142857135</v>
      </c>
      <c r="BC303" s="3">
        <f t="shared" si="293"/>
        <v>-1.9882142857142848</v>
      </c>
      <c r="BD303" s="3">
        <f t="shared" si="294"/>
        <v>-1.9997249999999993</v>
      </c>
      <c r="BE303" s="3">
        <f t="shared" si="295"/>
        <v>-1.9484499999999991</v>
      </c>
      <c r="BF303" s="3">
        <f t="shared" si="296"/>
        <v>-1.9589142857142849</v>
      </c>
      <c r="BG303" s="3">
        <f t="shared" si="297"/>
        <v>-1.9086857142857134</v>
      </c>
    </row>
    <row r="304" spans="1:59" ht="15" x14ac:dyDescent="0.25">
      <c r="A304" s="38" t="s">
        <v>579</v>
      </c>
      <c r="B304" s="38" t="s">
        <v>83</v>
      </c>
      <c r="C304" s="38" t="s">
        <v>181</v>
      </c>
      <c r="D304" s="1"/>
      <c r="E304" s="39">
        <f>AVERAGE(IFERROR(VLOOKUP($A304,'Nates Projections'!$A$8:$O$500,5,FALSE),VLOOKUP($A304,'Blakes Projections'!$A$8:$O$500,5,FALSE)),IFERROR(VLOOKUP($A304,'Blakes Projections'!$A$8:$O$500,5,FALSE),VLOOKUP($A304,'Nates Projections'!$A$8:$O$500,5,FALSE)))</f>
        <v>84</v>
      </c>
      <c r="F304" s="40">
        <f>AVERAGE(IFERROR(VLOOKUP($A304,'Nates Projections'!$A$8:$O$500,6,FALSE),VLOOKUP($A304,'Blakes Projections'!$A$8:$O$500,6,FALSE)),IFERROR(VLOOKUP($A304,'Blakes Projections'!$A$8:$O$500,6,FALSE),VLOOKUP($A304,'Nates Projections'!$A$8:$O$500,6,FALSE)))</f>
        <v>4.8</v>
      </c>
      <c r="G304" s="40">
        <f>AVERAGE(IFERROR(VLOOKUP($A304,'Nates Projections'!$A$8:$O$500,7,FALSE),VLOOKUP($A304,'Blakes Projections'!$A$8:$O$500,7,FALSE)),IFERROR(VLOOKUP($A304,'Blakes Projections'!$A$8:$O$500,7,FALSE),VLOOKUP($A304,'Nates Projections'!$A$8:$O$500,7,FALSE)))</f>
        <v>26.4</v>
      </c>
      <c r="H304" s="40">
        <f>AVERAGE(IFERROR(VLOOKUP($A304,'Nates Projections'!$A$8:$O$500,8,FALSE),VLOOKUP($A304,'Blakes Projections'!$A$8:$O$500,8,FALSE)),IFERROR(VLOOKUP($A304,'Blakes Projections'!$A$8:$O$500,8,FALSE),VLOOKUP($A304,'Nates Projections'!$A$8:$O$500,8,FALSE)))</f>
        <v>31.3</v>
      </c>
      <c r="I304" s="40">
        <f>AVERAGE(IFERROR(VLOOKUP($A304,'Nates Projections'!$A$8:$O$500,9,FALSE),VLOOKUP($A304,'Blakes Projections'!$A$8:$O$500,9,FALSE)),IFERROR(VLOOKUP($A304,'Blakes Projections'!$A$8:$O$500,9,FALSE),VLOOKUP($A304,'Nates Projections'!$A$8:$O$500,9,FALSE)))</f>
        <v>5.6</v>
      </c>
      <c r="J304" s="40">
        <f>AVERAGE(IFERROR(VLOOKUP($A304,'Nates Projections'!$A$8:$O$500,10,FALSE),VLOOKUP($A304,'Blakes Projections'!$A$8:$O$500,10,FALSE)),IFERROR(VLOOKUP($A304,'Blakes Projections'!$A$8:$O$500,10,FALSE),VLOOKUP($A304,'Nates Projections'!$A$8:$O$500,10,FALSE)))</f>
        <v>86.2</v>
      </c>
      <c r="K304" s="40">
        <f>AVERAGE(IFERROR(VLOOKUP($A304,'Nates Projections'!$A$8:$O$500,11,FALSE),VLOOKUP($A304,'Blakes Projections'!$A$8:$O$500,11,FALSE)),IFERROR(VLOOKUP($A304,'Blakes Projections'!$A$8:$O$500,11,FALSE),VLOOKUP($A304,'Nates Projections'!$A$8:$O$500,11,FALSE)))</f>
        <v>52.1</v>
      </c>
      <c r="L304" s="40">
        <f>AVERAGE(IFERROR(VLOOKUP($A304,'Nates Projections'!$A$8:$O$500,12,FALSE),VLOOKUP($A304,'Blakes Projections'!$A$8:$O$500,12,FALSE)),IFERROR(VLOOKUP($A304,'Blakes Projections'!$A$8:$O$500,12,FALSE),VLOOKUP($A304,'Nates Projections'!$A$8:$O$500,12,FALSE)))</f>
        <v>101.2</v>
      </c>
      <c r="M304" s="40">
        <f>AVERAGE(IFERROR(VLOOKUP($A304,'Nates Projections'!$A$8:$O$500,13,FALSE),VLOOKUP($A304,'Blakes Projections'!$A$8:$O$500,13,FALSE)),IFERROR(VLOOKUP($A304,'Blakes Projections'!$A$8:$O$500,13,FALSE),VLOOKUP($A304,'Nates Projections'!$A$8:$O$500,13,FALSE)))</f>
        <v>29.5</v>
      </c>
      <c r="N304" s="52">
        <f t="shared" si="276"/>
        <v>5.5684454756380508E-2</v>
      </c>
      <c r="O304" s="124">
        <f>AVERAGE(IFERROR(VLOOKUP($A304,'Nates Projections'!$A$8:$O$500,15,FALSE),VLOOKUP($A304,'Blakes Projections'!$A$8:$O$500,15,FALSE)),IFERROR(VLOOKUP($A304,'Blakes Projections'!$A$8:$O$500,15,FALSE),VLOOKUP($A304,'Nates Projections'!$A$8:$O$500,15,FALSE)))</f>
        <v>19.25</v>
      </c>
      <c r="P304" s="55">
        <f t="shared" ref="P304:Y304" si="338">IF(F$4="Yes",F304*F$5,0)</f>
        <v>24</v>
      </c>
      <c r="Q304" s="55">
        <f t="shared" si="338"/>
        <v>99</v>
      </c>
      <c r="R304" s="55">
        <f t="shared" si="338"/>
        <v>0</v>
      </c>
      <c r="S304" s="55">
        <f t="shared" si="338"/>
        <v>2.8</v>
      </c>
      <c r="T304" s="55">
        <f t="shared" si="338"/>
        <v>43.1</v>
      </c>
      <c r="U304" s="55">
        <f t="shared" si="338"/>
        <v>15.629999999999999</v>
      </c>
      <c r="V304" s="55">
        <f t="shared" si="338"/>
        <v>60.72</v>
      </c>
      <c r="W304" s="55">
        <f t="shared" si="338"/>
        <v>0</v>
      </c>
      <c r="X304" s="55">
        <f t="shared" si="338"/>
        <v>0</v>
      </c>
      <c r="Y304" s="56">
        <f t="shared" si="338"/>
        <v>0</v>
      </c>
      <c r="Z304" s="57">
        <f t="shared" si="278"/>
        <v>245.25</v>
      </c>
      <c r="AA304" s="59">
        <f t="shared" si="279"/>
        <v>2.9196428571428572</v>
      </c>
      <c r="AB304" s="59">
        <f t="shared" si="280"/>
        <v>-2.0149259523809531</v>
      </c>
      <c r="AC304" s="1"/>
      <c r="AD304" s="1"/>
      <c r="AE304" s="1"/>
      <c r="AF304" s="1"/>
      <c r="AG304" s="1"/>
      <c r="AH304" s="1"/>
      <c r="AI304" s="1"/>
      <c r="AJ304" s="1"/>
      <c r="AK304" s="1"/>
      <c r="AL304" s="1">
        <f>IFERROR(VLOOKUP(C304,CALC!$K$2:$M$8,2,FALSE),1)</f>
        <v>1</v>
      </c>
      <c r="AM304" s="1">
        <f>IFERROR(VLOOKUP(C304,CALC!$K$2:$M$8,3,FALSE),1)</f>
        <v>1</v>
      </c>
      <c r="AN304" s="1">
        <f>VLOOKUP(B304,CALC!$E$2:$H$33,3,FALSE)</f>
        <v>1.02</v>
      </c>
      <c r="AO304" s="1">
        <f>VLOOKUP(B304,CALC!$E$2:$H$33,4,FALSE)</f>
        <v>1.01</v>
      </c>
      <c r="AP304" s="1"/>
      <c r="AQ304" s="3">
        <f t="shared" si="281"/>
        <v>2.9196428571428572</v>
      </c>
      <c r="AR304" s="3">
        <f t="shared" si="282"/>
        <v>2.9196428571428572</v>
      </c>
      <c r="AS304" s="3">
        <f t="shared" si="283"/>
        <v>2.948839285714286</v>
      </c>
      <c r="AT304" s="3">
        <f t="shared" si="284"/>
        <v>2.9780357142857143</v>
      </c>
      <c r="AU304" s="3">
        <f t="shared" si="285"/>
        <v>2.948839285714286</v>
      </c>
      <c r="AV304" s="3">
        <f t="shared" si="286"/>
        <v>2.9780357142857143</v>
      </c>
      <c r="AW304" s="3">
        <f t="shared" si="287"/>
        <v>2.948839285714286</v>
      </c>
      <c r="AX304" s="3">
        <f t="shared" si="288"/>
        <v>2.9780357142857143</v>
      </c>
      <c r="AY304" s="3">
        <f t="shared" si="289"/>
        <v>-1.9949761904761911</v>
      </c>
      <c r="AZ304" s="3">
        <f t="shared" si="290"/>
        <v>-1.9949761904761911</v>
      </c>
      <c r="BA304" s="3">
        <f t="shared" si="291"/>
        <v>-1.9949761904761911</v>
      </c>
      <c r="BB304" s="3">
        <f t="shared" si="292"/>
        <v>-2.0149259523809531</v>
      </c>
      <c r="BC304" s="3">
        <f t="shared" si="293"/>
        <v>-2.034875714285715</v>
      </c>
      <c r="BD304" s="3">
        <f t="shared" si="294"/>
        <v>-2.0149259523809531</v>
      </c>
      <c r="BE304" s="3">
        <f t="shared" si="295"/>
        <v>-2.034875714285715</v>
      </c>
      <c r="BF304" s="3">
        <f t="shared" si="296"/>
        <v>-2.0149259523809531</v>
      </c>
      <c r="BG304" s="3">
        <f t="shared" si="297"/>
        <v>-2.034875714285715</v>
      </c>
    </row>
    <row r="305" spans="1:59" ht="15" x14ac:dyDescent="0.25">
      <c r="A305" s="38" t="s">
        <v>481</v>
      </c>
      <c r="B305" s="38" t="s">
        <v>21</v>
      </c>
      <c r="C305" s="38" t="s">
        <v>186</v>
      </c>
      <c r="D305" s="38"/>
      <c r="E305" s="39">
        <f>AVERAGE(IFERROR(VLOOKUP($A305,'Nates Projections'!$A$8:$O$500,5,FALSE),VLOOKUP($A305,'Blakes Projections'!$A$8:$O$500,5,FALSE)),IFERROR(VLOOKUP($A305,'Blakes Projections'!$A$8:$O$500,5,FALSE),VLOOKUP($A305,'Nates Projections'!$A$8:$O$500,5,FALSE)))</f>
        <v>84</v>
      </c>
      <c r="F305" s="38">
        <f>AVERAGE(IFERROR(VLOOKUP($A305,'Nates Projections'!$A$8:$O$500,6,FALSE),VLOOKUP($A305,'Blakes Projections'!$A$8:$O$500,6,FALSE)),IFERROR(VLOOKUP($A305,'Blakes Projections'!$A$8:$O$500,6,FALSE),VLOOKUP($A305,'Nates Projections'!$A$8:$O$500,6,FALSE)))</f>
        <v>20.45</v>
      </c>
      <c r="G305" s="38">
        <f>AVERAGE(IFERROR(VLOOKUP($A305,'Nates Projections'!$A$8:$O$500,7,FALSE),VLOOKUP($A305,'Blakes Projections'!$A$8:$O$500,7,FALSE)),IFERROR(VLOOKUP($A305,'Blakes Projections'!$A$8:$O$500,7,FALSE),VLOOKUP($A305,'Nates Projections'!$A$8:$O$500,7,FALSE)))</f>
        <v>27.6</v>
      </c>
      <c r="H305" s="38">
        <f>AVERAGE(IFERROR(VLOOKUP($A305,'Nates Projections'!$A$8:$O$500,8,FALSE),VLOOKUP($A305,'Blakes Projections'!$A$8:$O$500,8,FALSE)),IFERROR(VLOOKUP($A305,'Blakes Projections'!$A$8:$O$500,8,FALSE),VLOOKUP($A305,'Nates Projections'!$A$8:$O$500,8,FALSE)))</f>
        <v>48.05</v>
      </c>
      <c r="I305" s="38">
        <f>AVERAGE(IFERROR(VLOOKUP($A305,'Nates Projections'!$A$8:$O$500,9,FALSE),VLOOKUP($A305,'Blakes Projections'!$A$8:$O$500,9,FALSE)),IFERROR(VLOOKUP($A305,'Blakes Projections'!$A$8:$O$500,9,FALSE),VLOOKUP($A305,'Nates Projections'!$A$8:$O$500,9,FALSE)))</f>
        <v>6.25</v>
      </c>
      <c r="J305" s="38">
        <f>AVERAGE(IFERROR(VLOOKUP($A305,'Nates Projections'!$A$8:$O$500,10,FALSE),VLOOKUP($A305,'Blakes Projections'!$A$8:$O$500,10,FALSE)),IFERROR(VLOOKUP($A305,'Blakes Projections'!$A$8:$O$500,10,FALSE),VLOOKUP($A305,'Nates Projections'!$A$8:$O$500,10,FALSE)))</f>
        <v>116.8</v>
      </c>
      <c r="K305" s="38">
        <f>AVERAGE(IFERROR(VLOOKUP($A305,'Nates Projections'!$A$8:$O$500,11,FALSE),VLOOKUP($A305,'Blakes Projections'!$A$8:$O$500,11,FALSE)),IFERROR(VLOOKUP($A305,'Blakes Projections'!$A$8:$O$500,11,FALSE),VLOOKUP($A305,'Nates Projections'!$A$8:$O$500,11,FALSE)))</f>
        <v>21.75</v>
      </c>
      <c r="L305" s="38">
        <f>AVERAGE(IFERROR(VLOOKUP($A305,'Nates Projections'!$A$8:$O$500,12,FALSE),VLOOKUP($A305,'Blakes Projections'!$A$8:$O$500,12,FALSE)),IFERROR(VLOOKUP($A305,'Blakes Projections'!$A$8:$O$500,12,FALSE),VLOOKUP($A305,'Nates Projections'!$A$8:$O$500,12,FALSE)))</f>
        <v>56.95</v>
      </c>
      <c r="M305" s="38">
        <f>AVERAGE(IFERROR(VLOOKUP($A305,'Nates Projections'!$A$8:$O$500,13,FALSE),VLOOKUP($A305,'Blakes Projections'!$A$8:$O$500,13,FALSE)),IFERROR(VLOOKUP($A305,'Blakes Projections'!$A$8:$O$500,13,FALSE),VLOOKUP($A305,'Nates Projections'!$A$8:$O$500,13,FALSE)))</f>
        <v>15.65</v>
      </c>
      <c r="N305" s="52">
        <f t="shared" si="276"/>
        <v>0.17508561643835616</v>
      </c>
      <c r="O305" s="71">
        <f>AVERAGE(IFERROR(VLOOKUP($A305,'Nates Projections'!$A$8:$O$500,15,FALSE),VLOOKUP($A305,'Blakes Projections'!$A$8:$O$500,15,FALSE)),IFERROR(VLOOKUP($A305,'Blakes Projections'!$A$8:$O$500,15,FALSE),VLOOKUP($A305,'Nates Projections'!$A$8:$O$500,15,FALSE)))</f>
        <v>17.05</v>
      </c>
      <c r="P305" s="55">
        <f t="shared" ref="P305:Y305" si="339">IF(F$4="Yes",F305*F$5,0)</f>
        <v>102.25</v>
      </c>
      <c r="Q305" s="55">
        <f t="shared" si="339"/>
        <v>103.5</v>
      </c>
      <c r="R305" s="55">
        <f t="shared" si="339"/>
        <v>0</v>
      </c>
      <c r="S305" s="55">
        <f t="shared" si="339"/>
        <v>3.125</v>
      </c>
      <c r="T305" s="55">
        <f t="shared" si="339"/>
        <v>58.4</v>
      </c>
      <c r="U305" s="55">
        <f t="shared" si="339"/>
        <v>6.5249999999999995</v>
      </c>
      <c r="V305" s="55">
        <f t="shared" si="339"/>
        <v>34.17</v>
      </c>
      <c r="W305" s="55">
        <f t="shared" si="339"/>
        <v>0</v>
      </c>
      <c r="X305" s="55">
        <f t="shared" si="339"/>
        <v>0</v>
      </c>
      <c r="Y305" s="56">
        <f t="shared" si="339"/>
        <v>0</v>
      </c>
      <c r="Z305" s="57">
        <f t="shared" si="278"/>
        <v>307.96999999999997</v>
      </c>
      <c r="AA305" s="59">
        <f t="shared" si="279"/>
        <v>3.6663095238095234</v>
      </c>
      <c r="AB305" s="59">
        <f t="shared" si="280"/>
        <v>-2.065214047619047</v>
      </c>
      <c r="AC305" s="1"/>
      <c r="AD305" s="1"/>
      <c r="AE305" s="1"/>
      <c r="AF305" s="1"/>
      <c r="AG305" s="1"/>
      <c r="AH305" s="1"/>
      <c r="AI305" s="1"/>
      <c r="AJ305" s="1"/>
      <c r="AK305" s="1"/>
      <c r="AL305" s="1">
        <f>IFERROR(VLOOKUP(C305,CALC!$K$2:$M$8,2,FALSE),1)</f>
        <v>1.08</v>
      </c>
      <c r="AM305" s="1">
        <f>IFERROR(VLOOKUP(C305,CALC!$K$2:$M$8,3,FALSE),1)</f>
        <v>1.04</v>
      </c>
      <c r="AN305" s="1">
        <f>VLOOKUP(B305,CALC!$E$2:$H$33,3,FALSE)</f>
        <v>0.9</v>
      </c>
      <c r="AO305" s="1">
        <f>VLOOKUP(B305,CALC!$E$2:$H$33,4,FALSE)</f>
        <v>0.95</v>
      </c>
      <c r="AP305" s="1"/>
      <c r="AQ305" s="3">
        <f t="shared" si="281"/>
        <v>3.8129619047619046</v>
      </c>
      <c r="AR305" s="3">
        <f t="shared" si="282"/>
        <v>3.9596142857142853</v>
      </c>
      <c r="AS305" s="3">
        <f t="shared" si="283"/>
        <v>3.4829940476190471</v>
      </c>
      <c r="AT305" s="3">
        <f t="shared" si="284"/>
        <v>3.2996785714285712</v>
      </c>
      <c r="AU305" s="3">
        <f t="shared" si="285"/>
        <v>3.622313809523809</v>
      </c>
      <c r="AV305" s="3">
        <f t="shared" si="286"/>
        <v>3.4316657142857143</v>
      </c>
      <c r="AW305" s="3">
        <f t="shared" si="287"/>
        <v>3.7616335714285709</v>
      </c>
      <c r="AX305" s="3">
        <f t="shared" si="288"/>
        <v>3.563652857142857</v>
      </c>
      <c r="AY305" s="3">
        <f t="shared" si="289"/>
        <v>-2.0902976190476186</v>
      </c>
      <c r="AZ305" s="3">
        <f t="shared" si="290"/>
        <v>-2.1739095238095234</v>
      </c>
      <c r="BA305" s="3">
        <f t="shared" si="291"/>
        <v>-2.2575214285714282</v>
      </c>
      <c r="BB305" s="3">
        <f t="shared" si="292"/>
        <v>-1.9857827380952375</v>
      </c>
      <c r="BC305" s="3">
        <f t="shared" si="293"/>
        <v>-1.8812678571428567</v>
      </c>
      <c r="BD305" s="3">
        <f t="shared" si="294"/>
        <v>-2.065214047619047</v>
      </c>
      <c r="BE305" s="3">
        <f t="shared" si="295"/>
        <v>-1.9565185714285711</v>
      </c>
      <c r="BF305" s="3">
        <f t="shared" si="296"/>
        <v>-2.1446453571428568</v>
      </c>
      <c r="BG305" s="3">
        <f t="shared" si="297"/>
        <v>-2.0317692857142853</v>
      </c>
    </row>
    <row r="306" spans="1:59" ht="15" x14ac:dyDescent="0.25">
      <c r="A306" s="38" t="s">
        <v>468</v>
      </c>
      <c r="B306" s="38" t="s">
        <v>70</v>
      </c>
      <c r="C306" s="38" t="s">
        <v>186</v>
      </c>
      <c r="D306" s="38"/>
      <c r="E306" s="39">
        <f>AVERAGE(IFERROR(VLOOKUP($A306,'Nates Projections'!$A$8:$O$500,5,FALSE),VLOOKUP($A306,'Blakes Projections'!$A$8:$O$500,5,FALSE)),IFERROR(VLOOKUP($A306,'Blakes Projections'!$A$8:$O$500,5,FALSE),VLOOKUP($A306,'Nates Projections'!$A$8:$O$500,5,FALSE)))</f>
        <v>84</v>
      </c>
      <c r="F306" s="38">
        <f>AVERAGE(IFERROR(VLOOKUP($A306,'Nates Projections'!$A$8:$O$500,6,FALSE),VLOOKUP($A306,'Blakes Projections'!$A$8:$O$500,6,FALSE)),IFERROR(VLOOKUP($A306,'Blakes Projections'!$A$8:$O$500,6,FALSE),VLOOKUP($A306,'Nates Projections'!$A$8:$O$500,6,FALSE)))</f>
        <v>22.25</v>
      </c>
      <c r="G306" s="38">
        <f>AVERAGE(IFERROR(VLOOKUP($A306,'Nates Projections'!$A$8:$O$500,7,FALSE),VLOOKUP($A306,'Blakes Projections'!$A$8:$O$500,7,FALSE)),IFERROR(VLOOKUP($A306,'Blakes Projections'!$A$8:$O$500,7,FALSE),VLOOKUP($A306,'Nates Projections'!$A$8:$O$500,7,FALSE)))</f>
        <v>22.1</v>
      </c>
      <c r="H306" s="38">
        <f>AVERAGE(IFERROR(VLOOKUP($A306,'Nates Projections'!$A$8:$O$500,8,FALSE),VLOOKUP($A306,'Blakes Projections'!$A$8:$O$500,8,FALSE)),IFERROR(VLOOKUP($A306,'Blakes Projections'!$A$8:$O$500,8,FALSE),VLOOKUP($A306,'Nates Projections'!$A$8:$O$500,8,FALSE)))</f>
        <v>44.35</v>
      </c>
      <c r="I306" s="38">
        <f>AVERAGE(IFERROR(VLOOKUP($A306,'Nates Projections'!$A$8:$O$500,9,FALSE),VLOOKUP($A306,'Blakes Projections'!$A$8:$O$500,9,FALSE)),IFERROR(VLOOKUP($A306,'Blakes Projections'!$A$8:$O$500,9,FALSE),VLOOKUP($A306,'Nates Projections'!$A$8:$O$500,9,FALSE)))</f>
        <v>8.6999999999999993</v>
      </c>
      <c r="J306" s="38">
        <f>AVERAGE(IFERROR(VLOOKUP($A306,'Nates Projections'!$A$8:$O$500,10,FALSE),VLOOKUP($A306,'Blakes Projections'!$A$8:$O$500,10,FALSE)),IFERROR(VLOOKUP($A306,'Blakes Projections'!$A$8:$O$500,10,FALSE),VLOOKUP($A306,'Nates Projections'!$A$8:$O$500,10,FALSE)))</f>
        <v>157</v>
      </c>
      <c r="K306" s="38">
        <f>AVERAGE(IFERROR(VLOOKUP($A306,'Nates Projections'!$A$8:$O$500,11,FALSE),VLOOKUP($A306,'Blakes Projections'!$A$8:$O$500,11,FALSE)),IFERROR(VLOOKUP($A306,'Blakes Projections'!$A$8:$O$500,11,FALSE),VLOOKUP($A306,'Nates Projections'!$A$8:$O$500,11,FALSE)))</f>
        <v>52.5</v>
      </c>
      <c r="L306" s="38">
        <f>AVERAGE(IFERROR(VLOOKUP($A306,'Nates Projections'!$A$8:$O$500,12,FALSE),VLOOKUP($A306,'Blakes Projections'!$A$8:$O$500,12,FALSE)),IFERROR(VLOOKUP($A306,'Blakes Projections'!$A$8:$O$500,12,FALSE),VLOOKUP($A306,'Nates Projections'!$A$8:$O$500,12,FALSE)))</f>
        <v>37.5</v>
      </c>
      <c r="M306" s="38">
        <f>AVERAGE(IFERROR(VLOOKUP($A306,'Nates Projections'!$A$8:$O$500,13,FALSE),VLOOKUP($A306,'Blakes Projections'!$A$8:$O$500,13,FALSE)),IFERROR(VLOOKUP($A306,'Blakes Projections'!$A$8:$O$500,13,FALSE),VLOOKUP($A306,'Nates Projections'!$A$8:$O$500,13,FALSE)))</f>
        <v>21.55</v>
      </c>
      <c r="N306" s="52">
        <f t="shared" si="276"/>
        <v>0.14171974522292993</v>
      </c>
      <c r="O306" s="71">
        <f>AVERAGE(IFERROR(VLOOKUP($A306,'Nates Projections'!$A$8:$O$500,15,FALSE),VLOOKUP($A306,'Blakes Projections'!$A$8:$O$500,15,FALSE)),IFERROR(VLOOKUP($A306,'Blakes Projections'!$A$8:$O$500,15,FALSE),VLOOKUP($A306,'Nates Projections'!$A$8:$O$500,15,FALSE)))</f>
        <v>15.425000000000001</v>
      </c>
      <c r="P306" s="55">
        <f t="shared" ref="P306:Y306" si="340">IF(F$4="Yes",F306*F$5,0)</f>
        <v>111.25</v>
      </c>
      <c r="Q306" s="55">
        <f t="shared" si="340"/>
        <v>82.875</v>
      </c>
      <c r="R306" s="55">
        <f t="shared" si="340"/>
        <v>0</v>
      </c>
      <c r="S306" s="55">
        <f t="shared" si="340"/>
        <v>4.3499999999999996</v>
      </c>
      <c r="T306" s="55">
        <f t="shared" si="340"/>
        <v>78.5</v>
      </c>
      <c r="U306" s="55">
        <f t="shared" si="340"/>
        <v>15.75</v>
      </c>
      <c r="V306" s="55">
        <f t="shared" si="340"/>
        <v>22.5</v>
      </c>
      <c r="W306" s="55">
        <f t="shared" si="340"/>
        <v>0</v>
      </c>
      <c r="X306" s="55">
        <f t="shared" si="340"/>
        <v>0</v>
      </c>
      <c r="Y306" s="56">
        <f t="shared" si="340"/>
        <v>0</v>
      </c>
      <c r="Z306" s="57">
        <f t="shared" si="278"/>
        <v>315.22500000000002</v>
      </c>
      <c r="AA306" s="59">
        <f t="shared" si="279"/>
        <v>3.7526785714285715</v>
      </c>
      <c r="AB306" s="59">
        <f t="shared" si="280"/>
        <v>-2.1778695714285701</v>
      </c>
      <c r="AC306" s="1"/>
      <c r="AD306" s="1"/>
      <c r="AE306" s="1"/>
      <c r="AF306" s="1"/>
      <c r="AG306" s="1"/>
      <c r="AH306" s="1"/>
      <c r="AI306" s="1"/>
      <c r="AJ306" s="1"/>
      <c r="AK306" s="1"/>
      <c r="AL306" s="1">
        <f>IFERROR(VLOOKUP(C306,CALC!$K$2:$M$8,2,FALSE),1)</f>
        <v>1.08</v>
      </c>
      <c r="AM306" s="1">
        <f>IFERROR(VLOOKUP(C306,CALC!$K$2:$M$8,3,FALSE),1)</f>
        <v>1.04</v>
      </c>
      <c r="AN306" s="1">
        <f>VLOOKUP(B306,CALC!$E$2:$H$33,3,FALSE)</f>
        <v>1.0900000000000001</v>
      </c>
      <c r="AO306" s="1">
        <f>VLOOKUP(B306,CALC!$E$2:$H$33,4,FALSE)</f>
        <v>1.0449999999999999</v>
      </c>
      <c r="AP306" s="1"/>
      <c r="AQ306" s="3">
        <f t="shared" si="281"/>
        <v>3.9027857142857147</v>
      </c>
      <c r="AR306" s="3">
        <f t="shared" si="282"/>
        <v>4.052892857142858</v>
      </c>
      <c r="AS306" s="3">
        <f t="shared" si="283"/>
        <v>3.921549107142857</v>
      </c>
      <c r="AT306" s="3">
        <f t="shared" si="284"/>
        <v>4.0904196428571433</v>
      </c>
      <c r="AU306" s="3">
        <f t="shared" si="285"/>
        <v>4.0784110714285715</v>
      </c>
      <c r="AV306" s="3">
        <f t="shared" si="286"/>
        <v>4.2540364285714292</v>
      </c>
      <c r="AW306" s="3">
        <f t="shared" si="287"/>
        <v>4.235273035714286</v>
      </c>
      <c r="AX306" s="3">
        <f t="shared" si="288"/>
        <v>4.4176532142857159</v>
      </c>
      <c r="AY306" s="3">
        <f t="shared" si="289"/>
        <v>-2.0039285714285704</v>
      </c>
      <c r="AZ306" s="3">
        <f t="shared" si="290"/>
        <v>-2.0840857142857132</v>
      </c>
      <c r="BA306" s="3">
        <f t="shared" si="291"/>
        <v>-2.164242857142856</v>
      </c>
      <c r="BB306" s="3">
        <f t="shared" si="292"/>
        <v>-2.0941053571428561</v>
      </c>
      <c r="BC306" s="3">
        <f t="shared" si="293"/>
        <v>-2.1842821428571417</v>
      </c>
      <c r="BD306" s="3">
        <f t="shared" si="294"/>
        <v>-2.1778695714285701</v>
      </c>
      <c r="BE306" s="3">
        <f t="shared" si="295"/>
        <v>-2.2716534285714274</v>
      </c>
      <c r="BF306" s="3">
        <f t="shared" si="296"/>
        <v>-2.2616337857142845</v>
      </c>
      <c r="BG306" s="3">
        <f t="shared" si="297"/>
        <v>-2.359024714285713</v>
      </c>
    </row>
    <row r="307" spans="1:59" ht="15" x14ac:dyDescent="0.25">
      <c r="A307" s="38" t="s">
        <v>492</v>
      </c>
      <c r="B307" s="38" t="s">
        <v>74</v>
      </c>
      <c r="C307" s="38" t="s">
        <v>183</v>
      </c>
      <c r="D307" s="38"/>
      <c r="E307" s="39">
        <f>AVERAGE(IFERROR(VLOOKUP($A307,'Nates Projections'!$A$8:$O$500,5,FALSE),VLOOKUP($A307,'Blakes Projections'!$A$8:$O$500,5,FALSE)),IFERROR(VLOOKUP($A307,'Blakes Projections'!$A$8:$O$500,5,FALSE),VLOOKUP($A307,'Nates Projections'!$A$8:$O$500,5,FALSE)))</f>
        <v>84</v>
      </c>
      <c r="F307" s="38">
        <f>AVERAGE(IFERROR(VLOOKUP($A307,'Nates Projections'!$A$8:$O$500,6,FALSE),VLOOKUP($A307,'Blakes Projections'!$A$8:$O$500,6,FALSE)),IFERROR(VLOOKUP($A307,'Blakes Projections'!$A$8:$O$500,6,FALSE),VLOOKUP($A307,'Nates Projections'!$A$8:$O$500,6,FALSE)))</f>
        <v>15.05</v>
      </c>
      <c r="G307" s="38">
        <f>AVERAGE(IFERROR(VLOOKUP($A307,'Nates Projections'!$A$8:$O$500,7,FALSE),VLOOKUP($A307,'Blakes Projections'!$A$8:$O$500,7,FALSE)),IFERROR(VLOOKUP($A307,'Blakes Projections'!$A$8:$O$500,7,FALSE),VLOOKUP($A307,'Nates Projections'!$A$8:$O$500,7,FALSE)))</f>
        <v>18.649999999999999</v>
      </c>
      <c r="H307" s="38">
        <f>AVERAGE(IFERROR(VLOOKUP($A307,'Nates Projections'!$A$8:$O$500,8,FALSE),VLOOKUP($A307,'Blakes Projections'!$A$8:$O$500,8,FALSE)),IFERROR(VLOOKUP($A307,'Blakes Projections'!$A$8:$O$500,8,FALSE),VLOOKUP($A307,'Nates Projections'!$A$8:$O$500,8,FALSE)))</f>
        <v>33.700000000000003</v>
      </c>
      <c r="I307" s="38">
        <f>AVERAGE(IFERROR(VLOOKUP($A307,'Nates Projections'!$A$8:$O$500,9,FALSE),VLOOKUP($A307,'Blakes Projections'!$A$8:$O$500,9,FALSE)),IFERROR(VLOOKUP($A307,'Blakes Projections'!$A$8:$O$500,9,FALSE),VLOOKUP($A307,'Nates Projections'!$A$8:$O$500,9,FALSE)))</f>
        <v>4.9499999999999993</v>
      </c>
      <c r="J307" s="38">
        <f>AVERAGE(IFERROR(VLOOKUP($A307,'Nates Projections'!$A$8:$O$500,10,FALSE),VLOOKUP($A307,'Blakes Projections'!$A$8:$O$500,10,FALSE)),IFERROR(VLOOKUP($A307,'Blakes Projections'!$A$8:$O$500,10,FALSE),VLOOKUP($A307,'Nates Projections'!$A$8:$O$500,10,FALSE)))</f>
        <v>154</v>
      </c>
      <c r="K307" s="38">
        <f>AVERAGE(IFERROR(VLOOKUP($A307,'Nates Projections'!$A$8:$O$500,11,FALSE),VLOOKUP($A307,'Blakes Projections'!$A$8:$O$500,11,FALSE)),IFERROR(VLOOKUP($A307,'Blakes Projections'!$A$8:$O$500,11,FALSE),VLOOKUP($A307,'Nates Projections'!$A$8:$O$500,11,FALSE)))</f>
        <v>185</v>
      </c>
      <c r="L307" s="38">
        <f>AVERAGE(IFERROR(VLOOKUP($A307,'Nates Projections'!$A$8:$O$500,12,FALSE),VLOOKUP($A307,'Blakes Projections'!$A$8:$O$500,12,FALSE)),IFERROR(VLOOKUP($A307,'Blakes Projections'!$A$8:$O$500,12,FALSE),VLOOKUP($A307,'Nates Projections'!$A$8:$O$500,12,FALSE)))</f>
        <v>54.900000000000006</v>
      </c>
      <c r="M307" s="38">
        <f>AVERAGE(IFERROR(VLOOKUP($A307,'Nates Projections'!$A$8:$O$500,13,FALSE),VLOOKUP($A307,'Blakes Projections'!$A$8:$O$500,13,FALSE)),IFERROR(VLOOKUP($A307,'Blakes Projections'!$A$8:$O$500,13,FALSE),VLOOKUP($A307,'Nates Projections'!$A$8:$O$500,13,FALSE)))</f>
        <v>35.549999999999997</v>
      </c>
      <c r="N307" s="52">
        <f t="shared" si="276"/>
        <v>9.7727272727272732E-2</v>
      </c>
      <c r="O307" s="71">
        <f>AVERAGE(IFERROR(VLOOKUP($A307,'Nates Projections'!$A$8:$O$500,15,FALSE),VLOOKUP($A307,'Blakes Projections'!$A$8:$O$500,15,FALSE)),IFERROR(VLOOKUP($A307,'Blakes Projections'!$A$8:$O$500,15,FALSE),VLOOKUP($A307,'Nates Projections'!$A$8:$O$500,15,FALSE)))</f>
        <v>15.475</v>
      </c>
      <c r="P307" s="55">
        <f t="shared" ref="P307:Y307" si="341">IF(F$4="Yes",F307*F$5,0)</f>
        <v>75.25</v>
      </c>
      <c r="Q307" s="55">
        <f t="shared" si="341"/>
        <v>69.9375</v>
      </c>
      <c r="R307" s="55">
        <f t="shared" si="341"/>
        <v>0</v>
      </c>
      <c r="S307" s="55">
        <f t="shared" si="341"/>
        <v>2.4749999999999996</v>
      </c>
      <c r="T307" s="55">
        <f t="shared" si="341"/>
        <v>77</v>
      </c>
      <c r="U307" s="55">
        <f t="shared" si="341"/>
        <v>55.5</v>
      </c>
      <c r="V307" s="55">
        <f t="shared" si="341"/>
        <v>32.940000000000005</v>
      </c>
      <c r="W307" s="55">
        <f t="shared" si="341"/>
        <v>0</v>
      </c>
      <c r="X307" s="55">
        <f t="shared" si="341"/>
        <v>0</v>
      </c>
      <c r="Y307" s="56">
        <f t="shared" si="341"/>
        <v>0</v>
      </c>
      <c r="Z307" s="57">
        <f t="shared" si="278"/>
        <v>313.10250000000002</v>
      </c>
      <c r="AA307" s="59">
        <f t="shared" si="279"/>
        <v>3.7274107142857145</v>
      </c>
      <c r="AB307" s="59">
        <f t="shared" si="280"/>
        <v>-2.1947281272321422</v>
      </c>
      <c r="AC307" s="1"/>
      <c r="AD307" s="1"/>
      <c r="AE307" s="1"/>
      <c r="AF307" s="1"/>
      <c r="AG307" s="1"/>
      <c r="AH307" s="1"/>
      <c r="AI307" s="1"/>
      <c r="AJ307" s="1"/>
      <c r="AK307" s="1"/>
      <c r="AL307" s="1">
        <f>IFERROR(VLOOKUP(C307,CALC!$K$2:$M$8,2,FALSE),1)</f>
        <v>1.0900000000000001</v>
      </c>
      <c r="AM307" s="1">
        <f>IFERROR(VLOOKUP(C307,CALC!$K$2:$M$8,3,FALSE),1)</f>
        <v>1.0449999999999999</v>
      </c>
      <c r="AN307" s="1">
        <f>VLOOKUP(B307,CALC!$E$2:$H$33,3,FALSE)</f>
        <v>1.07</v>
      </c>
      <c r="AO307" s="1">
        <f>VLOOKUP(B307,CALC!$E$2:$H$33,4,FALSE)</f>
        <v>1.0350000000000001</v>
      </c>
      <c r="AP307" s="1"/>
      <c r="AQ307" s="3">
        <f t="shared" si="281"/>
        <v>3.8951441964285713</v>
      </c>
      <c r="AR307" s="3">
        <f t="shared" si="282"/>
        <v>4.0628776785714287</v>
      </c>
      <c r="AS307" s="3">
        <f t="shared" si="283"/>
        <v>3.857870089285715</v>
      </c>
      <c r="AT307" s="3">
        <f t="shared" si="284"/>
        <v>3.9883294642857146</v>
      </c>
      <c r="AU307" s="3">
        <f t="shared" si="285"/>
        <v>4.0314742433035722</v>
      </c>
      <c r="AV307" s="3">
        <f t="shared" si="286"/>
        <v>4.1678042901785712</v>
      </c>
      <c r="AW307" s="3">
        <f t="shared" si="287"/>
        <v>4.2050783973214294</v>
      </c>
      <c r="AX307" s="3">
        <f t="shared" si="288"/>
        <v>4.3472791160714293</v>
      </c>
      <c r="AY307" s="3">
        <f t="shared" si="289"/>
        <v>-2.0291964285714275</v>
      </c>
      <c r="AZ307" s="3">
        <f t="shared" si="290"/>
        <v>-2.1205102678571417</v>
      </c>
      <c r="BA307" s="3">
        <f t="shared" si="291"/>
        <v>-2.2118241071428559</v>
      </c>
      <c r="BB307" s="3">
        <f t="shared" si="292"/>
        <v>-2.1002183035714279</v>
      </c>
      <c r="BC307" s="3">
        <f t="shared" si="293"/>
        <v>-2.1712401785714275</v>
      </c>
      <c r="BD307" s="3">
        <f t="shared" si="294"/>
        <v>-2.1947281272321422</v>
      </c>
      <c r="BE307" s="3">
        <f t="shared" si="295"/>
        <v>-2.2689459866071418</v>
      </c>
      <c r="BF307" s="3">
        <f t="shared" si="296"/>
        <v>-2.2892379508928564</v>
      </c>
      <c r="BG307" s="3">
        <f t="shared" si="297"/>
        <v>-2.366651794642856</v>
      </c>
    </row>
    <row r="308" spans="1:59" ht="15" x14ac:dyDescent="0.25">
      <c r="A308" s="38" t="s">
        <v>561</v>
      </c>
      <c r="B308" s="38" t="s">
        <v>68</v>
      </c>
      <c r="C308" s="38" t="s">
        <v>186</v>
      </c>
      <c r="D308" s="1"/>
      <c r="E308" s="39">
        <f>AVERAGE(IFERROR(VLOOKUP($A308,'Nates Projections'!$A$8:$O$500,5,FALSE),VLOOKUP($A308,'Blakes Projections'!$A$8:$O$500,5,FALSE)),IFERROR(VLOOKUP($A308,'Blakes Projections'!$A$8:$O$500,5,FALSE),VLOOKUP($A308,'Nates Projections'!$A$8:$O$500,5,FALSE)))</f>
        <v>84</v>
      </c>
      <c r="F308" s="40">
        <f>AVERAGE(IFERROR(VLOOKUP($A308,'Nates Projections'!$A$8:$O$500,6,FALSE),VLOOKUP($A308,'Blakes Projections'!$A$8:$O$500,6,FALSE)),IFERROR(VLOOKUP($A308,'Blakes Projections'!$A$8:$O$500,6,FALSE),VLOOKUP($A308,'Nates Projections'!$A$8:$O$500,6,FALSE)))</f>
        <v>21.3</v>
      </c>
      <c r="G308" s="40">
        <f>AVERAGE(IFERROR(VLOOKUP($A308,'Nates Projections'!$A$8:$O$500,7,FALSE),VLOOKUP($A308,'Blakes Projections'!$A$8:$O$500,7,FALSE)),IFERROR(VLOOKUP($A308,'Blakes Projections'!$A$8:$O$500,7,FALSE),VLOOKUP($A308,'Nates Projections'!$A$8:$O$500,7,FALSE)))</f>
        <v>23</v>
      </c>
      <c r="H308" s="40">
        <f>AVERAGE(IFERROR(VLOOKUP($A308,'Nates Projections'!$A$8:$O$500,8,FALSE),VLOOKUP($A308,'Blakes Projections'!$A$8:$O$500,8,FALSE)),IFERROR(VLOOKUP($A308,'Blakes Projections'!$A$8:$O$500,8,FALSE),VLOOKUP($A308,'Nates Projections'!$A$8:$O$500,8,FALSE)))</f>
        <v>44.3</v>
      </c>
      <c r="I308" s="40">
        <f>AVERAGE(IFERROR(VLOOKUP($A308,'Nates Projections'!$A$8:$O$500,9,FALSE),VLOOKUP($A308,'Blakes Projections'!$A$8:$O$500,9,FALSE)),IFERROR(VLOOKUP($A308,'Blakes Projections'!$A$8:$O$500,9,FALSE),VLOOKUP($A308,'Nates Projections'!$A$8:$O$500,9,FALSE)))</f>
        <v>17.2</v>
      </c>
      <c r="J308" s="40">
        <f>AVERAGE(IFERROR(VLOOKUP($A308,'Nates Projections'!$A$8:$O$500,10,FALSE),VLOOKUP($A308,'Blakes Projections'!$A$8:$O$500,10,FALSE)),IFERROR(VLOOKUP($A308,'Blakes Projections'!$A$8:$O$500,10,FALSE),VLOOKUP($A308,'Nates Projections'!$A$8:$O$500,10,FALSE)))</f>
        <v>167.1</v>
      </c>
      <c r="K308" s="40">
        <f>AVERAGE(IFERROR(VLOOKUP($A308,'Nates Projections'!$A$8:$O$500,11,FALSE),VLOOKUP($A308,'Blakes Projections'!$A$8:$O$500,11,FALSE)),IFERROR(VLOOKUP($A308,'Blakes Projections'!$A$8:$O$500,11,FALSE),VLOOKUP($A308,'Nates Projections'!$A$8:$O$500,11,FALSE)))</f>
        <v>34.9</v>
      </c>
      <c r="L308" s="40">
        <f>AVERAGE(IFERROR(VLOOKUP($A308,'Nates Projections'!$A$8:$O$500,12,FALSE),VLOOKUP($A308,'Blakes Projections'!$A$8:$O$500,12,FALSE)),IFERROR(VLOOKUP($A308,'Blakes Projections'!$A$8:$O$500,12,FALSE),VLOOKUP($A308,'Nates Projections'!$A$8:$O$500,12,FALSE)))</f>
        <v>24.1</v>
      </c>
      <c r="M308" s="40">
        <f>AVERAGE(IFERROR(VLOOKUP($A308,'Nates Projections'!$A$8:$O$500,13,FALSE),VLOOKUP($A308,'Blakes Projections'!$A$8:$O$500,13,FALSE)),IFERROR(VLOOKUP($A308,'Blakes Projections'!$A$8:$O$500,13,FALSE),VLOOKUP($A308,'Nates Projections'!$A$8:$O$500,13,FALSE)))</f>
        <v>18.600000000000001</v>
      </c>
      <c r="N308" s="52">
        <f t="shared" si="276"/>
        <v>0.12746858168761221</v>
      </c>
      <c r="O308" s="124">
        <f>AVERAGE(IFERROR(VLOOKUP($A308,'Nates Projections'!$A$8:$O$500,15,FALSE),VLOOKUP($A308,'Blakes Projections'!$A$8:$O$500,15,FALSE)),IFERROR(VLOOKUP($A308,'Blakes Projections'!$A$8:$O$500,15,FALSE),VLOOKUP($A308,'Nates Projections'!$A$8:$O$500,15,FALSE)))</f>
        <v>15.9</v>
      </c>
      <c r="P308" s="55">
        <f t="shared" ref="P308:Y308" si="342">IF(F$4="Yes",F308*F$5,0)</f>
        <v>106.5</v>
      </c>
      <c r="Q308" s="55">
        <f t="shared" si="342"/>
        <v>86.25</v>
      </c>
      <c r="R308" s="55">
        <f t="shared" si="342"/>
        <v>0</v>
      </c>
      <c r="S308" s="55">
        <f t="shared" si="342"/>
        <v>8.6</v>
      </c>
      <c r="T308" s="55">
        <f t="shared" si="342"/>
        <v>83.55</v>
      </c>
      <c r="U308" s="55">
        <f t="shared" si="342"/>
        <v>10.469999999999999</v>
      </c>
      <c r="V308" s="55">
        <f t="shared" si="342"/>
        <v>14.46</v>
      </c>
      <c r="W308" s="55">
        <f t="shared" si="342"/>
        <v>0</v>
      </c>
      <c r="X308" s="55">
        <f t="shared" si="342"/>
        <v>0</v>
      </c>
      <c r="Y308" s="56">
        <f t="shared" si="342"/>
        <v>0</v>
      </c>
      <c r="Z308" s="57">
        <f t="shared" si="278"/>
        <v>309.83</v>
      </c>
      <c r="AA308" s="59">
        <f t="shared" si="279"/>
        <v>3.6884523809523806</v>
      </c>
      <c r="AB308" s="59">
        <f t="shared" si="280"/>
        <v>-2.1508809523809518</v>
      </c>
      <c r="AC308" s="1"/>
      <c r="AD308" s="1"/>
      <c r="AE308" s="1"/>
      <c r="AF308" s="1"/>
      <c r="AG308" s="1"/>
      <c r="AH308" s="1"/>
      <c r="AI308" s="1"/>
      <c r="AJ308" s="1"/>
      <c r="AK308" s="1"/>
      <c r="AL308" s="1">
        <f>IFERROR(VLOOKUP(C308,CALC!$K$2:$M$8,2,FALSE),1)</f>
        <v>1.08</v>
      </c>
      <c r="AM308" s="1">
        <f>IFERROR(VLOOKUP(C308,CALC!$K$2:$M$8,3,FALSE),1)</f>
        <v>1.04</v>
      </c>
      <c r="AN308" s="1">
        <f>VLOOKUP(B308,CALC!$E$2:$H$33,3,FALSE)</f>
        <v>1</v>
      </c>
      <c r="AO308" s="1">
        <f>VLOOKUP(B308,CALC!$E$2:$H$33,4,FALSE)</f>
        <v>1</v>
      </c>
      <c r="AP308" s="1"/>
      <c r="AQ308" s="3">
        <f t="shared" si="281"/>
        <v>3.8359904761904757</v>
      </c>
      <c r="AR308" s="3">
        <f t="shared" si="282"/>
        <v>3.9835285714285713</v>
      </c>
      <c r="AS308" s="3">
        <f t="shared" si="283"/>
        <v>3.6884523809523806</v>
      </c>
      <c r="AT308" s="3">
        <f t="shared" si="284"/>
        <v>3.6884523809523806</v>
      </c>
      <c r="AU308" s="3">
        <f t="shared" si="285"/>
        <v>3.8359904761904757</v>
      </c>
      <c r="AV308" s="3">
        <f t="shared" si="286"/>
        <v>3.8359904761904757</v>
      </c>
      <c r="AW308" s="3">
        <f t="shared" si="287"/>
        <v>3.9835285714285713</v>
      </c>
      <c r="AX308" s="3">
        <f t="shared" si="288"/>
        <v>3.9835285714285713</v>
      </c>
      <c r="AY308" s="3">
        <f t="shared" si="289"/>
        <v>-2.0681547619047613</v>
      </c>
      <c r="AZ308" s="3">
        <f t="shared" si="290"/>
        <v>-2.1508809523809518</v>
      </c>
      <c r="BA308" s="3">
        <f t="shared" si="291"/>
        <v>-2.2336071428571422</v>
      </c>
      <c r="BB308" s="3">
        <f t="shared" si="292"/>
        <v>-2.0681547619047613</v>
      </c>
      <c r="BC308" s="3">
        <f t="shared" si="293"/>
        <v>-2.0681547619047613</v>
      </c>
      <c r="BD308" s="3">
        <f t="shared" si="294"/>
        <v>-2.1508809523809518</v>
      </c>
      <c r="BE308" s="3">
        <f t="shared" si="295"/>
        <v>-2.1508809523809518</v>
      </c>
      <c r="BF308" s="3">
        <f t="shared" si="296"/>
        <v>-2.2336071428571422</v>
      </c>
      <c r="BG308" s="3">
        <f t="shared" si="297"/>
        <v>-2.2336071428571422</v>
      </c>
    </row>
    <row r="309" spans="1:59" ht="15" x14ac:dyDescent="0.25">
      <c r="A309" s="38" t="s">
        <v>469</v>
      </c>
      <c r="B309" s="38" t="s">
        <v>61</v>
      </c>
      <c r="C309" s="38" t="s">
        <v>181</v>
      </c>
      <c r="D309" s="38"/>
      <c r="E309" s="39">
        <f>AVERAGE(IFERROR(VLOOKUP($A309,'Nates Projections'!$A$8:$O$500,5,FALSE),VLOOKUP($A309,'Blakes Projections'!$A$8:$O$500,5,FALSE)),IFERROR(VLOOKUP($A309,'Blakes Projections'!$A$8:$O$500,5,FALSE),VLOOKUP($A309,'Nates Projections'!$A$8:$O$500,5,FALSE)))</f>
        <v>84</v>
      </c>
      <c r="F309" s="38">
        <f>AVERAGE(IFERROR(VLOOKUP($A309,'Nates Projections'!$A$8:$O$500,6,FALSE),VLOOKUP($A309,'Blakes Projections'!$A$8:$O$500,6,FALSE)),IFERROR(VLOOKUP($A309,'Blakes Projections'!$A$8:$O$500,6,FALSE),VLOOKUP($A309,'Nates Projections'!$A$8:$O$500,6,FALSE)))</f>
        <v>7.2</v>
      </c>
      <c r="G309" s="38">
        <f>AVERAGE(IFERROR(VLOOKUP($A309,'Nates Projections'!$A$8:$O$500,7,FALSE),VLOOKUP($A309,'Blakes Projections'!$A$8:$O$500,7,FALSE)),IFERROR(VLOOKUP($A309,'Blakes Projections'!$A$8:$O$500,7,FALSE),VLOOKUP($A309,'Nates Projections'!$A$8:$O$500,7,FALSE)))</f>
        <v>16</v>
      </c>
      <c r="H309" s="38">
        <f>AVERAGE(IFERROR(VLOOKUP($A309,'Nates Projections'!$A$8:$O$500,8,FALSE),VLOOKUP($A309,'Blakes Projections'!$A$8:$O$500,8,FALSE)),IFERROR(VLOOKUP($A309,'Blakes Projections'!$A$8:$O$500,8,FALSE),VLOOKUP($A309,'Nates Projections'!$A$8:$O$500,8,FALSE)))</f>
        <v>23.3</v>
      </c>
      <c r="I309" s="38">
        <f>AVERAGE(IFERROR(VLOOKUP($A309,'Nates Projections'!$A$8:$O$500,9,FALSE),VLOOKUP($A309,'Blakes Projections'!$A$8:$O$500,9,FALSE)),IFERROR(VLOOKUP($A309,'Blakes Projections'!$A$8:$O$500,9,FALSE),VLOOKUP($A309,'Nates Projections'!$A$8:$O$500,9,FALSE)))</f>
        <v>4.0999999999999996</v>
      </c>
      <c r="J309" s="38">
        <f>AVERAGE(IFERROR(VLOOKUP($A309,'Nates Projections'!$A$8:$O$500,10,FALSE),VLOOKUP($A309,'Blakes Projections'!$A$8:$O$500,10,FALSE)),IFERROR(VLOOKUP($A309,'Blakes Projections'!$A$8:$O$500,10,FALSE),VLOOKUP($A309,'Nates Projections'!$A$8:$O$500,10,FALSE)))</f>
        <v>127.8</v>
      </c>
      <c r="K309" s="38">
        <f>AVERAGE(IFERROR(VLOOKUP($A309,'Nates Projections'!$A$8:$O$500,11,FALSE),VLOOKUP($A309,'Blakes Projections'!$A$8:$O$500,11,FALSE)),IFERROR(VLOOKUP($A309,'Blakes Projections'!$A$8:$O$500,11,FALSE),VLOOKUP($A309,'Nates Projections'!$A$8:$O$500,11,FALSE)))</f>
        <v>75.7</v>
      </c>
      <c r="L309" s="38">
        <f>AVERAGE(IFERROR(VLOOKUP($A309,'Nates Projections'!$A$8:$O$500,12,FALSE),VLOOKUP($A309,'Blakes Projections'!$A$8:$O$500,12,FALSE)),IFERROR(VLOOKUP($A309,'Blakes Projections'!$A$8:$O$500,12,FALSE),VLOOKUP($A309,'Nates Projections'!$A$8:$O$500,12,FALSE)))</f>
        <v>96.7</v>
      </c>
      <c r="M309" s="38">
        <f>AVERAGE(IFERROR(VLOOKUP($A309,'Nates Projections'!$A$8:$O$500,13,FALSE),VLOOKUP($A309,'Blakes Projections'!$A$8:$O$500,13,FALSE)),IFERROR(VLOOKUP($A309,'Blakes Projections'!$A$8:$O$500,13,FALSE),VLOOKUP($A309,'Nates Projections'!$A$8:$O$500,13,FALSE)))</f>
        <v>52.9</v>
      </c>
      <c r="N309" s="52">
        <f t="shared" si="276"/>
        <v>5.6338028169014086E-2</v>
      </c>
      <c r="O309" s="71">
        <f>AVERAGE(IFERROR(VLOOKUP($A309,'Nates Projections'!$A$8:$O$500,15,FALSE),VLOOKUP($A309,'Blakes Projections'!$A$8:$O$500,15,FALSE)),IFERROR(VLOOKUP($A309,'Blakes Projections'!$A$8:$O$500,15,FALSE),VLOOKUP($A309,'Nates Projections'!$A$8:$O$500,15,FALSE)))</f>
        <v>17.5</v>
      </c>
      <c r="P309" s="55">
        <f t="shared" ref="P309:Y309" si="343">IF(F$4="Yes",F309*F$5,0)</f>
        <v>36</v>
      </c>
      <c r="Q309" s="55">
        <f t="shared" si="343"/>
        <v>60</v>
      </c>
      <c r="R309" s="55">
        <f t="shared" si="343"/>
        <v>0</v>
      </c>
      <c r="S309" s="55">
        <f t="shared" si="343"/>
        <v>2.0499999999999998</v>
      </c>
      <c r="T309" s="55">
        <f t="shared" si="343"/>
        <v>63.9</v>
      </c>
      <c r="U309" s="55">
        <f t="shared" si="343"/>
        <v>22.71</v>
      </c>
      <c r="V309" s="55">
        <f t="shared" si="343"/>
        <v>58.019999999999996</v>
      </c>
      <c r="W309" s="55">
        <f t="shared" si="343"/>
        <v>0</v>
      </c>
      <c r="X309" s="55">
        <f t="shared" si="343"/>
        <v>0</v>
      </c>
      <c r="Y309" s="56">
        <f t="shared" si="343"/>
        <v>0</v>
      </c>
      <c r="Z309" s="57">
        <f t="shared" si="278"/>
        <v>242.68</v>
      </c>
      <c r="AA309" s="59">
        <f t="shared" si="279"/>
        <v>2.8890476190476191</v>
      </c>
      <c r="AB309" s="59">
        <f t="shared" si="280"/>
        <v>-2.1167221428571432</v>
      </c>
      <c r="AC309" s="1"/>
      <c r="AD309" s="1"/>
      <c r="AE309" s="1"/>
      <c r="AF309" s="1"/>
      <c r="AG309" s="1"/>
      <c r="AH309" s="1"/>
      <c r="AI309" s="1"/>
      <c r="AJ309" s="1"/>
      <c r="AK309" s="1"/>
      <c r="AL309" s="1">
        <f>IFERROR(VLOOKUP(C309,CALC!$K$2:$M$8,2,FALSE),1)</f>
        <v>1</v>
      </c>
      <c r="AM309" s="1">
        <f>IFERROR(VLOOKUP(C309,CALC!$K$2:$M$8,3,FALSE),1)</f>
        <v>1</v>
      </c>
      <c r="AN309" s="1">
        <f>VLOOKUP(B309,CALC!$E$2:$H$33,3,FALSE)</f>
        <v>1.0900000000000001</v>
      </c>
      <c r="AO309" s="1">
        <f>VLOOKUP(B309,CALC!$E$2:$H$33,4,FALSE)</f>
        <v>1.0449999999999999</v>
      </c>
      <c r="AP309" s="1"/>
      <c r="AQ309" s="3">
        <f t="shared" si="281"/>
        <v>2.8890476190476191</v>
      </c>
      <c r="AR309" s="3">
        <f t="shared" si="282"/>
        <v>2.8890476190476191</v>
      </c>
      <c r="AS309" s="3">
        <f t="shared" si="283"/>
        <v>3.0190547619047616</v>
      </c>
      <c r="AT309" s="3">
        <f t="shared" si="284"/>
        <v>3.1490619047619051</v>
      </c>
      <c r="AU309" s="3">
        <f t="shared" si="285"/>
        <v>3.0190547619047616</v>
      </c>
      <c r="AV309" s="3">
        <f t="shared" si="286"/>
        <v>3.1490619047619051</v>
      </c>
      <c r="AW309" s="3">
        <f t="shared" si="287"/>
        <v>3.0190547619047616</v>
      </c>
      <c r="AX309" s="3">
        <f t="shared" si="288"/>
        <v>3.1490619047619051</v>
      </c>
      <c r="AY309" s="3">
        <f t="shared" si="289"/>
        <v>-2.0255714285714292</v>
      </c>
      <c r="AZ309" s="3">
        <f t="shared" si="290"/>
        <v>-2.0255714285714292</v>
      </c>
      <c r="BA309" s="3">
        <f t="shared" si="291"/>
        <v>-2.0255714285714292</v>
      </c>
      <c r="BB309" s="3">
        <f t="shared" si="292"/>
        <v>-2.1167221428571432</v>
      </c>
      <c r="BC309" s="3">
        <f t="shared" si="293"/>
        <v>-2.2078728571428581</v>
      </c>
      <c r="BD309" s="3">
        <f t="shared" si="294"/>
        <v>-2.1167221428571432</v>
      </c>
      <c r="BE309" s="3">
        <f t="shared" si="295"/>
        <v>-2.2078728571428581</v>
      </c>
      <c r="BF309" s="3">
        <f t="shared" si="296"/>
        <v>-2.1167221428571432</v>
      </c>
      <c r="BG309" s="3">
        <f t="shared" si="297"/>
        <v>-2.2078728571428581</v>
      </c>
    </row>
    <row r="310" spans="1:59" ht="15" x14ac:dyDescent="0.25">
      <c r="A310" s="38" t="s">
        <v>470</v>
      </c>
      <c r="B310" s="38" t="s">
        <v>81</v>
      </c>
      <c r="C310" s="38" t="s">
        <v>179</v>
      </c>
      <c r="D310" s="38"/>
      <c r="E310" s="39">
        <f>AVERAGE(IFERROR(VLOOKUP($A310,'Nates Projections'!$A$8:$O$500,5,FALSE),VLOOKUP($A310,'Blakes Projections'!$A$8:$O$500,5,FALSE)),IFERROR(VLOOKUP($A310,'Blakes Projections'!$A$8:$O$500,5,FALSE),VLOOKUP($A310,'Nates Projections'!$A$8:$O$500,5,FALSE)))</f>
        <v>84</v>
      </c>
      <c r="F310" s="38">
        <f>AVERAGE(IFERROR(VLOOKUP($A310,'Nates Projections'!$A$8:$O$500,6,FALSE),VLOOKUP($A310,'Blakes Projections'!$A$8:$O$500,6,FALSE)),IFERROR(VLOOKUP($A310,'Blakes Projections'!$A$8:$O$500,6,FALSE),VLOOKUP($A310,'Nates Projections'!$A$8:$O$500,6,FALSE)))</f>
        <v>17.2</v>
      </c>
      <c r="G310" s="38">
        <f>AVERAGE(IFERROR(VLOOKUP($A310,'Nates Projections'!$A$8:$O$500,7,FALSE),VLOOKUP($A310,'Blakes Projections'!$A$8:$O$500,7,FALSE)),IFERROR(VLOOKUP($A310,'Blakes Projections'!$A$8:$O$500,7,FALSE),VLOOKUP($A310,'Nates Projections'!$A$8:$O$500,7,FALSE)))</f>
        <v>21.9</v>
      </c>
      <c r="H310" s="38">
        <f>AVERAGE(IFERROR(VLOOKUP($A310,'Nates Projections'!$A$8:$O$500,8,FALSE),VLOOKUP($A310,'Blakes Projections'!$A$8:$O$500,8,FALSE)),IFERROR(VLOOKUP($A310,'Blakes Projections'!$A$8:$O$500,8,FALSE),VLOOKUP($A310,'Nates Projections'!$A$8:$O$500,8,FALSE)))</f>
        <v>39.1</v>
      </c>
      <c r="I310" s="38">
        <f>AVERAGE(IFERROR(VLOOKUP($A310,'Nates Projections'!$A$8:$O$500,9,FALSE),VLOOKUP($A310,'Blakes Projections'!$A$8:$O$500,9,FALSE)),IFERROR(VLOOKUP($A310,'Blakes Projections'!$A$8:$O$500,9,FALSE),VLOOKUP($A310,'Nates Projections'!$A$8:$O$500,9,FALSE)))</f>
        <v>5.7</v>
      </c>
      <c r="J310" s="38">
        <f>AVERAGE(IFERROR(VLOOKUP($A310,'Nates Projections'!$A$8:$O$500,10,FALSE),VLOOKUP($A310,'Blakes Projections'!$A$8:$O$500,10,FALSE)),IFERROR(VLOOKUP($A310,'Blakes Projections'!$A$8:$O$500,10,FALSE),VLOOKUP($A310,'Nates Projections'!$A$8:$O$500,10,FALSE)))</f>
        <v>129.19999999999999</v>
      </c>
      <c r="K310" s="38">
        <f>AVERAGE(IFERROR(VLOOKUP($A310,'Nates Projections'!$A$8:$O$500,11,FALSE),VLOOKUP($A310,'Blakes Projections'!$A$8:$O$500,11,FALSE)),IFERROR(VLOOKUP($A310,'Blakes Projections'!$A$8:$O$500,11,FALSE),VLOOKUP($A310,'Nates Projections'!$A$8:$O$500,11,FALSE)))</f>
        <v>115.2</v>
      </c>
      <c r="L310" s="38">
        <f>AVERAGE(IFERROR(VLOOKUP($A310,'Nates Projections'!$A$8:$O$500,12,FALSE),VLOOKUP($A310,'Blakes Projections'!$A$8:$O$500,12,FALSE)),IFERROR(VLOOKUP($A310,'Blakes Projections'!$A$8:$O$500,12,FALSE),VLOOKUP($A310,'Nates Projections'!$A$8:$O$500,12,FALSE)))</f>
        <v>57.6</v>
      </c>
      <c r="M310" s="38">
        <f>AVERAGE(IFERROR(VLOOKUP($A310,'Nates Projections'!$A$8:$O$500,13,FALSE),VLOOKUP($A310,'Blakes Projections'!$A$8:$O$500,13,FALSE)),IFERROR(VLOOKUP($A310,'Blakes Projections'!$A$8:$O$500,13,FALSE),VLOOKUP($A310,'Nates Projections'!$A$8:$O$500,13,FALSE)))</f>
        <v>16.5</v>
      </c>
      <c r="N310" s="52">
        <f t="shared" si="276"/>
        <v>0.13312693498452013</v>
      </c>
      <c r="O310" s="71">
        <f>AVERAGE(IFERROR(VLOOKUP($A310,'Nates Projections'!$A$8:$O$500,15,FALSE),VLOOKUP($A310,'Blakes Projections'!$A$8:$O$500,15,FALSE)),IFERROR(VLOOKUP($A310,'Blakes Projections'!$A$8:$O$500,15,FALSE),VLOOKUP($A310,'Nates Projections'!$A$8:$O$500,15,FALSE)))</f>
        <v>12.75</v>
      </c>
      <c r="P310" s="55">
        <f t="shared" ref="P310:Y310" si="344">IF(F$4="Yes",F310*F$5,0)</f>
        <v>86</v>
      </c>
      <c r="Q310" s="55">
        <f t="shared" si="344"/>
        <v>82.125</v>
      </c>
      <c r="R310" s="55">
        <f t="shared" si="344"/>
        <v>0</v>
      </c>
      <c r="S310" s="55">
        <f t="shared" si="344"/>
        <v>2.85</v>
      </c>
      <c r="T310" s="55">
        <f t="shared" si="344"/>
        <v>64.599999999999994</v>
      </c>
      <c r="U310" s="55">
        <f t="shared" si="344"/>
        <v>34.56</v>
      </c>
      <c r="V310" s="55">
        <f t="shared" si="344"/>
        <v>34.56</v>
      </c>
      <c r="W310" s="55">
        <f t="shared" si="344"/>
        <v>0</v>
      </c>
      <c r="X310" s="55">
        <f t="shared" si="344"/>
        <v>0</v>
      </c>
      <c r="Y310" s="56">
        <f t="shared" si="344"/>
        <v>0</v>
      </c>
      <c r="Z310" s="57">
        <f t="shared" si="278"/>
        <v>304.69499999999999</v>
      </c>
      <c r="AA310" s="59">
        <f t="shared" si="279"/>
        <v>3.6273214285714284</v>
      </c>
      <c r="AB310" s="59">
        <f t="shared" si="280"/>
        <v>-2.117574642857142</v>
      </c>
      <c r="AC310" s="1"/>
      <c r="AD310" s="1"/>
      <c r="AE310" s="1"/>
      <c r="AF310" s="1"/>
      <c r="AG310" s="1"/>
      <c r="AH310" s="1"/>
      <c r="AI310" s="1"/>
      <c r="AJ310" s="1"/>
      <c r="AK310" s="1"/>
      <c r="AL310" s="1">
        <f>IFERROR(VLOOKUP(C310,CALC!$K$2:$M$8,2,FALSE),1)</f>
        <v>0.95</v>
      </c>
      <c r="AM310" s="1">
        <f>IFERROR(VLOOKUP(C310,CALC!$K$2:$M$8,3,FALSE),1)</f>
        <v>0.97499999999999998</v>
      </c>
      <c r="AN310" s="1">
        <f>VLOOKUP(B310,CALC!$E$2:$H$33,3,FALSE)</f>
        <v>1.04</v>
      </c>
      <c r="AO310" s="1">
        <f>VLOOKUP(B310,CALC!$E$2:$H$33,4,FALSE)</f>
        <v>1.02</v>
      </c>
      <c r="AP310" s="1"/>
      <c r="AQ310" s="3">
        <f t="shared" si="281"/>
        <v>3.5366383928571428</v>
      </c>
      <c r="AR310" s="3">
        <f t="shared" si="282"/>
        <v>3.4459553571428567</v>
      </c>
      <c r="AS310" s="3">
        <f t="shared" si="283"/>
        <v>3.6998678571428569</v>
      </c>
      <c r="AT310" s="3">
        <f t="shared" si="284"/>
        <v>3.7724142857142855</v>
      </c>
      <c r="AU310" s="3">
        <f t="shared" si="285"/>
        <v>3.6073711607142855</v>
      </c>
      <c r="AV310" s="3">
        <f t="shared" si="286"/>
        <v>3.6781039285714288</v>
      </c>
      <c r="AW310" s="3">
        <f t="shared" si="287"/>
        <v>3.5148744642857137</v>
      </c>
      <c r="AX310" s="3">
        <f t="shared" si="288"/>
        <v>3.5837935714285711</v>
      </c>
      <c r="AY310" s="3">
        <f t="shared" si="289"/>
        <v>-2.1292857142857136</v>
      </c>
      <c r="AZ310" s="3">
        <f t="shared" si="290"/>
        <v>-2.0760535714285706</v>
      </c>
      <c r="BA310" s="3">
        <f t="shared" si="291"/>
        <v>-2.0228214285714277</v>
      </c>
      <c r="BB310" s="3">
        <f t="shared" si="292"/>
        <v>-2.171871428571428</v>
      </c>
      <c r="BC310" s="3">
        <f t="shared" si="293"/>
        <v>-2.214457142857142</v>
      </c>
      <c r="BD310" s="3">
        <f t="shared" si="294"/>
        <v>-2.117574642857142</v>
      </c>
      <c r="BE310" s="3">
        <f t="shared" si="295"/>
        <v>-2.1590957142857135</v>
      </c>
      <c r="BF310" s="3">
        <f t="shared" si="296"/>
        <v>-2.0632778571428561</v>
      </c>
      <c r="BG310" s="3">
        <f t="shared" si="297"/>
        <v>-2.1037342857142849</v>
      </c>
    </row>
    <row r="311" spans="1:59" ht="15" x14ac:dyDescent="0.25">
      <c r="A311" s="38" t="s">
        <v>472</v>
      </c>
      <c r="B311" s="38" t="s">
        <v>32</v>
      </c>
      <c r="C311" s="38" t="s">
        <v>183</v>
      </c>
      <c r="D311" s="38"/>
      <c r="E311" s="39">
        <f>AVERAGE(IFERROR(VLOOKUP($A311,'Nates Projections'!$A$8:$O$500,5,FALSE),VLOOKUP($A311,'Blakes Projections'!$A$8:$O$500,5,FALSE)),IFERROR(VLOOKUP($A311,'Blakes Projections'!$A$8:$O$500,5,FALSE),VLOOKUP($A311,'Nates Projections'!$A$8:$O$500,5,FALSE)))</f>
        <v>84</v>
      </c>
      <c r="F311" s="38">
        <f>AVERAGE(IFERROR(VLOOKUP($A311,'Nates Projections'!$A$8:$O$500,6,FALSE),VLOOKUP($A311,'Blakes Projections'!$A$8:$O$500,6,FALSE)),IFERROR(VLOOKUP($A311,'Blakes Projections'!$A$8:$O$500,6,FALSE),VLOOKUP($A311,'Nates Projections'!$A$8:$O$500,6,FALSE)))</f>
        <v>16.5</v>
      </c>
      <c r="G311" s="38">
        <f>AVERAGE(IFERROR(VLOOKUP($A311,'Nates Projections'!$A$8:$O$500,7,FALSE),VLOOKUP($A311,'Blakes Projections'!$A$8:$O$500,7,FALSE)),IFERROR(VLOOKUP($A311,'Blakes Projections'!$A$8:$O$500,7,FALSE),VLOOKUP($A311,'Nates Projections'!$A$8:$O$500,7,FALSE)))</f>
        <v>13.3</v>
      </c>
      <c r="H311" s="38">
        <f>AVERAGE(IFERROR(VLOOKUP($A311,'Nates Projections'!$A$8:$O$500,8,FALSE),VLOOKUP($A311,'Blakes Projections'!$A$8:$O$500,8,FALSE)),IFERROR(VLOOKUP($A311,'Blakes Projections'!$A$8:$O$500,8,FALSE),VLOOKUP($A311,'Nates Projections'!$A$8:$O$500,8,FALSE)))</f>
        <v>29.7</v>
      </c>
      <c r="I311" s="38">
        <f>AVERAGE(IFERROR(VLOOKUP($A311,'Nates Projections'!$A$8:$O$500,9,FALSE),VLOOKUP($A311,'Blakes Projections'!$A$8:$O$500,9,FALSE)),IFERROR(VLOOKUP($A311,'Blakes Projections'!$A$8:$O$500,9,FALSE),VLOOKUP($A311,'Nates Projections'!$A$8:$O$500,9,FALSE)))</f>
        <v>0.6</v>
      </c>
      <c r="J311" s="38">
        <f>AVERAGE(IFERROR(VLOOKUP($A311,'Nates Projections'!$A$8:$O$500,10,FALSE),VLOOKUP($A311,'Blakes Projections'!$A$8:$O$500,10,FALSE)),IFERROR(VLOOKUP($A311,'Blakes Projections'!$A$8:$O$500,10,FALSE),VLOOKUP($A311,'Nates Projections'!$A$8:$O$500,10,FALSE)))</f>
        <v>113.8</v>
      </c>
      <c r="K311" s="38">
        <f>AVERAGE(IFERROR(VLOOKUP($A311,'Nates Projections'!$A$8:$O$500,11,FALSE),VLOOKUP($A311,'Blakes Projections'!$A$8:$O$500,11,FALSE)),IFERROR(VLOOKUP($A311,'Blakes Projections'!$A$8:$O$500,11,FALSE),VLOOKUP($A311,'Nates Projections'!$A$8:$O$500,11,FALSE)))</f>
        <v>303.89999999999998</v>
      </c>
      <c r="L311" s="38">
        <f>AVERAGE(IFERROR(VLOOKUP($A311,'Nates Projections'!$A$8:$O$500,12,FALSE),VLOOKUP($A311,'Blakes Projections'!$A$8:$O$500,12,FALSE)),IFERROR(VLOOKUP($A311,'Blakes Projections'!$A$8:$O$500,12,FALSE),VLOOKUP($A311,'Nates Projections'!$A$8:$O$500,12,FALSE)))</f>
        <v>53.6</v>
      </c>
      <c r="M311" s="38">
        <f>AVERAGE(IFERROR(VLOOKUP($A311,'Nates Projections'!$A$8:$O$500,13,FALSE),VLOOKUP($A311,'Blakes Projections'!$A$8:$O$500,13,FALSE)),IFERROR(VLOOKUP($A311,'Blakes Projections'!$A$8:$O$500,13,FALSE),VLOOKUP($A311,'Nates Projections'!$A$8:$O$500,13,FALSE)))</f>
        <v>89.1</v>
      </c>
      <c r="N311" s="52">
        <f t="shared" si="276"/>
        <v>0.14499121265377857</v>
      </c>
      <c r="O311" s="71">
        <f>AVERAGE(IFERROR(VLOOKUP($A311,'Nates Projections'!$A$8:$O$500,15,FALSE),VLOOKUP($A311,'Blakes Projections'!$A$8:$O$500,15,FALSE)),IFERROR(VLOOKUP($A311,'Blakes Projections'!$A$8:$O$500,15,FALSE),VLOOKUP($A311,'Nates Projections'!$A$8:$O$500,15,FALSE)))</f>
        <v>13.75</v>
      </c>
      <c r="P311" s="55">
        <f t="shared" ref="P311:Y311" si="345">IF(F$4="Yes",F311*F$5,0)</f>
        <v>82.5</v>
      </c>
      <c r="Q311" s="55">
        <f t="shared" si="345"/>
        <v>49.875</v>
      </c>
      <c r="R311" s="55">
        <f t="shared" si="345"/>
        <v>0</v>
      </c>
      <c r="S311" s="55">
        <f t="shared" si="345"/>
        <v>0.3</v>
      </c>
      <c r="T311" s="55">
        <f t="shared" si="345"/>
        <v>56.9</v>
      </c>
      <c r="U311" s="55">
        <f t="shared" si="345"/>
        <v>91.169999999999987</v>
      </c>
      <c r="V311" s="55">
        <f t="shared" si="345"/>
        <v>32.159999999999997</v>
      </c>
      <c r="W311" s="55">
        <f t="shared" si="345"/>
        <v>0</v>
      </c>
      <c r="X311" s="55">
        <f t="shared" si="345"/>
        <v>0</v>
      </c>
      <c r="Y311" s="56">
        <f t="shared" si="345"/>
        <v>0</v>
      </c>
      <c r="Z311" s="57">
        <f t="shared" si="278"/>
        <v>312.90499999999997</v>
      </c>
      <c r="AA311" s="59">
        <f t="shared" si="279"/>
        <v>3.7250595238095237</v>
      </c>
      <c r="AB311" s="59">
        <f t="shared" si="280"/>
        <v>-2.250345297619047</v>
      </c>
      <c r="AC311" s="1"/>
      <c r="AD311" s="1"/>
      <c r="AE311" s="1"/>
      <c r="AF311" s="1"/>
      <c r="AG311" s="1"/>
      <c r="AH311" s="1"/>
      <c r="AI311" s="1"/>
      <c r="AJ311" s="1"/>
      <c r="AK311" s="1"/>
      <c r="AL311" s="1">
        <f>IFERROR(VLOOKUP(C311,CALC!$K$2:$M$8,2,FALSE),1)</f>
        <v>1.0900000000000001</v>
      </c>
      <c r="AM311" s="1">
        <f>IFERROR(VLOOKUP(C311,CALC!$K$2:$M$8,3,FALSE),1)</f>
        <v>1.0449999999999999</v>
      </c>
      <c r="AN311" s="1">
        <f>VLOOKUP(B311,CALC!$E$2:$H$33,3,FALSE)</f>
        <v>1.1200000000000001</v>
      </c>
      <c r="AO311" s="1">
        <f>VLOOKUP(B311,CALC!$E$2:$H$33,4,FALSE)</f>
        <v>1.06</v>
      </c>
      <c r="AP311" s="1"/>
      <c r="AQ311" s="3">
        <f t="shared" si="281"/>
        <v>3.892687202380952</v>
      </c>
      <c r="AR311" s="3">
        <f t="shared" si="282"/>
        <v>4.0603148809523812</v>
      </c>
      <c r="AS311" s="3">
        <f t="shared" si="283"/>
        <v>3.9485630952380952</v>
      </c>
      <c r="AT311" s="3">
        <f t="shared" si="284"/>
        <v>4.1720666666666668</v>
      </c>
      <c r="AU311" s="3">
        <f t="shared" si="285"/>
        <v>4.1262484345238093</v>
      </c>
      <c r="AV311" s="3">
        <f t="shared" si="286"/>
        <v>4.359809666666667</v>
      </c>
      <c r="AW311" s="3">
        <f t="shared" si="287"/>
        <v>4.3039337738095247</v>
      </c>
      <c r="AX311" s="3">
        <f t="shared" si="288"/>
        <v>4.5475526666666672</v>
      </c>
      <c r="AY311" s="3">
        <f t="shared" si="289"/>
        <v>-2.0315476190476183</v>
      </c>
      <c r="AZ311" s="3">
        <f t="shared" si="290"/>
        <v>-2.122967261904761</v>
      </c>
      <c r="BA311" s="3">
        <f t="shared" si="291"/>
        <v>-2.2143869047619043</v>
      </c>
      <c r="BB311" s="3">
        <f t="shared" si="292"/>
        <v>-2.1534404761904753</v>
      </c>
      <c r="BC311" s="3">
        <f t="shared" si="293"/>
        <v>-2.2753333333333328</v>
      </c>
      <c r="BD311" s="3">
        <f t="shared" si="294"/>
        <v>-2.250345297619047</v>
      </c>
      <c r="BE311" s="3">
        <f t="shared" si="295"/>
        <v>-2.3777233333333325</v>
      </c>
      <c r="BF311" s="3">
        <f t="shared" si="296"/>
        <v>-2.3472501190476187</v>
      </c>
      <c r="BG311" s="3">
        <f t="shared" si="297"/>
        <v>-2.4801133333333332</v>
      </c>
    </row>
    <row r="312" spans="1:59" ht="15" x14ac:dyDescent="0.25">
      <c r="A312" s="38" t="s">
        <v>511</v>
      </c>
      <c r="B312" s="38" t="s">
        <v>68</v>
      </c>
      <c r="C312" s="38" t="s">
        <v>183</v>
      </c>
      <c r="D312" s="38"/>
      <c r="E312" s="39">
        <f>AVERAGE(IFERROR(VLOOKUP($A312,'Nates Projections'!$A$8:$O$500,5,FALSE),VLOOKUP($A312,'Blakes Projections'!$A$8:$O$500,5,FALSE)),IFERROR(VLOOKUP($A312,'Blakes Projections'!$A$8:$O$500,5,FALSE),VLOOKUP($A312,'Nates Projections'!$A$8:$O$500,5,FALSE)))</f>
        <v>84</v>
      </c>
      <c r="F312" s="38">
        <f>AVERAGE(IFERROR(VLOOKUP($A312,'Nates Projections'!$A$8:$O$500,6,FALSE),VLOOKUP($A312,'Blakes Projections'!$A$8:$O$500,6,FALSE)),IFERROR(VLOOKUP($A312,'Blakes Projections'!$A$8:$O$500,6,FALSE),VLOOKUP($A312,'Nates Projections'!$A$8:$O$500,6,FALSE)))</f>
        <v>21.2</v>
      </c>
      <c r="G312" s="38">
        <f>AVERAGE(IFERROR(VLOOKUP($A312,'Nates Projections'!$A$8:$O$500,7,FALSE),VLOOKUP($A312,'Blakes Projections'!$A$8:$O$500,7,FALSE)),IFERROR(VLOOKUP($A312,'Blakes Projections'!$A$8:$O$500,7,FALSE),VLOOKUP($A312,'Nates Projections'!$A$8:$O$500,7,FALSE)))</f>
        <v>19.100000000000001</v>
      </c>
      <c r="H312" s="38">
        <f>AVERAGE(IFERROR(VLOOKUP($A312,'Nates Projections'!$A$8:$O$500,8,FALSE),VLOOKUP($A312,'Blakes Projections'!$A$8:$O$500,8,FALSE)),IFERROR(VLOOKUP($A312,'Blakes Projections'!$A$8:$O$500,8,FALSE),VLOOKUP($A312,'Nates Projections'!$A$8:$O$500,8,FALSE)))</f>
        <v>40.35</v>
      </c>
      <c r="I312" s="38">
        <f>AVERAGE(IFERROR(VLOOKUP($A312,'Nates Projections'!$A$8:$O$500,9,FALSE),VLOOKUP($A312,'Blakes Projections'!$A$8:$O$500,9,FALSE)),IFERROR(VLOOKUP($A312,'Blakes Projections'!$A$8:$O$500,9,FALSE),VLOOKUP($A312,'Nates Projections'!$A$8:$O$500,9,FALSE)))</f>
        <v>4.9000000000000004</v>
      </c>
      <c r="J312" s="38">
        <f>AVERAGE(IFERROR(VLOOKUP($A312,'Nates Projections'!$A$8:$O$500,10,FALSE),VLOOKUP($A312,'Blakes Projections'!$A$8:$O$500,10,FALSE)),IFERROR(VLOOKUP($A312,'Blakes Projections'!$A$8:$O$500,10,FALSE),VLOOKUP($A312,'Nates Projections'!$A$8:$O$500,10,FALSE)))</f>
        <v>130.65</v>
      </c>
      <c r="K312" s="38">
        <f>AVERAGE(IFERROR(VLOOKUP($A312,'Nates Projections'!$A$8:$O$500,11,FALSE),VLOOKUP($A312,'Blakes Projections'!$A$8:$O$500,11,FALSE)),IFERROR(VLOOKUP($A312,'Blakes Projections'!$A$8:$O$500,11,FALSE),VLOOKUP($A312,'Nates Projections'!$A$8:$O$500,11,FALSE)))</f>
        <v>134.9</v>
      </c>
      <c r="L312" s="38">
        <f>AVERAGE(IFERROR(VLOOKUP($A312,'Nates Projections'!$A$8:$O$500,12,FALSE),VLOOKUP($A312,'Blakes Projections'!$A$8:$O$500,12,FALSE)),IFERROR(VLOOKUP($A312,'Blakes Projections'!$A$8:$O$500,12,FALSE),VLOOKUP($A312,'Nates Projections'!$A$8:$O$500,12,FALSE)))</f>
        <v>36.849999999999994</v>
      </c>
      <c r="M312" s="38">
        <f>AVERAGE(IFERROR(VLOOKUP($A312,'Nates Projections'!$A$8:$O$500,13,FALSE),VLOOKUP($A312,'Blakes Projections'!$A$8:$O$500,13,FALSE)),IFERROR(VLOOKUP($A312,'Blakes Projections'!$A$8:$O$500,13,FALSE),VLOOKUP($A312,'Nates Projections'!$A$8:$O$500,13,FALSE)))</f>
        <v>52.3</v>
      </c>
      <c r="N312" s="52">
        <f t="shared" si="276"/>
        <v>0.16226559510141597</v>
      </c>
      <c r="O312" s="71">
        <f>AVERAGE(IFERROR(VLOOKUP($A312,'Nates Projections'!$A$8:$O$500,15,FALSE),VLOOKUP($A312,'Blakes Projections'!$A$8:$O$500,15,FALSE)),IFERROR(VLOOKUP($A312,'Blakes Projections'!$A$8:$O$500,15,FALSE),VLOOKUP($A312,'Nates Projections'!$A$8:$O$500,15,FALSE)))</f>
        <v>16.05</v>
      </c>
      <c r="P312" s="55">
        <f t="shared" ref="P312:Y312" si="346">IF(F$4="Yes",F312*F$5,0)</f>
        <v>106</v>
      </c>
      <c r="Q312" s="55">
        <f t="shared" si="346"/>
        <v>71.625</v>
      </c>
      <c r="R312" s="55">
        <f t="shared" si="346"/>
        <v>0</v>
      </c>
      <c r="S312" s="55">
        <f t="shared" si="346"/>
        <v>2.4500000000000002</v>
      </c>
      <c r="T312" s="55">
        <f t="shared" si="346"/>
        <v>65.325000000000003</v>
      </c>
      <c r="U312" s="55">
        <f t="shared" si="346"/>
        <v>40.47</v>
      </c>
      <c r="V312" s="55">
        <f t="shared" si="346"/>
        <v>22.109999999999996</v>
      </c>
      <c r="W312" s="55">
        <f t="shared" si="346"/>
        <v>0</v>
      </c>
      <c r="X312" s="55">
        <f t="shared" si="346"/>
        <v>0</v>
      </c>
      <c r="Y312" s="56">
        <f t="shared" si="346"/>
        <v>0</v>
      </c>
      <c r="Z312" s="57">
        <f t="shared" si="278"/>
        <v>307.98</v>
      </c>
      <c r="AA312" s="59">
        <f t="shared" si="279"/>
        <v>3.6664285714285718</v>
      </c>
      <c r="AB312" s="59">
        <f t="shared" si="280"/>
        <v>-2.1842366071428558</v>
      </c>
      <c r="AC312" s="1"/>
      <c r="AD312" s="1"/>
      <c r="AE312" s="1"/>
      <c r="AF312" s="1"/>
      <c r="AG312" s="1"/>
      <c r="AH312" s="1"/>
      <c r="AI312" s="1"/>
      <c r="AJ312" s="1"/>
      <c r="AK312" s="1"/>
      <c r="AL312" s="1">
        <f>IFERROR(VLOOKUP(C312,CALC!$K$2:$M$8,2,FALSE),1)</f>
        <v>1.0900000000000001</v>
      </c>
      <c r="AM312" s="1">
        <f>IFERROR(VLOOKUP(C312,CALC!$K$2:$M$8,3,FALSE),1)</f>
        <v>1.0449999999999999</v>
      </c>
      <c r="AN312" s="1">
        <f>VLOOKUP(B312,CALC!$E$2:$H$33,3,FALSE)</f>
        <v>1</v>
      </c>
      <c r="AO312" s="1">
        <f>VLOOKUP(B312,CALC!$E$2:$H$33,4,FALSE)</f>
        <v>1</v>
      </c>
      <c r="AP312" s="1"/>
      <c r="AQ312" s="3">
        <f t="shared" si="281"/>
        <v>3.8314178571428572</v>
      </c>
      <c r="AR312" s="3">
        <f t="shared" si="282"/>
        <v>3.9964071428571435</v>
      </c>
      <c r="AS312" s="3">
        <f t="shared" si="283"/>
        <v>3.6664285714285718</v>
      </c>
      <c r="AT312" s="3">
        <f t="shared" si="284"/>
        <v>3.6664285714285718</v>
      </c>
      <c r="AU312" s="3">
        <f t="shared" si="285"/>
        <v>3.8314178571428572</v>
      </c>
      <c r="AV312" s="3">
        <f t="shared" si="286"/>
        <v>3.8314178571428572</v>
      </c>
      <c r="AW312" s="3">
        <f t="shared" si="287"/>
        <v>3.9964071428571435</v>
      </c>
      <c r="AX312" s="3">
        <f t="shared" si="288"/>
        <v>3.9964071428571435</v>
      </c>
      <c r="AY312" s="3">
        <f t="shared" si="289"/>
        <v>-2.0901785714285701</v>
      </c>
      <c r="AZ312" s="3">
        <f t="shared" si="290"/>
        <v>-2.1842366071428558</v>
      </c>
      <c r="BA312" s="3">
        <f t="shared" si="291"/>
        <v>-2.2782946428571416</v>
      </c>
      <c r="BB312" s="3">
        <f t="shared" si="292"/>
        <v>-2.0901785714285701</v>
      </c>
      <c r="BC312" s="3">
        <f t="shared" si="293"/>
        <v>-2.0901785714285701</v>
      </c>
      <c r="BD312" s="3">
        <f t="shared" si="294"/>
        <v>-2.1842366071428558</v>
      </c>
      <c r="BE312" s="3">
        <f t="shared" si="295"/>
        <v>-2.1842366071428558</v>
      </c>
      <c r="BF312" s="3">
        <f t="shared" si="296"/>
        <v>-2.2782946428571416</v>
      </c>
      <c r="BG312" s="3">
        <f t="shared" si="297"/>
        <v>-2.2782946428571416</v>
      </c>
    </row>
    <row r="313" spans="1:59" ht="15" x14ac:dyDescent="0.25">
      <c r="A313" s="38" t="s">
        <v>577</v>
      </c>
      <c r="B313" s="38" t="s">
        <v>79</v>
      </c>
      <c r="C313" s="38" t="s">
        <v>181</v>
      </c>
      <c r="D313" s="1"/>
      <c r="E313" s="39">
        <f>AVERAGE(IFERROR(VLOOKUP($A313,'Nates Projections'!$A$8:$O$500,5,FALSE),VLOOKUP($A313,'Blakes Projections'!$A$8:$O$500,5,FALSE)),IFERROR(VLOOKUP($A313,'Blakes Projections'!$A$8:$O$500,5,FALSE),VLOOKUP($A313,'Nates Projections'!$A$8:$O$500,5,FALSE)))</f>
        <v>84</v>
      </c>
      <c r="F313" s="40">
        <f>AVERAGE(IFERROR(VLOOKUP($A313,'Nates Projections'!$A$8:$O$500,6,FALSE),VLOOKUP($A313,'Blakes Projections'!$A$8:$O$500,6,FALSE)),IFERROR(VLOOKUP($A313,'Blakes Projections'!$A$8:$O$500,6,FALSE),VLOOKUP($A313,'Nates Projections'!$A$8:$O$500,6,FALSE)))</f>
        <v>4</v>
      </c>
      <c r="G313" s="40">
        <f>AVERAGE(IFERROR(VLOOKUP($A313,'Nates Projections'!$A$8:$O$500,7,FALSE),VLOOKUP($A313,'Blakes Projections'!$A$8:$O$500,7,FALSE)),IFERROR(VLOOKUP($A313,'Blakes Projections'!$A$8:$O$500,7,FALSE),VLOOKUP($A313,'Nates Projections'!$A$8:$O$500,7,FALSE)))</f>
        <v>17</v>
      </c>
      <c r="H313" s="40">
        <f>AVERAGE(IFERROR(VLOOKUP($A313,'Nates Projections'!$A$8:$O$500,8,FALSE),VLOOKUP($A313,'Blakes Projections'!$A$8:$O$500,8,FALSE)),IFERROR(VLOOKUP($A313,'Blakes Projections'!$A$8:$O$500,8,FALSE),VLOOKUP($A313,'Nates Projections'!$A$8:$O$500,8,FALSE)))</f>
        <v>21</v>
      </c>
      <c r="I313" s="40">
        <f>AVERAGE(IFERROR(VLOOKUP($A313,'Nates Projections'!$A$8:$O$500,9,FALSE),VLOOKUP($A313,'Blakes Projections'!$A$8:$O$500,9,FALSE)),IFERROR(VLOOKUP($A313,'Blakes Projections'!$A$8:$O$500,9,FALSE),VLOOKUP($A313,'Nates Projections'!$A$8:$O$500,9,FALSE)))</f>
        <v>0</v>
      </c>
      <c r="J313" s="40">
        <f>AVERAGE(IFERROR(VLOOKUP($A313,'Nates Projections'!$A$8:$O$500,10,FALSE),VLOOKUP($A313,'Blakes Projections'!$A$8:$O$500,10,FALSE)),IFERROR(VLOOKUP($A313,'Blakes Projections'!$A$8:$O$500,10,FALSE),VLOOKUP($A313,'Nates Projections'!$A$8:$O$500,10,FALSE)))</f>
        <v>75.099999999999994</v>
      </c>
      <c r="K313" s="40">
        <f>AVERAGE(IFERROR(VLOOKUP($A313,'Nates Projections'!$A$8:$O$500,11,FALSE),VLOOKUP($A313,'Blakes Projections'!$A$8:$O$500,11,FALSE)),IFERROR(VLOOKUP($A313,'Blakes Projections'!$A$8:$O$500,11,FALSE),VLOOKUP($A313,'Nates Projections'!$A$8:$O$500,11,FALSE)))</f>
        <v>132.30000000000001</v>
      </c>
      <c r="L313" s="40">
        <f>AVERAGE(IFERROR(VLOOKUP($A313,'Nates Projections'!$A$8:$O$500,12,FALSE),VLOOKUP($A313,'Blakes Projections'!$A$8:$O$500,12,FALSE)),IFERROR(VLOOKUP($A313,'Blakes Projections'!$A$8:$O$500,12,FALSE),VLOOKUP($A313,'Nates Projections'!$A$8:$O$500,12,FALSE)))</f>
        <v>121</v>
      </c>
      <c r="M313" s="40">
        <f>AVERAGE(IFERROR(VLOOKUP($A313,'Nates Projections'!$A$8:$O$500,13,FALSE),VLOOKUP($A313,'Blakes Projections'!$A$8:$O$500,13,FALSE)),IFERROR(VLOOKUP($A313,'Blakes Projections'!$A$8:$O$500,13,FALSE),VLOOKUP($A313,'Nates Projections'!$A$8:$O$500,13,FALSE)))</f>
        <v>61.1</v>
      </c>
      <c r="N313" s="52">
        <f t="shared" si="276"/>
        <v>5.3262316910785625E-2</v>
      </c>
      <c r="O313" s="124">
        <f>AVERAGE(IFERROR(VLOOKUP($A313,'Nates Projections'!$A$8:$O$500,15,FALSE),VLOOKUP($A313,'Blakes Projections'!$A$8:$O$500,15,FALSE)),IFERROR(VLOOKUP($A313,'Blakes Projections'!$A$8:$O$500,15,FALSE),VLOOKUP($A313,'Nates Projections'!$A$8:$O$500,15,FALSE)))</f>
        <v>21.95</v>
      </c>
      <c r="P313" s="55">
        <f t="shared" ref="P313:Y313" si="347">IF(F$4="Yes",F313*F$5,0)</f>
        <v>20</v>
      </c>
      <c r="Q313" s="55">
        <f t="shared" si="347"/>
        <v>63.75</v>
      </c>
      <c r="R313" s="55">
        <f t="shared" si="347"/>
        <v>0</v>
      </c>
      <c r="S313" s="55">
        <f t="shared" si="347"/>
        <v>0</v>
      </c>
      <c r="T313" s="55">
        <f t="shared" si="347"/>
        <v>37.549999999999997</v>
      </c>
      <c r="U313" s="55">
        <f t="shared" si="347"/>
        <v>39.690000000000005</v>
      </c>
      <c r="V313" s="55">
        <f t="shared" si="347"/>
        <v>72.599999999999994</v>
      </c>
      <c r="W313" s="55">
        <f t="shared" si="347"/>
        <v>0</v>
      </c>
      <c r="X313" s="55">
        <f t="shared" si="347"/>
        <v>0</v>
      </c>
      <c r="Y313" s="56">
        <f t="shared" si="347"/>
        <v>0</v>
      </c>
      <c r="Z313" s="57">
        <f t="shared" si="278"/>
        <v>233.59</v>
      </c>
      <c r="AA313" s="59">
        <f t="shared" si="279"/>
        <v>2.7808333333333333</v>
      </c>
      <c r="AB313" s="59">
        <f t="shared" si="280"/>
        <v>-2.0804410714285719</v>
      </c>
      <c r="AC313" s="1"/>
      <c r="AD313" s="1"/>
      <c r="AE313" s="1"/>
      <c r="AF313" s="1"/>
      <c r="AG313" s="1"/>
      <c r="AH313" s="1"/>
      <c r="AI313" s="1"/>
      <c r="AJ313" s="1"/>
      <c r="AK313" s="1"/>
      <c r="AL313" s="1">
        <f>IFERROR(VLOOKUP(C313,CALC!$K$2:$M$8,2,FALSE),1)</f>
        <v>1</v>
      </c>
      <c r="AM313" s="1">
        <f>IFERROR(VLOOKUP(C313,CALC!$K$2:$M$8,3,FALSE),1)</f>
        <v>1</v>
      </c>
      <c r="AN313" s="1">
        <f>VLOOKUP(B313,CALC!$E$2:$H$33,3,FALSE)</f>
        <v>0.95</v>
      </c>
      <c r="AO313" s="1">
        <f>VLOOKUP(B313,CALC!$E$2:$H$33,4,FALSE)</f>
        <v>0.97499999999999998</v>
      </c>
      <c r="AP313" s="1"/>
      <c r="AQ313" s="3">
        <f t="shared" si="281"/>
        <v>2.7808333333333333</v>
      </c>
      <c r="AR313" s="3">
        <f t="shared" si="282"/>
        <v>2.7808333333333333</v>
      </c>
      <c r="AS313" s="3">
        <f t="shared" si="283"/>
        <v>2.7113125</v>
      </c>
      <c r="AT313" s="3">
        <f t="shared" si="284"/>
        <v>2.6417916666666663</v>
      </c>
      <c r="AU313" s="3">
        <f t="shared" si="285"/>
        <v>2.7113125</v>
      </c>
      <c r="AV313" s="3">
        <f t="shared" si="286"/>
        <v>2.6417916666666663</v>
      </c>
      <c r="AW313" s="3">
        <f t="shared" si="287"/>
        <v>2.7113125</v>
      </c>
      <c r="AX313" s="3">
        <f t="shared" si="288"/>
        <v>2.6417916666666663</v>
      </c>
      <c r="AY313" s="3">
        <f t="shared" si="289"/>
        <v>-2.1337857142857151</v>
      </c>
      <c r="AZ313" s="3">
        <f t="shared" si="290"/>
        <v>-2.1337857142857151</v>
      </c>
      <c r="BA313" s="3">
        <f t="shared" si="291"/>
        <v>-2.1337857142857151</v>
      </c>
      <c r="BB313" s="3">
        <f t="shared" si="292"/>
        <v>-2.0804410714285719</v>
      </c>
      <c r="BC313" s="3">
        <f t="shared" si="293"/>
        <v>-2.0270964285714292</v>
      </c>
      <c r="BD313" s="3">
        <f t="shared" si="294"/>
        <v>-2.0804410714285719</v>
      </c>
      <c r="BE313" s="3">
        <f t="shared" si="295"/>
        <v>-2.0270964285714292</v>
      </c>
      <c r="BF313" s="3">
        <f t="shared" si="296"/>
        <v>-2.0804410714285719</v>
      </c>
      <c r="BG313" s="3">
        <f t="shared" si="297"/>
        <v>-2.0270964285714292</v>
      </c>
    </row>
    <row r="314" spans="1:59" ht="15" x14ac:dyDescent="0.25">
      <c r="A314" s="38" t="s">
        <v>462</v>
      </c>
      <c r="B314" s="38" t="s">
        <v>37</v>
      </c>
      <c r="C314" s="38" t="s">
        <v>203</v>
      </c>
      <c r="D314" s="38"/>
      <c r="E314" s="39">
        <f>AVERAGE(IFERROR(VLOOKUP($A314,'Nates Projections'!$A$8:$O$500,5,FALSE),VLOOKUP($A314,'Blakes Projections'!$A$8:$O$500,5,FALSE)),IFERROR(VLOOKUP($A314,'Blakes Projections'!$A$8:$O$500,5,FALSE),VLOOKUP($A314,'Nates Projections'!$A$8:$O$500,5,FALSE)))</f>
        <v>84</v>
      </c>
      <c r="F314" s="38">
        <f>AVERAGE(IFERROR(VLOOKUP($A314,'Nates Projections'!$A$8:$O$500,6,FALSE),VLOOKUP($A314,'Blakes Projections'!$A$8:$O$500,6,FALSE)),IFERROR(VLOOKUP($A314,'Blakes Projections'!$A$8:$O$500,6,FALSE),VLOOKUP($A314,'Nates Projections'!$A$8:$O$500,6,FALSE)))</f>
        <v>15.3</v>
      </c>
      <c r="G314" s="38">
        <f>AVERAGE(IFERROR(VLOOKUP($A314,'Nates Projections'!$A$8:$O$500,7,FALSE),VLOOKUP($A314,'Blakes Projections'!$A$8:$O$500,7,FALSE)),IFERROR(VLOOKUP($A314,'Blakes Projections'!$A$8:$O$500,7,FALSE),VLOOKUP($A314,'Nates Projections'!$A$8:$O$500,7,FALSE)))</f>
        <v>31.7</v>
      </c>
      <c r="H314" s="38">
        <f>AVERAGE(IFERROR(VLOOKUP($A314,'Nates Projections'!$A$8:$O$500,8,FALSE),VLOOKUP($A314,'Blakes Projections'!$A$8:$O$500,8,FALSE)),IFERROR(VLOOKUP($A314,'Blakes Projections'!$A$8:$O$500,8,FALSE),VLOOKUP($A314,'Nates Projections'!$A$8:$O$500,8,FALSE)))</f>
        <v>46.95</v>
      </c>
      <c r="I314" s="38">
        <f>AVERAGE(IFERROR(VLOOKUP($A314,'Nates Projections'!$A$8:$O$500,9,FALSE),VLOOKUP($A314,'Blakes Projections'!$A$8:$O$500,9,FALSE)),IFERROR(VLOOKUP($A314,'Blakes Projections'!$A$8:$O$500,9,FALSE),VLOOKUP($A314,'Nates Projections'!$A$8:$O$500,9,FALSE)))</f>
        <v>12.8</v>
      </c>
      <c r="J314" s="38">
        <f>AVERAGE(IFERROR(VLOOKUP($A314,'Nates Projections'!$A$8:$O$500,10,FALSE),VLOOKUP($A314,'Blakes Projections'!$A$8:$O$500,10,FALSE)),IFERROR(VLOOKUP($A314,'Blakes Projections'!$A$8:$O$500,10,FALSE),VLOOKUP($A314,'Nates Projections'!$A$8:$O$500,10,FALSE)))</f>
        <v>136.39999999999998</v>
      </c>
      <c r="K314" s="38">
        <f>AVERAGE(IFERROR(VLOOKUP($A314,'Nates Projections'!$A$8:$O$500,11,FALSE),VLOOKUP($A314,'Blakes Projections'!$A$8:$O$500,11,FALSE)),IFERROR(VLOOKUP($A314,'Blakes Projections'!$A$8:$O$500,11,FALSE),VLOOKUP($A314,'Nates Projections'!$A$8:$O$500,11,FALSE)))</f>
        <v>62.55</v>
      </c>
      <c r="L314" s="38">
        <f>AVERAGE(IFERROR(VLOOKUP($A314,'Nates Projections'!$A$8:$O$500,12,FALSE),VLOOKUP($A314,'Blakes Projections'!$A$8:$O$500,12,FALSE)),IFERROR(VLOOKUP($A314,'Blakes Projections'!$A$8:$O$500,12,FALSE),VLOOKUP($A314,'Nates Projections'!$A$8:$O$500,12,FALSE)))</f>
        <v>29</v>
      </c>
      <c r="M314" s="38">
        <f>AVERAGE(IFERROR(VLOOKUP($A314,'Nates Projections'!$A$8:$O$500,13,FALSE),VLOOKUP($A314,'Blakes Projections'!$A$8:$O$500,13,FALSE)),IFERROR(VLOOKUP($A314,'Blakes Projections'!$A$8:$O$500,13,FALSE),VLOOKUP($A314,'Nates Projections'!$A$8:$O$500,13,FALSE)))</f>
        <v>23.45</v>
      </c>
      <c r="N314" s="52">
        <f t="shared" si="276"/>
        <v>0.11217008797653961</v>
      </c>
      <c r="O314" s="71">
        <f>AVERAGE(IFERROR(VLOOKUP($A314,'Nates Projections'!$A$8:$O$500,15,FALSE),VLOOKUP($A314,'Blakes Projections'!$A$8:$O$500,15,FALSE)),IFERROR(VLOOKUP($A314,'Blakes Projections'!$A$8:$O$500,15,FALSE),VLOOKUP($A314,'Nates Projections'!$A$8:$O$500,15,FALSE)))</f>
        <v>16.2</v>
      </c>
      <c r="P314" s="55">
        <f t="shared" ref="P314:Y314" si="348">IF(F$4="Yes",F314*F$5,0)</f>
        <v>76.5</v>
      </c>
      <c r="Q314" s="55">
        <f t="shared" si="348"/>
        <v>118.875</v>
      </c>
      <c r="R314" s="55">
        <f t="shared" si="348"/>
        <v>0</v>
      </c>
      <c r="S314" s="55">
        <f t="shared" si="348"/>
        <v>6.4</v>
      </c>
      <c r="T314" s="55">
        <f t="shared" si="348"/>
        <v>68.199999999999989</v>
      </c>
      <c r="U314" s="55">
        <f t="shared" si="348"/>
        <v>18.764999999999997</v>
      </c>
      <c r="V314" s="55">
        <f t="shared" si="348"/>
        <v>17.399999999999999</v>
      </c>
      <c r="W314" s="55">
        <f t="shared" si="348"/>
        <v>0</v>
      </c>
      <c r="X314" s="55">
        <f t="shared" si="348"/>
        <v>0</v>
      </c>
      <c r="Y314" s="56">
        <f t="shared" si="348"/>
        <v>0</v>
      </c>
      <c r="Z314" s="57">
        <f t="shared" si="278"/>
        <v>306.14</v>
      </c>
      <c r="AA314" s="59">
        <f t="shared" si="279"/>
        <v>3.6445238095238093</v>
      </c>
      <c r="AB314" s="59">
        <f t="shared" si="280"/>
        <v>-2.2156282187499992</v>
      </c>
      <c r="AC314" s="1"/>
      <c r="AD314" s="1"/>
      <c r="AE314" s="1"/>
      <c r="AF314" s="1"/>
      <c r="AG314" s="1"/>
      <c r="AH314" s="1"/>
      <c r="AI314" s="1"/>
      <c r="AJ314" s="1"/>
      <c r="AK314" s="1"/>
      <c r="AL314" s="1">
        <f>IFERROR(VLOOKUP(C314,CALC!$K$2:$M$8,2,FALSE),1)</f>
        <v>1.1299999999999999</v>
      </c>
      <c r="AM314" s="1">
        <f>IFERROR(VLOOKUP(C314,CALC!$K$2:$M$8,3,FALSE),1)</f>
        <v>1.0649999999999999</v>
      </c>
      <c r="AN314" s="1">
        <f>VLOOKUP(B314,CALC!$E$2:$H$33,3,FALSE)</f>
        <v>0.97</v>
      </c>
      <c r="AO314" s="1">
        <f>VLOOKUP(B314,CALC!$E$2:$H$33,4,FALSE)</f>
        <v>0.98499999999999999</v>
      </c>
      <c r="AP314" s="1"/>
      <c r="AQ314" s="3">
        <f t="shared" si="281"/>
        <v>3.8814178571428566</v>
      </c>
      <c r="AR314" s="3">
        <f t="shared" si="282"/>
        <v>4.1183119047619039</v>
      </c>
      <c r="AS314" s="3">
        <f t="shared" si="283"/>
        <v>3.5898559523809519</v>
      </c>
      <c r="AT314" s="3">
        <f t="shared" si="284"/>
        <v>3.535188095238095</v>
      </c>
      <c r="AU314" s="3">
        <f t="shared" si="285"/>
        <v>3.8231965892857138</v>
      </c>
      <c r="AV314" s="3">
        <f t="shared" si="286"/>
        <v>3.7649753214285706</v>
      </c>
      <c r="AW314" s="3">
        <f t="shared" si="287"/>
        <v>4.0565372261904749</v>
      </c>
      <c r="AX314" s="3">
        <f t="shared" si="288"/>
        <v>3.9947625476190467</v>
      </c>
      <c r="AY314" s="3">
        <f t="shared" si="289"/>
        <v>-2.1120833333333326</v>
      </c>
      <c r="AZ314" s="3">
        <f t="shared" si="290"/>
        <v>-2.249368749999999</v>
      </c>
      <c r="BA314" s="3">
        <f t="shared" si="291"/>
        <v>-2.3866541666666659</v>
      </c>
      <c r="BB314" s="3">
        <f t="shared" si="292"/>
        <v>-2.0804020833333325</v>
      </c>
      <c r="BC314" s="3">
        <f t="shared" si="293"/>
        <v>-2.0487208333333324</v>
      </c>
      <c r="BD314" s="3">
        <f t="shared" si="294"/>
        <v>-2.2156282187499992</v>
      </c>
      <c r="BE314" s="3">
        <f t="shared" si="295"/>
        <v>-2.1818876874999988</v>
      </c>
      <c r="BF314" s="3">
        <f t="shared" si="296"/>
        <v>-2.3508543541666658</v>
      </c>
      <c r="BG314" s="3">
        <f t="shared" si="297"/>
        <v>-2.3150545416666657</v>
      </c>
    </row>
    <row r="315" spans="1:59" ht="15" x14ac:dyDescent="0.25">
      <c r="A315" s="38" t="s">
        <v>478</v>
      </c>
      <c r="B315" s="38" t="s">
        <v>47</v>
      </c>
      <c r="C315" s="38" t="s">
        <v>153</v>
      </c>
      <c r="D315" s="38"/>
      <c r="E315" s="39">
        <f>AVERAGE(IFERROR(VLOOKUP($A315,'Nates Projections'!$A$8:$O$500,5,FALSE),VLOOKUP($A315,'Blakes Projections'!$A$8:$O$500,5,FALSE)),IFERROR(VLOOKUP($A315,'Blakes Projections'!$A$8:$O$500,5,FALSE),VLOOKUP($A315,'Nates Projections'!$A$8:$O$500,5,FALSE)))</f>
        <v>84</v>
      </c>
      <c r="F315" s="38">
        <f>AVERAGE(IFERROR(VLOOKUP($A315,'Nates Projections'!$A$8:$O$500,6,FALSE),VLOOKUP($A315,'Blakes Projections'!$A$8:$O$500,6,FALSE)),IFERROR(VLOOKUP($A315,'Blakes Projections'!$A$8:$O$500,6,FALSE),VLOOKUP($A315,'Nates Projections'!$A$8:$O$500,6,FALSE)))</f>
        <v>13</v>
      </c>
      <c r="G315" s="38">
        <f>AVERAGE(IFERROR(VLOOKUP($A315,'Nates Projections'!$A$8:$O$500,7,FALSE),VLOOKUP($A315,'Blakes Projections'!$A$8:$O$500,7,FALSE)),IFERROR(VLOOKUP($A315,'Blakes Projections'!$A$8:$O$500,7,FALSE),VLOOKUP($A315,'Nates Projections'!$A$8:$O$500,7,FALSE)))</f>
        <v>27.8</v>
      </c>
      <c r="H315" s="38">
        <f>AVERAGE(IFERROR(VLOOKUP($A315,'Nates Projections'!$A$8:$O$500,8,FALSE),VLOOKUP($A315,'Blakes Projections'!$A$8:$O$500,8,FALSE)),IFERROR(VLOOKUP($A315,'Blakes Projections'!$A$8:$O$500,8,FALSE),VLOOKUP($A315,'Nates Projections'!$A$8:$O$500,8,FALSE)))</f>
        <v>40.799999999999997</v>
      </c>
      <c r="I315" s="38">
        <f>AVERAGE(IFERROR(VLOOKUP($A315,'Nates Projections'!$A$8:$O$500,9,FALSE),VLOOKUP($A315,'Blakes Projections'!$A$8:$O$500,9,FALSE)),IFERROR(VLOOKUP($A315,'Blakes Projections'!$A$8:$O$500,9,FALSE),VLOOKUP($A315,'Nates Projections'!$A$8:$O$500,9,FALSE)))</f>
        <v>0.8</v>
      </c>
      <c r="J315" s="38">
        <f>AVERAGE(IFERROR(VLOOKUP($A315,'Nates Projections'!$A$8:$O$500,10,FALSE),VLOOKUP($A315,'Blakes Projections'!$A$8:$O$500,10,FALSE)),IFERROR(VLOOKUP($A315,'Blakes Projections'!$A$8:$O$500,10,FALSE),VLOOKUP($A315,'Nates Projections'!$A$8:$O$500,10,FALSE)))</f>
        <v>113.8</v>
      </c>
      <c r="K315" s="38">
        <f>AVERAGE(IFERROR(VLOOKUP($A315,'Nates Projections'!$A$8:$O$500,11,FALSE),VLOOKUP($A315,'Blakes Projections'!$A$8:$O$500,11,FALSE)),IFERROR(VLOOKUP($A315,'Blakes Projections'!$A$8:$O$500,11,FALSE),VLOOKUP($A315,'Nates Projections'!$A$8:$O$500,11,FALSE)))</f>
        <v>46.4</v>
      </c>
      <c r="L315" s="38">
        <f>AVERAGE(IFERROR(VLOOKUP($A315,'Nates Projections'!$A$8:$O$500,12,FALSE),VLOOKUP($A315,'Blakes Projections'!$A$8:$O$500,12,FALSE)),IFERROR(VLOOKUP($A315,'Blakes Projections'!$A$8:$O$500,12,FALSE),VLOOKUP($A315,'Nates Projections'!$A$8:$O$500,12,FALSE)))</f>
        <v>105.4</v>
      </c>
      <c r="M315" s="38">
        <f>AVERAGE(IFERROR(VLOOKUP($A315,'Nates Projections'!$A$8:$O$500,13,FALSE),VLOOKUP($A315,'Blakes Projections'!$A$8:$O$500,13,FALSE)),IFERROR(VLOOKUP($A315,'Blakes Projections'!$A$8:$O$500,13,FALSE),VLOOKUP($A315,'Nates Projections'!$A$8:$O$500,13,FALSE)))</f>
        <v>15.4</v>
      </c>
      <c r="N315" s="52">
        <f t="shared" si="276"/>
        <v>0.11423550087873463</v>
      </c>
      <c r="O315" s="71">
        <f>AVERAGE(IFERROR(VLOOKUP($A315,'Nates Projections'!$A$8:$O$500,15,FALSE),VLOOKUP($A315,'Blakes Projections'!$A$8:$O$500,15,FALSE)),IFERROR(VLOOKUP($A315,'Blakes Projections'!$A$8:$O$500,15,FALSE),VLOOKUP($A315,'Nates Projections'!$A$8:$O$500,15,FALSE)))</f>
        <v>15.75</v>
      </c>
      <c r="P315" s="55">
        <f t="shared" ref="P315:Y315" si="349">IF(F$4="Yes",F315*F$5,0)</f>
        <v>65</v>
      </c>
      <c r="Q315" s="55">
        <f t="shared" si="349"/>
        <v>104.25</v>
      </c>
      <c r="R315" s="55">
        <f t="shared" si="349"/>
        <v>0</v>
      </c>
      <c r="S315" s="55">
        <f t="shared" si="349"/>
        <v>0.4</v>
      </c>
      <c r="T315" s="55">
        <f t="shared" si="349"/>
        <v>56.9</v>
      </c>
      <c r="U315" s="55">
        <f t="shared" si="349"/>
        <v>13.92</v>
      </c>
      <c r="V315" s="55">
        <f t="shared" si="349"/>
        <v>63.24</v>
      </c>
      <c r="W315" s="55">
        <f t="shared" si="349"/>
        <v>0</v>
      </c>
      <c r="X315" s="55">
        <f t="shared" si="349"/>
        <v>0</v>
      </c>
      <c r="Y315" s="56">
        <f t="shared" si="349"/>
        <v>0</v>
      </c>
      <c r="Z315" s="57">
        <f t="shared" si="278"/>
        <v>303.70999999999998</v>
      </c>
      <c r="AA315" s="59">
        <f t="shared" si="279"/>
        <v>3.6155952380952376</v>
      </c>
      <c r="AB315" s="59">
        <f t="shared" si="280"/>
        <v>-2.1926102916666661</v>
      </c>
      <c r="AC315" s="1"/>
      <c r="AD315" s="1"/>
      <c r="AE315" s="1"/>
      <c r="AF315" s="1"/>
      <c r="AG315" s="1"/>
      <c r="AH315" s="1"/>
      <c r="AI315" s="1"/>
      <c r="AJ315" s="1"/>
      <c r="AK315" s="1"/>
      <c r="AL315" s="1">
        <f>IFERROR(VLOOKUP(C315,CALC!$K$2:$M$8,2,FALSE),1)</f>
        <v>0.96</v>
      </c>
      <c r="AM315" s="1">
        <f>IFERROR(VLOOKUP(C315,CALC!$K$2:$M$8,3,FALSE),1)</f>
        <v>0.98</v>
      </c>
      <c r="AN315" s="1">
        <f>VLOOKUP(B315,CALC!$E$2:$H$33,3,FALSE)</f>
        <v>1.0900000000000001</v>
      </c>
      <c r="AO315" s="1">
        <f>VLOOKUP(B315,CALC!$E$2:$H$33,4,FALSE)</f>
        <v>1.0449999999999999</v>
      </c>
      <c r="AP315" s="1"/>
      <c r="AQ315" s="3">
        <f t="shared" si="281"/>
        <v>3.5432833333333327</v>
      </c>
      <c r="AR315" s="3">
        <f t="shared" si="282"/>
        <v>3.4709714285714282</v>
      </c>
      <c r="AS315" s="3">
        <f t="shared" si="283"/>
        <v>3.778297023809523</v>
      </c>
      <c r="AT315" s="3">
        <f t="shared" si="284"/>
        <v>3.9409988095238093</v>
      </c>
      <c r="AU315" s="3">
        <f t="shared" si="285"/>
        <v>3.7027310833333322</v>
      </c>
      <c r="AV315" s="3">
        <f t="shared" si="286"/>
        <v>3.8621788333333331</v>
      </c>
      <c r="AW315" s="3">
        <f t="shared" si="287"/>
        <v>3.6271651428571423</v>
      </c>
      <c r="AX315" s="3">
        <f t="shared" si="288"/>
        <v>3.7833588571428569</v>
      </c>
      <c r="AY315" s="3">
        <f t="shared" si="289"/>
        <v>-2.1410119047619043</v>
      </c>
      <c r="AZ315" s="3">
        <f t="shared" si="290"/>
        <v>-2.0981916666666662</v>
      </c>
      <c r="BA315" s="3">
        <f t="shared" si="291"/>
        <v>-2.0553714285714282</v>
      </c>
      <c r="BB315" s="3">
        <f t="shared" si="292"/>
        <v>-2.23735744047619</v>
      </c>
      <c r="BC315" s="3">
        <f t="shared" si="293"/>
        <v>-2.3337029761904757</v>
      </c>
      <c r="BD315" s="3">
        <f t="shared" si="294"/>
        <v>-2.1926102916666661</v>
      </c>
      <c r="BE315" s="3">
        <f t="shared" si="295"/>
        <v>-2.2870289166666664</v>
      </c>
      <c r="BF315" s="3">
        <f t="shared" si="296"/>
        <v>-2.1478631428571422</v>
      </c>
      <c r="BG315" s="3">
        <f t="shared" si="297"/>
        <v>-2.2403548571428571</v>
      </c>
    </row>
    <row r="316" spans="1:59" ht="15" x14ac:dyDescent="0.25">
      <c r="A316" s="38" t="s">
        <v>452</v>
      </c>
      <c r="B316" s="38" t="s">
        <v>30</v>
      </c>
      <c r="C316" s="38" t="s">
        <v>153</v>
      </c>
      <c r="D316" s="38"/>
      <c r="E316" s="39">
        <f>AVERAGE(IFERROR(VLOOKUP($A316,'Nates Projections'!$A$8:$O$500,5,FALSE),VLOOKUP($A316,'Blakes Projections'!$A$8:$O$500,5,FALSE)),IFERROR(VLOOKUP($A316,'Blakes Projections'!$A$8:$O$500,5,FALSE),VLOOKUP($A316,'Nates Projections'!$A$8:$O$500,5,FALSE)))</f>
        <v>84</v>
      </c>
      <c r="F316" s="38">
        <f>AVERAGE(IFERROR(VLOOKUP($A316,'Nates Projections'!$A$8:$O$500,6,FALSE),VLOOKUP($A316,'Blakes Projections'!$A$8:$O$500,6,FALSE)),IFERROR(VLOOKUP($A316,'Blakes Projections'!$A$8:$O$500,6,FALSE),VLOOKUP($A316,'Nates Projections'!$A$8:$O$500,6,FALSE)))</f>
        <v>19</v>
      </c>
      <c r="G316" s="38">
        <f>AVERAGE(IFERROR(VLOOKUP($A316,'Nates Projections'!$A$8:$O$500,7,FALSE),VLOOKUP($A316,'Blakes Projections'!$A$8:$O$500,7,FALSE)),IFERROR(VLOOKUP($A316,'Blakes Projections'!$A$8:$O$500,7,FALSE),VLOOKUP($A316,'Nates Projections'!$A$8:$O$500,7,FALSE)))</f>
        <v>24.25</v>
      </c>
      <c r="H316" s="38">
        <f>AVERAGE(IFERROR(VLOOKUP($A316,'Nates Projections'!$A$8:$O$500,8,FALSE),VLOOKUP($A316,'Blakes Projections'!$A$8:$O$500,8,FALSE)),IFERROR(VLOOKUP($A316,'Blakes Projections'!$A$8:$O$500,8,FALSE),VLOOKUP($A316,'Nates Projections'!$A$8:$O$500,8,FALSE)))</f>
        <v>43.25</v>
      </c>
      <c r="I316" s="38">
        <f>AVERAGE(IFERROR(VLOOKUP($A316,'Nates Projections'!$A$8:$O$500,9,FALSE),VLOOKUP($A316,'Blakes Projections'!$A$8:$O$500,9,FALSE)),IFERROR(VLOOKUP($A316,'Blakes Projections'!$A$8:$O$500,9,FALSE),VLOOKUP($A316,'Nates Projections'!$A$8:$O$500,9,FALSE)))</f>
        <v>9.75</v>
      </c>
      <c r="J316" s="38">
        <f>AVERAGE(IFERROR(VLOOKUP($A316,'Nates Projections'!$A$8:$O$500,10,FALSE),VLOOKUP($A316,'Blakes Projections'!$A$8:$O$500,10,FALSE)),IFERROR(VLOOKUP($A316,'Blakes Projections'!$A$8:$O$500,10,FALSE),VLOOKUP($A316,'Nates Projections'!$A$8:$O$500,10,FALSE)))</f>
        <v>149.60000000000002</v>
      </c>
      <c r="K316" s="38">
        <f>AVERAGE(IFERROR(VLOOKUP($A316,'Nates Projections'!$A$8:$O$500,11,FALSE),VLOOKUP($A316,'Blakes Projections'!$A$8:$O$500,11,FALSE)),IFERROR(VLOOKUP($A316,'Blakes Projections'!$A$8:$O$500,11,FALSE),VLOOKUP($A316,'Nates Projections'!$A$8:$O$500,11,FALSE)))</f>
        <v>44.75</v>
      </c>
      <c r="L316" s="38">
        <f>AVERAGE(IFERROR(VLOOKUP($A316,'Nates Projections'!$A$8:$O$500,12,FALSE),VLOOKUP($A316,'Blakes Projections'!$A$8:$O$500,12,FALSE)),IFERROR(VLOOKUP($A316,'Blakes Projections'!$A$8:$O$500,12,FALSE),VLOOKUP($A316,'Nates Projections'!$A$8:$O$500,12,FALSE)))</f>
        <v>29</v>
      </c>
      <c r="M316" s="38">
        <f>AVERAGE(IFERROR(VLOOKUP($A316,'Nates Projections'!$A$8:$O$500,13,FALSE),VLOOKUP($A316,'Blakes Projections'!$A$8:$O$500,13,FALSE)),IFERROR(VLOOKUP($A316,'Blakes Projections'!$A$8:$O$500,13,FALSE),VLOOKUP($A316,'Nates Projections'!$A$8:$O$500,13,FALSE)))</f>
        <v>23.15</v>
      </c>
      <c r="N316" s="52">
        <f t="shared" si="276"/>
        <v>0.12700534759358287</v>
      </c>
      <c r="O316" s="71">
        <f>AVERAGE(IFERROR(VLOOKUP($A316,'Nates Projections'!$A$8:$O$500,15,FALSE),VLOOKUP($A316,'Blakes Projections'!$A$8:$O$500,15,FALSE)),IFERROR(VLOOKUP($A316,'Blakes Projections'!$A$8:$O$500,15,FALSE),VLOOKUP($A316,'Nates Projections'!$A$8:$O$500,15,FALSE)))</f>
        <v>15.125</v>
      </c>
      <c r="P316" s="55">
        <f t="shared" ref="P316:Y316" si="350">IF(F$4="Yes",F316*F$5,0)</f>
        <v>95</v>
      </c>
      <c r="Q316" s="55">
        <f t="shared" si="350"/>
        <v>90.9375</v>
      </c>
      <c r="R316" s="55">
        <f t="shared" si="350"/>
        <v>0</v>
      </c>
      <c r="S316" s="55">
        <f t="shared" si="350"/>
        <v>4.875</v>
      </c>
      <c r="T316" s="55">
        <f t="shared" si="350"/>
        <v>74.800000000000011</v>
      </c>
      <c r="U316" s="55">
        <f t="shared" si="350"/>
        <v>13.424999999999999</v>
      </c>
      <c r="V316" s="55">
        <f t="shared" si="350"/>
        <v>17.399999999999999</v>
      </c>
      <c r="W316" s="55">
        <f t="shared" si="350"/>
        <v>0</v>
      </c>
      <c r="X316" s="55">
        <f t="shared" si="350"/>
        <v>0</v>
      </c>
      <c r="Y316" s="56">
        <f t="shared" si="350"/>
        <v>0</v>
      </c>
      <c r="Z316" s="57">
        <f t="shared" si="278"/>
        <v>296.4375</v>
      </c>
      <c r="AA316" s="59">
        <f t="shared" si="279"/>
        <v>3.5290178571428572</v>
      </c>
      <c r="AB316" s="59">
        <f t="shared" si="280"/>
        <v>-2.1066311874999992</v>
      </c>
      <c r="AC316" s="1"/>
      <c r="AD316" s="1"/>
      <c r="AE316" s="1"/>
      <c r="AF316" s="1"/>
      <c r="AG316" s="1"/>
      <c r="AH316" s="1"/>
      <c r="AI316" s="1"/>
      <c r="AJ316" s="1"/>
      <c r="AK316" s="1"/>
      <c r="AL316" s="1">
        <f>IFERROR(VLOOKUP(C316,CALC!$K$2:$M$8,2,FALSE),1)</f>
        <v>0.96</v>
      </c>
      <c r="AM316" s="1">
        <f>IFERROR(VLOOKUP(C316,CALC!$K$2:$M$8,3,FALSE),1)</f>
        <v>0.98</v>
      </c>
      <c r="AN316" s="1">
        <f>VLOOKUP(B316,CALC!$E$2:$H$33,3,FALSE)</f>
        <v>0.93</v>
      </c>
      <c r="AO316" s="1">
        <f>VLOOKUP(B316,CALC!$E$2:$H$33,4,FALSE)</f>
        <v>0.96500000000000008</v>
      </c>
      <c r="AP316" s="1"/>
      <c r="AQ316" s="3">
        <f t="shared" si="281"/>
        <v>3.4584375000000001</v>
      </c>
      <c r="AR316" s="3">
        <f t="shared" si="282"/>
        <v>3.3878571428571429</v>
      </c>
      <c r="AS316" s="3">
        <f t="shared" si="283"/>
        <v>3.4055022321428576</v>
      </c>
      <c r="AT316" s="3">
        <f t="shared" si="284"/>
        <v>3.2819866071428572</v>
      </c>
      <c r="AU316" s="3">
        <f t="shared" si="285"/>
        <v>3.3373921875000003</v>
      </c>
      <c r="AV316" s="3">
        <f t="shared" si="286"/>
        <v>3.2163468750000002</v>
      </c>
      <c r="AW316" s="3">
        <f t="shared" si="287"/>
        <v>3.269282142857143</v>
      </c>
      <c r="AX316" s="3">
        <f t="shared" si="288"/>
        <v>3.1507071428571432</v>
      </c>
      <c r="AY316" s="3">
        <f t="shared" si="289"/>
        <v>-2.2275892857142847</v>
      </c>
      <c r="AZ316" s="3">
        <f t="shared" si="290"/>
        <v>-2.1830374999999989</v>
      </c>
      <c r="BA316" s="3">
        <f t="shared" si="291"/>
        <v>-2.1384857142857134</v>
      </c>
      <c r="BB316" s="3">
        <f t="shared" si="292"/>
        <v>-2.1496236607142851</v>
      </c>
      <c r="BC316" s="3">
        <f t="shared" si="293"/>
        <v>-2.0716580357142851</v>
      </c>
      <c r="BD316" s="3">
        <f t="shared" si="294"/>
        <v>-2.1066311874999992</v>
      </c>
      <c r="BE316" s="3">
        <f t="shared" si="295"/>
        <v>-2.0302248749999992</v>
      </c>
      <c r="BF316" s="3">
        <f t="shared" si="296"/>
        <v>-2.0636387142857138</v>
      </c>
      <c r="BG316" s="3">
        <f t="shared" si="297"/>
        <v>-1.9887917142857137</v>
      </c>
    </row>
    <row r="317" spans="1:59" ht="15" x14ac:dyDescent="0.25">
      <c r="A317" s="38" t="s">
        <v>486</v>
      </c>
      <c r="B317" s="38" t="s">
        <v>21</v>
      </c>
      <c r="C317" s="38" t="s">
        <v>153</v>
      </c>
      <c r="D317" s="38"/>
      <c r="E317" s="39">
        <f>AVERAGE(IFERROR(VLOOKUP($A317,'Nates Projections'!$A$8:$O$500,5,FALSE),VLOOKUP($A317,'Blakes Projections'!$A$8:$O$500,5,FALSE)),IFERROR(VLOOKUP($A317,'Blakes Projections'!$A$8:$O$500,5,FALSE),VLOOKUP($A317,'Nates Projections'!$A$8:$O$500,5,FALSE)))</f>
        <v>84</v>
      </c>
      <c r="F317" s="38">
        <f>AVERAGE(IFERROR(VLOOKUP($A317,'Nates Projections'!$A$8:$O$500,6,FALSE),VLOOKUP($A317,'Blakes Projections'!$A$8:$O$500,6,FALSE)),IFERROR(VLOOKUP($A317,'Blakes Projections'!$A$8:$O$500,6,FALSE),VLOOKUP($A317,'Nates Projections'!$A$8:$O$500,6,FALSE)))</f>
        <v>13.45</v>
      </c>
      <c r="G317" s="38">
        <f>AVERAGE(IFERROR(VLOOKUP($A317,'Nates Projections'!$A$8:$O$500,7,FALSE),VLOOKUP($A317,'Blakes Projections'!$A$8:$O$500,7,FALSE)),IFERROR(VLOOKUP($A317,'Blakes Projections'!$A$8:$O$500,7,FALSE),VLOOKUP($A317,'Nates Projections'!$A$8:$O$500,7,FALSE)))</f>
        <v>25.549999999999997</v>
      </c>
      <c r="H317" s="38">
        <f>AVERAGE(IFERROR(VLOOKUP($A317,'Nates Projections'!$A$8:$O$500,8,FALSE),VLOOKUP($A317,'Blakes Projections'!$A$8:$O$500,8,FALSE)),IFERROR(VLOOKUP($A317,'Blakes Projections'!$A$8:$O$500,8,FALSE),VLOOKUP($A317,'Nates Projections'!$A$8:$O$500,8,FALSE)))</f>
        <v>39</v>
      </c>
      <c r="I317" s="38">
        <f>AVERAGE(IFERROR(VLOOKUP($A317,'Nates Projections'!$A$8:$O$500,9,FALSE),VLOOKUP($A317,'Blakes Projections'!$A$8:$O$500,9,FALSE)),IFERROR(VLOOKUP($A317,'Blakes Projections'!$A$8:$O$500,9,FALSE),VLOOKUP($A317,'Nates Projections'!$A$8:$O$500,9,FALSE)))</f>
        <v>1.65</v>
      </c>
      <c r="J317" s="38">
        <f>AVERAGE(IFERROR(VLOOKUP($A317,'Nates Projections'!$A$8:$O$500,10,FALSE),VLOOKUP($A317,'Blakes Projections'!$A$8:$O$500,10,FALSE)),IFERROR(VLOOKUP($A317,'Blakes Projections'!$A$8:$O$500,10,FALSE),VLOOKUP($A317,'Nates Projections'!$A$8:$O$500,10,FALSE)))</f>
        <v>105.05</v>
      </c>
      <c r="K317" s="38">
        <f>AVERAGE(IFERROR(VLOOKUP($A317,'Nates Projections'!$A$8:$O$500,11,FALSE),VLOOKUP($A317,'Blakes Projections'!$A$8:$O$500,11,FALSE)),IFERROR(VLOOKUP($A317,'Blakes Projections'!$A$8:$O$500,11,FALSE),VLOOKUP($A317,'Nates Projections'!$A$8:$O$500,11,FALSE)))</f>
        <v>138.39999999999998</v>
      </c>
      <c r="L317" s="38">
        <f>AVERAGE(IFERROR(VLOOKUP($A317,'Nates Projections'!$A$8:$O$500,12,FALSE),VLOOKUP($A317,'Blakes Projections'!$A$8:$O$500,12,FALSE)),IFERROR(VLOOKUP($A317,'Blakes Projections'!$A$8:$O$500,12,FALSE),VLOOKUP($A317,'Nates Projections'!$A$8:$O$500,12,FALSE)))</f>
        <v>60.7</v>
      </c>
      <c r="M317" s="38">
        <f>AVERAGE(IFERROR(VLOOKUP($A317,'Nates Projections'!$A$8:$O$500,13,FALSE),VLOOKUP($A317,'Blakes Projections'!$A$8:$O$500,13,FALSE)),IFERROR(VLOOKUP($A317,'Blakes Projections'!$A$8:$O$500,13,FALSE),VLOOKUP($A317,'Nates Projections'!$A$8:$O$500,13,FALSE)))</f>
        <v>11.35</v>
      </c>
      <c r="N317" s="52">
        <f t="shared" si="276"/>
        <v>0.12803426939552592</v>
      </c>
      <c r="O317" s="71">
        <f>AVERAGE(IFERROR(VLOOKUP($A317,'Nates Projections'!$A$8:$O$500,15,FALSE),VLOOKUP($A317,'Blakes Projections'!$A$8:$O$500,15,FALSE)),IFERROR(VLOOKUP($A317,'Blakes Projections'!$A$8:$O$500,15,FALSE),VLOOKUP($A317,'Nates Projections'!$A$8:$O$500,15,FALSE)))</f>
        <v>15.875</v>
      </c>
      <c r="P317" s="55">
        <f t="shared" ref="P317:Y317" si="351">IF(F$4="Yes",F317*F$5,0)</f>
        <v>67.25</v>
      </c>
      <c r="Q317" s="55">
        <f t="shared" si="351"/>
        <v>95.812499999999986</v>
      </c>
      <c r="R317" s="55">
        <f t="shared" si="351"/>
        <v>0</v>
      </c>
      <c r="S317" s="55">
        <f t="shared" si="351"/>
        <v>0.82499999999999996</v>
      </c>
      <c r="T317" s="55">
        <f t="shared" si="351"/>
        <v>52.524999999999999</v>
      </c>
      <c r="U317" s="55">
        <f t="shared" si="351"/>
        <v>41.519999999999989</v>
      </c>
      <c r="V317" s="55">
        <f t="shared" si="351"/>
        <v>36.42</v>
      </c>
      <c r="W317" s="55">
        <f t="shared" si="351"/>
        <v>0</v>
      </c>
      <c r="X317" s="55">
        <f t="shared" si="351"/>
        <v>0</v>
      </c>
      <c r="Y317" s="56">
        <f t="shared" si="351"/>
        <v>0</v>
      </c>
      <c r="Z317" s="57">
        <f t="shared" si="278"/>
        <v>294.35250000000002</v>
      </c>
      <c r="AA317" s="59">
        <f t="shared" si="279"/>
        <v>3.5041964285714289</v>
      </c>
      <c r="AB317" s="59">
        <f t="shared" si="280"/>
        <v>-2.0969943749999986</v>
      </c>
      <c r="AC317" s="1"/>
      <c r="AD317" s="1"/>
      <c r="AE317" s="1"/>
      <c r="AF317" s="1"/>
      <c r="AG317" s="1"/>
      <c r="AH317" s="1"/>
      <c r="AI317" s="1"/>
      <c r="AJ317" s="1"/>
      <c r="AK317" s="1"/>
      <c r="AL317" s="1">
        <f>IFERROR(VLOOKUP(C317,CALC!$K$2:$M$8,2,FALSE),1)</f>
        <v>0.96</v>
      </c>
      <c r="AM317" s="1">
        <f>IFERROR(VLOOKUP(C317,CALC!$K$2:$M$8,3,FALSE),1)</f>
        <v>0.98</v>
      </c>
      <c r="AN317" s="1">
        <f>VLOOKUP(B317,CALC!$E$2:$H$33,3,FALSE)</f>
        <v>0.9</v>
      </c>
      <c r="AO317" s="1">
        <f>VLOOKUP(B317,CALC!$E$2:$H$33,4,FALSE)</f>
        <v>0.95</v>
      </c>
      <c r="AP317" s="1"/>
      <c r="AQ317" s="3">
        <f t="shared" si="281"/>
        <v>3.4341125000000003</v>
      </c>
      <c r="AR317" s="3">
        <f t="shared" si="282"/>
        <v>3.3640285714285718</v>
      </c>
      <c r="AS317" s="3">
        <f t="shared" si="283"/>
        <v>3.3289866071428573</v>
      </c>
      <c r="AT317" s="3">
        <f t="shared" si="284"/>
        <v>3.1537767857142862</v>
      </c>
      <c r="AU317" s="3">
        <f t="shared" si="285"/>
        <v>3.2624068750000004</v>
      </c>
      <c r="AV317" s="3">
        <f t="shared" si="286"/>
        <v>3.0907012500000004</v>
      </c>
      <c r="AW317" s="3">
        <f t="shared" si="287"/>
        <v>3.195827142857143</v>
      </c>
      <c r="AX317" s="3">
        <f t="shared" si="288"/>
        <v>3.0276257142857146</v>
      </c>
      <c r="AY317" s="3">
        <f t="shared" si="289"/>
        <v>-2.252410714285713</v>
      </c>
      <c r="AZ317" s="3">
        <f t="shared" si="290"/>
        <v>-2.2073624999999986</v>
      </c>
      <c r="BA317" s="3">
        <f t="shared" si="291"/>
        <v>-2.1623142857142845</v>
      </c>
      <c r="BB317" s="3">
        <f t="shared" si="292"/>
        <v>-2.1397901785714275</v>
      </c>
      <c r="BC317" s="3">
        <f t="shared" si="293"/>
        <v>-2.027169642857142</v>
      </c>
      <c r="BD317" s="3">
        <f t="shared" si="294"/>
        <v>-2.0969943749999986</v>
      </c>
      <c r="BE317" s="3">
        <f t="shared" si="295"/>
        <v>-1.9866262499999987</v>
      </c>
      <c r="BF317" s="3">
        <f t="shared" si="296"/>
        <v>-2.0541985714285702</v>
      </c>
      <c r="BG317" s="3">
        <f t="shared" si="297"/>
        <v>-1.9460828571428561</v>
      </c>
    </row>
    <row r="318" spans="1:59" ht="15" x14ac:dyDescent="0.25">
      <c r="A318" s="38" t="s">
        <v>477</v>
      </c>
      <c r="B318" s="38" t="s">
        <v>70</v>
      </c>
      <c r="C318" s="38" t="s">
        <v>181</v>
      </c>
      <c r="D318" s="38"/>
      <c r="E318" s="39">
        <f>AVERAGE(IFERROR(VLOOKUP($A318,'Nates Projections'!$A$8:$O$500,5,FALSE),VLOOKUP($A318,'Blakes Projections'!$A$8:$O$500,5,FALSE)),IFERROR(VLOOKUP($A318,'Blakes Projections'!$A$8:$O$500,5,FALSE),VLOOKUP($A318,'Nates Projections'!$A$8:$O$500,5,FALSE)))</f>
        <v>84</v>
      </c>
      <c r="F318" s="38">
        <f>AVERAGE(IFERROR(VLOOKUP($A318,'Nates Projections'!$A$8:$O$500,6,FALSE),VLOOKUP($A318,'Blakes Projections'!$A$8:$O$500,6,FALSE)),IFERROR(VLOOKUP($A318,'Blakes Projections'!$A$8:$O$500,6,FALSE),VLOOKUP($A318,'Nates Projections'!$A$8:$O$500,6,FALSE)))</f>
        <v>4.3499999999999996</v>
      </c>
      <c r="G318" s="38">
        <f>AVERAGE(IFERROR(VLOOKUP($A318,'Nates Projections'!$A$8:$O$500,7,FALSE),VLOOKUP($A318,'Blakes Projections'!$A$8:$O$500,7,FALSE)),IFERROR(VLOOKUP($A318,'Blakes Projections'!$A$8:$O$500,7,FALSE),VLOOKUP($A318,'Nates Projections'!$A$8:$O$500,7,FALSE)))</f>
        <v>21.2</v>
      </c>
      <c r="H318" s="38">
        <f>AVERAGE(IFERROR(VLOOKUP($A318,'Nates Projections'!$A$8:$O$500,8,FALSE),VLOOKUP($A318,'Blakes Projections'!$A$8:$O$500,8,FALSE)),IFERROR(VLOOKUP($A318,'Blakes Projections'!$A$8:$O$500,8,FALSE),VLOOKUP($A318,'Nates Projections'!$A$8:$O$500,8,FALSE)))</f>
        <v>25.5</v>
      </c>
      <c r="I318" s="38">
        <f>AVERAGE(IFERROR(VLOOKUP($A318,'Nates Projections'!$A$8:$O$500,9,FALSE),VLOOKUP($A318,'Blakes Projections'!$A$8:$O$500,9,FALSE)),IFERROR(VLOOKUP($A318,'Blakes Projections'!$A$8:$O$500,9,FALSE),VLOOKUP($A318,'Nates Projections'!$A$8:$O$500,9,FALSE)))</f>
        <v>2.75</v>
      </c>
      <c r="J318" s="38">
        <f>AVERAGE(IFERROR(VLOOKUP($A318,'Nates Projections'!$A$8:$O$500,10,FALSE),VLOOKUP($A318,'Blakes Projections'!$A$8:$O$500,10,FALSE)),IFERROR(VLOOKUP($A318,'Blakes Projections'!$A$8:$O$500,10,FALSE),VLOOKUP($A318,'Nates Projections'!$A$8:$O$500,10,FALSE)))</f>
        <v>104.95</v>
      </c>
      <c r="K318" s="38">
        <f>AVERAGE(IFERROR(VLOOKUP($A318,'Nates Projections'!$A$8:$O$500,11,FALSE),VLOOKUP($A318,'Blakes Projections'!$A$8:$O$500,11,FALSE)),IFERROR(VLOOKUP($A318,'Blakes Projections'!$A$8:$O$500,11,FALSE),VLOOKUP($A318,'Nates Projections'!$A$8:$O$500,11,FALSE)))</f>
        <v>88.75</v>
      </c>
      <c r="L318" s="38">
        <f>AVERAGE(IFERROR(VLOOKUP($A318,'Nates Projections'!$A$8:$O$500,12,FALSE),VLOOKUP($A318,'Blakes Projections'!$A$8:$O$500,12,FALSE)),IFERROR(VLOOKUP($A318,'Blakes Projections'!$A$8:$O$500,12,FALSE),VLOOKUP($A318,'Nates Projections'!$A$8:$O$500,12,FALSE)))</f>
        <v>94.2</v>
      </c>
      <c r="M318" s="38">
        <f>AVERAGE(IFERROR(VLOOKUP($A318,'Nates Projections'!$A$8:$O$500,13,FALSE),VLOOKUP($A318,'Blakes Projections'!$A$8:$O$500,13,FALSE)),IFERROR(VLOOKUP($A318,'Blakes Projections'!$A$8:$O$500,13,FALSE),VLOOKUP($A318,'Nates Projections'!$A$8:$O$500,13,FALSE)))</f>
        <v>29.55</v>
      </c>
      <c r="N318" s="52">
        <f t="shared" si="276"/>
        <v>4.1448308718437347E-2</v>
      </c>
      <c r="O318" s="71">
        <f>AVERAGE(IFERROR(VLOOKUP($A318,'Nates Projections'!$A$8:$O$500,15,FALSE),VLOOKUP($A318,'Blakes Projections'!$A$8:$O$500,15,FALSE)),IFERROR(VLOOKUP($A318,'Blakes Projections'!$A$8:$O$500,15,FALSE),VLOOKUP($A318,'Nates Projections'!$A$8:$O$500,15,FALSE)))</f>
        <v>19.149999999999999</v>
      </c>
      <c r="P318" s="55">
        <f t="shared" ref="P318:Y318" si="352">IF(F$4="Yes",F318*F$5,0)</f>
        <v>21.75</v>
      </c>
      <c r="Q318" s="55">
        <f t="shared" si="352"/>
        <v>79.5</v>
      </c>
      <c r="R318" s="55">
        <f t="shared" si="352"/>
        <v>0</v>
      </c>
      <c r="S318" s="55">
        <f t="shared" si="352"/>
        <v>1.375</v>
      </c>
      <c r="T318" s="55">
        <f t="shared" si="352"/>
        <v>52.475000000000001</v>
      </c>
      <c r="U318" s="55">
        <f t="shared" si="352"/>
        <v>26.625</v>
      </c>
      <c r="V318" s="55">
        <f t="shared" si="352"/>
        <v>56.52</v>
      </c>
      <c r="W318" s="55">
        <f t="shared" si="352"/>
        <v>0</v>
      </c>
      <c r="X318" s="55">
        <f t="shared" si="352"/>
        <v>0</v>
      </c>
      <c r="Y318" s="56">
        <f t="shared" si="352"/>
        <v>0</v>
      </c>
      <c r="Z318" s="57">
        <f t="shared" si="278"/>
        <v>238.245</v>
      </c>
      <c r="AA318" s="59">
        <f t="shared" si="279"/>
        <v>2.8362500000000002</v>
      </c>
      <c r="AB318" s="59">
        <f t="shared" si="280"/>
        <v>-2.1718956547619053</v>
      </c>
      <c r="AC318" s="1"/>
      <c r="AD318" s="1"/>
      <c r="AE318" s="1"/>
      <c r="AF318" s="1"/>
      <c r="AG318" s="1"/>
      <c r="AH318" s="1"/>
      <c r="AI318" s="1"/>
      <c r="AJ318" s="1"/>
      <c r="AK318" s="1"/>
      <c r="AL318" s="1">
        <f>IFERROR(VLOOKUP(C318,CALC!$K$2:$M$8,2,FALSE),1)</f>
        <v>1</v>
      </c>
      <c r="AM318" s="1">
        <f>IFERROR(VLOOKUP(C318,CALC!$K$2:$M$8,3,FALSE),1)</f>
        <v>1</v>
      </c>
      <c r="AN318" s="1">
        <f>VLOOKUP(B318,CALC!$E$2:$H$33,3,FALSE)</f>
        <v>1.0900000000000001</v>
      </c>
      <c r="AO318" s="1">
        <f>VLOOKUP(B318,CALC!$E$2:$H$33,4,FALSE)</f>
        <v>1.0449999999999999</v>
      </c>
      <c r="AP318" s="1"/>
      <c r="AQ318" s="3">
        <f t="shared" si="281"/>
        <v>2.8362500000000002</v>
      </c>
      <c r="AR318" s="3">
        <f t="shared" si="282"/>
        <v>2.8362500000000002</v>
      </c>
      <c r="AS318" s="3">
        <f t="shared" si="283"/>
        <v>2.96388125</v>
      </c>
      <c r="AT318" s="3">
        <f t="shared" si="284"/>
        <v>3.0915125000000003</v>
      </c>
      <c r="AU318" s="3">
        <f t="shared" si="285"/>
        <v>2.96388125</v>
      </c>
      <c r="AV318" s="3">
        <f t="shared" si="286"/>
        <v>3.0915125000000003</v>
      </c>
      <c r="AW318" s="3">
        <f t="shared" si="287"/>
        <v>2.96388125</v>
      </c>
      <c r="AX318" s="3">
        <f t="shared" si="288"/>
        <v>3.0915125000000003</v>
      </c>
      <c r="AY318" s="3">
        <f t="shared" si="289"/>
        <v>-2.0783690476190482</v>
      </c>
      <c r="AZ318" s="3">
        <f t="shared" si="290"/>
        <v>-2.0783690476190482</v>
      </c>
      <c r="BA318" s="3">
        <f t="shared" si="291"/>
        <v>-2.0783690476190482</v>
      </c>
      <c r="BB318" s="3">
        <f t="shared" si="292"/>
        <v>-2.1718956547619053</v>
      </c>
      <c r="BC318" s="3">
        <f t="shared" si="293"/>
        <v>-2.2654222619047628</v>
      </c>
      <c r="BD318" s="3">
        <f t="shared" si="294"/>
        <v>-2.1718956547619053</v>
      </c>
      <c r="BE318" s="3">
        <f t="shared" si="295"/>
        <v>-2.2654222619047628</v>
      </c>
      <c r="BF318" s="3">
        <f t="shared" si="296"/>
        <v>-2.1718956547619053</v>
      </c>
      <c r="BG318" s="3">
        <f t="shared" si="297"/>
        <v>-2.2654222619047628</v>
      </c>
    </row>
    <row r="319" spans="1:59" ht="15" x14ac:dyDescent="0.25">
      <c r="A319" s="38" t="s">
        <v>479</v>
      </c>
      <c r="B319" s="38" t="s">
        <v>58</v>
      </c>
      <c r="C319" s="38" t="s">
        <v>196</v>
      </c>
      <c r="D319" s="38"/>
      <c r="E319" s="39">
        <f>AVERAGE(IFERROR(VLOOKUP($A319,'Nates Projections'!$A$8:$O$500,5,FALSE),VLOOKUP($A319,'Blakes Projections'!$A$8:$O$500,5,FALSE)),IFERROR(VLOOKUP($A319,'Blakes Projections'!$A$8:$O$500,5,FALSE),VLOOKUP($A319,'Nates Projections'!$A$8:$O$500,5,FALSE)))</f>
        <v>84</v>
      </c>
      <c r="F319" s="38">
        <f>AVERAGE(IFERROR(VLOOKUP($A319,'Nates Projections'!$A$8:$O$500,6,FALSE),VLOOKUP($A319,'Blakes Projections'!$A$8:$O$500,6,FALSE)),IFERROR(VLOOKUP($A319,'Blakes Projections'!$A$8:$O$500,6,FALSE),VLOOKUP($A319,'Nates Projections'!$A$8:$O$500,6,FALSE)))</f>
        <v>19.149999999999999</v>
      </c>
      <c r="G319" s="38">
        <f>AVERAGE(IFERROR(VLOOKUP($A319,'Nates Projections'!$A$8:$O$500,7,FALSE),VLOOKUP($A319,'Blakes Projections'!$A$8:$O$500,7,FALSE)),IFERROR(VLOOKUP($A319,'Blakes Projections'!$A$8:$O$500,7,FALSE),VLOOKUP($A319,'Nates Projections'!$A$8:$O$500,7,FALSE)))</f>
        <v>22.4</v>
      </c>
      <c r="H319" s="38">
        <f>AVERAGE(IFERROR(VLOOKUP($A319,'Nates Projections'!$A$8:$O$500,8,FALSE),VLOOKUP($A319,'Blakes Projections'!$A$8:$O$500,8,FALSE)),IFERROR(VLOOKUP($A319,'Blakes Projections'!$A$8:$O$500,8,FALSE),VLOOKUP($A319,'Nates Projections'!$A$8:$O$500,8,FALSE)))</f>
        <v>41.55</v>
      </c>
      <c r="I319" s="38">
        <f>AVERAGE(IFERROR(VLOOKUP($A319,'Nates Projections'!$A$8:$O$500,9,FALSE),VLOOKUP($A319,'Blakes Projections'!$A$8:$O$500,9,FALSE)),IFERROR(VLOOKUP($A319,'Blakes Projections'!$A$8:$O$500,9,FALSE),VLOOKUP($A319,'Nates Projections'!$A$8:$O$500,9,FALSE)))</f>
        <v>6.3</v>
      </c>
      <c r="J319" s="38">
        <f>AVERAGE(IFERROR(VLOOKUP($A319,'Nates Projections'!$A$8:$O$500,10,FALSE),VLOOKUP($A319,'Blakes Projections'!$A$8:$O$500,10,FALSE)),IFERROR(VLOOKUP($A319,'Blakes Projections'!$A$8:$O$500,10,FALSE),VLOOKUP($A319,'Nates Projections'!$A$8:$O$500,10,FALSE)))</f>
        <v>147.65</v>
      </c>
      <c r="K319" s="38">
        <f>AVERAGE(IFERROR(VLOOKUP($A319,'Nates Projections'!$A$8:$O$500,11,FALSE),VLOOKUP($A319,'Blakes Projections'!$A$8:$O$500,11,FALSE)),IFERROR(VLOOKUP($A319,'Blakes Projections'!$A$8:$O$500,11,FALSE),VLOOKUP($A319,'Nates Projections'!$A$8:$O$500,11,FALSE)))</f>
        <v>34</v>
      </c>
      <c r="L319" s="38">
        <f>AVERAGE(IFERROR(VLOOKUP($A319,'Nates Projections'!$A$8:$O$500,12,FALSE),VLOOKUP($A319,'Blakes Projections'!$A$8:$O$500,12,FALSE)),IFERROR(VLOOKUP($A319,'Blakes Projections'!$A$8:$O$500,12,FALSE),VLOOKUP($A319,'Nates Projections'!$A$8:$O$500,12,FALSE)))</f>
        <v>51.4</v>
      </c>
      <c r="M319" s="38">
        <f>AVERAGE(IFERROR(VLOOKUP($A319,'Nates Projections'!$A$8:$O$500,13,FALSE),VLOOKUP($A319,'Blakes Projections'!$A$8:$O$500,13,FALSE)),IFERROR(VLOOKUP($A319,'Blakes Projections'!$A$8:$O$500,13,FALSE),VLOOKUP($A319,'Nates Projections'!$A$8:$O$500,13,FALSE)))</f>
        <v>26.6</v>
      </c>
      <c r="N319" s="52">
        <f t="shared" si="276"/>
        <v>0.12969861158144258</v>
      </c>
      <c r="O319" s="71">
        <f>AVERAGE(IFERROR(VLOOKUP($A319,'Nates Projections'!$A$8:$O$500,15,FALSE),VLOOKUP($A319,'Blakes Projections'!$A$8:$O$500,15,FALSE)),IFERROR(VLOOKUP($A319,'Blakes Projections'!$A$8:$O$500,15,FALSE),VLOOKUP($A319,'Nates Projections'!$A$8:$O$500,15,FALSE)))</f>
        <v>17.3</v>
      </c>
      <c r="P319" s="55">
        <f t="shared" ref="P319:Y319" si="353">IF(F$4="Yes",F319*F$5,0)</f>
        <v>95.75</v>
      </c>
      <c r="Q319" s="55">
        <f t="shared" si="353"/>
        <v>84</v>
      </c>
      <c r="R319" s="55">
        <f t="shared" si="353"/>
        <v>0</v>
      </c>
      <c r="S319" s="55">
        <f t="shared" si="353"/>
        <v>3.15</v>
      </c>
      <c r="T319" s="55">
        <f t="shared" si="353"/>
        <v>73.825000000000003</v>
      </c>
      <c r="U319" s="55">
        <f t="shared" si="353"/>
        <v>10.199999999999999</v>
      </c>
      <c r="V319" s="55">
        <f t="shared" si="353"/>
        <v>30.839999999999996</v>
      </c>
      <c r="W319" s="55">
        <f t="shared" si="353"/>
        <v>0</v>
      </c>
      <c r="X319" s="55">
        <f t="shared" si="353"/>
        <v>0</v>
      </c>
      <c r="Y319" s="56">
        <f t="shared" si="353"/>
        <v>0</v>
      </c>
      <c r="Z319" s="57">
        <f t="shared" si="278"/>
        <v>297.76499999999999</v>
      </c>
      <c r="AA319" s="59">
        <f t="shared" si="279"/>
        <v>3.5448214285714283</v>
      </c>
      <c r="AB319" s="59">
        <f t="shared" si="280"/>
        <v>-2.1450450803571424</v>
      </c>
      <c r="AC319" s="1"/>
      <c r="AD319" s="1"/>
      <c r="AE319" s="1"/>
      <c r="AF319" s="1"/>
      <c r="AG319" s="1"/>
      <c r="AH319" s="1"/>
      <c r="AI319" s="1"/>
      <c r="AJ319" s="1"/>
      <c r="AK319" s="1"/>
      <c r="AL319" s="1">
        <f>IFERROR(VLOOKUP(C319,CALC!$K$2:$M$8,2,FALSE),1)</f>
        <v>1.01</v>
      </c>
      <c r="AM319" s="1">
        <f>IFERROR(VLOOKUP(C319,CALC!$K$2:$M$8,3,FALSE),1)</f>
        <v>1.0049999999999999</v>
      </c>
      <c r="AN319" s="1">
        <f>VLOOKUP(B319,CALC!$E$2:$H$33,3,FALSE)</f>
        <v>0.93</v>
      </c>
      <c r="AO319" s="1">
        <f>VLOOKUP(B319,CALC!$E$2:$H$33,4,FALSE)</f>
        <v>0.96500000000000008</v>
      </c>
      <c r="AP319" s="1"/>
      <c r="AQ319" s="3">
        <f t="shared" si="281"/>
        <v>3.562545535714285</v>
      </c>
      <c r="AR319" s="3">
        <f t="shared" si="282"/>
        <v>3.5802696428571426</v>
      </c>
      <c r="AS319" s="3">
        <f t="shared" si="283"/>
        <v>3.4207526785714286</v>
      </c>
      <c r="AT319" s="3">
        <f t="shared" si="284"/>
        <v>3.2966839285714284</v>
      </c>
      <c r="AU319" s="3">
        <f t="shared" si="285"/>
        <v>3.4378564419642852</v>
      </c>
      <c r="AV319" s="3">
        <f t="shared" si="286"/>
        <v>3.3131673482142854</v>
      </c>
      <c r="AW319" s="3">
        <f t="shared" si="287"/>
        <v>3.4549602053571427</v>
      </c>
      <c r="AX319" s="3">
        <f t="shared" si="288"/>
        <v>3.3296507678571428</v>
      </c>
      <c r="AY319" s="3">
        <f t="shared" si="289"/>
        <v>-2.2117857142857136</v>
      </c>
      <c r="AZ319" s="3">
        <f t="shared" si="290"/>
        <v>-2.222844642857142</v>
      </c>
      <c r="BA319" s="3">
        <f t="shared" si="291"/>
        <v>-2.2339035714285709</v>
      </c>
      <c r="BB319" s="3">
        <f t="shared" si="292"/>
        <v>-2.1343732142857137</v>
      </c>
      <c r="BC319" s="3">
        <f t="shared" si="293"/>
        <v>-2.0569607142857138</v>
      </c>
      <c r="BD319" s="3">
        <f t="shared" si="294"/>
        <v>-2.1450450803571424</v>
      </c>
      <c r="BE319" s="3">
        <f t="shared" si="295"/>
        <v>-2.0672455178571423</v>
      </c>
      <c r="BF319" s="3">
        <f t="shared" si="296"/>
        <v>-2.155716946428571</v>
      </c>
      <c r="BG319" s="3">
        <f t="shared" si="297"/>
        <v>-2.0775303214285712</v>
      </c>
    </row>
    <row r="320" spans="1:59" ht="15" x14ac:dyDescent="0.25">
      <c r="A320" s="38" t="s">
        <v>463</v>
      </c>
      <c r="B320" s="38" t="s">
        <v>39</v>
      </c>
      <c r="C320" s="38" t="s">
        <v>153</v>
      </c>
      <c r="D320" s="38"/>
      <c r="E320" s="39">
        <f>AVERAGE(IFERROR(VLOOKUP($A320,'Nates Projections'!$A$8:$O$500,5,FALSE),VLOOKUP($A320,'Blakes Projections'!$A$8:$O$500,5,FALSE)),IFERROR(VLOOKUP($A320,'Blakes Projections'!$A$8:$O$500,5,FALSE),VLOOKUP($A320,'Nates Projections'!$A$8:$O$500,5,FALSE)))</f>
        <v>84</v>
      </c>
      <c r="F320" s="38">
        <f>AVERAGE(IFERROR(VLOOKUP($A320,'Nates Projections'!$A$8:$O$500,6,FALSE),VLOOKUP($A320,'Blakes Projections'!$A$8:$O$500,6,FALSE)),IFERROR(VLOOKUP($A320,'Blakes Projections'!$A$8:$O$500,6,FALSE),VLOOKUP($A320,'Nates Projections'!$A$8:$O$500,6,FALSE)))</f>
        <v>15.100000000000001</v>
      </c>
      <c r="G320" s="38">
        <f>AVERAGE(IFERROR(VLOOKUP($A320,'Nates Projections'!$A$8:$O$500,7,FALSE),VLOOKUP($A320,'Blakes Projections'!$A$8:$O$500,7,FALSE)),IFERROR(VLOOKUP($A320,'Blakes Projections'!$A$8:$O$500,7,FALSE),VLOOKUP($A320,'Nates Projections'!$A$8:$O$500,7,FALSE)))</f>
        <v>27.75</v>
      </c>
      <c r="H320" s="38">
        <f>AVERAGE(IFERROR(VLOOKUP($A320,'Nates Projections'!$A$8:$O$500,8,FALSE),VLOOKUP($A320,'Blakes Projections'!$A$8:$O$500,8,FALSE)),IFERROR(VLOOKUP($A320,'Blakes Projections'!$A$8:$O$500,8,FALSE),VLOOKUP($A320,'Nates Projections'!$A$8:$O$500,8,FALSE)))</f>
        <v>42.85</v>
      </c>
      <c r="I320" s="38">
        <f>AVERAGE(IFERROR(VLOOKUP($A320,'Nates Projections'!$A$8:$O$500,9,FALSE),VLOOKUP($A320,'Blakes Projections'!$A$8:$O$500,9,FALSE)),IFERROR(VLOOKUP($A320,'Blakes Projections'!$A$8:$O$500,9,FALSE),VLOOKUP($A320,'Nates Projections'!$A$8:$O$500,9,FALSE)))</f>
        <v>9.85</v>
      </c>
      <c r="J320" s="38">
        <f>AVERAGE(IFERROR(VLOOKUP($A320,'Nates Projections'!$A$8:$O$500,10,FALSE),VLOOKUP($A320,'Blakes Projections'!$A$8:$O$500,10,FALSE)),IFERROR(VLOOKUP($A320,'Blakes Projections'!$A$8:$O$500,10,FALSE),VLOOKUP($A320,'Nates Projections'!$A$8:$O$500,10,FALSE)))</f>
        <v>140.6</v>
      </c>
      <c r="K320" s="38">
        <f>AVERAGE(IFERROR(VLOOKUP($A320,'Nates Projections'!$A$8:$O$500,11,FALSE),VLOOKUP($A320,'Blakes Projections'!$A$8:$O$500,11,FALSE)),IFERROR(VLOOKUP($A320,'Blakes Projections'!$A$8:$O$500,11,FALSE),VLOOKUP($A320,'Nates Projections'!$A$8:$O$500,11,FALSE)))</f>
        <v>44</v>
      </c>
      <c r="L320" s="38">
        <f>AVERAGE(IFERROR(VLOOKUP($A320,'Nates Projections'!$A$8:$O$500,12,FALSE),VLOOKUP($A320,'Blakes Projections'!$A$8:$O$500,12,FALSE)),IFERROR(VLOOKUP($A320,'Blakes Projections'!$A$8:$O$500,12,FALSE),VLOOKUP($A320,'Nates Projections'!$A$8:$O$500,12,FALSE)))</f>
        <v>43.2</v>
      </c>
      <c r="M320" s="38">
        <f>AVERAGE(IFERROR(VLOOKUP($A320,'Nates Projections'!$A$8:$O$500,13,FALSE),VLOOKUP($A320,'Blakes Projections'!$A$8:$O$500,13,FALSE)),IFERROR(VLOOKUP($A320,'Blakes Projections'!$A$8:$O$500,13,FALSE),VLOOKUP($A320,'Nates Projections'!$A$8:$O$500,13,FALSE)))</f>
        <v>13.2</v>
      </c>
      <c r="N320" s="52">
        <f t="shared" si="276"/>
        <v>0.10739687055476531</v>
      </c>
      <c r="O320" s="71">
        <f>AVERAGE(IFERROR(VLOOKUP($A320,'Nates Projections'!$A$8:$O$500,15,FALSE),VLOOKUP($A320,'Blakes Projections'!$A$8:$O$500,15,FALSE)),IFERROR(VLOOKUP($A320,'Blakes Projections'!$A$8:$O$500,15,FALSE),VLOOKUP($A320,'Nates Projections'!$A$8:$O$500,15,FALSE)))</f>
        <v>16.975000000000001</v>
      </c>
      <c r="P320" s="55">
        <f t="shared" ref="P320:Y320" si="354">IF(F$4="Yes",F320*F$5,0)</f>
        <v>75.5</v>
      </c>
      <c r="Q320" s="55">
        <f t="shared" si="354"/>
        <v>104.0625</v>
      </c>
      <c r="R320" s="55">
        <f t="shared" si="354"/>
        <v>0</v>
      </c>
      <c r="S320" s="55">
        <f t="shared" si="354"/>
        <v>4.9249999999999998</v>
      </c>
      <c r="T320" s="55">
        <f t="shared" si="354"/>
        <v>70.3</v>
      </c>
      <c r="U320" s="55">
        <f t="shared" si="354"/>
        <v>13.2</v>
      </c>
      <c r="V320" s="55">
        <f t="shared" si="354"/>
        <v>25.92</v>
      </c>
      <c r="W320" s="55">
        <f t="shared" si="354"/>
        <v>0</v>
      </c>
      <c r="X320" s="55">
        <f t="shared" si="354"/>
        <v>0</v>
      </c>
      <c r="Y320" s="56">
        <f t="shared" si="354"/>
        <v>0</v>
      </c>
      <c r="Z320" s="57">
        <f t="shared" si="278"/>
        <v>293.90750000000003</v>
      </c>
      <c r="AA320" s="59">
        <f t="shared" si="279"/>
        <v>3.4988988095238098</v>
      </c>
      <c r="AB320" s="59">
        <f t="shared" si="280"/>
        <v>-2.1019264583333319</v>
      </c>
      <c r="AC320" s="1"/>
      <c r="AD320" s="1"/>
      <c r="AE320" s="1"/>
      <c r="AF320" s="1"/>
      <c r="AG320" s="1"/>
      <c r="AH320" s="1"/>
      <c r="AI320" s="1"/>
      <c r="AJ320" s="1"/>
      <c r="AK320" s="1"/>
      <c r="AL320" s="1">
        <f>IFERROR(VLOOKUP(C320,CALC!$K$2:$M$8,2,FALSE),1)</f>
        <v>0.96</v>
      </c>
      <c r="AM320" s="1">
        <f>IFERROR(VLOOKUP(C320,CALC!$K$2:$M$8,3,FALSE),1)</f>
        <v>0.98</v>
      </c>
      <c r="AN320" s="1">
        <f>VLOOKUP(B320,CALC!$E$2:$H$33,3,FALSE)</f>
        <v>0.9</v>
      </c>
      <c r="AO320" s="1">
        <f>VLOOKUP(B320,CALC!$E$2:$H$33,4,FALSE)</f>
        <v>0.95</v>
      </c>
      <c r="AP320" s="1"/>
      <c r="AQ320" s="3">
        <f t="shared" si="281"/>
        <v>3.4289208333333336</v>
      </c>
      <c r="AR320" s="3">
        <f t="shared" si="282"/>
        <v>3.3589428571428575</v>
      </c>
      <c r="AS320" s="3">
        <f t="shared" si="283"/>
        <v>3.3239538690476191</v>
      </c>
      <c r="AT320" s="3">
        <f t="shared" si="284"/>
        <v>3.1490089285714289</v>
      </c>
      <c r="AU320" s="3">
        <f t="shared" si="285"/>
        <v>3.2574747916666666</v>
      </c>
      <c r="AV320" s="3">
        <f t="shared" si="286"/>
        <v>3.0860287500000005</v>
      </c>
      <c r="AW320" s="3">
        <f t="shared" si="287"/>
        <v>3.1909957142857146</v>
      </c>
      <c r="AX320" s="3">
        <f t="shared" si="288"/>
        <v>3.0230485714285718</v>
      </c>
      <c r="AY320" s="3">
        <f t="shared" si="289"/>
        <v>-2.2577083333333321</v>
      </c>
      <c r="AZ320" s="3">
        <f t="shared" si="290"/>
        <v>-2.2125541666666653</v>
      </c>
      <c r="BA320" s="3">
        <f t="shared" si="291"/>
        <v>-2.1673999999999989</v>
      </c>
      <c r="BB320" s="3">
        <f t="shared" si="292"/>
        <v>-2.1448229166666652</v>
      </c>
      <c r="BC320" s="3">
        <f t="shared" si="293"/>
        <v>-2.0319374999999988</v>
      </c>
      <c r="BD320" s="3">
        <f t="shared" si="294"/>
        <v>-2.1019264583333319</v>
      </c>
      <c r="BE320" s="3">
        <f t="shared" si="295"/>
        <v>-1.9912987499999988</v>
      </c>
      <c r="BF320" s="3">
        <f t="shared" si="296"/>
        <v>-2.059029999999999</v>
      </c>
      <c r="BG320" s="3">
        <f t="shared" si="297"/>
        <v>-1.950659999999999</v>
      </c>
    </row>
    <row r="321" spans="1:59" ht="15" x14ac:dyDescent="0.25">
      <c r="A321" s="38" t="s">
        <v>475</v>
      </c>
      <c r="B321" s="38" t="s">
        <v>53</v>
      </c>
      <c r="C321" s="38" t="s">
        <v>183</v>
      </c>
      <c r="D321" s="38"/>
      <c r="E321" s="39">
        <f>AVERAGE(IFERROR(VLOOKUP($A321,'Nates Projections'!$A$8:$O$500,5,FALSE),VLOOKUP($A321,'Blakes Projections'!$A$8:$O$500,5,FALSE)),IFERROR(VLOOKUP($A321,'Blakes Projections'!$A$8:$O$500,5,FALSE),VLOOKUP($A321,'Nates Projections'!$A$8:$O$500,5,FALSE)))</f>
        <v>84</v>
      </c>
      <c r="F321" s="38">
        <f>AVERAGE(IFERROR(VLOOKUP($A321,'Nates Projections'!$A$8:$O$500,6,FALSE),VLOOKUP($A321,'Blakes Projections'!$A$8:$O$500,6,FALSE)),IFERROR(VLOOKUP($A321,'Blakes Projections'!$A$8:$O$500,6,FALSE),VLOOKUP($A321,'Nates Projections'!$A$8:$O$500,6,FALSE)))</f>
        <v>14.7</v>
      </c>
      <c r="G321" s="38">
        <f>AVERAGE(IFERROR(VLOOKUP($A321,'Nates Projections'!$A$8:$O$500,7,FALSE),VLOOKUP($A321,'Blakes Projections'!$A$8:$O$500,7,FALSE)),IFERROR(VLOOKUP($A321,'Blakes Projections'!$A$8:$O$500,7,FALSE),VLOOKUP($A321,'Nates Projections'!$A$8:$O$500,7,FALSE)))</f>
        <v>23</v>
      </c>
      <c r="H321" s="38">
        <f>AVERAGE(IFERROR(VLOOKUP($A321,'Nates Projections'!$A$8:$O$500,8,FALSE),VLOOKUP($A321,'Blakes Projections'!$A$8:$O$500,8,FALSE)),IFERROR(VLOOKUP($A321,'Blakes Projections'!$A$8:$O$500,8,FALSE),VLOOKUP($A321,'Nates Projections'!$A$8:$O$500,8,FALSE)))</f>
        <v>37.75</v>
      </c>
      <c r="I321" s="38">
        <f>AVERAGE(IFERROR(VLOOKUP($A321,'Nates Projections'!$A$8:$O$500,9,FALSE),VLOOKUP($A321,'Blakes Projections'!$A$8:$O$500,9,FALSE)),IFERROR(VLOOKUP($A321,'Blakes Projections'!$A$8:$O$500,9,FALSE),VLOOKUP($A321,'Nates Projections'!$A$8:$O$500,9,FALSE)))</f>
        <v>8.8999999999999986</v>
      </c>
      <c r="J321" s="38">
        <f>AVERAGE(IFERROR(VLOOKUP($A321,'Nates Projections'!$A$8:$O$500,10,FALSE),VLOOKUP($A321,'Blakes Projections'!$A$8:$O$500,10,FALSE)),IFERROR(VLOOKUP($A321,'Blakes Projections'!$A$8:$O$500,10,FALSE),VLOOKUP($A321,'Nates Projections'!$A$8:$O$500,10,FALSE)))</f>
        <v>146.69999999999999</v>
      </c>
      <c r="K321" s="38">
        <f>AVERAGE(IFERROR(VLOOKUP($A321,'Nates Projections'!$A$8:$O$500,11,FALSE),VLOOKUP($A321,'Blakes Projections'!$A$8:$O$500,11,FALSE)),IFERROR(VLOOKUP($A321,'Blakes Projections'!$A$8:$O$500,11,FALSE),VLOOKUP($A321,'Nates Projections'!$A$8:$O$500,11,FALSE)))</f>
        <v>113.7</v>
      </c>
      <c r="L321" s="38">
        <f>AVERAGE(IFERROR(VLOOKUP($A321,'Nates Projections'!$A$8:$O$500,12,FALSE),VLOOKUP($A321,'Blakes Projections'!$A$8:$O$500,12,FALSE)),IFERROR(VLOOKUP($A321,'Blakes Projections'!$A$8:$O$500,12,FALSE),VLOOKUP($A321,'Nates Projections'!$A$8:$O$500,12,FALSE)))</f>
        <v>51.400000000000006</v>
      </c>
      <c r="M321" s="38">
        <f>AVERAGE(IFERROR(VLOOKUP($A321,'Nates Projections'!$A$8:$O$500,13,FALSE),VLOOKUP($A321,'Blakes Projections'!$A$8:$O$500,13,FALSE)),IFERROR(VLOOKUP($A321,'Blakes Projections'!$A$8:$O$500,13,FALSE),VLOOKUP($A321,'Nates Projections'!$A$8:$O$500,13,FALSE)))</f>
        <v>54.45</v>
      </c>
      <c r="N321" s="52">
        <f t="shared" si="276"/>
        <v>0.10020449897750512</v>
      </c>
      <c r="O321" s="71">
        <f>AVERAGE(IFERROR(VLOOKUP($A321,'Nates Projections'!$A$8:$O$500,15,FALSE),VLOOKUP($A321,'Blakes Projections'!$A$8:$O$500,15,FALSE)),IFERROR(VLOOKUP($A321,'Blakes Projections'!$A$8:$O$500,15,FALSE),VLOOKUP($A321,'Nates Projections'!$A$8:$O$500,15,FALSE)))</f>
        <v>17</v>
      </c>
      <c r="P321" s="55">
        <f t="shared" ref="P321:Y321" si="355">IF(F$4="Yes",F321*F$5,0)</f>
        <v>73.5</v>
      </c>
      <c r="Q321" s="55">
        <f t="shared" si="355"/>
        <v>86.25</v>
      </c>
      <c r="R321" s="55">
        <f t="shared" si="355"/>
        <v>0</v>
      </c>
      <c r="S321" s="55">
        <f t="shared" si="355"/>
        <v>4.4499999999999993</v>
      </c>
      <c r="T321" s="55">
        <f t="shared" si="355"/>
        <v>73.349999999999994</v>
      </c>
      <c r="U321" s="55">
        <f t="shared" si="355"/>
        <v>34.11</v>
      </c>
      <c r="V321" s="55">
        <f t="shared" si="355"/>
        <v>30.840000000000003</v>
      </c>
      <c r="W321" s="55">
        <f t="shared" si="355"/>
        <v>0</v>
      </c>
      <c r="X321" s="55">
        <f t="shared" si="355"/>
        <v>0</v>
      </c>
      <c r="Y321" s="56">
        <f t="shared" si="355"/>
        <v>0</v>
      </c>
      <c r="Z321" s="57">
        <f t="shared" si="278"/>
        <v>302.5</v>
      </c>
      <c r="AA321" s="59">
        <f t="shared" si="279"/>
        <v>3.6011904761904763</v>
      </c>
      <c r="AB321" s="59">
        <f t="shared" si="280"/>
        <v>-2.2186242604166653</v>
      </c>
      <c r="AC321" s="1"/>
      <c r="AD321" s="1"/>
      <c r="AE321" s="1"/>
      <c r="AF321" s="1"/>
      <c r="AG321" s="1"/>
      <c r="AH321" s="1"/>
      <c r="AI321" s="1"/>
      <c r="AJ321" s="1"/>
      <c r="AK321" s="1"/>
      <c r="AL321" s="1">
        <f>IFERROR(VLOOKUP(C321,CALC!$K$2:$M$8,2,FALSE),1)</f>
        <v>1.0900000000000001</v>
      </c>
      <c r="AM321" s="1">
        <f>IFERROR(VLOOKUP(C321,CALC!$K$2:$M$8,3,FALSE),1)</f>
        <v>1.0449999999999999</v>
      </c>
      <c r="AN321" s="1">
        <f>VLOOKUP(B321,CALC!$E$2:$H$33,3,FALSE)</f>
        <v>0.97</v>
      </c>
      <c r="AO321" s="1">
        <f>VLOOKUP(B321,CALC!$E$2:$H$33,4,FALSE)</f>
        <v>0.98499999999999999</v>
      </c>
      <c r="AP321" s="1"/>
      <c r="AQ321" s="3">
        <f t="shared" si="281"/>
        <v>3.7632440476190476</v>
      </c>
      <c r="AR321" s="3">
        <f t="shared" si="282"/>
        <v>3.9252976190476194</v>
      </c>
      <c r="AS321" s="3">
        <f t="shared" si="283"/>
        <v>3.5471726190476192</v>
      </c>
      <c r="AT321" s="3">
        <f t="shared" si="284"/>
        <v>3.493154761904762</v>
      </c>
      <c r="AU321" s="3">
        <f t="shared" si="285"/>
        <v>3.7067953869047621</v>
      </c>
      <c r="AV321" s="3">
        <f t="shared" si="286"/>
        <v>3.6503467261904761</v>
      </c>
      <c r="AW321" s="3">
        <f t="shared" si="287"/>
        <v>3.866418154761905</v>
      </c>
      <c r="AX321" s="3">
        <f t="shared" si="288"/>
        <v>3.8075386904761905</v>
      </c>
      <c r="AY321" s="3">
        <f t="shared" si="289"/>
        <v>-2.1554166666666656</v>
      </c>
      <c r="AZ321" s="3">
        <f t="shared" si="290"/>
        <v>-2.2524104166666654</v>
      </c>
      <c r="BA321" s="3">
        <f t="shared" si="291"/>
        <v>-2.3494041666666656</v>
      </c>
      <c r="BB321" s="3">
        <f t="shared" si="292"/>
        <v>-2.1230854166666657</v>
      </c>
      <c r="BC321" s="3">
        <f t="shared" si="293"/>
        <v>-2.0907541666666658</v>
      </c>
      <c r="BD321" s="3">
        <f t="shared" si="294"/>
        <v>-2.2186242604166653</v>
      </c>
      <c r="BE321" s="3">
        <f t="shared" si="295"/>
        <v>-2.1848381041666656</v>
      </c>
      <c r="BF321" s="3">
        <f t="shared" si="296"/>
        <v>-2.3141631041666657</v>
      </c>
      <c r="BG321" s="3">
        <f t="shared" si="297"/>
        <v>-2.2789220416666658</v>
      </c>
    </row>
    <row r="322" spans="1:59" ht="15" x14ac:dyDescent="0.25">
      <c r="A322" s="38" t="s">
        <v>480</v>
      </c>
      <c r="B322" s="38" t="s">
        <v>30</v>
      </c>
      <c r="C322" s="38" t="s">
        <v>153</v>
      </c>
      <c r="D322" s="38"/>
      <c r="E322" s="39">
        <f>AVERAGE(IFERROR(VLOOKUP($A322,'Nates Projections'!$A$8:$O$500,5,FALSE),VLOOKUP($A322,'Blakes Projections'!$A$8:$O$500,5,FALSE)),IFERROR(VLOOKUP($A322,'Blakes Projections'!$A$8:$O$500,5,FALSE),VLOOKUP($A322,'Nates Projections'!$A$8:$O$500,5,FALSE)))</f>
        <v>84</v>
      </c>
      <c r="F322" s="38">
        <f>AVERAGE(IFERROR(VLOOKUP($A322,'Nates Projections'!$A$8:$O$500,6,FALSE),VLOOKUP($A322,'Blakes Projections'!$A$8:$O$500,6,FALSE)),IFERROR(VLOOKUP($A322,'Blakes Projections'!$A$8:$O$500,6,FALSE),VLOOKUP($A322,'Nates Projections'!$A$8:$O$500,6,FALSE)))</f>
        <v>17.100000000000001</v>
      </c>
      <c r="G322" s="38">
        <f>AVERAGE(IFERROR(VLOOKUP($A322,'Nates Projections'!$A$8:$O$500,7,FALSE),VLOOKUP($A322,'Blakes Projections'!$A$8:$O$500,7,FALSE)),IFERROR(VLOOKUP($A322,'Blakes Projections'!$A$8:$O$500,7,FALSE),VLOOKUP($A322,'Nates Projections'!$A$8:$O$500,7,FALSE)))</f>
        <v>19.600000000000001</v>
      </c>
      <c r="H322" s="38">
        <f>AVERAGE(IFERROR(VLOOKUP($A322,'Nates Projections'!$A$8:$O$500,8,FALSE),VLOOKUP($A322,'Blakes Projections'!$A$8:$O$500,8,FALSE)),IFERROR(VLOOKUP($A322,'Blakes Projections'!$A$8:$O$500,8,FALSE),VLOOKUP($A322,'Nates Projections'!$A$8:$O$500,8,FALSE)))</f>
        <v>36.700000000000003</v>
      </c>
      <c r="I322" s="38">
        <f>AVERAGE(IFERROR(VLOOKUP($A322,'Nates Projections'!$A$8:$O$500,9,FALSE),VLOOKUP($A322,'Blakes Projections'!$A$8:$O$500,9,FALSE)),IFERROR(VLOOKUP($A322,'Blakes Projections'!$A$8:$O$500,9,FALSE),VLOOKUP($A322,'Nates Projections'!$A$8:$O$500,9,FALSE)))</f>
        <v>3.5</v>
      </c>
      <c r="J322" s="38">
        <f>AVERAGE(IFERROR(VLOOKUP($A322,'Nates Projections'!$A$8:$O$500,10,FALSE),VLOOKUP($A322,'Blakes Projections'!$A$8:$O$500,10,FALSE)),IFERROR(VLOOKUP($A322,'Blakes Projections'!$A$8:$O$500,10,FALSE),VLOOKUP($A322,'Nates Projections'!$A$8:$O$500,10,FALSE)))</f>
        <v>120.6</v>
      </c>
      <c r="K322" s="38">
        <f>AVERAGE(IFERROR(VLOOKUP($A322,'Nates Projections'!$A$8:$O$500,11,FALSE),VLOOKUP($A322,'Blakes Projections'!$A$8:$O$500,11,FALSE)),IFERROR(VLOOKUP($A322,'Blakes Projections'!$A$8:$O$500,11,FALSE),VLOOKUP($A322,'Nates Projections'!$A$8:$O$500,11,FALSE)))</f>
        <v>152.30000000000001</v>
      </c>
      <c r="L322" s="38">
        <f>AVERAGE(IFERROR(VLOOKUP($A322,'Nates Projections'!$A$8:$O$500,12,FALSE),VLOOKUP($A322,'Blakes Projections'!$A$8:$O$500,12,FALSE)),IFERROR(VLOOKUP($A322,'Blakes Projections'!$A$8:$O$500,12,FALSE),VLOOKUP($A322,'Nates Projections'!$A$8:$O$500,12,FALSE)))</f>
        <v>46.6</v>
      </c>
      <c r="M322" s="38">
        <f>AVERAGE(IFERROR(VLOOKUP($A322,'Nates Projections'!$A$8:$O$500,13,FALSE),VLOOKUP($A322,'Blakes Projections'!$A$8:$O$500,13,FALSE)),IFERROR(VLOOKUP($A322,'Blakes Projections'!$A$8:$O$500,13,FALSE),VLOOKUP($A322,'Nates Projections'!$A$8:$O$500,13,FALSE)))</f>
        <v>18.899999999999999</v>
      </c>
      <c r="N322" s="52">
        <f t="shared" si="276"/>
        <v>0.14179104477611942</v>
      </c>
      <c r="O322" s="71">
        <f>AVERAGE(IFERROR(VLOOKUP($A322,'Nates Projections'!$A$8:$O$500,15,FALSE),VLOOKUP($A322,'Blakes Projections'!$A$8:$O$500,15,FALSE)),IFERROR(VLOOKUP($A322,'Blakes Projections'!$A$8:$O$500,15,FALSE),VLOOKUP($A322,'Nates Projections'!$A$8:$O$500,15,FALSE)))</f>
        <v>16</v>
      </c>
      <c r="P322" s="55">
        <f t="shared" ref="P322:Y322" si="356">IF(F$4="Yes",F322*F$5,0)</f>
        <v>85.5</v>
      </c>
      <c r="Q322" s="55">
        <f t="shared" si="356"/>
        <v>73.5</v>
      </c>
      <c r="R322" s="55">
        <f t="shared" si="356"/>
        <v>0</v>
      </c>
      <c r="S322" s="55">
        <f t="shared" si="356"/>
        <v>1.75</v>
      </c>
      <c r="T322" s="55">
        <f t="shared" si="356"/>
        <v>60.3</v>
      </c>
      <c r="U322" s="55">
        <f t="shared" si="356"/>
        <v>45.690000000000005</v>
      </c>
      <c r="V322" s="55">
        <f t="shared" si="356"/>
        <v>27.96</v>
      </c>
      <c r="W322" s="55">
        <f t="shared" si="356"/>
        <v>0</v>
      </c>
      <c r="X322" s="55">
        <f t="shared" si="356"/>
        <v>0</v>
      </c>
      <c r="Y322" s="56">
        <f t="shared" si="356"/>
        <v>0</v>
      </c>
      <c r="Z322" s="57">
        <f t="shared" si="278"/>
        <v>294.7</v>
      </c>
      <c r="AA322" s="59">
        <f t="shared" si="279"/>
        <v>3.5083333333333333</v>
      </c>
      <c r="AB322" s="59">
        <f t="shared" si="280"/>
        <v>-2.1261925416666658</v>
      </c>
      <c r="AC322" s="1"/>
      <c r="AD322" s="1"/>
      <c r="AE322" s="1"/>
      <c r="AF322" s="1"/>
      <c r="AG322" s="1"/>
      <c r="AH322" s="1"/>
      <c r="AI322" s="1"/>
      <c r="AJ322" s="1"/>
      <c r="AK322" s="1"/>
      <c r="AL322" s="1">
        <f>IFERROR(VLOOKUP(C322,CALC!$K$2:$M$8,2,FALSE),1)</f>
        <v>0.96</v>
      </c>
      <c r="AM322" s="1">
        <f>IFERROR(VLOOKUP(C322,CALC!$K$2:$M$8,3,FALSE),1)</f>
        <v>0.98</v>
      </c>
      <c r="AN322" s="1">
        <f>VLOOKUP(B322,CALC!$E$2:$H$33,3,FALSE)</f>
        <v>0.93</v>
      </c>
      <c r="AO322" s="1">
        <f>VLOOKUP(B322,CALC!$E$2:$H$33,4,FALSE)</f>
        <v>0.96500000000000008</v>
      </c>
      <c r="AP322" s="1"/>
      <c r="AQ322" s="3">
        <f t="shared" si="281"/>
        <v>3.4381666666666666</v>
      </c>
      <c r="AR322" s="3">
        <f t="shared" si="282"/>
        <v>3.3679999999999999</v>
      </c>
      <c r="AS322" s="3">
        <f t="shared" si="283"/>
        <v>3.3855416666666671</v>
      </c>
      <c r="AT322" s="3">
        <f t="shared" si="284"/>
        <v>3.26275</v>
      </c>
      <c r="AU322" s="3">
        <f t="shared" si="285"/>
        <v>3.3178308333333337</v>
      </c>
      <c r="AV322" s="3">
        <f t="shared" si="286"/>
        <v>3.197495</v>
      </c>
      <c r="AW322" s="3">
        <f t="shared" si="287"/>
        <v>3.2501200000000003</v>
      </c>
      <c r="AX322" s="3">
        <f t="shared" si="288"/>
        <v>3.1322399999999999</v>
      </c>
      <c r="AY322" s="3">
        <f t="shared" si="289"/>
        <v>-2.2482738095238086</v>
      </c>
      <c r="AZ322" s="3">
        <f t="shared" si="290"/>
        <v>-2.2033083333333323</v>
      </c>
      <c r="BA322" s="3">
        <f t="shared" si="291"/>
        <v>-2.158342857142856</v>
      </c>
      <c r="BB322" s="3">
        <f t="shared" si="292"/>
        <v>-2.1695842261904756</v>
      </c>
      <c r="BC322" s="3">
        <f t="shared" si="293"/>
        <v>-2.0908946428571422</v>
      </c>
      <c r="BD322" s="3">
        <f t="shared" si="294"/>
        <v>-2.1261925416666658</v>
      </c>
      <c r="BE322" s="3">
        <f t="shared" si="295"/>
        <v>-2.0490767499999993</v>
      </c>
      <c r="BF322" s="3">
        <f t="shared" si="296"/>
        <v>-2.082800857142856</v>
      </c>
      <c r="BG322" s="3">
        <f t="shared" si="297"/>
        <v>-2.007258857142856</v>
      </c>
    </row>
    <row r="323" spans="1:59" ht="15" x14ac:dyDescent="0.25">
      <c r="A323" s="38" t="s">
        <v>496</v>
      </c>
      <c r="B323" s="38" t="s">
        <v>25</v>
      </c>
      <c r="C323" s="38" t="s">
        <v>179</v>
      </c>
      <c r="D323" s="38"/>
      <c r="E323" s="39">
        <f>AVERAGE(IFERROR(VLOOKUP($A323,'Nates Projections'!$A$8:$O$500,5,FALSE),VLOOKUP($A323,'Blakes Projections'!$A$8:$O$500,5,FALSE)),IFERROR(VLOOKUP($A323,'Blakes Projections'!$A$8:$O$500,5,FALSE),VLOOKUP($A323,'Nates Projections'!$A$8:$O$500,5,FALSE)))</f>
        <v>84</v>
      </c>
      <c r="F323" s="38">
        <f>AVERAGE(IFERROR(VLOOKUP($A323,'Nates Projections'!$A$8:$O$500,6,FALSE),VLOOKUP($A323,'Blakes Projections'!$A$8:$O$500,6,FALSE)),IFERROR(VLOOKUP($A323,'Blakes Projections'!$A$8:$O$500,6,FALSE),VLOOKUP($A323,'Nates Projections'!$A$8:$O$500,6,FALSE)))</f>
        <v>18.649999999999999</v>
      </c>
      <c r="G323" s="38">
        <f>AVERAGE(IFERROR(VLOOKUP($A323,'Nates Projections'!$A$8:$O$500,7,FALSE),VLOOKUP($A323,'Blakes Projections'!$A$8:$O$500,7,FALSE)),IFERROR(VLOOKUP($A323,'Blakes Projections'!$A$8:$O$500,7,FALSE),VLOOKUP($A323,'Nates Projections'!$A$8:$O$500,7,FALSE)))</f>
        <v>27.799999999999997</v>
      </c>
      <c r="H323" s="38">
        <f>AVERAGE(IFERROR(VLOOKUP($A323,'Nates Projections'!$A$8:$O$500,8,FALSE),VLOOKUP($A323,'Blakes Projections'!$A$8:$O$500,8,FALSE)),IFERROR(VLOOKUP($A323,'Blakes Projections'!$A$8:$O$500,8,FALSE),VLOOKUP($A323,'Nates Projections'!$A$8:$O$500,8,FALSE)))</f>
        <v>46.45</v>
      </c>
      <c r="I323" s="38">
        <f>AVERAGE(IFERROR(VLOOKUP($A323,'Nates Projections'!$A$8:$O$500,9,FALSE),VLOOKUP($A323,'Blakes Projections'!$A$8:$O$500,9,FALSE)),IFERROR(VLOOKUP($A323,'Blakes Projections'!$A$8:$O$500,9,FALSE),VLOOKUP($A323,'Nates Projections'!$A$8:$O$500,9,FALSE)))</f>
        <v>8.6999999999999993</v>
      </c>
      <c r="J323" s="38">
        <f>AVERAGE(IFERROR(VLOOKUP($A323,'Nates Projections'!$A$8:$O$500,10,FALSE),VLOOKUP($A323,'Blakes Projections'!$A$8:$O$500,10,FALSE)),IFERROR(VLOOKUP($A323,'Blakes Projections'!$A$8:$O$500,10,FALSE),VLOOKUP($A323,'Nates Projections'!$A$8:$O$500,10,FALSE)))</f>
        <v>135.94999999999999</v>
      </c>
      <c r="K323" s="38">
        <f>AVERAGE(IFERROR(VLOOKUP($A323,'Nates Projections'!$A$8:$O$500,11,FALSE),VLOOKUP($A323,'Blakes Projections'!$A$8:$O$500,11,FALSE)),IFERROR(VLOOKUP($A323,'Blakes Projections'!$A$8:$O$500,11,FALSE),VLOOKUP($A323,'Nates Projections'!$A$8:$O$500,11,FALSE)))</f>
        <v>44.2</v>
      </c>
      <c r="L323" s="38">
        <f>AVERAGE(IFERROR(VLOOKUP($A323,'Nates Projections'!$A$8:$O$500,12,FALSE),VLOOKUP($A323,'Blakes Projections'!$A$8:$O$500,12,FALSE)),IFERROR(VLOOKUP($A323,'Blakes Projections'!$A$8:$O$500,12,FALSE),VLOOKUP($A323,'Nates Projections'!$A$8:$O$500,12,FALSE)))</f>
        <v>35.5</v>
      </c>
      <c r="M323" s="38">
        <f>AVERAGE(IFERROR(VLOOKUP($A323,'Nates Projections'!$A$8:$O$500,13,FALSE),VLOOKUP($A323,'Blakes Projections'!$A$8:$O$500,13,FALSE)),IFERROR(VLOOKUP($A323,'Blakes Projections'!$A$8:$O$500,13,FALSE),VLOOKUP($A323,'Nates Projections'!$A$8:$O$500,13,FALSE)))</f>
        <v>18.850000000000001</v>
      </c>
      <c r="N323" s="52">
        <f t="shared" si="276"/>
        <v>0.13718278778962853</v>
      </c>
      <c r="O323" s="71">
        <f>AVERAGE(IFERROR(VLOOKUP($A323,'Nates Projections'!$A$8:$O$500,15,FALSE),VLOOKUP($A323,'Blakes Projections'!$A$8:$O$500,15,FALSE)),IFERROR(VLOOKUP($A323,'Blakes Projections'!$A$8:$O$500,15,FALSE),VLOOKUP($A323,'Nates Projections'!$A$8:$O$500,15,FALSE)))</f>
        <v>16.100000000000001</v>
      </c>
      <c r="P323" s="55">
        <f t="shared" ref="P323:Y323" si="357">IF(F$4="Yes",F323*F$5,0)</f>
        <v>93.25</v>
      </c>
      <c r="Q323" s="55">
        <f t="shared" si="357"/>
        <v>104.24999999999999</v>
      </c>
      <c r="R323" s="55">
        <f t="shared" si="357"/>
        <v>0</v>
      </c>
      <c r="S323" s="55">
        <f t="shared" si="357"/>
        <v>4.3499999999999996</v>
      </c>
      <c r="T323" s="55">
        <f t="shared" si="357"/>
        <v>67.974999999999994</v>
      </c>
      <c r="U323" s="55">
        <f t="shared" si="357"/>
        <v>13.26</v>
      </c>
      <c r="V323" s="55">
        <f t="shared" si="357"/>
        <v>21.3</v>
      </c>
      <c r="W323" s="55">
        <f t="shared" si="357"/>
        <v>0</v>
      </c>
      <c r="X323" s="55">
        <f t="shared" si="357"/>
        <v>0</v>
      </c>
      <c r="Y323" s="56">
        <f t="shared" si="357"/>
        <v>0</v>
      </c>
      <c r="Z323" s="57">
        <f t="shared" si="278"/>
        <v>304.38499999999999</v>
      </c>
      <c r="AA323" s="59">
        <f t="shared" si="279"/>
        <v>3.6236309523809522</v>
      </c>
      <c r="AB323" s="59">
        <f t="shared" si="280"/>
        <v>-2.2460239285714279</v>
      </c>
      <c r="AC323" s="1"/>
      <c r="AD323" s="1"/>
      <c r="AE323" s="1"/>
      <c r="AF323" s="1"/>
      <c r="AG323" s="1"/>
      <c r="AH323" s="1"/>
      <c r="AI323" s="1"/>
      <c r="AJ323" s="1"/>
      <c r="AK323" s="1"/>
      <c r="AL323" s="1">
        <f>IFERROR(VLOOKUP(C323,CALC!$K$2:$M$8,2,FALSE),1)</f>
        <v>0.95</v>
      </c>
      <c r="AM323" s="1">
        <f>IFERROR(VLOOKUP(C323,CALC!$K$2:$M$8,3,FALSE),1)</f>
        <v>0.97499999999999998</v>
      </c>
      <c r="AN323" s="1">
        <f>VLOOKUP(B323,CALC!$E$2:$H$33,3,FALSE)</f>
        <v>1.1599999999999999</v>
      </c>
      <c r="AO323" s="1">
        <f>VLOOKUP(B323,CALC!$E$2:$H$33,4,FALSE)</f>
        <v>1.08</v>
      </c>
      <c r="AP323" s="1"/>
      <c r="AQ323" s="3">
        <f t="shared" si="281"/>
        <v>3.5330401785714285</v>
      </c>
      <c r="AR323" s="3">
        <f t="shared" si="282"/>
        <v>3.4424494047619043</v>
      </c>
      <c r="AS323" s="3">
        <f t="shared" si="283"/>
        <v>3.9135214285714288</v>
      </c>
      <c r="AT323" s="3">
        <f t="shared" si="284"/>
        <v>4.2034119047619045</v>
      </c>
      <c r="AU323" s="3">
        <f t="shared" si="285"/>
        <v>3.8156833928571432</v>
      </c>
      <c r="AV323" s="3">
        <f t="shared" si="286"/>
        <v>4.098326607142857</v>
      </c>
      <c r="AW323" s="3">
        <f t="shared" si="287"/>
        <v>3.7178453571428567</v>
      </c>
      <c r="AX323" s="3">
        <f t="shared" si="288"/>
        <v>3.9932413095238086</v>
      </c>
      <c r="AY323" s="3">
        <f t="shared" si="289"/>
        <v>-2.1329761904761897</v>
      </c>
      <c r="AZ323" s="3">
        <f t="shared" si="290"/>
        <v>-2.0796517857142849</v>
      </c>
      <c r="BA323" s="3">
        <f t="shared" si="291"/>
        <v>-2.0263273809523801</v>
      </c>
      <c r="BB323" s="3">
        <f t="shared" si="292"/>
        <v>-2.3036142857142852</v>
      </c>
      <c r="BC323" s="3">
        <f t="shared" si="293"/>
        <v>-2.4742523809523798</v>
      </c>
      <c r="BD323" s="3">
        <f t="shared" si="294"/>
        <v>-2.2460239285714279</v>
      </c>
      <c r="BE323" s="3">
        <f t="shared" si="295"/>
        <v>-2.4123960714285704</v>
      </c>
      <c r="BF323" s="3">
        <f t="shared" si="296"/>
        <v>-2.1884335714285705</v>
      </c>
      <c r="BG323" s="3">
        <f t="shared" si="297"/>
        <v>-2.3505397619047605</v>
      </c>
    </row>
    <row r="324" spans="1:59" ht="15" x14ac:dyDescent="0.25">
      <c r="A324" s="38" t="s">
        <v>505</v>
      </c>
      <c r="B324" s="38" t="s">
        <v>58</v>
      </c>
      <c r="C324" s="38" t="s">
        <v>179</v>
      </c>
      <c r="D324" s="38"/>
      <c r="E324" s="39">
        <f>AVERAGE(IFERROR(VLOOKUP($A324,'Nates Projections'!$A$8:$O$500,5,FALSE),VLOOKUP($A324,'Blakes Projections'!$A$8:$O$500,5,FALSE)),IFERROR(VLOOKUP($A324,'Blakes Projections'!$A$8:$O$500,5,FALSE),VLOOKUP($A324,'Nates Projections'!$A$8:$O$500,5,FALSE)))</f>
        <v>84</v>
      </c>
      <c r="F324" s="38">
        <f>AVERAGE(IFERROR(VLOOKUP($A324,'Nates Projections'!$A$8:$O$500,6,FALSE),VLOOKUP($A324,'Blakes Projections'!$A$8:$O$500,6,FALSE)),IFERROR(VLOOKUP($A324,'Blakes Projections'!$A$8:$O$500,6,FALSE),VLOOKUP($A324,'Nates Projections'!$A$8:$O$500,6,FALSE)))</f>
        <v>17.200000000000003</v>
      </c>
      <c r="G324" s="38">
        <f>AVERAGE(IFERROR(VLOOKUP($A324,'Nates Projections'!$A$8:$O$500,7,FALSE),VLOOKUP($A324,'Blakes Projections'!$A$8:$O$500,7,FALSE)),IFERROR(VLOOKUP($A324,'Blakes Projections'!$A$8:$O$500,7,FALSE),VLOOKUP($A324,'Nates Projections'!$A$8:$O$500,7,FALSE)))</f>
        <v>26.25</v>
      </c>
      <c r="H324" s="38">
        <f>AVERAGE(IFERROR(VLOOKUP($A324,'Nates Projections'!$A$8:$O$500,8,FALSE),VLOOKUP($A324,'Blakes Projections'!$A$8:$O$500,8,FALSE)),IFERROR(VLOOKUP($A324,'Blakes Projections'!$A$8:$O$500,8,FALSE),VLOOKUP($A324,'Nates Projections'!$A$8:$O$500,8,FALSE)))</f>
        <v>43.5</v>
      </c>
      <c r="I324" s="38">
        <f>AVERAGE(IFERROR(VLOOKUP($A324,'Nates Projections'!$A$8:$O$500,9,FALSE),VLOOKUP($A324,'Blakes Projections'!$A$8:$O$500,9,FALSE)),IFERROR(VLOOKUP($A324,'Blakes Projections'!$A$8:$O$500,9,FALSE),VLOOKUP($A324,'Nates Projections'!$A$8:$O$500,9,FALSE)))</f>
        <v>11.5</v>
      </c>
      <c r="J324" s="38">
        <f>AVERAGE(IFERROR(VLOOKUP($A324,'Nates Projections'!$A$8:$O$500,10,FALSE),VLOOKUP($A324,'Blakes Projections'!$A$8:$O$500,10,FALSE)),IFERROR(VLOOKUP($A324,'Blakes Projections'!$A$8:$O$500,10,FALSE),VLOOKUP($A324,'Nates Projections'!$A$8:$O$500,10,FALSE)))</f>
        <v>139.75</v>
      </c>
      <c r="K324" s="38">
        <f>AVERAGE(IFERROR(VLOOKUP($A324,'Nates Projections'!$A$8:$O$500,11,FALSE),VLOOKUP($A324,'Blakes Projections'!$A$8:$O$500,11,FALSE)),IFERROR(VLOOKUP($A324,'Blakes Projections'!$A$8:$O$500,11,FALSE),VLOOKUP($A324,'Nates Projections'!$A$8:$O$500,11,FALSE)))</f>
        <v>27.799999999999997</v>
      </c>
      <c r="L324" s="38">
        <f>AVERAGE(IFERROR(VLOOKUP($A324,'Nates Projections'!$A$8:$O$500,12,FALSE),VLOOKUP($A324,'Blakes Projections'!$A$8:$O$500,12,FALSE)),IFERROR(VLOOKUP($A324,'Blakes Projections'!$A$8:$O$500,12,FALSE),VLOOKUP($A324,'Nates Projections'!$A$8:$O$500,12,FALSE)))</f>
        <v>41.900000000000006</v>
      </c>
      <c r="M324" s="38">
        <f>AVERAGE(IFERROR(VLOOKUP($A324,'Nates Projections'!$A$8:$O$500,13,FALSE),VLOOKUP($A324,'Blakes Projections'!$A$8:$O$500,13,FALSE)),IFERROR(VLOOKUP($A324,'Blakes Projections'!$A$8:$O$500,13,FALSE),VLOOKUP($A324,'Nates Projections'!$A$8:$O$500,13,FALSE)))</f>
        <v>19.95</v>
      </c>
      <c r="N324" s="52">
        <f t="shared" si="276"/>
        <v>0.1230769230769231</v>
      </c>
      <c r="O324" s="71">
        <f>AVERAGE(IFERROR(VLOOKUP($A324,'Nates Projections'!$A$8:$O$500,15,FALSE),VLOOKUP($A324,'Blakes Projections'!$A$8:$O$500,15,FALSE)),IFERROR(VLOOKUP($A324,'Blakes Projections'!$A$8:$O$500,15,FALSE),VLOOKUP($A324,'Nates Projections'!$A$8:$O$500,15,FALSE)))</f>
        <v>16.7</v>
      </c>
      <c r="P324" s="55">
        <f t="shared" ref="P324:Y324" si="358">IF(F$4="Yes",F324*F$5,0)</f>
        <v>86.000000000000014</v>
      </c>
      <c r="Q324" s="55">
        <f t="shared" si="358"/>
        <v>98.4375</v>
      </c>
      <c r="R324" s="55">
        <f t="shared" si="358"/>
        <v>0</v>
      </c>
      <c r="S324" s="55">
        <f t="shared" si="358"/>
        <v>5.75</v>
      </c>
      <c r="T324" s="55">
        <f t="shared" si="358"/>
        <v>69.875</v>
      </c>
      <c r="U324" s="55">
        <f t="shared" si="358"/>
        <v>8.3399999999999981</v>
      </c>
      <c r="V324" s="55">
        <f t="shared" si="358"/>
        <v>25.140000000000004</v>
      </c>
      <c r="W324" s="55">
        <f t="shared" si="358"/>
        <v>0</v>
      </c>
      <c r="X324" s="55">
        <f t="shared" si="358"/>
        <v>0</v>
      </c>
      <c r="Y324" s="56">
        <f t="shared" si="358"/>
        <v>0</v>
      </c>
      <c r="Z324" s="57">
        <f t="shared" si="278"/>
        <v>293.54249999999996</v>
      </c>
      <c r="AA324" s="59">
        <f t="shared" si="279"/>
        <v>3.4945535714285709</v>
      </c>
      <c r="AB324" s="59">
        <f t="shared" si="280"/>
        <v>-2.1283096540178565</v>
      </c>
      <c r="AC324" s="1"/>
      <c r="AD324" s="1"/>
      <c r="AE324" s="1"/>
      <c r="AF324" s="1"/>
      <c r="AG324" s="1"/>
      <c r="AH324" s="1"/>
      <c r="AI324" s="1"/>
      <c r="AJ324" s="1"/>
      <c r="AK324" s="1"/>
      <c r="AL324" s="1">
        <f>IFERROR(VLOOKUP(C324,CALC!$K$2:$M$8,2,FALSE),1)</f>
        <v>0.95</v>
      </c>
      <c r="AM324" s="1">
        <f>IFERROR(VLOOKUP(C324,CALC!$K$2:$M$8,3,FALSE),1)</f>
        <v>0.97499999999999998</v>
      </c>
      <c r="AN324" s="1">
        <f>VLOOKUP(B324,CALC!$E$2:$H$33,3,FALSE)</f>
        <v>0.93</v>
      </c>
      <c r="AO324" s="1">
        <f>VLOOKUP(B324,CALC!$E$2:$H$33,4,FALSE)</f>
        <v>0.96500000000000008</v>
      </c>
      <c r="AP324" s="1"/>
      <c r="AQ324" s="3">
        <f t="shared" si="281"/>
        <v>3.4071897321428564</v>
      </c>
      <c r="AR324" s="3">
        <f t="shared" si="282"/>
        <v>3.3198258928571422</v>
      </c>
      <c r="AS324" s="3">
        <f t="shared" si="283"/>
        <v>3.3722441964285714</v>
      </c>
      <c r="AT324" s="3">
        <f t="shared" si="284"/>
        <v>3.249934821428571</v>
      </c>
      <c r="AU324" s="3">
        <f t="shared" si="285"/>
        <v>3.2879380915178569</v>
      </c>
      <c r="AV324" s="3">
        <f t="shared" si="286"/>
        <v>3.1686864508928565</v>
      </c>
      <c r="AW324" s="3">
        <f t="shared" si="287"/>
        <v>3.2036319866071423</v>
      </c>
      <c r="AX324" s="3">
        <f t="shared" si="288"/>
        <v>3.0874380803571424</v>
      </c>
      <c r="AY324" s="3">
        <f t="shared" si="289"/>
        <v>-2.262053571428571</v>
      </c>
      <c r="AZ324" s="3">
        <f t="shared" si="290"/>
        <v>-2.2055022321428566</v>
      </c>
      <c r="BA324" s="3">
        <f t="shared" si="291"/>
        <v>-2.1489508928571421</v>
      </c>
      <c r="BB324" s="3">
        <f t="shared" si="292"/>
        <v>-2.1828816964285713</v>
      </c>
      <c r="BC324" s="3">
        <f t="shared" si="293"/>
        <v>-2.1037098214285712</v>
      </c>
      <c r="BD324" s="3">
        <f t="shared" si="294"/>
        <v>-2.1283096540178565</v>
      </c>
      <c r="BE324" s="3">
        <f t="shared" si="295"/>
        <v>-2.0511170758928565</v>
      </c>
      <c r="BF324" s="3">
        <f t="shared" si="296"/>
        <v>-2.0737376116071422</v>
      </c>
      <c r="BG324" s="3">
        <f t="shared" si="297"/>
        <v>-1.9985243303571423</v>
      </c>
    </row>
    <row r="325" spans="1:59" ht="15" x14ac:dyDescent="0.25">
      <c r="A325" s="38" t="s">
        <v>491</v>
      </c>
      <c r="B325" s="38" t="s">
        <v>41</v>
      </c>
      <c r="C325" s="38" t="s">
        <v>153</v>
      </c>
      <c r="D325" s="38"/>
      <c r="E325" s="39">
        <f>AVERAGE(IFERROR(VLOOKUP($A325,'Nates Projections'!$A$8:$O$500,5,FALSE),VLOOKUP($A325,'Blakes Projections'!$A$8:$O$500,5,FALSE)),IFERROR(VLOOKUP($A325,'Blakes Projections'!$A$8:$O$500,5,FALSE),VLOOKUP($A325,'Nates Projections'!$A$8:$O$500,5,FALSE)))</f>
        <v>84</v>
      </c>
      <c r="F325" s="38">
        <f>AVERAGE(IFERROR(VLOOKUP($A325,'Nates Projections'!$A$8:$O$500,6,FALSE),VLOOKUP($A325,'Blakes Projections'!$A$8:$O$500,6,FALSE)),IFERROR(VLOOKUP($A325,'Blakes Projections'!$A$8:$O$500,6,FALSE),VLOOKUP($A325,'Nates Projections'!$A$8:$O$500,6,FALSE)))</f>
        <v>20.85</v>
      </c>
      <c r="G325" s="38">
        <f>AVERAGE(IFERROR(VLOOKUP($A325,'Nates Projections'!$A$8:$O$500,7,FALSE),VLOOKUP($A325,'Blakes Projections'!$A$8:$O$500,7,FALSE)),IFERROR(VLOOKUP($A325,'Blakes Projections'!$A$8:$O$500,7,FALSE),VLOOKUP($A325,'Nates Projections'!$A$8:$O$500,7,FALSE)))</f>
        <v>19</v>
      </c>
      <c r="H325" s="38">
        <f>AVERAGE(IFERROR(VLOOKUP($A325,'Nates Projections'!$A$8:$O$500,8,FALSE),VLOOKUP($A325,'Blakes Projections'!$A$8:$O$500,8,FALSE)),IFERROR(VLOOKUP($A325,'Blakes Projections'!$A$8:$O$500,8,FALSE),VLOOKUP($A325,'Nates Projections'!$A$8:$O$500,8,FALSE)))</f>
        <v>39.950000000000003</v>
      </c>
      <c r="I325" s="38">
        <f>AVERAGE(IFERROR(VLOOKUP($A325,'Nates Projections'!$A$8:$O$500,9,FALSE),VLOOKUP($A325,'Blakes Projections'!$A$8:$O$500,9,FALSE)),IFERROR(VLOOKUP($A325,'Blakes Projections'!$A$8:$O$500,9,FALSE),VLOOKUP($A325,'Nates Projections'!$A$8:$O$500,9,FALSE)))</f>
        <v>2.7</v>
      </c>
      <c r="J325" s="38">
        <f>AVERAGE(IFERROR(VLOOKUP($A325,'Nates Projections'!$A$8:$O$500,10,FALSE),VLOOKUP($A325,'Blakes Projections'!$A$8:$O$500,10,FALSE)),IFERROR(VLOOKUP($A325,'Blakes Projections'!$A$8:$O$500,10,FALSE),VLOOKUP($A325,'Nates Projections'!$A$8:$O$500,10,FALSE)))</f>
        <v>139.1</v>
      </c>
      <c r="K325" s="38">
        <f>AVERAGE(IFERROR(VLOOKUP($A325,'Nates Projections'!$A$8:$O$500,11,FALSE),VLOOKUP($A325,'Blakes Projections'!$A$8:$O$500,11,FALSE)),IFERROR(VLOOKUP($A325,'Blakes Projections'!$A$8:$O$500,11,FALSE),VLOOKUP($A325,'Nates Projections'!$A$8:$O$500,11,FALSE)))</f>
        <v>34.450000000000003</v>
      </c>
      <c r="L325" s="38">
        <f>AVERAGE(IFERROR(VLOOKUP($A325,'Nates Projections'!$A$8:$O$500,12,FALSE),VLOOKUP($A325,'Blakes Projections'!$A$8:$O$500,12,FALSE)),IFERROR(VLOOKUP($A325,'Blakes Projections'!$A$8:$O$500,12,FALSE),VLOOKUP($A325,'Nates Projections'!$A$8:$O$500,12,FALSE)))</f>
        <v>66.550000000000011</v>
      </c>
      <c r="M325" s="38">
        <f>AVERAGE(IFERROR(VLOOKUP($A325,'Nates Projections'!$A$8:$O$500,13,FALSE),VLOOKUP($A325,'Blakes Projections'!$A$8:$O$500,13,FALSE)),IFERROR(VLOOKUP($A325,'Blakes Projections'!$A$8:$O$500,13,FALSE),VLOOKUP($A325,'Nates Projections'!$A$8:$O$500,13,FALSE)))</f>
        <v>24.1</v>
      </c>
      <c r="N325" s="52">
        <f t="shared" si="276"/>
        <v>0.14989216391085552</v>
      </c>
      <c r="O325" s="71">
        <f>AVERAGE(IFERROR(VLOOKUP($A325,'Nates Projections'!$A$8:$O$500,15,FALSE),VLOOKUP($A325,'Blakes Projections'!$A$8:$O$500,15,FALSE)),IFERROR(VLOOKUP($A325,'Blakes Projections'!$A$8:$O$500,15,FALSE),VLOOKUP($A325,'Nates Projections'!$A$8:$O$500,15,FALSE)))</f>
        <v>15.15</v>
      </c>
      <c r="P325" s="55">
        <f t="shared" ref="P325:Y325" si="359">IF(F$4="Yes",F325*F$5,0)</f>
        <v>104.25</v>
      </c>
      <c r="Q325" s="55">
        <f t="shared" si="359"/>
        <v>71.25</v>
      </c>
      <c r="R325" s="55">
        <f t="shared" si="359"/>
        <v>0</v>
      </c>
      <c r="S325" s="55">
        <f t="shared" si="359"/>
        <v>1.35</v>
      </c>
      <c r="T325" s="55">
        <f t="shared" si="359"/>
        <v>69.55</v>
      </c>
      <c r="U325" s="55">
        <f t="shared" si="359"/>
        <v>10.335000000000001</v>
      </c>
      <c r="V325" s="55">
        <f t="shared" si="359"/>
        <v>39.930000000000007</v>
      </c>
      <c r="W325" s="55">
        <f t="shared" si="359"/>
        <v>0</v>
      </c>
      <c r="X325" s="55">
        <f t="shared" si="359"/>
        <v>0</v>
      </c>
      <c r="Y325" s="56">
        <f t="shared" si="359"/>
        <v>0</v>
      </c>
      <c r="Z325" s="57">
        <f t="shared" si="278"/>
        <v>296.66499999999996</v>
      </c>
      <c r="AA325" s="59">
        <f t="shared" si="279"/>
        <v>3.5317261904761899</v>
      </c>
      <c r="AB325" s="59">
        <f t="shared" si="280"/>
        <v>-2.1803833333333329</v>
      </c>
      <c r="AC325" s="1"/>
      <c r="AD325" s="1"/>
      <c r="AE325" s="1"/>
      <c r="AF325" s="1"/>
      <c r="AG325" s="1"/>
      <c r="AH325" s="1"/>
      <c r="AI325" s="1"/>
      <c r="AJ325" s="1"/>
      <c r="AK325" s="1"/>
      <c r="AL325" s="1">
        <f>IFERROR(VLOOKUP(C325,CALC!$K$2:$M$8,2,FALSE),1)</f>
        <v>0.96</v>
      </c>
      <c r="AM325" s="1">
        <f>IFERROR(VLOOKUP(C325,CALC!$K$2:$M$8,3,FALSE),1)</f>
        <v>0.98</v>
      </c>
      <c r="AN325" s="1">
        <f>VLOOKUP(B325,CALC!$E$2:$H$33,3,FALSE)</f>
        <v>1</v>
      </c>
      <c r="AO325" s="1">
        <f>VLOOKUP(B325,CALC!$E$2:$H$33,4,FALSE)</f>
        <v>1</v>
      </c>
      <c r="AP325" s="1"/>
      <c r="AQ325" s="3">
        <f t="shared" si="281"/>
        <v>3.461091666666666</v>
      </c>
      <c r="AR325" s="3">
        <f t="shared" si="282"/>
        <v>3.3904571428571422</v>
      </c>
      <c r="AS325" s="3">
        <f t="shared" si="283"/>
        <v>3.5317261904761899</v>
      </c>
      <c r="AT325" s="3">
        <f t="shared" si="284"/>
        <v>3.5317261904761899</v>
      </c>
      <c r="AU325" s="3">
        <f t="shared" si="285"/>
        <v>3.461091666666666</v>
      </c>
      <c r="AV325" s="3">
        <f t="shared" si="286"/>
        <v>3.461091666666666</v>
      </c>
      <c r="AW325" s="3">
        <f t="shared" si="287"/>
        <v>3.3904571428571422</v>
      </c>
      <c r="AX325" s="3">
        <f t="shared" si="288"/>
        <v>3.3904571428571422</v>
      </c>
      <c r="AY325" s="3">
        <f t="shared" si="289"/>
        <v>-2.2248809523809521</v>
      </c>
      <c r="AZ325" s="3">
        <f t="shared" si="290"/>
        <v>-2.1803833333333329</v>
      </c>
      <c r="BA325" s="3">
        <f t="shared" si="291"/>
        <v>-2.1358857142857137</v>
      </c>
      <c r="BB325" s="3">
        <f t="shared" si="292"/>
        <v>-2.2248809523809521</v>
      </c>
      <c r="BC325" s="3">
        <f t="shared" si="293"/>
        <v>-2.2248809523809521</v>
      </c>
      <c r="BD325" s="3">
        <f t="shared" si="294"/>
        <v>-2.1803833333333329</v>
      </c>
      <c r="BE325" s="3">
        <f t="shared" si="295"/>
        <v>-2.1803833333333329</v>
      </c>
      <c r="BF325" s="3">
        <f t="shared" si="296"/>
        <v>-2.1358857142857137</v>
      </c>
      <c r="BG325" s="3">
        <f t="shared" si="297"/>
        <v>-2.1358857142857137</v>
      </c>
    </row>
    <row r="326" spans="1:59" ht="15" x14ac:dyDescent="0.25">
      <c r="A326" s="38" t="s">
        <v>499</v>
      </c>
      <c r="B326" s="38" t="s">
        <v>81</v>
      </c>
      <c r="C326" s="38" t="s">
        <v>183</v>
      </c>
      <c r="D326" s="1"/>
      <c r="E326" s="39">
        <f>AVERAGE(IFERROR(VLOOKUP($A326,'Nates Projections'!$A$8:$O$500,5,FALSE),VLOOKUP($A326,'Blakes Projections'!$A$8:$O$500,5,FALSE)),IFERROR(VLOOKUP($A326,'Blakes Projections'!$A$8:$O$500,5,FALSE),VLOOKUP($A326,'Nates Projections'!$A$8:$O$500,5,FALSE)))</f>
        <v>84</v>
      </c>
      <c r="F326" s="38">
        <f>AVERAGE(IFERROR(VLOOKUP($A326,'Nates Projections'!$A$8:$O$500,6,FALSE),VLOOKUP($A326,'Blakes Projections'!$A$8:$O$500,6,FALSE)),IFERROR(VLOOKUP($A326,'Blakes Projections'!$A$8:$O$500,6,FALSE),VLOOKUP($A326,'Nates Projections'!$A$8:$O$500,6,FALSE)))</f>
        <v>19.450000000000003</v>
      </c>
      <c r="G326" s="38">
        <f>AVERAGE(IFERROR(VLOOKUP($A326,'Nates Projections'!$A$8:$O$500,7,FALSE),VLOOKUP($A326,'Blakes Projections'!$A$8:$O$500,7,FALSE)),IFERROR(VLOOKUP($A326,'Blakes Projections'!$A$8:$O$500,7,FALSE),VLOOKUP($A326,'Nates Projections'!$A$8:$O$500,7,FALSE)))</f>
        <v>27.700000000000003</v>
      </c>
      <c r="H326" s="38">
        <f>AVERAGE(IFERROR(VLOOKUP($A326,'Nates Projections'!$A$8:$O$500,8,FALSE),VLOOKUP($A326,'Blakes Projections'!$A$8:$O$500,8,FALSE)),IFERROR(VLOOKUP($A326,'Blakes Projections'!$A$8:$O$500,8,FALSE),VLOOKUP($A326,'Nates Projections'!$A$8:$O$500,8,FALSE)))</f>
        <v>47.150000000000006</v>
      </c>
      <c r="I326" s="38">
        <f>AVERAGE(IFERROR(VLOOKUP($A326,'Nates Projections'!$A$8:$O$500,9,FALSE),VLOOKUP($A326,'Blakes Projections'!$A$8:$O$500,9,FALSE)),IFERROR(VLOOKUP($A326,'Blakes Projections'!$A$8:$O$500,9,FALSE),VLOOKUP($A326,'Nates Projections'!$A$8:$O$500,9,FALSE)))</f>
        <v>8.35</v>
      </c>
      <c r="J326" s="38">
        <f>AVERAGE(IFERROR(VLOOKUP($A326,'Nates Projections'!$A$8:$O$500,10,FALSE),VLOOKUP($A326,'Blakes Projections'!$A$8:$O$500,10,FALSE)),IFERROR(VLOOKUP($A326,'Blakes Projections'!$A$8:$O$500,10,FALSE),VLOOKUP($A326,'Nates Projections'!$A$8:$O$500,10,FALSE)))</f>
        <v>144.35</v>
      </c>
      <c r="K326" s="38">
        <f>AVERAGE(IFERROR(VLOOKUP($A326,'Nates Projections'!$A$8:$O$500,11,FALSE),VLOOKUP($A326,'Blakes Projections'!$A$8:$O$500,11,FALSE)),IFERROR(VLOOKUP($A326,'Blakes Projections'!$A$8:$O$500,11,FALSE),VLOOKUP($A326,'Nates Projections'!$A$8:$O$500,11,FALSE)))</f>
        <v>12.65</v>
      </c>
      <c r="L326" s="38">
        <f>AVERAGE(IFERROR(VLOOKUP($A326,'Nates Projections'!$A$8:$O$500,12,FALSE),VLOOKUP($A326,'Blakes Projections'!$A$8:$O$500,12,FALSE)),IFERROR(VLOOKUP($A326,'Blakes Projections'!$A$8:$O$500,12,FALSE),VLOOKUP($A326,'Nates Projections'!$A$8:$O$500,12,FALSE)))</f>
        <v>37.799999999999997</v>
      </c>
      <c r="M326" s="38">
        <f>AVERAGE(IFERROR(VLOOKUP($A326,'Nates Projections'!$A$8:$O$500,13,FALSE),VLOOKUP($A326,'Blakes Projections'!$A$8:$O$500,13,FALSE)),IFERROR(VLOOKUP($A326,'Blakes Projections'!$A$8:$O$500,13,FALSE),VLOOKUP($A326,'Nates Projections'!$A$8:$O$500,13,FALSE)))</f>
        <v>15.25</v>
      </c>
      <c r="N326" s="52">
        <f t="shared" si="276"/>
        <v>0.13474194665742989</v>
      </c>
      <c r="O326" s="71">
        <f>AVERAGE(IFERROR(VLOOKUP($A326,'Nates Projections'!$A$8:$O$500,15,FALSE),VLOOKUP($A326,'Blakes Projections'!$A$8:$O$500,15,FALSE)),IFERROR(VLOOKUP($A326,'Blakes Projections'!$A$8:$O$500,15,FALSE),VLOOKUP($A326,'Nates Projections'!$A$8:$O$500,15,FALSE)))</f>
        <v>14.824999999999999</v>
      </c>
      <c r="P326" s="55">
        <f t="shared" ref="P326:Y326" si="360">IF(F$4="Yes",F326*F$5,0)</f>
        <v>97.250000000000014</v>
      </c>
      <c r="Q326" s="55">
        <f t="shared" si="360"/>
        <v>103.87500000000001</v>
      </c>
      <c r="R326" s="55">
        <f t="shared" si="360"/>
        <v>0</v>
      </c>
      <c r="S326" s="55">
        <f t="shared" si="360"/>
        <v>4.1749999999999998</v>
      </c>
      <c r="T326" s="55">
        <f t="shared" si="360"/>
        <v>72.174999999999997</v>
      </c>
      <c r="U326" s="55">
        <f t="shared" si="360"/>
        <v>3.7949999999999999</v>
      </c>
      <c r="V326" s="55">
        <f t="shared" si="360"/>
        <v>22.679999999999996</v>
      </c>
      <c r="W326" s="55">
        <f t="shared" si="360"/>
        <v>0</v>
      </c>
      <c r="X326" s="55">
        <f t="shared" si="360"/>
        <v>0</v>
      </c>
      <c r="Y326" s="56">
        <f t="shared" si="360"/>
        <v>0</v>
      </c>
      <c r="Z326" s="57">
        <f t="shared" si="278"/>
        <v>303.95000000000005</v>
      </c>
      <c r="AA326" s="59">
        <f t="shared" si="279"/>
        <v>3.6184523809523816</v>
      </c>
      <c r="AB326" s="59">
        <f t="shared" si="280"/>
        <v>-2.2790591607142838</v>
      </c>
      <c r="AC326" s="1"/>
      <c r="AD326" s="1"/>
      <c r="AE326" s="1"/>
      <c r="AF326" s="1"/>
      <c r="AG326" s="1"/>
      <c r="AH326" s="1"/>
      <c r="AI326" s="1"/>
      <c r="AJ326" s="1"/>
      <c r="AK326" s="1"/>
      <c r="AL326" s="1">
        <f>IFERROR(VLOOKUP(C326,CALC!$K$2:$M$8,2,FALSE),1)</f>
        <v>1.0900000000000001</v>
      </c>
      <c r="AM326" s="1">
        <f>IFERROR(VLOOKUP(C326,CALC!$K$2:$M$8,3,FALSE),1)</f>
        <v>1.0449999999999999</v>
      </c>
      <c r="AN326" s="1">
        <f>VLOOKUP(B326,CALC!$E$2:$H$33,3,FALSE)</f>
        <v>1.04</v>
      </c>
      <c r="AO326" s="1">
        <f>VLOOKUP(B326,CALC!$E$2:$H$33,4,FALSE)</f>
        <v>1.02</v>
      </c>
      <c r="AP326" s="1"/>
      <c r="AQ326" s="3">
        <f t="shared" si="281"/>
        <v>3.7812827380952387</v>
      </c>
      <c r="AR326" s="3">
        <f t="shared" si="282"/>
        <v>3.9441130952380963</v>
      </c>
      <c r="AS326" s="3">
        <f t="shared" si="283"/>
        <v>3.6908214285714291</v>
      </c>
      <c r="AT326" s="3">
        <f t="shared" si="284"/>
        <v>3.7631904761904771</v>
      </c>
      <c r="AU326" s="3">
        <f t="shared" si="285"/>
        <v>3.8569083928571435</v>
      </c>
      <c r="AV326" s="3">
        <f t="shared" si="286"/>
        <v>3.9325340476190482</v>
      </c>
      <c r="AW326" s="3">
        <f t="shared" si="287"/>
        <v>4.0229953571428583</v>
      </c>
      <c r="AX326" s="3">
        <f t="shared" si="288"/>
        <v>4.1018776190476203</v>
      </c>
      <c r="AY326" s="3">
        <f t="shared" si="289"/>
        <v>-2.1381547619047603</v>
      </c>
      <c r="AZ326" s="3">
        <f t="shared" si="290"/>
        <v>-2.2343717261904743</v>
      </c>
      <c r="BA326" s="3">
        <f t="shared" si="291"/>
        <v>-2.3305886904761888</v>
      </c>
      <c r="BB326" s="3">
        <f t="shared" si="292"/>
        <v>-2.1809178571428554</v>
      </c>
      <c r="BC326" s="3">
        <f t="shared" si="293"/>
        <v>-2.2236809523809509</v>
      </c>
      <c r="BD326" s="3">
        <f t="shared" si="294"/>
        <v>-2.2790591607142838</v>
      </c>
      <c r="BE326" s="3">
        <f t="shared" si="295"/>
        <v>-2.3237465952380933</v>
      </c>
      <c r="BF326" s="3">
        <f t="shared" si="296"/>
        <v>-2.3772004642857127</v>
      </c>
      <c r="BG326" s="3">
        <f t="shared" si="297"/>
        <v>-2.4238122380952363</v>
      </c>
    </row>
    <row r="327" spans="1:59" ht="15" x14ac:dyDescent="0.25">
      <c r="A327" s="38" t="s">
        <v>498</v>
      </c>
      <c r="B327" s="38" t="s">
        <v>51</v>
      </c>
      <c r="C327" s="38" t="s">
        <v>191</v>
      </c>
      <c r="D327" s="38"/>
      <c r="E327" s="39">
        <f>AVERAGE(IFERROR(VLOOKUP($A327,'Nates Projections'!$A$8:$O$500,5,FALSE),VLOOKUP($A327,'Blakes Projections'!$A$8:$O$500,5,FALSE)),IFERROR(VLOOKUP($A327,'Blakes Projections'!$A$8:$O$500,5,FALSE),VLOOKUP($A327,'Nates Projections'!$A$8:$O$500,5,FALSE)))</f>
        <v>84</v>
      </c>
      <c r="F327" s="38">
        <f>AVERAGE(IFERROR(VLOOKUP($A327,'Nates Projections'!$A$8:$O$500,6,FALSE),VLOOKUP($A327,'Blakes Projections'!$A$8:$O$500,6,FALSE)),IFERROR(VLOOKUP($A327,'Blakes Projections'!$A$8:$O$500,6,FALSE),VLOOKUP($A327,'Nates Projections'!$A$8:$O$500,6,FALSE)))</f>
        <v>16.799999999999997</v>
      </c>
      <c r="G327" s="38">
        <f>AVERAGE(IFERROR(VLOOKUP($A327,'Nates Projections'!$A$8:$O$500,7,FALSE),VLOOKUP($A327,'Blakes Projections'!$A$8:$O$500,7,FALSE)),IFERROR(VLOOKUP($A327,'Blakes Projections'!$A$8:$O$500,7,FALSE),VLOOKUP($A327,'Nates Projections'!$A$8:$O$500,7,FALSE)))</f>
        <v>24.3</v>
      </c>
      <c r="H327" s="38">
        <f>AVERAGE(IFERROR(VLOOKUP($A327,'Nates Projections'!$A$8:$O$500,8,FALSE),VLOOKUP($A327,'Blakes Projections'!$A$8:$O$500,8,FALSE)),IFERROR(VLOOKUP($A327,'Blakes Projections'!$A$8:$O$500,8,FALSE),VLOOKUP($A327,'Nates Projections'!$A$8:$O$500,8,FALSE)))</f>
        <v>41.05</v>
      </c>
      <c r="I327" s="38">
        <f>AVERAGE(IFERROR(VLOOKUP($A327,'Nates Projections'!$A$8:$O$500,9,FALSE),VLOOKUP($A327,'Blakes Projections'!$A$8:$O$500,9,FALSE)),IFERROR(VLOOKUP($A327,'Blakes Projections'!$A$8:$O$500,9,FALSE),VLOOKUP($A327,'Nates Projections'!$A$8:$O$500,9,FALSE)))</f>
        <v>7.1</v>
      </c>
      <c r="J327" s="38">
        <f>AVERAGE(IFERROR(VLOOKUP($A327,'Nates Projections'!$A$8:$O$500,10,FALSE),VLOOKUP($A327,'Blakes Projections'!$A$8:$O$500,10,FALSE)),IFERROR(VLOOKUP($A327,'Blakes Projections'!$A$8:$O$500,10,FALSE),VLOOKUP($A327,'Nates Projections'!$A$8:$O$500,10,FALSE)))</f>
        <v>136.80000000000001</v>
      </c>
      <c r="K327" s="38">
        <f>AVERAGE(IFERROR(VLOOKUP($A327,'Nates Projections'!$A$8:$O$500,11,FALSE),VLOOKUP($A327,'Blakes Projections'!$A$8:$O$500,11,FALSE)),IFERROR(VLOOKUP($A327,'Blakes Projections'!$A$8:$O$500,11,FALSE),VLOOKUP($A327,'Nates Projections'!$A$8:$O$500,11,FALSE)))</f>
        <v>90.05</v>
      </c>
      <c r="L327" s="38">
        <f>AVERAGE(IFERROR(VLOOKUP($A327,'Nates Projections'!$A$8:$O$500,12,FALSE),VLOOKUP($A327,'Blakes Projections'!$A$8:$O$500,12,FALSE)),IFERROR(VLOOKUP($A327,'Blakes Projections'!$A$8:$O$500,12,FALSE),VLOOKUP($A327,'Nates Projections'!$A$8:$O$500,12,FALSE)))</f>
        <v>41.95</v>
      </c>
      <c r="M327" s="38">
        <f>AVERAGE(IFERROR(VLOOKUP($A327,'Nates Projections'!$A$8:$O$500,13,FALSE),VLOOKUP($A327,'Blakes Projections'!$A$8:$O$500,13,FALSE)),IFERROR(VLOOKUP($A327,'Blakes Projections'!$A$8:$O$500,13,FALSE),VLOOKUP($A327,'Nates Projections'!$A$8:$O$500,13,FALSE)))</f>
        <v>44.25</v>
      </c>
      <c r="N327" s="52">
        <f t="shared" si="276"/>
        <v>0.12280701754385961</v>
      </c>
      <c r="O327" s="71">
        <f>AVERAGE(IFERROR(VLOOKUP($A327,'Nates Projections'!$A$8:$O$500,15,FALSE),VLOOKUP($A327,'Blakes Projections'!$A$8:$O$500,15,FALSE)),IFERROR(VLOOKUP($A327,'Blakes Projections'!$A$8:$O$500,15,FALSE),VLOOKUP($A327,'Nates Projections'!$A$8:$O$500,15,FALSE)))</f>
        <v>15.35</v>
      </c>
      <c r="P327" s="55">
        <f t="shared" ref="P327:Y327" si="361">IF(F$4="Yes",F327*F$5,0)</f>
        <v>83.999999999999986</v>
      </c>
      <c r="Q327" s="55">
        <f t="shared" si="361"/>
        <v>91.125</v>
      </c>
      <c r="R327" s="55">
        <f t="shared" si="361"/>
        <v>0</v>
      </c>
      <c r="S327" s="55">
        <f t="shared" si="361"/>
        <v>3.55</v>
      </c>
      <c r="T327" s="55">
        <f t="shared" si="361"/>
        <v>68.400000000000006</v>
      </c>
      <c r="U327" s="55">
        <f t="shared" si="361"/>
        <v>27.014999999999997</v>
      </c>
      <c r="V327" s="55">
        <f t="shared" si="361"/>
        <v>25.17</v>
      </c>
      <c r="W327" s="55">
        <f t="shared" si="361"/>
        <v>0</v>
      </c>
      <c r="X327" s="55">
        <f t="shared" si="361"/>
        <v>0</v>
      </c>
      <c r="Y327" s="56">
        <f t="shared" si="361"/>
        <v>0</v>
      </c>
      <c r="Z327" s="57">
        <f t="shared" si="278"/>
        <v>299.26000000000005</v>
      </c>
      <c r="AA327" s="59">
        <f t="shared" si="279"/>
        <v>3.562619047619048</v>
      </c>
      <c r="AB327" s="59">
        <f t="shared" si="280"/>
        <v>-2.2259106220238083</v>
      </c>
      <c r="AC327" s="1"/>
      <c r="AD327" s="1"/>
      <c r="AE327" s="1"/>
      <c r="AF327" s="1"/>
      <c r="AG327" s="1"/>
      <c r="AH327" s="1"/>
      <c r="AI327" s="1"/>
      <c r="AJ327" s="1"/>
      <c r="AK327" s="1"/>
      <c r="AL327" s="1">
        <f>IFERROR(VLOOKUP(C327,CALC!$K$2:$M$8,2,FALSE),1)</f>
        <v>1.06</v>
      </c>
      <c r="AM327" s="1">
        <f>IFERROR(VLOOKUP(C327,CALC!$K$2:$M$8,3,FALSE),1)</f>
        <v>1.03</v>
      </c>
      <c r="AN327" s="1">
        <f>VLOOKUP(B327,CALC!$E$2:$H$33,3,FALSE)</f>
        <v>0.97</v>
      </c>
      <c r="AO327" s="1">
        <f>VLOOKUP(B327,CALC!$E$2:$H$33,4,FALSE)</f>
        <v>0.98499999999999999</v>
      </c>
      <c r="AP327" s="1"/>
      <c r="AQ327" s="3">
        <f t="shared" si="281"/>
        <v>3.6694976190476196</v>
      </c>
      <c r="AR327" s="3">
        <f t="shared" si="282"/>
        <v>3.7763761904761912</v>
      </c>
      <c r="AS327" s="3">
        <f t="shared" si="283"/>
        <v>3.5091797619047624</v>
      </c>
      <c r="AT327" s="3">
        <f t="shared" si="284"/>
        <v>3.4557404761904764</v>
      </c>
      <c r="AU327" s="3">
        <f t="shared" si="285"/>
        <v>3.6144551547619055</v>
      </c>
      <c r="AV327" s="3">
        <f t="shared" si="286"/>
        <v>3.5594126904761909</v>
      </c>
      <c r="AW327" s="3">
        <f t="shared" si="287"/>
        <v>3.7197305476190481</v>
      </c>
      <c r="AX327" s="3">
        <f t="shared" si="288"/>
        <v>3.6630849047619054</v>
      </c>
      <c r="AY327" s="3">
        <f t="shared" si="289"/>
        <v>-2.1939880952380939</v>
      </c>
      <c r="AZ327" s="3">
        <f t="shared" si="290"/>
        <v>-2.2598077380952368</v>
      </c>
      <c r="BA327" s="3">
        <f t="shared" si="291"/>
        <v>-2.3256273809523798</v>
      </c>
      <c r="BB327" s="3">
        <f t="shared" si="292"/>
        <v>-2.1610782738095224</v>
      </c>
      <c r="BC327" s="3">
        <f t="shared" si="293"/>
        <v>-2.128168452380951</v>
      </c>
      <c r="BD327" s="3">
        <f t="shared" si="294"/>
        <v>-2.2259106220238083</v>
      </c>
      <c r="BE327" s="3">
        <f t="shared" si="295"/>
        <v>-2.1920135059523798</v>
      </c>
      <c r="BF327" s="3">
        <f t="shared" si="296"/>
        <v>-2.2907429702380941</v>
      </c>
      <c r="BG327" s="3">
        <f t="shared" si="297"/>
        <v>-2.2558585595238081</v>
      </c>
    </row>
    <row r="328" spans="1:59" ht="15" x14ac:dyDescent="0.25">
      <c r="A328" s="38" t="s">
        <v>562</v>
      </c>
      <c r="B328" s="38" t="s">
        <v>58</v>
      </c>
      <c r="C328" s="38" t="s">
        <v>203</v>
      </c>
      <c r="D328" s="1"/>
      <c r="E328" s="39">
        <f>AVERAGE(IFERROR(VLOOKUP($A328,'Nates Projections'!$A$8:$O$500,5,FALSE),VLOOKUP($A328,'Blakes Projections'!$A$8:$O$500,5,FALSE)),IFERROR(VLOOKUP($A328,'Blakes Projections'!$A$8:$O$500,5,FALSE),VLOOKUP($A328,'Nates Projections'!$A$8:$O$500,5,FALSE)))</f>
        <v>84</v>
      </c>
      <c r="F328" s="40">
        <f>AVERAGE(IFERROR(VLOOKUP($A328,'Nates Projections'!$A$8:$O$500,6,FALSE),VLOOKUP($A328,'Blakes Projections'!$A$8:$O$500,6,FALSE)),IFERROR(VLOOKUP($A328,'Blakes Projections'!$A$8:$O$500,6,FALSE),VLOOKUP($A328,'Nates Projections'!$A$8:$O$500,6,FALSE)))</f>
        <v>14.9</v>
      </c>
      <c r="G328" s="40">
        <f>AVERAGE(IFERROR(VLOOKUP($A328,'Nates Projections'!$A$8:$O$500,7,FALSE),VLOOKUP($A328,'Blakes Projections'!$A$8:$O$500,7,FALSE)),IFERROR(VLOOKUP($A328,'Blakes Projections'!$A$8:$O$500,7,FALSE),VLOOKUP($A328,'Nates Projections'!$A$8:$O$500,7,FALSE)))</f>
        <v>19.100000000000001</v>
      </c>
      <c r="H328" s="40">
        <f>AVERAGE(IFERROR(VLOOKUP($A328,'Nates Projections'!$A$8:$O$500,8,FALSE),VLOOKUP($A328,'Blakes Projections'!$A$8:$O$500,8,FALSE)),IFERROR(VLOOKUP($A328,'Blakes Projections'!$A$8:$O$500,8,FALSE),VLOOKUP($A328,'Nates Projections'!$A$8:$O$500,8,FALSE)))</f>
        <v>34</v>
      </c>
      <c r="I328" s="40">
        <f>AVERAGE(IFERROR(VLOOKUP($A328,'Nates Projections'!$A$8:$O$500,9,FALSE),VLOOKUP($A328,'Blakes Projections'!$A$8:$O$500,9,FALSE)),IFERROR(VLOOKUP($A328,'Blakes Projections'!$A$8:$O$500,9,FALSE),VLOOKUP($A328,'Nates Projections'!$A$8:$O$500,9,FALSE)))</f>
        <v>3.9</v>
      </c>
      <c r="J328" s="40">
        <f>AVERAGE(IFERROR(VLOOKUP($A328,'Nates Projections'!$A$8:$O$500,10,FALSE),VLOOKUP($A328,'Blakes Projections'!$A$8:$O$500,10,FALSE)),IFERROR(VLOOKUP($A328,'Blakes Projections'!$A$8:$O$500,10,FALSE),VLOOKUP($A328,'Nates Projections'!$A$8:$O$500,10,FALSE)))</f>
        <v>196.1</v>
      </c>
      <c r="K328" s="40">
        <f>AVERAGE(IFERROR(VLOOKUP($A328,'Nates Projections'!$A$8:$O$500,11,FALSE),VLOOKUP($A328,'Blakes Projections'!$A$8:$O$500,11,FALSE)),IFERROR(VLOOKUP($A328,'Blakes Projections'!$A$8:$O$500,11,FALSE),VLOOKUP($A328,'Nates Projections'!$A$8:$O$500,11,FALSE)))</f>
        <v>114.4</v>
      </c>
      <c r="L328" s="40">
        <f>AVERAGE(IFERROR(VLOOKUP($A328,'Nates Projections'!$A$8:$O$500,12,FALSE),VLOOKUP($A328,'Blakes Projections'!$A$8:$O$500,12,FALSE)),IFERROR(VLOOKUP($A328,'Blakes Projections'!$A$8:$O$500,12,FALSE),VLOOKUP($A328,'Nates Projections'!$A$8:$O$500,12,FALSE)))</f>
        <v>33.200000000000003</v>
      </c>
      <c r="M328" s="40">
        <f>AVERAGE(IFERROR(VLOOKUP($A328,'Nates Projections'!$A$8:$O$500,13,FALSE),VLOOKUP($A328,'Blakes Projections'!$A$8:$O$500,13,FALSE)),IFERROR(VLOOKUP($A328,'Blakes Projections'!$A$8:$O$500,13,FALSE),VLOOKUP($A328,'Nates Projections'!$A$8:$O$500,13,FALSE)))</f>
        <v>36.9</v>
      </c>
      <c r="N328" s="52">
        <f t="shared" si="276"/>
        <v>7.5981642019377876E-2</v>
      </c>
      <c r="O328" s="124">
        <f>AVERAGE(IFERROR(VLOOKUP($A328,'Nates Projections'!$A$8:$O$500,15,FALSE),VLOOKUP($A328,'Blakes Projections'!$A$8:$O$500,15,FALSE)),IFERROR(VLOOKUP($A328,'Blakes Projections'!$A$8:$O$500,15,FALSE),VLOOKUP($A328,'Nates Projections'!$A$8:$O$500,15,FALSE)))</f>
        <v>16.25</v>
      </c>
      <c r="P328" s="55">
        <f t="shared" ref="P328:Y328" si="362">IF(F$4="Yes",F328*F$5,0)</f>
        <v>74.5</v>
      </c>
      <c r="Q328" s="55">
        <f t="shared" si="362"/>
        <v>71.625</v>
      </c>
      <c r="R328" s="55">
        <f t="shared" si="362"/>
        <v>0</v>
      </c>
      <c r="S328" s="55">
        <f t="shared" si="362"/>
        <v>1.95</v>
      </c>
      <c r="T328" s="55">
        <f t="shared" si="362"/>
        <v>98.05</v>
      </c>
      <c r="U328" s="55">
        <f t="shared" si="362"/>
        <v>34.32</v>
      </c>
      <c r="V328" s="55">
        <f t="shared" si="362"/>
        <v>19.920000000000002</v>
      </c>
      <c r="W328" s="55">
        <f t="shared" si="362"/>
        <v>0</v>
      </c>
      <c r="X328" s="55">
        <f t="shared" si="362"/>
        <v>0</v>
      </c>
      <c r="Y328" s="56">
        <f t="shared" si="362"/>
        <v>0</v>
      </c>
      <c r="Z328" s="57">
        <f t="shared" si="278"/>
        <v>300.36500000000001</v>
      </c>
      <c r="AA328" s="59">
        <f t="shared" si="279"/>
        <v>3.5757738095238096</v>
      </c>
      <c r="AB328" s="59">
        <f t="shared" si="280"/>
        <v>-2.2412969374999991</v>
      </c>
      <c r="AC328" s="1"/>
      <c r="AD328" s="1"/>
      <c r="AE328" s="1"/>
      <c r="AF328" s="1"/>
      <c r="AG328" s="1"/>
      <c r="AH328" s="1"/>
      <c r="AI328" s="1"/>
      <c r="AJ328" s="1"/>
      <c r="AK328" s="1"/>
      <c r="AL328" s="1">
        <f>IFERROR(VLOOKUP(C328,CALC!$K$2:$M$8,2,FALSE),1)</f>
        <v>1.1299999999999999</v>
      </c>
      <c r="AM328" s="1">
        <f>IFERROR(VLOOKUP(C328,CALC!$K$2:$M$8,3,FALSE),1)</f>
        <v>1.0649999999999999</v>
      </c>
      <c r="AN328" s="1">
        <f>VLOOKUP(B328,CALC!$E$2:$H$33,3,FALSE)</f>
        <v>0.93</v>
      </c>
      <c r="AO328" s="1">
        <f>VLOOKUP(B328,CALC!$E$2:$H$33,4,FALSE)</f>
        <v>0.96500000000000008</v>
      </c>
      <c r="AP328" s="1"/>
      <c r="AQ328" s="3">
        <f t="shared" si="281"/>
        <v>3.8081991071428569</v>
      </c>
      <c r="AR328" s="3">
        <f t="shared" si="282"/>
        <v>4.0406244047619042</v>
      </c>
      <c r="AS328" s="3">
        <f t="shared" si="283"/>
        <v>3.4506217261904766</v>
      </c>
      <c r="AT328" s="3">
        <f t="shared" si="284"/>
        <v>3.3254696428571431</v>
      </c>
      <c r="AU328" s="3">
        <f t="shared" si="285"/>
        <v>3.6749121383928571</v>
      </c>
      <c r="AV328" s="3">
        <f t="shared" si="286"/>
        <v>3.5416251696428573</v>
      </c>
      <c r="AW328" s="3">
        <f t="shared" si="287"/>
        <v>3.8992025505952377</v>
      </c>
      <c r="AX328" s="3">
        <f t="shared" si="288"/>
        <v>3.7577806964285712</v>
      </c>
      <c r="AY328" s="3">
        <f t="shared" si="289"/>
        <v>-2.1808333333333323</v>
      </c>
      <c r="AZ328" s="3">
        <f t="shared" si="290"/>
        <v>-2.3225874999999987</v>
      </c>
      <c r="BA328" s="3">
        <f t="shared" si="291"/>
        <v>-2.4643416666666651</v>
      </c>
      <c r="BB328" s="3">
        <f t="shared" si="292"/>
        <v>-2.1045041666666657</v>
      </c>
      <c r="BC328" s="3">
        <f t="shared" si="293"/>
        <v>-2.0281749999999992</v>
      </c>
      <c r="BD328" s="3">
        <f t="shared" si="294"/>
        <v>-2.2412969374999991</v>
      </c>
      <c r="BE328" s="3">
        <f t="shared" si="295"/>
        <v>-2.1600063749999987</v>
      </c>
      <c r="BF328" s="3">
        <f t="shared" si="296"/>
        <v>-2.3780897083333321</v>
      </c>
      <c r="BG328" s="3">
        <f t="shared" si="297"/>
        <v>-2.2918377499999987</v>
      </c>
    </row>
    <row r="329" spans="1:59" ht="15" x14ac:dyDescent="0.25">
      <c r="A329" s="38" t="s">
        <v>566</v>
      </c>
      <c r="B329" s="38" t="s">
        <v>16</v>
      </c>
      <c r="C329" s="38" t="s">
        <v>153</v>
      </c>
      <c r="D329" s="1"/>
      <c r="E329" s="39">
        <f>AVERAGE(IFERROR(VLOOKUP($A329,'Nates Projections'!$A$8:$O$500,5,FALSE),VLOOKUP($A329,'Blakes Projections'!$A$8:$O$500,5,FALSE)),IFERROR(VLOOKUP($A329,'Blakes Projections'!$A$8:$O$500,5,FALSE),VLOOKUP($A329,'Nates Projections'!$A$8:$O$500,5,FALSE)))</f>
        <v>84</v>
      </c>
      <c r="F329" s="40">
        <f>AVERAGE(IFERROR(VLOOKUP($A329,'Nates Projections'!$A$8:$O$500,6,FALSE),VLOOKUP($A329,'Blakes Projections'!$A$8:$O$500,6,FALSE)),IFERROR(VLOOKUP($A329,'Blakes Projections'!$A$8:$O$500,6,FALSE),VLOOKUP($A329,'Nates Projections'!$A$8:$O$500,6,FALSE)))</f>
        <v>13.9</v>
      </c>
      <c r="G329" s="40">
        <f>AVERAGE(IFERROR(VLOOKUP($A329,'Nates Projections'!$A$8:$O$500,7,FALSE),VLOOKUP($A329,'Blakes Projections'!$A$8:$O$500,7,FALSE)),IFERROR(VLOOKUP($A329,'Blakes Projections'!$A$8:$O$500,7,FALSE),VLOOKUP($A329,'Nates Projections'!$A$8:$O$500,7,FALSE)))</f>
        <v>26.3</v>
      </c>
      <c r="H329" s="40">
        <f>AVERAGE(IFERROR(VLOOKUP($A329,'Nates Projections'!$A$8:$O$500,8,FALSE),VLOOKUP($A329,'Blakes Projections'!$A$8:$O$500,8,FALSE)),IFERROR(VLOOKUP($A329,'Blakes Projections'!$A$8:$O$500,8,FALSE),VLOOKUP($A329,'Nates Projections'!$A$8:$O$500,8,FALSE)))</f>
        <v>40.200000000000003</v>
      </c>
      <c r="I329" s="40">
        <f>AVERAGE(IFERROR(VLOOKUP($A329,'Nates Projections'!$A$8:$O$500,9,FALSE),VLOOKUP($A329,'Blakes Projections'!$A$8:$O$500,9,FALSE)),IFERROR(VLOOKUP($A329,'Blakes Projections'!$A$8:$O$500,9,FALSE),VLOOKUP($A329,'Nates Projections'!$A$8:$O$500,9,FALSE)))</f>
        <v>4.2</v>
      </c>
      <c r="J329" s="40">
        <f>AVERAGE(IFERROR(VLOOKUP($A329,'Nates Projections'!$A$8:$O$500,10,FALSE),VLOOKUP($A329,'Blakes Projections'!$A$8:$O$500,10,FALSE)),IFERROR(VLOOKUP($A329,'Blakes Projections'!$A$8:$O$500,10,FALSE),VLOOKUP($A329,'Nates Projections'!$A$8:$O$500,10,FALSE)))</f>
        <v>122</v>
      </c>
      <c r="K329" s="40">
        <f>AVERAGE(IFERROR(VLOOKUP($A329,'Nates Projections'!$A$8:$O$500,11,FALSE),VLOOKUP($A329,'Blakes Projections'!$A$8:$O$500,11,FALSE)),IFERROR(VLOOKUP($A329,'Blakes Projections'!$A$8:$O$500,11,FALSE),VLOOKUP($A329,'Nates Projections'!$A$8:$O$500,11,FALSE)))</f>
        <v>132.6</v>
      </c>
      <c r="L329" s="40">
        <f>AVERAGE(IFERROR(VLOOKUP($A329,'Nates Projections'!$A$8:$O$500,12,FALSE),VLOOKUP($A329,'Blakes Projections'!$A$8:$O$500,12,FALSE)),IFERROR(VLOOKUP($A329,'Blakes Projections'!$A$8:$O$500,12,FALSE),VLOOKUP($A329,'Nates Projections'!$A$8:$O$500,12,FALSE)))</f>
        <v>26.1</v>
      </c>
      <c r="M329" s="40">
        <f>AVERAGE(IFERROR(VLOOKUP($A329,'Nates Projections'!$A$8:$O$500,13,FALSE),VLOOKUP($A329,'Blakes Projections'!$A$8:$O$500,13,FALSE)),IFERROR(VLOOKUP($A329,'Blakes Projections'!$A$8:$O$500,13,FALSE),VLOOKUP($A329,'Nates Projections'!$A$8:$O$500,13,FALSE)))</f>
        <v>20.3</v>
      </c>
      <c r="N329" s="52">
        <f t="shared" si="276"/>
        <v>0.1139344262295082</v>
      </c>
      <c r="O329" s="124">
        <f>AVERAGE(IFERROR(VLOOKUP($A329,'Nates Projections'!$A$8:$O$500,15,FALSE),VLOOKUP($A329,'Blakes Projections'!$A$8:$O$500,15,FALSE)),IFERROR(VLOOKUP($A329,'Blakes Projections'!$A$8:$O$500,15,FALSE),VLOOKUP($A329,'Nates Projections'!$A$8:$O$500,15,FALSE)))</f>
        <v>14.3</v>
      </c>
      <c r="P329" s="55">
        <f t="shared" ref="P329:Y329" si="363">IF(F$4="Yes",F329*F$5,0)</f>
        <v>69.5</v>
      </c>
      <c r="Q329" s="55">
        <f t="shared" si="363"/>
        <v>98.625</v>
      </c>
      <c r="R329" s="55">
        <f t="shared" si="363"/>
        <v>0</v>
      </c>
      <c r="S329" s="55">
        <f t="shared" si="363"/>
        <v>2.1</v>
      </c>
      <c r="T329" s="55">
        <f t="shared" si="363"/>
        <v>61</v>
      </c>
      <c r="U329" s="55">
        <f t="shared" si="363"/>
        <v>39.779999999999994</v>
      </c>
      <c r="V329" s="55">
        <f t="shared" si="363"/>
        <v>15.66</v>
      </c>
      <c r="W329" s="55">
        <f t="shared" si="363"/>
        <v>0</v>
      </c>
      <c r="X329" s="55">
        <f t="shared" si="363"/>
        <v>0</v>
      </c>
      <c r="Y329" s="56">
        <f t="shared" si="363"/>
        <v>0</v>
      </c>
      <c r="Z329" s="57">
        <f t="shared" si="278"/>
        <v>286.66500000000002</v>
      </c>
      <c r="AA329" s="59">
        <f t="shared" si="279"/>
        <v>3.4126785714285717</v>
      </c>
      <c r="AB329" s="59">
        <f t="shared" si="280"/>
        <v>-2.1018007499999989</v>
      </c>
      <c r="AC329" s="1"/>
      <c r="AD329" s="1"/>
      <c r="AE329" s="1"/>
      <c r="AF329" s="1"/>
      <c r="AG329" s="1"/>
      <c r="AH329" s="1"/>
      <c r="AI329" s="1"/>
      <c r="AJ329" s="1"/>
      <c r="AK329" s="1"/>
      <c r="AL329" s="1">
        <f>IFERROR(VLOOKUP(C329,CALC!$K$2:$M$8,2,FALSE),1)</f>
        <v>0.96</v>
      </c>
      <c r="AM329" s="1">
        <f>IFERROR(VLOOKUP(C329,CALC!$K$2:$M$8,3,FALSE),1)</f>
        <v>0.98</v>
      </c>
      <c r="AN329" s="1">
        <f>VLOOKUP(B329,CALC!$E$2:$H$33,3,FALSE)</f>
        <v>0.83</v>
      </c>
      <c r="AO329" s="1">
        <f>VLOOKUP(B329,CALC!$E$2:$H$33,4,FALSE)</f>
        <v>0.91500000000000004</v>
      </c>
      <c r="AP329" s="1"/>
      <c r="AQ329" s="3">
        <f t="shared" si="281"/>
        <v>3.3444250000000002</v>
      </c>
      <c r="AR329" s="3">
        <f t="shared" si="282"/>
        <v>3.2761714285714287</v>
      </c>
      <c r="AS329" s="3">
        <f t="shared" si="283"/>
        <v>3.1226008928571432</v>
      </c>
      <c r="AT329" s="3">
        <f t="shared" si="284"/>
        <v>2.8325232142857142</v>
      </c>
      <c r="AU329" s="3">
        <f t="shared" si="285"/>
        <v>3.0601488750000003</v>
      </c>
      <c r="AV329" s="3">
        <f t="shared" si="286"/>
        <v>2.77587275</v>
      </c>
      <c r="AW329" s="3">
        <f t="shared" si="287"/>
        <v>2.9976968571428575</v>
      </c>
      <c r="AX329" s="3">
        <f t="shared" si="288"/>
        <v>2.7192222857142858</v>
      </c>
      <c r="AY329" s="3">
        <f t="shared" si="289"/>
        <v>-2.3439285714285703</v>
      </c>
      <c r="AZ329" s="3">
        <f t="shared" si="290"/>
        <v>-2.2970499999999987</v>
      </c>
      <c r="BA329" s="3">
        <f t="shared" si="291"/>
        <v>-2.2501714285714272</v>
      </c>
      <c r="BB329" s="3">
        <f t="shared" si="292"/>
        <v>-2.1446946428571421</v>
      </c>
      <c r="BC329" s="3">
        <f t="shared" si="293"/>
        <v>-1.9454607142857132</v>
      </c>
      <c r="BD329" s="3">
        <f t="shared" si="294"/>
        <v>-2.1018007499999989</v>
      </c>
      <c r="BE329" s="3">
        <f t="shared" si="295"/>
        <v>-1.9065514999999988</v>
      </c>
      <c r="BF329" s="3">
        <f t="shared" si="296"/>
        <v>-2.0589068571428557</v>
      </c>
      <c r="BG329" s="3">
        <f t="shared" si="297"/>
        <v>-1.8676422857142845</v>
      </c>
    </row>
    <row r="330" spans="1:59" ht="15" x14ac:dyDescent="0.25">
      <c r="A330" s="38" t="s">
        <v>474</v>
      </c>
      <c r="B330" s="38" t="s">
        <v>66</v>
      </c>
      <c r="C330" s="38" t="s">
        <v>153</v>
      </c>
      <c r="D330" s="38"/>
      <c r="E330" s="39">
        <f>AVERAGE(IFERROR(VLOOKUP($A330,'Nates Projections'!$A$8:$O$500,5,FALSE),VLOOKUP($A330,'Blakes Projections'!$A$8:$O$500,5,FALSE)),IFERROR(VLOOKUP($A330,'Blakes Projections'!$A$8:$O$500,5,FALSE),VLOOKUP($A330,'Nates Projections'!$A$8:$O$500,5,FALSE)))</f>
        <v>84</v>
      </c>
      <c r="F330" s="38">
        <f>AVERAGE(IFERROR(VLOOKUP($A330,'Nates Projections'!$A$8:$O$500,6,FALSE),VLOOKUP($A330,'Blakes Projections'!$A$8:$O$500,6,FALSE)),IFERROR(VLOOKUP($A330,'Blakes Projections'!$A$8:$O$500,6,FALSE),VLOOKUP($A330,'Nates Projections'!$A$8:$O$500,6,FALSE)))</f>
        <v>14.1</v>
      </c>
      <c r="G330" s="38">
        <f>AVERAGE(IFERROR(VLOOKUP($A330,'Nates Projections'!$A$8:$O$500,7,FALSE),VLOOKUP($A330,'Blakes Projections'!$A$8:$O$500,7,FALSE)),IFERROR(VLOOKUP($A330,'Blakes Projections'!$A$8:$O$500,7,FALSE),VLOOKUP($A330,'Nates Projections'!$A$8:$O$500,7,FALSE)))</f>
        <v>38</v>
      </c>
      <c r="H330" s="38">
        <f>AVERAGE(IFERROR(VLOOKUP($A330,'Nates Projections'!$A$8:$O$500,8,FALSE),VLOOKUP($A330,'Blakes Projections'!$A$8:$O$500,8,FALSE)),IFERROR(VLOOKUP($A330,'Blakes Projections'!$A$8:$O$500,8,FALSE),VLOOKUP($A330,'Nates Projections'!$A$8:$O$500,8,FALSE)))</f>
        <v>52.05</v>
      </c>
      <c r="I330" s="38">
        <f>AVERAGE(IFERROR(VLOOKUP($A330,'Nates Projections'!$A$8:$O$500,9,FALSE),VLOOKUP($A330,'Blakes Projections'!$A$8:$O$500,9,FALSE)),IFERROR(VLOOKUP($A330,'Blakes Projections'!$A$8:$O$500,9,FALSE),VLOOKUP($A330,'Nates Projections'!$A$8:$O$500,9,FALSE)))</f>
        <v>6.35</v>
      </c>
      <c r="J330" s="38">
        <f>AVERAGE(IFERROR(VLOOKUP($A330,'Nates Projections'!$A$8:$O$500,10,FALSE),VLOOKUP($A330,'Blakes Projections'!$A$8:$O$500,10,FALSE)),IFERROR(VLOOKUP($A330,'Blakes Projections'!$A$8:$O$500,10,FALSE),VLOOKUP($A330,'Nates Projections'!$A$8:$O$500,10,FALSE)))</f>
        <v>98</v>
      </c>
      <c r="K330" s="38">
        <f>AVERAGE(IFERROR(VLOOKUP($A330,'Nates Projections'!$A$8:$O$500,11,FALSE),VLOOKUP($A330,'Blakes Projections'!$A$8:$O$500,11,FALSE)),IFERROR(VLOOKUP($A330,'Blakes Projections'!$A$8:$O$500,11,FALSE),VLOOKUP($A330,'Nates Projections'!$A$8:$O$500,11,FALSE)))</f>
        <v>18.95</v>
      </c>
      <c r="L330" s="38">
        <f>AVERAGE(IFERROR(VLOOKUP($A330,'Nates Projections'!$A$8:$O$500,12,FALSE),VLOOKUP($A330,'Blakes Projections'!$A$8:$O$500,12,FALSE)),IFERROR(VLOOKUP($A330,'Blakes Projections'!$A$8:$O$500,12,FALSE),VLOOKUP($A330,'Nates Projections'!$A$8:$O$500,12,FALSE)))</f>
        <v>36.200000000000003</v>
      </c>
      <c r="M330" s="38">
        <f>AVERAGE(IFERROR(VLOOKUP($A330,'Nates Projections'!$A$8:$O$500,13,FALSE),VLOOKUP($A330,'Blakes Projections'!$A$8:$O$500,13,FALSE)),IFERROR(VLOOKUP($A330,'Blakes Projections'!$A$8:$O$500,13,FALSE),VLOOKUP($A330,'Nates Projections'!$A$8:$O$500,13,FALSE)))</f>
        <v>15.5</v>
      </c>
      <c r="N330" s="52">
        <f t="shared" si="276"/>
        <v>0.14387755102040817</v>
      </c>
      <c r="O330" s="71">
        <f>AVERAGE(IFERROR(VLOOKUP($A330,'Nates Projections'!$A$8:$O$500,15,FALSE),VLOOKUP($A330,'Blakes Projections'!$A$8:$O$500,15,FALSE)),IFERROR(VLOOKUP($A330,'Blakes Projections'!$A$8:$O$500,15,FALSE),VLOOKUP($A330,'Nates Projections'!$A$8:$O$500,15,FALSE)))</f>
        <v>17.725000000000001</v>
      </c>
      <c r="P330" s="55">
        <f t="shared" ref="P330:Y330" si="364">IF(F$4="Yes",F330*F$5,0)</f>
        <v>70.5</v>
      </c>
      <c r="Q330" s="55">
        <f t="shared" si="364"/>
        <v>142.5</v>
      </c>
      <c r="R330" s="55">
        <f t="shared" si="364"/>
        <v>0</v>
      </c>
      <c r="S330" s="55">
        <f t="shared" si="364"/>
        <v>3.1749999999999998</v>
      </c>
      <c r="T330" s="55">
        <f t="shared" si="364"/>
        <v>49</v>
      </c>
      <c r="U330" s="55">
        <f t="shared" si="364"/>
        <v>5.6849999999999996</v>
      </c>
      <c r="V330" s="55">
        <f t="shared" si="364"/>
        <v>21.720000000000002</v>
      </c>
      <c r="W330" s="55">
        <f t="shared" si="364"/>
        <v>0</v>
      </c>
      <c r="X330" s="55">
        <f t="shared" si="364"/>
        <v>0</v>
      </c>
      <c r="Y330" s="56">
        <f t="shared" si="364"/>
        <v>0</v>
      </c>
      <c r="Z330" s="57">
        <f t="shared" si="278"/>
        <v>292.58000000000004</v>
      </c>
      <c r="AA330" s="59">
        <f t="shared" si="279"/>
        <v>3.4830952380952387</v>
      </c>
      <c r="AB330" s="59">
        <f t="shared" si="280"/>
        <v>-2.1723406249999986</v>
      </c>
      <c r="AC330" s="1"/>
      <c r="AD330" s="1"/>
      <c r="AE330" s="1"/>
      <c r="AF330" s="1"/>
      <c r="AG330" s="1"/>
      <c r="AH330" s="1"/>
      <c r="AI330" s="1"/>
      <c r="AJ330" s="1"/>
      <c r="AK330" s="1"/>
      <c r="AL330" s="1">
        <f>IFERROR(VLOOKUP(C330,CALC!$K$2:$M$8,2,FALSE),1)</f>
        <v>0.96</v>
      </c>
      <c r="AM330" s="1">
        <f>IFERROR(VLOOKUP(C330,CALC!$K$2:$M$8,3,FALSE),1)</f>
        <v>0.98</v>
      </c>
      <c r="AN330" s="1">
        <f>VLOOKUP(B330,CALC!$E$2:$H$33,3,FALSE)</f>
        <v>0.95</v>
      </c>
      <c r="AO330" s="1">
        <f>VLOOKUP(B330,CALC!$E$2:$H$33,4,FALSE)</f>
        <v>0.97499999999999998</v>
      </c>
      <c r="AP330" s="1"/>
      <c r="AQ330" s="3">
        <f t="shared" si="281"/>
        <v>3.4134333333333338</v>
      </c>
      <c r="AR330" s="3">
        <f t="shared" si="282"/>
        <v>3.3437714285714288</v>
      </c>
      <c r="AS330" s="3">
        <f t="shared" si="283"/>
        <v>3.3960178571428576</v>
      </c>
      <c r="AT330" s="3">
        <f t="shared" si="284"/>
        <v>3.3089404761904766</v>
      </c>
      <c r="AU330" s="3">
        <f t="shared" si="285"/>
        <v>3.3280975000000002</v>
      </c>
      <c r="AV330" s="3">
        <f t="shared" si="286"/>
        <v>3.242761666666667</v>
      </c>
      <c r="AW330" s="3">
        <f t="shared" si="287"/>
        <v>3.2601771428571431</v>
      </c>
      <c r="AX330" s="3">
        <f t="shared" si="288"/>
        <v>3.1765828571428574</v>
      </c>
      <c r="AY330" s="3">
        <f t="shared" si="289"/>
        <v>-2.2735119047619032</v>
      </c>
      <c r="AZ330" s="3">
        <f t="shared" si="290"/>
        <v>-2.2280416666666651</v>
      </c>
      <c r="BA330" s="3">
        <f t="shared" si="291"/>
        <v>-2.1825714285714271</v>
      </c>
      <c r="BB330" s="3">
        <f t="shared" si="292"/>
        <v>-2.2166741071428557</v>
      </c>
      <c r="BC330" s="3">
        <f t="shared" si="293"/>
        <v>-2.1598363095238078</v>
      </c>
      <c r="BD330" s="3">
        <f t="shared" si="294"/>
        <v>-2.1723406249999986</v>
      </c>
      <c r="BE330" s="3">
        <f t="shared" si="295"/>
        <v>-2.1166395833333316</v>
      </c>
      <c r="BF330" s="3">
        <f t="shared" si="296"/>
        <v>-2.1280071428571414</v>
      </c>
      <c r="BG330" s="3">
        <f t="shared" si="297"/>
        <v>-2.0734428571428558</v>
      </c>
    </row>
    <row r="331" spans="1:59" ht="15" x14ac:dyDescent="0.25">
      <c r="A331" s="38" t="s">
        <v>504</v>
      </c>
      <c r="B331" s="38" t="s">
        <v>81</v>
      </c>
      <c r="C331" s="38" t="s">
        <v>179</v>
      </c>
      <c r="D331" s="38"/>
      <c r="E331" s="39">
        <f>AVERAGE(IFERROR(VLOOKUP($A331,'Nates Projections'!$A$8:$O$500,5,FALSE),VLOOKUP($A331,'Blakes Projections'!$A$8:$O$500,5,FALSE)),IFERROR(VLOOKUP($A331,'Blakes Projections'!$A$8:$O$500,5,FALSE),VLOOKUP($A331,'Nates Projections'!$A$8:$O$500,5,FALSE)))</f>
        <v>84</v>
      </c>
      <c r="F331" s="38">
        <f>AVERAGE(IFERROR(VLOOKUP($A331,'Nates Projections'!$A$8:$O$500,6,FALSE),VLOOKUP($A331,'Blakes Projections'!$A$8:$O$500,6,FALSE)),IFERROR(VLOOKUP($A331,'Blakes Projections'!$A$8:$O$500,6,FALSE),VLOOKUP($A331,'Nates Projections'!$A$8:$O$500,6,FALSE)))</f>
        <v>19.450000000000003</v>
      </c>
      <c r="G331" s="38">
        <f>AVERAGE(IFERROR(VLOOKUP($A331,'Nates Projections'!$A$8:$O$500,7,FALSE),VLOOKUP($A331,'Blakes Projections'!$A$8:$O$500,7,FALSE)),IFERROR(VLOOKUP($A331,'Blakes Projections'!$A$8:$O$500,7,FALSE),VLOOKUP($A331,'Nates Projections'!$A$8:$O$500,7,FALSE)))</f>
        <v>20</v>
      </c>
      <c r="H331" s="38">
        <f>AVERAGE(IFERROR(VLOOKUP($A331,'Nates Projections'!$A$8:$O$500,8,FALSE),VLOOKUP($A331,'Blakes Projections'!$A$8:$O$500,8,FALSE)),IFERROR(VLOOKUP($A331,'Blakes Projections'!$A$8:$O$500,8,FALSE),VLOOKUP($A331,'Nates Projections'!$A$8:$O$500,8,FALSE)))</f>
        <v>39.450000000000003</v>
      </c>
      <c r="I331" s="38">
        <f>AVERAGE(IFERROR(VLOOKUP($A331,'Nates Projections'!$A$8:$O$500,9,FALSE),VLOOKUP($A331,'Blakes Projections'!$A$8:$O$500,9,FALSE)),IFERROR(VLOOKUP($A331,'Blakes Projections'!$A$8:$O$500,9,FALSE),VLOOKUP($A331,'Nates Projections'!$A$8:$O$500,9,FALSE)))</f>
        <v>4.9000000000000004</v>
      </c>
      <c r="J331" s="38">
        <f>AVERAGE(IFERROR(VLOOKUP($A331,'Nates Projections'!$A$8:$O$500,10,FALSE),VLOOKUP($A331,'Blakes Projections'!$A$8:$O$500,10,FALSE)),IFERROR(VLOOKUP($A331,'Blakes Projections'!$A$8:$O$500,10,FALSE),VLOOKUP($A331,'Nates Projections'!$A$8:$O$500,10,FALSE)))</f>
        <v>147.35000000000002</v>
      </c>
      <c r="K331" s="38">
        <f>AVERAGE(IFERROR(VLOOKUP($A331,'Nates Projections'!$A$8:$O$500,11,FALSE),VLOOKUP($A331,'Blakes Projections'!$A$8:$O$500,11,FALSE)),IFERROR(VLOOKUP($A331,'Blakes Projections'!$A$8:$O$500,11,FALSE),VLOOKUP($A331,'Nates Projections'!$A$8:$O$500,11,FALSE)))</f>
        <v>78.2</v>
      </c>
      <c r="L331" s="38">
        <f>AVERAGE(IFERROR(VLOOKUP($A331,'Nates Projections'!$A$8:$O$500,12,FALSE),VLOOKUP($A331,'Blakes Projections'!$A$8:$O$500,12,FALSE)),IFERROR(VLOOKUP($A331,'Blakes Projections'!$A$8:$O$500,12,FALSE),VLOOKUP($A331,'Nates Projections'!$A$8:$O$500,12,FALSE)))</f>
        <v>40.9</v>
      </c>
      <c r="M331" s="38">
        <f>AVERAGE(IFERROR(VLOOKUP($A331,'Nates Projections'!$A$8:$O$500,13,FALSE),VLOOKUP($A331,'Blakes Projections'!$A$8:$O$500,13,FALSE)),IFERROR(VLOOKUP($A331,'Blakes Projections'!$A$8:$O$500,13,FALSE),VLOOKUP($A331,'Nates Projections'!$A$8:$O$500,13,FALSE)))</f>
        <v>12.95</v>
      </c>
      <c r="N331" s="52">
        <f t="shared" si="276"/>
        <v>0.1319986426874788</v>
      </c>
      <c r="O331" s="71">
        <f>AVERAGE(IFERROR(VLOOKUP($A331,'Nates Projections'!$A$8:$O$500,15,FALSE),VLOOKUP($A331,'Blakes Projections'!$A$8:$O$500,15,FALSE)),IFERROR(VLOOKUP($A331,'Blakes Projections'!$A$8:$O$500,15,FALSE),VLOOKUP($A331,'Nates Projections'!$A$8:$O$500,15,FALSE)))</f>
        <v>13</v>
      </c>
      <c r="P331" s="55">
        <f t="shared" ref="P331:Y331" si="365">IF(F$4="Yes",F331*F$5,0)</f>
        <v>97.250000000000014</v>
      </c>
      <c r="Q331" s="55">
        <f t="shared" si="365"/>
        <v>75</v>
      </c>
      <c r="R331" s="55">
        <f t="shared" si="365"/>
        <v>0</v>
      </c>
      <c r="S331" s="55">
        <f t="shared" si="365"/>
        <v>2.4500000000000002</v>
      </c>
      <c r="T331" s="55">
        <f t="shared" si="365"/>
        <v>73.675000000000011</v>
      </c>
      <c r="U331" s="55">
        <f t="shared" si="365"/>
        <v>23.46</v>
      </c>
      <c r="V331" s="55">
        <f t="shared" si="365"/>
        <v>24.54</v>
      </c>
      <c r="W331" s="55">
        <f t="shared" si="365"/>
        <v>0</v>
      </c>
      <c r="X331" s="55">
        <f t="shared" si="365"/>
        <v>0</v>
      </c>
      <c r="Y331" s="56">
        <f t="shared" si="365"/>
        <v>0</v>
      </c>
      <c r="Z331" s="57">
        <f t="shared" si="278"/>
        <v>296.375</v>
      </c>
      <c r="AA331" s="59">
        <f t="shared" si="279"/>
        <v>3.5282738095238093</v>
      </c>
      <c r="AB331" s="59">
        <f t="shared" si="280"/>
        <v>-2.216077499999999</v>
      </c>
      <c r="AC331" s="1"/>
      <c r="AD331" s="1"/>
      <c r="AE331" s="1"/>
      <c r="AF331" s="1"/>
      <c r="AG331" s="1"/>
      <c r="AH331" s="1"/>
      <c r="AI331" s="1"/>
      <c r="AJ331" s="1"/>
      <c r="AK331" s="1"/>
      <c r="AL331" s="1">
        <f>IFERROR(VLOOKUP(C331,CALC!$K$2:$M$8,2,FALSE),1)</f>
        <v>0.95</v>
      </c>
      <c r="AM331" s="1">
        <f>IFERROR(VLOOKUP(C331,CALC!$K$2:$M$8,3,FALSE),1)</f>
        <v>0.97499999999999998</v>
      </c>
      <c r="AN331" s="1">
        <f>VLOOKUP(B331,CALC!$E$2:$H$33,3,FALSE)</f>
        <v>1.04</v>
      </c>
      <c r="AO331" s="1">
        <f>VLOOKUP(B331,CALC!$E$2:$H$33,4,FALSE)</f>
        <v>1.02</v>
      </c>
      <c r="AP331" s="1"/>
      <c r="AQ331" s="3">
        <f t="shared" si="281"/>
        <v>3.4400669642857138</v>
      </c>
      <c r="AR331" s="3">
        <f t="shared" si="282"/>
        <v>3.3518601190476187</v>
      </c>
      <c r="AS331" s="3">
        <f t="shared" si="283"/>
        <v>3.5988392857142855</v>
      </c>
      <c r="AT331" s="3">
        <f t="shared" si="284"/>
        <v>3.6694047619047616</v>
      </c>
      <c r="AU331" s="3">
        <f t="shared" si="285"/>
        <v>3.5088683035714281</v>
      </c>
      <c r="AV331" s="3">
        <f t="shared" si="286"/>
        <v>3.5776696428571424</v>
      </c>
      <c r="AW331" s="3">
        <f t="shared" si="287"/>
        <v>3.4188973214285712</v>
      </c>
      <c r="AX331" s="3">
        <f t="shared" si="288"/>
        <v>3.4859345238095236</v>
      </c>
      <c r="AY331" s="3">
        <f t="shared" si="289"/>
        <v>-2.2283333333333326</v>
      </c>
      <c r="AZ331" s="3">
        <f t="shared" si="290"/>
        <v>-2.1726249999999991</v>
      </c>
      <c r="BA331" s="3">
        <f t="shared" si="291"/>
        <v>-2.1169166666666657</v>
      </c>
      <c r="BB331" s="3">
        <f t="shared" si="292"/>
        <v>-2.2728999999999995</v>
      </c>
      <c r="BC331" s="3">
        <f t="shared" si="293"/>
        <v>-2.3174666666666659</v>
      </c>
      <c r="BD331" s="3">
        <f t="shared" si="294"/>
        <v>-2.216077499999999</v>
      </c>
      <c r="BE331" s="3">
        <f t="shared" si="295"/>
        <v>-2.2595299999999994</v>
      </c>
      <c r="BF331" s="3">
        <f t="shared" si="296"/>
        <v>-2.159254999999999</v>
      </c>
      <c r="BG331" s="3">
        <f t="shared" si="297"/>
        <v>-2.2015933333333324</v>
      </c>
    </row>
    <row r="332" spans="1:59" ht="15" x14ac:dyDescent="0.25">
      <c r="A332" s="38" t="s">
        <v>483</v>
      </c>
      <c r="B332" s="38" t="s">
        <v>16</v>
      </c>
      <c r="C332" s="38" t="s">
        <v>183</v>
      </c>
      <c r="D332" s="38"/>
      <c r="E332" s="39">
        <f>AVERAGE(IFERROR(VLOOKUP($A332,'Nates Projections'!$A$8:$O$500,5,FALSE),VLOOKUP($A332,'Blakes Projections'!$A$8:$O$500,5,FALSE)),IFERROR(VLOOKUP($A332,'Blakes Projections'!$A$8:$O$500,5,FALSE),VLOOKUP($A332,'Nates Projections'!$A$8:$O$500,5,FALSE)))</f>
        <v>84</v>
      </c>
      <c r="F332" s="38">
        <f>AVERAGE(IFERROR(VLOOKUP($A332,'Nates Projections'!$A$8:$O$500,6,FALSE),VLOOKUP($A332,'Blakes Projections'!$A$8:$O$500,6,FALSE)),IFERROR(VLOOKUP($A332,'Blakes Projections'!$A$8:$O$500,6,FALSE),VLOOKUP($A332,'Nates Projections'!$A$8:$O$500,6,FALSE)))</f>
        <v>16</v>
      </c>
      <c r="G332" s="38">
        <f>AVERAGE(IFERROR(VLOOKUP($A332,'Nates Projections'!$A$8:$O$500,7,FALSE),VLOOKUP($A332,'Blakes Projections'!$A$8:$O$500,7,FALSE)),IFERROR(VLOOKUP($A332,'Blakes Projections'!$A$8:$O$500,7,FALSE),VLOOKUP($A332,'Nates Projections'!$A$8:$O$500,7,FALSE)))</f>
        <v>25.9</v>
      </c>
      <c r="H332" s="38">
        <f>AVERAGE(IFERROR(VLOOKUP($A332,'Nates Projections'!$A$8:$O$500,8,FALSE),VLOOKUP($A332,'Blakes Projections'!$A$8:$O$500,8,FALSE)),IFERROR(VLOOKUP($A332,'Blakes Projections'!$A$8:$O$500,8,FALSE),VLOOKUP($A332,'Nates Projections'!$A$8:$O$500,8,FALSE)))</f>
        <v>41.9</v>
      </c>
      <c r="I332" s="38">
        <f>AVERAGE(IFERROR(VLOOKUP($A332,'Nates Projections'!$A$8:$O$500,9,FALSE),VLOOKUP($A332,'Blakes Projections'!$A$8:$O$500,9,FALSE)),IFERROR(VLOOKUP($A332,'Blakes Projections'!$A$8:$O$500,9,FALSE),VLOOKUP($A332,'Nates Projections'!$A$8:$O$500,9,FALSE)))</f>
        <v>5.75</v>
      </c>
      <c r="J332" s="38">
        <f>AVERAGE(IFERROR(VLOOKUP($A332,'Nates Projections'!$A$8:$O$500,10,FALSE),VLOOKUP($A332,'Blakes Projections'!$A$8:$O$500,10,FALSE)),IFERROR(VLOOKUP($A332,'Blakes Projections'!$A$8:$O$500,10,FALSE),VLOOKUP($A332,'Nates Projections'!$A$8:$O$500,10,FALSE)))</f>
        <v>114.25</v>
      </c>
      <c r="K332" s="38">
        <f>AVERAGE(IFERROR(VLOOKUP($A332,'Nates Projections'!$A$8:$O$500,11,FALSE),VLOOKUP($A332,'Blakes Projections'!$A$8:$O$500,11,FALSE)),IFERROR(VLOOKUP($A332,'Blakes Projections'!$A$8:$O$500,11,FALSE),VLOOKUP($A332,'Nates Projections'!$A$8:$O$500,11,FALSE)))</f>
        <v>113.2</v>
      </c>
      <c r="L332" s="38">
        <f>AVERAGE(IFERROR(VLOOKUP($A332,'Nates Projections'!$A$8:$O$500,12,FALSE),VLOOKUP($A332,'Blakes Projections'!$A$8:$O$500,12,FALSE)),IFERROR(VLOOKUP($A332,'Blakes Projections'!$A$8:$O$500,12,FALSE),VLOOKUP($A332,'Nates Projections'!$A$8:$O$500,12,FALSE)))</f>
        <v>35.75</v>
      </c>
      <c r="M332" s="38">
        <f>AVERAGE(IFERROR(VLOOKUP($A332,'Nates Projections'!$A$8:$O$500,13,FALSE),VLOOKUP($A332,'Blakes Projections'!$A$8:$O$500,13,FALSE)),IFERROR(VLOOKUP($A332,'Blakes Projections'!$A$8:$O$500,13,FALSE),VLOOKUP($A332,'Nates Projections'!$A$8:$O$500,13,FALSE)))</f>
        <v>42.599999999999994</v>
      </c>
      <c r="N332" s="52">
        <f t="shared" si="276"/>
        <v>0.14004376367614879</v>
      </c>
      <c r="O332" s="71">
        <f>AVERAGE(IFERROR(VLOOKUP($A332,'Nates Projections'!$A$8:$O$500,15,FALSE),VLOOKUP($A332,'Blakes Projections'!$A$8:$O$500,15,FALSE)),IFERROR(VLOOKUP($A332,'Blakes Projections'!$A$8:$O$500,15,FALSE),VLOOKUP($A332,'Nates Projections'!$A$8:$O$500,15,FALSE)))</f>
        <v>15.324999999999999</v>
      </c>
      <c r="P332" s="55">
        <f t="shared" ref="P332:Y332" si="366">IF(F$4="Yes",F332*F$5,0)</f>
        <v>80</v>
      </c>
      <c r="Q332" s="55">
        <f t="shared" si="366"/>
        <v>97.125</v>
      </c>
      <c r="R332" s="55">
        <f t="shared" si="366"/>
        <v>0</v>
      </c>
      <c r="S332" s="55">
        <f t="shared" si="366"/>
        <v>2.875</v>
      </c>
      <c r="T332" s="55">
        <f t="shared" si="366"/>
        <v>57.125</v>
      </c>
      <c r="U332" s="55">
        <f t="shared" si="366"/>
        <v>33.96</v>
      </c>
      <c r="V332" s="55">
        <f t="shared" si="366"/>
        <v>21.45</v>
      </c>
      <c r="W332" s="55">
        <f t="shared" si="366"/>
        <v>0</v>
      </c>
      <c r="X332" s="55">
        <f t="shared" si="366"/>
        <v>0</v>
      </c>
      <c r="Y332" s="56">
        <f t="shared" si="366"/>
        <v>0</v>
      </c>
      <c r="Z332" s="57">
        <f t="shared" si="278"/>
        <v>292.53499999999997</v>
      </c>
      <c r="AA332" s="59">
        <f t="shared" si="279"/>
        <v>3.4825595238095235</v>
      </c>
      <c r="AB332" s="59">
        <f t="shared" si="280"/>
        <v>-2.1743874821428566</v>
      </c>
      <c r="AC332" s="1"/>
      <c r="AD332" s="1"/>
      <c r="AE332" s="1"/>
      <c r="AF332" s="1"/>
      <c r="AG332" s="1"/>
      <c r="AH332" s="1"/>
      <c r="AI332" s="1"/>
      <c r="AJ332" s="1"/>
      <c r="AK332" s="1"/>
      <c r="AL332" s="1">
        <f>IFERROR(VLOOKUP(C332,CALC!$K$2:$M$8,2,FALSE),1)</f>
        <v>1.0900000000000001</v>
      </c>
      <c r="AM332" s="1">
        <f>IFERROR(VLOOKUP(C332,CALC!$K$2:$M$8,3,FALSE),1)</f>
        <v>1.0449999999999999</v>
      </c>
      <c r="AN332" s="1">
        <f>VLOOKUP(B332,CALC!$E$2:$H$33,3,FALSE)</f>
        <v>0.83</v>
      </c>
      <c r="AO332" s="1">
        <f>VLOOKUP(B332,CALC!$E$2:$H$33,4,FALSE)</f>
        <v>0.91500000000000004</v>
      </c>
      <c r="AP332" s="1"/>
      <c r="AQ332" s="3">
        <f t="shared" si="281"/>
        <v>3.639274702380952</v>
      </c>
      <c r="AR332" s="3">
        <f t="shared" si="282"/>
        <v>3.7959898809523809</v>
      </c>
      <c r="AS332" s="3">
        <f t="shared" si="283"/>
        <v>3.186541964285714</v>
      </c>
      <c r="AT332" s="3">
        <f t="shared" si="284"/>
        <v>2.8905244047619045</v>
      </c>
      <c r="AU332" s="3">
        <f t="shared" si="285"/>
        <v>3.3299363526785712</v>
      </c>
      <c r="AV332" s="3">
        <f t="shared" si="286"/>
        <v>3.0205980029761901</v>
      </c>
      <c r="AW332" s="3">
        <f t="shared" si="287"/>
        <v>3.4733307410714285</v>
      </c>
      <c r="AX332" s="3">
        <f t="shared" si="288"/>
        <v>3.1506716011904761</v>
      </c>
      <c r="AY332" s="3">
        <f t="shared" si="289"/>
        <v>-2.2740476190476184</v>
      </c>
      <c r="AZ332" s="3">
        <f t="shared" si="290"/>
        <v>-2.3763797619047611</v>
      </c>
      <c r="BA332" s="3">
        <f t="shared" si="291"/>
        <v>-2.4787119047619042</v>
      </c>
      <c r="BB332" s="3">
        <f t="shared" si="292"/>
        <v>-2.0807535714285708</v>
      </c>
      <c r="BC332" s="3">
        <f t="shared" si="293"/>
        <v>-1.8874595238095233</v>
      </c>
      <c r="BD332" s="3">
        <f t="shared" si="294"/>
        <v>-2.1743874821428566</v>
      </c>
      <c r="BE332" s="3">
        <f t="shared" si="295"/>
        <v>-1.9723952023809517</v>
      </c>
      <c r="BF332" s="3">
        <f t="shared" si="296"/>
        <v>-2.2680213928571424</v>
      </c>
      <c r="BG332" s="3">
        <f t="shared" si="297"/>
        <v>-2.0573308809523803</v>
      </c>
    </row>
    <row r="333" spans="1:59" ht="15" x14ac:dyDescent="0.25">
      <c r="A333" s="38" t="s">
        <v>485</v>
      </c>
      <c r="B333" s="38" t="s">
        <v>49</v>
      </c>
      <c r="C333" s="38" t="s">
        <v>181</v>
      </c>
      <c r="D333" s="38"/>
      <c r="E333" s="39">
        <f>AVERAGE(IFERROR(VLOOKUP($A333,'Nates Projections'!$A$8:$O$500,5,FALSE),VLOOKUP($A333,'Blakes Projections'!$A$8:$O$500,5,FALSE)),IFERROR(VLOOKUP($A333,'Blakes Projections'!$A$8:$O$500,5,FALSE),VLOOKUP($A333,'Nates Projections'!$A$8:$O$500,5,FALSE)))</f>
        <v>84</v>
      </c>
      <c r="F333" s="38">
        <f>AVERAGE(IFERROR(VLOOKUP($A333,'Nates Projections'!$A$8:$O$500,6,FALSE),VLOOKUP($A333,'Blakes Projections'!$A$8:$O$500,6,FALSE)),IFERROR(VLOOKUP($A333,'Blakes Projections'!$A$8:$O$500,6,FALSE),VLOOKUP($A333,'Nates Projections'!$A$8:$O$500,6,FALSE)))</f>
        <v>4.3000000000000007</v>
      </c>
      <c r="G333" s="38">
        <f>AVERAGE(IFERROR(VLOOKUP($A333,'Nates Projections'!$A$8:$O$500,7,FALSE),VLOOKUP($A333,'Blakes Projections'!$A$8:$O$500,7,FALSE)),IFERROR(VLOOKUP($A333,'Blakes Projections'!$A$8:$O$500,7,FALSE),VLOOKUP($A333,'Nates Projections'!$A$8:$O$500,7,FALSE)))</f>
        <v>25.55</v>
      </c>
      <c r="H333" s="38">
        <f>AVERAGE(IFERROR(VLOOKUP($A333,'Nates Projections'!$A$8:$O$500,8,FALSE),VLOOKUP($A333,'Blakes Projections'!$A$8:$O$500,8,FALSE)),IFERROR(VLOOKUP($A333,'Blakes Projections'!$A$8:$O$500,8,FALSE),VLOOKUP($A333,'Nates Projections'!$A$8:$O$500,8,FALSE)))</f>
        <v>29.85</v>
      </c>
      <c r="I333" s="38">
        <f>AVERAGE(IFERROR(VLOOKUP($A333,'Nates Projections'!$A$8:$O$500,9,FALSE),VLOOKUP($A333,'Blakes Projections'!$A$8:$O$500,9,FALSE)),IFERROR(VLOOKUP($A333,'Blakes Projections'!$A$8:$O$500,9,FALSE),VLOOKUP($A333,'Nates Projections'!$A$8:$O$500,9,FALSE)))</f>
        <v>6.55</v>
      </c>
      <c r="J333" s="38">
        <f>AVERAGE(IFERROR(VLOOKUP($A333,'Nates Projections'!$A$8:$O$500,10,FALSE),VLOOKUP($A333,'Blakes Projections'!$A$8:$O$500,10,FALSE)),IFERROR(VLOOKUP($A333,'Blakes Projections'!$A$8:$O$500,10,FALSE),VLOOKUP($A333,'Nates Projections'!$A$8:$O$500,10,FALSE)))</f>
        <v>95.449999999999989</v>
      </c>
      <c r="K333" s="38">
        <f>AVERAGE(IFERROR(VLOOKUP($A333,'Nates Projections'!$A$8:$O$500,11,FALSE),VLOOKUP($A333,'Blakes Projections'!$A$8:$O$500,11,FALSE)),IFERROR(VLOOKUP($A333,'Blakes Projections'!$A$8:$O$500,11,FALSE),VLOOKUP($A333,'Nates Projections'!$A$8:$O$500,11,FALSE)))</f>
        <v>9.9499999999999993</v>
      </c>
      <c r="L333" s="38">
        <f>AVERAGE(IFERROR(VLOOKUP($A333,'Nates Projections'!$A$8:$O$500,12,FALSE),VLOOKUP($A333,'Blakes Projections'!$A$8:$O$500,12,FALSE)),IFERROR(VLOOKUP($A333,'Blakes Projections'!$A$8:$O$500,12,FALSE),VLOOKUP($A333,'Nates Projections'!$A$8:$O$500,12,FALSE)))</f>
        <v>81.599999999999994</v>
      </c>
      <c r="M333" s="38">
        <f>AVERAGE(IFERROR(VLOOKUP($A333,'Nates Projections'!$A$8:$O$500,13,FALSE),VLOOKUP($A333,'Blakes Projections'!$A$8:$O$500,13,FALSE)),IFERROR(VLOOKUP($A333,'Blakes Projections'!$A$8:$O$500,13,FALSE),VLOOKUP($A333,'Nates Projections'!$A$8:$O$500,13,FALSE)))</f>
        <v>15.9</v>
      </c>
      <c r="N333" s="52">
        <f t="shared" si="276"/>
        <v>4.5049764274489278E-2</v>
      </c>
      <c r="O333" s="71">
        <f>AVERAGE(IFERROR(VLOOKUP($A333,'Nates Projections'!$A$8:$O$500,15,FALSE),VLOOKUP($A333,'Blakes Projections'!$A$8:$O$500,15,FALSE)),IFERROR(VLOOKUP($A333,'Blakes Projections'!$A$8:$O$500,15,FALSE),VLOOKUP($A333,'Nates Projections'!$A$8:$O$500,15,FALSE)))</f>
        <v>20.85</v>
      </c>
      <c r="P333" s="55">
        <f t="shared" ref="P333:Y333" si="367">IF(F$4="Yes",F333*F$5,0)</f>
        <v>21.500000000000004</v>
      </c>
      <c r="Q333" s="55">
        <f t="shared" si="367"/>
        <v>95.8125</v>
      </c>
      <c r="R333" s="55">
        <f t="shared" si="367"/>
        <v>0</v>
      </c>
      <c r="S333" s="55">
        <f t="shared" si="367"/>
        <v>3.2749999999999999</v>
      </c>
      <c r="T333" s="55">
        <f t="shared" si="367"/>
        <v>47.724999999999994</v>
      </c>
      <c r="U333" s="55">
        <f t="shared" si="367"/>
        <v>2.9849999999999999</v>
      </c>
      <c r="V333" s="55">
        <f t="shared" si="367"/>
        <v>48.959999999999994</v>
      </c>
      <c r="W333" s="55">
        <f t="shared" si="367"/>
        <v>0</v>
      </c>
      <c r="X333" s="55">
        <f t="shared" si="367"/>
        <v>0</v>
      </c>
      <c r="Y333" s="56">
        <f t="shared" si="367"/>
        <v>0</v>
      </c>
      <c r="Z333" s="57">
        <f t="shared" si="278"/>
        <v>220.25749999999999</v>
      </c>
      <c r="AA333" s="59">
        <f t="shared" si="279"/>
        <v>2.6221130952380953</v>
      </c>
      <c r="AB333" s="59">
        <f t="shared" si="280"/>
        <v>-2.0747178869047627</v>
      </c>
      <c r="AC333" s="1"/>
      <c r="AD333" s="1"/>
      <c r="AE333" s="1"/>
      <c r="AF333" s="1"/>
      <c r="AG333" s="1"/>
      <c r="AH333" s="1"/>
      <c r="AI333" s="1"/>
      <c r="AJ333" s="1"/>
      <c r="AK333" s="1"/>
      <c r="AL333" s="1">
        <f>IFERROR(VLOOKUP(C333,CALC!$K$2:$M$8,2,FALSE),1)</f>
        <v>1</v>
      </c>
      <c r="AM333" s="1">
        <f>IFERROR(VLOOKUP(C333,CALC!$K$2:$M$8,3,FALSE),1)</f>
        <v>1</v>
      </c>
      <c r="AN333" s="1">
        <f>VLOOKUP(B333,CALC!$E$2:$H$33,3,FALSE)</f>
        <v>0.81</v>
      </c>
      <c r="AO333" s="1">
        <f>VLOOKUP(B333,CALC!$E$2:$H$33,4,FALSE)</f>
        <v>0.90500000000000003</v>
      </c>
      <c r="AP333" s="1"/>
      <c r="AQ333" s="3">
        <f t="shared" si="281"/>
        <v>2.6221130952380953</v>
      </c>
      <c r="AR333" s="3">
        <f t="shared" si="282"/>
        <v>2.6221130952380953</v>
      </c>
      <c r="AS333" s="3">
        <f t="shared" si="283"/>
        <v>2.3730123511904764</v>
      </c>
      <c r="AT333" s="3">
        <f t="shared" si="284"/>
        <v>2.1239116071428574</v>
      </c>
      <c r="AU333" s="3">
        <f t="shared" si="285"/>
        <v>2.3730123511904764</v>
      </c>
      <c r="AV333" s="3">
        <f t="shared" si="286"/>
        <v>2.1239116071428574</v>
      </c>
      <c r="AW333" s="3">
        <f t="shared" si="287"/>
        <v>2.3730123511904764</v>
      </c>
      <c r="AX333" s="3">
        <f t="shared" si="288"/>
        <v>2.1239116071428574</v>
      </c>
      <c r="AY333" s="3">
        <f t="shared" si="289"/>
        <v>-2.292505952380953</v>
      </c>
      <c r="AZ333" s="3">
        <f t="shared" si="290"/>
        <v>-2.292505952380953</v>
      </c>
      <c r="BA333" s="3">
        <f t="shared" si="291"/>
        <v>-2.292505952380953</v>
      </c>
      <c r="BB333" s="3">
        <f t="shared" si="292"/>
        <v>-2.0747178869047627</v>
      </c>
      <c r="BC333" s="3">
        <f t="shared" si="293"/>
        <v>-1.8569298214285721</v>
      </c>
      <c r="BD333" s="3">
        <f t="shared" si="294"/>
        <v>-2.0747178869047627</v>
      </c>
      <c r="BE333" s="3">
        <f t="shared" si="295"/>
        <v>-1.8569298214285721</v>
      </c>
      <c r="BF333" s="3">
        <f t="shared" si="296"/>
        <v>-2.0747178869047627</v>
      </c>
      <c r="BG333" s="3">
        <f t="shared" si="297"/>
        <v>-1.8569298214285721</v>
      </c>
    </row>
    <row r="334" spans="1:59" ht="15" x14ac:dyDescent="0.25">
      <c r="A334" s="38" t="s">
        <v>493</v>
      </c>
      <c r="B334" s="38" t="s">
        <v>61</v>
      </c>
      <c r="C334" s="38" t="s">
        <v>179</v>
      </c>
      <c r="D334" s="38"/>
      <c r="E334" s="39">
        <f>AVERAGE(IFERROR(VLOOKUP($A334,'Nates Projections'!$A$8:$O$500,5,FALSE),VLOOKUP($A334,'Blakes Projections'!$A$8:$O$500,5,FALSE)),IFERROR(VLOOKUP($A334,'Blakes Projections'!$A$8:$O$500,5,FALSE),VLOOKUP($A334,'Nates Projections'!$A$8:$O$500,5,FALSE)))</f>
        <v>84</v>
      </c>
      <c r="F334" s="38">
        <f>AVERAGE(IFERROR(VLOOKUP($A334,'Nates Projections'!$A$8:$O$500,6,FALSE),VLOOKUP($A334,'Blakes Projections'!$A$8:$O$500,6,FALSE)),IFERROR(VLOOKUP($A334,'Blakes Projections'!$A$8:$O$500,6,FALSE),VLOOKUP($A334,'Nates Projections'!$A$8:$O$500,6,FALSE)))</f>
        <v>19.75</v>
      </c>
      <c r="G334" s="38">
        <f>AVERAGE(IFERROR(VLOOKUP($A334,'Nates Projections'!$A$8:$O$500,7,FALSE),VLOOKUP($A334,'Blakes Projections'!$A$8:$O$500,7,FALSE)),IFERROR(VLOOKUP($A334,'Blakes Projections'!$A$8:$O$500,7,FALSE),VLOOKUP($A334,'Nates Projections'!$A$8:$O$500,7,FALSE)))</f>
        <v>22.25</v>
      </c>
      <c r="H334" s="38">
        <f>AVERAGE(IFERROR(VLOOKUP($A334,'Nates Projections'!$A$8:$O$500,8,FALSE),VLOOKUP($A334,'Blakes Projections'!$A$8:$O$500,8,FALSE)),IFERROR(VLOOKUP($A334,'Blakes Projections'!$A$8:$O$500,8,FALSE),VLOOKUP($A334,'Nates Projections'!$A$8:$O$500,8,FALSE)))</f>
        <v>42.05</v>
      </c>
      <c r="I334" s="38">
        <f>AVERAGE(IFERROR(VLOOKUP($A334,'Nates Projections'!$A$8:$O$500,9,FALSE),VLOOKUP($A334,'Blakes Projections'!$A$8:$O$500,9,FALSE)),IFERROR(VLOOKUP($A334,'Blakes Projections'!$A$8:$O$500,9,FALSE),VLOOKUP($A334,'Nates Projections'!$A$8:$O$500,9,FALSE)))</f>
        <v>10.149999999999999</v>
      </c>
      <c r="J334" s="38">
        <f>AVERAGE(IFERROR(VLOOKUP($A334,'Nates Projections'!$A$8:$O$500,10,FALSE),VLOOKUP($A334,'Blakes Projections'!$A$8:$O$500,10,FALSE)),IFERROR(VLOOKUP($A334,'Blakes Projections'!$A$8:$O$500,10,FALSE),VLOOKUP($A334,'Nates Projections'!$A$8:$O$500,10,FALSE)))</f>
        <v>159.44999999999999</v>
      </c>
      <c r="K334" s="38">
        <f>AVERAGE(IFERROR(VLOOKUP($A334,'Nates Projections'!$A$8:$O$500,11,FALSE),VLOOKUP($A334,'Blakes Projections'!$A$8:$O$500,11,FALSE)),IFERROR(VLOOKUP($A334,'Blakes Projections'!$A$8:$O$500,11,FALSE),VLOOKUP($A334,'Nates Projections'!$A$8:$O$500,11,FALSE)))</f>
        <v>47.55</v>
      </c>
      <c r="L334" s="38">
        <f>AVERAGE(IFERROR(VLOOKUP($A334,'Nates Projections'!$A$8:$O$500,12,FALSE),VLOOKUP($A334,'Blakes Projections'!$A$8:$O$500,12,FALSE)),IFERROR(VLOOKUP($A334,'Blakes Projections'!$A$8:$O$500,12,FALSE),VLOOKUP($A334,'Nates Projections'!$A$8:$O$500,12,FALSE)))</f>
        <v>27.4</v>
      </c>
      <c r="M334" s="38">
        <f>AVERAGE(IFERROR(VLOOKUP($A334,'Nates Projections'!$A$8:$O$500,13,FALSE),VLOOKUP($A334,'Blakes Projections'!$A$8:$O$500,13,FALSE)),IFERROR(VLOOKUP($A334,'Blakes Projections'!$A$8:$O$500,13,FALSE),VLOOKUP($A334,'Nates Projections'!$A$8:$O$500,13,FALSE)))</f>
        <v>55.4</v>
      </c>
      <c r="N334" s="52">
        <f t="shared" si="276"/>
        <v>0.12386328002508624</v>
      </c>
      <c r="O334" s="71">
        <f>AVERAGE(IFERROR(VLOOKUP($A334,'Nates Projections'!$A$8:$O$500,15,FALSE),VLOOKUP($A334,'Blakes Projections'!$A$8:$O$500,15,FALSE)),IFERROR(VLOOKUP($A334,'Blakes Projections'!$A$8:$O$500,15,FALSE),VLOOKUP($A334,'Nates Projections'!$A$8:$O$500,15,FALSE)))</f>
        <v>15.375</v>
      </c>
      <c r="P334" s="55">
        <f t="shared" ref="P334:Y334" si="368">IF(F$4="Yes",F334*F$5,0)</f>
        <v>98.75</v>
      </c>
      <c r="Q334" s="55">
        <f t="shared" si="368"/>
        <v>83.4375</v>
      </c>
      <c r="R334" s="55">
        <f t="shared" si="368"/>
        <v>0</v>
      </c>
      <c r="S334" s="55">
        <f t="shared" si="368"/>
        <v>5.0749999999999993</v>
      </c>
      <c r="T334" s="55">
        <f t="shared" si="368"/>
        <v>79.724999999999994</v>
      </c>
      <c r="U334" s="55">
        <f t="shared" si="368"/>
        <v>14.264999999999999</v>
      </c>
      <c r="V334" s="55">
        <f t="shared" si="368"/>
        <v>16.439999999999998</v>
      </c>
      <c r="W334" s="55">
        <f t="shared" si="368"/>
        <v>0</v>
      </c>
      <c r="X334" s="55">
        <f t="shared" si="368"/>
        <v>0</v>
      </c>
      <c r="Y334" s="56">
        <f t="shared" si="368"/>
        <v>0</v>
      </c>
      <c r="Z334" s="57">
        <f t="shared" si="278"/>
        <v>297.69249999999994</v>
      </c>
      <c r="AA334" s="59">
        <f t="shared" si="279"/>
        <v>3.5439583333333324</v>
      </c>
      <c r="AB334" s="59">
        <f t="shared" si="280"/>
        <v>-2.254412555803571</v>
      </c>
      <c r="AC334" s="1"/>
      <c r="AD334" s="1"/>
      <c r="AE334" s="1"/>
      <c r="AF334" s="1"/>
      <c r="AG334" s="1"/>
      <c r="AH334" s="1"/>
      <c r="AI334" s="1"/>
      <c r="AJ334" s="1"/>
      <c r="AK334" s="1"/>
      <c r="AL334" s="1">
        <f>IFERROR(VLOOKUP(C334,CALC!$K$2:$M$8,2,FALSE),1)</f>
        <v>0.95</v>
      </c>
      <c r="AM334" s="1">
        <f>IFERROR(VLOOKUP(C334,CALC!$K$2:$M$8,3,FALSE),1)</f>
        <v>0.97499999999999998</v>
      </c>
      <c r="AN334" s="1">
        <f>VLOOKUP(B334,CALC!$E$2:$H$33,3,FALSE)</f>
        <v>1.0900000000000001</v>
      </c>
      <c r="AO334" s="1">
        <f>VLOOKUP(B334,CALC!$E$2:$H$33,4,FALSE)</f>
        <v>1.0449999999999999</v>
      </c>
      <c r="AP334" s="1"/>
      <c r="AQ334" s="3">
        <f t="shared" si="281"/>
        <v>3.4553593749999991</v>
      </c>
      <c r="AR334" s="3">
        <f t="shared" si="282"/>
        <v>3.3667604166666658</v>
      </c>
      <c r="AS334" s="3">
        <f t="shared" si="283"/>
        <v>3.7034364583333321</v>
      </c>
      <c r="AT334" s="3">
        <f t="shared" si="284"/>
        <v>3.8629145833333327</v>
      </c>
      <c r="AU334" s="3">
        <f t="shared" si="285"/>
        <v>3.6108505468749987</v>
      </c>
      <c r="AV334" s="3">
        <f t="shared" si="286"/>
        <v>3.7663417187499992</v>
      </c>
      <c r="AW334" s="3">
        <f t="shared" si="287"/>
        <v>3.5182646354166653</v>
      </c>
      <c r="AX334" s="3">
        <f t="shared" si="288"/>
        <v>3.6697688541666662</v>
      </c>
      <c r="AY334" s="3">
        <f t="shared" si="289"/>
        <v>-2.2126488095238095</v>
      </c>
      <c r="AZ334" s="3">
        <f t="shared" si="290"/>
        <v>-2.1573325892857143</v>
      </c>
      <c r="BA334" s="3">
        <f t="shared" si="291"/>
        <v>-2.102016369047619</v>
      </c>
      <c r="BB334" s="3">
        <f t="shared" si="292"/>
        <v>-2.3122180059523809</v>
      </c>
      <c r="BC334" s="3">
        <f t="shared" si="293"/>
        <v>-2.4117872023809523</v>
      </c>
      <c r="BD334" s="3">
        <f t="shared" si="294"/>
        <v>-2.254412555803571</v>
      </c>
      <c r="BE334" s="3">
        <f t="shared" si="295"/>
        <v>-2.3514925223214287</v>
      </c>
      <c r="BF334" s="3">
        <f t="shared" si="296"/>
        <v>-2.1966071056547616</v>
      </c>
      <c r="BG334" s="3">
        <f t="shared" si="297"/>
        <v>-2.291197842261905</v>
      </c>
    </row>
    <row r="335" spans="1:59" ht="15" x14ac:dyDescent="0.25">
      <c r="A335" s="38" t="s">
        <v>484</v>
      </c>
      <c r="B335" s="38" t="s">
        <v>45</v>
      </c>
      <c r="C335" s="38" t="s">
        <v>181</v>
      </c>
      <c r="D335" s="38"/>
      <c r="E335" s="39">
        <f>AVERAGE(IFERROR(VLOOKUP($A335,'Nates Projections'!$A$8:$O$500,5,FALSE),VLOOKUP($A335,'Blakes Projections'!$A$8:$O$500,5,FALSE)),IFERROR(VLOOKUP($A335,'Blakes Projections'!$A$8:$O$500,5,FALSE),VLOOKUP($A335,'Nates Projections'!$A$8:$O$500,5,FALSE)))</f>
        <v>84</v>
      </c>
      <c r="F335" s="38">
        <f>AVERAGE(IFERROR(VLOOKUP($A335,'Nates Projections'!$A$8:$O$500,6,FALSE),VLOOKUP($A335,'Blakes Projections'!$A$8:$O$500,6,FALSE)),IFERROR(VLOOKUP($A335,'Blakes Projections'!$A$8:$O$500,6,FALSE),VLOOKUP($A335,'Nates Projections'!$A$8:$O$500,6,FALSE)))</f>
        <v>6.9</v>
      </c>
      <c r="G335" s="38">
        <f>AVERAGE(IFERROR(VLOOKUP($A335,'Nates Projections'!$A$8:$O$500,7,FALSE),VLOOKUP($A335,'Blakes Projections'!$A$8:$O$500,7,FALSE)),IFERROR(VLOOKUP($A335,'Blakes Projections'!$A$8:$O$500,7,FALSE),VLOOKUP($A335,'Nates Projections'!$A$8:$O$500,7,FALSE)))</f>
        <v>24.4</v>
      </c>
      <c r="H335" s="38">
        <f>AVERAGE(IFERROR(VLOOKUP($A335,'Nates Projections'!$A$8:$O$500,8,FALSE),VLOOKUP($A335,'Blakes Projections'!$A$8:$O$500,8,FALSE)),IFERROR(VLOOKUP($A335,'Blakes Projections'!$A$8:$O$500,8,FALSE),VLOOKUP($A335,'Nates Projections'!$A$8:$O$500,8,FALSE)))</f>
        <v>31.3</v>
      </c>
      <c r="I335" s="38">
        <f>AVERAGE(IFERROR(VLOOKUP($A335,'Nates Projections'!$A$8:$O$500,9,FALSE),VLOOKUP($A335,'Blakes Projections'!$A$8:$O$500,9,FALSE)),IFERROR(VLOOKUP($A335,'Blakes Projections'!$A$8:$O$500,9,FALSE),VLOOKUP($A335,'Nates Projections'!$A$8:$O$500,9,FALSE)))</f>
        <v>9.8000000000000007</v>
      </c>
      <c r="J335" s="38">
        <f>AVERAGE(IFERROR(VLOOKUP($A335,'Nates Projections'!$A$8:$O$500,10,FALSE),VLOOKUP($A335,'Blakes Projections'!$A$8:$O$500,10,FALSE)),IFERROR(VLOOKUP($A335,'Blakes Projections'!$A$8:$O$500,10,FALSE),VLOOKUP($A335,'Nates Projections'!$A$8:$O$500,10,FALSE)))</f>
        <v>75.099999999999994</v>
      </c>
      <c r="K335" s="38">
        <f>AVERAGE(IFERROR(VLOOKUP($A335,'Nates Projections'!$A$8:$O$500,11,FALSE),VLOOKUP($A335,'Blakes Projections'!$A$8:$O$500,11,FALSE)),IFERROR(VLOOKUP($A335,'Blakes Projections'!$A$8:$O$500,11,FALSE),VLOOKUP($A335,'Nates Projections'!$A$8:$O$500,11,FALSE)))</f>
        <v>44.6</v>
      </c>
      <c r="L335" s="38">
        <f>AVERAGE(IFERROR(VLOOKUP($A335,'Nates Projections'!$A$8:$O$500,12,FALSE),VLOOKUP($A335,'Blakes Projections'!$A$8:$O$500,12,FALSE)),IFERROR(VLOOKUP($A335,'Blakes Projections'!$A$8:$O$500,12,FALSE),VLOOKUP($A335,'Nates Projections'!$A$8:$O$500,12,FALSE)))</f>
        <v>58</v>
      </c>
      <c r="M335" s="38">
        <f>AVERAGE(IFERROR(VLOOKUP($A335,'Nates Projections'!$A$8:$O$500,13,FALSE),VLOOKUP($A335,'Blakes Projections'!$A$8:$O$500,13,FALSE)),IFERROR(VLOOKUP($A335,'Blakes Projections'!$A$8:$O$500,13,FALSE),VLOOKUP($A335,'Nates Projections'!$A$8:$O$500,13,FALSE)))</f>
        <v>26.8</v>
      </c>
      <c r="N335" s="52">
        <f t="shared" si="276"/>
        <v>9.1877496671105202E-2</v>
      </c>
      <c r="O335" s="71">
        <f>AVERAGE(IFERROR(VLOOKUP($A335,'Nates Projections'!$A$8:$O$500,15,FALSE),VLOOKUP($A335,'Blakes Projections'!$A$8:$O$500,15,FALSE)),IFERROR(VLOOKUP($A335,'Blakes Projections'!$A$8:$O$500,15,FALSE),VLOOKUP($A335,'Nates Projections'!$A$8:$O$500,15,FALSE)))</f>
        <v>14.25</v>
      </c>
      <c r="P335" s="55">
        <f t="shared" ref="P335:Y335" si="369">IF(F$4="Yes",F335*F$5,0)</f>
        <v>34.5</v>
      </c>
      <c r="Q335" s="55">
        <f t="shared" si="369"/>
        <v>91.5</v>
      </c>
      <c r="R335" s="55">
        <f t="shared" si="369"/>
        <v>0</v>
      </c>
      <c r="S335" s="55">
        <f t="shared" si="369"/>
        <v>4.9000000000000004</v>
      </c>
      <c r="T335" s="55">
        <f t="shared" si="369"/>
        <v>37.549999999999997</v>
      </c>
      <c r="U335" s="55">
        <f t="shared" si="369"/>
        <v>13.38</v>
      </c>
      <c r="V335" s="55">
        <f t="shared" si="369"/>
        <v>34.799999999999997</v>
      </c>
      <c r="W335" s="55">
        <f t="shared" si="369"/>
        <v>0</v>
      </c>
      <c r="X335" s="55">
        <f t="shared" si="369"/>
        <v>0</v>
      </c>
      <c r="Y335" s="56">
        <f t="shared" si="369"/>
        <v>0</v>
      </c>
      <c r="Z335" s="57">
        <f t="shared" si="278"/>
        <v>216.63</v>
      </c>
      <c r="AA335" s="59">
        <f t="shared" si="279"/>
        <v>2.5789285714285715</v>
      </c>
      <c r="AB335" s="59">
        <f t="shared" si="280"/>
        <v>-2.0554076190476196</v>
      </c>
      <c r="AC335" s="1"/>
      <c r="AD335" s="1"/>
      <c r="AE335" s="1"/>
      <c r="AF335" s="1"/>
      <c r="AG335" s="1"/>
      <c r="AH335" s="1"/>
      <c r="AI335" s="1"/>
      <c r="AJ335" s="1"/>
      <c r="AK335" s="1"/>
      <c r="AL335" s="1">
        <f>IFERROR(VLOOKUP(C335,CALC!$K$2:$M$8,2,FALSE),1)</f>
        <v>1</v>
      </c>
      <c r="AM335" s="1">
        <f>IFERROR(VLOOKUP(C335,CALC!$K$2:$M$8,3,FALSE),1)</f>
        <v>1</v>
      </c>
      <c r="AN335" s="1">
        <f>VLOOKUP(B335,CALC!$E$2:$H$33,3,FALSE)</f>
        <v>0.76</v>
      </c>
      <c r="AO335" s="1">
        <f>VLOOKUP(B335,CALC!$E$2:$H$33,4,FALSE)</f>
        <v>0.88</v>
      </c>
      <c r="AP335" s="1"/>
      <c r="AQ335" s="3">
        <f t="shared" si="281"/>
        <v>2.5789285714285715</v>
      </c>
      <c r="AR335" s="3">
        <f t="shared" si="282"/>
        <v>2.5789285714285715</v>
      </c>
      <c r="AS335" s="3">
        <f t="shared" si="283"/>
        <v>2.2694571428571431</v>
      </c>
      <c r="AT335" s="3">
        <f t="shared" si="284"/>
        <v>1.9599857142857144</v>
      </c>
      <c r="AU335" s="3">
        <f t="shared" si="285"/>
        <v>2.2694571428571431</v>
      </c>
      <c r="AV335" s="3">
        <f t="shared" si="286"/>
        <v>1.9599857142857144</v>
      </c>
      <c r="AW335" s="3">
        <f t="shared" si="287"/>
        <v>2.2694571428571431</v>
      </c>
      <c r="AX335" s="3">
        <f t="shared" si="288"/>
        <v>1.9599857142857144</v>
      </c>
      <c r="AY335" s="3">
        <f t="shared" si="289"/>
        <v>-2.3356904761904769</v>
      </c>
      <c r="AZ335" s="3">
        <f t="shared" si="290"/>
        <v>-2.3356904761904769</v>
      </c>
      <c r="BA335" s="3">
        <f t="shared" si="291"/>
        <v>-2.3356904761904769</v>
      </c>
      <c r="BB335" s="3">
        <f t="shared" si="292"/>
        <v>-2.0554076190476196</v>
      </c>
      <c r="BC335" s="3">
        <f t="shared" si="293"/>
        <v>-1.7751247619047625</v>
      </c>
      <c r="BD335" s="3">
        <f t="shared" si="294"/>
        <v>-2.0554076190476196</v>
      </c>
      <c r="BE335" s="3">
        <f t="shared" si="295"/>
        <v>-1.7751247619047625</v>
      </c>
      <c r="BF335" s="3">
        <f t="shared" si="296"/>
        <v>-2.0554076190476196</v>
      </c>
      <c r="BG335" s="3">
        <f t="shared" si="297"/>
        <v>-1.7751247619047625</v>
      </c>
    </row>
    <row r="336" spans="1:59" ht="15" x14ac:dyDescent="0.25">
      <c r="A336" s="38" t="s">
        <v>490</v>
      </c>
      <c r="B336" s="38" t="s">
        <v>83</v>
      </c>
      <c r="C336" s="38" t="s">
        <v>179</v>
      </c>
      <c r="D336" s="38"/>
      <c r="E336" s="39">
        <f>AVERAGE(IFERROR(VLOOKUP($A336,'Nates Projections'!$A$8:$O$500,5,FALSE),VLOOKUP($A336,'Blakes Projections'!$A$8:$O$500,5,FALSE)),IFERROR(VLOOKUP($A336,'Blakes Projections'!$A$8:$O$500,5,FALSE),VLOOKUP($A336,'Nates Projections'!$A$8:$O$500,5,FALSE)))</f>
        <v>84</v>
      </c>
      <c r="F336" s="38">
        <f>AVERAGE(IFERROR(VLOOKUP($A336,'Nates Projections'!$A$8:$O$500,6,FALSE),VLOOKUP($A336,'Blakes Projections'!$A$8:$O$500,6,FALSE)),IFERROR(VLOOKUP($A336,'Blakes Projections'!$A$8:$O$500,6,FALSE),VLOOKUP($A336,'Nates Projections'!$A$8:$O$500,6,FALSE)))</f>
        <v>18.8</v>
      </c>
      <c r="G336" s="38">
        <f>AVERAGE(IFERROR(VLOOKUP($A336,'Nates Projections'!$A$8:$O$500,7,FALSE),VLOOKUP($A336,'Blakes Projections'!$A$8:$O$500,7,FALSE)),IFERROR(VLOOKUP($A336,'Blakes Projections'!$A$8:$O$500,7,FALSE),VLOOKUP($A336,'Nates Projections'!$A$8:$O$500,7,FALSE)))</f>
        <v>21.15</v>
      </c>
      <c r="H336" s="38">
        <f>AVERAGE(IFERROR(VLOOKUP($A336,'Nates Projections'!$A$8:$O$500,8,FALSE),VLOOKUP($A336,'Blakes Projections'!$A$8:$O$500,8,FALSE)),IFERROR(VLOOKUP($A336,'Blakes Projections'!$A$8:$O$500,8,FALSE),VLOOKUP($A336,'Nates Projections'!$A$8:$O$500,8,FALSE)))</f>
        <v>39.950000000000003</v>
      </c>
      <c r="I336" s="38">
        <f>AVERAGE(IFERROR(VLOOKUP($A336,'Nates Projections'!$A$8:$O$500,9,FALSE),VLOOKUP($A336,'Blakes Projections'!$A$8:$O$500,9,FALSE)),IFERROR(VLOOKUP($A336,'Blakes Projections'!$A$8:$O$500,9,FALSE),VLOOKUP($A336,'Nates Projections'!$A$8:$O$500,9,FALSE)))</f>
        <v>7.1999999999999993</v>
      </c>
      <c r="J336" s="38">
        <f>AVERAGE(IFERROR(VLOOKUP($A336,'Nates Projections'!$A$8:$O$500,10,FALSE),VLOOKUP($A336,'Blakes Projections'!$A$8:$O$500,10,FALSE)),IFERROR(VLOOKUP($A336,'Blakes Projections'!$A$8:$O$500,10,FALSE),VLOOKUP($A336,'Nates Projections'!$A$8:$O$500,10,FALSE)))</f>
        <v>142.19999999999999</v>
      </c>
      <c r="K336" s="38">
        <f>AVERAGE(IFERROR(VLOOKUP($A336,'Nates Projections'!$A$8:$O$500,11,FALSE),VLOOKUP($A336,'Blakes Projections'!$A$8:$O$500,11,FALSE)),IFERROR(VLOOKUP($A336,'Blakes Projections'!$A$8:$O$500,11,FALSE),VLOOKUP($A336,'Nates Projections'!$A$8:$O$500,11,FALSE)))</f>
        <v>97.449999999999989</v>
      </c>
      <c r="L336" s="38">
        <f>AVERAGE(IFERROR(VLOOKUP($A336,'Nates Projections'!$A$8:$O$500,12,FALSE),VLOOKUP($A336,'Blakes Projections'!$A$8:$O$500,12,FALSE)),IFERROR(VLOOKUP($A336,'Blakes Projections'!$A$8:$O$500,12,FALSE),VLOOKUP($A336,'Nates Projections'!$A$8:$O$500,12,FALSE)))</f>
        <v>27.65</v>
      </c>
      <c r="M336" s="38">
        <f>AVERAGE(IFERROR(VLOOKUP($A336,'Nates Projections'!$A$8:$O$500,13,FALSE),VLOOKUP($A336,'Blakes Projections'!$A$8:$O$500,13,FALSE)),IFERROR(VLOOKUP($A336,'Blakes Projections'!$A$8:$O$500,13,FALSE),VLOOKUP($A336,'Nates Projections'!$A$8:$O$500,13,FALSE)))</f>
        <v>39</v>
      </c>
      <c r="N336" s="52">
        <f t="shared" si="276"/>
        <v>0.13220815752461323</v>
      </c>
      <c r="O336" s="71">
        <f>AVERAGE(IFERROR(VLOOKUP($A336,'Nates Projections'!$A$8:$O$500,15,FALSE),VLOOKUP($A336,'Blakes Projections'!$A$8:$O$500,15,FALSE)),IFERROR(VLOOKUP($A336,'Blakes Projections'!$A$8:$O$500,15,FALSE),VLOOKUP($A336,'Nates Projections'!$A$8:$O$500,15,FALSE)))</f>
        <v>15.9</v>
      </c>
      <c r="P336" s="55">
        <f t="shared" ref="P336:Y336" si="370">IF(F$4="Yes",F336*F$5,0)</f>
        <v>94</v>
      </c>
      <c r="Q336" s="55">
        <f t="shared" si="370"/>
        <v>79.3125</v>
      </c>
      <c r="R336" s="55">
        <f t="shared" si="370"/>
        <v>0</v>
      </c>
      <c r="S336" s="55">
        <f t="shared" si="370"/>
        <v>3.5999999999999996</v>
      </c>
      <c r="T336" s="55">
        <f t="shared" si="370"/>
        <v>71.099999999999994</v>
      </c>
      <c r="U336" s="55">
        <f t="shared" si="370"/>
        <v>29.234999999999996</v>
      </c>
      <c r="V336" s="55">
        <f t="shared" si="370"/>
        <v>16.59</v>
      </c>
      <c r="W336" s="55">
        <f t="shared" si="370"/>
        <v>0</v>
      </c>
      <c r="X336" s="55">
        <f t="shared" si="370"/>
        <v>0</v>
      </c>
      <c r="Y336" s="56">
        <f t="shared" si="370"/>
        <v>0</v>
      </c>
      <c r="Z336" s="57">
        <f t="shared" si="278"/>
        <v>293.83749999999998</v>
      </c>
      <c r="AA336" s="59">
        <f t="shared" si="279"/>
        <v>3.4980654761904759</v>
      </c>
      <c r="AB336" s="59">
        <f t="shared" si="280"/>
        <v>-2.2240989062499996</v>
      </c>
      <c r="AC336" s="1"/>
      <c r="AD336" s="1"/>
      <c r="AE336" s="1"/>
      <c r="AF336" s="1"/>
      <c r="AG336" s="1"/>
      <c r="AH336" s="1"/>
      <c r="AI336" s="1"/>
      <c r="AJ336" s="1"/>
      <c r="AK336" s="1"/>
      <c r="AL336" s="1">
        <f>IFERROR(VLOOKUP(C336,CALC!$K$2:$M$8,2,FALSE),1)</f>
        <v>0.95</v>
      </c>
      <c r="AM336" s="1">
        <f>IFERROR(VLOOKUP(C336,CALC!$K$2:$M$8,3,FALSE),1)</f>
        <v>0.97499999999999998</v>
      </c>
      <c r="AN336" s="1">
        <f>VLOOKUP(B336,CALC!$E$2:$H$33,3,FALSE)</f>
        <v>1.02</v>
      </c>
      <c r="AO336" s="1">
        <f>VLOOKUP(B336,CALC!$E$2:$H$33,4,FALSE)</f>
        <v>1.01</v>
      </c>
      <c r="AP336" s="1"/>
      <c r="AQ336" s="3">
        <f t="shared" si="281"/>
        <v>3.4106138392857139</v>
      </c>
      <c r="AR336" s="3">
        <f t="shared" si="282"/>
        <v>3.3231622023809519</v>
      </c>
      <c r="AS336" s="3">
        <f t="shared" si="283"/>
        <v>3.5330461309523806</v>
      </c>
      <c r="AT336" s="3">
        <f t="shared" si="284"/>
        <v>3.5680267857142853</v>
      </c>
      <c r="AU336" s="3">
        <f t="shared" si="285"/>
        <v>3.4447199776785711</v>
      </c>
      <c r="AV336" s="3">
        <f t="shared" si="286"/>
        <v>3.4788261160714282</v>
      </c>
      <c r="AW336" s="3">
        <f t="shared" si="287"/>
        <v>3.3563938244047615</v>
      </c>
      <c r="AX336" s="3">
        <f t="shared" si="288"/>
        <v>3.3896254464285711</v>
      </c>
      <c r="AY336" s="3">
        <f t="shared" si="289"/>
        <v>-2.258541666666666</v>
      </c>
      <c r="AZ336" s="3">
        <f t="shared" si="290"/>
        <v>-2.2020781249999994</v>
      </c>
      <c r="BA336" s="3">
        <f t="shared" si="291"/>
        <v>-2.1456145833333324</v>
      </c>
      <c r="BB336" s="3">
        <f t="shared" si="292"/>
        <v>-2.2811270833333328</v>
      </c>
      <c r="BC336" s="3">
        <f t="shared" si="293"/>
        <v>-2.3037124999999992</v>
      </c>
      <c r="BD336" s="3">
        <f t="shared" si="294"/>
        <v>-2.2240989062499996</v>
      </c>
      <c r="BE336" s="3">
        <f t="shared" si="295"/>
        <v>-2.2461196874999994</v>
      </c>
      <c r="BF336" s="3">
        <f t="shared" si="296"/>
        <v>-2.167070729166666</v>
      </c>
      <c r="BG336" s="3">
        <f t="shared" si="297"/>
        <v>-2.1885268749999991</v>
      </c>
    </row>
    <row r="337" spans="1:59" ht="15" x14ac:dyDescent="0.25">
      <c r="A337" s="38" t="s">
        <v>487</v>
      </c>
      <c r="B337" s="38" t="s">
        <v>32</v>
      </c>
      <c r="C337" s="38" t="s">
        <v>181</v>
      </c>
      <c r="D337" s="38"/>
      <c r="E337" s="39">
        <f>AVERAGE(IFERROR(VLOOKUP($A337,'Nates Projections'!$A$8:$O$500,5,FALSE),VLOOKUP($A337,'Blakes Projections'!$A$8:$O$500,5,FALSE)),IFERROR(VLOOKUP($A337,'Blakes Projections'!$A$8:$O$500,5,FALSE),VLOOKUP($A337,'Nates Projections'!$A$8:$O$500,5,FALSE)))</f>
        <v>84</v>
      </c>
      <c r="F337" s="38">
        <f>AVERAGE(IFERROR(VLOOKUP($A337,'Nates Projections'!$A$8:$O$500,6,FALSE),VLOOKUP($A337,'Blakes Projections'!$A$8:$O$500,6,FALSE)),IFERROR(VLOOKUP($A337,'Blakes Projections'!$A$8:$O$500,6,FALSE),VLOOKUP($A337,'Nates Projections'!$A$8:$O$500,6,FALSE)))</f>
        <v>5.4</v>
      </c>
      <c r="G337" s="38">
        <f>AVERAGE(IFERROR(VLOOKUP($A337,'Nates Projections'!$A$8:$O$500,7,FALSE),VLOOKUP($A337,'Blakes Projections'!$A$8:$O$500,7,FALSE)),IFERROR(VLOOKUP($A337,'Blakes Projections'!$A$8:$O$500,7,FALSE),VLOOKUP($A337,'Nates Projections'!$A$8:$O$500,7,FALSE)))</f>
        <v>21.6</v>
      </c>
      <c r="H337" s="38">
        <f>AVERAGE(IFERROR(VLOOKUP($A337,'Nates Projections'!$A$8:$O$500,8,FALSE),VLOOKUP($A337,'Blakes Projections'!$A$8:$O$500,8,FALSE)),IFERROR(VLOOKUP($A337,'Blakes Projections'!$A$8:$O$500,8,FALSE),VLOOKUP($A337,'Nates Projections'!$A$8:$O$500,8,FALSE)))</f>
        <v>27</v>
      </c>
      <c r="I337" s="38">
        <f>AVERAGE(IFERROR(VLOOKUP($A337,'Nates Projections'!$A$8:$O$500,9,FALSE),VLOOKUP($A337,'Blakes Projections'!$A$8:$O$500,9,FALSE)),IFERROR(VLOOKUP($A337,'Blakes Projections'!$A$8:$O$500,9,FALSE),VLOOKUP($A337,'Nates Projections'!$A$8:$O$500,9,FALSE)))</f>
        <v>1.5</v>
      </c>
      <c r="J337" s="38">
        <f>AVERAGE(IFERROR(VLOOKUP($A337,'Nates Projections'!$A$8:$O$500,10,FALSE),VLOOKUP($A337,'Blakes Projections'!$A$8:$O$500,10,FALSE)),IFERROR(VLOOKUP($A337,'Blakes Projections'!$A$8:$O$500,10,FALSE),VLOOKUP($A337,'Nates Projections'!$A$8:$O$500,10,FALSE)))</f>
        <v>84</v>
      </c>
      <c r="K337" s="38">
        <f>AVERAGE(IFERROR(VLOOKUP($A337,'Nates Projections'!$A$8:$O$500,11,FALSE),VLOOKUP($A337,'Blakes Projections'!$A$8:$O$500,11,FALSE)),IFERROR(VLOOKUP($A337,'Blakes Projections'!$A$8:$O$500,11,FALSE),VLOOKUP($A337,'Nates Projections'!$A$8:$O$500,11,FALSE)))</f>
        <v>81</v>
      </c>
      <c r="L337" s="38">
        <f>AVERAGE(IFERROR(VLOOKUP($A337,'Nates Projections'!$A$8:$O$500,12,FALSE),VLOOKUP($A337,'Blakes Projections'!$A$8:$O$500,12,FALSE)),IFERROR(VLOOKUP($A337,'Blakes Projections'!$A$8:$O$500,12,FALSE),VLOOKUP($A337,'Nates Projections'!$A$8:$O$500,12,FALSE)))</f>
        <v>98.9</v>
      </c>
      <c r="M337" s="38">
        <f>AVERAGE(IFERROR(VLOOKUP($A337,'Nates Projections'!$A$8:$O$500,13,FALSE),VLOOKUP($A337,'Blakes Projections'!$A$8:$O$500,13,FALSE)),IFERROR(VLOOKUP($A337,'Blakes Projections'!$A$8:$O$500,13,FALSE),VLOOKUP($A337,'Nates Projections'!$A$8:$O$500,13,FALSE)))</f>
        <v>25.2</v>
      </c>
      <c r="N337" s="52">
        <f t="shared" si="276"/>
        <v>6.4285714285714293E-2</v>
      </c>
      <c r="O337" s="71">
        <f>AVERAGE(IFERROR(VLOOKUP($A337,'Nates Projections'!$A$8:$O$500,15,FALSE),VLOOKUP($A337,'Blakes Projections'!$A$8:$O$500,15,FALSE)),IFERROR(VLOOKUP($A337,'Blakes Projections'!$A$8:$O$500,15,FALSE),VLOOKUP($A337,'Nates Projections'!$A$8:$O$500,15,FALSE)))</f>
        <v>19.5</v>
      </c>
      <c r="P337" s="55">
        <f t="shared" ref="P337:Y337" si="371">IF(F$4="Yes",F337*F$5,0)</f>
        <v>27</v>
      </c>
      <c r="Q337" s="55">
        <f t="shared" si="371"/>
        <v>81</v>
      </c>
      <c r="R337" s="55">
        <f t="shared" si="371"/>
        <v>0</v>
      </c>
      <c r="S337" s="55">
        <f t="shared" si="371"/>
        <v>0.75</v>
      </c>
      <c r="T337" s="55">
        <f t="shared" si="371"/>
        <v>42</v>
      </c>
      <c r="U337" s="55">
        <f t="shared" si="371"/>
        <v>24.3</v>
      </c>
      <c r="V337" s="55">
        <f t="shared" si="371"/>
        <v>59.34</v>
      </c>
      <c r="W337" s="55">
        <f t="shared" si="371"/>
        <v>0</v>
      </c>
      <c r="X337" s="55">
        <f t="shared" si="371"/>
        <v>0</v>
      </c>
      <c r="Y337" s="56">
        <f t="shared" si="371"/>
        <v>0</v>
      </c>
      <c r="Z337" s="57">
        <f t="shared" si="278"/>
        <v>234.39000000000001</v>
      </c>
      <c r="AA337" s="59">
        <f t="shared" si="279"/>
        <v>2.7903571428571432</v>
      </c>
      <c r="AB337" s="59">
        <f t="shared" si="280"/>
        <v>-2.2517176190476196</v>
      </c>
      <c r="AC337" s="1"/>
      <c r="AD337" s="1"/>
      <c r="AE337" s="1"/>
      <c r="AF337" s="1"/>
      <c r="AG337" s="1"/>
      <c r="AH337" s="1"/>
      <c r="AI337" s="1"/>
      <c r="AJ337" s="1"/>
      <c r="AK337" s="1"/>
      <c r="AL337" s="1">
        <f>IFERROR(VLOOKUP(C337,CALC!$K$2:$M$8,2,FALSE),1)</f>
        <v>1</v>
      </c>
      <c r="AM337" s="1">
        <f>IFERROR(VLOOKUP(C337,CALC!$K$2:$M$8,3,FALSE),1)</f>
        <v>1</v>
      </c>
      <c r="AN337" s="1">
        <f>VLOOKUP(B337,CALC!$E$2:$H$33,3,FALSE)</f>
        <v>1.1200000000000001</v>
      </c>
      <c r="AO337" s="1">
        <f>VLOOKUP(B337,CALC!$E$2:$H$33,4,FALSE)</f>
        <v>1.06</v>
      </c>
      <c r="AP337" s="1"/>
      <c r="AQ337" s="3">
        <f t="shared" si="281"/>
        <v>2.7903571428571432</v>
      </c>
      <c r="AR337" s="3">
        <f t="shared" si="282"/>
        <v>2.7903571428571432</v>
      </c>
      <c r="AS337" s="3">
        <f t="shared" si="283"/>
        <v>2.9577785714285718</v>
      </c>
      <c r="AT337" s="3">
        <f t="shared" si="284"/>
        <v>3.1252000000000009</v>
      </c>
      <c r="AU337" s="3">
        <f t="shared" si="285"/>
        <v>2.9577785714285718</v>
      </c>
      <c r="AV337" s="3">
        <f t="shared" si="286"/>
        <v>3.1252000000000009</v>
      </c>
      <c r="AW337" s="3">
        <f t="shared" si="287"/>
        <v>2.9577785714285718</v>
      </c>
      <c r="AX337" s="3">
        <f t="shared" si="288"/>
        <v>3.1252000000000009</v>
      </c>
      <c r="AY337" s="3">
        <f t="shared" si="289"/>
        <v>-2.1242619047619051</v>
      </c>
      <c r="AZ337" s="3">
        <f t="shared" si="290"/>
        <v>-2.1242619047619051</v>
      </c>
      <c r="BA337" s="3">
        <f t="shared" si="291"/>
        <v>-2.1242619047619051</v>
      </c>
      <c r="BB337" s="3">
        <f t="shared" si="292"/>
        <v>-2.2517176190476196</v>
      </c>
      <c r="BC337" s="3">
        <f t="shared" si="293"/>
        <v>-2.379173333333334</v>
      </c>
      <c r="BD337" s="3">
        <f t="shared" si="294"/>
        <v>-2.2517176190476196</v>
      </c>
      <c r="BE337" s="3">
        <f t="shared" si="295"/>
        <v>-2.379173333333334</v>
      </c>
      <c r="BF337" s="3">
        <f t="shared" si="296"/>
        <v>-2.2517176190476196</v>
      </c>
      <c r="BG337" s="3">
        <f t="shared" si="297"/>
        <v>-2.379173333333334</v>
      </c>
    </row>
    <row r="338" spans="1:59" ht="15" x14ac:dyDescent="0.25">
      <c r="A338" s="38" t="s">
        <v>508</v>
      </c>
      <c r="B338" s="38" t="s">
        <v>41</v>
      </c>
      <c r="C338" s="38" t="s">
        <v>186</v>
      </c>
      <c r="D338" s="38"/>
      <c r="E338" s="39">
        <f>AVERAGE(IFERROR(VLOOKUP($A338,'Nates Projections'!$A$8:$O$500,5,FALSE),VLOOKUP($A338,'Blakes Projections'!$A$8:$O$500,5,FALSE)),IFERROR(VLOOKUP($A338,'Blakes Projections'!$A$8:$O$500,5,FALSE),VLOOKUP($A338,'Nates Projections'!$A$8:$O$500,5,FALSE)))</f>
        <v>84</v>
      </c>
      <c r="F338" s="38">
        <f>AVERAGE(IFERROR(VLOOKUP($A338,'Nates Projections'!$A$8:$O$500,6,FALSE),VLOOKUP($A338,'Blakes Projections'!$A$8:$O$500,6,FALSE)),IFERROR(VLOOKUP($A338,'Blakes Projections'!$A$8:$O$500,6,FALSE),VLOOKUP($A338,'Nates Projections'!$A$8:$O$500,6,FALSE)))</f>
        <v>17.149999999999999</v>
      </c>
      <c r="G338" s="38">
        <f>AVERAGE(IFERROR(VLOOKUP($A338,'Nates Projections'!$A$8:$O$500,7,FALSE),VLOOKUP($A338,'Blakes Projections'!$A$8:$O$500,7,FALSE)),IFERROR(VLOOKUP($A338,'Blakes Projections'!$A$8:$O$500,7,FALSE),VLOOKUP($A338,'Nates Projections'!$A$8:$O$500,7,FALSE)))</f>
        <v>18.05</v>
      </c>
      <c r="H338" s="38">
        <f>AVERAGE(IFERROR(VLOOKUP($A338,'Nates Projections'!$A$8:$O$500,8,FALSE),VLOOKUP($A338,'Blakes Projections'!$A$8:$O$500,8,FALSE)),IFERROR(VLOOKUP($A338,'Blakes Projections'!$A$8:$O$500,8,FALSE),VLOOKUP($A338,'Nates Projections'!$A$8:$O$500,8,FALSE)))</f>
        <v>35.200000000000003</v>
      </c>
      <c r="I338" s="38">
        <f>AVERAGE(IFERROR(VLOOKUP($A338,'Nates Projections'!$A$8:$O$500,9,FALSE),VLOOKUP($A338,'Blakes Projections'!$A$8:$O$500,9,FALSE)),IFERROR(VLOOKUP($A338,'Blakes Projections'!$A$8:$O$500,9,FALSE),VLOOKUP($A338,'Nates Projections'!$A$8:$O$500,9,FALSE)))</f>
        <v>6.9</v>
      </c>
      <c r="J338" s="38">
        <f>AVERAGE(IFERROR(VLOOKUP($A338,'Nates Projections'!$A$8:$O$500,10,FALSE),VLOOKUP($A338,'Blakes Projections'!$A$8:$O$500,10,FALSE)),IFERROR(VLOOKUP($A338,'Blakes Projections'!$A$8:$O$500,10,FALSE),VLOOKUP($A338,'Nates Projections'!$A$8:$O$500,10,FALSE)))</f>
        <v>124.2</v>
      </c>
      <c r="K338" s="38">
        <f>AVERAGE(IFERROR(VLOOKUP($A338,'Nates Projections'!$A$8:$O$500,11,FALSE),VLOOKUP($A338,'Blakes Projections'!$A$8:$O$500,11,FALSE)),IFERROR(VLOOKUP($A338,'Blakes Projections'!$A$8:$O$500,11,FALSE),VLOOKUP($A338,'Nates Projections'!$A$8:$O$500,11,FALSE)))</f>
        <v>173.15</v>
      </c>
      <c r="L338" s="38">
        <f>AVERAGE(IFERROR(VLOOKUP($A338,'Nates Projections'!$A$8:$O$500,12,FALSE),VLOOKUP($A338,'Blakes Projections'!$A$8:$O$500,12,FALSE)),IFERROR(VLOOKUP($A338,'Blakes Projections'!$A$8:$O$500,12,FALSE),VLOOKUP($A338,'Nates Projections'!$A$8:$O$500,12,FALSE)))</f>
        <v>46.45</v>
      </c>
      <c r="M338" s="38">
        <f>AVERAGE(IFERROR(VLOOKUP($A338,'Nates Projections'!$A$8:$O$500,13,FALSE),VLOOKUP($A338,'Blakes Projections'!$A$8:$O$500,13,FALSE)),IFERROR(VLOOKUP($A338,'Blakes Projections'!$A$8:$O$500,13,FALSE),VLOOKUP($A338,'Nates Projections'!$A$8:$O$500,13,FALSE)))</f>
        <v>31.05</v>
      </c>
      <c r="N338" s="52">
        <f t="shared" si="276"/>
        <v>0.13808373590982284</v>
      </c>
      <c r="O338" s="71">
        <f>AVERAGE(IFERROR(VLOOKUP($A338,'Nates Projections'!$A$8:$O$500,15,FALSE),VLOOKUP($A338,'Blakes Projections'!$A$8:$O$500,15,FALSE)),IFERROR(VLOOKUP($A338,'Blakes Projections'!$A$8:$O$500,15,FALSE),VLOOKUP($A338,'Nates Projections'!$A$8:$O$500,15,FALSE)))</f>
        <v>13.75</v>
      </c>
      <c r="P338" s="55">
        <f t="shared" ref="P338:Y338" si="372">IF(F$4="Yes",F338*F$5,0)</f>
        <v>85.75</v>
      </c>
      <c r="Q338" s="55">
        <f t="shared" si="372"/>
        <v>67.6875</v>
      </c>
      <c r="R338" s="55">
        <f t="shared" si="372"/>
        <v>0</v>
      </c>
      <c r="S338" s="55">
        <f t="shared" si="372"/>
        <v>3.45</v>
      </c>
      <c r="T338" s="55">
        <f t="shared" si="372"/>
        <v>62.1</v>
      </c>
      <c r="U338" s="55">
        <f t="shared" si="372"/>
        <v>51.945</v>
      </c>
      <c r="V338" s="55">
        <f t="shared" si="372"/>
        <v>27.87</v>
      </c>
      <c r="W338" s="55">
        <f t="shared" si="372"/>
        <v>0</v>
      </c>
      <c r="X338" s="55">
        <f t="shared" si="372"/>
        <v>0</v>
      </c>
      <c r="Y338" s="56">
        <f t="shared" si="372"/>
        <v>0</v>
      </c>
      <c r="Z338" s="57">
        <f t="shared" si="278"/>
        <v>298.80250000000001</v>
      </c>
      <c r="AA338" s="59">
        <f t="shared" si="279"/>
        <v>3.5571726190476189</v>
      </c>
      <c r="AB338" s="59">
        <f t="shared" si="280"/>
        <v>-2.2874119047619041</v>
      </c>
      <c r="AC338" s="1"/>
      <c r="AD338" s="1"/>
      <c r="AE338" s="1"/>
      <c r="AF338" s="1"/>
      <c r="AG338" s="1"/>
      <c r="AH338" s="1"/>
      <c r="AI338" s="1"/>
      <c r="AJ338" s="1"/>
      <c r="AK338" s="1"/>
      <c r="AL338" s="1">
        <f>IFERROR(VLOOKUP(C338,CALC!$K$2:$M$8,2,FALSE),1)</f>
        <v>1.08</v>
      </c>
      <c r="AM338" s="1">
        <f>IFERROR(VLOOKUP(C338,CALC!$K$2:$M$8,3,FALSE),1)</f>
        <v>1.04</v>
      </c>
      <c r="AN338" s="1">
        <f>VLOOKUP(B338,CALC!$E$2:$H$33,3,FALSE)</f>
        <v>1</v>
      </c>
      <c r="AO338" s="1">
        <f>VLOOKUP(B338,CALC!$E$2:$H$33,4,FALSE)</f>
        <v>1</v>
      </c>
      <c r="AP338" s="1"/>
      <c r="AQ338" s="3">
        <f t="shared" si="281"/>
        <v>3.6994595238095238</v>
      </c>
      <c r="AR338" s="3">
        <f t="shared" si="282"/>
        <v>3.8417464285714287</v>
      </c>
      <c r="AS338" s="3">
        <f t="shared" si="283"/>
        <v>3.5571726190476189</v>
      </c>
      <c r="AT338" s="3">
        <f t="shared" si="284"/>
        <v>3.5571726190476189</v>
      </c>
      <c r="AU338" s="3">
        <f t="shared" si="285"/>
        <v>3.6994595238095238</v>
      </c>
      <c r="AV338" s="3">
        <f t="shared" si="286"/>
        <v>3.6994595238095238</v>
      </c>
      <c r="AW338" s="3">
        <f t="shared" si="287"/>
        <v>3.8417464285714287</v>
      </c>
      <c r="AX338" s="3">
        <f t="shared" si="288"/>
        <v>3.8417464285714287</v>
      </c>
      <c r="AY338" s="3">
        <f t="shared" si="289"/>
        <v>-2.199434523809523</v>
      </c>
      <c r="AZ338" s="3">
        <f t="shared" si="290"/>
        <v>-2.2874119047619041</v>
      </c>
      <c r="BA338" s="3">
        <f t="shared" si="291"/>
        <v>-2.3753892857142849</v>
      </c>
      <c r="BB338" s="3">
        <f t="shared" si="292"/>
        <v>-2.199434523809523</v>
      </c>
      <c r="BC338" s="3">
        <f t="shared" si="293"/>
        <v>-2.199434523809523</v>
      </c>
      <c r="BD338" s="3">
        <f t="shared" si="294"/>
        <v>-2.2874119047619041</v>
      </c>
      <c r="BE338" s="3">
        <f t="shared" si="295"/>
        <v>-2.2874119047619041</v>
      </c>
      <c r="BF338" s="3">
        <f t="shared" si="296"/>
        <v>-2.3753892857142849</v>
      </c>
      <c r="BG338" s="3">
        <f t="shared" si="297"/>
        <v>-2.3753892857142849</v>
      </c>
    </row>
    <row r="339" spans="1:59" ht="15" x14ac:dyDescent="0.25">
      <c r="A339" s="38" t="s">
        <v>495</v>
      </c>
      <c r="B339" s="38" t="s">
        <v>79</v>
      </c>
      <c r="C339" s="38" t="s">
        <v>186</v>
      </c>
      <c r="D339" s="38"/>
      <c r="E339" s="39">
        <f>AVERAGE(IFERROR(VLOOKUP($A339,'Nates Projections'!$A$8:$O$500,5,FALSE),VLOOKUP($A339,'Blakes Projections'!$A$8:$O$500,5,FALSE)),IFERROR(VLOOKUP($A339,'Blakes Projections'!$A$8:$O$500,5,FALSE),VLOOKUP($A339,'Nates Projections'!$A$8:$O$500,5,FALSE)))</f>
        <v>84</v>
      </c>
      <c r="F339" s="38">
        <f>AVERAGE(IFERROR(VLOOKUP($A339,'Nates Projections'!$A$8:$O$500,6,FALSE),VLOOKUP($A339,'Blakes Projections'!$A$8:$O$500,6,FALSE)),IFERROR(VLOOKUP($A339,'Blakes Projections'!$A$8:$O$500,6,FALSE),VLOOKUP($A339,'Nates Projections'!$A$8:$O$500,6,FALSE)))</f>
        <v>18.7</v>
      </c>
      <c r="G339" s="38">
        <f>AVERAGE(IFERROR(VLOOKUP($A339,'Nates Projections'!$A$8:$O$500,7,FALSE),VLOOKUP($A339,'Blakes Projections'!$A$8:$O$500,7,FALSE)),IFERROR(VLOOKUP($A339,'Blakes Projections'!$A$8:$O$500,7,FALSE),VLOOKUP($A339,'Nates Projections'!$A$8:$O$500,7,FALSE)))</f>
        <v>19.799999999999997</v>
      </c>
      <c r="H339" s="38">
        <f>AVERAGE(IFERROR(VLOOKUP($A339,'Nates Projections'!$A$8:$O$500,8,FALSE),VLOOKUP($A339,'Blakes Projections'!$A$8:$O$500,8,FALSE)),IFERROR(VLOOKUP($A339,'Blakes Projections'!$A$8:$O$500,8,FALSE),VLOOKUP($A339,'Nates Projections'!$A$8:$O$500,8,FALSE)))</f>
        <v>38.5</v>
      </c>
      <c r="I339" s="38">
        <f>AVERAGE(IFERROR(VLOOKUP($A339,'Nates Projections'!$A$8:$O$500,9,FALSE),VLOOKUP($A339,'Blakes Projections'!$A$8:$O$500,9,FALSE)),IFERROR(VLOOKUP($A339,'Blakes Projections'!$A$8:$O$500,9,FALSE),VLOOKUP($A339,'Nates Projections'!$A$8:$O$500,9,FALSE)))</f>
        <v>4.6500000000000004</v>
      </c>
      <c r="J339" s="38">
        <f>AVERAGE(IFERROR(VLOOKUP($A339,'Nates Projections'!$A$8:$O$500,10,FALSE),VLOOKUP($A339,'Blakes Projections'!$A$8:$O$500,10,FALSE)),IFERROR(VLOOKUP($A339,'Blakes Projections'!$A$8:$O$500,10,FALSE),VLOOKUP($A339,'Nates Projections'!$A$8:$O$500,10,FALSE)))</f>
        <v>153.94999999999999</v>
      </c>
      <c r="K339" s="38">
        <f>AVERAGE(IFERROR(VLOOKUP($A339,'Nates Projections'!$A$8:$O$500,11,FALSE),VLOOKUP($A339,'Blakes Projections'!$A$8:$O$500,11,FALSE)),IFERROR(VLOOKUP($A339,'Blakes Projections'!$A$8:$O$500,11,FALSE),VLOOKUP($A339,'Nates Projections'!$A$8:$O$500,11,FALSE)))</f>
        <v>55.95</v>
      </c>
      <c r="L339" s="38">
        <f>AVERAGE(IFERROR(VLOOKUP($A339,'Nates Projections'!$A$8:$O$500,12,FALSE),VLOOKUP($A339,'Blakes Projections'!$A$8:$O$500,12,FALSE)),IFERROR(VLOOKUP($A339,'Blakes Projections'!$A$8:$O$500,12,FALSE),VLOOKUP($A339,'Nates Projections'!$A$8:$O$500,12,FALSE)))</f>
        <v>53.05</v>
      </c>
      <c r="M339" s="38">
        <f>AVERAGE(IFERROR(VLOOKUP($A339,'Nates Projections'!$A$8:$O$500,13,FALSE),VLOOKUP($A339,'Blakes Projections'!$A$8:$O$500,13,FALSE)),IFERROR(VLOOKUP($A339,'Blakes Projections'!$A$8:$O$500,13,FALSE),VLOOKUP($A339,'Nates Projections'!$A$8:$O$500,13,FALSE)))</f>
        <v>27.55</v>
      </c>
      <c r="N339" s="52">
        <f t="shared" si="276"/>
        <v>0.12146800909386164</v>
      </c>
      <c r="O339" s="71">
        <f>AVERAGE(IFERROR(VLOOKUP($A339,'Nates Projections'!$A$8:$O$500,15,FALSE),VLOOKUP($A339,'Blakes Projections'!$A$8:$O$500,15,FALSE)),IFERROR(VLOOKUP($A339,'Blakes Projections'!$A$8:$O$500,15,FALSE),VLOOKUP($A339,'Nates Projections'!$A$8:$O$500,15,FALSE)))</f>
        <v>17.024999999999999</v>
      </c>
      <c r="P339" s="55">
        <f t="shared" ref="P339:Y339" si="373">IF(F$4="Yes",F339*F$5,0)</f>
        <v>93.5</v>
      </c>
      <c r="Q339" s="55">
        <f t="shared" si="373"/>
        <v>74.249999999999986</v>
      </c>
      <c r="R339" s="55">
        <f t="shared" si="373"/>
        <v>0</v>
      </c>
      <c r="S339" s="55">
        <f t="shared" si="373"/>
        <v>2.3250000000000002</v>
      </c>
      <c r="T339" s="55">
        <f t="shared" si="373"/>
        <v>76.974999999999994</v>
      </c>
      <c r="U339" s="55">
        <f t="shared" si="373"/>
        <v>16.785</v>
      </c>
      <c r="V339" s="55">
        <f t="shared" si="373"/>
        <v>31.83</v>
      </c>
      <c r="W339" s="55">
        <f t="shared" si="373"/>
        <v>0</v>
      </c>
      <c r="X339" s="55">
        <f t="shared" si="373"/>
        <v>0</v>
      </c>
      <c r="Y339" s="56">
        <f t="shared" si="373"/>
        <v>0</v>
      </c>
      <c r="Z339" s="57">
        <f t="shared" si="278"/>
        <v>295.66499999999996</v>
      </c>
      <c r="AA339" s="59">
        <f t="shared" si="279"/>
        <v>3.519821428571428</v>
      </c>
      <c r="AB339" s="59">
        <f t="shared" si="280"/>
        <v>-2.2681007142857141</v>
      </c>
      <c r="AC339" s="1"/>
      <c r="AD339" s="1"/>
      <c r="AE339" s="1"/>
      <c r="AF339" s="1"/>
      <c r="AG339" s="1"/>
      <c r="AH339" s="1"/>
      <c r="AI339" s="1"/>
      <c r="AJ339" s="1"/>
      <c r="AK339" s="1"/>
      <c r="AL339" s="1">
        <f>IFERROR(VLOOKUP(C339,CALC!$K$2:$M$8,2,FALSE),1)</f>
        <v>1.08</v>
      </c>
      <c r="AM339" s="1">
        <f>IFERROR(VLOOKUP(C339,CALC!$K$2:$M$8,3,FALSE),1)</f>
        <v>1.04</v>
      </c>
      <c r="AN339" s="1">
        <f>VLOOKUP(B339,CALC!$E$2:$H$33,3,FALSE)</f>
        <v>0.95</v>
      </c>
      <c r="AO339" s="1">
        <f>VLOOKUP(B339,CALC!$E$2:$H$33,4,FALSE)</f>
        <v>0.97499999999999998</v>
      </c>
      <c r="AP339" s="1"/>
      <c r="AQ339" s="3">
        <f t="shared" si="281"/>
        <v>3.6606142857142854</v>
      </c>
      <c r="AR339" s="3">
        <f t="shared" si="282"/>
        <v>3.8014071428571423</v>
      </c>
      <c r="AS339" s="3">
        <f t="shared" si="283"/>
        <v>3.4318258928571423</v>
      </c>
      <c r="AT339" s="3">
        <f t="shared" si="284"/>
        <v>3.3438303571428563</v>
      </c>
      <c r="AU339" s="3">
        <f t="shared" si="285"/>
        <v>3.5690989285714281</v>
      </c>
      <c r="AV339" s="3">
        <f t="shared" si="286"/>
        <v>3.4775835714285708</v>
      </c>
      <c r="AW339" s="3">
        <f t="shared" si="287"/>
        <v>3.7063719642857138</v>
      </c>
      <c r="AX339" s="3">
        <f t="shared" si="288"/>
        <v>3.6113367857142848</v>
      </c>
      <c r="AY339" s="3">
        <f t="shared" si="289"/>
        <v>-2.2367857142857139</v>
      </c>
      <c r="AZ339" s="3">
        <f t="shared" si="290"/>
        <v>-2.3262571428571426</v>
      </c>
      <c r="BA339" s="3">
        <f t="shared" si="291"/>
        <v>-2.4157285714285712</v>
      </c>
      <c r="BB339" s="3">
        <f t="shared" si="292"/>
        <v>-2.180866071428571</v>
      </c>
      <c r="BC339" s="3">
        <f t="shared" si="293"/>
        <v>-2.1249464285714281</v>
      </c>
      <c r="BD339" s="3">
        <f t="shared" si="294"/>
        <v>-2.2681007142857141</v>
      </c>
      <c r="BE339" s="3">
        <f t="shared" si="295"/>
        <v>-2.2099442857142853</v>
      </c>
      <c r="BF339" s="3">
        <f t="shared" si="296"/>
        <v>-2.3553353571428568</v>
      </c>
      <c r="BG339" s="3">
        <f t="shared" si="297"/>
        <v>-2.2949421428571424</v>
      </c>
    </row>
    <row r="340" spans="1:59" ht="15" x14ac:dyDescent="0.25">
      <c r="A340" s="38" t="s">
        <v>500</v>
      </c>
      <c r="B340" s="38" t="s">
        <v>45</v>
      </c>
      <c r="C340" s="38" t="s">
        <v>196</v>
      </c>
      <c r="D340" s="38"/>
      <c r="E340" s="39">
        <f>AVERAGE(IFERROR(VLOOKUP($A340,'Nates Projections'!$A$8:$O$500,5,FALSE),VLOOKUP($A340,'Blakes Projections'!$A$8:$O$500,5,FALSE)),IFERROR(VLOOKUP($A340,'Blakes Projections'!$A$8:$O$500,5,FALSE),VLOOKUP($A340,'Nates Projections'!$A$8:$O$500,5,FALSE)))</f>
        <v>84</v>
      </c>
      <c r="F340" s="38">
        <f>AVERAGE(IFERROR(VLOOKUP($A340,'Nates Projections'!$A$8:$O$500,6,FALSE),VLOOKUP($A340,'Blakes Projections'!$A$8:$O$500,6,FALSE)),IFERROR(VLOOKUP($A340,'Blakes Projections'!$A$8:$O$500,6,FALSE),VLOOKUP($A340,'Nates Projections'!$A$8:$O$500,6,FALSE)))</f>
        <v>20.2</v>
      </c>
      <c r="G340" s="38">
        <f>AVERAGE(IFERROR(VLOOKUP($A340,'Nates Projections'!$A$8:$O$500,7,FALSE),VLOOKUP($A340,'Blakes Projections'!$A$8:$O$500,7,FALSE)),IFERROR(VLOOKUP($A340,'Blakes Projections'!$A$8:$O$500,7,FALSE),VLOOKUP($A340,'Nates Projections'!$A$8:$O$500,7,FALSE)))</f>
        <v>16.95</v>
      </c>
      <c r="H340" s="38">
        <f>AVERAGE(IFERROR(VLOOKUP($A340,'Nates Projections'!$A$8:$O$500,8,FALSE),VLOOKUP($A340,'Blakes Projections'!$A$8:$O$500,8,FALSE)),IFERROR(VLOOKUP($A340,'Blakes Projections'!$A$8:$O$500,8,FALSE),VLOOKUP($A340,'Nates Projections'!$A$8:$O$500,8,FALSE)))</f>
        <v>37.150000000000006</v>
      </c>
      <c r="I340" s="38">
        <f>AVERAGE(IFERROR(VLOOKUP($A340,'Nates Projections'!$A$8:$O$500,9,FALSE),VLOOKUP($A340,'Blakes Projections'!$A$8:$O$500,9,FALSE)),IFERROR(VLOOKUP($A340,'Blakes Projections'!$A$8:$O$500,9,FALSE),VLOOKUP($A340,'Nates Projections'!$A$8:$O$500,9,FALSE)))</f>
        <v>8.6</v>
      </c>
      <c r="J340" s="38">
        <f>AVERAGE(IFERROR(VLOOKUP($A340,'Nates Projections'!$A$8:$O$500,10,FALSE),VLOOKUP($A340,'Blakes Projections'!$A$8:$O$500,10,FALSE)),IFERROR(VLOOKUP($A340,'Blakes Projections'!$A$8:$O$500,10,FALSE),VLOOKUP($A340,'Nates Projections'!$A$8:$O$500,10,FALSE)))</f>
        <v>143.9</v>
      </c>
      <c r="K340" s="38">
        <f>AVERAGE(IFERROR(VLOOKUP($A340,'Nates Projections'!$A$8:$O$500,11,FALSE),VLOOKUP($A340,'Blakes Projections'!$A$8:$O$500,11,FALSE)),IFERROR(VLOOKUP($A340,'Blakes Projections'!$A$8:$O$500,11,FALSE),VLOOKUP($A340,'Nates Projections'!$A$8:$O$500,11,FALSE)))</f>
        <v>69.349999999999994</v>
      </c>
      <c r="L340" s="38">
        <f>AVERAGE(IFERROR(VLOOKUP($A340,'Nates Projections'!$A$8:$O$500,12,FALSE),VLOOKUP($A340,'Blakes Projections'!$A$8:$O$500,12,FALSE)),IFERROR(VLOOKUP($A340,'Blakes Projections'!$A$8:$O$500,12,FALSE),VLOOKUP($A340,'Nates Projections'!$A$8:$O$500,12,FALSE)))</f>
        <v>32.450000000000003</v>
      </c>
      <c r="M340" s="38">
        <f>AVERAGE(IFERROR(VLOOKUP($A340,'Nates Projections'!$A$8:$O$500,13,FALSE),VLOOKUP($A340,'Blakes Projections'!$A$8:$O$500,13,FALSE)),IFERROR(VLOOKUP($A340,'Blakes Projections'!$A$8:$O$500,13,FALSE),VLOOKUP($A340,'Nates Projections'!$A$8:$O$500,13,FALSE)))</f>
        <v>21.25</v>
      </c>
      <c r="N340" s="52">
        <f t="shared" si="276"/>
        <v>0.14037526059763725</v>
      </c>
      <c r="O340" s="71">
        <f>AVERAGE(IFERROR(VLOOKUP($A340,'Nates Projections'!$A$8:$O$500,15,FALSE),VLOOKUP($A340,'Blakes Projections'!$A$8:$O$500,15,FALSE)),IFERROR(VLOOKUP($A340,'Blakes Projections'!$A$8:$O$500,15,FALSE),VLOOKUP($A340,'Nates Projections'!$A$8:$O$500,15,FALSE)))</f>
        <v>14.125</v>
      </c>
      <c r="P340" s="55">
        <f t="shared" ref="P340:Y340" si="374">IF(F$4="Yes",F340*F$5,0)</f>
        <v>101</v>
      </c>
      <c r="Q340" s="55">
        <f t="shared" si="374"/>
        <v>63.5625</v>
      </c>
      <c r="R340" s="55">
        <f t="shared" si="374"/>
        <v>0</v>
      </c>
      <c r="S340" s="55">
        <f t="shared" si="374"/>
        <v>4.3</v>
      </c>
      <c r="T340" s="55">
        <f t="shared" si="374"/>
        <v>71.95</v>
      </c>
      <c r="U340" s="55">
        <f t="shared" si="374"/>
        <v>20.804999999999996</v>
      </c>
      <c r="V340" s="55">
        <f t="shared" si="374"/>
        <v>19.470000000000002</v>
      </c>
      <c r="W340" s="55">
        <f t="shared" si="374"/>
        <v>0</v>
      </c>
      <c r="X340" s="55">
        <f t="shared" si="374"/>
        <v>0</v>
      </c>
      <c r="Y340" s="56">
        <f t="shared" si="374"/>
        <v>0</v>
      </c>
      <c r="Z340" s="57">
        <f t="shared" si="278"/>
        <v>281.08750000000003</v>
      </c>
      <c r="AA340" s="59">
        <f t="shared" si="279"/>
        <v>3.3462797619047624</v>
      </c>
      <c r="AB340" s="59">
        <f t="shared" si="280"/>
        <v>-2.1316935357142843</v>
      </c>
      <c r="AC340" s="1"/>
      <c r="AD340" s="1"/>
      <c r="AE340" s="1"/>
      <c r="AF340" s="1"/>
      <c r="AG340" s="1"/>
      <c r="AH340" s="1"/>
      <c r="AI340" s="1"/>
      <c r="AJ340" s="1"/>
      <c r="AK340" s="1"/>
      <c r="AL340" s="1">
        <f>IFERROR(VLOOKUP(C340,CALC!$K$2:$M$8,2,FALSE),1)</f>
        <v>1.01</v>
      </c>
      <c r="AM340" s="1">
        <f>IFERROR(VLOOKUP(C340,CALC!$K$2:$M$8,3,FALSE),1)</f>
        <v>1.0049999999999999</v>
      </c>
      <c r="AN340" s="1">
        <f>VLOOKUP(B340,CALC!$E$2:$H$33,3,FALSE)</f>
        <v>0.76</v>
      </c>
      <c r="AO340" s="1">
        <f>VLOOKUP(B340,CALC!$E$2:$H$33,4,FALSE)</f>
        <v>0.88</v>
      </c>
      <c r="AP340" s="1"/>
      <c r="AQ340" s="3">
        <f t="shared" si="281"/>
        <v>3.3630111607142856</v>
      </c>
      <c r="AR340" s="3">
        <f t="shared" si="282"/>
        <v>3.3797425595238102</v>
      </c>
      <c r="AS340" s="3">
        <f t="shared" si="283"/>
        <v>2.944726190476191</v>
      </c>
      <c r="AT340" s="3">
        <f t="shared" si="284"/>
        <v>2.5431726190476196</v>
      </c>
      <c r="AU340" s="3">
        <f t="shared" si="285"/>
        <v>2.9594498214285712</v>
      </c>
      <c r="AV340" s="3">
        <f t="shared" si="286"/>
        <v>2.5558884821428571</v>
      </c>
      <c r="AW340" s="3">
        <f t="shared" si="287"/>
        <v>2.9741734523809531</v>
      </c>
      <c r="AX340" s="3">
        <f t="shared" si="288"/>
        <v>2.568604345238096</v>
      </c>
      <c r="AY340" s="3">
        <f t="shared" si="289"/>
        <v>-2.4103273809523795</v>
      </c>
      <c r="AZ340" s="3">
        <f t="shared" si="290"/>
        <v>-2.4223790178571414</v>
      </c>
      <c r="BA340" s="3">
        <f t="shared" si="291"/>
        <v>-2.4344306547619032</v>
      </c>
      <c r="BB340" s="3">
        <f t="shared" si="292"/>
        <v>-2.1210880952380942</v>
      </c>
      <c r="BC340" s="3">
        <f t="shared" si="293"/>
        <v>-1.8318488095238084</v>
      </c>
      <c r="BD340" s="3">
        <f t="shared" si="294"/>
        <v>-2.1316935357142843</v>
      </c>
      <c r="BE340" s="3">
        <f t="shared" si="295"/>
        <v>-1.8410080535714275</v>
      </c>
      <c r="BF340" s="3">
        <f t="shared" si="296"/>
        <v>-2.1422989761904749</v>
      </c>
      <c r="BG340" s="3">
        <f t="shared" si="297"/>
        <v>-1.8501672976190464</v>
      </c>
    </row>
    <row r="341" spans="1:59" ht="15" x14ac:dyDescent="0.25">
      <c r="A341" s="38" t="s">
        <v>501</v>
      </c>
      <c r="B341" s="38" t="s">
        <v>51</v>
      </c>
      <c r="C341" s="38" t="s">
        <v>181</v>
      </c>
      <c r="D341" s="38"/>
      <c r="E341" s="39">
        <f>AVERAGE(IFERROR(VLOOKUP($A341,'Nates Projections'!$A$8:$O$500,5,FALSE),VLOOKUP($A341,'Blakes Projections'!$A$8:$O$500,5,FALSE)),IFERROR(VLOOKUP($A341,'Blakes Projections'!$A$8:$O$500,5,FALSE),VLOOKUP($A341,'Nates Projections'!$A$8:$O$500,5,FALSE)))</f>
        <v>84</v>
      </c>
      <c r="F341" s="38">
        <f>AVERAGE(IFERROR(VLOOKUP($A341,'Nates Projections'!$A$8:$O$500,6,FALSE),VLOOKUP($A341,'Blakes Projections'!$A$8:$O$500,6,FALSE)),IFERROR(VLOOKUP($A341,'Blakes Projections'!$A$8:$O$500,6,FALSE),VLOOKUP($A341,'Nates Projections'!$A$8:$O$500,6,FALSE)))</f>
        <v>2.7</v>
      </c>
      <c r="G341" s="38">
        <f>AVERAGE(IFERROR(VLOOKUP($A341,'Nates Projections'!$A$8:$O$500,7,FALSE),VLOOKUP($A341,'Blakes Projections'!$A$8:$O$500,7,FALSE)),IFERROR(VLOOKUP($A341,'Blakes Projections'!$A$8:$O$500,7,FALSE),VLOOKUP($A341,'Nates Projections'!$A$8:$O$500,7,FALSE)))</f>
        <v>16.95</v>
      </c>
      <c r="H341" s="38">
        <f>AVERAGE(IFERROR(VLOOKUP($A341,'Nates Projections'!$A$8:$O$500,8,FALSE),VLOOKUP($A341,'Blakes Projections'!$A$8:$O$500,8,FALSE)),IFERROR(VLOOKUP($A341,'Blakes Projections'!$A$8:$O$500,8,FALSE),VLOOKUP($A341,'Nates Projections'!$A$8:$O$500,8,FALSE)))</f>
        <v>19.649999999999999</v>
      </c>
      <c r="I341" s="38">
        <f>AVERAGE(IFERROR(VLOOKUP($A341,'Nates Projections'!$A$8:$O$500,9,FALSE),VLOOKUP($A341,'Blakes Projections'!$A$8:$O$500,9,FALSE)),IFERROR(VLOOKUP($A341,'Blakes Projections'!$A$8:$O$500,9,FALSE),VLOOKUP($A341,'Nates Projections'!$A$8:$O$500,9,FALSE)))</f>
        <v>0</v>
      </c>
      <c r="J341" s="38">
        <f>AVERAGE(IFERROR(VLOOKUP($A341,'Nates Projections'!$A$8:$O$500,10,FALSE),VLOOKUP($A341,'Blakes Projections'!$A$8:$O$500,10,FALSE)),IFERROR(VLOOKUP($A341,'Blakes Projections'!$A$8:$O$500,10,FALSE),VLOOKUP($A341,'Nates Projections'!$A$8:$O$500,10,FALSE)))</f>
        <v>54.4</v>
      </c>
      <c r="K341" s="38">
        <f>AVERAGE(IFERROR(VLOOKUP($A341,'Nates Projections'!$A$8:$O$500,11,FALSE),VLOOKUP($A341,'Blakes Projections'!$A$8:$O$500,11,FALSE)),IFERROR(VLOOKUP($A341,'Blakes Projections'!$A$8:$O$500,11,FALSE),VLOOKUP($A341,'Nates Projections'!$A$8:$O$500,11,FALSE)))</f>
        <v>27.5</v>
      </c>
      <c r="L341" s="38">
        <f>AVERAGE(IFERROR(VLOOKUP($A341,'Nates Projections'!$A$8:$O$500,12,FALSE),VLOOKUP($A341,'Blakes Projections'!$A$8:$O$500,12,FALSE)),IFERROR(VLOOKUP($A341,'Blakes Projections'!$A$8:$O$500,12,FALSE),VLOOKUP($A341,'Nates Projections'!$A$8:$O$500,12,FALSE)))</f>
        <v>188.55</v>
      </c>
      <c r="M341" s="38">
        <f>AVERAGE(IFERROR(VLOOKUP($A341,'Nates Projections'!$A$8:$O$500,13,FALSE),VLOOKUP($A341,'Blakes Projections'!$A$8:$O$500,13,FALSE)),IFERROR(VLOOKUP($A341,'Blakes Projections'!$A$8:$O$500,13,FALSE),VLOOKUP($A341,'Nates Projections'!$A$8:$O$500,13,FALSE)))</f>
        <v>26.9</v>
      </c>
      <c r="N341" s="52">
        <f t="shared" si="276"/>
        <v>4.9632352941176475E-2</v>
      </c>
      <c r="O341" s="71">
        <f>AVERAGE(IFERROR(VLOOKUP($A341,'Nates Projections'!$A$8:$O$500,15,FALSE),VLOOKUP($A341,'Blakes Projections'!$A$8:$O$500,15,FALSE)),IFERROR(VLOOKUP($A341,'Blakes Projections'!$A$8:$O$500,15,FALSE),VLOOKUP($A341,'Nates Projections'!$A$8:$O$500,15,FALSE)))</f>
        <v>19.574999999999999</v>
      </c>
      <c r="P341" s="55">
        <f t="shared" ref="P341:Y341" si="375">IF(F$4="Yes",F341*F$5,0)</f>
        <v>13.5</v>
      </c>
      <c r="Q341" s="55">
        <f t="shared" si="375"/>
        <v>63.5625</v>
      </c>
      <c r="R341" s="55">
        <f t="shared" si="375"/>
        <v>0</v>
      </c>
      <c r="S341" s="55">
        <f t="shared" si="375"/>
        <v>0</v>
      </c>
      <c r="T341" s="55">
        <f t="shared" si="375"/>
        <v>27.2</v>
      </c>
      <c r="U341" s="55">
        <f t="shared" si="375"/>
        <v>8.25</v>
      </c>
      <c r="V341" s="55">
        <f t="shared" si="375"/>
        <v>113.13000000000001</v>
      </c>
      <c r="W341" s="55">
        <f t="shared" si="375"/>
        <v>0</v>
      </c>
      <c r="X341" s="55">
        <f t="shared" si="375"/>
        <v>0</v>
      </c>
      <c r="Y341" s="56">
        <f t="shared" si="375"/>
        <v>0</v>
      </c>
      <c r="Z341" s="57">
        <f t="shared" si="278"/>
        <v>225.64250000000001</v>
      </c>
      <c r="AA341" s="59">
        <f t="shared" si="279"/>
        <v>2.6862202380952382</v>
      </c>
      <c r="AB341" s="59">
        <f t="shared" si="280"/>
        <v>-2.194972827380953</v>
      </c>
      <c r="AC341" s="1"/>
      <c r="AD341" s="1"/>
      <c r="AE341" s="1"/>
      <c r="AF341" s="1"/>
      <c r="AG341" s="1"/>
      <c r="AH341" s="1"/>
      <c r="AI341" s="1"/>
      <c r="AJ341" s="1"/>
      <c r="AK341" s="1"/>
      <c r="AL341" s="1">
        <f>IFERROR(VLOOKUP(C341,CALC!$K$2:$M$8,2,FALSE),1)</f>
        <v>1</v>
      </c>
      <c r="AM341" s="1">
        <f>IFERROR(VLOOKUP(C341,CALC!$K$2:$M$8,3,FALSE),1)</f>
        <v>1</v>
      </c>
      <c r="AN341" s="1">
        <f>VLOOKUP(B341,CALC!$E$2:$H$33,3,FALSE)</f>
        <v>0.97</v>
      </c>
      <c r="AO341" s="1">
        <f>VLOOKUP(B341,CALC!$E$2:$H$33,4,FALSE)</f>
        <v>0.98499999999999999</v>
      </c>
      <c r="AP341" s="1"/>
      <c r="AQ341" s="3">
        <f t="shared" si="281"/>
        <v>2.6862202380952382</v>
      </c>
      <c r="AR341" s="3">
        <f t="shared" si="282"/>
        <v>2.6862202380952382</v>
      </c>
      <c r="AS341" s="3">
        <f t="shared" si="283"/>
        <v>2.6459269345238097</v>
      </c>
      <c r="AT341" s="3">
        <f t="shared" si="284"/>
        <v>2.6056336309523811</v>
      </c>
      <c r="AU341" s="3">
        <f t="shared" si="285"/>
        <v>2.6459269345238097</v>
      </c>
      <c r="AV341" s="3">
        <f t="shared" si="286"/>
        <v>2.6056336309523811</v>
      </c>
      <c r="AW341" s="3">
        <f t="shared" si="287"/>
        <v>2.6459269345238097</v>
      </c>
      <c r="AX341" s="3">
        <f t="shared" si="288"/>
        <v>2.6056336309523811</v>
      </c>
      <c r="AY341" s="3">
        <f t="shared" si="289"/>
        <v>-2.2283988095238101</v>
      </c>
      <c r="AZ341" s="3">
        <f t="shared" si="290"/>
        <v>-2.2283988095238101</v>
      </c>
      <c r="BA341" s="3">
        <f t="shared" si="291"/>
        <v>-2.2283988095238101</v>
      </c>
      <c r="BB341" s="3">
        <f t="shared" si="292"/>
        <v>-2.194972827380953</v>
      </c>
      <c r="BC341" s="3">
        <f t="shared" si="293"/>
        <v>-2.1615468452380959</v>
      </c>
      <c r="BD341" s="3">
        <f t="shared" si="294"/>
        <v>-2.194972827380953</v>
      </c>
      <c r="BE341" s="3">
        <f t="shared" si="295"/>
        <v>-2.1615468452380959</v>
      </c>
      <c r="BF341" s="3">
        <f t="shared" si="296"/>
        <v>-2.194972827380953</v>
      </c>
      <c r="BG341" s="3">
        <f t="shared" si="297"/>
        <v>-2.1615468452380959</v>
      </c>
    </row>
    <row r="342" spans="1:59" ht="15" x14ac:dyDescent="0.25">
      <c r="A342" s="38" t="s">
        <v>497</v>
      </c>
      <c r="B342" s="38" t="s">
        <v>21</v>
      </c>
      <c r="C342" s="38" t="s">
        <v>186</v>
      </c>
      <c r="D342" s="38"/>
      <c r="E342" s="39">
        <f>AVERAGE(IFERROR(VLOOKUP($A342,'Nates Projections'!$A$8:$O$500,5,FALSE),VLOOKUP($A342,'Blakes Projections'!$A$8:$O$500,5,FALSE)),IFERROR(VLOOKUP($A342,'Blakes Projections'!$A$8:$O$500,5,FALSE),VLOOKUP($A342,'Nates Projections'!$A$8:$O$500,5,FALSE)))</f>
        <v>84</v>
      </c>
      <c r="F342" s="38">
        <f>AVERAGE(IFERROR(VLOOKUP($A342,'Nates Projections'!$A$8:$O$500,6,FALSE),VLOOKUP($A342,'Blakes Projections'!$A$8:$O$500,6,FALSE)),IFERROR(VLOOKUP($A342,'Blakes Projections'!$A$8:$O$500,6,FALSE),VLOOKUP($A342,'Nates Projections'!$A$8:$O$500,6,FALSE)))</f>
        <v>15.55</v>
      </c>
      <c r="G342" s="38">
        <f>AVERAGE(IFERROR(VLOOKUP($A342,'Nates Projections'!$A$8:$O$500,7,FALSE),VLOOKUP($A342,'Blakes Projections'!$A$8:$O$500,7,FALSE)),IFERROR(VLOOKUP($A342,'Blakes Projections'!$A$8:$O$500,7,FALSE),VLOOKUP($A342,'Nates Projections'!$A$8:$O$500,7,FALSE)))</f>
        <v>33.450000000000003</v>
      </c>
      <c r="H342" s="38">
        <f>AVERAGE(IFERROR(VLOOKUP($A342,'Nates Projections'!$A$8:$O$500,8,FALSE),VLOOKUP($A342,'Blakes Projections'!$A$8:$O$500,8,FALSE)),IFERROR(VLOOKUP($A342,'Blakes Projections'!$A$8:$O$500,8,FALSE),VLOOKUP($A342,'Nates Projections'!$A$8:$O$500,8,FALSE)))</f>
        <v>49.05</v>
      </c>
      <c r="I342" s="38">
        <f>AVERAGE(IFERROR(VLOOKUP($A342,'Nates Projections'!$A$8:$O$500,9,FALSE),VLOOKUP($A342,'Blakes Projections'!$A$8:$O$500,9,FALSE)),IFERROR(VLOOKUP($A342,'Blakes Projections'!$A$8:$O$500,9,FALSE),VLOOKUP($A342,'Nates Projections'!$A$8:$O$500,9,FALSE)))</f>
        <v>13.1</v>
      </c>
      <c r="J342" s="38">
        <f>AVERAGE(IFERROR(VLOOKUP($A342,'Nates Projections'!$A$8:$O$500,10,FALSE),VLOOKUP($A342,'Blakes Projections'!$A$8:$O$500,10,FALSE)),IFERROR(VLOOKUP($A342,'Blakes Projections'!$A$8:$O$500,10,FALSE),VLOOKUP($A342,'Nates Projections'!$A$8:$O$500,10,FALSE)))</f>
        <v>128.65</v>
      </c>
      <c r="K342" s="38">
        <f>AVERAGE(IFERROR(VLOOKUP($A342,'Nates Projections'!$A$8:$O$500,11,FALSE),VLOOKUP($A342,'Blakes Projections'!$A$8:$O$500,11,FALSE)),IFERROR(VLOOKUP($A342,'Blakes Projections'!$A$8:$O$500,11,FALSE),VLOOKUP($A342,'Nates Projections'!$A$8:$O$500,11,FALSE)))</f>
        <v>22.200000000000003</v>
      </c>
      <c r="L342" s="38">
        <f>AVERAGE(IFERROR(VLOOKUP($A342,'Nates Projections'!$A$8:$O$500,12,FALSE),VLOOKUP($A342,'Blakes Projections'!$A$8:$O$500,12,FALSE)),IFERROR(VLOOKUP($A342,'Blakes Projections'!$A$8:$O$500,12,FALSE),VLOOKUP($A342,'Nates Projections'!$A$8:$O$500,12,FALSE)))</f>
        <v>18.05</v>
      </c>
      <c r="M342" s="38">
        <f>AVERAGE(IFERROR(VLOOKUP($A342,'Nates Projections'!$A$8:$O$500,13,FALSE),VLOOKUP($A342,'Blakes Projections'!$A$8:$O$500,13,FALSE)),IFERROR(VLOOKUP($A342,'Blakes Projections'!$A$8:$O$500,13,FALSE),VLOOKUP($A342,'Nates Projections'!$A$8:$O$500,13,FALSE)))</f>
        <v>16.600000000000001</v>
      </c>
      <c r="N342" s="52">
        <f t="shared" si="276"/>
        <v>0.12087057909055578</v>
      </c>
      <c r="O342" s="71">
        <f>AVERAGE(IFERROR(VLOOKUP($A342,'Nates Projections'!$A$8:$O$500,15,FALSE),VLOOKUP($A342,'Blakes Projections'!$A$8:$O$500,15,FALSE)),IFERROR(VLOOKUP($A342,'Blakes Projections'!$A$8:$O$500,15,FALSE),VLOOKUP($A342,'Nates Projections'!$A$8:$O$500,15,FALSE)))</f>
        <v>15.15</v>
      </c>
      <c r="P342" s="55">
        <f t="shared" ref="P342:Y342" si="376">IF(F$4="Yes",F342*F$5,0)</f>
        <v>77.75</v>
      </c>
      <c r="Q342" s="55">
        <f t="shared" si="376"/>
        <v>125.43750000000001</v>
      </c>
      <c r="R342" s="55">
        <f t="shared" si="376"/>
        <v>0</v>
      </c>
      <c r="S342" s="55">
        <f t="shared" si="376"/>
        <v>6.55</v>
      </c>
      <c r="T342" s="55">
        <f t="shared" si="376"/>
        <v>64.325000000000003</v>
      </c>
      <c r="U342" s="55">
        <f t="shared" si="376"/>
        <v>6.660000000000001</v>
      </c>
      <c r="V342" s="55">
        <f t="shared" si="376"/>
        <v>10.83</v>
      </c>
      <c r="W342" s="55">
        <f t="shared" si="376"/>
        <v>0</v>
      </c>
      <c r="X342" s="55">
        <f t="shared" si="376"/>
        <v>0</v>
      </c>
      <c r="Y342" s="56">
        <f t="shared" si="376"/>
        <v>0</v>
      </c>
      <c r="Z342" s="57">
        <f t="shared" si="278"/>
        <v>291.55250000000001</v>
      </c>
      <c r="AA342" s="59">
        <f t="shared" si="279"/>
        <v>3.4708630952380952</v>
      </c>
      <c r="AB342" s="59">
        <f t="shared" si="280"/>
        <v>-2.2583151190476185</v>
      </c>
      <c r="AC342" s="1"/>
      <c r="AD342" s="1"/>
      <c r="AE342" s="1"/>
      <c r="AF342" s="1"/>
      <c r="AG342" s="1"/>
      <c r="AH342" s="1"/>
      <c r="AI342" s="1"/>
      <c r="AJ342" s="1"/>
      <c r="AK342" s="1"/>
      <c r="AL342" s="1">
        <f>IFERROR(VLOOKUP(C342,CALC!$K$2:$M$8,2,FALSE),1)</f>
        <v>1.08</v>
      </c>
      <c r="AM342" s="1">
        <f>IFERROR(VLOOKUP(C342,CALC!$K$2:$M$8,3,FALSE),1)</f>
        <v>1.04</v>
      </c>
      <c r="AN342" s="1">
        <f>VLOOKUP(B342,CALC!$E$2:$H$33,3,FALSE)</f>
        <v>0.9</v>
      </c>
      <c r="AO342" s="1">
        <f>VLOOKUP(B342,CALC!$E$2:$H$33,4,FALSE)</f>
        <v>0.95</v>
      </c>
      <c r="AP342" s="1"/>
      <c r="AQ342" s="3">
        <f t="shared" si="281"/>
        <v>3.6096976190476191</v>
      </c>
      <c r="AR342" s="3">
        <f t="shared" si="282"/>
        <v>3.748532142857143</v>
      </c>
      <c r="AS342" s="3">
        <f t="shared" si="283"/>
        <v>3.2973199404761901</v>
      </c>
      <c r="AT342" s="3">
        <f t="shared" si="284"/>
        <v>3.123776785714286</v>
      </c>
      <c r="AU342" s="3">
        <f t="shared" si="285"/>
        <v>3.429212738095238</v>
      </c>
      <c r="AV342" s="3">
        <f t="shared" si="286"/>
        <v>3.2487278571428573</v>
      </c>
      <c r="AW342" s="3">
        <f t="shared" si="287"/>
        <v>3.5611055357142858</v>
      </c>
      <c r="AX342" s="3">
        <f t="shared" si="288"/>
        <v>3.3736789285714286</v>
      </c>
      <c r="AY342" s="3">
        <f t="shared" si="289"/>
        <v>-2.2857440476190467</v>
      </c>
      <c r="AZ342" s="3">
        <f t="shared" si="290"/>
        <v>-2.3771738095238089</v>
      </c>
      <c r="BA342" s="3">
        <f t="shared" si="291"/>
        <v>-2.4686035714285706</v>
      </c>
      <c r="BB342" s="3">
        <f t="shared" si="292"/>
        <v>-2.1714568452380942</v>
      </c>
      <c r="BC342" s="3">
        <f t="shared" si="293"/>
        <v>-2.0571696428571422</v>
      </c>
      <c r="BD342" s="3">
        <f t="shared" si="294"/>
        <v>-2.2583151190476185</v>
      </c>
      <c r="BE342" s="3">
        <f t="shared" si="295"/>
        <v>-2.1394564285714281</v>
      </c>
      <c r="BF342" s="3">
        <f t="shared" si="296"/>
        <v>-2.3451733928571419</v>
      </c>
      <c r="BG342" s="3">
        <f t="shared" si="297"/>
        <v>-2.2217432142857136</v>
      </c>
    </row>
    <row r="343" spans="1:59" ht="15" x14ac:dyDescent="0.25">
      <c r="A343" s="38" t="s">
        <v>461</v>
      </c>
      <c r="B343" s="38" t="s">
        <v>70</v>
      </c>
      <c r="C343" s="38" t="s">
        <v>186</v>
      </c>
      <c r="D343" s="38"/>
      <c r="E343" s="39">
        <f>AVERAGE(IFERROR(VLOOKUP($A343,'Nates Projections'!$A$8:$O$500,5,FALSE),VLOOKUP($A343,'Blakes Projections'!$A$8:$O$500,5,FALSE)),IFERROR(VLOOKUP($A343,'Blakes Projections'!$A$8:$O$500,5,FALSE),VLOOKUP($A343,'Nates Projections'!$A$8:$O$500,5,FALSE)))</f>
        <v>84</v>
      </c>
      <c r="F343" s="38">
        <f>AVERAGE(IFERROR(VLOOKUP($A343,'Nates Projections'!$A$8:$O$500,6,FALSE),VLOOKUP($A343,'Blakes Projections'!$A$8:$O$500,6,FALSE)),IFERROR(VLOOKUP($A343,'Blakes Projections'!$A$8:$O$500,6,FALSE),VLOOKUP($A343,'Nates Projections'!$A$8:$O$500,6,FALSE)))</f>
        <v>17.95</v>
      </c>
      <c r="G343" s="38">
        <f>AVERAGE(IFERROR(VLOOKUP($A343,'Nates Projections'!$A$8:$O$500,7,FALSE),VLOOKUP($A343,'Blakes Projections'!$A$8:$O$500,7,FALSE)),IFERROR(VLOOKUP($A343,'Blakes Projections'!$A$8:$O$500,7,FALSE),VLOOKUP($A343,'Nates Projections'!$A$8:$O$500,7,FALSE)))</f>
        <v>24.1</v>
      </c>
      <c r="H343" s="38">
        <f>AVERAGE(IFERROR(VLOOKUP($A343,'Nates Projections'!$A$8:$O$500,8,FALSE),VLOOKUP($A343,'Blakes Projections'!$A$8:$O$500,8,FALSE)),IFERROR(VLOOKUP($A343,'Blakes Projections'!$A$8:$O$500,8,FALSE),VLOOKUP($A343,'Nates Projections'!$A$8:$O$500,8,FALSE)))</f>
        <v>42</v>
      </c>
      <c r="I343" s="38">
        <f>AVERAGE(IFERROR(VLOOKUP($A343,'Nates Projections'!$A$8:$O$500,9,FALSE),VLOOKUP($A343,'Blakes Projections'!$A$8:$O$500,9,FALSE)),IFERROR(VLOOKUP($A343,'Blakes Projections'!$A$8:$O$500,9,FALSE),VLOOKUP($A343,'Nates Projections'!$A$8:$O$500,9,FALSE)))</f>
        <v>2.2000000000000002</v>
      </c>
      <c r="J343" s="38">
        <f>AVERAGE(IFERROR(VLOOKUP($A343,'Nates Projections'!$A$8:$O$500,10,FALSE),VLOOKUP($A343,'Blakes Projections'!$A$8:$O$500,10,FALSE)),IFERROR(VLOOKUP($A343,'Blakes Projections'!$A$8:$O$500,10,FALSE),VLOOKUP($A343,'Nates Projections'!$A$8:$O$500,10,FALSE)))</f>
        <v>125.4</v>
      </c>
      <c r="K343" s="38">
        <f>AVERAGE(IFERROR(VLOOKUP($A343,'Nates Projections'!$A$8:$O$500,11,FALSE),VLOOKUP($A343,'Blakes Projections'!$A$8:$O$500,11,FALSE)),IFERROR(VLOOKUP($A343,'Blakes Projections'!$A$8:$O$500,11,FALSE),VLOOKUP($A343,'Nates Projections'!$A$8:$O$500,11,FALSE)))</f>
        <v>85.1</v>
      </c>
      <c r="L343" s="38">
        <f>AVERAGE(IFERROR(VLOOKUP($A343,'Nates Projections'!$A$8:$O$500,12,FALSE),VLOOKUP($A343,'Blakes Projections'!$A$8:$O$500,12,FALSE)),IFERROR(VLOOKUP($A343,'Blakes Projections'!$A$8:$O$500,12,FALSE),VLOOKUP($A343,'Nates Projections'!$A$8:$O$500,12,FALSE)))</f>
        <v>50.4</v>
      </c>
      <c r="M343" s="38">
        <f>AVERAGE(IFERROR(VLOOKUP($A343,'Nates Projections'!$A$8:$O$500,13,FALSE),VLOOKUP($A343,'Blakes Projections'!$A$8:$O$500,13,FALSE)),IFERROR(VLOOKUP($A343,'Blakes Projections'!$A$8:$O$500,13,FALSE),VLOOKUP($A343,'Nates Projections'!$A$8:$O$500,13,FALSE)))</f>
        <v>14.2</v>
      </c>
      <c r="N343" s="52">
        <f t="shared" si="276"/>
        <v>0.14314194577352471</v>
      </c>
      <c r="O343" s="71">
        <f>AVERAGE(IFERROR(VLOOKUP($A343,'Nates Projections'!$A$8:$O$500,15,FALSE),VLOOKUP($A343,'Blakes Projections'!$A$8:$O$500,15,FALSE)),IFERROR(VLOOKUP($A343,'Blakes Projections'!$A$8:$O$500,15,FALSE),VLOOKUP($A343,'Nates Projections'!$A$8:$O$500,15,FALSE)))</f>
        <v>16.75</v>
      </c>
      <c r="P343" s="55">
        <f t="shared" ref="P343:Y343" si="377">IF(F$4="Yes",F343*F$5,0)</f>
        <v>89.75</v>
      </c>
      <c r="Q343" s="55">
        <f t="shared" si="377"/>
        <v>90.375</v>
      </c>
      <c r="R343" s="55">
        <f t="shared" si="377"/>
        <v>0</v>
      </c>
      <c r="S343" s="55">
        <f t="shared" si="377"/>
        <v>1.1000000000000001</v>
      </c>
      <c r="T343" s="55">
        <f t="shared" si="377"/>
        <v>62.7</v>
      </c>
      <c r="U343" s="55">
        <f t="shared" si="377"/>
        <v>25.529999999999998</v>
      </c>
      <c r="V343" s="55">
        <f t="shared" si="377"/>
        <v>30.24</v>
      </c>
      <c r="W343" s="55">
        <f t="shared" si="377"/>
        <v>0</v>
      </c>
      <c r="X343" s="55">
        <f t="shared" si="377"/>
        <v>0</v>
      </c>
      <c r="Y343" s="56">
        <f t="shared" si="377"/>
        <v>0</v>
      </c>
      <c r="Z343" s="57">
        <f t="shared" si="278"/>
        <v>299.69499999999999</v>
      </c>
      <c r="AA343" s="59">
        <f t="shared" si="279"/>
        <v>3.5677976190476191</v>
      </c>
      <c r="AB343" s="59">
        <f t="shared" si="280"/>
        <v>-2.3787981904761892</v>
      </c>
      <c r="AC343" s="1"/>
      <c r="AD343" s="1"/>
      <c r="AE343" s="1"/>
      <c r="AF343" s="1"/>
      <c r="AG343" s="1"/>
      <c r="AH343" s="1"/>
      <c r="AI343" s="1"/>
      <c r="AJ343" s="1"/>
      <c r="AK343" s="1"/>
      <c r="AL343" s="1">
        <f>IFERROR(VLOOKUP(C343,CALC!$K$2:$M$8,2,FALSE),1)</f>
        <v>1.08</v>
      </c>
      <c r="AM343" s="1">
        <f>IFERROR(VLOOKUP(C343,CALC!$K$2:$M$8,3,FALSE),1)</f>
        <v>1.04</v>
      </c>
      <c r="AN343" s="1">
        <f>VLOOKUP(B343,CALC!$E$2:$H$33,3,FALSE)</f>
        <v>1.0900000000000001</v>
      </c>
      <c r="AO343" s="1">
        <f>VLOOKUP(B343,CALC!$E$2:$H$33,4,FALSE)</f>
        <v>1.0449999999999999</v>
      </c>
      <c r="AP343" s="1"/>
      <c r="AQ343" s="3">
        <f t="shared" si="281"/>
        <v>3.7105095238095238</v>
      </c>
      <c r="AR343" s="3">
        <f t="shared" si="282"/>
        <v>3.853221428571429</v>
      </c>
      <c r="AS343" s="3">
        <f t="shared" si="283"/>
        <v>3.7283485119047617</v>
      </c>
      <c r="AT343" s="3">
        <f t="shared" si="284"/>
        <v>3.8888994047619052</v>
      </c>
      <c r="AU343" s="3">
        <f t="shared" si="285"/>
        <v>3.8774824523809519</v>
      </c>
      <c r="AV343" s="3">
        <f t="shared" si="286"/>
        <v>4.0444553809523809</v>
      </c>
      <c r="AW343" s="3">
        <f t="shared" si="287"/>
        <v>4.026616392857143</v>
      </c>
      <c r="AX343" s="3">
        <f t="shared" si="288"/>
        <v>4.2000113571428583</v>
      </c>
      <c r="AY343" s="3">
        <f t="shared" si="289"/>
        <v>-2.1888095238095229</v>
      </c>
      <c r="AZ343" s="3">
        <f t="shared" si="290"/>
        <v>-2.2763619047619037</v>
      </c>
      <c r="BA343" s="3">
        <f t="shared" si="291"/>
        <v>-2.363914285714285</v>
      </c>
      <c r="BB343" s="3">
        <f t="shared" si="292"/>
        <v>-2.2873059523809514</v>
      </c>
      <c r="BC343" s="3">
        <f t="shared" si="293"/>
        <v>-2.3858023809523803</v>
      </c>
      <c r="BD343" s="3">
        <f t="shared" si="294"/>
        <v>-2.3787981904761892</v>
      </c>
      <c r="BE343" s="3">
        <f t="shared" si="295"/>
        <v>-2.4812344761904752</v>
      </c>
      <c r="BF343" s="3">
        <f t="shared" si="296"/>
        <v>-2.4702904285714276</v>
      </c>
      <c r="BG343" s="3">
        <f t="shared" si="297"/>
        <v>-2.5766665714285706</v>
      </c>
    </row>
    <row r="344" spans="1:59" ht="15" x14ac:dyDescent="0.25">
      <c r="A344" s="38" t="s">
        <v>516</v>
      </c>
      <c r="B344" s="38" t="s">
        <v>41</v>
      </c>
      <c r="C344" s="38" t="s">
        <v>183</v>
      </c>
      <c r="D344" s="38"/>
      <c r="E344" s="39">
        <f>AVERAGE(IFERROR(VLOOKUP($A344,'Nates Projections'!$A$8:$O$500,5,FALSE),VLOOKUP($A344,'Blakes Projections'!$A$8:$O$500,5,FALSE)),IFERROR(VLOOKUP($A344,'Blakes Projections'!$A$8:$O$500,5,FALSE),VLOOKUP($A344,'Nates Projections'!$A$8:$O$500,5,FALSE)))</f>
        <v>84</v>
      </c>
      <c r="F344" s="38">
        <f>AVERAGE(IFERROR(VLOOKUP($A344,'Nates Projections'!$A$8:$O$500,6,FALSE),VLOOKUP($A344,'Blakes Projections'!$A$8:$O$500,6,FALSE)),IFERROR(VLOOKUP($A344,'Blakes Projections'!$A$8:$O$500,6,FALSE),VLOOKUP($A344,'Nates Projections'!$A$8:$O$500,6,FALSE)))</f>
        <v>18.700000000000003</v>
      </c>
      <c r="G344" s="38">
        <f>AVERAGE(IFERROR(VLOOKUP($A344,'Nates Projections'!$A$8:$O$500,7,FALSE),VLOOKUP($A344,'Blakes Projections'!$A$8:$O$500,7,FALSE)),IFERROR(VLOOKUP($A344,'Blakes Projections'!$A$8:$O$500,7,FALSE),VLOOKUP($A344,'Nates Projections'!$A$8:$O$500,7,FALSE)))</f>
        <v>23.2</v>
      </c>
      <c r="H344" s="38">
        <f>AVERAGE(IFERROR(VLOOKUP($A344,'Nates Projections'!$A$8:$O$500,8,FALSE),VLOOKUP($A344,'Blakes Projections'!$A$8:$O$500,8,FALSE)),IFERROR(VLOOKUP($A344,'Blakes Projections'!$A$8:$O$500,8,FALSE),VLOOKUP($A344,'Nates Projections'!$A$8:$O$500,8,FALSE)))</f>
        <v>41.9</v>
      </c>
      <c r="I344" s="38">
        <f>AVERAGE(IFERROR(VLOOKUP($A344,'Nates Projections'!$A$8:$O$500,9,FALSE),VLOOKUP($A344,'Blakes Projections'!$A$8:$O$500,9,FALSE)),IFERROR(VLOOKUP($A344,'Blakes Projections'!$A$8:$O$500,9,FALSE),VLOOKUP($A344,'Nates Projections'!$A$8:$O$500,9,FALSE)))</f>
        <v>4.9000000000000004</v>
      </c>
      <c r="J344" s="38">
        <f>AVERAGE(IFERROR(VLOOKUP($A344,'Nates Projections'!$A$8:$O$500,10,FALSE),VLOOKUP($A344,'Blakes Projections'!$A$8:$O$500,10,FALSE)),IFERROR(VLOOKUP($A344,'Blakes Projections'!$A$8:$O$500,10,FALSE),VLOOKUP($A344,'Nates Projections'!$A$8:$O$500,10,FALSE)))</f>
        <v>125.69999999999999</v>
      </c>
      <c r="K344" s="38">
        <f>AVERAGE(IFERROR(VLOOKUP($A344,'Nates Projections'!$A$8:$O$500,11,FALSE),VLOOKUP($A344,'Blakes Projections'!$A$8:$O$500,11,FALSE)),IFERROR(VLOOKUP($A344,'Blakes Projections'!$A$8:$O$500,11,FALSE),VLOOKUP($A344,'Nates Projections'!$A$8:$O$500,11,FALSE)))</f>
        <v>92.4</v>
      </c>
      <c r="L344" s="38">
        <f>AVERAGE(IFERROR(VLOOKUP($A344,'Nates Projections'!$A$8:$O$500,12,FALSE),VLOOKUP($A344,'Blakes Projections'!$A$8:$O$500,12,FALSE)),IFERROR(VLOOKUP($A344,'Blakes Projections'!$A$8:$O$500,12,FALSE),VLOOKUP($A344,'Nates Projections'!$A$8:$O$500,12,FALSE)))</f>
        <v>36.5</v>
      </c>
      <c r="M344" s="38">
        <f>AVERAGE(IFERROR(VLOOKUP($A344,'Nates Projections'!$A$8:$O$500,13,FALSE),VLOOKUP($A344,'Blakes Projections'!$A$8:$O$500,13,FALSE)),IFERROR(VLOOKUP($A344,'Blakes Projections'!$A$8:$O$500,13,FALSE),VLOOKUP($A344,'Nates Projections'!$A$8:$O$500,13,FALSE)))</f>
        <v>21.450000000000003</v>
      </c>
      <c r="N344" s="52">
        <f t="shared" si="276"/>
        <v>0.14876690533015119</v>
      </c>
      <c r="O344" s="71">
        <f>AVERAGE(IFERROR(VLOOKUP($A344,'Nates Projections'!$A$8:$O$500,15,FALSE),VLOOKUP($A344,'Blakes Projections'!$A$8:$O$500,15,FALSE)),IFERROR(VLOOKUP($A344,'Blakes Projections'!$A$8:$O$500,15,FALSE),VLOOKUP($A344,'Nates Projections'!$A$8:$O$500,15,FALSE)))</f>
        <v>15.225</v>
      </c>
      <c r="P344" s="55">
        <f t="shared" ref="P344:Y344" si="378">IF(F$4="Yes",F344*F$5,0)</f>
        <v>93.500000000000014</v>
      </c>
      <c r="Q344" s="55">
        <f t="shared" si="378"/>
        <v>87</v>
      </c>
      <c r="R344" s="55">
        <f t="shared" si="378"/>
        <v>0</v>
      </c>
      <c r="S344" s="55">
        <f t="shared" si="378"/>
        <v>2.4500000000000002</v>
      </c>
      <c r="T344" s="55">
        <f t="shared" si="378"/>
        <v>62.849999999999994</v>
      </c>
      <c r="U344" s="55">
        <f t="shared" si="378"/>
        <v>27.720000000000002</v>
      </c>
      <c r="V344" s="55">
        <f t="shared" si="378"/>
        <v>21.9</v>
      </c>
      <c r="W344" s="55">
        <f t="shared" si="378"/>
        <v>0</v>
      </c>
      <c r="X344" s="55">
        <f t="shared" si="378"/>
        <v>0</v>
      </c>
      <c r="Y344" s="56">
        <f t="shared" si="378"/>
        <v>0</v>
      </c>
      <c r="Z344" s="57">
        <f t="shared" si="278"/>
        <v>295.41999999999996</v>
      </c>
      <c r="AA344" s="59">
        <f t="shared" si="279"/>
        <v>3.5169047619047613</v>
      </c>
      <c r="AB344" s="59">
        <f t="shared" si="280"/>
        <v>-2.3404889880952378</v>
      </c>
      <c r="AC344" s="1"/>
      <c r="AD344" s="1"/>
      <c r="AE344" s="1"/>
      <c r="AF344" s="1"/>
      <c r="AG344" s="1"/>
      <c r="AH344" s="1"/>
      <c r="AI344" s="1"/>
      <c r="AJ344" s="1"/>
      <c r="AK344" s="1"/>
      <c r="AL344" s="1">
        <f>IFERROR(VLOOKUP(C344,CALC!$K$2:$M$8,2,FALSE),1)</f>
        <v>1.0900000000000001</v>
      </c>
      <c r="AM344" s="1">
        <f>IFERROR(VLOOKUP(C344,CALC!$K$2:$M$8,3,FALSE),1)</f>
        <v>1.0449999999999999</v>
      </c>
      <c r="AN344" s="1">
        <f>VLOOKUP(B344,CALC!$E$2:$H$33,3,FALSE)</f>
        <v>1</v>
      </c>
      <c r="AO344" s="1">
        <f>VLOOKUP(B344,CALC!$E$2:$H$33,4,FALSE)</f>
        <v>1</v>
      </c>
      <c r="AP344" s="1"/>
      <c r="AQ344" s="3">
        <f t="shared" si="281"/>
        <v>3.6751654761904753</v>
      </c>
      <c r="AR344" s="3">
        <f t="shared" si="282"/>
        <v>3.8334261904761902</v>
      </c>
      <c r="AS344" s="3">
        <f t="shared" si="283"/>
        <v>3.5169047619047613</v>
      </c>
      <c r="AT344" s="3">
        <f t="shared" si="284"/>
        <v>3.5169047619047613</v>
      </c>
      <c r="AU344" s="3">
        <f t="shared" si="285"/>
        <v>3.6751654761904753</v>
      </c>
      <c r="AV344" s="3">
        <f t="shared" si="286"/>
        <v>3.6751654761904753</v>
      </c>
      <c r="AW344" s="3">
        <f t="shared" si="287"/>
        <v>3.8334261904761902</v>
      </c>
      <c r="AX344" s="3">
        <f t="shared" si="288"/>
        <v>3.8334261904761902</v>
      </c>
      <c r="AY344" s="3">
        <f t="shared" si="289"/>
        <v>-2.2397023809523806</v>
      </c>
      <c r="AZ344" s="3">
        <f t="shared" si="290"/>
        <v>-2.3404889880952378</v>
      </c>
      <c r="BA344" s="3">
        <f t="shared" si="291"/>
        <v>-2.4412755952380949</v>
      </c>
      <c r="BB344" s="3">
        <f t="shared" si="292"/>
        <v>-2.2397023809523806</v>
      </c>
      <c r="BC344" s="3">
        <f t="shared" si="293"/>
        <v>-2.2397023809523806</v>
      </c>
      <c r="BD344" s="3">
        <f t="shared" si="294"/>
        <v>-2.3404889880952378</v>
      </c>
      <c r="BE344" s="3">
        <f t="shared" si="295"/>
        <v>-2.3404889880952378</v>
      </c>
      <c r="BF344" s="3">
        <f t="shared" si="296"/>
        <v>-2.4412755952380949</v>
      </c>
      <c r="BG344" s="3">
        <f t="shared" si="297"/>
        <v>-2.4412755952380949</v>
      </c>
    </row>
    <row r="345" spans="1:59" ht="15" x14ac:dyDescent="0.25">
      <c r="A345" s="38" t="s">
        <v>503</v>
      </c>
      <c r="B345" s="38" t="s">
        <v>79</v>
      </c>
      <c r="C345" s="38" t="s">
        <v>153</v>
      </c>
      <c r="D345" s="38"/>
      <c r="E345" s="39">
        <f>AVERAGE(IFERROR(VLOOKUP($A345,'Nates Projections'!$A$8:$O$500,5,FALSE),VLOOKUP($A345,'Blakes Projections'!$A$8:$O$500,5,FALSE)),IFERROR(VLOOKUP($A345,'Blakes Projections'!$A$8:$O$500,5,FALSE),VLOOKUP($A345,'Nates Projections'!$A$8:$O$500,5,FALSE)))</f>
        <v>84</v>
      </c>
      <c r="F345" s="38">
        <f>AVERAGE(IFERROR(VLOOKUP($A345,'Nates Projections'!$A$8:$O$500,6,FALSE),VLOOKUP($A345,'Blakes Projections'!$A$8:$O$500,6,FALSE)),IFERROR(VLOOKUP($A345,'Blakes Projections'!$A$8:$O$500,6,FALSE),VLOOKUP($A345,'Nates Projections'!$A$8:$O$500,6,FALSE)))</f>
        <v>15.200000000000001</v>
      </c>
      <c r="G345" s="38">
        <f>AVERAGE(IFERROR(VLOOKUP($A345,'Nates Projections'!$A$8:$O$500,7,FALSE),VLOOKUP($A345,'Blakes Projections'!$A$8:$O$500,7,FALSE)),IFERROR(VLOOKUP($A345,'Blakes Projections'!$A$8:$O$500,7,FALSE),VLOOKUP($A345,'Nates Projections'!$A$8:$O$500,7,FALSE)))</f>
        <v>22.549999999999997</v>
      </c>
      <c r="H345" s="38">
        <f>AVERAGE(IFERROR(VLOOKUP($A345,'Nates Projections'!$A$8:$O$500,8,FALSE),VLOOKUP($A345,'Blakes Projections'!$A$8:$O$500,8,FALSE)),IFERROR(VLOOKUP($A345,'Blakes Projections'!$A$8:$O$500,8,FALSE),VLOOKUP($A345,'Nates Projections'!$A$8:$O$500,8,FALSE)))</f>
        <v>37.799999999999997</v>
      </c>
      <c r="I345" s="38">
        <f>AVERAGE(IFERROR(VLOOKUP($A345,'Nates Projections'!$A$8:$O$500,9,FALSE),VLOOKUP($A345,'Blakes Projections'!$A$8:$O$500,9,FALSE)),IFERROR(VLOOKUP($A345,'Blakes Projections'!$A$8:$O$500,9,FALSE),VLOOKUP($A345,'Nates Projections'!$A$8:$O$500,9,FALSE)))</f>
        <v>4.05</v>
      </c>
      <c r="J345" s="38">
        <f>AVERAGE(IFERROR(VLOOKUP($A345,'Nates Projections'!$A$8:$O$500,10,FALSE),VLOOKUP($A345,'Blakes Projections'!$A$8:$O$500,10,FALSE)),IFERROR(VLOOKUP($A345,'Blakes Projections'!$A$8:$O$500,10,FALSE),VLOOKUP($A345,'Nates Projections'!$A$8:$O$500,10,FALSE)))</f>
        <v>186.45</v>
      </c>
      <c r="K345" s="38">
        <f>AVERAGE(IFERROR(VLOOKUP($A345,'Nates Projections'!$A$8:$O$500,11,FALSE),VLOOKUP($A345,'Blakes Projections'!$A$8:$O$500,11,FALSE)),IFERROR(VLOOKUP($A345,'Blakes Projections'!$A$8:$O$500,11,FALSE),VLOOKUP($A345,'Nates Projections'!$A$8:$O$500,11,FALSE)))</f>
        <v>36.65</v>
      </c>
      <c r="L345" s="38">
        <f>AVERAGE(IFERROR(VLOOKUP($A345,'Nates Projections'!$A$8:$O$500,12,FALSE),VLOOKUP($A345,'Blakes Projections'!$A$8:$O$500,12,FALSE)),IFERROR(VLOOKUP($A345,'Blakes Projections'!$A$8:$O$500,12,FALSE),VLOOKUP($A345,'Nates Projections'!$A$8:$O$500,12,FALSE)))</f>
        <v>31.95</v>
      </c>
      <c r="M345" s="38">
        <f>AVERAGE(IFERROR(VLOOKUP($A345,'Nates Projections'!$A$8:$O$500,13,FALSE),VLOOKUP($A345,'Blakes Projections'!$A$8:$O$500,13,FALSE)),IFERROR(VLOOKUP($A345,'Blakes Projections'!$A$8:$O$500,13,FALSE),VLOOKUP($A345,'Nates Projections'!$A$8:$O$500,13,FALSE)))</f>
        <v>22.5</v>
      </c>
      <c r="N345" s="52">
        <f t="shared" si="276"/>
        <v>8.1523196567444361E-2</v>
      </c>
      <c r="O345" s="71">
        <f>AVERAGE(IFERROR(VLOOKUP($A345,'Nates Projections'!$A$8:$O$500,15,FALSE),VLOOKUP($A345,'Blakes Projections'!$A$8:$O$500,15,FALSE)),IFERROR(VLOOKUP($A345,'Blakes Projections'!$A$8:$O$500,15,FALSE),VLOOKUP($A345,'Nates Projections'!$A$8:$O$500,15,FALSE)))</f>
        <v>18.149999999999999</v>
      </c>
      <c r="P345" s="55">
        <f t="shared" ref="P345:Y345" si="379">IF(F$4="Yes",F345*F$5,0)</f>
        <v>76</v>
      </c>
      <c r="Q345" s="55">
        <f t="shared" si="379"/>
        <v>84.562499999999986</v>
      </c>
      <c r="R345" s="55">
        <f t="shared" si="379"/>
        <v>0</v>
      </c>
      <c r="S345" s="55">
        <f t="shared" si="379"/>
        <v>2.0249999999999999</v>
      </c>
      <c r="T345" s="55">
        <f t="shared" si="379"/>
        <v>93.224999999999994</v>
      </c>
      <c r="U345" s="55">
        <f t="shared" si="379"/>
        <v>10.994999999999999</v>
      </c>
      <c r="V345" s="55">
        <f t="shared" si="379"/>
        <v>19.169999999999998</v>
      </c>
      <c r="W345" s="55">
        <f t="shared" si="379"/>
        <v>0</v>
      </c>
      <c r="X345" s="55">
        <f t="shared" si="379"/>
        <v>0</v>
      </c>
      <c r="Y345" s="56">
        <f t="shared" si="379"/>
        <v>0</v>
      </c>
      <c r="Z345" s="57">
        <f t="shared" si="278"/>
        <v>285.97750000000002</v>
      </c>
      <c r="AA345" s="59">
        <f t="shared" si="279"/>
        <v>3.4044940476190479</v>
      </c>
      <c r="AB345" s="59">
        <f t="shared" si="280"/>
        <v>-2.2474440624999983</v>
      </c>
      <c r="AC345" s="1"/>
      <c r="AD345" s="1"/>
      <c r="AE345" s="1"/>
      <c r="AF345" s="1"/>
      <c r="AG345" s="1"/>
      <c r="AH345" s="1"/>
      <c r="AI345" s="1"/>
      <c r="AJ345" s="1"/>
      <c r="AK345" s="1"/>
      <c r="AL345" s="1">
        <f>IFERROR(VLOOKUP(C345,CALC!$K$2:$M$8,2,FALSE),1)</f>
        <v>0.96</v>
      </c>
      <c r="AM345" s="1">
        <f>IFERROR(VLOOKUP(C345,CALC!$K$2:$M$8,3,FALSE),1)</f>
        <v>0.98</v>
      </c>
      <c r="AN345" s="1">
        <f>VLOOKUP(B345,CALC!$E$2:$H$33,3,FALSE)</f>
        <v>0.95</v>
      </c>
      <c r="AO345" s="1">
        <f>VLOOKUP(B345,CALC!$E$2:$H$33,4,FALSE)</f>
        <v>0.97499999999999998</v>
      </c>
      <c r="AP345" s="1"/>
      <c r="AQ345" s="3">
        <f t="shared" si="281"/>
        <v>3.3364041666666671</v>
      </c>
      <c r="AR345" s="3">
        <f t="shared" si="282"/>
        <v>3.2683142857142857</v>
      </c>
      <c r="AS345" s="3">
        <f t="shared" si="283"/>
        <v>3.3193816964285716</v>
      </c>
      <c r="AT345" s="3">
        <f t="shared" si="284"/>
        <v>3.2342693452380953</v>
      </c>
      <c r="AU345" s="3">
        <f t="shared" si="285"/>
        <v>3.2529940625000004</v>
      </c>
      <c r="AV345" s="3">
        <f t="shared" si="286"/>
        <v>3.1695839583333334</v>
      </c>
      <c r="AW345" s="3">
        <f t="shared" si="287"/>
        <v>3.1866064285714284</v>
      </c>
      <c r="AX345" s="3">
        <f t="shared" si="288"/>
        <v>3.1048985714285715</v>
      </c>
      <c r="AY345" s="3">
        <f t="shared" si="289"/>
        <v>-2.352113095238094</v>
      </c>
      <c r="AZ345" s="3">
        <f t="shared" si="290"/>
        <v>-2.3050708333333318</v>
      </c>
      <c r="BA345" s="3">
        <f t="shared" si="291"/>
        <v>-2.2580285714285702</v>
      </c>
      <c r="BB345" s="3">
        <f t="shared" si="292"/>
        <v>-2.2933102678571418</v>
      </c>
      <c r="BC345" s="3">
        <f t="shared" si="293"/>
        <v>-2.2345074404761891</v>
      </c>
      <c r="BD345" s="3">
        <f t="shared" si="294"/>
        <v>-2.2474440624999983</v>
      </c>
      <c r="BE345" s="3">
        <f t="shared" si="295"/>
        <v>-2.1898172916666652</v>
      </c>
      <c r="BF345" s="3">
        <f t="shared" si="296"/>
        <v>-2.2015778571428557</v>
      </c>
      <c r="BG345" s="3">
        <f t="shared" si="297"/>
        <v>-2.1451271428571417</v>
      </c>
    </row>
    <row r="346" spans="1:59" ht="15" x14ac:dyDescent="0.25">
      <c r="A346" s="38" t="s">
        <v>494</v>
      </c>
      <c r="B346" s="38" t="s">
        <v>83</v>
      </c>
      <c r="C346" s="38" t="s">
        <v>153</v>
      </c>
      <c r="D346" s="1"/>
      <c r="E346" s="39">
        <f>AVERAGE(IFERROR(VLOOKUP($A346,'Nates Projections'!$A$8:$O$500,5,FALSE),VLOOKUP($A346,'Blakes Projections'!$A$8:$O$500,5,FALSE)),IFERROR(VLOOKUP($A346,'Blakes Projections'!$A$8:$O$500,5,FALSE),VLOOKUP($A346,'Nates Projections'!$A$8:$O$500,5,FALSE)))</f>
        <v>84</v>
      </c>
      <c r="F346" s="38">
        <f>AVERAGE(IFERROR(VLOOKUP($A346,'Nates Projections'!$A$8:$O$500,6,FALSE),VLOOKUP($A346,'Blakes Projections'!$A$8:$O$500,6,FALSE)),IFERROR(VLOOKUP($A346,'Blakes Projections'!$A$8:$O$500,6,FALSE),VLOOKUP($A346,'Nates Projections'!$A$8:$O$500,6,FALSE)))</f>
        <v>22.1</v>
      </c>
      <c r="G346" s="38">
        <f>AVERAGE(IFERROR(VLOOKUP($A346,'Nates Projections'!$A$8:$O$500,7,FALSE),VLOOKUP($A346,'Blakes Projections'!$A$8:$O$500,7,FALSE)),IFERROR(VLOOKUP($A346,'Blakes Projections'!$A$8:$O$500,7,FALSE),VLOOKUP($A346,'Nates Projections'!$A$8:$O$500,7,FALSE)))</f>
        <v>15.850000000000001</v>
      </c>
      <c r="H346" s="38">
        <f>AVERAGE(IFERROR(VLOOKUP($A346,'Nates Projections'!$A$8:$O$500,8,FALSE),VLOOKUP($A346,'Blakes Projections'!$A$8:$O$500,8,FALSE)),IFERROR(VLOOKUP($A346,'Blakes Projections'!$A$8:$O$500,8,FALSE),VLOOKUP($A346,'Nates Projections'!$A$8:$O$500,8,FALSE)))</f>
        <v>38</v>
      </c>
      <c r="I346" s="38">
        <f>AVERAGE(IFERROR(VLOOKUP($A346,'Nates Projections'!$A$8:$O$500,9,FALSE),VLOOKUP($A346,'Blakes Projections'!$A$8:$O$500,9,FALSE)),IFERROR(VLOOKUP($A346,'Blakes Projections'!$A$8:$O$500,9,FALSE),VLOOKUP($A346,'Nates Projections'!$A$8:$O$500,9,FALSE)))</f>
        <v>6.4</v>
      </c>
      <c r="J346" s="38">
        <f>AVERAGE(IFERROR(VLOOKUP($A346,'Nates Projections'!$A$8:$O$500,10,FALSE),VLOOKUP($A346,'Blakes Projections'!$A$8:$O$500,10,FALSE)),IFERROR(VLOOKUP($A346,'Blakes Projections'!$A$8:$O$500,10,FALSE),VLOOKUP($A346,'Nates Projections'!$A$8:$O$500,10,FALSE)))</f>
        <v>184.3</v>
      </c>
      <c r="K346" s="38">
        <f>AVERAGE(IFERROR(VLOOKUP($A346,'Nates Projections'!$A$8:$O$500,11,FALSE),VLOOKUP($A346,'Blakes Projections'!$A$8:$O$500,11,FALSE)),IFERROR(VLOOKUP($A346,'Blakes Projections'!$A$8:$O$500,11,FALSE),VLOOKUP($A346,'Nates Projections'!$A$8:$O$500,11,FALSE)))</f>
        <v>27.700000000000003</v>
      </c>
      <c r="L346" s="38">
        <f>AVERAGE(IFERROR(VLOOKUP($A346,'Nates Projections'!$A$8:$O$500,12,FALSE),VLOOKUP($A346,'Blakes Projections'!$A$8:$O$500,12,FALSE)),IFERROR(VLOOKUP($A346,'Blakes Projections'!$A$8:$O$500,12,FALSE),VLOOKUP($A346,'Nates Projections'!$A$8:$O$500,12,FALSE)))</f>
        <v>24.35</v>
      </c>
      <c r="M346" s="38">
        <f>AVERAGE(IFERROR(VLOOKUP($A346,'Nates Projections'!$A$8:$O$500,13,FALSE),VLOOKUP($A346,'Blakes Projections'!$A$8:$O$500,13,FALSE)),IFERROR(VLOOKUP($A346,'Blakes Projections'!$A$8:$O$500,13,FALSE),VLOOKUP($A346,'Nates Projections'!$A$8:$O$500,13,FALSE)))</f>
        <v>25.85</v>
      </c>
      <c r="N346" s="52">
        <f t="shared" si="276"/>
        <v>0.11991318502441671</v>
      </c>
      <c r="O346" s="71">
        <f>AVERAGE(IFERROR(VLOOKUP($A346,'Nates Projections'!$A$8:$O$500,15,FALSE),VLOOKUP($A346,'Blakes Projections'!$A$8:$O$500,15,FALSE)),IFERROR(VLOOKUP($A346,'Blakes Projections'!$A$8:$O$500,15,FALSE),VLOOKUP($A346,'Nates Projections'!$A$8:$O$500,15,FALSE)))</f>
        <v>15.475</v>
      </c>
      <c r="P346" s="55">
        <f t="shared" ref="P346:Y346" si="380">IF(F$4="Yes",F346*F$5,0)</f>
        <v>110.5</v>
      </c>
      <c r="Q346" s="55">
        <f t="shared" si="380"/>
        <v>59.437500000000007</v>
      </c>
      <c r="R346" s="55">
        <f t="shared" si="380"/>
        <v>0</v>
      </c>
      <c r="S346" s="55">
        <f t="shared" si="380"/>
        <v>3.2</v>
      </c>
      <c r="T346" s="55">
        <f t="shared" si="380"/>
        <v>92.15</v>
      </c>
      <c r="U346" s="55">
        <f t="shared" si="380"/>
        <v>8.31</v>
      </c>
      <c r="V346" s="55">
        <f t="shared" si="380"/>
        <v>14.61</v>
      </c>
      <c r="W346" s="55">
        <f t="shared" si="380"/>
        <v>0</v>
      </c>
      <c r="X346" s="55">
        <f t="shared" si="380"/>
        <v>0</v>
      </c>
      <c r="Y346" s="56">
        <f t="shared" si="380"/>
        <v>0</v>
      </c>
      <c r="Z346" s="57">
        <f t="shared" si="278"/>
        <v>288.20750000000004</v>
      </c>
      <c r="AA346" s="59">
        <f t="shared" si="279"/>
        <v>3.4310416666666672</v>
      </c>
      <c r="AB346" s="59">
        <f t="shared" si="280"/>
        <v>-2.301844708333332</v>
      </c>
      <c r="AC346" s="1"/>
      <c r="AD346" s="1"/>
      <c r="AE346" s="1"/>
      <c r="AF346" s="1"/>
      <c r="AG346" s="1"/>
      <c r="AH346" s="1"/>
      <c r="AI346" s="1"/>
      <c r="AJ346" s="1"/>
      <c r="AK346" s="1"/>
      <c r="AL346" s="1">
        <f>IFERROR(VLOOKUP(C346,CALC!$K$2:$M$8,2,FALSE),1)</f>
        <v>0.96</v>
      </c>
      <c r="AM346" s="1">
        <f>IFERROR(VLOOKUP(C346,CALC!$K$2:$M$8,3,FALSE),1)</f>
        <v>0.98</v>
      </c>
      <c r="AN346" s="1">
        <f>VLOOKUP(B346,CALC!$E$2:$H$33,3,FALSE)</f>
        <v>1.02</v>
      </c>
      <c r="AO346" s="1">
        <f>VLOOKUP(B346,CALC!$E$2:$H$33,4,FALSE)</f>
        <v>1.01</v>
      </c>
      <c r="AP346" s="1"/>
      <c r="AQ346" s="3">
        <f t="shared" si="281"/>
        <v>3.3624208333333336</v>
      </c>
      <c r="AR346" s="3">
        <f t="shared" si="282"/>
        <v>3.2938000000000005</v>
      </c>
      <c r="AS346" s="3">
        <f t="shared" si="283"/>
        <v>3.4653520833333338</v>
      </c>
      <c r="AT346" s="3">
        <f t="shared" si="284"/>
        <v>3.4996625000000008</v>
      </c>
      <c r="AU346" s="3">
        <f t="shared" si="285"/>
        <v>3.396045041666667</v>
      </c>
      <c r="AV346" s="3">
        <f t="shared" si="286"/>
        <v>3.4296692500000003</v>
      </c>
      <c r="AW346" s="3">
        <f t="shared" si="287"/>
        <v>3.3267380000000006</v>
      </c>
      <c r="AX346" s="3">
        <f t="shared" si="288"/>
        <v>3.3596760000000008</v>
      </c>
      <c r="AY346" s="3">
        <f t="shared" si="289"/>
        <v>-2.3255654761904747</v>
      </c>
      <c r="AZ346" s="3">
        <f t="shared" si="290"/>
        <v>-2.2790541666666653</v>
      </c>
      <c r="BA346" s="3">
        <f t="shared" si="291"/>
        <v>-2.2325428571428558</v>
      </c>
      <c r="BB346" s="3">
        <f t="shared" si="292"/>
        <v>-2.3488211309523797</v>
      </c>
      <c r="BC346" s="3">
        <f t="shared" si="293"/>
        <v>-2.3720767857142842</v>
      </c>
      <c r="BD346" s="3">
        <f t="shared" si="294"/>
        <v>-2.301844708333332</v>
      </c>
      <c r="BE346" s="3">
        <f t="shared" si="295"/>
        <v>-2.3246352499999987</v>
      </c>
      <c r="BF346" s="3">
        <f t="shared" si="296"/>
        <v>-2.2548682857142843</v>
      </c>
      <c r="BG346" s="3">
        <f t="shared" si="297"/>
        <v>-2.2771937142857128</v>
      </c>
    </row>
    <row r="347" spans="1:59" ht="15" x14ac:dyDescent="0.25">
      <c r="A347" s="38" t="s">
        <v>528</v>
      </c>
      <c r="B347" s="38" t="s">
        <v>39</v>
      </c>
      <c r="C347" s="38" t="s">
        <v>186</v>
      </c>
      <c r="D347" s="38"/>
      <c r="E347" s="39">
        <f>AVERAGE(IFERROR(VLOOKUP($A347,'Nates Projections'!$A$8:$O$500,5,FALSE),VLOOKUP($A347,'Blakes Projections'!$A$8:$O$500,5,FALSE)),IFERROR(VLOOKUP($A347,'Blakes Projections'!$A$8:$O$500,5,FALSE),VLOOKUP($A347,'Nates Projections'!$A$8:$O$500,5,FALSE)))</f>
        <v>84</v>
      </c>
      <c r="F347" s="38">
        <f>AVERAGE(IFERROR(VLOOKUP($A347,'Nates Projections'!$A$8:$O$500,6,FALSE),VLOOKUP($A347,'Blakes Projections'!$A$8:$O$500,6,FALSE)),IFERROR(VLOOKUP($A347,'Blakes Projections'!$A$8:$O$500,6,FALSE),VLOOKUP($A347,'Nates Projections'!$A$8:$O$500,6,FALSE)))</f>
        <v>18.149999999999999</v>
      </c>
      <c r="G347" s="38">
        <f>AVERAGE(IFERROR(VLOOKUP($A347,'Nates Projections'!$A$8:$O$500,7,FALSE),VLOOKUP($A347,'Blakes Projections'!$A$8:$O$500,7,FALSE)),IFERROR(VLOOKUP($A347,'Blakes Projections'!$A$8:$O$500,7,FALSE),VLOOKUP($A347,'Nates Projections'!$A$8:$O$500,7,FALSE)))</f>
        <v>25.15</v>
      </c>
      <c r="H347" s="38">
        <f>AVERAGE(IFERROR(VLOOKUP($A347,'Nates Projections'!$A$8:$O$500,8,FALSE),VLOOKUP($A347,'Blakes Projections'!$A$8:$O$500,8,FALSE)),IFERROR(VLOOKUP($A347,'Blakes Projections'!$A$8:$O$500,8,FALSE),VLOOKUP($A347,'Nates Projections'!$A$8:$O$500,8,FALSE)))</f>
        <v>43.3</v>
      </c>
      <c r="I347" s="38">
        <f>AVERAGE(IFERROR(VLOOKUP($A347,'Nates Projections'!$A$8:$O$500,9,FALSE),VLOOKUP($A347,'Blakes Projections'!$A$8:$O$500,9,FALSE)),IFERROR(VLOOKUP($A347,'Blakes Projections'!$A$8:$O$500,9,FALSE),VLOOKUP($A347,'Nates Projections'!$A$8:$O$500,9,FALSE)))</f>
        <v>11.2</v>
      </c>
      <c r="J347" s="38">
        <f>AVERAGE(IFERROR(VLOOKUP($A347,'Nates Projections'!$A$8:$O$500,10,FALSE),VLOOKUP($A347,'Blakes Projections'!$A$8:$O$500,10,FALSE)),IFERROR(VLOOKUP($A347,'Blakes Projections'!$A$8:$O$500,10,FALSE),VLOOKUP($A347,'Nates Projections'!$A$8:$O$500,10,FALSE)))</f>
        <v>138.6</v>
      </c>
      <c r="K347" s="38">
        <f>AVERAGE(IFERROR(VLOOKUP($A347,'Nates Projections'!$A$8:$O$500,11,FALSE),VLOOKUP($A347,'Blakes Projections'!$A$8:$O$500,11,FALSE)),IFERROR(VLOOKUP($A347,'Blakes Projections'!$A$8:$O$500,11,FALSE),VLOOKUP($A347,'Nates Projections'!$A$8:$O$500,11,FALSE)))</f>
        <v>17.950000000000003</v>
      </c>
      <c r="L347" s="38">
        <f>AVERAGE(IFERROR(VLOOKUP($A347,'Nates Projections'!$A$8:$O$500,12,FALSE),VLOOKUP($A347,'Blakes Projections'!$A$8:$O$500,12,FALSE)),IFERROR(VLOOKUP($A347,'Blakes Projections'!$A$8:$O$500,12,FALSE),VLOOKUP($A347,'Nates Projections'!$A$8:$O$500,12,FALSE)))</f>
        <v>37.549999999999997</v>
      </c>
      <c r="M347" s="38">
        <f>AVERAGE(IFERROR(VLOOKUP($A347,'Nates Projections'!$A$8:$O$500,13,FALSE),VLOOKUP($A347,'Blakes Projections'!$A$8:$O$500,13,FALSE)),IFERROR(VLOOKUP($A347,'Blakes Projections'!$A$8:$O$500,13,FALSE),VLOOKUP($A347,'Nates Projections'!$A$8:$O$500,13,FALSE)))</f>
        <v>16.649999999999999</v>
      </c>
      <c r="N347" s="52">
        <f t="shared" si="276"/>
        <v>0.13095238095238096</v>
      </c>
      <c r="O347" s="71">
        <f>AVERAGE(IFERROR(VLOOKUP($A347,'Nates Projections'!$A$8:$O$500,15,FALSE),VLOOKUP($A347,'Blakes Projections'!$A$8:$O$500,15,FALSE)),IFERROR(VLOOKUP($A347,'Blakes Projections'!$A$8:$O$500,15,FALSE),VLOOKUP($A347,'Nates Projections'!$A$8:$O$500,15,FALSE)))</f>
        <v>14.85</v>
      </c>
      <c r="P347" s="55">
        <f t="shared" ref="P347:Y347" si="381">IF(F$4="Yes",F347*F$5,0)</f>
        <v>90.75</v>
      </c>
      <c r="Q347" s="55">
        <f t="shared" si="381"/>
        <v>94.3125</v>
      </c>
      <c r="R347" s="55">
        <f t="shared" si="381"/>
        <v>0</v>
      </c>
      <c r="S347" s="55">
        <f t="shared" si="381"/>
        <v>5.6</v>
      </c>
      <c r="T347" s="55">
        <f t="shared" si="381"/>
        <v>69.3</v>
      </c>
      <c r="U347" s="55">
        <f t="shared" si="381"/>
        <v>5.3850000000000007</v>
      </c>
      <c r="V347" s="55">
        <f t="shared" si="381"/>
        <v>22.529999999999998</v>
      </c>
      <c r="W347" s="55">
        <f t="shared" si="381"/>
        <v>0</v>
      </c>
      <c r="X347" s="55">
        <f t="shared" si="381"/>
        <v>0</v>
      </c>
      <c r="Y347" s="56">
        <f t="shared" si="381"/>
        <v>0</v>
      </c>
      <c r="Z347" s="57">
        <f t="shared" si="278"/>
        <v>287.87749999999994</v>
      </c>
      <c r="AA347" s="59">
        <f t="shared" si="279"/>
        <v>3.4271130952380946</v>
      </c>
      <c r="AB347" s="59">
        <f t="shared" si="280"/>
        <v>-2.301540119047619</v>
      </c>
      <c r="AC347" s="1"/>
      <c r="AD347" s="1"/>
      <c r="AE347" s="1"/>
      <c r="AF347" s="1"/>
      <c r="AG347" s="1"/>
      <c r="AH347" s="1"/>
      <c r="AI347" s="1"/>
      <c r="AJ347" s="1"/>
      <c r="AK347" s="1"/>
      <c r="AL347" s="1">
        <f>IFERROR(VLOOKUP(C347,CALC!$K$2:$M$8,2,FALSE),1)</f>
        <v>1.08</v>
      </c>
      <c r="AM347" s="1">
        <f>IFERROR(VLOOKUP(C347,CALC!$K$2:$M$8,3,FALSE),1)</f>
        <v>1.04</v>
      </c>
      <c r="AN347" s="1">
        <f>VLOOKUP(B347,CALC!$E$2:$H$33,3,FALSE)</f>
        <v>0.9</v>
      </c>
      <c r="AO347" s="1">
        <f>VLOOKUP(B347,CALC!$E$2:$H$33,4,FALSE)</f>
        <v>0.95</v>
      </c>
      <c r="AP347" s="1"/>
      <c r="AQ347" s="3">
        <f t="shared" si="281"/>
        <v>3.5641976190476186</v>
      </c>
      <c r="AR347" s="3">
        <f t="shared" si="282"/>
        <v>3.7012821428571425</v>
      </c>
      <c r="AS347" s="3">
        <f t="shared" si="283"/>
        <v>3.2557574404761898</v>
      </c>
      <c r="AT347" s="3">
        <f t="shared" si="284"/>
        <v>3.0844017857142854</v>
      </c>
      <c r="AU347" s="3">
        <f t="shared" si="285"/>
        <v>3.3859877380952375</v>
      </c>
      <c r="AV347" s="3">
        <f t="shared" si="286"/>
        <v>3.2077778571428568</v>
      </c>
      <c r="AW347" s="3">
        <f t="shared" si="287"/>
        <v>3.5162180357142852</v>
      </c>
      <c r="AX347" s="3">
        <f t="shared" si="288"/>
        <v>3.3311539285714282</v>
      </c>
      <c r="AY347" s="3">
        <f t="shared" si="289"/>
        <v>-2.3294940476190473</v>
      </c>
      <c r="AZ347" s="3">
        <f t="shared" si="290"/>
        <v>-2.4226738095238094</v>
      </c>
      <c r="BA347" s="3">
        <f t="shared" si="291"/>
        <v>-2.5158535714285715</v>
      </c>
      <c r="BB347" s="3">
        <f t="shared" si="292"/>
        <v>-2.2130193452380951</v>
      </c>
      <c r="BC347" s="3">
        <f t="shared" si="293"/>
        <v>-2.0965446428571428</v>
      </c>
      <c r="BD347" s="3">
        <f t="shared" si="294"/>
        <v>-2.301540119047619</v>
      </c>
      <c r="BE347" s="3">
        <f t="shared" si="295"/>
        <v>-2.1804064285714286</v>
      </c>
      <c r="BF347" s="3">
        <f t="shared" si="296"/>
        <v>-2.390060892857143</v>
      </c>
      <c r="BG347" s="3">
        <f t="shared" si="297"/>
        <v>-2.2642682142857145</v>
      </c>
    </row>
    <row r="348" spans="1:59" ht="15" x14ac:dyDescent="0.25">
      <c r="A348" s="38" t="s">
        <v>507</v>
      </c>
      <c r="B348" s="38" t="s">
        <v>37</v>
      </c>
      <c r="C348" s="38" t="s">
        <v>203</v>
      </c>
      <c r="D348" s="38"/>
      <c r="E348" s="39">
        <f>AVERAGE(IFERROR(VLOOKUP($A348,'Nates Projections'!$A$8:$O$500,5,FALSE),VLOOKUP($A348,'Blakes Projections'!$A$8:$O$500,5,FALSE)),IFERROR(VLOOKUP($A348,'Blakes Projections'!$A$8:$O$500,5,FALSE),VLOOKUP($A348,'Nates Projections'!$A$8:$O$500,5,FALSE)))</f>
        <v>84</v>
      </c>
      <c r="F348" s="38">
        <f>AVERAGE(IFERROR(VLOOKUP($A348,'Nates Projections'!$A$8:$O$500,6,FALSE),VLOOKUP($A348,'Blakes Projections'!$A$8:$O$500,6,FALSE)),IFERROR(VLOOKUP($A348,'Blakes Projections'!$A$8:$O$500,6,FALSE),VLOOKUP($A348,'Nates Projections'!$A$8:$O$500,6,FALSE)))</f>
        <v>14.25</v>
      </c>
      <c r="G348" s="38">
        <f>AVERAGE(IFERROR(VLOOKUP($A348,'Nates Projections'!$A$8:$O$500,7,FALSE),VLOOKUP($A348,'Blakes Projections'!$A$8:$O$500,7,FALSE)),IFERROR(VLOOKUP($A348,'Blakes Projections'!$A$8:$O$500,7,FALSE),VLOOKUP($A348,'Nates Projections'!$A$8:$O$500,7,FALSE)))</f>
        <v>21.8</v>
      </c>
      <c r="H348" s="38">
        <f>AVERAGE(IFERROR(VLOOKUP($A348,'Nates Projections'!$A$8:$O$500,8,FALSE),VLOOKUP($A348,'Blakes Projections'!$A$8:$O$500,8,FALSE)),IFERROR(VLOOKUP($A348,'Blakes Projections'!$A$8:$O$500,8,FALSE),VLOOKUP($A348,'Nates Projections'!$A$8:$O$500,8,FALSE)))</f>
        <v>36.049999999999997</v>
      </c>
      <c r="I348" s="38">
        <f>AVERAGE(IFERROR(VLOOKUP($A348,'Nates Projections'!$A$8:$O$500,9,FALSE),VLOOKUP($A348,'Blakes Projections'!$A$8:$O$500,9,FALSE)),IFERROR(VLOOKUP($A348,'Blakes Projections'!$A$8:$O$500,9,FALSE),VLOOKUP($A348,'Nates Projections'!$A$8:$O$500,9,FALSE)))</f>
        <v>4.75</v>
      </c>
      <c r="J348" s="38">
        <f>AVERAGE(IFERROR(VLOOKUP($A348,'Nates Projections'!$A$8:$O$500,10,FALSE),VLOOKUP($A348,'Blakes Projections'!$A$8:$O$500,10,FALSE)),IFERROR(VLOOKUP($A348,'Blakes Projections'!$A$8:$O$500,10,FALSE),VLOOKUP($A348,'Nates Projections'!$A$8:$O$500,10,FALSE)))</f>
        <v>136.14999999999998</v>
      </c>
      <c r="K348" s="38">
        <f>AVERAGE(IFERROR(VLOOKUP($A348,'Nates Projections'!$A$8:$O$500,11,FALSE),VLOOKUP($A348,'Blakes Projections'!$A$8:$O$500,11,FALSE)),IFERROR(VLOOKUP($A348,'Blakes Projections'!$A$8:$O$500,11,FALSE),VLOOKUP($A348,'Nates Projections'!$A$8:$O$500,11,FALSE)))</f>
        <v>117.25</v>
      </c>
      <c r="L348" s="38">
        <f>AVERAGE(IFERROR(VLOOKUP($A348,'Nates Projections'!$A$8:$O$500,12,FALSE),VLOOKUP($A348,'Blakes Projections'!$A$8:$O$500,12,FALSE)),IFERROR(VLOOKUP($A348,'Blakes Projections'!$A$8:$O$500,12,FALSE),VLOOKUP($A348,'Nates Projections'!$A$8:$O$500,12,FALSE)))</f>
        <v>54.2</v>
      </c>
      <c r="M348" s="38">
        <f>AVERAGE(IFERROR(VLOOKUP($A348,'Nates Projections'!$A$8:$O$500,13,FALSE),VLOOKUP($A348,'Blakes Projections'!$A$8:$O$500,13,FALSE)),IFERROR(VLOOKUP($A348,'Blakes Projections'!$A$8:$O$500,13,FALSE),VLOOKUP($A348,'Nates Projections'!$A$8:$O$500,13,FALSE)))</f>
        <v>75.449999999999989</v>
      </c>
      <c r="N348" s="52">
        <f t="shared" si="276"/>
        <v>0.10466397355857512</v>
      </c>
      <c r="O348" s="71">
        <f>AVERAGE(IFERROR(VLOOKUP($A348,'Nates Projections'!$A$8:$O$500,15,FALSE),VLOOKUP($A348,'Blakes Projections'!$A$8:$O$500,15,FALSE)),IFERROR(VLOOKUP($A348,'Blakes Projections'!$A$8:$O$500,15,FALSE),VLOOKUP($A348,'Nates Projections'!$A$8:$O$500,15,FALSE)))</f>
        <v>16.649999999999999</v>
      </c>
      <c r="P348" s="55">
        <f t="shared" ref="P348:Y348" si="382">IF(F$4="Yes",F348*F$5,0)</f>
        <v>71.25</v>
      </c>
      <c r="Q348" s="55">
        <f t="shared" si="382"/>
        <v>81.75</v>
      </c>
      <c r="R348" s="55">
        <f t="shared" si="382"/>
        <v>0</v>
      </c>
      <c r="S348" s="55">
        <f t="shared" si="382"/>
        <v>2.375</v>
      </c>
      <c r="T348" s="55">
        <f t="shared" si="382"/>
        <v>68.074999999999989</v>
      </c>
      <c r="U348" s="55">
        <f t="shared" si="382"/>
        <v>35.174999999999997</v>
      </c>
      <c r="V348" s="55">
        <f t="shared" si="382"/>
        <v>32.520000000000003</v>
      </c>
      <c r="W348" s="55">
        <f t="shared" si="382"/>
        <v>0</v>
      </c>
      <c r="X348" s="55">
        <f t="shared" si="382"/>
        <v>0</v>
      </c>
      <c r="Y348" s="56">
        <f t="shared" si="382"/>
        <v>0</v>
      </c>
      <c r="Z348" s="57">
        <f t="shared" si="278"/>
        <v>291.14499999999998</v>
      </c>
      <c r="AA348" s="59">
        <f t="shared" si="279"/>
        <v>3.4660119047619045</v>
      </c>
      <c r="AB348" s="59">
        <f t="shared" si="280"/>
        <v>-2.4028916696428562</v>
      </c>
      <c r="AC348" s="1"/>
      <c r="AD348" s="1"/>
      <c r="AE348" s="1"/>
      <c r="AF348" s="1"/>
      <c r="AG348" s="1"/>
      <c r="AH348" s="1"/>
      <c r="AI348" s="1"/>
      <c r="AJ348" s="1"/>
      <c r="AK348" s="1"/>
      <c r="AL348" s="1">
        <f>IFERROR(VLOOKUP(C348,CALC!$K$2:$M$8,2,FALSE),1)</f>
        <v>1.1299999999999999</v>
      </c>
      <c r="AM348" s="1">
        <f>IFERROR(VLOOKUP(C348,CALC!$K$2:$M$8,3,FALSE),1)</f>
        <v>1.0649999999999999</v>
      </c>
      <c r="AN348" s="1">
        <f>VLOOKUP(B348,CALC!$E$2:$H$33,3,FALSE)</f>
        <v>0.97</v>
      </c>
      <c r="AO348" s="1">
        <f>VLOOKUP(B348,CALC!$E$2:$H$33,4,FALSE)</f>
        <v>0.98499999999999999</v>
      </c>
      <c r="AP348" s="1"/>
      <c r="AQ348" s="3">
        <f t="shared" si="281"/>
        <v>3.6913026785714282</v>
      </c>
      <c r="AR348" s="3">
        <f t="shared" si="282"/>
        <v>3.9165934523809516</v>
      </c>
      <c r="AS348" s="3">
        <f t="shared" si="283"/>
        <v>3.4140217261904757</v>
      </c>
      <c r="AT348" s="3">
        <f t="shared" si="284"/>
        <v>3.3620315476190474</v>
      </c>
      <c r="AU348" s="3">
        <f t="shared" si="285"/>
        <v>3.6359331383928568</v>
      </c>
      <c r="AV348" s="3">
        <f t="shared" si="286"/>
        <v>3.5805635982142854</v>
      </c>
      <c r="AW348" s="3">
        <f t="shared" si="287"/>
        <v>3.8578445505952375</v>
      </c>
      <c r="AX348" s="3">
        <f t="shared" si="288"/>
        <v>3.7990956488095229</v>
      </c>
      <c r="AY348" s="3">
        <f t="shared" si="289"/>
        <v>-2.2905952380952375</v>
      </c>
      <c r="AZ348" s="3">
        <f t="shared" si="290"/>
        <v>-2.4394839285714278</v>
      </c>
      <c r="BA348" s="3">
        <f t="shared" si="291"/>
        <v>-2.5883726190476182</v>
      </c>
      <c r="BB348" s="3">
        <f t="shared" si="292"/>
        <v>-2.2562363095238087</v>
      </c>
      <c r="BC348" s="3">
        <f t="shared" si="293"/>
        <v>-2.2218773809523804</v>
      </c>
      <c r="BD348" s="3">
        <f t="shared" si="294"/>
        <v>-2.4028916696428562</v>
      </c>
      <c r="BE348" s="3">
        <f t="shared" si="295"/>
        <v>-2.366299410714285</v>
      </c>
      <c r="BF348" s="3">
        <f t="shared" si="296"/>
        <v>-2.5495470297619041</v>
      </c>
      <c r="BG348" s="3">
        <f t="shared" si="297"/>
        <v>-2.5107214404761895</v>
      </c>
    </row>
    <row r="349" spans="1:59" ht="15" x14ac:dyDescent="0.25">
      <c r="A349" s="38" t="s">
        <v>489</v>
      </c>
      <c r="B349" s="38" t="s">
        <v>39</v>
      </c>
      <c r="C349" s="38" t="s">
        <v>196</v>
      </c>
      <c r="D349" s="38"/>
      <c r="E349" s="39">
        <f>AVERAGE(IFERROR(VLOOKUP($A349,'Nates Projections'!$A$8:$O$500,5,FALSE),VLOOKUP($A349,'Blakes Projections'!$A$8:$O$500,5,FALSE)),IFERROR(VLOOKUP($A349,'Blakes Projections'!$A$8:$O$500,5,FALSE),VLOOKUP($A349,'Nates Projections'!$A$8:$O$500,5,FALSE)))</f>
        <v>84</v>
      </c>
      <c r="F349" s="38">
        <f>AVERAGE(IFERROR(VLOOKUP($A349,'Nates Projections'!$A$8:$O$500,6,FALSE),VLOOKUP($A349,'Blakes Projections'!$A$8:$O$500,6,FALSE)),IFERROR(VLOOKUP($A349,'Blakes Projections'!$A$8:$O$500,6,FALSE),VLOOKUP($A349,'Nates Projections'!$A$8:$O$500,6,FALSE)))</f>
        <v>12</v>
      </c>
      <c r="G349" s="38">
        <f>AVERAGE(IFERROR(VLOOKUP($A349,'Nates Projections'!$A$8:$O$500,7,FALSE),VLOOKUP($A349,'Blakes Projections'!$A$8:$O$500,7,FALSE)),IFERROR(VLOOKUP($A349,'Blakes Projections'!$A$8:$O$500,7,FALSE),VLOOKUP($A349,'Nates Projections'!$A$8:$O$500,7,FALSE)))</f>
        <v>23.85</v>
      </c>
      <c r="H349" s="38">
        <f>AVERAGE(IFERROR(VLOOKUP($A349,'Nates Projections'!$A$8:$O$500,8,FALSE),VLOOKUP($A349,'Blakes Projections'!$A$8:$O$500,8,FALSE)),IFERROR(VLOOKUP($A349,'Blakes Projections'!$A$8:$O$500,8,FALSE),VLOOKUP($A349,'Nates Projections'!$A$8:$O$500,8,FALSE)))</f>
        <v>35.9</v>
      </c>
      <c r="I349" s="38">
        <f>AVERAGE(IFERROR(VLOOKUP($A349,'Nates Projections'!$A$8:$O$500,9,FALSE),VLOOKUP($A349,'Blakes Projections'!$A$8:$O$500,9,FALSE)),IFERROR(VLOOKUP($A349,'Blakes Projections'!$A$8:$O$500,9,FALSE),VLOOKUP($A349,'Nates Projections'!$A$8:$O$500,9,FALSE)))</f>
        <v>0.35</v>
      </c>
      <c r="J349" s="38">
        <f>AVERAGE(IFERROR(VLOOKUP($A349,'Nates Projections'!$A$8:$O$500,10,FALSE),VLOOKUP($A349,'Blakes Projections'!$A$8:$O$500,10,FALSE)),IFERROR(VLOOKUP($A349,'Blakes Projections'!$A$8:$O$500,10,FALSE),VLOOKUP($A349,'Nates Projections'!$A$8:$O$500,10,FALSE)))</f>
        <v>138.19999999999999</v>
      </c>
      <c r="K349" s="38">
        <f>AVERAGE(IFERROR(VLOOKUP($A349,'Nates Projections'!$A$8:$O$500,11,FALSE),VLOOKUP($A349,'Blakes Projections'!$A$8:$O$500,11,FALSE)),IFERROR(VLOOKUP($A349,'Blakes Projections'!$A$8:$O$500,11,FALSE),VLOOKUP($A349,'Nates Projections'!$A$8:$O$500,11,FALSE)))</f>
        <v>111.55</v>
      </c>
      <c r="L349" s="38">
        <f>AVERAGE(IFERROR(VLOOKUP($A349,'Nates Projections'!$A$8:$O$500,12,FALSE),VLOOKUP($A349,'Blakes Projections'!$A$8:$O$500,12,FALSE)),IFERROR(VLOOKUP($A349,'Blakes Projections'!$A$8:$O$500,12,FALSE),VLOOKUP($A349,'Nates Projections'!$A$8:$O$500,12,FALSE)))</f>
        <v>46.4</v>
      </c>
      <c r="M349" s="38">
        <f>AVERAGE(IFERROR(VLOOKUP($A349,'Nates Projections'!$A$8:$O$500,13,FALSE),VLOOKUP($A349,'Blakes Projections'!$A$8:$O$500,13,FALSE)),IFERROR(VLOOKUP($A349,'Blakes Projections'!$A$8:$O$500,13,FALSE),VLOOKUP($A349,'Nates Projections'!$A$8:$O$500,13,FALSE)))</f>
        <v>37.049999999999997</v>
      </c>
      <c r="N349" s="52">
        <f t="shared" si="276"/>
        <v>8.683068017366137E-2</v>
      </c>
      <c r="O349" s="71">
        <f>AVERAGE(IFERROR(VLOOKUP($A349,'Nates Projections'!$A$8:$O$500,15,FALSE),VLOOKUP($A349,'Blakes Projections'!$A$8:$O$500,15,FALSE)),IFERROR(VLOOKUP($A349,'Blakes Projections'!$A$8:$O$500,15,FALSE),VLOOKUP($A349,'Nates Projections'!$A$8:$O$500,15,FALSE)))</f>
        <v>15.4</v>
      </c>
      <c r="P349" s="55">
        <f t="shared" ref="P349:Y349" si="383">IF(F$4="Yes",F349*F$5,0)</f>
        <v>60</v>
      </c>
      <c r="Q349" s="55">
        <f t="shared" si="383"/>
        <v>89.4375</v>
      </c>
      <c r="R349" s="55">
        <f t="shared" si="383"/>
        <v>0</v>
      </c>
      <c r="S349" s="55">
        <f t="shared" si="383"/>
        <v>0.17499999999999999</v>
      </c>
      <c r="T349" s="55">
        <f t="shared" si="383"/>
        <v>69.099999999999994</v>
      </c>
      <c r="U349" s="55">
        <f t="shared" si="383"/>
        <v>33.464999999999996</v>
      </c>
      <c r="V349" s="55">
        <f t="shared" si="383"/>
        <v>27.84</v>
      </c>
      <c r="W349" s="55">
        <f t="shared" si="383"/>
        <v>0</v>
      </c>
      <c r="X349" s="55">
        <f t="shared" si="383"/>
        <v>0</v>
      </c>
      <c r="Y349" s="56">
        <f t="shared" si="383"/>
        <v>0</v>
      </c>
      <c r="Z349" s="57">
        <f t="shared" si="278"/>
        <v>280.01749999999998</v>
      </c>
      <c r="AA349" s="59">
        <f t="shared" si="279"/>
        <v>3.3335416666666666</v>
      </c>
      <c r="AB349" s="59">
        <f t="shared" si="280"/>
        <v>-2.313421763392856</v>
      </c>
      <c r="AC349" s="1"/>
      <c r="AD349" s="1"/>
      <c r="AE349" s="1"/>
      <c r="AF349" s="1"/>
      <c r="AG349" s="1"/>
      <c r="AH349" s="1"/>
      <c r="AI349" s="1"/>
      <c r="AJ349" s="1"/>
      <c r="AK349" s="1"/>
      <c r="AL349" s="1">
        <f>IFERROR(VLOOKUP(C349,CALC!$K$2:$M$8,2,FALSE),1)</f>
        <v>1.01</v>
      </c>
      <c r="AM349" s="1">
        <f>IFERROR(VLOOKUP(C349,CALC!$K$2:$M$8,3,FALSE),1)</f>
        <v>1.0049999999999999</v>
      </c>
      <c r="AN349" s="1">
        <f>VLOOKUP(B349,CALC!$E$2:$H$33,3,FALSE)</f>
        <v>0.9</v>
      </c>
      <c r="AO349" s="1">
        <f>VLOOKUP(B349,CALC!$E$2:$H$33,4,FALSE)</f>
        <v>0.95</v>
      </c>
      <c r="AP349" s="1"/>
      <c r="AQ349" s="3">
        <f t="shared" si="281"/>
        <v>3.3502093749999995</v>
      </c>
      <c r="AR349" s="3">
        <f t="shared" si="282"/>
        <v>3.3668770833333332</v>
      </c>
      <c r="AS349" s="3">
        <f t="shared" si="283"/>
        <v>3.1668645833333331</v>
      </c>
      <c r="AT349" s="3">
        <f t="shared" si="284"/>
        <v>3.0001875</v>
      </c>
      <c r="AU349" s="3">
        <f t="shared" si="285"/>
        <v>3.1826989062499993</v>
      </c>
      <c r="AV349" s="3">
        <f t="shared" si="286"/>
        <v>3.0151884374999995</v>
      </c>
      <c r="AW349" s="3">
        <f t="shared" si="287"/>
        <v>3.1985332291666664</v>
      </c>
      <c r="AX349" s="3">
        <f t="shared" si="288"/>
        <v>3.030189375</v>
      </c>
      <c r="AY349" s="3">
        <f t="shared" si="289"/>
        <v>-2.4230654761904753</v>
      </c>
      <c r="AZ349" s="3">
        <f t="shared" si="290"/>
        <v>-2.4351808035714275</v>
      </c>
      <c r="BA349" s="3">
        <f t="shared" si="291"/>
        <v>-2.4472961309523802</v>
      </c>
      <c r="BB349" s="3">
        <f t="shared" si="292"/>
        <v>-2.3019122023809513</v>
      </c>
      <c r="BC349" s="3">
        <f t="shared" si="293"/>
        <v>-2.1807589285714277</v>
      </c>
      <c r="BD349" s="3">
        <f t="shared" si="294"/>
        <v>-2.313421763392856</v>
      </c>
      <c r="BE349" s="3">
        <f t="shared" si="295"/>
        <v>-2.1916627232142849</v>
      </c>
      <c r="BF349" s="3">
        <f t="shared" si="296"/>
        <v>-2.3249313244047611</v>
      </c>
      <c r="BG349" s="3">
        <f t="shared" si="297"/>
        <v>-2.2025665178571421</v>
      </c>
    </row>
    <row r="350" spans="1:59" ht="15" x14ac:dyDescent="0.25">
      <c r="A350" s="38" t="s">
        <v>502</v>
      </c>
      <c r="B350" s="38" t="s">
        <v>28</v>
      </c>
      <c r="C350" s="38" t="s">
        <v>203</v>
      </c>
      <c r="D350" s="38"/>
      <c r="E350" s="39">
        <f>AVERAGE(IFERROR(VLOOKUP($A350,'Nates Projections'!$A$8:$O$500,5,FALSE),VLOOKUP($A350,'Blakes Projections'!$A$8:$O$500,5,FALSE)),IFERROR(VLOOKUP($A350,'Blakes Projections'!$A$8:$O$500,5,FALSE),VLOOKUP($A350,'Nates Projections'!$A$8:$O$500,5,FALSE)))</f>
        <v>84</v>
      </c>
      <c r="F350" s="38">
        <f>AVERAGE(IFERROR(VLOOKUP($A350,'Nates Projections'!$A$8:$O$500,6,FALSE),VLOOKUP($A350,'Blakes Projections'!$A$8:$O$500,6,FALSE)),IFERROR(VLOOKUP($A350,'Blakes Projections'!$A$8:$O$500,6,FALSE),VLOOKUP($A350,'Nates Projections'!$A$8:$O$500,6,FALSE)))</f>
        <v>16.149999999999999</v>
      </c>
      <c r="G350" s="38">
        <f>AVERAGE(IFERROR(VLOOKUP($A350,'Nates Projections'!$A$8:$O$500,7,FALSE),VLOOKUP($A350,'Blakes Projections'!$A$8:$O$500,7,FALSE)),IFERROR(VLOOKUP($A350,'Blakes Projections'!$A$8:$O$500,7,FALSE),VLOOKUP($A350,'Nates Projections'!$A$8:$O$500,7,FALSE)))</f>
        <v>27.9</v>
      </c>
      <c r="H350" s="38">
        <f>AVERAGE(IFERROR(VLOOKUP($A350,'Nates Projections'!$A$8:$O$500,8,FALSE),VLOOKUP($A350,'Blakes Projections'!$A$8:$O$500,8,FALSE)),IFERROR(VLOOKUP($A350,'Blakes Projections'!$A$8:$O$500,8,FALSE),VLOOKUP($A350,'Nates Projections'!$A$8:$O$500,8,FALSE)))</f>
        <v>44.05</v>
      </c>
      <c r="I350" s="38">
        <f>AVERAGE(IFERROR(VLOOKUP($A350,'Nates Projections'!$A$8:$O$500,9,FALSE),VLOOKUP($A350,'Blakes Projections'!$A$8:$O$500,9,FALSE)),IFERROR(VLOOKUP($A350,'Blakes Projections'!$A$8:$O$500,9,FALSE),VLOOKUP($A350,'Nates Projections'!$A$8:$O$500,9,FALSE)))</f>
        <v>6.95</v>
      </c>
      <c r="J350" s="38">
        <f>AVERAGE(IFERROR(VLOOKUP($A350,'Nates Projections'!$A$8:$O$500,10,FALSE),VLOOKUP($A350,'Blakes Projections'!$A$8:$O$500,10,FALSE)),IFERROR(VLOOKUP($A350,'Blakes Projections'!$A$8:$O$500,10,FALSE),VLOOKUP($A350,'Nates Projections'!$A$8:$O$500,10,FALSE)))</f>
        <v>103.5</v>
      </c>
      <c r="K350" s="38">
        <f>AVERAGE(IFERROR(VLOOKUP($A350,'Nates Projections'!$A$8:$O$500,11,FALSE),VLOOKUP($A350,'Blakes Projections'!$A$8:$O$500,11,FALSE)),IFERROR(VLOOKUP($A350,'Blakes Projections'!$A$8:$O$500,11,FALSE),VLOOKUP($A350,'Nates Projections'!$A$8:$O$500,11,FALSE)))</f>
        <v>106.94999999999999</v>
      </c>
      <c r="L350" s="38">
        <f>AVERAGE(IFERROR(VLOOKUP($A350,'Nates Projections'!$A$8:$O$500,12,FALSE),VLOOKUP($A350,'Blakes Projections'!$A$8:$O$500,12,FALSE)),IFERROR(VLOOKUP($A350,'Blakes Projections'!$A$8:$O$500,12,FALSE),VLOOKUP($A350,'Nates Projections'!$A$8:$O$500,12,FALSE)))</f>
        <v>33.799999999999997</v>
      </c>
      <c r="M350" s="38">
        <f>AVERAGE(IFERROR(VLOOKUP($A350,'Nates Projections'!$A$8:$O$500,13,FALSE),VLOOKUP($A350,'Blakes Projections'!$A$8:$O$500,13,FALSE)),IFERROR(VLOOKUP($A350,'Blakes Projections'!$A$8:$O$500,13,FALSE),VLOOKUP($A350,'Nates Projections'!$A$8:$O$500,13,FALSE)))</f>
        <v>66.8</v>
      </c>
      <c r="N350" s="52">
        <f t="shared" si="276"/>
        <v>0.15603864734299516</v>
      </c>
      <c r="O350" s="71">
        <f>AVERAGE(IFERROR(VLOOKUP($A350,'Nates Projections'!$A$8:$O$500,15,FALSE),VLOOKUP($A350,'Blakes Projections'!$A$8:$O$500,15,FALSE)),IFERROR(VLOOKUP($A350,'Blakes Projections'!$A$8:$O$500,15,FALSE),VLOOKUP($A350,'Nates Projections'!$A$8:$O$500,15,FALSE)))</f>
        <v>13.025</v>
      </c>
      <c r="P350" s="55">
        <f t="shared" ref="P350:Y350" si="384">IF(F$4="Yes",F350*F$5,0)</f>
        <v>80.75</v>
      </c>
      <c r="Q350" s="55">
        <f t="shared" si="384"/>
        <v>104.625</v>
      </c>
      <c r="R350" s="55">
        <f t="shared" si="384"/>
        <v>0</v>
      </c>
      <c r="S350" s="55">
        <f t="shared" si="384"/>
        <v>3.4750000000000001</v>
      </c>
      <c r="T350" s="55">
        <f t="shared" si="384"/>
        <v>51.75</v>
      </c>
      <c r="U350" s="55">
        <f t="shared" si="384"/>
        <v>32.084999999999994</v>
      </c>
      <c r="V350" s="55">
        <f t="shared" si="384"/>
        <v>20.279999999999998</v>
      </c>
      <c r="W350" s="55">
        <f t="shared" si="384"/>
        <v>0</v>
      </c>
      <c r="X350" s="55">
        <f t="shared" si="384"/>
        <v>0</v>
      </c>
      <c r="Y350" s="56">
        <f t="shared" si="384"/>
        <v>0</v>
      </c>
      <c r="Z350" s="57">
        <f t="shared" si="278"/>
        <v>292.96499999999997</v>
      </c>
      <c r="AA350" s="59">
        <f t="shared" si="279"/>
        <v>3.487678571428571</v>
      </c>
      <c r="AB350" s="59">
        <f t="shared" si="280"/>
        <v>-2.4647371071428563</v>
      </c>
      <c r="AC350" s="1"/>
      <c r="AD350" s="1"/>
      <c r="AE350" s="1"/>
      <c r="AF350" s="1"/>
      <c r="AG350" s="1"/>
      <c r="AH350" s="1"/>
      <c r="AI350" s="1"/>
      <c r="AJ350" s="1"/>
      <c r="AK350" s="1"/>
      <c r="AL350" s="1">
        <f>IFERROR(VLOOKUP(C350,CALC!$K$2:$M$8,2,FALSE),1)</f>
        <v>1.1299999999999999</v>
      </c>
      <c r="AM350" s="1">
        <f>IFERROR(VLOOKUP(C350,CALC!$K$2:$M$8,3,FALSE),1)</f>
        <v>1.0649999999999999</v>
      </c>
      <c r="AN350" s="1">
        <f>VLOOKUP(B350,CALC!$E$2:$H$33,3,FALSE)</f>
        <v>1.04</v>
      </c>
      <c r="AO350" s="1">
        <f>VLOOKUP(B350,CALC!$E$2:$H$33,4,FALSE)</f>
        <v>1.02</v>
      </c>
      <c r="AP350" s="1"/>
      <c r="AQ350" s="3">
        <f t="shared" si="281"/>
        <v>3.7143776785714278</v>
      </c>
      <c r="AR350" s="3">
        <f t="shared" si="282"/>
        <v>3.941076785714285</v>
      </c>
      <c r="AS350" s="3">
        <f t="shared" si="283"/>
        <v>3.5574321428571425</v>
      </c>
      <c r="AT350" s="3">
        <f t="shared" si="284"/>
        <v>3.627185714285714</v>
      </c>
      <c r="AU350" s="3">
        <f t="shared" si="285"/>
        <v>3.7886652321428564</v>
      </c>
      <c r="AV350" s="3">
        <f t="shared" si="286"/>
        <v>3.8629527857142851</v>
      </c>
      <c r="AW350" s="3">
        <f t="shared" si="287"/>
        <v>4.0198983214285704</v>
      </c>
      <c r="AX350" s="3">
        <f t="shared" si="288"/>
        <v>4.0987198571428562</v>
      </c>
      <c r="AY350" s="3">
        <f t="shared" si="289"/>
        <v>-2.268928571428571</v>
      </c>
      <c r="AZ350" s="3">
        <f t="shared" si="290"/>
        <v>-2.4164089285714279</v>
      </c>
      <c r="BA350" s="3">
        <f t="shared" si="291"/>
        <v>-2.5638892857142848</v>
      </c>
      <c r="BB350" s="3">
        <f t="shared" si="292"/>
        <v>-2.3143071428571425</v>
      </c>
      <c r="BC350" s="3">
        <f t="shared" si="293"/>
        <v>-2.3596857142857139</v>
      </c>
      <c r="BD350" s="3">
        <f t="shared" si="294"/>
        <v>-2.4647371071428563</v>
      </c>
      <c r="BE350" s="3">
        <f t="shared" si="295"/>
        <v>-2.5130652857142852</v>
      </c>
      <c r="BF350" s="3">
        <f t="shared" si="296"/>
        <v>-2.6151670714285706</v>
      </c>
      <c r="BG350" s="3">
        <f t="shared" si="297"/>
        <v>-2.6664448571428561</v>
      </c>
    </row>
    <row r="351" spans="1:59" ht="15" x14ac:dyDescent="0.25">
      <c r="A351" s="38" t="s">
        <v>520</v>
      </c>
      <c r="B351" s="38" t="s">
        <v>51</v>
      </c>
      <c r="C351" s="38" t="s">
        <v>196</v>
      </c>
      <c r="D351" s="38"/>
      <c r="E351" s="39">
        <f>AVERAGE(IFERROR(VLOOKUP($A351,'Nates Projections'!$A$8:$O$500,5,FALSE),VLOOKUP($A351,'Blakes Projections'!$A$8:$O$500,5,FALSE)),IFERROR(VLOOKUP($A351,'Blakes Projections'!$A$8:$O$500,5,FALSE),VLOOKUP($A351,'Nates Projections'!$A$8:$O$500,5,FALSE)))</f>
        <v>84</v>
      </c>
      <c r="F351" s="38">
        <f>AVERAGE(IFERROR(VLOOKUP($A351,'Nates Projections'!$A$8:$O$500,6,FALSE),VLOOKUP($A351,'Blakes Projections'!$A$8:$O$500,6,FALSE)),IFERROR(VLOOKUP($A351,'Blakes Projections'!$A$8:$O$500,6,FALSE),VLOOKUP($A351,'Nates Projections'!$A$8:$O$500,6,FALSE)))</f>
        <v>19.649999999999999</v>
      </c>
      <c r="G351" s="38">
        <f>AVERAGE(IFERROR(VLOOKUP($A351,'Nates Projections'!$A$8:$O$500,7,FALSE),VLOOKUP($A351,'Blakes Projections'!$A$8:$O$500,7,FALSE)),IFERROR(VLOOKUP($A351,'Blakes Projections'!$A$8:$O$500,7,FALSE),VLOOKUP($A351,'Nates Projections'!$A$8:$O$500,7,FALSE)))</f>
        <v>21.950000000000003</v>
      </c>
      <c r="H351" s="38">
        <f>AVERAGE(IFERROR(VLOOKUP($A351,'Nates Projections'!$A$8:$O$500,8,FALSE),VLOOKUP($A351,'Blakes Projections'!$A$8:$O$500,8,FALSE)),IFERROR(VLOOKUP($A351,'Blakes Projections'!$A$8:$O$500,8,FALSE),VLOOKUP($A351,'Nates Projections'!$A$8:$O$500,8,FALSE)))</f>
        <v>41.6</v>
      </c>
      <c r="I351" s="38">
        <f>AVERAGE(IFERROR(VLOOKUP($A351,'Nates Projections'!$A$8:$O$500,9,FALSE),VLOOKUP($A351,'Blakes Projections'!$A$8:$O$500,9,FALSE)),IFERROR(VLOOKUP($A351,'Blakes Projections'!$A$8:$O$500,9,FALSE),VLOOKUP($A351,'Nates Projections'!$A$8:$O$500,9,FALSE)))</f>
        <v>4.5999999999999996</v>
      </c>
      <c r="J351" s="38">
        <f>AVERAGE(IFERROR(VLOOKUP($A351,'Nates Projections'!$A$8:$O$500,10,FALSE),VLOOKUP($A351,'Blakes Projections'!$A$8:$O$500,10,FALSE)),IFERROR(VLOOKUP($A351,'Blakes Projections'!$A$8:$O$500,10,FALSE),VLOOKUP($A351,'Nates Projections'!$A$8:$O$500,10,FALSE)))</f>
        <v>147.44999999999999</v>
      </c>
      <c r="K351" s="38">
        <f>AVERAGE(IFERROR(VLOOKUP($A351,'Nates Projections'!$A$8:$O$500,11,FALSE),VLOOKUP($A351,'Blakes Projections'!$A$8:$O$500,11,FALSE)),IFERROR(VLOOKUP($A351,'Blakes Projections'!$A$8:$O$500,11,FALSE),VLOOKUP($A351,'Nates Projections'!$A$8:$O$500,11,FALSE)))</f>
        <v>31.75</v>
      </c>
      <c r="L351" s="38">
        <f>AVERAGE(IFERROR(VLOOKUP($A351,'Nates Projections'!$A$8:$O$500,12,FALSE),VLOOKUP($A351,'Blakes Projections'!$A$8:$O$500,12,FALSE)),IFERROR(VLOOKUP($A351,'Blakes Projections'!$A$8:$O$500,12,FALSE),VLOOKUP($A351,'Nates Projections'!$A$8:$O$500,12,FALSE)))</f>
        <v>27.1</v>
      </c>
      <c r="M351" s="38">
        <f>AVERAGE(IFERROR(VLOOKUP($A351,'Nates Projections'!$A$8:$O$500,13,FALSE),VLOOKUP($A351,'Blakes Projections'!$A$8:$O$500,13,FALSE)),IFERROR(VLOOKUP($A351,'Blakes Projections'!$A$8:$O$500,13,FALSE),VLOOKUP($A351,'Nates Projections'!$A$8:$O$500,13,FALSE)))</f>
        <v>13</v>
      </c>
      <c r="N351" s="52">
        <f t="shared" si="276"/>
        <v>0.13326551373346898</v>
      </c>
      <c r="O351" s="71">
        <f>AVERAGE(IFERROR(VLOOKUP($A351,'Nates Projections'!$A$8:$O$500,15,FALSE),VLOOKUP($A351,'Blakes Projections'!$A$8:$O$500,15,FALSE)),IFERROR(VLOOKUP($A351,'Blakes Projections'!$A$8:$O$500,15,FALSE),VLOOKUP($A351,'Nates Projections'!$A$8:$O$500,15,FALSE)))</f>
        <v>14.95</v>
      </c>
      <c r="P351" s="55">
        <f t="shared" ref="P351:Y351" si="385">IF(F$4="Yes",F351*F$5,0)</f>
        <v>98.25</v>
      </c>
      <c r="Q351" s="55">
        <f t="shared" si="385"/>
        <v>82.312500000000014</v>
      </c>
      <c r="R351" s="55">
        <f t="shared" si="385"/>
        <v>0</v>
      </c>
      <c r="S351" s="55">
        <f t="shared" si="385"/>
        <v>2.2999999999999998</v>
      </c>
      <c r="T351" s="55">
        <f t="shared" si="385"/>
        <v>73.724999999999994</v>
      </c>
      <c r="U351" s="55">
        <f t="shared" si="385"/>
        <v>9.5250000000000004</v>
      </c>
      <c r="V351" s="55">
        <f t="shared" si="385"/>
        <v>16.260000000000002</v>
      </c>
      <c r="W351" s="55">
        <f t="shared" si="385"/>
        <v>0</v>
      </c>
      <c r="X351" s="55">
        <f t="shared" si="385"/>
        <v>0</v>
      </c>
      <c r="Y351" s="56">
        <f t="shared" si="385"/>
        <v>0</v>
      </c>
      <c r="Z351" s="57">
        <f t="shared" si="278"/>
        <v>282.37249999999995</v>
      </c>
      <c r="AA351" s="59">
        <f t="shared" si="279"/>
        <v>3.3615773809523803</v>
      </c>
      <c r="AB351" s="59">
        <f t="shared" si="280"/>
        <v>-2.3708998370535705</v>
      </c>
      <c r="AC351" s="1"/>
      <c r="AD351" s="1"/>
      <c r="AE351" s="1"/>
      <c r="AF351" s="1"/>
      <c r="AG351" s="1"/>
      <c r="AH351" s="1"/>
      <c r="AI351" s="1"/>
      <c r="AJ351" s="1"/>
      <c r="AK351" s="1"/>
      <c r="AL351" s="1">
        <f>IFERROR(VLOOKUP(C351,CALC!$K$2:$M$8,2,FALSE),1)</f>
        <v>1.01</v>
      </c>
      <c r="AM351" s="1">
        <f>IFERROR(VLOOKUP(C351,CALC!$K$2:$M$8,3,FALSE),1)</f>
        <v>1.0049999999999999</v>
      </c>
      <c r="AN351" s="1">
        <f>VLOOKUP(B351,CALC!$E$2:$H$33,3,FALSE)</f>
        <v>0.97</v>
      </c>
      <c r="AO351" s="1">
        <f>VLOOKUP(B351,CALC!$E$2:$H$33,4,FALSE)</f>
        <v>0.98499999999999999</v>
      </c>
      <c r="AP351" s="1"/>
      <c r="AQ351" s="3">
        <f t="shared" si="281"/>
        <v>3.378385267857142</v>
      </c>
      <c r="AR351" s="3">
        <f t="shared" si="282"/>
        <v>3.3951931547619041</v>
      </c>
      <c r="AS351" s="3">
        <f t="shared" si="283"/>
        <v>3.3111537202380945</v>
      </c>
      <c r="AT351" s="3">
        <f t="shared" si="284"/>
        <v>3.2607300595238087</v>
      </c>
      <c r="AU351" s="3">
        <f t="shared" si="285"/>
        <v>3.3277094888392846</v>
      </c>
      <c r="AV351" s="3">
        <f t="shared" si="286"/>
        <v>3.2770337098214277</v>
      </c>
      <c r="AW351" s="3">
        <f t="shared" si="287"/>
        <v>3.3442652574404756</v>
      </c>
      <c r="AX351" s="3">
        <f t="shared" si="288"/>
        <v>3.2933373601190468</v>
      </c>
      <c r="AY351" s="3">
        <f t="shared" si="289"/>
        <v>-2.3950297619047616</v>
      </c>
      <c r="AZ351" s="3">
        <f t="shared" si="290"/>
        <v>-2.407004910714285</v>
      </c>
      <c r="BA351" s="3">
        <f t="shared" si="291"/>
        <v>-2.4189800595238093</v>
      </c>
      <c r="BB351" s="3">
        <f t="shared" si="292"/>
        <v>-2.3591043154761899</v>
      </c>
      <c r="BC351" s="3">
        <f t="shared" si="293"/>
        <v>-2.3231788690476187</v>
      </c>
      <c r="BD351" s="3">
        <f t="shared" si="294"/>
        <v>-2.3708998370535705</v>
      </c>
      <c r="BE351" s="3">
        <f t="shared" si="295"/>
        <v>-2.3347947633928565</v>
      </c>
      <c r="BF351" s="3">
        <f t="shared" si="296"/>
        <v>-2.3826953586309521</v>
      </c>
      <c r="BG351" s="3">
        <f t="shared" si="297"/>
        <v>-2.3464106577380952</v>
      </c>
    </row>
    <row r="352" spans="1:59" ht="15" x14ac:dyDescent="0.25">
      <c r="A352" s="38" t="s">
        <v>523</v>
      </c>
      <c r="B352" s="38" t="s">
        <v>93</v>
      </c>
      <c r="C352" s="38" t="s">
        <v>196</v>
      </c>
      <c r="D352" s="38"/>
      <c r="E352" s="39">
        <f>AVERAGE(IFERROR(VLOOKUP($A352,'Nates Projections'!$A$8:$O$500,5,FALSE),VLOOKUP($A352,'Blakes Projections'!$A$8:$O$500,5,FALSE)),IFERROR(VLOOKUP($A352,'Blakes Projections'!$A$8:$O$500,5,FALSE),VLOOKUP($A352,'Nates Projections'!$A$8:$O$500,5,FALSE)))</f>
        <v>84</v>
      </c>
      <c r="F352" s="38">
        <f>AVERAGE(IFERROR(VLOOKUP($A352,'Nates Projections'!$A$8:$O$500,6,FALSE),VLOOKUP($A352,'Blakes Projections'!$A$8:$O$500,6,FALSE)),IFERROR(VLOOKUP($A352,'Blakes Projections'!$A$8:$O$500,6,FALSE),VLOOKUP($A352,'Nates Projections'!$A$8:$O$500,6,FALSE)))</f>
        <v>17.950000000000003</v>
      </c>
      <c r="G352" s="38">
        <f>AVERAGE(IFERROR(VLOOKUP($A352,'Nates Projections'!$A$8:$O$500,7,FALSE),VLOOKUP($A352,'Blakes Projections'!$A$8:$O$500,7,FALSE)),IFERROR(VLOOKUP($A352,'Blakes Projections'!$A$8:$O$500,7,FALSE),VLOOKUP($A352,'Nates Projections'!$A$8:$O$500,7,FALSE)))</f>
        <v>22.1</v>
      </c>
      <c r="H352" s="38">
        <f>AVERAGE(IFERROR(VLOOKUP($A352,'Nates Projections'!$A$8:$O$500,8,FALSE),VLOOKUP($A352,'Blakes Projections'!$A$8:$O$500,8,FALSE)),IFERROR(VLOOKUP($A352,'Blakes Projections'!$A$8:$O$500,8,FALSE),VLOOKUP($A352,'Nates Projections'!$A$8:$O$500,8,FALSE)))</f>
        <v>40</v>
      </c>
      <c r="I352" s="38">
        <f>AVERAGE(IFERROR(VLOOKUP($A352,'Nates Projections'!$A$8:$O$500,9,FALSE),VLOOKUP($A352,'Blakes Projections'!$A$8:$O$500,9,FALSE)),IFERROR(VLOOKUP($A352,'Blakes Projections'!$A$8:$O$500,9,FALSE),VLOOKUP($A352,'Nates Projections'!$A$8:$O$500,9,FALSE)))</f>
        <v>7.3999999999999995</v>
      </c>
      <c r="J352" s="38">
        <f>AVERAGE(IFERROR(VLOOKUP($A352,'Nates Projections'!$A$8:$O$500,10,FALSE),VLOOKUP($A352,'Blakes Projections'!$A$8:$O$500,10,FALSE)),IFERROR(VLOOKUP($A352,'Blakes Projections'!$A$8:$O$500,10,FALSE),VLOOKUP($A352,'Nates Projections'!$A$8:$O$500,10,FALSE)))</f>
        <v>156.94999999999999</v>
      </c>
      <c r="K352" s="38">
        <f>AVERAGE(IFERROR(VLOOKUP($A352,'Nates Projections'!$A$8:$O$500,11,FALSE),VLOOKUP($A352,'Blakes Projections'!$A$8:$O$500,11,FALSE)),IFERROR(VLOOKUP($A352,'Blakes Projections'!$A$8:$O$500,11,FALSE),VLOOKUP($A352,'Nates Projections'!$A$8:$O$500,11,FALSE)))</f>
        <v>20.299999999999997</v>
      </c>
      <c r="L352" s="38">
        <f>AVERAGE(IFERROR(VLOOKUP($A352,'Nates Projections'!$A$8:$O$500,12,FALSE),VLOOKUP($A352,'Blakes Projections'!$A$8:$O$500,12,FALSE)),IFERROR(VLOOKUP($A352,'Blakes Projections'!$A$8:$O$500,12,FALSE),VLOOKUP($A352,'Nates Projections'!$A$8:$O$500,12,FALSE)))</f>
        <v>45.25</v>
      </c>
      <c r="M352" s="38">
        <f>AVERAGE(IFERROR(VLOOKUP($A352,'Nates Projections'!$A$8:$O$500,13,FALSE),VLOOKUP($A352,'Blakes Projections'!$A$8:$O$500,13,FALSE)),IFERROR(VLOOKUP($A352,'Blakes Projections'!$A$8:$O$500,13,FALSE),VLOOKUP($A352,'Nates Projections'!$A$8:$O$500,13,FALSE)))</f>
        <v>23.85</v>
      </c>
      <c r="N352" s="52">
        <f t="shared" si="276"/>
        <v>0.11436763300414148</v>
      </c>
      <c r="O352" s="71">
        <f>AVERAGE(IFERROR(VLOOKUP($A352,'Nates Projections'!$A$8:$O$500,15,FALSE),VLOOKUP($A352,'Blakes Projections'!$A$8:$O$500,15,FALSE)),IFERROR(VLOOKUP($A352,'Blakes Projections'!$A$8:$O$500,15,FALSE),VLOOKUP($A352,'Nates Projections'!$A$8:$O$500,15,FALSE)))</f>
        <v>15.8</v>
      </c>
      <c r="P352" s="55">
        <f t="shared" ref="P352:Y352" si="386">IF(F$4="Yes",F352*F$5,0)</f>
        <v>89.750000000000014</v>
      </c>
      <c r="Q352" s="55">
        <f t="shared" si="386"/>
        <v>82.875</v>
      </c>
      <c r="R352" s="55">
        <f t="shared" si="386"/>
        <v>0</v>
      </c>
      <c r="S352" s="55">
        <f t="shared" si="386"/>
        <v>3.6999999999999997</v>
      </c>
      <c r="T352" s="55">
        <f t="shared" si="386"/>
        <v>78.474999999999994</v>
      </c>
      <c r="U352" s="55">
        <f t="shared" si="386"/>
        <v>6.089999999999999</v>
      </c>
      <c r="V352" s="55">
        <f t="shared" si="386"/>
        <v>27.15</v>
      </c>
      <c r="W352" s="55">
        <f t="shared" si="386"/>
        <v>0</v>
      </c>
      <c r="X352" s="55">
        <f t="shared" si="386"/>
        <v>0</v>
      </c>
      <c r="Y352" s="56">
        <f t="shared" si="386"/>
        <v>0</v>
      </c>
      <c r="Z352" s="57">
        <f t="shared" si="278"/>
        <v>288.03999999999996</v>
      </c>
      <c r="AA352" s="59">
        <f t="shared" si="279"/>
        <v>3.4290476190476187</v>
      </c>
      <c r="AB352" s="59">
        <f t="shared" si="280"/>
        <v>-2.4444612008928557</v>
      </c>
      <c r="AC352" s="1"/>
      <c r="AD352" s="1"/>
      <c r="AE352" s="1"/>
      <c r="AF352" s="1"/>
      <c r="AG352" s="1"/>
      <c r="AH352" s="1"/>
      <c r="AI352" s="1"/>
      <c r="AJ352" s="1"/>
      <c r="AK352" s="1"/>
      <c r="AL352" s="1">
        <f>IFERROR(VLOOKUP(C352,CALC!$K$2:$M$8,2,FALSE),1)</f>
        <v>1.01</v>
      </c>
      <c r="AM352" s="1">
        <f>IFERROR(VLOOKUP(C352,CALC!$K$2:$M$8,3,FALSE),1)</f>
        <v>1.0049999999999999</v>
      </c>
      <c r="AN352" s="1">
        <f>VLOOKUP(B352,CALC!$E$2:$H$33,3,FALSE)</f>
        <v>1.0900000000000001</v>
      </c>
      <c r="AO352" s="1">
        <f>VLOOKUP(B352,CALC!$E$2:$H$33,4,FALSE)</f>
        <v>1.0449999999999999</v>
      </c>
      <c r="AP352" s="1"/>
      <c r="AQ352" s="3">
        <f t="shared" si="281"/>
        <v>3.4461928571428566</v>
      </c>
      <c r="AR352" s="3">
        <f t="shared" si="282"/>
        <v>3.463338095238095</v>
      </c>
      <c r="AS352" s="3">
        <f t="shared" si="283"/>
        <v>3.5833547619047614</v>
      </c>
      <c r="AT352" s="3">
        <f t="shared" si="284"/>
        <v>3.7376619047619046</v>
      </c>
      <c r="AU352" s="3">
        <f t="shared" si="285"/>
        <v>3.601271535714285</v>
      </c>
      <c r="AV352" s="3">
        <f t="shared" si="286"/>
        <v>3.7563502142857139</v>
      </c>
      <c r="AW352" s="3">
        <f t="shared" si="287"/>
        <v>3.6191883095238091</v>
      </c>
      <c r="AX352" s="3">
        <f t="shared" si="288"/>
        <v>3.7750385238095236</v>
      </c>
      <c r="AY352" s="3">
        <f t="shared" si="289"/>
        <v>-2.3275595238095232</v>
      </c>
      <c r="AZ352" s="3">
        <f t="shared" si="290"/>
        <v>-2.3391973214285704</v>
      </c>
      <c r="BA352" s="3">
        <f t="shared" si="291"/>
        <v>-2.3508351190476184</v>
      </c>
      <c r="BB352" s="3">
        <f t="shared" si="292"/>
        <v>-2.4322997023809516</v>
      </c>
      <c r="BC352" s="3">
        <f t="shared" si="293"/>
        <v>-2.5370398809523804</v>
      </c>
      <c r="BD352" s="3">
        <f t="shared" si="294"/>
        <v>-2.4444612008928557</v>
      </c>
      <c r="BE352" s="3">
        <f t="shared" si="295"/>
        <v>-2.5497250803571418</v>
      </c>
      <c r="BF352" s="3">
        <f t="shared" si="296"/>
        <v>-2.4566226994047611</v>
      </c>
      <c r="BG352" s="3">
        <f t="shared" si="297"/>
        <v>-2.5624102797619042</v>
      </c>
    </row>
    <row r="353" spans="1:59" ht="15" x14ac:dyDescent="0.25">
      <c r="A353" s="38" t="s">
        <v>564</v>
      </c>
      <c r="B353" s="38" t="s">
        <v>32</v>
      </c>
      <c r="C353" s="38" t="s">
        <v>191</v>
      </c>
      <c r="D353" s="1"/>
      <c r="E353" s="39">
        <f>AVERAGE(IFERROR(VLOOKUP($A353,'Nates Projections'!$A$8:$O$500,5,FALSE),VLOOKUP($A353,'Blakes Projections'!$A$8:$O$500,5,FALSE)),IFERROR(VLOOKUP($A353,'Blakes Projections'!$A$8:$O$500,5,FALSE),VLOOKUP($A353,'Nates Projections'!$A$8:$O$500,5,FALSE)))</f>
        <v>84</v>
      </c>
      <c r="F353" s="40">
        <f>AVERAGE(IFERROR(VLOOKUP($A353,'Nates Projections'!$A$8:$O$500,6,FALSE),VLOOKUP($A353,'Blakes Projections'!$A$8:$O$500,6,FALSE)),IFERROR(VLOOKUP($A353,'Blakes Projections'!$A$8:$O$500,6,FALSE),VLOOKUP($A353,'Nates Projections'!$A$8:$O$500,6,FALSE)))</f>
        <v>17.7</v>
      </c>
      <c r="G353" s="40">
        <f>AVERAGE(IFERROR(VLOOKUP($A353,'Nates Projections'!$A$8:$O$500,7,FALSE),VLOOKUP($A353,'Blakes Projections'!$A$8:$O$500,7,FALSE)),IFERROR(VLOOKUP($A353,'Blakes Projections'!$A$8:$O$500,7,FALSE),VLOOKUP($A353,'Nates Projections'!$A$8:$O$500,7,FALSE)))</f>
        <v>18.100000000000001</v>
      </c>
      <c r="H353" s="40">
        <f>AVERAGE(IFERROR(VLOOKUP($A353,'Nates Projections'!$A$8:$O$500,8,FALSE),VLOOKUP($A353,'Blakes Projections'!$A$8:$O$500,8,FALSE)),IFERROR(VLOOKUP($A353,'Blakes Projections'!$A$8:$O$500,8,FALSE),VLOOKUP($A353,'Nates Projections'!$A$8:$O$500,8,FALSE)))</f>
        <v>35.9</v>
      </c>
      <c r="I353" s="40">
        <f>AVERAGE(IFERROR(VLOOKUP($A353,'Nates Projections'!$A$8:$O$500,9,FALSE),VLOOKUP($A353,'Blakes Projections'!$A$8:$O$500,9,FALSE)),IFERROR(VLOOKUP($A353,'Blakes Projections'!$A$8:$O$500,9,FALSE),VLOOKUP($A353,'Nates Projections'!$A$8:$O$500,9,FALSE)))</f>
        <v>2.7</v>
      </c>
      <c r="J353" s="40">
        <f>AVERAGE(IFERROR(VLOOKUP($A353,'Nates Projections'!$A$8:$O$500,10,FALSE),VLOOKUP($A353,'Blakes Projections'!$A$8:$O$500,10,FALSE)),IFERROR(VLOOKUP($A353,'Blakes Projections'!$A$8:$O$500,10,FALSE),VLOOKUP($A353,'Nates Projections'!$A$8:$O$500,10,FALSE)))</f>
        <v>157.30000000000001</v>
      </c>
      <c r="K353" s="40">
        <f>AVERAGE(IFERROR(VLOOKUP($A353,'Nates Projections'!$A$8:$O$500,11,FALSE),VLOOKUP($A353,'Blakes Projections'!$A$8:$O$500,11,FALSE)),IFERROR(VLOOKUP($A353,'Blakes Projections'!$A$8:$O$500,11,FALSE),VLOOKUP($A353,'Nates Projections'!$A$8:$O$500,11,FALSE)))</f>
        <v>143.9</v>
      </c>
      <c r="L353" s="40">
        <f>AVERAGE(IFERROR(VLOOKUP($A353,'Nates Projections'!$A$8:$O$500,12,FALSE),VLOOKUP($A353,'Blakes Projections'!$A$8:$O$500,12,FALSE)),IFERROR(VLOOKUP($A353,'Blakes Projections'!$A$8:$O$500,12,FALSE),VLOOKUP($A353,'Nates Projections'!$A$8:$O$500,12,FALSE)))</f>
        <v>20.100000000000001</v>
      </c>
      <c r="M353" s="40">
        <f>AVERAGE(IFERROR(VLOOKUP($A353,'Nates Projections'!$A$8:$O$500,13,FALSE),VLOOKUP($A353,'Blakes Projections'!$A$8:$O$500,13,FALSE)),IFERROR(VLOOKUP($A353,'Blakes Projections'!$A$8:$O$500,13,FALSE),VLOOKUP($A353,'Nates Projections'!$A$8:$O$500,13,FALSE)))</f>
        <v>32.4</v>
      </c>
      <c r="N353" s="52">
        <f t="shared" si="276"/>
        <v>0.11252383979656706</v>
      </c>
      <c r="O353" s="124">
        <f>AVERAGE(IFERROR(VLOOKUP($A353,'Nates Projections'!$A$8:$O$500,15,FALSE),VLOOKUP($A353,'Blakes Projections'!$A$8:$O$500,15,FALSE)),IFERROR(VLOOKUP($A353,'Blakes Projections'!$A$8:$O$500,15,FALSE),VLOOKUP($A353,'Nates Projections'!$A$8:$O$500,15,FALSE)))</f>
        <v>13.25</v>
      </c>
      <c r="P353" s="55">
        <f t="shared" ref="P353:Y353" si="387">IF(F$4="Yes",F353*F$5,0)</f>
        <v>88.5</v>
      </c>
      <c r="Q353" s="55">
        <f t="shared" si="387"/>
        <v>67.875</v>
      </c>
      <c r="R353" s="55">
        <f t="shared" si="387"/>
        <v>0</v>
      </c>
      <c r="S353" s="55">
        <f t="shared" si="387"/>
        <v>1.35</v>
      </c>
      <c r="T353" s="55">
        <f t="shared" si="387"/>
        <v>78.650000000000006</v>
      </c>
      <c r="U353" s="55">
        <f t="shared" si="387"/>
        <v>43.17</v>
      </c>
      <c r="V353" s="55">
        <f t="shared" si="387"/>
        <v>12.06</v>
      </c>
      <c r="W353" s="55">
        <f t="shared" si="387"/>
        <v>0</v>
      </c>
      <c r="X353" s="55">
        <f t="shared" si="387"/>
        <v>0</v>
      </c>
      <c r="Y353" s="56">
        <f t="shared" si="387"/>
        <v>0</v>
      </c>
      <c r="Z353" s="57">
        <f t="shared" si="278"/>
        <v>291.60500000000002</v>
      </c>
      <c r="AA353" s="59">
        <f t="shared" si="279"/>
        <v>3.4714880952380955</v>
      </c>
      <c r="AB353" s="59">
        <f t="shared" si="280"/>
        <v>-2.4948929761904752</v>
      </c>
      <c r="AC353" s="1"/>
      <c r="AD353" s="1"/>
      <c r="AE353" s="1"/>
      <c r="AF353" s="1"/>
      <c r="AG353" s="1"/>
      <c r="AH353" s="1"/>
      <c r="AI353" s="1"/>
      <c r="AJ353" s="1"/>
      <c r="AK353" s="1"/>
      <c r="AL353" s="1">
        <f>IFERROR(VLOOKUP(C353,CALC!$K$2:$M$8,2,FALSE),1)</f>
        <v>1.06</v>
      </c>
      <c r="AM353" s="1">
        <f>IFERROR(VLOOKUP(C353,CALC!$K$2:$M$8,3,FALSE),1)</f>
        <v>1.03</v>
      </c>
      <c r="AN353" s="1">
        <f>VLOOKUP(B353,CALC!$E$2:$H$33,3,FALSE)</f>
        <v>1.1200000000000001</v>
      </c>
      <c r="AO353" s="1">
        <f>VLOOKUP(B353,CALC!$E$2:$H$33,4,FALSE)</f>
        <v>1.06</v>
      </c>
      <c r="AP353" s="1"/>
      <c r="AQ353" s="3">
        <f t="shared" si="281"/>
        <v>3.5756327380952384</v>
      </c>
      <c r="AR353" s="3">
        <f t="shared" si="282"/>
        <v>3.6797773809523813</v>
      </c>
      <c r="AS353" s="3">
        <f t="shared" si="283"/>
        <v>3.6797773809523813</v>
      </c>
      <c r="AT353" s="3">
        <f t="shared" si="284"/>
        <v>3.8880666666666674</v>
      </c>
      <c r="AU353" s="3">
        <f t="shared" si="285"/>
        <v>3.7901707023809528</v>
      </c>
      <c r="AV353" s="3">
        <f t="shared" si="286"/>
        <v>4.0047086666666676</v>
      </c>
      <c r="AW353" s="3">
        <f t="shared" si="287"/>
        <v>3.9005640238095243</v>
      </c>
      <c r="AX353" s="3">
        <f t="shared" si="288"/>
        <v>4.1213506666666673</v>
      </c>
      <c r="AY353" s="3">
        <f t="shared" si="289"/>
        <v>-2.2851190476190464</v>
      </c>
      <c r="AZ353" s="3">
        <f t="shared" si="290"/>
        <v>-2.353672619047618</v>
      </c>
      <c r="BA353" s="3">
        <f t="shared" si="291"/>
        <v>-2.4222261904761893</v>
      </c>
      <c r="BB353" s="3">
        <f t="shared" si="292"/>
        <v>-2.4222261904761893</v>
      </c>
      <c r="BC353" s="3">
        <f t="shared" si="293"/>
        <v>-2.5593333333333321</v>
      </c>
      <c r="BD353" s="3">
        <f t="shared" si="294"/>
        <v>-2.4948929761904752</v>
      </c>
      <c r="BE353" s="3">
        <f t="shared" si="295"/>
        <v>-2.6361133333333324</v>
      </c>
      <c r="BF353" s="3">
        <f t="shared" si="296"/>
        <v>-2.5675597619047608</v>
      </c>
      <c r="BG353" s="3">
        <f t="shared" si="297"/>
        <v>-2.7128933333333323</v>
      </c>
    </row>
    <row r="354" spans="1:59" ht="15" x14ac:dyDescent="0.25">
      <c r="A354" s="38" t="s">
        <v>506</v>
      </c>
      <c r="B354" s="38" t="s">
        <v>32</v>
      </c>
      <c r="C354" s="38" t="s">
        <v>181</v>
      </c>
      <c r="D354" s="38"/>
      <c r="E354" s="39">
        <f>AVERAGE(IFERROR(VLOOKUP($A354,'Nates Projections'!$A$8:$O$500,5,FALSE),VLOOKUP($A354,'Blakes Projections'!$A$8:$O$500,5,FALSE)),IFERROR(VLOOKUP($A354,'Blakes Projections'!$A$8:$O$500,5,FALSE),VLOOKUP($A354,'Nates Projections'!$A$8:$O$500,5,FALSE)))</f>
        <v>84</v>
      </c>
      <c r="F354" s="38">
        <f>AVERAGE(IFERROR(VLOOKUP($A354,'Nates Projections'!$A$8:$O$500,6,FALSE),VLOOKUP($A354,'Blakes Projections'!$A$8:$O$500,6,FALSE)),IFERROR(VLOOKUP($A354,'Blakes Projections'!$A$8:$O$500,6,FALSE),VLOOKUP($A354,'Nates Projections'!$A$8:$O$500,6,FALSE)))</f>
        <v>3.85</v>
      </c>
      <c r="G354" s="38">
        <f>AVERAGE(IFERROR(VLOOKUP($A354,'Nates Projections'!$A$8:$O$500,7,FALSE),VLOOKUP($A354,'Blakes Projections'!$A$8:$O$500,7,FALSE)),IFERROR(VLOOKUP($A354,'Blakes Projections'!$A$8:$O$500,7,FALSE),VLOOKUP($A354,'Nates Projections'!$A$8:$O$500,7,FALSE)))</f>
        <v>29.15</v>
      </c>
      <c r="H354" s="38">
        <f>AVERAGE(IFERROR(VLOOKUP($A354,'Nates Projections'!$A$8:$O$500,8,FALSE),VLOOKUP($A354,'Blakes Projections'!$A$8:$O$500,8,FALSE)),IFERROR(VLOOKUP($A354,'Blakes Projections'!$A$8:$O$500,8,FALSE),VLOOKUP($A354,'Nates Projections'!$A$8:$O$500,8,FALSE)))</f>
        <v>32.950000000000003</v>
      </c>
      <c r="I354" s="38">
        <f>AVERAGE(IFERROR(VLOOKUP($A354,'Nates Projections'!$A$8:$O$500,9,FALSE),VLOOKUP($A354,'Blakes Projections'!$A$8:$O$500,9,FALSE)),IFERROR(VLOOKUP($A354,'Blakes Projections'!$A$8:$O$500,9,FALSE),VLOOKUP($A354,'Nates Projections'!$A$8:$O$500,9,FALSE)))</f>
        <v>0</v>
      </c>
      <c r="J354" s="38">
        <f>AVERAGE(IFERROR(VLOOKUP($A354,'Nates Projections'!$A$8:$O$500,10,FALSE),VLOOKUP($A354,'Blakes Projections'!$A$8:$O$500,10,FALSE)),IFERROR(VLOOKUP($A354,'Blakes Projections'!$A$8:$O$500,10,FALSE),VLOOKUP($A354,'Nates Projections'!$A$8:$O$500,10,FALSE)))</f>
        <v>65</v>
      </c>
      <c r="K354" s="38">
        <f>AVERAGE(IFERROR(VLOOKUP($A354,'Nates Projections'!$A$8:$O$500,11,FALSE),VLOOKUP($A354,'Blakes Projections'!$A$8:$O$500,11,FALSE)),IFERROR(VLOOKUP($A354,'Blakes Projections'!$A$8:$O$500,11,FALSE),VLOOKUP($A354,'Nates Projections'!$A$8:$O$500,11,FALSE)))</f>
        <v>34.450000000000003</v>
      </c>
      <c r="L354" s="38">
        <f>AVERAGE(IFERROR(VLOOKUP($A354,'Nates Projections'!$A$8:$O$500,12,FALSE),VLOOKUP($A354,'Blakes Projections'!$A$8:$O$500,12,FALSE)),IFERROR(VLOOKUP($A354,'Blakes Projections'!$A$8:$O$500,12,FALSE),VLOOKUP($A354,'Nates Projections'!$A$8:$O$500,12,FALSE)))</f>
        <v>83.6</v>
      </c>
      <c r="M354" s="38">
        <f>AVERAGE(IFERROR(VLOOKUP($A354,'Nates Projections'!$A$8:$O$500,13,FALSE),VLOOKUP($A354,'Blakes Projections'!$A$8:$O$500,13,FALSE)),IFERROR(VLOOKUP($A354,'Blakes Projections'!$A$8:$O$500,13,FALSE),VLOOKUP($A354,'Nates Projections'!$A$8:$O$500,13,FALSE)))</f>
        <v>17.100000000000001</v>
      </c>
      <c r="N354" s="52">
        <f t="shared" si="276"/>
        <v>5.9230769230769233E-2</v>
      </c>
      <c r="O354" s="71">
        <f>AVERAGE(IFERROR(VLOOKUP($A354,'Nates Projections'!$A$8:$O$500,15,FALSE),VLOOKUP($A354,'Blakes Projections'!$A$8:$O$500,15,FALSE)),IFERROR(VLOOKUP($A354,'Blakes Projections'!$A$8:$O$500,15,FALSE),VLOOKUP($A354,'Nates Projections'!$A$8:$O$500,15,FALSE)))</f>
        <v>20.350000000000001</v>
      </c>
      <c r="P354" s="55">
        <f t="shared" ref="P354:Y354" si="388">IF(F$4="Yes",F354*F$5,0)</f>
        <v>19.25</v>
      </c>
      <c r="Q354" s="55">
        <f t="shared" si="388"/>
        <v>109.3125</v>
      </c>
      <c r="R354" s="55">
        <f t="shared" si="388"/>
        <v>0</v>
      </c>
      <c r="S354" s="55">
        <f t="shared" si="388"/>
        <v>0</v>
      </c>
      <c r="T354" s="55">
        <f t="shared" si="388"/>
        <v>32.5</v>
      </c>
      <c r="U354" s="55">
        <f t="shared" si="388"/>
        <v>10.335000000000001</v>
      </c>
      <c r="V354" s="55">
        <f t="shared" si="388"/>
        <v>50.16</v>
      </c>
      <c r="W354" s="55">
        <f t="shared" si="388"/>
        <v>0</v>
      </c>
      <c r="X354" s="55">
        <f t="shared" si="388"/>
        <v>0</v>
      </c>
      <c r="Y354" s="56">
        <f t="shared" si="388"/>
        <v>0</v>
      </c>
      <c r="Z354" s="57">
        <f t="shared" si="278"/>
        <v>221.5575</v>
      </c>
      <c r="AA354" s="59">
        <f t="shared" si="279"/>
        <v>2.6375892857142857</v>
      </c>
      <c r="AB354" s="59">
        <f t="shared" si="280"/>
        <v>-2.4136515476190485</v>
      </c>
      <c r="AC354" s="1"/>
      <c r="AD354" s="1"/>
      <c r="AE354" s="1"/>
      <c r="AF354" s="1"/>
      <c r="AG354" s="1"/>
      <c r="AH354" s="1"/>
      <c r="AI354" s="1"/>
      <c r="AJ354" s="1"/>
      <c r="AK354" s="1"/>
      <c r="AL354" s="1">
        <f>IFERROR(VLOOKUP(C354,CALC!$K$2:$M$8,2,FALSE),1)</f>
        <v>1</v>
      </c>
      <c r="AM354" s="1">
        <f>IFERROR(VLOOKUP(C354,CALC!$K$2:$M$8,3,FALSE),1)</f>
        <v>1</v>
      </c>
      <c r="AN354" s="1">
        <f>VLOOKUP(B354,CALC!$E$2:$H$33,3,FALSE)</f>
        <v>1.1200000000000001</v>
      </c>
      <c r="AO354" s="1">
        <f>VLOOKUP(B354,CALC!$E$2:$H$33,4,FALSE)</f>
        <v>1.06</v>
      </c>
      <c r="AP354" s="1"/>
      <c r="AQ354" s="3">
        <f t="shared" si="281"/>
        <v>2.6375892857142857</v>
      </c>
      <c r="AR354" s="3">
        <f t="shared" si="282"/>
        <v>2.6375892857142857</v>
      </c>
      <c r="AS354" s="3">
        <f t="shared" si="283"/>
        <v>2.7958446428571428</v>
      </c>
      <c r="AT354" s="3">
        <f t="shared" si="284"/>
        <v>2.9541000000000004</v>
      </c>
      <c r="AU354" s="3">
        <f t="shared" si="285"/>
        <v>2.7958446428571428</v>
      </c>
      <c r="AV354" s="3">
        <f t="shared" si="286"/>
        <v>2.9541000000000004</v>
      </c>
      <c r="AW354" s="3">
        <f t="shared" si="287"/>
        <v>2.7958446428571428</v>
      </c>
      <c r="AX354" s="3">
        <f t="shared" si="288"/>
        <v>2.9541000000000004</v>
      </c>
      <c r="AY354" s="3">
        <f t="shared" si="289"/>
        <v>-2.2770297619047626</v>
      </c>
      <c r="AZ354" s="3">
        <f t="shared" si="290"/>
        <v>-2.2770297619047626</v>
      </c>
      <c r="BA354" s="3">
        <f t="shared" si="291"/>
        <v>-2.2770297619047626</v>
      </c>
      <c r="BB354" s="3">
        <f t="shared" si="292"/>
        <v>-2.4136515476190485</v>
      </c>
      <c r="BC354" s="3">
        <f t="shared" si="293"/>
        <v>-2.5502733333333345</v>
      </c>
      <c r="BD354" s="3">
        <f t="shared" si="294"/>
        <v>-2.4136515476190485</v>
      </c>
      <c r="BE354" s="3">
        <f t="shared" si="295"/>
        <v>-2.5502733333333345</v>
      </c>
      <c r="BF354" s="3">
        <f t="shared" si="296"/>
        <v>-2.4136515476190485</v>
      </c>
      <c r="BG354" s="3">
        <f t="shared" si="297"/>
        <v>-2.5502733333333345</v>
      </c>
    </row>
    <row r="355" spans="1:59" ht="15" x14ac:dyDescent="0.25">
      <c r="A355" s="38" t="s">
        <v>509</v>
      </c>
      <c r="B355" s="38" t="s">
        <v>77</v>
      </c>
      <c r="C355" s="38" t="s">
        <v>179</v>
      </c>
      <c r="D355" s="38"/>
      <c r="E355" s="39">
        <f>AVERAGE(IFERROR(VLOOKUP($A355,'Nates Projections'!$A$8:$O$500,5,FALSE),VLOOKUP($A355,'Blakes Projections'!$A$8:$O$500,5,FALSE)),IFERROR(VLOOKUP($A355,'Blakes Projections'!$A$8:$O$500,5,FALSE),VLOOKUP($A355,'Nates Projections'!$A$8:$O$500,5,FALSE)))</f>
        <v>84</v>
      </c>
      <c r="F355" s="38">
        <f>AVERAGE(IFERROR(VLOOKUP($A355,'Nates Projections'!$A$8:$O$500,6,FALSE),VLOOKUP($A355,'Blakes Projections'!$A$8:$O$500,6,FALSE)),IFERROR(VLOOKUP($A355,'Blakes Projections'!$A$8:$O$500,6,FALSE),VLOOKUP($A355,'Nates Projections'!$A$8:$O$500,6,FALSE)))</f>
        <v>15.75</v>
      </c>
      <c r="G355" s="38">
        <f>AVERAGE(IFERROR(VLOOKUP($A355,'Nates Projections'!$A$8:$O$500,7,FALSE),VLOOKUP($A355,'Blakes Projections'!$A$8:$O$500,7,FALSE)),IFERROR(VLOOKUP($A355,'Blakes Projections'!$A$8:$O$500,7,FALSE),VLOOKUP($A355,'Nates Projections'!$A$8:$O$500,7,FALSE)))</f>
        <v>31.049999999999997</v>
      </c>
      <c r="H355" s="38">
        <f>AVERAGE(IFERROR(VLOOKUP($A355,'Nates Projections'!$A$8:$O$500,8,FALSE),VLOOKUP($A355,'Blakes Projections'!$A$8:$O$500,8,FALSE)),IFERROR(VLOOKUP($A355,'Blakes Projections'!$A$8:$O$500,8,FALSE),VLOOKUP($A355,'Nates Projections'!$A$8:$O$500,8,FALSE)))</f>
        <v>46.8</v>
      </c>
      <c r="I355" s="38">
        <f>AVERAGE(IFERROR(VLOOKUP($A355,'Nates Projections'!$A$8:$O$500,9,FALSE),VLOOKUP($A355,'Blakes Projections'!$A$8:$O$500,9,FALSE)),IFERROR(VLOOKUP($A355,'Blakes Projections'!$A$8:$O$500,9,FALSE),VLOOKUP($A355,'Nates Projections'!$A$8:$O$500,9,FALSE)))</f>
        <v>9.5</v>
      </c>
      <c r="J355" s="38">
        <f>AVERAGE(IFERROR(VLOOKUP($A355,'Nates Projections'!$A$8:$O$500,10,FALSE),VLOOKUP($A355,'Blakes Projections'!$A$8:$O$500,10,FALSE)),IFERROR(VLOOKUP($A355,'Blakes Projections'!$A$8:$O$500,10,FALSE),VLOOKUP($A355,'Nates Projections'!$A$8:$O$500,10,FALSE)))</f>
        <v>106.80000000000001</v>
      </c>
      <c r="K355" s="38">
        <f>AVERAGE(IFERROR(VLOOKUP($A355,'Nates Projections'!$A$8:$O$500,11,FALSE),VLOOKUP($A355,'Blakes Projections'!$A$8:$O$500,11,FALSE)),IFERROR(VLOOKUP($A355,'Blakes Projections'!$A$8:$O$500,11,FALSE),VLOOKUP($A355,'Nates Projections'!$A$8:$O$500,11,FALSE)))</f>
        <v>41.3</v>
      </c>
      <c r="L355" s="38">
        <f>AVERAGE(IFERROR(VLOOKUP($A355,'Nates Projections'!$A$8:$O$500,12,FALSE),VLOOKUP($A355,'Blakes Projections'!$A$8:$O$500,12,FALSE)),IFERROR(VLOOKUP($A355,'Blakes Projections'!$A$8:$O$500,12,FALSE),VLOOKUP($A355,'Nates Projections'!$A$8:$O$500,12,FALSE)))</f>
        <v>20.350000000000001</v>
      </c>
      <c r="M355" s="38">
        <f>AVERAGE(IFERROR(VLOOKUP($A355,'Nates Projections'!$A$8:$O$500,13,FALSE),VLOOKUP($A355,'Blakes Projections'!$A$8:$O$500,13,FALSE)),IFERROR(VLOOKUP($A355,'Blakes Projections'!$A$8:$O$500,13,FALSE),VLOOKUP($A355,'Nates Projections'!$A$8:$O$500,13,FALSE)))</f>
        <v>24.05</v>
      </c>
      <c r="N355" s="52">
        <f t="shared" si="276"/>
        <v>0.14747191011235952</v>
      </c>
      <c r="O355" s="71">
        <f>AVERAGE(IFERROR(VLOOKUP($A355,'Nates Projections'!$A$8:$O$500,15,FALSE),VLOOKUP($A355,'Blakes Projections'!$A$8:$O$500,15,FALSE)),IFERROR(VLOOKUP($A355,'Blakes Projections'!$A$8:$O$500,15,FALSE),VLOOKUP($A355,'Nates Projections'!$A$8:$O$500,15,FALSE)))</f>
        <v>14.375</v>
      </c>
      <c r="P355" s="55">
        <f t="shared" ref="P355:Y355" si="389">IF(F$4="Yes",F355*F$5,0)</f>
        <v>78.75</v>
      </c>
      <c r="Q355" s="55">
        <f t="shared" si="389"/>
        <v>116.43749999999999</v>
      </c>
      <c r="R355" s="55">
        <f t="shared" si="389"/>
        <v>0</v>
      </c>
      <c r="S355" s="55">
        <f t="shared" si="389"/>
        <v>4.75</v>
      </c>
      <c r="T355" s="55">
        <f t="shared" si="389"/>
        <v>53.400000000000006</v>
      </c>
      <c r="U355" s="55">
        <f t="shared" si="389"/>
        <v>12.389999999999999</v>
      </c>
      <c r="V355" s="55">
        <f t="shared" si="389"/>
        <v>12.21</v>
      </c>
      <c r="W355" s="55">
        <f t="shared" si="389"/>
        <v>0</v>
      </c>
      <c r="X355" s="55">
        <f t="shared" si="389"/>
        <v>0</v>
      </c>
      <c r="Y355" s="56">
        <f t="shared" si="389"/>
        <v>0</v>
      </c>
      <c r="Z355" s="57">
        <f t="shared" si="278"/>
        <v>277.9375</v>
      </c>
      <c r="AA355" s="59">
        <f t="shared" si="279"/>
        <v>3.3087797619047619</v>
      </c>
      <c r="AB355" s="59">
        <f t="shared" si="280"/>
        <v>-2.3866316964285703</v>
      </c>
      <c r="AC355" s="1"/>
      <c r="AD355" s="1"/>
      <c r="AE355" s="1"/>
      <c r="AF355" s="1"/>
      <c r="AG355" s="1"/>
      <c r="AH355" s="1"/>
      <c r="AI355" s="1"/>
      <c r="AJ355" s="1"/>
      <c r="AK355" s="1"/>
      <c r="AL355" s="1">
        <f>IFERROR(VLOOKUP(C355,CALC!$K$2:$M$8,2,FALSE),1)</f>
        <v>0.95</v>
      </c>
      <c r="AM355" s="1">
        <f>IFERROR(VLOOKUP(C355,CALC!$K$2:$M$8,3,FALSE),1)</f>
        <v>0.97499999999999998</v>
      </c>
      <c r="AN355" s="1">
        <f>VLOOKUP(B355,CALC!$E$2:$H$33,3,FALSE)</f>
        <v>1</v>
      </c>
      <c r="AO355" s="1">
        <f>VLOOKUP(B355,CALC!$E$2:$H$33,4,FALSE)</f>
        <v>1</v>
      </c>
      <c r="AP355" s="1"/>
      <c r="AQ355" s="3">
        <f t="shared" si="281"/>
        <v>3.2260602678571426</v>
      </c>
      <c r="AR355" s="3">
        <f t="shared" si="282"/>
        <v>3.1433407738095238</v>
      </c>
      <c r="AS355" s="3">
        <f t="shared" si="283"/>
        <v>3.3087797619047619</v>
      </c>
      <c r="AT355" s="3">
        <f t="shared" si="284"/>
        <v>3.3087797619047619</v>
      </c>
      <c r="AU355" s="3">
        <f t="shared" si="285"/>
        <v>3.2260602678571426</v>
      </c>
      <c r="AV355" s="3">
        <f t="shared" si="286"/>
        <v>3.2260602678571426</v>
      </c>
      <c r="AW355" s="3">
        <f t="shared" si="287"/>
        <v>3.1433407738095238</v>
      </c>
      <c r="AX355" s="3">
        <f t="shared" si="288"/>
        <v>3.1433407738095238</v>
      </c>
      <c r="AY355" s="3">
        <f t="shared" si="289"/>
        <v>-2.4478273809523801</v>
      </c>
      <c r="AZ355" s="3">
        <f t="shared" si="290"/>
        <v>-2.3866316964285703</v>
      </c>
      <c r="BA355" s="3">
        <f t="shared" si="291"/>
        <v>-2.325436011904761</v>
      </c>
      <c r="BB355" s="3">
        <f t="shared" si="292"/>
        <v>-2.4478273809523801</v>
      </c>
      <c r="BC355" s="3">
        <f t="shared" si="293"/>
        <v>-2.4478273809523801</v>
      </c>
      <c r="BD355" s="3">
        <f t="shared" si="294"/>
        <v>-2.3866316964285703</v>
      </c>
      <c r="BE355" s="3">
        <f t="shared" si="295"/>
        <v>-2.3866316964285703</v>
      </c>
      <c r="BF355" s="3">
        <f t="shared" si="296"/>
        <v>-2.325436011904761</v>
      </c>
      <c r="BG355" s="3">
        <f t="shared" si="297"/>
        <v>-2.325436011904761</v>
      </c>
    </row>
    <row r="356" spans="1:59" ht="15" x14ac:dyDescent="0.25">
      <c r="A356" s="38" t="s">
        <v>510</v>
      </c>
      <c r="B356" s="38" t="s">
        <v>74</v>
      </c>
      <c r="C356" s="38" t="s">
        <v>183</v>
      </c>
      <c r="D356" s="38"/>
      <c r="E356" s="39">
        <f>AVERAGE(IFERROR(VLOOKUP($A356,'Nates Projections'!$A$8:$O$500,5,FALSE),VLOOKUP($A356,'Blakes Projections'!$A$8:$O$500,5,FALSE)),IFERROR(VLOOKUP($A356,'Blakes Projections'!$A$8:$O$500,5,FALSE),VLOOKUP($A356,'Nates Projections'!$A$8:$O$500,5,FALSE)))</f>
        <v>84</v>
      </c>
      <c r="F356" s="38">
        <f>AVERAGE(IFERROR(VLOOKUP($A356,'Nates Projections'!$A$8:$O$500,6,FALSE),VLOOKUP($A356,'Blakes Projections'!$A$8:$O$500,6,FALSE)),IFERROR(VLOOKUP($A356,'Blakes Projections'!$A$8:$O$500,6,FALSE),VLOOKUP($A356,'Nates Projections'!$A$8:$O$500,6,FALSE)))</f>
        <v>12.100000000000001</v>
      </c>
      <c r="G356" s="38">
        <f>AVERAGE(IFERROR(VLOOKUP($A356,'Nates Projections'!$A$8:$O$500,7,FALSE),VLOOKUP($A356,'Blakes Projections'!$A$8:$O$500,7,FALSE)),IFERROR(VLOOKUP($A356,'Blakes Projections'!$A$8:$O$500,7,FALSE),VLOOKUP($A356,'Nates Projections'!$A$8:$O$500,7,FALSE)))</f>
        <v>30.3</v>
      </c>
      <c r="H356" s="38">
        <f>AVERAGE(IFERROR(VLOOKUP($A356,'Nates Projections'!$A$8:$O$500,8,FALSE),VLOOKUP($A356,'Blakes Projections'!$A$8:$O$500,8,FALSE)),IFERROR(VLOOKUP($A356,'Blakes Projections'!$A$8:$O$500,8,FALSE),VLOOKUP($A356,'Nates Projections'!$A$8:$O$500,8,FALSE)))</f>
        <v>42.4</v>
      </c>
      <c r="I356" s="38">
        <f>AVERAGE(IFERROR(VLOOKUP($A356,'Nates Projections'!$A$8:$O$500,9,FALSE),VLOOKUP($A356,'Blakes Projections'!$A$8:$O$500,9,FALSE)),IFERROR(VLOOKUP($A356,'Blakes Projections'!$A$8:$O$500,9,FALSE),VLOOKUP($A356,'Nates Projections'!$A$8:$O$500,9,FALSE)))</f>
        <v>6.5</v>
      </c>
      <c r="J356" s="38">
        <f>AVERAGE(IFERROR(VLOOKUP($A356,'Nates Projections'!$A$8:$O$500,10,FALSE),VLOOKUP($A356,'Blakes Projections'!$A$8:$O$500,10,FALSE)),IFERROR(VLOOKUP($A356,'Blakes Projections'!$A$8:$O$500,10,FALSE),VLOOKUP($A356,'Nates Projections'!$A$8:$O$500,10,FALSE)))</f>
        <v>122.95</v>
      </c>
      <c r="K356" s="38">
        <f>AVERAGE(IFERROR(VLOOKUP($A356,'Nates Projections'!$A$8:$O$500,11,FALSE),VLOOKUP($A356,'Blakes Projections'!$A$8:$O$500,11,FALSE)),IFERROR(VLOOKUP($A356,'Blakes Projections'!$A$8:$O$500,11,FALSE),VLOOKUP($A356,'Nates Projections'!$A$8:$O$500,11,FALSE)))</f>
        <v>40.5</v>
      </c>
      <c r="L356" s="38">
        <f>AVERAGE(IFERROR(VLOOKUP($A356,'Nates Projections'!$A$8:$O$500,12,FALSE),VLOOKUP($A356,'Blakes Projections'!$A$8:$O$500,12,FALSE)),IFERROR(VLOOKUP($A356,'Blakes Projections'!$A$8:$O$500,12,FALSE),VLOOKUP($A356,'Nates Projections'!$A$8:$O$500,12,FALSE)))</f>
        <v>61.849999999999994</v>
      </c>
      <c r="M356" s="38">
        <f>AVERAGE(IFERROR(VLOOKUP($A356,'Nates Projections'!$A$8:$O$500,13,FALSE),VLOOKUP($A356,'Blakes Projections'!$A$8:$O$500,13,FALSE)),IFERROR(VLOOKUP($A356,'Blakes Projections'!$A$8:$O$500,13,FALSE),VLOOKUP($A356,'Nates Projections'!$A$8:$O$500,13,FALSE)))</f>
        <v>25.45</v>
      </c>
      <c r="N356" s="52">
        <f t="shared" si="276"/>
        <v>9.8413989426596182E-2</v>
      </c>
      <c r="O356" s="71">
        <f>AVERAGE(IFERROR(VLOOKUP($A356,'Nates Projections'!$A$8:$O$500,15,FALSE),VLOOKUP($A356,'Blakes Projections'!$A$8:$O$500,15,FALSE)),IFERROR(VLOOKUP($A356,'Blakes Projections'!$A$8:$O$500,15,FALSE),VLOOKUP($A356,'Nates Projections'!$A$8:$O$500,15,FALSE)))</f>
        <v>17.024999999999999</v>
      </c>
      <c r="P356" s="55">
        <f t="shared" ref="P356:Y356" si="390">IF(F$4="Yes",F356*F$5,0)</f>
        <v>60.500000000000007</v>
      </c>
      <c r="Q356" s="55">
        <f t="shared" si="390"/>
        <v>113.625</v>
      </c>
      <c r="R356" s="55">
        <f t="shared" si="390"/>
        <v>0</v>
      </c>
      <c r="S356" s="55">
        <f t="shared" si="390"/>
        <v>3.25</v>
      </c>
      <c r="T356" s="55">
        <f t="shared" si="390"/>
        <v>61.475000000000001</v>
      </c>
      <c r="U356" s="55">
        <f t="shared" si="390"/>
        <v>12.15</v>
      </c>
      <c r="V356" s="55">
        <f t="shared" si="390"/>
        <v>37.109999999999992</v>
      </c>
      <c r="W356" s="55">
        <f t="shared" si="390"/>
        <v>0</v>
      </c>
      <c r="X356" s="55">
        <f t="shared" si="390"/>
        <v>0</v>
      </c>
      <c r="Y356" s="56">
        <f t="shared" si="390"/>
        <v>0</v>
      </c>
      <c r="Z356" s="57">
        <f t="shared" si="278"/>
        <v>288.11</v>
      </c>
      <c r="AA356" s="59">
        <f t="shared" si="279"/>
        <v>3.4298809523809526</v>
      </c>
      <c r="AB356" s="59">
        <f t="shared" si="280"/>
        <v>-2.5165288794642846</v>
      </c>
      <c r="AC356" s="1"/>
      <c r="AD356" s="1"/>
      <c r="AE356" s="1"/>
      <c r="AF356" s="1"/>
      <c r="AG356" s="1"/>
      <c r="AH356" s="1"/>
      <c r="AI356" s="1"/>
      <c r="AJ356" s="1"/>
      <c r="AK356" s="1"/>
      <c r="AL356" s="1">
        <f>IFERROR(VLOOKUP(C356,CALC!$K$2:$M$8,2,FALSE),1)</f>
        <v>1.0900000000000001</v>
      </c>
      <c r="AM356" s="1">
        <f>IFERROR(VLOOKUP(C356,CALC!$K$2:$M$8,3,FALSE),1)</f>
        <v>1.0449999999999999</v>
      </c>
      <c r="AN356" s="1">
        <f>VLOOKUP(B356,CALC!$E$2:$H$33,3,FALSE)</f>
        <v>1.07</v>
      </c>
      <c r="AO356" s="1">
        <f>VLOOKUP(B356,CALC!$E$2:$H$33,4,FALSE)</f>
        <v>1.0350000000000001</v>
      </c>
      <c r="AP356" s="1"/>
      <c r="AQ356" s="3">
        <f t="shared" si="281"/>
        <v>3.5842255952380953</v>
      </c>
      <c r="AR356" s="3">
        <f t="shared" si="282"/>
        <v>3.7385702380952388</v>
      </c>
      <c r="AS356" s="3">
        <f t="shared" si="283"/>
        <v>3.5499267857142862</v>
      </c>
      <c r="AT356" s="3">
        <f t="shared" si="284"/>
        <v>3.6699726190476194</v>
      </c>
      <c r="AU356" s="3">
        <f t="shared" si="285"/>
        <v>3.7096734910714293</v>
      </c>
      <c r="AV356" s="3">
        <f t="shared" si="286"/>
        <v>3.835121386904762</v>
      </c>
      <c r="AW356" s="3">
        <f t="shared" si="287"/>
        <v>3.8694201964285728</v>
      </c>
      <c r="AX356" s="3">
        <f t="shared" si="288"/>
        <v>4.0002701547619059</v>
      </c>
      <c r="AY356" s="3">
        <f t="shared" si="289"/>
        <v>-2.3267261904761893</v>
      </c>
      <c r="AZ356" s="3">
        <f t="shared" si="290"/>
        <v>-2.4314288690476178</v>
      </c>
      <c r="BA356" s="3">
        <f t="shared" si="291"/>
        <v>-2.5361315476190467</v>
      </c>
      <c r="BB356" s="3">
        <f t="shared" si="292"/>
        <v>-2.4081616071428562</v>
      </c>
      <c r="BC356" s="3">
        <f t="shared" si="293"/>
        <v>-2.4895970238095226</v>
      </c>
      <c r="BD356" s="3">
        <f t="shared" si="294"/>
        <v>-2.5165288794642846</v>
      </c>
      <c r="BE356" s="3">
        <f t="shared" si="295"/>
        <v>-2.601628889880951</v>
      </c>
      <c r="BF356" s="3">
        <f t="shared" si="296"/>
        <v>-2.6248961517857139</v>
      </c>
      <c r="BG356" s="3">
        <f t="shared" si="297"/>
        <v>-2.7136607559523802</v>
      </c>
    </row>
    <row r="357" spans="1:59" ht="15" x14ac:dyDescent="0.25">
      <c r="A357" s="38" t="s">
        <v>513</v>
      </c>
      <c r="B357" s="38" t="s">
        <v>47</v>
      </c>
      <c r="C357" s="38" t="s">
        <v>191</v>
      </c>
      <c r="D357" s="38"/>
      <c r="E357" s="39">
        <f>AVERAGE(IFERROR(VLOOKUP($A357,'Nates Projections'!$A$8:$O$500,5,FALSE),VLOOKUP($A357,'Blakes Projections'!$A$8:$O$500,5,FALSE)),IFERROR(VLOOKUP($A357,'Blakes Projections'!$A$8:$O$500,5,FALSE),VLOOKUP($A357,'Nates Projections'!$A$8:$O$500,5,FALSE)))</f>
        <v>84</v>
      </c>
      <c r="F357" s="38">
        <f>AVERAGE(IFERROR(VLOOKUP($A357,'Nates Projections'!$A$8:$O$500,6,FALSE),VLOOKUP($A357,'Blakes Projections'!$A$8:$O$500,6,FALSE)),IFERROR(VLOOKUP($A357,'Blakes Projections'!$A$8:$O$500,6,FALSE),VLOOKUP($A357,'Nates Projections'!$A$8:$O$500,6,FALSE)))</f>
        <v>14.8</v>
      </c>
      <c r="G357" s="38">
        <f>AVERAGE(IFERROR(VLOOKUP($A357,'Nates Projections'!$A$8:$O$500,7,FALSE),VLOOKUP($A357,'Blakes Projections'!$A$8:$O$500,7,FALSE)),IFERROR(VLOOKUP($A357,'Blakes Projections'!$A$8:$O$500,7,FALSE),VLOOKUP($A357,'Nates Projections'!$A$8:$O$500,7,FALSE)))</f>
        <v>17.899999999999999</v>
      </c>
      <c r="H357" s="38">
        <f>AVERAGE(IFERROR(VLOOKUP($A357,'Nates Projections'!$A$8:$O$500,8,FALSE),VLOOKUP($A357,'Blakes Projections'!$A$8:$O$500,8,FALSE)),IFERROR(VLOOKUP($A357,'Blakes Projections'!$A$8:$O$500,8,FALSE),VLOOKUP($A357,'Nates Projections'!$A$8:$O$500,8,FALSE)))</f>
        <v>32.700000000000003</v>
      </c>
      <c r="I357" s="38">
        <f>AVERAGE(IFERROR(VLOOKUP($A357,'Nates Projections'!$A$8:$O$500,9,FALSE),VLOOKUP($A357,'Blakes Projections'!$A$8:$O$500,9,FALSE)),IFERROR(VLOOKUP($A357,'Blakes Projections'!$A$8:$O$500,9,FALSE),VLOOKUP($A357,'Nates Projections'!$A$8:$O$500,9,FALSE)))</f>
        <v>0</v>
      </c>
      <c r="J357" s="38">
        <f>AVERAGE(IFERROR(VLOOKUP($A357,'Nates Projections'!$A$8:$O$500,10,FALSE),VLOOKUP($A357,'Blakes Projections'!$A$8:$O$500,10,FALSE)),IFERROR(VLOOKUP($A357,'Blakes Projections'!$A$8:$O$500,10,FALSE),VLOOKUP($A357,'Nates Projections'!$A$8:$O$500,10,FALSE)))</f>
        <v>115.3</v>
      </c>
      <c r="K357" s="38">
        <f>AVERAGE(IFERROR(VLOOKUP($A357,'Nates Projections'!$A$8:$O$500,11,FALSE),VLOOKUP($A357,'Blakes Projections'!$A$8:$O$500,11,FALSE)),IFERROR(VLOOKUP($A357,'Blakes Projections'!$A$8:$O$500,11,FALSE),VLOOKUP($A357,'Nates Projections'!$A$8:$O$500,11,FALSE)))</f>
        <v>223.7</v>
      </c>
      <c r="L357" s="38">
        <f>AVERAGE(IFERROR(VLOOKUP($A357,'Nates Projections'!$A$8:$O$500,12,FALSE),VLOOKUP($A357,'Blakes Projections'!$A$8:$O$500,12,FALSE)),IFERROR(VLOOKUP($A357,'Blakes Projections'!$A$8:$O$500,12,FALSE),VLOOKUP($A357,'Nates Projections'!$A$8:$O$500,12,FALSE)))</f>
        <v>34.700000000000003</v>
      </c>
      <c r="M357" s="38">
        <f>AVERAGE(IFERROR(VLOOKUP($A357,'Nates Projections'!$A$8:$O$500,13,FALSE),VLOOKUP($A357,'Blakes Projections'!$A$8:$O$500,13,FALSE)),IFERROR(VLOOKUP($A357,'Blakes Projections'!$A$8:$O$500,13,FALSE),VLOOKUP($A357,'Nates Projections'!$A$8:$O$500,13,FALSE)))</f>
        <v>136.19999999999999</v>
      </c>
      <c r="N357" s="52">
        <f t="shared" si="276"/>
        <v>0.12836079791847355</v>
      </c>
      <c r="O357" s="71">
        <f>AVERAGE(IFERROR(VLOOKUP($A357,'Nates Projections'!$A$8:$O$500,15,FALSE),VLOOKUP($A357,'Blakes Projections'!$A$8:$O$500,15,FALSE)),IFERROR(VLOOKUP($A357,'Blakes Projections'!$A$8:$O$500,15,FALSE),VLOOKUP($A357,'Nates Projections'!$A$8:$O$500,15,FALSE)))</f>
        <v>12.5</v>
      </c>
      <c r="P357" s="55">
        <f t="shared" ref="P357:Y357" si="391">IF(F$4="Yes",F357*F$5,0)</f>
        <v>74</v>
      </c>
      <c r="Q357" s="55">
        <f t="shared" si="391"/>
        <v>67.125</v>
      </c>
      <c r="R357" s="55">
        <f t="shared" si="391"/>
        <v>0</v>
      </c>
      <c r="S357" s="55">
        <f t="shared" si="391"/>
        <v>0</v>
      </c>
      <c r="T357" s="55">
        <f t="shared" si="391"/>
        <v>57.65</v>
      </c>
      <c r="U357" s="55">
        <f t="shared" si="391"/>
        <v>67.11</v>
      </c>
      <c r="V357" s="55">
        <f t="shared" si="391"/>
        <v>20.82</v>
      </c>
      <c r="W357" s="55">
        <f t="shared" si="391"/>
        <v>0</v>
      </c>
      <c r="X357" s="55">
        <f t="shared" si="391"/>
        <v>0</v>
      </c>
      <c r="Y357" s="56">
        <f t="shared" si="391"/>
        <v>0</v>
      </c>
      <c r="Z357" s="57">
        <f t="shared" si="278"/>
        <v>286.70499999999998</v>
      </c>
      <c r="AA357" s="59">
        <f t="shared" si="279"/>
        <v>3.4131547619047615</v>
      </c>
      <c r="AB357" s="59">
        <f t="shared" si="280"/>
        <v>-2.5223749702380944</v>
      </c>
      <c r="AC357" s="1"/>
      <c r="AD357" s="1"/>
      <c r="AE357" s="1"/>
      <c r="AF357" s="1"/>
      <c r="AG357" s="1"/>
      <c r="AH357" s="1"/>
      <c r="AI357" s="1"/>
      <c r="AJ357" s="1"/>
      <c r="AK357" s="1"/>
      <c r="AL357" s="1">
        <f>IFERROR(VLOOKUP(C357,CALC!$K$2:$M$8,2,FALSE),1)</f>
        <v>1.06</v>
      </c>
      <c r="AM357" s="1">
        <f>IFERROR(VLOOKUP(C357,CALC!$K$2:$M$8,3,FALSE),1)</f>
        <v>1.03</v>
      </c>
      <c r="AN357" s="1">
        <f>VLOOKUP(B357,CALC!$E$2:$H$33,3,FALSE)</f>
        <v>1.0900000000000001</v>
      </c>
      <c r="AO357" s="1">
        <f>VLOOKUP(B357,CALC!$E$2:$H$33,4,FALSE)</f>
        <v>1.0449999999999999</v>
      </c>
      <c r="AP357" s="1"/>
      <c r="AQ357" s="3">
        <f t="shared" si="281"/>
        <v>3.5155494047619045</v>
      </c>
      <c r="AR357" s="3">
        <f t="shared" si="282"/>
        <v>3.6179440476190474</v>
      </c>
      <c r="AS357" s="3">
        <f t="shared" si="283"/>
        <v>3.5667467261904755</v>
      </c>
      <c r="AT357" s="3">
        <f t="shared" si="284"/>
        <v>3.7203386904761904</v>
      </c>
      <c r="AU357" s="3">
        <f t="shared" si="285"/>
        <v>3.67374912797619</v>
      </c>
      <c r="AV357" s="3">
        <f t="shared" si="286"/>
        <v>3.831948851190476</v>
      </c>
      <c r="AW357" s="3">
        <f t="shared" si="287"/>
        <v>3.7807515297619041</v>
      </c>
      <c r="AX357" s="3">
        <f t="shared" si="288"/>
        <v>3.9435590119047621</v>
      </c>
      <c r="AY357" s="3">
        <f t="shared" si="289"/>
        <v>-2.3434523809523804</v>
      </c>
      <c r="AZ357" s="3">
        <f t="shared" si="290"/>
        <v>-2.413755952380952</v>
      </c>
      <c r="BA357" s="3">
        <f t="shared" si="291"/>
        <v>-2.4840595238095236</v>
      </c>
      <c r="BB357" s="3">
        <f t="shared" si="292"/>
        <v>-2.4489077380952375</v>
      </c>
      <c r="BC357" s="3">
        <f t="shared" si="293"/>
        <v>-2.5543630952380947</v>
      </c>
      <c r="BD357" s="3">
        <f t="shared" si="294"/>
        <v>-2.5223749702380944</v>
      </c>
      <c r="BE357" s="3">
        <f t="shared" si="295"/>
        <v>-2.6309939880952378</v>
      </c>
      <c r="BF357" s="3">
        <f t="shared" si="296"/>
        <v>-2.5958422023809518</v>
      </c>
      <c r="BG357" s="3">
        <f t="shared" si="297"/>
        <v>-2.7076248809523809</v>
      </c>
    </row>
    <row r="358" spans="1:59" ht="15" x14ac:dyDescent="0.25">
      <c r="A358" s="38" t="s">
        <v>514</v>
      </c>
      <c r="B358" s="38" t="s">
        <v>39</v>
      </c>
      <c r="C358" s="38" t="s">
        <v>179</v>
      </c>
      <c r="D358" s="38"/>
      <c r="E358" s="39">
        <f>AVERAGE(IFERROR(VLOOKUP($A358,'Nates Projections'!$A$8:$O$500,5,FALSE),VLOOKUP($A358,'Blakes Projections'!$A$8:$O$500,5,FALSE)),IFERROR(VLOOKUP($A358,'Blakes Projections'!$A$8:$O$500,5,FALSE),VLOOKUP($A358,'Nates Projections'!$A$8:$O$500,5,FALSE)))</f>
        <v>84</v>
      </c>
      <c r="F358" s="38">
        <f>AVERAGE(IFERROR(VLOOKUP($A358,'Nates Projections'!$A$8:$O$500,6,FALSE),VLOOKUP($A358,'Blakes Projections'!$A$8:$O$500,6,FALSE)),IFERROR(VLOOKUP($A358,'Blakes Projections'!$A$8:$O$500,6,FALSE),VLOOKUP($A358,'Nates Projections'!$A$8:$O$500,6,FALSE)))</f>
        <v>15.25</v>
      </c>
      <c r="G358" s="38">
        <f>AVERAGE(IFERROR(VLOOKUP($A358,'Nates Projections'!$A$8:$O$500,7,FALSE),VLOOKUP($A358,'Blakes Projections'!$A$8:$O$500,7,FALSE)),IFERROR(VLOOKUP($A358,'Blakes Projections'!$A$8:$O$500,7,FALSE),VLOOKUP($A358,'Nates Projections'!$A$8:$O$500,7,FALSE)))</f>
        <v>22.15</v>
      </c>
      <c r="H358" s="38">
        <f>AVERAGE(IFERROR(VLOOKUP($A358,'Nates Projections'!$A$8:$O$500,8,FALSE),VLOOKUP($A358,'Blakes Projections'!$A$8:$O$500,8,FALSE)),IFERROR(VLOOKUP($A358,'Blakes Projections'!$A$8:$O$500,8,FALSE),VLOOKUP($A358,'Nates Projections'!$A$8:$O$500,8,FALSE)))</f>
        <v>37.450000000000003</v>
      </c>
      <c r="I358" s="38">
        <f>AVERAGE(IFERROR(VLOOKUP($A358,'Nates Projections'!$A$8:$O$500,9,FALSE),VLOOKUP($A358,'Blakes Projections'!$A$8:$O$500,9,FALSE)),IFERROR(VLOOKUP($A358,'Blakes Projections'!$A$8:$O$500,9,FALSE),VLOOKUP($A358,'Nates Projections'!$A$8:$O$500,9,FALSE)))</f>
        <v>4.8</v>
      </c>
      <c r="J358" s="38">
        <f>AVERAGE(IFERROR(VLOOKUP($A358,'Nates Projections'!$A$8:$O$500,10,FALSE),VLOOKUP($A358,'Blakes Projections'!$A$8:$O$500,10,FALSE)),IFERROR(VLOOKUP($A358,'Blakes Projections'!$A$8:$O$500,10,FALSE),VLOOKUP($A358,'Nates Projections'!$A$8:$O$500,10,FALSE)))</f>
        <v>144.35000000000002</v>
      </c>
      <c r="K358" s="38">
        <f>AVERAGE(IFERROR(VLOOKUP($A358,'Nates Projections'!$A$8:$O$500,11,FALSE),VLOOKUP($A358,'Blakes Projections'!$A$8:$O$500,11,FALSE)),IFERROR(VLOOKUP($A358,'Blakes Projections'!$A$8:$O$500,11,FALSE),VLOOKUP($A358,'Nates Projections'!$A$8:$O$500,11,FALSE)))</f>
        <v>45.85</v>
      </c>
      <c r="L358" s="38">
        <f>AVERAGE(IFERROR(VLOOKUP($A358,'Nates Projections'!$A$8:$O$500,12,FALSE),VLOOKUP($A358,'Blakes Projections'!$A$8:$O$500,12,FALSE)),IFERROR(VLOOKUP($A358,'Blakes Projections'!$A$8:$O$500,12,FALSE),VLOOKUP($A358,'Nates Projections'!$A$8:$O$500,12,FALSE)))</f>
        <v>31.6</v>
      </c>
      <c r="M358" s="38">
        <f>AVERAGE(IFERROR(VLOOKUP($A358,'Nates Projections'!$A$8:$O$500,13,FALSE),VLOOKUP($A358,'Blakes Projections'!$A$8:$O$500,13,FALSE)),IFERROR(VLOOKUP($A358,'Blakes Projections'!$A$8:$O$500,13,FALSE),VLOOKUP($A358,'Nates Projections'!$A$8:$O$500,13,FALSE)))</f>
        <v>32</v>
      </c>
      <c r="N358" s="52">
        <f t="shared" si="276"/>
        <v>0.10564599930723934</v>
      </c>
      <c r="O358" s="71">
        <f>AVERAGE(IFERROR(VLOOKUP($A358,'Nates Projections'!$A$8:$O$500,15,FALSE),VLOOKUP($A358,'Blakes Projections'!$A$8:$O$500,15,FALSE)),IFERROR(VLOOKUP($A358,'Blakes Projections'!$A$8:$O$500,15,FALSE),VLOOKUP($A358,'Nates Projections'!$A$8:$O$500,15,FALSE)))</f>
        <v>14</v>
      </c>
      <c r="P358" s="55">
        <f t="shared" ref="P358:Y358" si="392">IF(F$4="Yes",F358*F$5,0)</f>
        <v>76.25</v>
      </c>
      <c r="Q358" s="55">
        <f t="shared" si="392"/>
        <v>83.0625</v>
      </c>
      <c r="R358" s="55">
        <f t="shared" si="392"/>
        <v>0</v>
      </c>
      <c r="S358" s="55">
        <f t="shared" si="392"/>
        <v>2.4</v>
      </c>
      <c r="T358" s="55">
        <f t="shared" si="392"/>
        <v>72.175000000000011</v>
      </c>
      <c r="U358" s="55">
        <f t="shared" si="392"/>
        <v>13.755000000000001</v>
      </c>
      <c r="V358" s="55">
        <f t="shared" si="392"/>
        <v>18.96</v>
      </c>
      <c r="W358" s="55">
        <f t="shared" si="392"/>
        <v>0</v>
      </c>
      <c r="X358" s="55">
        <f t="shared" si="392"/>
        <v>0</v>
      </c>
      <c r="Y358" s="56">
        <f t="shared" si="392"/>
        <v>0</v>
      </c>
      <c r="Z358" s="57">
        <f t="shared" si="278"/>
        <v>266.60250000000002</v>
      </c>
      <c r="AA358" s="59">
        <f t="shared" si="279"/>
        <v>3.1738392857142861</v>
      </c>
      <c r="AB358" s="59">
        <f t="shared" si="280"/>
        <v>-2.39228872767857</v>
      </c>
      <c r="AC358" s="1"/>
      <c r="AD358" s="1"/>
      <c r="AE358" s="1"/>
      <c r="AF358" s="1"/>
      <c r="AG358" s="1"/>
      <c r="AH358" s="1"/>
      <c r="AI358" s="1"/>
      <c r="AJ358" s="1"/>
      <c r="AK358" s="1"/>
      <c r="AL358" s="1">
        <f>IFERROR(VLOOKUP(C358,CALC!$K$2:$M$8,2,FALSE),1)</f>
        <v>0.95</v>
      </c>
      <c r="AM358" s="1">
        <f>IFERROR(VLOOKUP(C358,CALC!$K$2:$M$8,3,FALSE),1)</f>
        <v>0.97499999999999998</v>
      </c>
      <c r="AN358" s="1">
        <f>VLOOKUP(B358,CALC!$E$2:$H$33,3,FALSE)</f>
        <v>0.9</v>
      </c>
      <c r="AO358" s="1">
        <f>VLOOKUP(B358,CALC!$E$2:$H$33,4,FALSE)</f>
        <v>0.95</v>
      </c>
      <c r="AP358" s="1"/>
      <c r="AQ358" s="3">
        <f t="shared" si="281"/>
        <v>3.0944933035714288</v>
      </c>
      <c r="AR358" s="3">
        <f t="shared" si="282"/>
        <v>3.0151473214285716</v>
      </c>
      <c r="AS358" s="3">
        <f t="shared" si="283"/>
        <v>3.0151473214285716</v>
      </c>
      <c r="AT358" s="3">
        <f t="shared" si="284"/>
        <v>2.8564553571428575</v>
      </c>
      <c r="AU358" s="3">
        <f t="shared" si="285"/>
        <v>2.9397686383928572</v>
      </c>
      <c r="AV358" s="3">
        <f t="shared" si="286"/>
        <v>2.785043973214286</v>
      </c>
      <c r="AW358" s="3">
        <f t="shared" si="287"/>
        <v>2.8643899553571428</v>
      </c>
      <c r="AX358" s="3">
        <f t="shared" si="288"/>
        <v>2.7136325892857145</v>
      </c>
      <c r="AY358" s="3">
        <f t="shared" si="289"/>
        <v>-2.5827678571428558</v>
      </c>
      <c r="AZ358" s="3">
        <f t="shared" si="290"/>
        <v>-2.5181986607142846</v>
      </c>
      <c r="BA358" s="3">
        <f t="shared" si="291"/>
        <v>-2.4536294642857128</v>
      </c>
      <c r="BB358" s="3">
        <f t="shared" si="292"/>
        <v>-2.4536294642857128</v>
      </c>
      <c r="BC358" s="3">
        <f t="shared" si="293"/>
        <v>-2.3244910714285703</v>
      </c>
      <c r="BD358" s="3">
        <f t="shared" si="294"/>
        <v>-2.39228872767857</v>
      </c>
      <c r="BE358" s="3">
        <f t="shared" si="295"/>
        <v>-2.266378794642856</v>
      </c>
      <c r="BF358" s="3">
        <f t="shared" si="296"/>
        <v>-2.3309479910714272</v>
      </c>
      <c r="BG358" s="3">
        <f t="shared" si="297"/>
        <v>-2.2082665178571417</v>
      </c>
    </row>
    <row r="359" spans="1:59" ht="15" x14ac:dyDescent="0.25">
      <c r="A359" s="38" t="s">
        <v>531</v>
      </c>
      <c r="B359" s="38" t="s">
        <v>77</v>
      </c>
      <c r="C359" s="38" t="s">
        <v>196</v>
      </c>
      <c r="D359" s="38"/>
      <c r="E359" s="39">
        <f>AVERAGE(IFERROR(VLOOKUP($A359,'Nates Projections'!$A$8:$O$500,5,FALSE),VLOOKUP($A359,'Blakes Projections'!$A$8:$O$500,5,FALSE)),IFERROR(VLOOKUP($A359,'Blakes Projections'!$A$8:$O$500,5,FALSE),VLOOKUP($A359,'Nates Projections'!$A$8:$O$500,5,FALSE)))</f>
        <v>84</v>
      </c>
      <c r="F359" s="38">
        <f>AVERAGE(IFERROR(VLOOKUP($A359,'Nates Projections'!$A$8:$O$500,6,FALSE),VLOOKUP($A359,'Blakes Projections'!$A$8:$O$500,6,FALSE)),IFERROR(VLOOKUP($A359,'Blakes Projections'!$A$8:$O$500,6,FALSE),VLOOKUP($A359,'Nates Projections'!$A$8:$O$500,6,FALSE)))</f>
        <v>17.45</v>
      </c>
      <c r="G359" s="38">
        <f>AVERAGE(IFERROR(VLOOKUP($A359,'Nates Projections'!$A$8:$O$500,7,FALSE),VLOOKUP($A359,'Blakes Projections'!$A$8:$O$500,7,FALSE)),IFERROR(VLOOKUP($A359,'Blakes Projections'!$A$8:$O$500,7,FALSE),VLOOKUP($A359,'Nates Projections'!$A$8:$O$500,7,FALSE)))</f>
        <v>19.05</v>
      </c>
      <c r="H359" s="38">
        <f>AVERAGE(IFERROR(VLOOKUP($A359,'Nates Projections'!$A$8:$O$500,8,FALSE),VLOOKUP($A359,'Blakes Projections'!$A$8:$O$500,8,FALSE)),IFERROR(VLOOKUP($A359,'Blakes Projections'!$A$8:$O$500,8,FALSE),VLOOKUP($A359,'Nates Projections'!$A$8:$O$500,8,FALSE)))</f>
        <v>36.450000000000003</v>
      </c>
      <c r="I359" s="38">
        <f>AVERAGE(IFERROR(VLOOKUP($A359,'Nates Projections'!$A$8:$O$500,9,FALSE),VLOOKUP($A359,'Blakes Projections'!$A$8:$O$500,9,FALSE)),IFERROR(VLOOKUP($A359,'Blakes Projections'!$A$8:$O$500,9,FALSE),VLOOKUP($A359,'Nates Projections'!$A$8:$O$500,9,FALSE)))</f>
        <v>7.5500000000000007</v>
      </c>
      <c r="J359" s="38">
        <f>AVERAGE(IFERROR(VLOOKUP($A359,'Nates Projections'!$A$8:$O$500,10,FALSE),VLOOKUP($A359,'Blakes Projections'!$A$8:$O$500,10,FALSE)),IFERROR(VLOOKUP($A359,'Blakes Projections'!$A$8:$O$500,10,FALSE),VLOOKUP($A359,'Nates Projections'!$A$8:$O$500,10,FALSE)))</f>
        <v>112.35</v>
      </c>
      <c r="K359" s="38">
        <f>AVERAGE(IFERROR(VLOOKUP($A359,'Nates Projections'!$A$8:$O$500,11,FALSE),VLOOKUP($A359,'Blakes Projections'!$A$8:$O$500,11,FALSE)),IFERROR(VLOOKUP($A359,'Blakes Projections'!$A$8:$O$500,11,FALSE),VLOOKUP($A359,'Nates Projections'!$A$8:$O$500,11,FALSE)))</f>
        <v>57.099999999999994</v>
      </c>
      <c r="L359" s="38">
        <f>AVERAGE(IFERROR(VLOOKUP($A359,'Nates Projections'!$A$8:$O$500,12,FALSE),VLOOKUP($A359,'Blakes Projections'!$A$8:$O$500,12,FALSE)),IFERROR(VLOOKUP($A359,'Blakes Projections'!$A$8:$O$500,12,FALSE),VLOOKUP($A359,'Nates Projections'!$A$8:$O$500,12,FALSE)))</f>
        <v>67.5</v>
      </c>
      <c r="M359" s="38">
        <f>AVERAGE(IFERROR(VLOOKUP($A359,'Nates Projections'!$A$8:$O$500,13,FALSE),VLOOKUP($A359,'Blakes Projections'!$A$8:$O$500,13,FALSE)),IFERROR(VLOOKUP($A359,'Blakes Projections'!$A$8:$O$500,13,FALSE),VLOOKUP($A359,'Nates Projections'!$A$8:$O$500,13,FALSE)))</f>
        <v>14.45</v>
      </c>
      <c r="N359" s="52">
        <f t="shared" si="276"/>
        <v>0.155318202047174</v>
      </c>
      <c r="O359" s="71">
        <f>AVERAGE(IFERROR(VLOOKUP($A359,'Nates Projections'!$A$8:$O$500,15,FALSE),VLOOKUP($A359,'Blakes Projections'!$A$8:$O$500,15,FALSE)),IFERROR(VLOOKUP($A359,'Blakes Projections'!$A$8:$O$500,15,FALSE),VLOOKUP($A359,'Nates Projections'!$A$8:$O$500,15,FALSE)))</f>
        <v>14.1</v>
      </c>
      <c r="P359" s="55">
        <f t="shared" ref="P359:Y359" si="393">IF(F$4="Yes",F359*F$5,0)</f>
        <v>87.25</v>
      </c>
      <c r="Q359" s="55">
        <f t="shared" si="393"/>
        <v>71.4375</v>
      </c>
      <c r="R359" s="55">
        <f t="shared" si="393"/>
        <v>0</v>
      </c>
      <c r="S359" s="55">
        <f t="shared" si="393"/>
        <v>3.7750000000000004</v>
      </c>
      <c r="T359" s="55">
        <f t="shared" si="393"/>
        <v>56.174999999999997</v>
      </c>
      <c r="U359" s="55">
        <f t="shared" si="393"/>
        <v>17.13</v>
      </c>
      <c r="V359" s="55">
        <f t="shared" si="393"/>
        <v>40.5</v>
      </c>
      <c r="W359" s="55">
        <f t="shared" si="393"/>
        <v>0</v>
      </c>
      <c r="X359" s="55">
        <f t="shared" si="393"/>
        <v>0</v>
      </c>
      <c r="Y359" s="56">
        <f t="shared" si="393"/>
        <v>0</v>
      </c>
      <c r="Z359" s="57">
        <f t="shared" si="278"/>
        <v>276.26749999999998</v>
      </c>
      <c r="AA359" s="59">
        <f t="shared" si="279"/>
        <v>3.2888988095238094</v>
      </c>
      <c r="AB359" s="59">
        <f t="shared" si="280"/>
        <v>-2.4800468749999989</v>
      </c>
      <c r="AC359" s="1"/>
      <c r="AD359" s="1"/>
      <c r="AE359" s="1"/>
      <c r="AF359" s="1"/>
      <c r="AG359" s="1"/>
      <c r="AH359" s="1"/>
      <c r="AI359" s="1"/>
      <c r="AJ359" s="1"/>
      <c r="AK359" s="1"/>
      <c r="AL359" s="1">
        <f>IFERROR(VLOOKUP(C359,CALC!$K$2:$M$8,2,FALSE),1)</f>
        <v>1.01</v>
      </c>
      <c r="AM359" s="1">
        <f>IFERROR(VLOOKUP(C359,CALC!$K$2:$M$8,3,FALSE),1)</f>
        <v>1.0049999999999999</v>
      </c>
      <c r="AN359" s="1">
        <f>VLOOKUP(B359,CALC!$E$2:$H$33,3,FALSE)</f>
        <v>1</v>
      </c>
      <c r="AO359" s="1">
        <f>VLOOKUP(B359,CALC!$E$2:$H$33,4,FALSE)</f>
        <v>1</v>
      </c>
      <c r="AP359" s="1"/>
      <c r="AQ359" s="3">
        <f t="shared" si="281"/>
        <v>3.3053433035714281</v>
      </c>
      <c r="AR359" s="3">
        <f t="shared" si="282"/>
        <v>3.3217877976190477</v>
      </c>
      <c r="AS359" s="3">
        <f t="shared" si="283"/>
        <v>3.2888988095238094</v>
      </c>
      <c r="AT359" s="3">
        <f t="shared" si="284"/>
        <v>3.2888988095238094</v>
      </c>
      <c r="AU359" s="3">
        <f t="shared" si="285"/>
        <v>3.3053433035714281</v>
      </c>
      <c r="AV359" s="3">
        <f t="shared" si="286"/>
        <v>3.3053433035714281</v>
      </c>
      <c r="AW359" s="3">
        <f t="shared" si="287"/>
        <v>3.3217877976190477</v>
      </c>
      <c r="AX359" s="3">
        <f t="shared" si="288"/>
        <v>3.3217877976190477</v>
      </c>
      <c r="AY359" s="3">
        <f t="shared" si="289"/>
        <v>-2.4677083333333325</v>
      </c>
      <c r="AZ359" s="3">
        <f t="shared" si="290"/>
        <v>-2.4800468749999989</v>
      </c>
      <c r="BA359" s="3">
        <f t="shared" si="291"/>
        <v>-2.4923854166666657</v>
      </c>
      <c r="BB359" s="3">
        <f t="shared" si="292"/>
        <v>-2.4677083333333325</v>
      </c>
      <c r="BC359" s="3">
        <f t="shared" si="293"/>
        <v>-2.4677083333333325</v>
      </c>
      <c r="BD359" s="3">
        <f t="shared" si="294"/>
        <v>-2.4800468749999989</v>
      </c>
      <c r="BE359" s="3">
        <f t="shared" si="295"/>
        <v>-2.4800468749999989</v>
      </c>
      <c r="BF359" s="3">
        <f t="shared" si="296"/>
        <v>-2.4923854166666657</v>
      </c>
      <c r="BG359" s="3">
        <f t="shared" si="297"/>
        <v>-2.4923854166666657</v>
      </c>
    </row>
    <row r="360" spans="1:59" ht="15" x14ac:dyDescent="0.25">
      <c r="A360" s="38" t="s">
        <v>515</v>
      </c>
      <c r="B360" s="38" t="s">
        <v>47</v>
      </c>
      <c r="C360" s="38" t="s">
        <v>186</v>
      </c>
      <c r="D360" s="38"/>
      <c r="E360" s="39">
        <f>AVERAGE(IFERROR(VLOOKUP($A360,'Nates Projections'!$A$8:$O$500,5,FALSE),VLOOKUP($A360,'Blakes Projections'!$A$8:$O$500,5,FALSE)),IFERROR(VLOOKUP($A360,'Blakes Projections'!$A$8:$O$500,5,FALSE),VLOOKUP($A360,'Nates Projections'!$A$8:$O$500,5,FALSE)))</f>
        <v>84</v>
      </c>
      <c r="F360" s="38">
        <f>AVERAGE(IFERROR(VLOOKUP($A360,'Nates Projections'!$A$8:$O$500,6,FALSE),VLOOKUP($A360,'Blakes Projections'!$A$8:$O$500,6,FALSE)),IFERROR(VLOOKUP($A360,'Blakes Projections'!$A$8:$O$500,6,FALSE),VLOOKUP($A360,'Nates Projections'!$A$8:$O$500,6,FALSE)))</f>
        <v>19.600000000000001</v>
      </c>
      <c r="G360" s="38">
        <f>AVERAGE(IFERROR(VLOOKUP($A360,'Nates Projections'!$A$8:$O$500,7,FALSE),VLOOKUP($A360,'Blakes Projections'!$A$8:$O$500,7,FALSE)),IFERROR(VLOOKUP($A360,'Blakes Projections'!$A$8:$O$500,7,FALSE),VLOOKUP($A360,'Nates Projections'!$A$8:$O$500,7,FALSE)))</f>
        <v>17.2</v>
      </c>
      <c r="H360" s="38">
        <f>AVERAGE(IFERROR(VLOOKUP($A360,'Nates Projections'!$A$8:$O$500,8,FALSE),VLOOKUP($A360,'Blakes Projections'!$A$8:$O$500,8,FALSE)),IFERROR(VLOOKUP($A360,'Blakes Projections'!$A$8:$O$500,8,FALSE),VLOOKUP($A360,'Nates Projections'!$A$8:$O$500,8,FALSE)))</f>
        <v>36.799999999999997</v>
      </c>
      <c r="I360" s="38">
        <f>AVERAGE(IFERROR(VLOOKUP($A360,'Nates Projections'!$A$8:$O$500,9,FALSE),VLOOKUP($A360,'Blakes Projections'!$A$8:$O$500,9,FALSE)),IFERROR(VLOOKUP($A360,'Blakes Projections'!$A$8:$O$500,9,FALSE),VLOOKUP($A360,'Nates Projections'!$A$8:$O$500,9,FALSE)))</f>
        <v>5.7</v>
      </c>
      <c r="J360" s="38">
        <f>AVERAGE(IFERROR(VLOOKUP($A360,'Nates Projections'!$A$8:$O$500,10,FALSE),VLOOKUP($A360,'Blakes Projections'!$A$8:$O$500,10,FALSE)),IFERROR(VLOOKUP($A360,'Blakes Projections'!$A$8:$O$500,10,FALSE),VLOOKUP($A360,'Nates Projections'!$A$8:$O$500,10,FALSE)))</f>
        <v>157.9</v>
      </c>
      <c r="K360" s="38">
        <f>AVERAGE(IFERROR(VLOOKUP($A360,'Nates Projections'!$A$8:$O$500,11,FALSE),VLOOKUP($A360,'Blakes Projections'!$A$8:$O$500,11,FALSE)),IFERROR(VLOOKUP($A360,'Blakes Projections'!$A$8:$O$500,11,FALSE),VLOOKUP($A360,'Nates Projections'!$A$8:$O$500,11,FALSE)))</f>
        <v>75.2</v>
      </c>
      <c r="L360" s="38">
        <f>AVERAGE(IFERROR(VLOOKUP($A360,'Nates Projections'!$A$8:$O$500,12,FALSE),VLOOKUP($A360,'Blakes Projections'!$A$8:$O$500,12,FALSE)),IFERROR(VLOOKUP($A360,'Blakes Projections'!$A$8:$O$500,12,FALSE),VLOOKUP($A360,'Nates Projections'!$A$8:$O$500,12,FALSE)))</f>
        <v>29.8</v>
      </c>
      <c r="M360" s="38">
        <f>AVERAGE(IFERROR(VLOOKUP($A360,'Nates Projections'!$A$8:$O$500,13,FALSE),VLOOKUP($A360,'Blakes Projections'!$A$8:$O$500,13,FALSE)),IFERROR(VLOOKUP($A360,'Blakes Projections'!$A$8:$O$500,13,FALSE),VLOOKUP($A360,'Nates Projections'!$A$8:$O$500,13,FALSE)))</f>
        <v>40.700000000000003</v>
      </c>
      <c r="N360" s="52">
        <f t="shared" si="276"/>
        <v>0.12412919569347688</v>
      </c>
      <c r="O360" s="71">
        <f>AVERAGE(IFERROR(VLOOKUP($A360,'Nates Projections'!$A$8:$O$500,15,FALSE),VLOOKUP($A360,'Blakes Projections'!$A$8:$O$500,15,FALSE)),IFERROR(VLOOKUP($A360,'Blakes Projections'!$A$8:$O$500,15,FALSE),VLOOKUP($A360,'Nates Projections'!$A$8:$O$500,15,FALSE)))</f>
        <v>16.75</v>
      </c>
      <c r="P360" s="55">
        <f t="shared" ref="P360:Y360" si="394">IF(F$4="Yes",F360*F$5,0)</f>
        <v>98</v>
      </c>
      <c r="Q360" s="55">
        <f t="shared" si="394"/>
        <v>64.5</v>
      </c>
      <c r="R360" s="55">
        <f t="shared" si="394"/>
        <v>0</v>
      </c>
      <c r="S360" s="55">
        <f t="shared" si="394"/>
        <v>2.85</v>
      </c>
      <c r="T360" s="55">
        <f t="shared" si="394"/>
        <v>78.95</v>
      </c>
      <c r="U360" s="55">
        <f t="shared" si="394"/>
        <v>22.56</v>
      </c>
      <c r="V360" s="55">
        <f t="shared" si="394"/>
        <v>17.88</v>
      </c>
      <c r="W360" s="55">
        <f t="shared" si="394"/>
        <v>0</v>
      </c>
      <c r="X360" s="55">
        <f t="shared" si="394"/>
        <v>0</v>
      </c>
      <c r="Y360" s="56">
        <f t="shared" si="394"/>
        <v>0</v>
      </c>
      <c r="Z360" s="57">
        <f t="shared" si="278"/>
        <v>284.74</v>
      </c>
      <c r="AA360" s="59">
        <f t="shared" si="279"/>
        <v>3.389761904761905</v>
      </c>
      <c r="AB360" s="59">
        <f t="shared" si="280"/>
        <v>-2.5722874047619033</v>
      </c>
      <c r="AC360" s="1"/>
      <c r="AD360" s="1"/>
      <c r="AE360" s="1"/>
      <c r="AF360" s="1"/>
      <c r="AG360" s="1"/>
      <c r="AH360" s="1"/>
      <c r="AI360" s="1"/>
      <c r="AJ360" s="1"/>
      <c r="AK360" s="1"/>
      <c r="AL360" s="1">
        <f>IFERROR(VLOOKUP(C360,CALC!$K$2:$M$8,2,FALSE),1)</f>
        <v>1.08</v>
      </c>
      <c r="AM360" s="1">
        <f>IFERROR(VLOOKUP(C360,CALC!$K$2:$M$8,3,FALSE),1)</f>
        <v>1.04</v>
      </c>
      <c r="AN360" s="1">
        <f>VLOOKUP(B360,CALC!$E$2:$H$33,3,FALSE)</f>
        <v>1.0900000000000001</v>
      </c>
      <c r="AO360" s="1">
        <f>VLOOKUP(B360,CALC!$E$2:$H$33,4,FALSE)</f>
        <v>1.0449999999999999</v>
      </c>
      <c r="AP360" s="1"/>
      <c r="AQ360" s="3">
        <f t="shared" si="281"/>
        <v>3.5253523809523815</v>
      </c>
      <c r="AR360" s="3">
        <f t="shared" si="282"/>
        <v>3.6609428571428575</v>
      </c>
      <c r="AS360" s="3">
        <f t="shared" si="283"/>
        <v>3.5423011904761905</v>
      </c>
      <c r="AT360" s="3">
        <f t="shared" si="284"/>
        <v>3.6948404761904765</v>
      </c>
      <c r="AU360" s="3">
        <f t="shared" si="285"/>
        <v>3.6839932380952383</v>
      </c>
      <c r="AV360" s="3">
        <f t="shared" si="286"/>
        <v>3.842634095238096</v>
      </c>
      <c r="AW360" s="3">
        <f t="shared" si="287"/>
        <v>3.825685285714286</v>
      </c>
      <c r="AX360" s="3">
        <f t="shared" si="288"/>
        <v>3.990427714285715</v>
      </c>
      <c r="AY360" s="3">
        <f t="shared" si="289"/>
        <v>-2.3668452380952369</v>
      </c>
      <c r="AZ360" s="3">
        <f t="shared" si="290"/>
        <v>-2.4615190476190465</v>
      </c>
      <c r="BA360" s="3">
        <f t="shared" si="291"/>
        <v>-2.556192857142856</v>
      </c>
      <c r="BB360" s="3">
        <f t="shared" si="292"/>
        <v>-2.4733532738095225</v>
      </c>
      <c r="BC360" s="3">
        <f t="shared" si="293"/>
        <v>-2.5798613095238085</v>
      </c>
      <c r="BD360" s="3">
        <f t="shared" si="294"/>
        <v>-2.5722874047619033</v>
      </c>
      <c r="BE360" s="3">
        <f t="shared" si="295"/>
        <v>-2.683055761904761</v>
      </c>
      <c r="BF360" s="3">
        <f t="shared" si="296"/>
        <v>-2.6712215357142846</v>
      </c>
      <c r="BG360" s="3">
        <f t="shared" si="297"/>
        <v>-2.7862502142857135</v>
      </c>
    </row>
    <row r="361" spans="1:59" ht="15" x14ac:dyDescent="0.25">
      <c r="A361" s="38" t="s">
        <v>524</v>
      </c>
      <c r="B361" s="38" t="s">
        <v>74</v>
      </c>
      <c r="C361" s="38" t="s">
        <v>181</v>
      </c>
      <c r="D361" s="38"/>
      <c r="E361" s="39">
        <f>AVERAGE(IFERROR(VLOOKUP($A361,'Nates Projections'!$A$8:$O$500,5,FALSE),VLOOKUP($A361,'Blakes Projections'!$A$8:$O$500,5,FALSE)),IFERROR(VLOOKUP($A361,'Blakes Projections'!$A$8:$O$500,5,FALSE),VLOOKUP($A361,'Nates Projections'!$A$8:$O$500,5,FALSE)))</f>
        <v>84</v>
      </c>
      <c r="F361" s="38">
        <f>AVERAGE(IFERROR(VLOOKUP($A361,'Nates Projections'!$A$8:$O$500,6,FALSE),VLOOKUP($A361,'Blakes Projections'!$A$8:$O$500,6,FALSE)),IFERROR(VLOOKUP($A361,'Blakes Projections'!$A$8:$O$500,6,FALSE),VLOOKUP($A361,'Nates Projections'!$A$8:$O$500,6,FALSE)))</f>
        <v>7.55</v>
      </c>
      <c r="G361" s="38">
        <f>AVERAGE(IFERROR(VLOOKUP($A361,'Nates Projections'!$A$8:$O$500,7,FALSE),VLOOKUP($A361,'Blakes Projections'!$A$8:$O$500,7,FALSE)),IFERROR(VLOOKUP($A361,'Blakes Projections'!$A$8:$O$500,7,FALSE),VLOOKUP($A361,'Nates Projections'!$A$8:$O$500,7,FALSE)))</f>
        <v>20.5</v>
      </c>
      <c r="H361" s="38">
        <f>AVERAGE(IFERROR(VLOOKUP($A361,'Nates Projections'!$A$8:$O$500,8,FALSE),VLOOKUP($A361,'Blakes Projections'!$A$8:$O$500,8,FALSE)),IFERROR(VLOOKUP($A361,'Blakes Projections'!$A$8:$O$500,8,FALSE),VLOOKUP($A361,'Nates Projections'!$A$8:$O$500,8,FALSE)))</f>
        <v>28.1</v>
      </c>
      <c r="I361" s="38">
        <f>AVERAGE(IFERROR(VLOOKUP($A361,'Nates Projections'!$A$8:$O$500,9,FALSE),VLOOKUP($A361,'Blakes Projections'!$A$8:$O$500,9,FALSE)),IFERROR(VLOOKUP($A361,'Blakes Projections'!$A$8:$O$500,9,FALSE),VLOOKUP($A361,'Nates Projections'!$A$8:$O$500,9,FALSE)))</f>
        <v>8.4499999999999993</v>
      </c>
      <c r="J361" s="38">
        <f>AVERAGE(IFERROR(VLOOKUP($A361,'Nates Projections'!$A$8:$O$500,10,FALSE),VLOOKUP($A361,'Blakes Projections'!$A$8:$O$500,10,FALSE)),IFERROR(VLOOKUP($A361,'Blakes Projections'!$A$8:$O$500,10,FALSE),VLOOKUP($A361,'Nates Projections'!$A$8:$O$500,10,FALSE)))</f>
        <v>90.5</v>
      </c>
      <c r="K361" s="38">
        <f>AVERAGE(IFERROR(VLOOKUP($A361,'Nates Projections'!$A$8:$O$500,11,FALSE),VLOOKUP($A361,'Blakes Projections'!$A$8:$O$500,11,FALSE)),IFERROR(VLOOKUP($A361,'Blakes Projections'!$A$8:$O$500,11,FALSE),VLOOKUP($A361,'Nates Projections'!$A$8:$O$500,11,FALSE)))</f>
        <v>24.15</v>
      </c>
      <c r="L361" s="38">
        <f>AVERAGE(IFERROR(VLOOKUP($A361,'Nates Projections'!$A$8:$O$500,12,FALSE),VLOOKUP($A361,'Blakes Projections'!$A$8:$O$500,12,FALSE)),IFERROR(VLOOKUP($A361,'Blakes Projections'!$A$8:$O$500,12,FALSE),VLOOKUP($A361,'Nates Projections'!$A$8:$O$500,12,FALSE)))</f>
        <v>67.5</v>
      </c>
      <c r="M361" s="38">
        <f>AVERAGE(IFERROR(VLOOKUP($A361,'Nates Projections'!$A$8:$O$500,13,FALSE),VLOOKUP($A361,'Blakes Projections'!$A$8:$O$500,13,FALSE)),IFERROR(VLOOKUP($A361,'Blakes Projections'!$A$8:$O$500,13,FALSE),VLOOKUP($A361,'Nates Projections'!$A$8:$O$500,13,FALSE)))</f>
        <v>23.6</v>
      </c>
      <c r="N361" s="52">
        <f t="shared" si="276"/>
        <v>8.3425414364640876E-2</v>
      </c>
      <c r="O361" s="71">
        <f>AVERAGE(IFERROR(VLOOKUP($A361,'Nates Projections'!$A$8:$O$500,15,FALSE),VLOOKUP($A361,'Blakes Projections'!$A$8:$O$500,15,FALSE)),IFERROR(VLOOKUP($A361,'Blakes Projections'!$A$8:$O$500,15,FALSE),VLOOKUP($A361,'Nates Projections'!$A$8:$O$500,15,FALSE)))</f>
        <v>16.2</v>
      </c>
      <c r="P361" s="55">
        <f t="shared" ref="P361:Y361" si="395">IF(F$4="Yes",F361*F$5,0)</f>
        <v>37.75</v>
      </c>
      <c r="Q361" s="55">
        <f t="shared" si="395"/>
        <v>76.875</v>
      </c>
      <c r="R361" s="55">
        <f t="shared" si="395"/>
        <v>0</v>
      </c>
      <c r="S361" s="55">
        <f t="shared" si="395"/>
        <v>4.2249999999999996</v>
      </c>
      <c r="T361" s="55">
        <f t="shared" si="395"/>
        <v>45.25</v>
      </c>
      <c r="U361" s="55">
        <f t="shared" si="395"/>
        <v>7.2449999999999992</v>
      </c>
      <c r="V361" s="55">
        <f t="shared" si="395"/>
        <v>40.5</v>
      </c>
      <c r="W361" s="55">
        <f t="shared" si="395"/>
        <v>0</v>
      </c>
      <c r="X361" s="55">
        <f t="shared" si="395"/>
        <v>0</v>
      </c>
      <c r="Y361" s="56">
        <f t="shared" si="395"/>
        <v>0</v>
      </c>
      <c r="Z361" s="57">
        <f t="shared" si="278"/>
        <v>211.845</v>
      </c>
      <c r="AA361" s="59">
        <f t="shared" si="279"/>
        <v>2.5219642857142857</v>
      </c>
      <c r="AB361" s="59">
        <f t="shared" si="280"/>
        <v>-2.4763976785714297</v>
      </c>
      <c r="AC361" s="1"/>
      <c r="AD361" s="1"/>
      <c r="AE361" s="1"/>
      <c r="AF361" s="1"/>
      <c r="AG361" s="1"/>
      <c r="AH361" s="1"/>
      <c r="AI361" s="1"/>
      <c r="AJ361" s="1"/>
      <c r="AK361" s="1"/>
      <c r="AL361" s="1">
        <f>IFERROR(VLOOKUP(C361,CALC!$K$2:$M$8,2,FALSE),1)</f>
        <v>1</v>
      </c>
      <c r="AM361" s="1">
        <f>IFERROR(VLOOKUP(C361,CALC!$K$2:$M$8,3,FALSE),1)</f>
        <v>1</v>
      </c>
      <c r="AN361" s="1">
        <f>VLOOKUP(B361,CALC!$E$2:$H$33,3,FALSE)</f>
        <v>1.07</v>
      </c>
      <c r="AO361" s="1">
        <f>VLOOKUP(B361,CALC!$E$2:$H$33,4,FALSE)</f>
        <v>1.0350000000000001</v>
      </c>
      <c r="AP361" s="1"/>
      <c r="AQ361" s="3">
        <f t="shared" si="281"/>
        <v>2.5219642857142857</v>
      </c>
      <c r="AR361" s="3">
        <f t="shared" si="282"/>
        <v>2.5219642857142857</v>
      </c>
      <c r="AS361" s="3">
        <f t="shared" si="283"/>
        <v>2.6102330357142862</v>
      </c>
      <c r="AT361" s="3">
        <f t="shared" si="284"/>
        <v>2.6985017857142859</v>
      </c>
      <c r="AU361" s="3">
        <f t="shared" si="285"/>
        <v>2.6102330357142862</v>
      </c>
      <c r="AV361" s="3">
        <f t="shared" si="286"/>
        <v>2.6985017857142859</v>
      </c>
      <c r="AW361" s="3">
        <f t="shared" si="287"/>
        <v>2.6102330357142862</v>
      </c>
      <c r="AX361" s="3">
        <f t="shared" si="288"/>
        <v>2.6985017857142859</v>
      </c>
      <c r="AY361" s="3">
        <f t="shared" si="289"/>
        <v>-2.3926547619047627</v>
      </c>
      <c r="AZ361" s="3">
        <f t="shared" si="290"/>
        <v>-2.3926547619047627</v>
      </c>
      <c r="BA361" s="3">
        <f t="shared" si="291"/>
        <v>-2.3926547619047627</v>
      </c>
      <c r="BB361" s="3">
        <f t="shared" si="292"/>
        <v>-2.4763976785714297</v>
      </c>
      <c r="BC361" s="3">
        <f t="shared" si="293"/>
        <v>-2.5601405952380962</v>
      </c>
      <c r="BD361" s="3">
        <f t="shared" si="294"/>
        <v>-2.4763976785714297</v>
      </c>
      <c r="BE361" s="3">
        <f t="shared" si="295"/>
        <v>-2.5601405952380962</v>
      </c>
      <c r="BF361" s="3">
        <f t="shared" si="296"/>
        <v>-2.4763976785714297</v>
      </c>
      <c r="BG361" s="3">
        <f t="shared" si="297"/>
        <v>-2.5601405952380962</v>
      </c>
    </row>
    <row r="362" spans="1:59" ht="15" x14ac:dyDescent="0.25">
      <c r="A362" s="38" t="s">
        <v>569</v>
      </c>
      <c r="B362" s="38" t="s">
        <v>66</v>
      </c>
      <c r="C362" s="38" t="s">
        <v>183</v>
      </c>
      <c r="D362" s="1"/>
      <c r="E362" s="39">
        <f>AVERAGE(IFERROR(VLOOKUP($A362,'Nates Projections'!$A$8:$O$500,5,FALSE),VLOOKUP($A362,'Blakes Projections'!$A$8:$O$500,5,FALSE)),IFERROR(VLOOKUP($A362,'Blakes Projections'!$A$8:$O$500,5,FALSE),VLOOKUP($A362,'Nates Projections'!$A$8:$O$500,5,FALSE)))</f>
        <v>84</v>
      </c>
      <c r="F362" s="40">
        <f>AVERAGE(IFERROR(VLOOKUP($A362,'Nates Projections'!$A$8:$O$500,6,FALSE),VLOOKUP($A362,'Blakes Projections'!$A$8:$O$500,6,FALSE)),IFERROR(VLOOKUP($A362,'Blakes Projections'!$A$8:$O$500,6,FALSE),VLOOKUP($A362,'Nates Projections'!$A$8:$O$500,6,FALSE)))</f>
        <v>12.5</v>
      </c>
      <c r="G362" s="40">
        <f>AVERAGE(IFERROR(VLOOKUP($A362,'Nates Projections'!$A$8:$O$500,7,FALSE),VLOOKUP($A362,'Blakes Projections'!$A$8:$O$500,7,FALSE)),IFERROR(VLOOKUP($A362,'Blakes Projections'!$A$8:$O$500,7,FALSE),VLOOKUP($A362,'Nates Projections'!$A$8:$O$500,7,FALSE)))</f>
        <v>24.9</v>
      </c>
      <c r="H362" s="40">
        <f>AVERAGE(IFERROR(VLOOKUP($A362,'Nates Projections'!$A$8:$O$500,8,FALSE),VLOOKUP($A362,'Blakes Projections'!$A$8:$O$500,8,FALSE)),IFERROR(VLOOKUP($A362,'Blakes Projections'!$A$8:$O$500,8,FALSE),VLOOKUP($A362,'Nates Projections'!$A$8:$O$500,8,FALSE)))</f>
        <v>37.4</v>
      </c>
      <c r="I362" s="40">
        <f>AVERAGE(IFERROR(VLOOKUP($A362,'Nates Projections'!$A$8:$O$500,9,FALSE),VLOOKUP($A362,'Blakes Projections'!$A$8:$O$500,9,FALSE)),IFERROR(VLOOKUP($A362,'Blakes Projections'!$A$8:$O$500,9,FALSE),VLOOKUP($A362,'Nates Projections'!$A$8:$O$500,9,FALSE)))</f>
        <v>3.1</v>
      </c>
      <c r="J362" s="40">
        <f>AVERAGE(IFERROR(VLOOKUP($A362,'Nates Projections'!$A$8:$O$500,10,FALSE),VLOOKUP($A362,'Blakes Projections'!$A$8:$O$500,10,FALSE)),IFERROR(VLOOKUP($A362,'Blakes Projections'!$A$8:$O$500,10,FALSE),VLOOKUP($A362,'Nates Projections'!$A$8:$O$500,10,FALSE)))</f>
        <v>91.7</v>
      </c>
      <c r="K362" s="40">
        <f>AVERAGE(IFERROR(VLOOKUP($A362,'Nates Projections'!$A$8:$O$500,11,FALSE),VLOOKUP($A362,'Blakes Projections'!$A$8:$O$500,11,FALSE)),IFERROR(VLOOKUP($A362,'Blakes Projections'!$A$8:$O$500,11,FALSE),VLOOKUP($A362,'Nates Projections'!$A$8:$O$500,11,FALSE)))</f>
        <v>166</v>
      </c>
      <c r="L362" s="40">
        <f>AVERAGE(IFERROR(VLOOKUP($A362,'Nates Projections'!$A$8:$O$500,12,FALSE),VLOOKUP($A362,'Blakes Projections'!$A$8:$O$500,12,FALSE)),IFERROR(VLOOKUP($A362,'Blakes Projections'!$A$8:$O$500,12,FALSE),VLOOKUP($A362,'Nates Projections'!$A$8:$O$500,12,FALSE)))</f>
        <v>37.700000000000003</v>
      </c>
      <c r="M362" s="40">
        <f>AVERAGE(IFERROR(VLOOKUP($A362,'Nates Projections'!$A$8:$O$500,13,FALSE),VLOOKUP($A362,'Blakes Projections'!$A$8:$O$500,13,FALSE)),IFERROR(VLOOKUP($A362,'Blakes Projections'!$A$8:$O$500,13,FALSE),VLOOKUP($A362,'Nates Projections'!$A$8:$O$500,13,FALSE)))</f>
        <v>70.599999999999994</v>
      </c>
      <c r="N362" s="52">
        <f t="shared" si="276"/>
        <v>0.13631406761177753</v>
      </c>
      <c r="O362" s="124">
        <f>AVERAGE(IFERROR(VLOOKUP($A362,'Nates Projections'!$A$8:$O$500,15,FALSE),VLOOKUP($A362,'Blakes Projections'!$A$8:$O$500,15,FALSE)),IFERROR(VLOOKUP($A362,'Blakes Projections'!$A$8:$O$500,15,FALSE),VLOOKUP($A362,'Nates Projections'!$A$8:$O$500,15,FALSE)))</f>
        <v>14.05</v>
      </c>
      <c r="P362" s="55">
        <f t="shared" ref="P362:Y362" si="396">IF(F$4="Yes",F362*F$5,0)</f>
        <v>62.5</v>
      </c>
      <c r="Q362" s="55">
        <f t="shared" si="396"/>
        <v>93.375</v>
      </c>
      <c r="R362" s="55">
        <f t="shared" si="396"/>
        <v>0</v>
      </c>
      <c r="S362" s="55">
        <f t="shared" si="396"/>
        <v>1.55</v>
      </c>
      <c r="T362" s="55">
        <f t="shared" si="396"/>
        <v>45.85</v>
      </c>
      <c r="U362" s="55">
        <f t="shared" si="396"/>
        <v>49.8</v>
      </c>
      <c r="V362" s="55">
        <f t="shared" si="396"/>
        <v>22.62</v>
      </c>
      <c r="W362" s="55">
        <f t="shared" si="396"/>
        <v>0</v>
      </c>
      <c r="X362" s="55">
        <f t="shared" si="396"/>
        <v>0</v>
      </c>
      <c r="Y362" s="56">
        <f t="shared" si="396"/>
        <v>0</v>
      </c>
      <c r="Z362" s="57">
        <f t="shared" si="278"/>
        <v>275.69499999999999</v>
      </c>
      <c r="AA362" s="59">
        <f t="shared" si="279"/>
        <v>3.2820833333333335</v>
      </c>
      <c r="AB362" s="59">
        <f t="shared" si="280"/>
        <v>-2.5212304464285702</v>
      </c>
      <c r="AC362" s="1"/>
      <c r="AD362" s="1"/>
      <c r="AE362" s="1"/>
      <c r="AF362" s="1"/>
      <c r="AG362" s="1"/>
      <c r="AH362" s="1"/>
      <c r="AI362" s="1"/>
      <c r="AJ362" s="1"/>
      <c r="AK362" s="1"/>
      <c r="AL362" s="1">
        <f>IFERROR(VLOOKUP(C362,CALC!$K$2:$M$8,2,FALSE),1)</f>
        <v>1.0900000000000001</v>
      </c>
      <c r="AM362" s="1">
        <f>IFERROR(VLOOKUP(C362,CALC!$K$2:$M$8,3,FALSE),1)</f>
        <v>1.0449999999999999</v>
      </c>
      <c r="AN362" s="1">
        <f>VLOOKUP(B362,CALC!$E$2:$H$33,3,FALSE)</f>
        <v>0.95</v>
      </c>
      <c r="AO362" s="1">
        <f>VLOOKUP(B362,CALC!$E$2:$H$33,4,FALSE)</f>
        <v>0.97499999999999998</v>
      </c>
      <c r="AP362" s="1"/>
      <c r="AQ362" s="3">
        <f t="shared" si="281"/>
        <v>3.4297770833333332</v>
      </c>
      <c r="AR362" s="3">
        <f t="shared" si="282"/>
        <v>3.5774708333333338</v>
      </c>
      <c r="AS362" s="3">
        <f t="shared" si="283"/>
        <v>3.2000312499999999</v>
      </c>
      <c r="AT362" s="3">
        <f t="shared" si="284"/>
        <v>3.1179791666666667</v>
      </c>
      <c r="AU362" s="3">
        <f t="shared" si="285"/>
        <v>3.34403265625</v>
      </c>
      <c r="AV362" s="3">
        <f t="shared" si="286"/>
        <v>3.2582882291666664</v>
      </c>
      <c r="AW362" s="3">
        <f t="shared" si="287"/>
        <v>3.4880340625000006</v>
      </c>
      <c r="AX362" s="3">
        <f t="shared" si="288"/>
        <v>3.3985972916666669</v>
      </c>
      <c r="AY362" s="3">
        <f t="shared" si="289"/>
        <v>-2.4745238095238085</v>
      </c>
      <c r="AZ362" s="3">
        <f t="shared" si="290"/>
        <v>-2.5858773809523798</v>
      </c>
      <c r="BA362" s="3">
        <f t="shared" si="291"/>
        <v>-2.6972309523809512</v>
      </c>
      <c r="BB362" s="3">
        <f t="shared" si="292"/>
        <v>-2.412660714285713</v>
      </c>
      <c r="BC362" s="3">
        <f t="shared" si="293"/>
        <v>-2.3507976190476181</v>
      </c>
      <c r="BD362" s="3">
        <f t="shared" si="294"/>
        <v>-2.5212304464285702</v>
      </c>
      <c r="BE362" s="3">
        <f t="shared" si="295"/>
        <v>-2.4565835119047605</v>
      </c>
      <c r="BF362" s="3">
        <f t="shared" si="296"/>
        <v>-2.6298001785714273</v>
      </c>
      <c r="BG362" s="3">
        <f t="shared" si="297"/>
        <v>-2.5623694047619034</v>
      </c>
    </row>
    <row r="363" spans="1:59" ht="15" x14ac:dyDescent="0.25">
      <c r="A363" s="38" t="s">
        <v>519</v>
      </c>
      <c r="B363" s="38" t="s">
        <v>66</v>
      </c>
      <c r="C363" s="38" t="s">
        <v>153</v>
      </c>
      <c r="D363" s="38"/>
      <c r="E363" s="39">
        <f>AVERAGE(IFERROR(VLOOKUP($A363,'Nates Projections'!$A$8:$O$500,5,FALSE),VLOOKUP($A363,'Blakes Projections'!$A$8:$O$500,5,FALSE)),IFERROR(VLOOKUP($A363,'Blakes Projections'!$A$8:$O$500,5,FALSE),VLOOKUP($A363,'Nates Projections'!$A$8:$O$500,5,FALSE)))</f>
        <v>84</v>
      </c>
      <c r="F363" s="38">
        <f>AVERAGE(IFERROR(VLOOKUP($A363,'Nates Projections'!$A$8:$O$500,6,FALSE),VLOOKUP($A363,'Blakes Projections'!$A$8:$O$500,6,FALSE)),IFERROR(VLOOKUP($A363,'Blakes Projections'!$A$8:$O$500,6,FALSE),VLOOKUP($A363,'Nates Projections'!$A$8:$O$500,6,FALSE)))</f>
        <v>13.25</v>
      </c>
      <c r="G363" s="38">
        <f>AVERAGE(IFERROR(VLOOKUP($A363,'Nates Projections'!$A$8:$O$500,7,FALSE),VLOOKUP($A363,'Blakes Projections'!$A$8:$O$500,7,FALSE)),IFERROR(VLOOKUP($A363,'Blakes Projections'!$A$8:$O$500,7,FALSE),VLOOKUP($A363,'Nates Projections'!$A$8:$O$500,7,FALSE)))</f>
        <v>25.299999999999997</v>
      </c>
      <c r="H363" s="38">
        <f>AVERAGE(IFERROR(VLOOKUP($A363,'Nates Projections'!$A$8:$O$500,8,FALSE),VLOOKUP($A363,'Blakes Projections'!$A$8:$O$500,8,FALSE)),IFERROR(VLOOKUP($A363,'Blakes Projections'!$A$8:$O$500,8,FALSE),VLOOKUP($A363,'Nates Projections'!$A$8:$O$500,8,FALSE)))</f>
        <v>38.549999999999997</v>
      </c>
      <c r="I363" s="38">
        <f>AVERAGE(IFERROR(VLOOKUP($A363,'Nates Projections'!$A$8:$O$500,9,FALSE),VLOOKUP($A363,'Blakes Projections'!$A$8:$O$500,9,FALSE)),IFERROR(VLOOKUP($A363,'Blakes Projections'!$A$8:$O$500,9,FALSE),VLOOKUP($A363,'Nates Projections'!$A$8:$O$500,9,FALSE)))</f>
        <v>5.05</v>
      </c>
      <c r="J363" s="38">
        <f>AVERAGE(IFERROR(VLOOKUP($A363,'Nates Projections'!$A$8:$O$500,10,FALSE),VLOOKUP($A363,'Blakes Projections'!$A$8:$O$500,10,FALSE)),IFERROR(VLOOKUP($A363,'Blakes Projections'!$A$8:$O$500,10,FALSE),VLOOKUP($A363,'Nates Projections'!$A$8:$O$500,10,FALSE)))</f>
        <v>138.69999999999999</v>
      </c>
      <c r="K363" s="38">
        <f>AVERAGE(IFERROR(VLOOKUP($A363,'Nates Projections'!$A$8:$O$500,11,FALSE),VLOOKUP($A363,'Blakes Projections'!$A$8:$O$500,11,FALSE)),IFERROR(VLOOKUP($A363,'Blakes Projections'!$A$8:$O$500,11,FALSE),VLOOKUP($A363,'Nates Projections'!$A$8:$O$500,11,FALSE)))</f>
        <v>58</v>
      </c>
      <c r="L363" s="38">
        <f>AVERAGE(IFERROR(VLOOKUP($A363,'Nates Projections'!$A$8:$O$500,12,FALSE),VLOOKUP($A363,'Blakes Projections'!$A$8:$O$500,12,FALSE)),IFERROR(VLOOKUP($A363,'Blakes Projections'!$A$8:$O$500,12,FALSE),VLOOKUP($A363,'Nates Projections'!$A$8:$O$500,12,FALSE)))</f>
        <v>29.35</v>
      </c>
      <c r="M363" s="38">
        <f>AVERAGE(IFERROR(VLOOKUP($A363,'Nates Projections'!$A$8:$O$500,13,FALSE),VLOOKUP($A363,'Blakes Projections'!$A$8:$O$500,13,FALSE)),IFERROR(VLOOKUP($A363,'Blakes Projections'!$A$8:$O$500,13,FALSE),VLOOKUP($A363,'Nates Projections'!$A$8:$O$500,13,FALSE)))</f>
        <v>15.350000000000001</v>
      </c>
      <c r="N363" s="52">
        <f t="shared" si="276"/>
        <v>9.5529920692141321E-2</v>
      </c>
      <c r="O363" s="71">
        <f>AVERAGE(IFERROR(VLOOKUP($A363,'Nates Projections'!$A$8:$O$500,15,FALSE),VLOOKUP($A363,'Blakes Projections'!$A$8:$O$500,15,FALSE)),IFERROR(VLOOKUP($A363,'Blakes Projections'!$A$8:$O$500,15,FALSE),VLOOKUP($A363,'Nates Projections'!$A$8:$O$500,15,FALSE)))</f>
        <v>13.65</v>
      </c>
      <c r="P363" s="55">
        <f t="shared" ref="P363:Y363" si="397">IF(F$4="Yes",F363*F$5,0)</f>
        <v>66.25</v>
      </c>
      <c r="Q363" s="55">
        <f t="shared" si="397"/>
        <v>94.874999999999986</v>
      </c>
      <c r="R363" s="55">
        <f t="shared" si="397"/>
        <v>0</v>
      </c>
      <c r="S363" s="55">
        <f t="shared" si="397"/>
        <v>2.5249999999999999</v>
      </c>
      <c r="T363" s="55">
        <f t="shared" si="397"/>
        <v>69.349999999999994</v>
      </c>
      <c r="U363" s="55">
        <f t="shared" si="397"/>
        <v>17.399999999999999</v>
      </c>
      <c r="V363" s="55">
        <f t="shared" si="397"/>
        <v>17.61</v>
      </c>
      <c r="W363" s="55">
        <f t="shared" si="397"/>
        <v>0</v>
      </c>
      <c r="X363" s="55">
        <f t="shared" si="397"/>
        <v>0</v>
      </c>
      <c r="Y363" s="56">
        <f t="shared" si="397"/>
        <v>0</v>
      </c>
      <c r="Z363" s="57">
        <f t="shared" si="278"/>
        <v>268.01</v>
      </c>
      <c r="AA363" s="59">
        <f t="shared" si="279"/>
        <v>3.1905952380952378</v>
      </c>
      <c r="AB363" s="59">
        <f t="shared" si="280"/>
        <v>-2.4518243749999993</v>
      </c>
      <c r="AC363" s="1"/>
      <c r="AD363" s="1"/>
      <c r="AE363" s="1"/>
      <c r="AF363" s="1"/>
      <c r="AG363" s="1"/>
      <c r="AH363" s="1"/>
      <c r="AI363" s="1"/>
      <c r="AJ363" s="1"/>
      <c r="AK363" s="1"/>
      <c r="AL363" s="1">
        <f>IFERROR(VLOOKUP(C363,CALC!$K$2:$M$8,2,FALSE),1)</f>
        <v>0.96</v>
      </c>
      <c r="AM363" s="1">
        <f>IFERROR(VLOOKUP(C363,CALC!$K$2:$M$8,3,FALSE),1)</f>
        <v>0.98</v>
      </c>
      <c r="AN363" s="1">
        <f>VLOOKUP(B363,CALC!$E$2:$H$33,3,FALSE)</f>
        <v>0.95</v>
      </c>
      <c r="AO363" s="1">
        <f>VLOOKUP(B363,CALC!$E$2:$H$33,4,FALSE)</f>
        <v>0.97499999999999998</v>
      </c>
      <c r="AP363" s="1"/>
      <c r="AQ363" s="3">
        <f t="shared" si="281"/>
        <v>3.126783333333333</v>
      </c>
      <c r="AR363" s="3">
        <f t="shared" si="282"/>
        <v>3.0629714285714282</v>
      </c>
      <c r="AS363" s="3">
        <f t="shared" si="283"/>
        <v>3.1108303571428566</v>
      </c>
      <c r="AT363" s="3">
        <f t="shared" si="284"/>
        <v>3.0310654761904758</v>
      </c>
      <c r="AU363" s="3">
        <f t="shared" si="285"/>
        <v>3.0486137499999995</v>
      </c>
      <c r="AV363" s="3">
        <f t="shared" si="286"/>
        <v>2.9704441666666663</v>
      </c>
      <c r="AW363" s="3">
        <f t="shared" si="287"/>
        <v>2.9863971428571423</v>
      </c>
      <c r="AX363" s="3">
        <f t="shared" si="288"/>
        <v>2.9098228571428568</v>
      </c>
      <c r="AY363" s="3">
        <f t="shared" si="289"/>
        <v>-2.5660119047619041</v>
      </c>
      <c r="AZ363" s="3">
        <f t="shared" si="290"/>
        <v>-2.5146916666666659</v>
      </c>
      <c r="BA363" s="3">
        <f t="shared" si="291"/>
        <v>-2.4633714285714277</v>
      </c>
      <c r="BB363" s="3">
        <f t="shared" si="292"/>
        <v>-2.5018616071428563</v>
      </c>
      <c r="BC363" s="3">
        <f t="shared" si="293"/>
        <v>-2.437711309523809</v>
      </c>
      <c r="BD363" s="3">
        <f t="shared" si="294"/>
        <v>-2.4518243749999993</v>
      </c>
      <c r="BE363" s="3">
        <f t="shared" si="295"/>
        <v>-2.3889570833333327</v>
      </c>
      <c r="BF363" s="3">
        <f t="shared" si="296"/>
        <v>-2.4017871428571418</v>
      </c>
      <c r="BG363" s="3">
        <f t="shared" si="297"/>
        <v>-2.3402028571428564</v>
      </c>
    </row>
    <row r="364" spans="1:59" ht="15" x14ac:dyDescent="0.25">
      <c r="A364" s="38" t="s">
        <v>533</v>
      </c>
      <c r="B364" s="38" t="s">
        <v>49</v>
      </c>
      <c r="C364" s="38" t="s">
        <v>153</v>
      </c>
      <c r="D364" s="38"/>
      <c r="E364" s="39">
        <f>AVERAGE(IFERROR(VLOOKUP($A364,'Nates Projections'!$A$8:$O$500,5,FALSE),VLOOKUP($A364,'Blakes Projections'!$A$8:$O$500,5,FALSE)),IFERROR(VLOOKUP($A364,'Blakes Projections'!$A$8:$O$500,5,FALSE),VLOOKUP($A364,'Nates Projections'!$A$8:$O$500,5,FALSE)))</f>
        <v>84</v>
      </c>
      <c r="F364" s="38">
        <f>AVERAGE(IFERROR(VLOOKUP($A364,'Nates Projections'!$A$8:$O$500,6,FALSE),VLOOKUP($A364,'Blakes Projections'!$A$8:$O$500,6,FALSE)),IFERROR(VLOOKUP($A364,'Blakes Projections'!$A$8:$O$500,6,FALSE),VLOOKUP($A364,'Nates Projections'!$A$8:$O$500,6,FALSE)))</f>
        <v>14.95</v>
      </c>
      <c r="G364" s="38">
        <f>AVERAGE(IFERROR(VLOOKUP($A364,'Nates Projections'!$A$8:$O$500,7,FALSE),VLOOKUP($A364,'Blakes Projections'!$A$8:$O$500,7,FALSE)),IFERROR(VLOOKUP($A364,'Blakes Projections'!$A$8:$O$500,7,FALSE),VLOOKUP($A364,'Nates Projections'!$A$8:$O$500,7,FALSE)))</f>
        <v>15.799999999999999</v>
      </c>
      <c r="H364" s="38">
        <f>AVERAGE(IFERROR(VLOOKUP($A364,'Nates Projections'!$A$8:$O$500,8,FALSE),VLOOKUP($A364,'Blakes Projections'!$A$8:$O$500,8,FALSE)),IFERROR(VLOOKUP($A364,'Blakes Projections'!$A$8:$O$500,8,FALSE),VLOOKUP($A364,'Nates Projections'!$A$8:$O$500,8,FALSE)))</f>
        <v>30.75</v>
      </c>
      <c r="I364" s="38">
        <f>AVERAGE(IFERROR(VLOOKUP($A364,'Nates Projections'!$A$8:$O$500,9,FALSE),VLOOKUP($A364,'Blakes Projections'!$A$8:$O$500,9,FALSE)),IFERROR(VLOOKUP($A364,'Blakes Projections'!$A$8:$O$500,9,FALSE),VLOOKUP($A364,'Nates Projections'!$A$8:$O$500,9,FALSE)))</f>
        <v>8.65</v>
      </c>
      <c r="J364" s="38">
        <f>AVERAGE(IFERROR(VLOOKUP($A364,'Nates Projections'!$A$8:$O$500,10,FALSE),VLOOKUP($A364,'Blakes Projections'!$A$8:$O$500,10,FALSE)),IFERROR(VLOOKUP($A364,'Blakes Projections'!$A$8:$O$500,10,FALSE),VLOOKUP($A364,'Nates Projections'!$A$8:$O$500,10,FALSE)))</f>
        <v>115.7</v>
      </c>
      <c r="K364" s="38">
        <f>AVERAGE(IFERROR(VLOOKUP($A364,'Nates Projections'!$A$8:$O$500,11,FALSE),VLOOKUP($A364,'Blakes Projections'!$A$8:$O$500,11,FALSE)),IFERROR(VLOOKUP($A364,'Blakes Projections'!$A$8:$O$500,11,FALSE),VLOOKUP($A364,'Nates Projections'!$A$8:$O$500,11,FALSE)))</f>
        <v>88.050000000000011</v>
      </c>
      <c r="L364" s="38">
        <f>AVERAGE(IFERROR(VLOOKUP($A364,'Nates Projections'!$A$8:$O$500,12,FALSE),VLOOKUP($A364,'Blakes Projections'!$A$8:$O$500,12,FALSE)),IFERROR(VLOOKUP($A364,'Blakes Projections'!$A$8:$O$500,12,FALSE),VLOOKUP($A364,'Nates Projections'!$A$8:$O$500,12,FALSE)))</f>
        <v>55.849999999999994</v>
      </c>
      <c r="M364" s="38">
        <f>AVERAGE(IFERROR(VLOOKUP($A364,'Nates Projections'!$A$8:$O$500,13,FALSE),VLOOKUP($A364,'Blakes Projections'!$A$8:$O$500,13,FALSE)),IFERROR(VLOOKUP($A364,'Blakes Projections'!$A$8:$O$500,13,FALSE),VLOOKUP($A364,'Nates Projections'!$A$8:$O$500,13,FALSE)))</f>
        <v>26.5</v>
      </c>
      <c r="N364" s="52">
        <f t="shared" si="276"/>
        <v>0.1292134831460674</v>
      </c>
      <c r="O364" s="71">
        <f>AVERAGE(IFERROR(VLOOKUP($A364,'Nates Projections'!$A$8:$O$500,15,FALSE),VLOOKUP($A364,'Blakes Projections'!$A$8:$O$500,15,FALSE)),IFERROR(VLOOKUP($A364,'Blakes Projections'!$A$8:$O$500,15,FALSE),VLOOKUP($A364,'Nates Projections'!$A$8:$O$500,15,FALSE)))</f>
        <v>14.65</v>
      </c>
      <c r="P364" s="55">
        <f t="shared" ref="P364:Y364" si="398">IF(F$4="Yes",F364*F$5,0)</f>
        <v>74.75</v>
      </c>
      <c r="Q364" s="55">
        <f t="shared" si="398"/>
        <v>59.249999999999993</v>
      </c>
      <c r="R364" s="55">
        <f t="shared" si="398"/>
        <v>0</v>
      </c>
      <c r="S364" s="55">
        <f t="shared" si="398"/>
        <v>4.3250000000000002</v>
      </c>
      <c r="T364" s="55">
        <f t="shared" si="398"/>
        <v>57.85</v>
      </c>
      <c r="U364" s="55">
        <f t="shared" si="398"/>
        <v>26.415000000000003</v>
      </c>
      <c r="V364" s="55">
        <f t="shared" si="398"/>
        <v>33.51</v>
      </c>
      <c r="W364" s="55">
        <f t="shared" si="398"/>
        <v>0</v>
      </c>
      <c r="X364" s="55">
        <f t="shared" si="398"/>
        <v>0</v>
      </c>
      <c r="Y364" s="56">
        <f t="shared" si="398"/>
        <v>0</v>
      </c>
      <c r="Z364" s="57">
        <f t="shared" si="278"/>
        <v>256.09999999999997</v>
      </c>
      <c r="AA364" s="59">
        <f t="shared" si="279"/>
        <v>3.0488095238095232</v>
      </c>
      <c r="AB364" s="59">
        <f t="shared" si="280"/>
        <v>-2.4015457083333329</v>
      </c>
      <c r="AC364" s="1"/>
      <c r="AD364" s="1"/>
      <c r="AE364" s="1"/>
      <c r="AF364" s="1"/>
      <c r="AG364" s="1"/>
      <c r="AH364" s="1"/>
      <c r="AI364" s="1"/>
      <c r="AJ364" s="1"/>
      <c r="AK364" s="1"/>
      <c r="AL364" s="1">
        <f>IFERROR(VLOOKUP(C364,CALC!$K$2:$M$8,2,FALSE),1)</f>
        <v>0.96</v>
      </c>
      <c r="AM364" s="1">
        <f>IFERROR(VLOOKUP(C364,CALC!$K$2:$M$8,3,FALSE),1)</f>
        <v>0.98</v>
      </c>
      <c r="AN364" s="1">
        <f>VLOOKUP(B364,CALC!$E$2:$H$33,3,FALSE)</f>
        <v>0.81</v>
      </c>
      <c r="AO364" s="1">
        <f>VLOOKUP(B364,CALC!$E$2:$H$33,4,FALSE)</f>
        <v>0.90500000000000003</v>
      </c>
      <c r="AP364" s="1"/>
      <c r="AQ364" s="3">
        <f t="shared" si="281"/>
        <v>2.9878333333333327</v>
      </c>
      <c r="AR364" s="3">
        <f t="shared" si="282"/>
        <v>2.9268571428571422</v>
      </c>
      <c r="AS364" s="3">
        <f t="shared" si="283"/>
        <v>2.7591726190476185</v>
      </c>
      <c r="AT364" s="3">
        <f t="shared" si="284"/>
        <v>2.4695357142857142</v>
      </c>
      <c r="AU364" s="3">
        <f t="shared" si="285"/>
        <v>2.7039891666666662</v>
      </c>
      <c r="AV364" s="3">
        <f t="shared" si="286"/>
        <v>2.4201449999999998</v>
      </c>
      <c r="AW364" s="3">
        <f t="shared" si="287"/>
        <v>2.6488057142857135</v>
      </c>
      <c r="AX364" s="3">
        <f t="shared" si="288"/>
        <v>2.3707542857142854</v>
      </c>
      <c r="AY364" s="3">
        <f t="shared" si="289"/>
        <v>-2.7077976190476187</v>
      </c>
      <c r="AZ364" s="3">
        <f t="shared" si="290"/>
        <v>-2.6536416666666662</v>
      </c>
      <c r="BA364" s="3">
        <f t="shared" si="291"/>
        <v>-2.5994857142857137</v>
      </c>
      <c r="BB364" s="3">
        <f t="shared" si="292"/>
        <v>-2.4505568452380948</v>
      </c>
      <c r="BC364" s="3">
        <f t="shared" si="293"/>
        <v>-2.1933160714285713</v>
      </c>
      <c r="BD364" s="3">
        <f t="shared" si="294"/>
        <v>-2.4015457083333329</v>
      </c>
      <c r="BE364" s="3">
        <f t="shared" si="295"/>
        <v>-2.1494497499999996</v>
      </c>
      <c r="BF364" s="3">
        <f t="shared" si="296"/>
        <v>-2.352534571428571</v>
      </c>
      <c r="BG364" s="3">
        <f t="shared" si="297"/>
        <v>-2.1055834285714283</v>
      </c>
    </row>
    <row r="365" spans="1:59" ht="15" x14ac:dyDescent="0.25">
      <c r="A365" s="38" t="s">
        <v>530</v>
      </c>
      <c r="B365" s="38" t="s">
        <v>23</v>
      </c>
      <c r="C365" s="38" t="s">
        <v>153</v>
      </c>
      <c r="D365" s="38"/>
      <c r="E365" s="39">
        <f>AVERAGE(IFERROR(VLOOKUP($A365,'Nates Projections'!$A$8:$O$500,5,FALSE),VLOOKUP($A365,'Blakes Projections'!$A$8:$O$500,5,FALSE)),IFERROR(VLOOKUP($A365,'Blakes Projections'!$A$8:$O$500,5,FALSE),VLOOKUP($A365,'Nates Projections'!$A$8:$O$500,5,FALSE)))</f>
        <v>84</v>
      </c>
      <c r="F365" s="38">
        <f>AVERAGE(IFERROR(VLOOKUP($A365,'Nates Projections'!$A$8:$O$500,6,FALSE),VLOOKUP($A365,'Blakes Projections'!$A$8:$O$500,6,FALSE)),IFERROR(VLOOKUP($A365,'Blakes Projections'!$A$8:$O$500,6,FALSE),VLOOKUP($A365,'Nates Projections'!$A$8:$O$500,6,FALSE)))</f>
        <v>15.100000000000001</v>
      </c>
      <c r="G365" s="38">
        <f>AVERAGE(IFERROR(VLOOKUP($A365,'Nates Projections'!$A$8:$O$500,7,FALSE),VLOOKUP($A365,'Blakes Projections'!$A$8:$O$500,7,FALSE)),IFERROR(VLOOKUP($A365,'Blakes Projections'!$A$8:$O$500,7,FALSE),VLOOKUP($A365,'Nates Projections'!$A$8:$O$500,7,FALSE)))</f>
        <v>26.15</v>
      </c>
      <c r="H365" s="38">
        <f>AVERAGE(IFERROR(VLOOKUP($A365,'Nates Projections'!$A$8:$O$500,8,FALSE),VLOOKUP($A365,'Blakes Projections'!$A$8:$O$500,8,FALSE)),IFERROR(VLOOKUP($A365,'Blakes Projections'!$A$8:$O$500,8,FALSE),VLOOKUP($A365,'Nates Projections'!$A$8:$O$500,8,FALSE)))</f>
        <v>41.3</v>
      </c>
      <c r="I365" s="38">
        <f>AVERAGE(IFERROR(VLOOKUP($A365,'Nates Projections'!$A$8:$O$500,9,FALSE),VLOOKUP($A365,'Blakes Projections'!$A$8:$O$500,9,FALSE)),IFERROR(VLOOKUP($A365,'Blakes Projections'!$A$8:$O$500,9,FALSE),VLOOKUP($A365,'Nates Projections'!$A$8:$O$500,9,FALSE)))</f>
        <v>9.9499999999999993</v>
      </c>
      <c r="J365" s="38">
        <f>AVERAGE(IFERROR(VLOOKUP($A365,'Nates Projections'!$A$8:$O$500,10,FALSE),VLOOKUP($A365,'Blakes Projections'!$A$8:$O$500,10,FALSE)),IFERROR(VLOOKUP($A365,'Blakes Projections'!$A$8:$O$500,10,FALSE),VLOOKUP($A365,'Nates Projections'!$A$8:$O$500,10,FALSE)))</f>
        <v>127.85</v>
      </c>
      <c r="K365" s="38">
        <f>AVERAGE(IFERROR(VLOOKUP($A365,'Nates Projections'!$A$8:$O$500,11,FALSE),VLOOKUP($A365,'Blakes Projections'!$A$8:$O$500,11,FALSE)),IFERROR(VLOOKUP($A365,'Blakes Projections'!$A$8:$O$500,11,FALSE),VLOOKUP($A365,'Nates Projections'!$A$8:$O$500,11,FALSE)))</f>
        <v>26.4</v>
      </c>
      <c r="L365" s="38">
        <f>AVERAGE(IFERROR(VLOOKUP($A365,'Nates Projections'!$A$8:$O$500,12,FALSE),VLOOKUP($A365,'Blakes Projections'!$A$8:$O$500,12,FALSE)),IFERROR(VLOOKUP($A365,'Blakes Projections'!$A$8:$O$500,12,FALSE),VLOOKUP($A365,'Nates Projections'!$A$8:$O$500,12,FALSE)))</f>
        <v>33.450000000000003</v>
      </c>
      <c r="M365" s="38">
        <f>AVERAGE(IFERROR(VLOOKUP($A365,'Nates Projections'!$A$8:$O$500,13,FALSE),VLOOKUP($A365,'Blakes Projections'!$A$8:$O$500,13,FALSE)),IFERROR(VLOOKUP($A365,'Blakes Projections'!$A$8:$O$500,13,FALSE),VLOOKUP($A365,'Nates Projections'!$A$8:$O$500,13,FALSE)))</f>
        <v>28.65</v>
      </c>
      <c r="N365" s="52">
        <f t="shared" si="276"/>
        <v>0.11810715682440362</v>
      </c>
      <c r="O365" s="71">
        <f>AVERAGE(IFERROR(VLOOKUP($A365,'Nates Projections'!$A$8:$O$500,15,FALSE),VLOOKUP($A365,'Blakes Projections'!$A$8:$O$500,15,FALSE)),IFERROR(VLOOKUP($A365,'Blakes Projections'!$A$8:$O$500,15,FALSE),VLOOKUP($A365,'Nates Projections'!$A$8:$O$500,15,FALSE)))</f>
        <v>15.975</v>
      </c>
      <c r="P365" s="55">
        <f t="shared" ref="P365:Y365" si="399">IF(F$4="Yes",F365*F$5,0)</f>
        <v>75.5</v>
      </c>
      <c r="Q365" s="55">
        <f t="shared" si="399"/>
        <v>98.0625</v>
      </c>
      <c r="R365" s="55">
        <f t="shared" si="399"/>
        <v>0</v>
      </c>
      <c r="S365" s="55">
        <f t="shared" si="399"/>
        <v>4.9749999999999996</v>
      </c>
      <c r="T365" s="55">
        <f t="shared" si="399"/>
        <v>63.924999999999997</v>
      </c>
      <c r="U365" s="55">
        <f t="shared" si="399"/>
        <v>7.919999999999999</v>
      </c>
      <c r="V365" s="55">
        <f t="shared" si="399"/>
        <v>20.07</v>
      </c>
      <c r="W365" s="55">
        <f t="shared" si="399"/>
        <v>0</v>
      </c>
      <c r="X365" s="55">
        <f t="shared" si="399"/>
        <v>0</v>
      </c>
      <c r="Y365" s="56">
        <f t="shared" si="399"/>
        <v>0</v>
      </c>
      <c r="Z365" s="57">
        <f t="shared" si="278"/>
        <v>270.45249999999999</v>
      </c>
      <c r="AA365" s="59">
        <f t="shared" si="279"/>
        <v>3.219672619047619</v>
      </c>
      <c r="AB365" s="59">
        <f t="shared" si="280"/>
        <v>-2.5359197499999993</v>
      </c>
      <c r="AC365" s="1"/>
      <c r="AD365" s="1"/>
      <c r="AE365" s="1"/>
      <c r="AF365" s="1"/>
      <c r="AG365" s="1"/>
      <c r="AH365" s="1"/>
      <c r="AI365" s="1"/>
      <c r="AJ365" s="1"/>
      <c r="AK365" s="1"/>
      <c r="AL365" s="1">
        <f>IFERROR(VLOOKUP(C365,CALC!$K$2:$M$8,2,FALSE),1)</f>
        <v>0.96</v>
      </c>
      <c r="AM365" s="1">
        <f>IFERROR(VLOOKUP(C365,CALC!$K$2:$M$8,3,FALSE),1)</f>
        <v>0.98</v>
      </c>
      <c r="AN365" s="1">
        <f>VLOOKUP(B365,CALC!$E$2:$H$33,3,FALSE)</f>
        <v>1.04</v>
      </c>
      <c r="AO365" s="1">
        <f>VLOOKUP(B365,CALC!$E$2:$H$33,4,FALSE)</f>
        <v>1.02</v>
      </c>
      <c r="AP365" s="1"/>
      <c r="AQ365" s="3">
        <f t="shared" si="281"/>
        <v>3.1552791666666664</v>
      </c>
      <c r="AR365" s="3">
        <f t="shared" si="282"/>
        <v>3.0908857142857142</v>
      </c>
      <c r="AS365" s="3">
        <f t="shared" si="283"/>
        <v>3.2840660714285717</v>
      </c>
      <c r="AT365" s="3">
        <f t="shared" si="284"/>
        <v>3.3484595238095238</v>
      </c>
      <c r="AU365" s="3">
        <f t="shared" si="285"/>
        <v>3.2183847499999998</v>
      </c>
      <c r="AV365" s="3">
        <f t="shared" si="286"/>
        <v>3.2814903333333332</v>
      </c>
      <c r="AW365" s="3">
        <f t="shared" si="287"/>
        <v>3.1527034285714284</v>
      </c>
      <c r="AX365" s="3">
        <f t="shared" si="288"/>
        <v>3.214521142857143</v>
      </c>
      <c r="AY365" s="3">
        <f t="shared" si="289"/>
        <v>-2.5369345238095229</v>
      </c>
      <c r="AZ365" s="3">
        <f t="shared" si="290"/>
        <v>-2.4861958333333325</v>
      </c>
      <c r="BA365" s="3">
        <f t="shared" si="291"/>
        <v>-2.4354571428571421</v>
      </c>
      <c r="BB365" s="3">
        <f t="shared" si="292"/>
        <v>-2.5876732142857133</v>
      </c>
      <c r="BC365" s="3">
        <f t="shared" si="293"/>
        <v>-2.6384119047619037</v>
      </c>
      <c r="BD365" s="3">
        <f t="shared" si="294"/>
        <v>-2.5359197499999993</v>
      </c>
      <c r="BE365" s="3">
        <f t="shared" si="295"/>
        <v>-2.585643666666666</v>
      </c>
      <c r="BF365" s="3">
        <f t="shared" si="296"/>
        <v>-2.4841662857142848</v>
      </c>
      <c r="BG365" s="3">
        <f t="shared" si="297"/>
        <v>-2.5328754285714279</v>
      </c>
    </row>
    <row r="366" spans="1:59" ht="15" x14ac:dyDescent="0.25">
      <c r="A366" s="38" t="s">
        <v>527</v>
      </c>
      <c r="B366" s="38" t="s">
        <v>34</v>
      </c>
      <c r="C366" s="38" t="s">
        <v>203</v>
      </c>
      <c r="D366" s="38"/>
      <c r="E366" s="39">
        <f>AVERAGE(IFERROR(VLOOKUP($A366,'Nates Projections'!$A$8:$O$500,5,FALSE),VLOOKUP($A366,'Blakes Projections'!$A$8:$O$500,5,FALSE)),IFERROR(VLOOKUP($A366,'Blakes Projections'!$A$8:$O$500,5,FALSE),VLOOKUP($A366,'Nates Projections'!$A$8:$O$500,5,FALSE)))</f>
        <v>84</v>
      </c>
      <c r="F366" s="38">
        <f>AVERAGE(IFERROR(VLOOKUP($A366,'Nates Projections'!$A$8:$O$500,6,FALSE),VLOOKUP($A366,'Blakes Projections'!$A$8:$O$500,6,FALSE)),IFERROR(VLOOKUP($A366,'Blakes Projections'!$A$8:$O$500,6,FALSE),VLOOKUP($A366,'Nates Projections'!$A$8:$O$500,6,FALSE)))</f>
        <v>6.6</v>
      </c>
      <c r="G366" s="38">
        <f>AVERAGE(IFERROR(VLOOKUP($A366,'Nates Projections'!$A$8:$O$500,7,FALSE),VLOOKUP($A366,'Blakes Projections'!$A$8:$O$500,7,FALSE)),IFERROR(VLOOKUP($A366,'Blakes Projections'!$A$8:$O$500,7,FALSE),VLOOKUP($A366,'Nates Projections'!$A$8:$O$500,7,FALSE)))</f>
        <v>16.649999999999999</v>
      </c>
      <c r="H366" s="38">
        <f>AVERAGE(IFERROR(VLOOKUP($A366,'Nates Projections'!$A$8:$O$500,8,FALSE),VLOOKUP($A366,'Blakes Projections'!$A$8:$O$500,8,FALSE)),IFERROR(VLOOKUP($A366,'Blakes Projections'!$A$8:$O$500,8,FALSE),VLOOKUP($A366,'Nates Projections'!$A$8:$O$500,8,FALSE)))</f>
        <v>23.25</v>
      </c>
      <c r="I366" s="38">
        <f>AVERAGE(IFERROR(VLOOKUP($A366,'Nates Projections'!$A$8:$O$500,9,FALSE),VLOOKUP($A366,'Blakes Projections'!$A$8:$O$500,9,FALSE)),IFERROR(VLOOKUP($A366,'Blakes Projections'!$A$8:$O$500,9,FALSE),VLOOKUP($A366,'Nates Projections'!$A$8:$O$500,9,FALSE)))</f>
        <v>0</v>
      </c>
      <c r="J366" s="38">
        <f>AVERAGE(IFERROR(VLOOKUP($A366,'Nates Projections'!$A$8:$O$500,10,FALSE),VLOOKUP($A366,'Blakes Projections'!$A$8:$O$500,10,FALSE)),IFERROR(VLOOKUP($A366,'Blakes Projections'!$A$8:$O$500,10,FALSE),VLOOKUP($A366,'Nates Projections'!$A$8:$O$500,10,FALSE)))</f>
        <v>97.35</v>
      </c>
      <c r="K366" s="38">
        <f>AVERAGE(IFERROR(VLOOKUP($A366,'Nates Projections'!$A$8:$O$500,11,FALSE),VLOOKUP($A366,'Blakes Projections'!$A$8:$O$500,11,FALSE)),IFERROR(VLOOKUP($A366,'Blakes Projections'!$A$8:$O$500,11,FALSE),VLOOKUP($A366,'Nates Projections'!$A$8:$O$500,11,FALSE)))</f>
        <v>341.65</v>
      </c>
      <c r="L366" s="38">
        <f>AVERAGE(IFERROR(VLOOKUP($A366,'Nates Projections'!$A$8:$O$500,12,FALSE),VLOOKUP($A366,'Blakes Projections'!$A$8:$O$500,12,FALSE)),IFERROR(VLOOKUP($A366,'Blakes Projections'!$A$8:$O$500,12,FALSE),VLOOKUP($A366,'Nates Projections'!$A$8:$O$500,12,FALSE)))</f>
        <v>41.25</v>
      </c>
      <c r="M366" s="38">
        <f>AVERAGE(IFERROR(VLOOKUP($A366,'Nates Projections'!$A$8:$O$500,13,FALSE),VLOOKUP($A366,'Blakes Projections'!$A$8:$O$500,13,FALSE)),IFERROR(VLOOKUP($A366,'Blakes Projections'!$A$8:$O$500,13,FALSE),VLOOKUP($A366,'Nates Projections'!$A$8:$O$500,13,FALSE)))</f>
        <v>42.65</v>
      </c>
      <c r="N366" s="52">
        <f t="shared" si="276"/>
        <v>6.7796610169491525E-2</v>
      </c>
      <c r="O366" s="71">
        <f>AVERAGE(IFERROR(VLOOKUP($A366,'Nates Projections'!$A$8:$O$500,15,FALSE),VLOOKUP($A366,'Blakes Projections'!$A$8:$O$500,15,FALSE)),IFERROR(VLOOKUP($A366,'Blakes Projections'!$A$8:$O$500,15,FALSE),VLOOKUP($A366,'Nates Projections'!$A$8:$O$500,15,FALSE)))</f>
        <v>13.175000000000001</v>
      </c>
      <c r="P366" s="55">
        <f t="shared" ref="P366:Y366" si="400">IF(F$4="Yes",F366*F$5,0)</f>
        <v>33</v>
      </c>
      <c r="Q366" s="55">
        <f t="shared" si="400"/>
        <v>62.437499999999993</v>
      </c>
      <c r="R366" s="55">
        <f t="shared" si="400"/>
        <v>0</v>
      </c>
      <c r="S366" s="55">
        <f t="shared" si="400"/>
        <v>0</v>
      </c>
      <c r="T366" s="55">
        <f t="shared" si="400"/>
        <v>48.674999999999997</v>
      </c>
      <c r="U366" s="55">
        <f t="shared" si="400"/>
        <v>102.49499999999999</v>
      </c>
      <c r="V366" s="55">
        <f t="shared" si="400"/>
        <v>24.75</v>
      </c>
      <c r="W366" s="55">
        <f t="shared" si="400"/>
        <v>0</v>
      </c>
      <c r="X366" s="55">
        <f t="shared" si="400"/>
        <v>0</v>
      </c>
      <c r="Y366" s="56">
        <f t="shared" si="400"/>
        <v>0</v>
      </c>
      <c r="Z366" s="57">
        <f t="shared" si="278"/>
        <v>271.35750000000002</v>
      </c>
      <c r="AA366" s="59">
        <f t="shared" si="279"/>
        <v>3.2304464285714287</v>
      </c>
      <c r="AB366" s="59">
        <f t="shared" si="280"/>
        <v>-2.55584310267857</v>
      </c>
      <c r="AC366" s="1"/>
      <c r="AD366" s="1"/>
      <c r="AE366" s="1"/>
      <c r="AF366" s="1"/>
      <c r="AG366" s="1"/>
      <c r="AH366" s="1"/>
      <c r="AI366" s="1"/>
      <c r="AJ366" s="1"/>
      <c r="AK366" s="1"/>
      <c r="AL366" s="1">
        <f>IFERROR(VLOOKUP(C366,CALC!$K$2:$M$8,2,FALSE),1)</f>
        <v>1.1299999999999999</v>
      </c>
      <c r="AM366" s="1">
        <f>IFERROR(VLOOKUP(C366,CALC!$K$2:$M$8,3,FALSE),1)</f>
        <v>1.0649999999999999</v>
      </c>
      <c r="AN366" s="1">
        <f>VLOOKUP(B366,CALC!$E$2:$H$33,3,FALSE)</f>
        <v>0.9</v>
      </c>
      <c r="AO366" s="1">
        <f>VLOOKUP(B366,CALC!$E$2:$H$33,4,FALSE)</f>
        <v>0.95</v>
      </c>
      <c r="AP366" s="1"/>
      <c r="AQ366" s="3">
        <f t="shared" si="281"/>
        <v>3.4404254464285713</v>
      </c>
      <c r="AR366" s="3">
        <f t="shared" si="282"/>
        <v>3.6504044642857143</v>
      </c>
      <c r="AS366" s="3">
        <f t="shared" si="283"/>
        <v>3.0689241071428572</v>
      </c>
      <c r="AT366" s="3">
        <f t="shared" si="284"/>
        <v>2.9074017857142858</v>
      </c>
      <c r="AU366" s="3">
        <f t="shared" si="285"/>
        <v>3.2684041741071428</v>
      </c>
      <c r="AV366" s="3">
        <f t="shared" si="286"/>
        <v>3.0963829017857143</v>
      </c>
      <c r="AW366" s="3">
        <f t="shared" si="287"/>
        <v>3.4678842410714283</v>
      </c>
      <c r="AX366" s="3">
        <f t="shared" si="288"/>
        <v>3.2853640178571428</v>
      </c>
      <c r="AY366" s="3">
        <f t="shared" si="289"/>
        <v>-2.5261607142857132</v>
      </c>
      <c r="AZ366" s="3">
        <f t="shared" si="290"/>
        <v>-2.6903611607142843</v>
      </c>
      <c r="BA366" s="3">
        <f t="shared" si="291"/>
        <v>-2.8545616071428555</v>
      </c>
      <c r="BB366" s="3">
        <f t="shared" si="292"/>
        <v>-2.3998526785714276</v>
      </c>
      <c r="BC366" s="3">
        <f t="shared" si="293"/>
        <v>-2.273544642857142</v>
      </c>
      <c r="BD366" s="3">
        <f t="shared" si="294"/>
        <v>-2.55584310267857</v>
      </c>
      <c r="BE366" s="3">
        <f t="shared" si="295"/>
        <v>-2.421325044642856</v>
      </c>
      <c r="BF366" s="3">
        <f t="shared" si="296"/>
        <v>-2.7118335267857128</v>
      </c>
      <c r="BG366" s="3">
        <f t="shared" si="297"/>
        <v>-2.5691054464285701</v>
      </c>
    </row>
    <row r="367" spans="1:59" ht="15" x14ac:dyDescent="0.25">
      <c r="A367" s="38" t="s">
        <v>518</v>
      </c>
      <c r="B367" s="38" t="s">
        <v>28</v>
      </c>
      <c r="C367" s="38" t="s">
        <v>181</v>
      </c>
      <c r="D367" s="38"/>
      <c r="E367" s="39">
        <f>AVERAGE(IFERROR(VLOOKUP($A367,'Nates Projections'!$A$8:$O$500,5,FALSE),VLOOKUP($A367,'Blakes Projections'!$A$8:$O$500,5,FALSE)),IFERROR(VLOOKUP($A367,'Blakes Projections'!$A$8:$O$500,5,FALSE),VLOOKUP($A367,'Nates Projections'!$A$8:$O$500,5,FALSE)))</f>
        <v>84</v>
      </c>
      <c r="F367" s="38">
        <f>AVERAGE(IFERROR(VLOOKUP($A367,'Nates Projections'!$A$8:$O$500,6,FALSE),VLOOKUP($A367,'Blakes Projections'!$A$8:$O$500,6,FALSE)),IFERROR(VLOOKUP($A367,'Blakes Projections'!$A$8:$O$500,6,FALSE),VLOOKUP($A367,'Nates Projections'!$A$8:$O$500,6,FALSE)))</f>
        <v>5.3</v>
      </c>
      <c r="G367" s="38">
        <f>AVERAGE(IFERROR(VLOOKUP($A367,'Nates Projections'!$A$8:$O$500,7,FALSE),VLOOKUP($A367,'Blakes Projections'!$A$8:$O$500,7,FALSE)),IFERROR(VLOOKUP($A367,'Blakes Projections'!$A$8:$O$500,7,FALSE),VLOOKUP($A367,'Nates Projections'!$A$8:$O$500,7,FALSE)))</f>
        <v>9.8000000000000007</v>
      </c>
      <c r="H367" s="38">
        <f>AVERAGE(IFERROR(VLOOKUP($A367,'Nates Projections'!$A$8:$O$500,8,FALSE),VLOOKUP($A367,'Blakes Projections'!$A$8:$O$500,8,FALSE)),IFERROR(VLOOKUP($A367,'Blakes Projections'!$A$8:$O$500,8,FALSE),VLOOKUP($A367,'Nates Projections'!$A$8:$O$500,8,FALSE)))</f>
        <v>15</v>
      </c>
      <c r="I367" s="38">
        <f>AVERAGE(IFERROR(VLOOKUP($A367,'Nates Projections'!$A$8:$O$500,9,FALSE),VLOOKUP($A367,'Blakes Projections'!$A$8:$O$500,9,FALSE)),IFERROR(VLOOKUP($A367,'Blakes Projections'!$A$8:$O$500,9,FALSE),VLOOKUP($A367,'Nates Projections'!$A$8:$O$500,9,FALSE)))</f>
        <v>0</v>
      </c>
      <c r="J367" s="38">
        <f>AVERAGE(IFERROR(VLOOKUP($A367,'Nates Projections'!$A$8:$O$500,10,FALSE),VLOOKUP($A367,'Blakes Projections'!$A$8:$O$500,10,FALSE)),IFERROR(VLOOKUP($A367,'Blakes Projections'!$A$8:$O$500,10,FALSE),VLOOKUP($A367,'Nates Projections'!$A$8:$O$500,10,FALSE)))</f>
        <v>54.3</v>
      </c>
      <c r="K367" s="38">
        <f>AVERAGE(IFERROR(VLOOKUP($A367,'Nates Projections'!$A$8:$O$500,11,FALSE),VLOOKUP($A367,'Blakes Projections'!$A$8:$O$500,11,FALSE)),IFERROR(VLOOKUP($A367,'Blakes Projections'!$A$8:$O$500,11,FALSE),VLOOKUP($A367,'Nates Projections'!$A$8:$O$500,11,FALSE)))</f>
        <v>239.4</v>
      </c>
      <c r="L367" s="38">
        <f>AVERAGE(IFERROR(VLOOKUP($A367,'Nates Projections'!$A$8:$O$500,12,FALSE),VLOOKUP($A367,'Blakes Projections'!$A$8:$O$500,12,FALSE)),IFERROR(VLOOKUP($A367,'Blakes Projections'!$A$8:$O$500,12,FALSE),VLOOKUP($A367,'Nates Projections'!$A$8:$O$500,12,FALSE)))</f>
        <v>72.5</v>
      </c>
      <c r="M367" s="38">
        <f>AVERAGE(IFERROR(VLOOKUP($A367,'Nates Projections'!$A$8:$O$500,13,FALSE),VLOOKUP($A367,'Blakes Projections'!$A$8:$O$500,13,FALSE)),IFERROR(VLOOKUP($A367,'Blakes Projections'!$A$8:$O$500,13,FALSE),VLOOKUP($A367,'Nates Projections'!$A$8:$O$500,13,FALSE)))</f>
        <v>69.7</v>
      </c>
      <c r="N367" s="52">
        <f t="shared" si="276"/>
        <v>9.7605893186003684E-2</v>
      </c>
      <c r="O367" s="71">
        <f>AVERAGE(IFERROR(VLOOKUP($A367,'Nates Projections'!$A$8:$O$500,15,FALSE),VLOOKUP($A367,'Blakes Projections'!$A$8:$O$500,15,FALSE)),IFERROR(VLOOKUP($A367,'Blakes Projections'!$A$8:$O$500,15,FALSE),VLOOKUP($A367,'Nates Projections'!$A$8:$O$500,15,FALSE)))</f>
        <v>16</v>
      </c>
      <c r="P367" s="55">
        <f t="shared" ref="P367:Y367" si="401">IF(F$4="Yes",F367*F$5,0)</f>
        <v>26.5</v>
      </c>
      <c r="Q367" s="55">
        <f t="shared" si="401"/>
        <v>36.75</v>
      </c>
      <c r="R367" s="55">
        <f t="shared" si="401"/>
        <v>0</v>
      </c>
      <c r="S367" s="55">
        <f t="shared" si="401"/>
        <v>0</v>
      </c>
      <c r="T367" s="55">
        <f t="shared" si="401"/>
        <v>27.15</v>
      </c>
      <c r="U367" s="55">
        <f t="shared" si="401"/>
        <v>71.819999999999993</v>
      </c>
      <c r="V367" s="55">
        <f t="shared" si="401"/>
        <v>43.5</v>
      </c>
      <c r="W367" s="55">
        <f t="shared" si="401"/>
        <v>0</v>
      </c>
      <c r="X367" s="55">
        <f t="shared" si="401"/>
        <v>0</v>
      </c>
      <c r="Y367" s="56">
        <f t="shared" si="401"/>
        <v>0</v>
      </c>
      <c r="Z367" s="57">
        <f t="shared" si="278"/>
        <v>205.72</v>
      </c>
      <c r="AA367" s="59">
        <f t="shared" si="279"/>
        <v>2.4490476190476191</v>
      </c>
      <c r="AB367" s="59">
        <f t="shared" si="280"/>
        <v>-2.5148828571428576</v>
      </c>
      <c r="AC367" s="1"/>
      <c r="AD367" s="1"/>
      <c r="AE367" s="1"/>
      <c r="AF367" s="1"/>
      <c r="AG367" s="1"/>
      <c r="AH367" s="1"/>
      <c r="AI367" s="1"/>
      <c r="AJ367" s="1"/>
      <c r="AK367" s="1"/>
      <c r="AL367" s="1">
        <f>IFERROR(VLOOKUP(C367,CALC!$K$2:$M$8,2,FALSE),1)</f>
        <v>1</v>
      </c>
      <c r="AM367" s="1">
        <f>IFERROR(VLOOKUP(C367,CALC!$K$2:$M$8,3,FALSE),1)</f>
        <v>1</v>
      </c>
      <c r="AN367" s="1">
        <f>VLOOKUP(B367,CALC!$E$2:$H$33,3,FALSE)</f>
        <v>1.04</v>
      </c>
      <c r="AO367" s="1">
        <f>VLOOKUP(B367,CALC!$E$2:$H$33,4,FALSE)</f>
        <v>1.02</v>
      </c>
      <c r="AP367" s="1"/>
      <c r="AQ367" s="3">
        <f t="shared" si="281"/>
        <v>2.4490476190476191</v>
      </c>
      <c r="AR367" s="3">
        <f t="shared" si="282"/>
        <v>2.4490476190476191</v>
      </c>
      <c r="AS367" s="3">
        <f t="shared" si="283"/>
        <v>2.4980285714285717</v>
      </c>
      <c r="AT367" s="3">
        <f t="shared" si="284"/>
        <v>2.5470095238095238</v>
      </c>
      <c r="AU367" s="3">
        <f t="shared" si="285"/>
        <v>2.4980285714285717</v>
      </c>
      <c r="AV367" s="3">
        <f t="shared" si="286"/>
        <v>2.5470095238095238</v>
      </c>
      <c r="AW367" s="3">
        <f t="shared" si="287"/>
        <v>2.4980285714285717</v>
      </c>
      <c r="AX367" s="3">
        <f t="shared" si="288"/>
        <v>2.5470095238095238</v>
      </c>
      <c r="AY367" s="3">
        <f t="shared" si="289"/>
        <v>-2.4655714285714292</v>
      </c>
      <c r="AZ367" s="3">
        <f t="shared" si="290"/>
        <v>-2.4655714285714292</v>
      </c>
      <c r="BA367" s="3">
        <f t="shared" si="291"/>
        <v>-2.4655714285714292</v>
      </c>
      <c r="BB367" s="3">
        <f t="shared" si="292"/>
        <v>-2.5148828571428576</v>
      </c>
      <c r="BC367" s="3">
        <f t="shared" si="293"/>
        <v>-2.5641942857142865</v>
      </c>
      <c r="BD367" s="3">
        <f t="shared" si="294"/>
        <v>-2.5148828571428576</v>
      </c>
      <c r="BE367" s="3">
        <f t="shared" si="295"/>
        <v>-2.5641942857142865</v>
      </c>
      <c r="BF367" s="3">
        <f t="shared" si="296"/>
        <v>-2.5148828571428576</v>
      </c>
      <c r="BG367" s="3">
        <f t="shared" si="297"/>
        <v>-2.5641942857142865</v>
      </c>
    </row>
    <row r="368" spans="1:59" ht="15" x14ac:dyDescent="0.25">
      <c r="A368" s="38" t="s">
        <v>532</v>
      </c>
      <c r="B368" s="38" t="s">
        <v>79</v>
      </c>
      <c r="C368" s="38" t="s">
        <v>203</v>
      </c>
      <c r="D368" s="38"/>
      <c r="E368" s="39">
        <f>AVERAGE(IFERROR(VLOOKUP($A368,'Nates Projections'!$A$8:$O$500,5,FALSE),VLOOKUP($A368,'Blakes Projections'!$A$8:$O$500,5,FALSE)),IFERROR(VLOOKUP($A368,'Blakes Projections'!$A$8:$O$500,5,FALSE),VLOOKUP($A368,'Nates Projections'!$A$8:$O$500,5,FALSE)))</f>
        <v>84</v>
      </c>
      <c r="F368" s="38">
        <f>AVERAGE(IFERROR(VLOOKUP($A368,'Nates Projections'!$A$8:$O$500,6,FALSE),VLOOKUP($A368,'Blakes Projections'!$A$8:$O$500,6,FALSE)),IFERROR(VLOOKUP($A368,'Blakes Projections'!$A$8:$O$500,6,FALSE),VLOOKUP($A368,'Nates Projections'!$A$8:$O$500,6,FALSE)))</f>
        <v>19.149999999999999</v>
      </c>
      <c r="G368" s="38">
        <f>AVERAGE(IFERROR(VLOOKUP($A368,'Nates Projections'!$A$8:$O$500,7,FALSE),VLOOKUP($A368,'Blakes Projections'!$A$8:$O$500,7,FALSE)),IFERROR(VLOOKUP($A368,'Blakes Projections'!$A$8:$O$500,7,FALSE),VLOOKUP($A368,'Nates Projections'!$A$8:$O$500,7,FALSE)))</f>
        <v>17.950000000000003</v>
      </c>
      <c r="H368" s="38">
        <f>AVERAGE(IFERROR(VLOOKUP($A368,'Nates Projections'!$A$8:$O$500,8,FALSE),VLOOKUP($A368,'Blakes Projections'!$A$8:$O$500,8,FALSE)),IFERROR(VLOOKUP($A368,'Blakes Projections'!$A$8:$O$500,8,FALSE),VLOOKUP($A368,'Nates Projections'!$A$8:$O$500,8,FALSE)))</f>
        <v>37.15</v>
      </c>
      <c r="I368" s="38">
        <f>AVERAGE(IFERROR(VLOOKUP($A368,'Nates Projections'!$A$8:$O$500,9,FALSE),VLOOKUP($A368,'Blakes Projections'!$A$8:$O$500,9,FALSE)),IFERROR(VLOOKUP($A368,'Blakes Projections'!$A$8:$O$500,9,FALSE),VLOOKUP($A368,'Nates Projections'!$A$8:$O$500,9,FALSE)))</f>
        <v>7.75</v>
      </c>
      <c r="J368" s="38">
        <f>AVERAGE(IFERROR(VLOOKUP($A368,'Nates Projections'!$A$8:$O$500,10,FALSE),VLOOKUP($A368,'Blakes Projections'!$A$8:$O$500,10,FALSE)),IFERROR(VLOOKUP($A368,'Blakes Projections'!$A$8:$O$500,10,FALSE),VLOOKUP($A368,'Nates Projections'!$A$8:$O$500,10,FALSE)))</f>
        <v>158.75</v>
      </c>
      <c r="K368" s="38">
        <f>AVERAGE(IFERROR(VLOOKUP($A368,'Nates Projections'!$A$8:$O$500,11,FALSE),VLOOKUP($A368,'Blakes Projections'!$A$8:$O$500,11,FALSE)),IFERROR(VLOOKUP($A368,'Blakes Projections'!$A$8:$O$500,11,FALSE),VLOOKUP($A368,'Nates Projections'!$A$8:$O$500,11,FALSE)))</f>
        <v>21.15</v>
      </c>
      <c r="L368" s="38">
        <f>AVERAGE(IFERROR(VLOOKUP($A368,'Nates Projections'!$A$8:$O$500,12,FALSE),VLOOKUP($A368,'Blakes Projections'!$A$8:$O$500,12,FALSE)),IFERROR(VLOOKUP($A368,'Blakes Projections'!$A$8:$O$500,12,FALSE),VLOOKUP($A368,'Nates Projections'!$A$8:$O$500,12,FALSE)))</f>
        <v>35.5</v>
      </c>
      <c r="M368" s="38">
        <f>AVERAGE(IFERROR(VLOOKUP($A368,'Nates Projections'!$A$8:$O$500,13,FALSE),VLOOKUP($A368,'Blakes Projections'!$A$8:$O$500,13,FALSE)),IFERROR(VLOOKUP($A368,'Blakes Projections'!$A$8:$O$500,13,FALSE),VLOOKUP($A368,'Nates Projections'!$A$8:$O$500,13,FALSE)))</f>
        <v>11.15</v>
      </c>
      <c r="N368" s="52">
        <f t="shared" si="276"/>
        <v>0.12062992125984251</v>
      </c>
      <c r="O368" s="71">
        <f>AVERAGE(IFERROR(VLOOKUP($A368,'Nates Projections'!$A$8:$O$500,15,FALSE),VLOOKUP($A368,'Blakes Projections'!$A$8:$O$500,15,FALSE)),IFERROR(VLOOKUP($A368,'Blakes Projections'!$A$8:$O$500,15,FALSE),VLOOKUP($A368,'Nates Projections'!$A$8:$O$500,15,FALSE)))</f>
        <v>16.2</v>
      </c>
      <c r="P368" s="55">
        <f t="shared" ref="P368:Y368" si="402">IF(F$4="Yes",F368*F$5,0)</f>
        <v>95.75</v>
      </c>
      <c r="Q368" s="55">
        <f t="shared" si="402"/>
        <v>67.312500000000014</v>
      </c>
      <c r="R368" s="55">
        <f t="shared" si="402"/>
        <v>0</v>
      </c>
      <c r="S368" s="55">
        <f t="shared" si="402"/>
        <v>3.875</v>
      </c>
      <c r="T368" s="55">
        <f t="shared" si="402"/>
        <v>79.375</v>
      </c>
      <c r="U368" s="55">
        <f t="shared" si="402"/>
        <v>6.3449999999999998</v>
      </c>
      <c r="V368" s="55">
        <f t="shared" si="402"/>
        <v>21.3</v>
      </c>
      <c r="W368" s="55">
        <f t="shared" si="402"/>
        <v>0</v>
      </c>
      <c r="X368" s="55">
        <f t="shared" si="402"/>
        <v>0</v>
      </c>
      <c r="Y368" s="56">
        <f t="shared" si="402"/>
        <v>0</v>
      </c>
      <c r="Z368" s="57">
        <f t="shared" si="278"/>
        <v>273.95749999999998</v>
      </c>
      <c r="AA368" s="59">
        <f t="shared" si="279"/>
        <v>3.2613988095238091</v>
      </c>
      <c r="AB368" s="59">
        <f t="shared" si="280"/>
        <v>-2.5909619531249994</v>
      </c>
      <c r="AC368" s="1"/>
      <c r="AD368" s="1"/>
      <c r="AE368" s="1"/>
      <c r="AF368" s="1"/>
      <c r="AG368" s="1"/>
      <c r="AH368" s="1"/>
      <c r="AI368" s="1"/>
      <c r="AJ368" s="1"/>
      <c r="AK368" s="1"/>
      <c r="AL368" s="1">
        <f>IFERROR(VLOOKUP(C368,CALC!$K$2:$M$8,2,FALSE),1)</f>
        <v>1.1299999999999999</v>
      </c>
      <c r="AM368" s="1">
        <f>IFERROR(VLOOKUP(C368,CALC!$K$2:$M$8,3,FALSE),1)</f>
        <v>1.0649999999999999</v>
      </c>
      <c r="AN368" s="1">
        <f>VLOOKUP(B368,CALC!$E$2:$H$33,3,FALSE)</f>
        <v>0.95</v>
      </c>
      <c r="AO368" s="1">
        <f>VLOOKUP(B368,CALC!$E$2:$H$33,4,FALSE)</f>
        <v>0.97499999999999998</v>
      </c>
      <c r="AP368" s="1"/>
      <c r="AQ368" s="3">
        <f t="shared" si="281"/>
        <v>3.4733897321428566</v>
      </c>
      <c r="AR368" s="3">
        <f t="shared" si="282"/>
        <v>3.6853806547619041</v>
      </c>
      <c r="AS368" s="3">
        <f t="shared" si="283"/>
        <v>3.1798638392857139</v>
      </c>
      <c r="AT368" s="3">
        <f t="shared" si="284"/>
        <v>3.0983288690476187</v>
      </c>
      <c r="AU368" s="3">
        <f t="shared" si="285"/>
        <v>3.386554988839285</v>
      </c>
      <c r="AV368" s="3">
        <f t="shared" si="286"/>
        <v>3.2997202455357137</v>
      </c>
      <c r="AW368" s="3">
        <f t="shared" si="287"/>
        <v>3.5932461383928564</v>
      </c>
      <c r="AX368" s="3">
        <f t="shared" si="288"/>
        <v>3.5011116220238088</v>
      </c>
      <c r="AY368" s="3">
        <f t="shared" si="289"/>
        <v>-2.4952083333333328</v>
      </c>
      <c r="AZ368" s="3">
        <f t="shared" si="290"/>
        <v>-2.6573968749999994</v>
      </c>
      <c r="BA368" s="3">
        <f t="shared" si="291"/>
        <v>-2.8195854166666656</v>
      </c>
      <c r="BB368" s="3">
        <f t="shared" si="292"/>
        <v>-2.4328281249999995</v>
      </c>
      <c r="BC368" s="3">
        <f t="shared" si="293"/>
        <v>-2.3704479166666661</v>
      </c>
      <c r="BD368" s="3">
        <f t="shared" si="294"/>
        <v>-2.5909619531249994</v>
      </c>
      <c r="BE368" s="3">
        <f t="shared" si="295"/>
        <v>-2.5245270312499994</v>
      </c>
      <c r="BF368" s="3">
        <f t="shared" si="296"/>
        <v>-2.749095781249999</v>
      </c>
      <c r="BG368" s="3">
        <f t="shared" si="297"/>
        <v>-2.6786061458333323</v>
      </c>
    </row>
    <row r="369" spans="1:59" ht="15" x14ac:dyDescent="0.25">
      <c r="A369" s="38" t="s">
        <v>537</v>
      </c>
      <c r="B369" s="38" t="s">
        <v>25</v>
      </c>
      <c r="C369" s="38" t="s">
        <v>179</v>
      </c>
      <c r="D369" s="38"/>
      <c r="E369" s="39">
        <f>AVERAGE(IFERROR(VLOOKUP($A369,'Nates Projections'!$A$8:$O$500,5,FALSE),VLOOKUP($A369,'Blakes Projections'!$A$8:$O$500,5,FALSE)),IFERROR(VLOOKUP($A369,'Blakes Projections'!$A$8:$O$500,5,FALSE),VLOOKUP($A369,'Nates Projections'!$A$8:$O$500,5,FALSE)))</f>
        <v>84</v>
      </c>
      <c r="F369" s="38">
        <f>AVERAGE(IFERROR(VLOOKUP($A369,'Nates Projections'!$A$8:$O$500,6,FALSE),VLOOKUP($A369,'Blakes Projections'!$A$8:$O$500,6,FALSE)),IFERROR(VLOOKUP($A369,'Blakes Projections'!$A$8:$O$500,6,FALSE),VLOOKUP($A369,'Nates Projections'!$A$8:$O$500,6,FALSE)))</f>
        <v>15.05</v>
      </c>
      <c r="G369" s="38">
        <f>AVERAGE(IFERROR(VLOOKUP($A369,'Nates Projections'!$A$8:$O$500,7,FALSE),VLOOKUP($A369,'Blakes Projections'!$A$8:$O$500,7,FALSE)),IFERROR(VLOOKUP($A369,'Blakes Projections'!$A$8:$O$500,7,FALSE),VLOOKUP($A369,'Nates Projections'!$A$8:$O$500,7,FALSE)))</f>
        <v>19.450000000000003</v>
      </c>
      <c r="H369" s="38">
        <f>AVERAGE(IFERROR(VLOOKUP($A369,'Nates Projections'!$A$8:$O$500,8,FALSE),VLOOKUP($A369,'Blakes Projections'!$A$8:$O$500,8,FALSE)),IFERROR(VLOOKUP($A369,'Blakes Projections'!$A$8:$O$500,8,FALSE),VLOOKUP($A369,'Nates Projections'!$A$8:$O$500,8,FALSE)))</f>
        <v>34.5</v>
      </c>
      <c r="I369" s="38">
        <f>AVERAGE(IFERROR(VLOOKUP($A369,'Nates Projections'!$A$8:$O$500,9,FALSE),VLOOKUP($A369,'Blakes Projections'!$A$8:$O$500,9,FALSE)),IFERROR(VLOOKUP($A369,'Blakes Projections'!$A$8:$O$500,9,FALSE),VLOOKUP($A369,'Nates Projections'!$A$8:$O$500,9,FALSE)))</f>
        <v>8</v>
      </c>
      <c r="J369" s="38">
        <f>AVERAGE(IFERROR(VLOOKUP($A369,'Nates Projections'!$A$8:$O$500,10,FALSE),VLOOKUP($A369,'Blakes Projections'!$A$8:$O$500,10,FALSE)),IFERROR(VLOOKUP($A369,'Blakes Projections'!$A$8:$O$500,10,FALSE),VLOOKUP($A369,'Nates Projections'!$A$8:$O$500,10,FALSE)))</f>
        <v>132.80000000000001</v>
      </c>
      <c r="K369" s="38">
        <f>AVERAGE(IFERROR(VLOOKUP($A369,'Nates Projections'!$A$8:$O$500,11,FALSE),VLOOKUP($A369,'Blakes Projections'!$A$8:$O$500,11,FALSE)),IFERROR(VLOOKUP($A369,'Blakes Projections'!$A$8:$O$500,11,FALSE),VLOOKUP($A369,'Nates Projections'!$A$8:$O$500,11,FALSE)))</f>
        <v>90.35</v>
      </c>
      <c r="L369" s="38">
        <f>AVERAGE(IFERROR(VLOOKUP($A369,'Nates Projections'!$A$8:$O$500,12,FALSE),VLOOKUP($A369,'Blakes Projections'!$A$8:$O$500,12,FALSE)),IFERROR(VLOOKUP($A369,'Blakes Projections'!$A$8:$O$500,12,FALSE),VLOOKUP($A369,'Nates Projections'!$A$8:$O$500,12,FALSE)))</f>
        <v>47.5</v>
      </c>
      <c r="M369" s="38">
        <f>AVERAGE(IFERROR(VLOOKUP($A369,'Nates Projections'!$A$8:$O$500,13,FALSE),VLOOKUP($A369,'Blakes Projections'!$A$8:$O$500,13,FALSE)),IFERROR(VLOOKUP($A369,'Blakes Projections'!$A$8:$O$500,13,FALSE),VLOOKUP($A369,'Nates Projections'!$A$8:$O$500,13,FALSE)))</f>
        <v>19.399999999999999</v>
      </c>
      <c r="N369" s="52">
        <f t="shared" si="276"/>
        <v>0.11332831325301204</v>
      </c>
      <c r="O369" s="71">
        <f>AVERAGE(IFERROR(VLOOKUP($A369,'Nates Projections'!$A$8:$O$500,15,FALSE),VLOOKUP($A369,'Blakes Projections'!$A$8:$O$500,15,FALSE)),IFERROR(VLOOKUP($A369,'Blakes Projections'!$A$8:$O$500,15,FALSE),VLOOKUP($A369,'Nates Projections'!$A$8:$O$500,15,FALSE)))</f>
        <v>14.324999999999999</v>
      </c>
      <c r="P369" s="55">
        <f t="shared" ref="P369:Y369" si="403">IF(F$4="Yes",F369*F$5,0)</f>
        <v>75.25</v>
      </c>
      <c r="Q369" s="55">
        <f t="shared" si="403"/>
        <v>72.937500000000014</v>
      </c>
      <c r="R369" s="55">
        <f t="shared" si="403"/>
        <v>0</v>
      </c>
      <c r="S369" s="55">
        <f t="shared" si="403"/>
        <v>4</v>
      </c>
      <c r="T369" s="55">
        <f t="shared" si="403"/>
        <v>66.400000000000006</v>
      </c>
      <c r="U369" s="55">
        <f t="shared" si="403"/>
        <v>27.104999999999997</v>
      </c>
      <c r="V369" s="55">
        <f t="shared" si="403"/>
        <v>28.5</v>
      </c>
      <c r="W369" s="55">
        <f t="shared" si="403"/>
        <v>0</v>
      </c>
      <c r="X369" s="55">
        <f t="shared" si="403"/>
        <v>0</v>
      </c>
      <c r="Y369" s="56">
        <f t="shared" si="403"/>
        <v>0</v>
      </c>
      <c r="Z369" s="57">
        <f t="shared" si="278"/>
        <v>274.1925</v>
      </c>
      <c r="AA369" s="59">
        <f t="shared" si="279"/>
        <v>3.2641964285714287</v>
      </c>
      <c r="AB369" s="59">
        <f t="shared" si="280"/>
        <v>-2.6245084821428564</v>
      </c>
      <c r="AC369" s="1"/>
      <c r="AD369" s="1"/>
      <c r="AE369" s="1"/>
      <c r="AF369" s="1"/>
      <c r="AG369" s="1"/>
      <c r="AH369" s="1"/>
      <c r="AI369" s="1"/>
      <c r="AJ369" s="1"/>
      <c r="AK369" s="1"/>
      <c r="AL369" s="1">
        <f>IFERROR(VLOOKUP(C369,CALC!$K$2:$M$8,2,FALSE),1)</f>
        <v>0.95</v>
      </c>
      <c r="AM369" s="1">
        <f>IFERROR(VLOOKUP(C369,CALC!$K$2:$M$8,3,FALSE),1)</f>
        <v>0.97499999999999998</v>
      </c>
      <c r="AN369" s="1">
        <f>VLOOKUP(B369,CALC!$E$2:$H$33,3,FALSE)</f>
        <v>1.1599999999999999</v>
      </c>
      <c r="AO369" s="1">
        <f>VLOOKUP(B369,CALC!$E$2:$H$33,4,FALSE)</f>
        <v>1.08</v>
      </c>
      <c r="AP369" s="1"/>
      <c r="AQ369" s="3">
        <f t="shared" si="281"/>
        <v>3.1825915178571429</v>
      </c>
      <c r="AR369" s="3">
        <f t="shared" si="282"/>
        <v>3.1009866071428571</v>
      </c>
      <c r="AS369" s="3">
        <f t="shared" si="283"/>
        <v>3.5253321428571431</v>
      </c>
      <c r="AT369" s="3">
        <f t="shared" si="284"/>
        <v>3.7864678571428572</v>
      </c>
      <c r="AU369" s="3">
        <f t="shared" si="285"/>
        <v>3.4371988392857147</v>
      </c>
      <c r="AV369" s="3">
        <f t="shared" si="286"/>
        <v>3.6918061607142856</v>
      </c>
      <c r="AW369" s="3">
        <f t="shared" si="287"/>
        <v>3.3490655357142858</v>
      </c>
      <c r="AX369" s="3">
        <f t="shared" si="288"/>
        <v>3.597144464285714</v>
      </c>
      <c r="AY369" s="3">
        <f t="shared" si="289"/>
        <v>-2.4924107142857133</v>
      </c>
      <c r="AZ369" s="3">
        <f t="shared" si="290"/>
        <v>-2.4301004464285705</v>
      </c>
      <c r="BA369" s="3">
        <f t="shared" si="291"/>
        <v>-2.3677901785714277</v>
      </c>
      <c r="BB369" s="3">
        <f t="shared" si="292"/>
        <v>-2.6918035714285704</v>
      </c>
      <c r="BC369" s="3">
        <f t="shared" si="293"/>
        <v>-2.8911964285714271</v>
      </c>
      <c r="BD369" s="3">
        <f t="shared" si="294"/>
        <v>-2.6245084821428564</v>
      </c>
      <c r="BE369" s="3">
        <f t="shared" si="295"/>
        <v>-2.8189165178571414</v>
      </c>
      <c r="BF369" s="3">
        <f t="shared" si="296"/>
        <v>-2.5572133928571419</v>
      </c>
      <c r="BG369" s="3">
        <f t="shared" si="297"/>
        <v>-2.7466366071428561</v>
      </c>
    </row>
    <row r="370" spans="1:59" ht="15" x14ac:dyDescent="0.25">
      <c r="A370" s="38" t="s">
        <v>521</v>
      </c>
      <c r="B370" s="38" t="s">
        <v>74</v>
      </c>
      <c r="C370" s="38" t="s">
        <v>183</v>
      </c>
      <c r="D370" s="38"/>
      <c r="E370" s="39">
        <f>AVERAGE(IFERROR(VLOOKUP($A370,'Nates Projections'!$A$8:$O$500,5,FALSE),VLOOKUP($A370,'Blakes Projections'!$A$8:$O$500,5,FALSE)),IFERROR(VLOOKUP($A370,'Blakes Projections'!$A$8:$O$500,5,FALSE),VLOOKUP($A370,'Nates Projections'!$A$8:$O$500,5,FALSE)))</f>
        <v>84</v>
      </c>
      <c r="F370" s="38">
        <f>AVERAGE(IFERROR(VLOOKUP($A370,'Nates Projections'!$A$8:$O$500,6,FALSE),VLOOKUP($A370,'Blakes Projections'!$A$8:$O$500,6,FALSE)),IFERROR(VLOOKUP($A370,'Blakes Projections'!$A$8:$O$500,6,FALSE),VLOOKUP($A370,'Nates Projections'!$A$8:$O$500,6,FALSE)))</f>
        <v>13.85</v>
      </c>
      <c r="G370" s="38">
        <f>AVERAGE(IFERROR(VLOOKUP($A370,'Nates Projections'!$A$8:$O$500,7,FALSE),VLOOKUP($A370,'Blakes Projections'!$A$8:$O$500,7,FALSE)),IFERROR(VLOOKUP($A370,'Blakes Projections'!$A$8:$O$500,7,FALSE),VLOOKUP($A370,'Nates Projections'!$A$8:$O$500,7,FALSE)))</f>
        <v>19.899999999999999</v>
      </c>
      <c r="H370" s="38">
        <f>AVERAGE(IFERROR(VLOOKUP($A370,'Nates Projections'!$A$8:$O$500,8,FALSE),VLOOKUP($A370,'Blakes Projections'!$A$8:$O$500,8,FALSE)),IFERROR(VLOOKUP($A370,'Blakes Projections'!$A$8:$O$500,8,FALSE),VLOOKUP($A370,'Nates Projections'!$A$8:$O$500,8,FALSE)))</f>
        <v>33.75</v>
      </c>
      <c r="I370" s="38">
        <f>AVERAGE(IFERROR(VLOOKUP($A370,'Nates Projections'!$A$8:$O$500,9,FALSE),VLOOKUP($A370,'Blakes Projections'!$A$8:$O$500,9,FALSE)),IFERROR(VLOOKUP($A370,'Blakes Projections'!$A$8:$O$500,9,FALSE),VLOOKUP($A370,'Nates Projections'!$A$8:$O$500,9,FALSE)))</f>
        <v>9.1</v>
      </c>
      <c r="J370" s="38">
        <f>AVERAGE(IFERROR(VLOOKUP($A370,'Nates Projections'!$A$8:$O$500,10,FALSE),VLOOKUP($A370,'Blakes Projections'!$A$8:$O$500,10,FALSE)),IFERROR(VLOOKUP($A370,'Blakes Projections'!$A$8:$O$500,10,FALSE),VLOOKUP($A370,'Nates Projections'!$A$8:$O$500,10,FALSE)))</f>
        <v>125.65</v>
      </c>
      <c r="K370" s="38">
        <f>AVERAGE(IFERROR(VLOOKUP($A370,'Nates Projections'!$A$8:$O$500,11,FALSE),VLOOKUP($A370,'Blakes Projections'!$A$8:$O$500,11,FALSE)),IFERROR(VLOOKUP($A370,'Blakes Projections'!$A$8:$O$500,11,FALSE),VLOOKUP($A370,'Nates Projections'!$A$8:$O$500,11,FALSE)))</f>
        <v>132.89999999999998</v>
      </c>
      <c r="L370" s="38">
        <f>AVERAGE(IFERROR(VLOOKUP($A370,'Nates Projections'!$A$8:$O$500,12,FALSE),VLOOKUP($A370,'Blakes Projections'!$A$8:$O$500,12,FALSE)),IFERROR(VLOOKUP($A370,'Blakes Projections'!$A$8:$O$500,12,FALSE),VLOOKUP($A370,'Nates Projections'!$A$8:$O$500,12,FALSE)))</f>
        <v>41.150000000000006</v>
      </c>
      <c r="M370" s="38">
        <f>AVERAGE(IFERROR(VLOOKUP($A370,'Nates Projections'!$A$8:$O$500,13,FALSE),VLOOKUP($A370,'Blakes Projections'!$A$8:$O$500,13,FALSE)),IFERROR(VLOOKUP($A370,'Blakes Projections'!$A$8:$O$500,13,FALSE),VLOOKUP($A370,'Nates Projections'!$A$8:$O$500,13,FALSE)))</f>
        <v>11.899999999999999</v>
      </c>
      <c r="N370" s="52">
        <f t="shared" si="276"/>
        <v>0.11022682053322722</v>
      </c>
      <c r="O370" s="71">
        <f>AVERAGE(IFERROR(VLOOKUP($A370,'Nates Projections'!$A$8:$O$500,15,FALSE),VLOOKUP($A370,'Blakes Projections'!$A$8:$O$500,15,FALSE)),IFERROR(VLOOKUP($A370,'Blakes Projections'!$A$8:$O$500,15,FALSE),VLOOKUP($A370,'Nates Projections'!$A$8:$O$500,15,FALSE)))</f>
        <v>15.824999999999999</v>
      </c>
      <c r="P370" s="55">
        <f t="shared" ref="P370:Y370" si="404">IF(F$4="Yes",F370*F$5,0)</f>
        <v>69.25</v>
      </c>
      <c r="Q370" s="55">
        <f t="shared" si="404"/>
        <v>74.625</v>
      </c>
      <c r="R370" s="55">
        <f t="shared" si="404"/>
        <v>0</v>
      </c>
      <c r="S370" s="55">
        <f t="shared" si="404"/>
        <v>4.55</v>
      </c>
      <c r="T370" s="55">
        <f t="shared" si="404"/>
        <v>62.825000000000003</v>
      </c>
      <c r="U370" s="55">
        <f t="shared" si="404"/>
        <v>39.86999999999999</v>
      </c>
      <c r="V370" s="55">
        <f t="shared" si="404"/>
        <v>24.69</v>
      </c>
      <c r="W370" s="55">
        <f t="shared" si="404"/>
        <v>0</v>
      </c>
      <c r="X370" s="55">
        <f t="shared" si="404"/>
        <v>0</v>
      </c>
      <c r="Y370" s="56">
        <f t="shared" si="404"/>
        <v>0</v>
      </c>
      <c r="Z370" s="57">
        <f t="shared" si="278"/>
        <v>275.81</v>
      </c>
      <c r="AA370" s="59">
        <f t="shared" si="279"/>
        <v>3.2834523809523808</v>
      </c>
      <c r="AB370" s="59">
        <f t="shared" si="280"/>
        <v>-2.6749023616071419</v>
      </c>
      <c r="AC370" s="1"/>
      <c r="AD370" s="1"/>
      <c r="AE370" s="1"/>
      <c r="AF370" s="1"/>
      <c r="AG370" s="1"/>
      <c r="AH370" s="1"/>
      <c r="AI370" s="1"/>
      <c r="AJ370" s="1"/>
      <c r="AK370" s="1"/>
      <c r="AL370" s="1">
        <f>IFERROR(VLOOKUP(C370,CALC!$K$2:$M$8,2,FALSE),1)</f>
        <v>1.0900000000000001</v>
      </c>
      <c r="AM370" s="1">
        <f>IFERROR(VLOOKUP(C370,CALC!$K$2:$M$8,3,FALSE),1)</f>
        <v>1.0449999999999999</v>
      </c>
      <c r="AN370" s="1">
        <f>VLOOKUP(B370,CALC!$E$2:$H$33,3,FALSE)</f>
        <v>1.07</v>
      </c>
      <c r="AO370" s="1">
        <f>VLOOKUP(B370,CALC!$E$2:$H$33,4,FALSE)</f>
        <v>1.0350000000000001</v>
      </c>
      <c r="AP370" s="1"/>
      <c r="AQ370" s="3">
        <f t="shared" si="281"/>
        <v>3.4312077380952375</v>
      </c>
      <c r="AR370" s="3">
        <f t="shared" si="282"/>
        <v>3.5789630952380955</v>
      </c>
      <c r="AS370" s="3">
        <f t="shared" si="283"/>
        <v>3.3983732142857144</v>
      </c>
      <c r="AT370" s="3">
        <f t="shared" si="284"/>
        <v>3.5132940476190475</v>
      </c>
      <c r="AU370" s="3">
        <f t="shared" si="285"/>
        <v>3.5513000089285711</v>
      </c>
      <c r="AV370" s="3">
        <f t="shared" si="286"/>
        <v>3.6713922797619043</v>
      </c>
      <c r="AW370" s="3">
        <f t="shared" si="287"/>
        <v>3.7042268035714292</v>
      </c>
      <c r="AX370" s="3">
        <f t="shared" si="288"/>
        <v>3.8294905119047624</v>
      </c>
      <c r="AY370" s="3">
        <f t="shared" si="289"/>
        <v>-2.4731547619047611</v>
      </c>
      <c r="AZ370" s="3">
        <f t="shared" si="290"/>
        <v>-2.5844467261904751</v>
      </c>
      <c r="BA370" s="3">
        <f t="shared" si="291"/>
        <v>-2.69573869047619</v>
      </c>
      <c r="BB370" s="3">
        <f t="shared" si="292"/>
        <v>-2.5597151785714281</v>
      </c>
      <c r="BC370" s="3">
        <f t="shared" si="293"/>
        <v>-2.6462755952380945</v>
      </c>
      <c r="BD370" s="3">
        <f t="shared" si="294"/>
        <v>-2.6749023616071419</v>
      </c>
      <c r="BE370" s="3">
        <f t="shared" si="295"/>
        <v>-2.7653579970238087</v>
      </c>
      <c r="BF370" s="3">
        <f t="shared" si="296"/>
        <v>-2.7900895446428571</v>
      </c>
      <c r="BG370" s="3">
        <f t="shared" si="297"/>
        <v>-2.8844403988095233</v>
      </c>
    </row>
    <row r="371" spans="1:59" ht="15" x14ac:dyDescent="0.25">
      <c r="A371" s="38" t="s">
        <v>536</v>
      </c>
      <c r="B371" s="38" t="s">
        <v>25</v>
      </c>
      <c r="C371" s="38" t="s">
        <v>191</v>
      </c>
      <c r="D371" s="1"/>
      <c r="E371" s="39">
        <f>AVERAGE(IFERROR(VLOOKUP($A371,'Nates Projections'!$A$8:$O$500,5,FALSE),VLOOKUP($A371,'Blakes Projections'!$A$8:$O$500,5,FALSE)),IFERROR(VLOOKUP($A371,'Blakes Projections'!$A$8:$O$500,5,FALSE),VLOOKUP($A371,'Nates Projections'!$A$8:$O$500,5,FALSE)))</f>
        <v>84</v>
      </c>
      <c r="F371" s="38">
        <f>AVERAGE(IFERROR(VLOOKUP($A371,'Nates Projections'!$A$8:$O$500,6,FALSE),VLOOKUP($A371,'Blakes Projections'!$A$8:$O$500,6,FALSE)),IFERROR(VLOOKUP($A371,'Blakes Projections'!$A$8:$O$500,6,FALSE),VLOOKUP($A371,'Nates Projections'!$A$8:$O$500,6,FALSE)))</f>
        <v>12.850000000000001</v>
      </c>
      <c r="G371" s="38">
        <f>AVERAGE(IFERROR(VLOOKUP($A371,'Nates Projections'!$A$8:$O$500,7,FALSE),VLOOKUP($A371,'Blakes Projections'!$A$8:$O$500,7,FALSE)),IFERROR(VLOOKUP($A371,'Blakes Projections'!$A$8:$O$500,7,FALSE),VLOOKUP($A371,'Nates Projections'!$A$8:$O$500,7,FALSE)))</f>
        <v>12</v>
      </c>
      <c r="H371" s="38">
        <f>AVERAGE(IFERROR(VLOOKUP($A371,'Nates Projections'!$A$8:$O$500,8,FALSE),VLOOKUP($A371,'Blakes Projections'!$A$8:$O$500,8,FALSE)),IFERROR(VLOOKUP($A371,'Blakes Projections'!$A$8:$O$500,8,FALSE),VLOOKUP($A371,'Nates Projections'!$A$8:$O$500,8,FALSE)))</f>
        <v>24.9</v>
      </c>
      <c r="I371" s="38">
        <f>AVERAGE(IFERROR(VLOOKUP($A371,'Nates Projections'!$A$8:$O$500,9,FALSE),VLOOKUP($A371,'Blakes Projections'!$A$8:$O$500,9,FALSE)),IFERROR(VLOOKUP($A371,'Blakes Projections'!$A$8:$O$500,9,FALSE),VLOOKUP($A371,'Nates Projections'!$A$8:$O$500,9,FALSE)))</f>
        <v>0</v>
      </c>
      <c r="J371" s="38">
        <f>AVERAGE(IFERROR(VLOOKUP($A371,'Nates Projections'!$A$8:$O$500,10,FALSE),VLOOKUP($A371,'Blakes Projections'!$A$8:$O$500,10,FALSE)),IFERROR(VLOOKUP($A371,'Blakes Projections'!$A$8:$O$500,10,FALSE),VLOOKUP($A371,'Nates Projections'!$A$8:$O$500,10,FALSE)))</f>
        <v>102.7</v>
      </c>
      <c r="K371" s="38">
        <f>AVERAGE(IFERROR(VLOOKUP($A371,'Nates Projections'!$A$8:$O$500,11,FALSE),VLOOKUP($A371,'Blakes Projections'!$A$8:$O$500,11,FALSE)),IFERROR(VLOOKUP($A371,'Blakes Projections'!$A$8:$O$500,11,FALSE),VLOOKUP($A371,'Nates Projections'!$A$8:$O$500,11,FALSE)))</f>
        <v>269.45</v>
      </c>
      <c r="L371" s="38">
        <f>AVERAGE(IFERROR(VLOOKUP($A371,'Nates Projections'!$A$8:$O$500,12,FALSE),VLOOKUP($A371,'Blakes Projections'!$A$8:$O$500,12,FALSE)),IFERROR(VLOOKUP($A371,'Blakes Projections'!$A$8:$O$500,12,FALSE),VLOOKUP($A371,'Nates Projections'!$A$8:$O$500,12,FALSE)))</f>
        <v>62.45</v>
      </c>
      <c r="M371" s="38">
        <f>AVERAGE(IFERROR(VLOOKUP($A371,'Nates Projections'!$A$8:$O$500,13,FALSE),VLOOKUP($A371,'Blakes Projections'!$A$8:$O$500,13,FALSE)),IFERROR(VLOOKUP($A371,'Blakes Projections'!$A$8:$O$500,13,FALSE),VLOOKUP($A371,'Nates Projections'!$A$8:$O$500,13,FALSE)))</f>
        <v>59.85</v>
      </c>
      <c r="N371" s="52">
        <f t="shared" si="276"/>
        <v>0.12512171372930866</v>
      </c>
      <c r="O371" s="71">
        <f>AVERAGE(IFERROR(VLOOKUP($A371,'Nates Projections'!$A$8:$O$500,15,FALSE),VLOOKUP($A371,'Blakes Projections'!$A$8:$O$500,15,FALSE)),IFERROR(VLOOKUP($A371,'Blakes Projections'!$A$8:$O$500,15,FALSE),VLOOKUP($A371,'Nates Projections'!$A$8:$O$500,15,FALSE)))</f>
        <v>14.1</v>
      </c>
      <c r="P371" s="55">
        <f t="shared" ref="P371:Y371" si="405">IF(F$4="Yes",F371*F$5,0)</f>
        <v>64.25</v>
      </c>
      <c r="Q371" s="55">
        <f t="shared" si="405"/>
        <v>45</v>
      </c>
      <c r="R371" s="55">
        <f t="shared" si="405"/>
        <v>0</v>
      </c>
      <c r="S371" s="55">
        <f t="shared" si="405"/>
        <v>0</v>
      </c>
      <c r="T371" s="55">
        <f t="shared" si="405"/>
        <v>51.35</v>
      </c>
      <c r="U371" s="55">
        <f t="shared" si="405"/>
        <v>80.834999999999994</v>
      </c>
      <c r="V371" s="55">
        <f t="shared" si="405"/>
        <v>37.47</v>
      </c>
      <c r="W371" s="55">
        <f t="shared" si="405"/>
        <v>0</v>
      </c>
      <c r="X371" s="55">
        <f t="shared" si="405"/>
        <v>0</v>
      </c>
      <c r="Y371" s="56">
        <f t="shared" si="405"/>
        <v>0</v>
      </c>
      <c r="Z371" s="57">
        <f t="shared" si="278"/>
        <v>278.90499999999997</v>
      </c>
      <c r="AA371" s="59">
        <f t="shared" si="279"/>
        <v>3.3202976190476186</v>
      </c>
      <c r="AB371" s="59">
        <f t="shared" si="280"/>
        <v>-2.7101507142857142</v>
      </c>
      <c r="AC371" s="1"/>
      <c r="AD371" s="1"/>
      <c r="AE371" s="1"/>
      <c r="AF371" s="1"/>
      <c r="AG371" s="1"/>
      <c r="AH371" s="1"/>
      <c r="AI371" s="1"/>
      <c r="AJ371" s="1"/>
      <c r="AK371" s="1"/>
      <c r="AL371" s="1">
        <f>IFERROR(VLOOKUP(C371,CALC!$K$2:$M$8,2,FALSE),1)</f>
        <v>1.06</v>
      </c>
      <c r="AM371" s="1">
        <f>IFERROR(VLOOKUP(C371,CALC!$K$2:$M$8,3,FALSE),1)</f>
        <v>1.03</v>
      </c>
      <c r="AN371" s="1">
        <f>VLOOKUP(B371,CALC!$E$2:$H$33,3,FALSE)</f>
        <v>1.1599999999999999</v>
      </c>
      <c r="AO371" s="1">
        <f>VLOOKUP(B371,CALC!$E$2:$H$33,4,FALSE)</f>
        <v>1.08</v>
      </c>
      <c r="AP371" s="1"/>
      <c r="AQ371" s="3">
        <f t="shared" si="281"/>
        <v>3.4199065476190471</v>
      </c>
      <c r="AR371" s="3">
        <f t="shared" si="282"/>
        <v>3.5195154761904757</v>
      </c>
      <c r="AS371" s="3">
        <f t="shared" si="283"/>
        <v>3.5859214285714285</v>
      </c>
      <c r="AT371" s="3">
        <f t="shared" si="284"/>
        <v>3.8515452380952371</v>
      </c>
      <c r="AU371" s="3">
        <f t="shared" si="285"/>
        <v>3.6934990714285711</v>
      </c>
      <c r="AV371" s="3">
        <f t="shared" si="286"/>
        <v>3.9670915952380943</v>
      </c>
      <c r="AW371" s="3">
        <f t="shared" si="287"/>
        <v>3.8010767142857138</v>
      </c>
      <c r="AX371" s="3">
        <f t="shared" si="288"/>
        <v>4.0826379523809511</v>
      </c>
      <c r="AY371" s="3">
        <f t="shared" si="289"/>
        <v>-2.4363095238095234</v>
      </c>
      <c r="AZ371" s="3">
        <f t="shared" si="290"/>
        <v>-2.5093988095238093</v>
      </c>
      <c r="BA371" s="3">
        <f t="shared" si="291"/>
        <v>-2.5824880952380949</v>
      </c>
      <c r="BB371" s="3">
        <f t="shared" si="292"/>
        <v>-2.6312142857142855</v>
      </c>
      <c r="BC371" s="3">
        <f t="shared" si="293"/>
        <v>-2.8261190476190468</v>
      </c>
      <c r="BD371" s="3">
        <f t="shared" si="294"/>
        <v>-2.7101507142857142</v>
      </c>
      <c r="BE371" s="3">
        <f t="shared" si="295"/>
        <v>-2.9109026190476186</v>
      </c>
      <c r="BF371" s="3">
        <f t="shared" si="296"/>
        <v>-2.7890871428571424</v>
      </c>
      <c r="BG371" s="3">
        <f t="shared" si="297"/>
        <v>-2.99568619047619</v>
      </c>
    </row>
    <row r="372" spans="1:59" ht="15" x14ac:dyDescent="0.25">
      <c r="A372" s="38" t="s">
        <v>517</v>
      </c>
      <c r="B372" s="38" t="s">
        <v>41</v>
      </c>
      <c r="C372" s="38" t="s">
        <v>186</v>
      </c>
      <c r="D372" s="38"/>
      <c r="E372" s="39">
        <f>AVERAGE(IFERROR(VLOOKUP($A372,'Nates Projections'!$A$8:$O$500,5,FALSE),VLOOKUP($A372,'Blakes Projections'!$A$8:$O$500,5,FALSE)),IFERROR(VLOOKUP($A372,'Blakes Projections'!$A$8:$O$500,5,FALSE),VLOOKUP($A372,'Nates Projections'!$A$8:$O$500,5,FALSE)))</f>
        <v>84</v>
      </c>
      <c r="F372" s="38">
        <f>AVERAGE(IFERROR(VLOOKUP($A372,'Nates Projections'!$A$8:$O$500,6,FALSE),VLOOKUP($A372,'Blakes Projections'!$A$8:$O$500,6,FALSE)),IFERROR(VLOOKUP($A372,'Blakes Projections'!$A$8:$O$500,6,FALSE),VLOOKUP($A372,'Nates Projections'!$A$8:$O$500,6,FALSE)))</f>
        <v>14.600000000000001</v>
      </c>
      <c r="G372" s="38">
        <f>AVERAGE(IFERROR(VLOOKUP($A372,'Nates Projections'!$A$8:$O$500,7,FALSE),VLOOKUP($A372,'Blakes Projections'!$A$8:$O$500,7,FALSE)),IFERROR(VLOOKUP($A372,'Blakes Projections'!$A$8:$O$500,7,FALSE),VLOOKUP($A372,'Nates Projections'!$A$8:$O$500,7,FALSE)))</f>
        <v>22.55</v>
      </c>
      <c r="H372" s="38">
        <f>AVERAGE(IFERROR(VLOOKUP($A372,'Nates Projections'!$A$8:$O$500,8,FALSE),VLOOKUP($A372,'Blakes Projections'!$A$8:$O$500,8,FALSE)),IFERROR(VLOOKUP($A372,'Blakes Projections'!$A$8:$O$500,8,FALSE),VLOOKUP($A372,'Nates Projections'!$A$8:$O$500,8,FALSE)))</f>
        <v>37.15</v>
      </c>
      <c r="I372" s="38">
        <f>AVERAGE(IFERROR(VLOOKUP($A372,'Nates Projections'!$A$8:$O$500,9,FALSE),VLOOKUP($A372,'Blakes Projections'!$A$8:$O$500,9,FALSE)),IFERROR(VLOOKUP($A372,'Blakes Projections'!$A$8:$O$500,9,FALSE),VLOOKUP($A372,'Nates Projections'!$A$8:$O$500,9,FALSE)))</f>
        <v>4</v>
      </c>
      <c r="J372" s="38">
        <f>AVERAGE(IFERROR(VLOOKUP($A372,'Nates Projections'!$A$8:$O$500,10,FALSE),VLOOKUP($A372,'Blakes Projections'!$A$8:$O$500,10,FALSE)),IFERROR(VLOOKUP($A372,'Blakes Projections'!$A$8:$O$500,10,FALSE),VLOOKUP($A372,'Nates Projections'!$A$8:$O$500,10,FALSE)))</f>
        <v>125.6</v>
      </c>
      <c r="K372" s="38">
        <f>AVERAGE(IFERROR(VLOOKUP($A372,'Nates Projections'!$A$8:$O$500,11,FALSE),VLOOKUP($A372,'Blakes Projections'!$A$8:$O$500,11,FALSE)),IFERROR(VLOOKUP($A372,'Blakes Projections'!$A$8:$O$500,11,FALSE),VLOOKUP($A372,'Nates Projections'!$A$8:$O$500,11,FALSE)))</f>
        <v>97.25</v>
      </c>
      <c r="L372" s="38">
        <f>AVERAGE(IFERROR(VLOOKUP($A372,'Nates Projections'!$A$8:$O$500,12,FALSE),VLOOKUP($A372,'Blakes Projections'!$A$8:$O$500,12,FALSE)),IFERROR(VLOOKUP($A372,'Blakes Projections'!$A$8:$O$500,12,FALSE),VLOOKUP($A372,'Nates Projections'!$A$8:$O$500,12,FALSE)))</f>
        <v>29.65</v>
      </c>
      <c r="M372" s="38">
        <f>AVERAGE(IFERROR(VLOOKUP($A372,'Nates Projections'!$A$8:$O$500,13,FALSE),VLOOKUP($A372,'Blakes Projections'!$A$8:$O$500,13,FALSE)),IFERROR(VLOOKUP($A372,'Blakes Projections'!$A$8:$O$500,13,FALSE),VLOOKUP($A372,'Nates Projections'!$A$8:$O$500,13,FALSE)))</f>
        <v>37.450000000000003</v>
      </c>
      <c r="N372" s="52">
        <f t="shared" si="276"/>
        <v>0.11624203821656053</v>
      </c>
      <c r="O372" s="71">
        <f>AVERAGE(IFERROR(VLOOKUP($A372,'Nates Projections'!$A$8:$O$500,15,FALSE),VLOOKUP($A372,'Blakes Projections'!$A$8:$O$500,15,FALSE)),IFERROR(VLOOKUP($A372,'Blakes Projections'!$A$8:$O$500,15,FALSE),VLOOKUP($A372,'Nates Projections'!$A$8:$O$500,15,FALSE)))</f>
        <v>13.925000000000001</v>
      </c>
      <c r="P372" s="55">
        <f t="shared" ref="P372:Y372" si="406">IF(F$4="Yes",F372*F$5,0)</f>
        <v>73</v>
      </c>
      <c r="Q372" s="55">
        <f t="shared" si="406"/>
        <v>84.5625</v>
      </c>
      <c r="R372" s="55">
        <f t="shared" si="406"/>
        <v>0</v>
      </c>
      <c r="S372" s="55">
        <f t="shared" si="406"/>
        <v>2</v>
      </c>
      <c r="T372" s="55">
        <f t="shared" si="406"/>
        <v>62.8</v>
      </c>
      <c r="U372" s="55">
        <f t="shared" si="406"/>
        <v>29.174999999999997</v>
      </c>
      <c r="V372" s="55">
        <f t="shared" si="406"/>
        <v>17.79</v>
      </c>
      <c r="W372" s="55">
        <f t="shared" si="406"/>
        <v>0</v>
      </c>
      <c r="X372" s="55">
        <f t="shared" si="406"/>
        <v>0</v>
      </c>
      <c r="Y372" s="56">
        <f t="shared" si="406"/>
        <v>0</v>
      </c>
      <c r="Z372" s="57">
        <f t="shared" si="278"/>
        <v>269.32750000000004</v>
      </c>
      <c r="AA372" s="59">
        <f t="shared" si="279"/>
        <v>3.2062797619047623</v>
      </c>
      <c r="AB372" s="59">
        <f t="shared" si="280"/>
        <v>-2.6523404761904747</v>
      </c>
      <c r="AC372" s="1"/>
      <c r="AD372" s="1"/>
      <c r="AE372" s="1"/>
      <c r="AF372" s="1"/>
      <c r="AG372" s="1"/>
      <c r="AH372" s="1"/>
      <c r="AI372" s="1"/>
      <c r="AJ372" s="1"/>
      <c r="AK372" s="1"/>
      <c r="AL372" s="1">
        <f>IFERROR(VLOOKUP(C372,CALC!$K$2:$M$8,2,FALSE),1)</f>
        <v>1.08</v>
      </c>
      <c r="AM372" s="1">
        <f>IFERROR(VLOOKUP(C372,CALC!$K$2:$M$8,3,FALSE),1)</f>
        <v>1.04</v>
      </c>
      <c r="AN372" s="1">
        <f>VLOOKUP(B372,CALC!$E$2:$H$33,3,FALSE)</f>
        <v>1</v>
      </c>
      <c r="AO372" s="1">
        <f>VLOOKUP(B372,CALC!$E$2:$H$33,4,FALSE)</f>
        <v>1</v>
      </c>
      <c r="AP372" s="1"/>
      <c r="AQ372" s="3">
        <f t="shared" si="281"/>
        <v>3.3345309523809528</v>
      </c>
      <c r="AR372" s="3">
        <f t="shared" si="282"/>
        <v>3.4627821428571437</v>
      </c>
      <c r="AS372" s="3">
        <f t="shared" si="283"/>
        <v>3.2062797619047623</v>
      </c>
      <c r="AT372" s="3">
        <f t="shared" si="284"/>
        <v>3.2062797619047623</v>
      </c>
      <c r="AU372" s="3">
        <f t="shared" si="285"/>
        <v>3.3345309523809528</v>
      </c>
      <c r="AV372" s="3">
        <f t="shared" si="286"/>
        <v>3.3345309523809528</v>
      </c>
      <c r="AW372" s="3">
        <f t="shared" si="287"/>
        <v>3.4627821428571437</v>
      </c>
      <c r="AX372" s="3">
        <f t="shared" si="288"/>
        <v>3.4627821428571437</v>
      </c>
      <c r="AY372" s="3">
        <f t="shared" si="289"/>
        <v>-2.5503273809523797</v>
      </c>
      <c r="AZ372" s="3">
        <f t="shared" si="290"/>
        <v>-2.6523404761904747</v>
      </c>
      <c r="BA372" s="3">
        <f t="shared" si="291"/>
        <v>-2.7543535714285703</v>
      </c>
      <c r="BB372" s="3">
        <f t="shared" si="292"/>
        <v>-2.5503273809523797</v>
      </c>
      <c r="BC372" s="3">
        <f t="shared" si="293"/>
        <v>-2.5503273809523797</v>
      </c>
      <c r="BD372" s="3">
        <f t="shared" si="294"/>
        <v>-2.6523404761904747</v>
      </c>
      <c r="BE372" s="3">
        <f t="shared" si="295"/>
        <v>-2.6523404761904747</v>
      </c>
      <c r="BF372" s="3">
        <f t="shared" si="296"/>
        <v>-2.7543535714285703</v>
      </c>
      <c r="BG372" s="3">
        <f t="shared" si="297"/>
        <v>-2.7543535714285703</v>
      </c>
    </row>
    <row r="373" spans="1:59" ht="15" x14ac:dyDescent="0.25">
      <c r="A373" s="38" t="s">
        <v>512</v>
      </c>
      <c r="B373" s="38" t="s">
        <v>43</v>
      </c>
      <c r="C373" s="38" t="s">
        <v>191</v>
      </c>
      <c r="D373" s="38"/>
      <c r="E373" s="39">
        <f>AVERAGE(IFERROR(VLOOKUP($A373,'Nates Projections'!$A$8:$O$500,5,FALSE),VLOOKUP($A373,'Blakes Projections'!$A$8:$O$500,5,FALSE)),IFERROR(VLOOKUP($A373,'Blakes Projections'!$A$8:$O$500,5,FALSE),VLOOKUP($A373,'Nates Projections'!$A$8:$O$500,5,FALSE)))</f>
        <v>84</v>
      </c>
      <c r="F373" s="38">
        <f>AVERAGE(IFERROR(VLOOKUP($A373,'Nates Projections'!$A$8:$O$500,6,FALSE),VLOOKUP($A373,'Blakes Projections'!$A$8:$O$500,6,FALSE)),IFERROR(VLOOKUP($A373,'Blakes Projections'!$A$8:$O$500,6,FALSE),VLOOKUP($A373,'Nates Projections'!$A$8:$O$500,6,FALSE)))</f>
        <v>11.4</v>
      </c>
      <c r="G373" s="38">
        <f>AVERAGE(IFERROR(VLOOKUP($A373,'Nates Projections'!$A$8:$O$500,7,FALSE),VLOOKUP($A373,'Blakes Projections'!$A$8:$O$500,7,FALSE)),IFERROR(VLOOKUP($A373,'Blakes Projections'!$A$8:$O$500,7,FALSE),VLOOKUP($A373,'Nates Projections'!$A$8:$O$500,7,FALSE)))</f>
        <v>21.95</v>
      </c>
      <c r="H373" s="38">
        <f>AVERAGE(IFERROR(VLOOKUP($A373,'Nates Projections'!$A$8:$O$500,8,FALSE),VLOOKUP($A373,'Blakes Projections'!$A$8:$O$500,8,FALSE)),IFERROR(VLOOKUP($A373,'Blakes Projections'!$A$8:$O$500,8,FALSE),VLOOKUP($A373,'Nates Projections'!$A$8:$O$500,8,FALSE)))</f>
        <v>33.450000000000003</v>
      </c>
      <c r="I373" s="38">
        <f>AVERAGE(IFERROR(VLOOKUP($A373,'Nates Projections'!$A$8:$O$500,9,FALSE),VLOOKUP($A373,'Blakes Projections'!$A$8:$O$500,9,FALSE)),IFERROR(VLOOKUP($A373,'Blakes Projections'!$A$8:$O$500,9,FALSE),VLOOKUP($A373,'Nates Projections'!$A$8:$O$500,9,FALSE)))</f>
        <v>1.25</v>
      </c>
      <c r="J373" s="38">
        <f>AVERAGE(IFERROR(VLOOKUP($A373,'Nates Projections'!$A$8:$O$500,10,FALSE),VLOOKUP($A373,'Blakes Projections'!$A$8:$O$500,10,FALSE)),IFERROR(VLOOKUP($A373,'Blakes Projections'!$A$8:$O$500,10,FALSE),VLOOKUP($A373,'Nates Projections'!$A$8:$O$500,10,FALSE)))</f>
        <v>100.05000000000001</v>
      </c>
      <c r="K373" s="38">
        <f>AVERAGE(IFERROR(VLOOKUP($A373,'Nates Projections'!$A$8:$O$500,11,FALSE),VLOOKUP($A373,'Blakes Projections'!$A$8:$O$500,11,FALSE)),IFERROR(VLOOKUP($A373,'Blakes Projections'!$A$8:$O$500,11,FALSE),VLOOKUP($A373,'Nates Projections'!$A$8:$O$500,11,FALSE)))</f>
        <v>136.14999999999998</v>
      </c>
      <c r="L373" s="38">
        <f>AVERAGE(IFERROR(VLOOKUP($A373,'Nates Projections'!$A$8:$O$500,12,FALSE),VLOOKUP($A373,'Blakes Projections'!$A$8:$O$500,12,FALSE)),IFERROR(VLOOKUP($A373,'Blakes Projections'!$A$8:$O$500,12,FALSE),VLOOKUP($A373,'Nates Projections'!$A$8:$O$500,12,FALSE)))</f>
        <v>62.05</v>
      </c>
      <c r="M373" s="38">
        <f>AVERAGE(IFERROR(VLOOKUP($A373,'Nates Projections'!$A$8:$O$500,13,FALSE),VLOOKUP($A373,'Blakes Projections'!$A$8:$O$500,13,FALSE)),IFERROR(VLOOKUP($A373,'Blakes Projections'!$A$8:$O$500,13,FALSE),VLOOKUP($A373,'Nates Projections'!$A$8:$O$500,13,FALSE)))</f>
        <v>33.299999999999997</v>
      </c>
      <c r="N373" s="52">
        <f t="shared" si="276"/>
        <v>0.11394302848575712</v>
      </c>
      <c r="O373" s="71">
        <f>AVERAGE(IFERROR(VLOOKUP($A373,'Nates Projections'!$A$8:$O$500,15,FALSE),VLOOKUP($A373,'Blakes Projections'!$A$8:$O$500,15,FALSE)),IFERROR(VLOOKUP($A373,'Blakes Projections'!$A$8:$O$500,15,FALSE),VLOOKUP($A373,'Nates Projections'!$A$8:$O$500,15,FALSE)))</f>
        <v>15.5</v>
      </c>
      <c r="P373" s="55">
        <f t="shared" ref="P373:Y373" si="407">IF(F$4="Yes",F373*F$5,0)</f>
        <v>57</v>
      </c>
      <c r="Q373" s="55">
        <f t="shared" si="407"/>
        <v>82.3125</v>
      </c>
      <c r="R373" s="55">
        <f t="shared" si="407"/>
        <v>0</v>
      </c>
      <c r="S373" s="55">
        <f t="shared" si="407"/>
        <v>0.625</v>
      </c>
      <c r="T373" s="55">
        <f t="shared" si="407"/>
        <v>50.025000000000006</v>
      </c>
      <c r="U373" s="55">
        <f t="shared" si="407"/>
        <v>40.844999999999992</v>
      </c>
      <c r="V373" s="55">
        <f t="shared" si="407"/>
        <v>37.229999999999997</v>
      </c>
      <c r="W373" s="55">
        <f t="shared" si="407"/>
        <v>0</v>
      </c>
      <c r="X373" s="55">
        <f t="shared" si="407"/>
        <v>0</v>
      </c>
      <c r="Y373" s="56">
        <f t="shared" si="407"/>
        <v>0</v>
      </c>
      <c r="Z373" s="57">
        <f t="shared" si="278"/>
        <v>268.03750000000002</v>
      </c>
      <c r="AA373" s="59">
        <f t="shared" si="279"/>
        <v>3.1909226190476194</v>
      </c>
      <c r="AB373" s="59">
        <f t="shared" si="280"/>
        <v>-2.6426550595238081</v>
      </c>
      <c r="AC373" s="1"/>
      <c r="AD373" s="1"/>
      <c r="AE373" s="1"/>
      <c r="AF373" s="1"/>
      <c r="AG373" s="1"/>
      <c r="AH373" s="1"/>
      <c r="AI373" s="1"/>
      <c r="AJ373" s="1"/>
      <c r="AK373" s="1"/>
      <c r="AL373" s="1">
        <f>IFERROR(VLOOKUP(C373,CALC!$K$2:$M$8,2,FALSE),1)</f>
        <v>1.06</v>
      </c>
      <c r="AM373" s="1">
        <f>IFERROR(VLOOKUP(C373,CALC!$K$2:$M$8,3,FALSE),1)</f>
        <v>1.03</v>
      </c>
      <c r="AN373" s="1">
        <f>VLOOKUP(B373,CALC!$E$2:$H$33,3,FALSE)</f>
        <v>1</v>
      </c>
      <c r="AO373" s="1">
        <f>VLOOKUP(B373,CALC!$E$2:$H$33,4,FALSE)</f>
        <v>1</v>
      </c>
      <c r="AP373" s="1"/>
      <c r="AQ373" s="3">
        <f t="shared" si="281"/>
        <v>3.2866502976190479</v>
      </c>
      <c r="AR373" s="3">
        <f t="shared" si="282"/>
        <v>3.3823779761904769</v>
      </c>
      <c r="AS373" s="3">
        <f t="shared" si="283"/>
        <v>3.1909226190476194</v>
      </c>
      <c r="AT373" s="3">
        <f t="shared" si="284"/>
        <v>3.1909226190476194</v>
      </c>
      <c r="AU373" s="3">
        <f t="shared" si="285"/>
        <v>3.2866502976190479</v>
      </c>
      <c r="AV373" s="3">
        <f t="shared" si="286"/>
        <v>3.2866502976190479</v>
      </c>
      <c r="AW373" s="3">
        <f t="shared" si="287"/>
        <v>3.3823779761904769</v>
      </c>
      <c r="AX373" s="3">
        <f t="shared" si="288"/>
        <v>3.3823779761904769</v>
      </c>
      <c r="AY373" s="3">
        <f t="shared" si="289"/>
        <v>-2.5656845238095225</v>
      </c>
      <c r="AZ373" s="3">
        <f t="shared" si="290"/>
        <v>-2.6426550595238081</v>
      </c>
      <c r="BA373" s="3">
        <f t="shared" si="291"/>
        <v>-2.7196255952380941</v>
      </c>
      <c r="BB373" s="3">
        <f t="shared" si="292"/>
        <v>-2.5656845238095225</v>
      </c>
      <c r="BC373" s="3">
        <f t="shared" si="293"/>
        <v>-2.5656845238095225</v>
      </c>
      <c r="BD373" s="3">
        <f t="shared" si="294"/>
        <v>-2.6426550595238081</v>
      </c>
      <c r="BE373" s="3">
        <f t="shared" si="295"/>
        <v>-2.6426550595238081</v>
      </c>
      <c r="BF373" s="3">
        <f t="shared" si="296"/>
        <v>-2.7196255952380941</v>
      </c>
      <c r="BG373" s="3">
        <f t="shared" si="297"/>
        <v>-2.7196255952380941</v>
      </c>
    </row>
    <row r="374" spans="1:59" ht="15" x14ac:dyDescent="0.25">
      <c r="A374" s="38" t="s">
        <v>543</v>
      </c>
      <c r="B374" s="38" t="s">
        <v>83</v>
      </c>
      <c r="C374" s="38" t="s">
        <v>179</v>
      </c>
      <c r="D374" s="38"/>
      <c r="E374" s="39">
        <f>AVERAGE(IFERROR(VLOOKUP($A374,'Nates Projections'!$A$8:$O$500,5,FALSE),VLOOKUP($A374,'Blakes Projections'!$A$8:$O$500,5,FALSE)),IFERROR(VLOOKUP($A374,'Blakes Projections'!$A$8:$O$500,5,FALSE),VLOOKUP($A374,'Nates Projections'!$A$8:$O$500,5,FALSE)))</f>
        <v>84</v>
      </c>
      <c r="F374" s="38">
        <f>AVERAGE(IFERROR(VLOOKUP($A374,'Nates Projections'!$A$8:$O$500,6,FALSE),VLOOKUP($A374,'Blakes Projections'!$A$8:$O$500,6,FALSE)),IFERROR(VLOOKUP($A374,'Blakes Projections'!$A$8:$O$500,6,FALSE),VLOOKUP($A374,'Nates Projections'!$A$8:$O$500,6,FALSE)))</f>
        <v>20.55</v>
      </c>
      <c r="G374" s="38">
        <f>AVERAGE(IFERROR(VLOOKUP($A374,'Nates Projections'!$A$8:$O$500,7,FALSE),VLOOKUP($A374,'Blakes Projections'!$A$8:$O$500,7,FALSE)),IFERROR(VLOOKUP($A374,'Blakes Projections'!$A$8:$O$500,7,FALSE),VLOOKUP($A374,'Nates Projections'!$A$8:$O$500,7,FALSE)))</f>
        <v>13.5</v>
      </c>
      <c r="H374" s="38">
        <f>AVERAGE(IFERROR(VLOOKUP($A374,'Nates Projections'!$A$8:$O$500,8,FALSE),VLOOKUP($A374,'Blakes Projections'!$A$8:$O$500,8,FALSE)),IFERROR(VLOOKUP($A374,'Blakes Projections'!$A$8:$O$500,8,FALSE),VLOOKUP($A374,'Nates Projections'!$A$8:$O$500,8,FALSE)))</f>
        <v>34.049999999999997</v>
      </c>
      <c r="I374" s="38">
        <f>AVERAGE(IFERROR(VLOOKUP($A374,'Nates Projections'!$A$8:$O$500,9,FALSE),VLOOKUP($A374,'Blakes Projections'!$A$8:$O$500,9,FALSE)),IFERROR(VLOOKUP($A374,'Blakes Projections'!$A$8:$O$500,9,FALSE),VLOOKUP($A374,'Nates Projections'!$A$8:$O$500,9,FALSE)))</f>
        <v>8.5500000000000007</v>
      </c>
      <c r="J374" s="38">
        <f>AVERAGE(IFERROR(VLOOKUP($A374,'Nates Projections'!$A$8:$O$500,10,FALSE),VLOOKUP($A374,'Blakes Projections'!$A$8:$O$500,10,FALSE)),IFERROR(VLOOKUP($A374,'Blakes Projections'!$A$8:$O$500,10,FALSE),VLOOKUP($A374,'Nates Projections'!$A$8:$O$500,10,FALSE)))</f>
        <v>142.5</v>
      </c>
      <c r="K374" s="38">
        <f>AVERAGE(IFERROR(VLOOKUP($A374,'Nates Projections'!$A$8:$O$500,11,FALSE),VLOOKUP($A374,'Blakes Projections'!$A$8:$O$500,11,FALSE)),IFERROR(VLOOKUP($A374,'Blakes Projections'!$A$8:$O$500,11,FALSE),VLOOKUP($A374,'Nates Projections'!$A$8:$O$500,11,FALSE)))</f>
        <v>52.7</v>
      </c>
      <c r="L374" s="38">
        <f>AVERAGE(IFERROR(VLOOKUP($A374,'Nates Projections'!$A$8:$O$500,12,FALSE),VLOOKUP($A374,'Blakes Projections'!$A$8:$O$500,12,FALSE)),IFERROR(VLOOKUP($A374,'Blakes Projections'!$A$8:$O$500,12,FALSE),VLOOKUP($A374,'Nates Projections'!$A$8:$O$500,12,FALSE)))</f>
        <v>28.65</v>
      </c>
      <c r="M374" s="38">
        <f>AVERAGE(IFERROR(VLOOKUP($A374,'Nates Projections'!$A$8:$O$500,13,FALSE),VLOOKUP($A374,'Blakes Projections'!$A$8:$O$500,13,FALSE)),IFERROR(VLOOKUP($A374,'Blakes Projections'!$A$8:$O$500,13,FALSE),VLOOKUP($A374,'Nates Projections'!$A$8:$O$500,13,FALSE)))</f>
        <v>11.350000000000001</v>
      </c>
      <c r="N374" s="52">
        <f t="shared" si="276"/>
        <v>0.14421052631578948</v>
      </c>
      <c r="O374" s="71">
        <f>AVERAGE(IFERROR(VLOOKUP($A374,'Nates Projections'!$A$8:$O$500,15,FALSE),VLOOKUP($A374,'Blakes Projections'!$A$8:$O$500,15,FALSE)),IFERROR(VLOOKUP($A374,'Blakes Projections'!$A$8:$O$500,15,FALSE),VLOOKUP($A374,'Nates Projections'!$A$8:$O$500,15,FALSE)))</f>
        <v>14.725</v>
      </c>
      <c r="P374" s="55">
        <f t="shared" ref="P374:Y374" si="408">IF(F$4="Yes",F374*F$5,0)</f>
        <v>102.75</v>
      </c>
      <c r="Q374" s="55">
        <f t="shared" si="408"/>
        <v>50.625</v>
      </c>
      <c r="R374" s="55">
        <f t="shared" si="408"/>
        <v>0</v>
      </c>
      <c r="S374" s="55">
        <f t="shared" si="408"/>
        <v>4.2750000000000004</v>
      </c>
      <c r="T374" s="55">
        <f t="shared" si="408"/>
        <v>71.25</v>
      </c>
      <c r="U374" s="55">
        <f t="shared" si="408"/>
        <v>15.81</v>
      </c>
      <c r="V374" s="55">
        <f t="shared" si="408"/>
        <v>17.189999999999998</v>
      </c>
      <c r="W374" s="55">
        <f t="shared" si="408"/>
        <v>0</v>
      </c>
      <c r="X374" s="55">
        <f t="shared" si="408"/>
        <v>0</v>
      </c>
      <c r="Y374" s="56">
        <f t="shared" si="408"/>
        <v>0</v>
      </c>
      <c r="Z374" s="57">
        <f t="shared" si="278"/>
        <v>261.89999999999998</v>
      </c>
      <c r="AA374" s="59">
        <f t="shared" si="279"/>
        <v>3.1178571428571424</v>
      </c>
      <c r="AB374" s="59">
        <f t="shared" si="280"/>
        <v>-2.5985090624999994</v>
      </c>
      <c r="AC374" s="1"/>
      <c r="AD374" s="1"/>
      <c r="AE374" s="1"/>
      <c r="AF374" s="1"/>
      <c r="AG374" s="1"/>
      <c r="AH374" s="1"/>
      <c r="AI374" s="1"/>
      <c r="AJ374" s="1"/>
      <c r="AK374" s="1"/>
      <c r="AL374" s="1">
        <f>IFERROR(VLOOKUP(C374,CALC!$K$2:$M$8,2,FALSE),1)</f>
        <v>0.95</v>
      </c>
      <c r="AM374" s="1">
        <f>IFERROR(VLOOKUP(C374,CALC!$K$2:$M$8,3,FALSE),1)</f>
        <v>0.97499999999999998</v>
      </c>
      <c r="AN374" s="1">
        <f>VLOOKUP(B374,CALC!$E$2:$H$33,3,FALSE)</f>
        <v>1.02</v>
      </c>
      <c r="AO374" s="1">
        <f>VLOOKUP(B374,CALC!$E$2:$H$33,4,FALSE)</f>
        <v>1.01</v>
      </c>
      <c r="AP374" s="1"/>
      <c r="AQ374" s="3">
        <f t="shared" si="281"/>
        <v>3.039910714285714</v>
      </c>
      <c r="AR374" s="3">
        <f t="shared" si="282"/>
        <v>2.9619642857142852</v>
      </c>
      <c r="AS374" s="3">
        <f t="shared" si="283"/>
        <v>3.1490357142857137</v>
      </c>
      <c r="AT374" s="3">
        <f t="shared" si="284"/>
        <v>3.1802142857142854</v>
      </c>
      <c r="AU374" s="3">
        <f t="shared" si="285"/>
        <v>3.0703098214285713</v>
      </c>
      <c r="AV374" s="3">
        <f t="shared" si="286"/>
        <v>3.1007089285714282</v>
      </c>
      <c r="AW374" s="3">
        <f t="shared" si="287"/>
        <v>2.9915839285714281</v>
      </c>
      <c r="AX374" s="3">
        <f t="shared" si="288"/>
        <v>3.021203571428571</v>
      </c>
      <c r="AY374" s="3">
        <f t="shared" si="289"/>
        <v>-2.6387499999999995</v>
      </c>
      <c r="AZ374" s="3">
        <f t="shared" si="290"/>
        <v>-2.5727812499999994</v>
      </c>
      <c r="BA374" s="3">
        <f t="shared" si="291"/>
        <v>-2.5068124999999992</v>
      </c>
      <c r="BB374" s="3">
        <f t="shared" si="292"/>
        <v>-2.6651374999999997</v>
      </c>
      <c r="BC374" s="3">
        <f t="shared" si="293"/>
        <v>-2.6915249999999995</v>
      </c>
      <c r="BD374" s="3">
        <f t="shared" si="294"/>
        <v>-2.5985090624999994</v>
      </c>
      <c r="BE374" s="3">
        <f t="shared" si="295"/>
        <v>-2.6242368749999994</v>
      </c>
      <c r="BF374" s="3">
        <f t="shared" si="296"/>
        <v>-2.5318806249999994</v>
      </c>
      <c r="BG374" s="3">
        <f t="shared" si="297"/>
        <v>-2.5569487499999992</v>
      </c>
    </row>
    <row r="375" spans="1:59" ht="15" x14ac:dyDescent="0.25">
      <c r="A375" s="38" t="s">
        <v>525</v>
      </c>
      <c r="B375" s="38" t="s">
        <v>49</v>
      </c>
      <c r="C375" s="38" t="s">
        <v>183</v>
      </c>
      <c r="D375" s="1"/>
      <c r="E375" s="39">
        <f>AVERAGE(IFERROR(VLOOKUP($A375,'Nates Projections'!$A$8:$O$500,5,FALSE),VLOOKUP($A375,'Blakes Projections'!$A$8:$O$500,5,FALSE)),IFERROR(VLOOKUP($A375,'Blakes Projections'!$A$8:$O$500,5,FALSE),VLOOKUP($A375,'Nates Projections'!$A$8:$O$500,5,FALSE)))</f>
        <v>84</v>
      </c>
      <c r="F375" s="38">
        <f>AVERAGE(IFERROR(VLOOKUP($A375,'Nates Projections'!$A$8:$O$500,6,FALSE),VLOOKUP($A375,'Blakes Projections'!$A$8:$O$500,6,FALSE)),IFERROR(VLOOKUP($A375,'Blakes Projections'!$A$8:$O$500,6,FALSE),VLOOKUP($A375,'Nates Projections'!$A$8:$O$500,6,FALSE)))</f>
        <v>16.600000000000001</v>
      </c>
      <c r="G375" s="38">
        <f>AVERAGE(IFERROR(VLOOKUP($A375,'Nates Projections'!$A$8:$O$500,7,FALSE),VLOOKUP($A375,'Blakes Projections'!$A$8:$O$500,7,FALSE)),IFERROR(VLOOKUP($A375,'Blakes Projections'!$A$8:$O$500,7,FALSE),VLOOKUP($A375,'Nates Projections'!$A$8:$O$500,7,FALSE)))</f>
        <v>20</v>
      </c>
      <c r="H375" s="38">
        <f>AVERAGE(IFERROR(VLOOKUP($A375,'Nates Projections'!$A$8:$O$500,8,FALSE),VLOOKUP($A375,'Blakes Projections'!$A$8:$O$500,8,FALSE)),IFERROR(VLOOKUP($A375,'Blakes Projections'!$A$8:$O$500,8,FALSE),VLOOKUP($A375,'Nates Projections'!$A$8:$O$500,8,FALSE)))</f>
        <v>36.6</v>
      </c>
      <c r="I375" s="38">
        <f>AVERAGE(IFERROR(VLOOKUP($A375,'Nates Projections'!$A$8:$O$500,9,FALSE),VLOOKUP($A375,'Blakes Projections'!$A$8:$O$500,9,FALSE)),IFERROR(VLOOKUP($A375,'Blakes Projections'!$A$8:$O$500,9,FALSE),VLOOKUP($A375,'Nates Projections'!$A$8:$O$500,9,FALSE)))</f>
        <v>3.9</v>
      </c>
      <c r="J375" s="38">
        <f>AVERAGE(IFERROR(VLOOKUP($A375,'Nates Projections'!$A$8:$O$500,10,FALSE),VLOOKUP($A375,'Blakes Projections'!$A$8:$O$500,10,FALSE)),IFERROR(VLOOKUP($A375,'Blakes Projections'!$A$8:$O$500,10,FALSE),VLOOKUP($A375,'Nates Projections'!$A$8:$O$500,10,FALSE)))</f>
        <v>120.4</v>
      </c>
      <c r="K375" s="38">
        <f>AVERAGE(IFERROR(VLOOKUP($A375,'Nates Projections'!$A$8:$O$500,11,FALSE),VLOOKUP($A375,'Blakes Projections'!$A$8:$O$500,11,FALSE)),IFERROR(VLOOKUP($A375,'Blakes Projections'!$A$8:$O$500,11,FALSE),VLOOKUP($A375,'Nates Projections'!$A$8:$O$500,11,FALSE)))</f>
        <v>51.8</v>
      </c>
      <c r="L375" s="38">
        <f>AVERAGE(IFERROR(VLOOKUP($A375,'Nates Projections'!$A$8:$O$500,12,FALSE),VLOOKUP($A375,'Blakes Projections'!$A$8:$O$500,12,FALSE)),IFERROR(VLOOKUP($A375,'Blakes Projections'!$A$8:$O$500,12,FALSE),VLOOKUP($A375,'Nates Projections'!$A$8:$O$500,12,FALSE)))</f>
        <v>34.200000000000003</v>
      </c>
      <c r="M375" s="38">
        <f>AVERAGE(IFERROR(VLOOKUP($A375,'Nates Projections'!$A$8:$O$500,13,FALSE),VLOOKUP($A375,'Blakes Projections'!$A$8:$O$500,13,FALSE)),IFERROR(VLOOKUP($A375,'Blakes Projections'!$A$8:$O$500,13,FALSE),VLOOKUP($A375,'Nates Projections'!$A$8:$O$500,13,FALSE)))</f>
        <v>19.3</v>
      </c>
      <c r="N375" s="52">
        <f t="shared" si="276"/>
        <v>0.13787375415282394</v>
      </c>
      <c r="O375" s="71">
        <f>AVERAGE(IFERROR(VLOOKUP($A375,'Nates Projections'!$A$8:$O$500,15,FALSE),VLOOKUP($A375,'Blakes Projections'!$A$8:$O$500,15,FALSE)),IFERROR(VLOOKUP($A375,'Blakes Projections'!$A$8:$O$500,15,FALSE),VLOOKUP($A375,'Nates Projections'!$A$8:$O$500,15,FALSE)))</f>
        <v>15.5</v>
      </c>
      <c r="P375" s="55">
        <f t="shared" ref="P375:Y375" si="409">IF(F$4="Yes",F375*F$5,0)</f>
        <v>83</v>
      </c>
      <c r="Q375" s="55">
        <f t="shared" si="409"/>
        <v>75</v>
      </c>
      <c r="R375" s="55">
        <f t="shared" si="409"/>
        <v>0</v>
      </c>
      <c r="S375" s="55">
        <f t="shared" si="409"/>
        <v>1.95</v>
      </c>
      <c r="T375" s="55">
        <f t="shared" si="409"/>
        <v>60.2</v>
      </c>
      <c r="U375" s="55">
        <f t="shared" si="409"/>
        <v>15.54</v>
      </c>
      <c r="V375" s="55">
        <f t="shared" si="409"/>
        <v>20.52</v>
      </c>
      <c r="W375" s="55">
        <f t="shared" si="409"/>
        <v>0</v>
      </c>
      <c r="X375" s="55">
        <f t="shared" si="409"/>
        <v>0</v>
      </c>
      <c r="Y375" s="56">
        <f t="shared" si="409"/>
        <v>0</v>
      </c>
      <c r="Z375" s="57">
        <f t="shared" si="278"/>
        <v>256.20999999999998</v>
      </c>
      <c r="AA375" s="59">
        <f t="shared" si="279"/>
        <v>3.0501190476190474</v>
      </c>
      <c r="AB375" s="59">
        <f t="shared" si="280"/>
        <v>-2.5595934538690468</v>
      </c>
      <c r="AC375" s="1"/>
      <c r="AD375" s="1"/>
      <c r="AE375" s="1"/>
      <c r="AF375" s="1"/>
      <c r="AG375" s="1"/>
      <c r="AH375" s="1"/>
      <c r="AI375" s="1"/>
      <c r="AJ375" s="1"/>
      <c r="AK375" s="1"/>
      <c r="AL375" s="1">
        <f>IFERROR(VLOOKUP(C375,CALC!$K$2:$M$8,2,FALSE),1)</f>
        <v>1.0900000000000001</v>
      </c>
      <c r="AM375" s="1">
        <f>IFERROR(VLOOKUP(C375,CALC!$K$2:$M$8,3,FALSE),1)</f>
        <v>1.0449999999999999</v>
      </c>
      <c r="AN375" s="1">
        <f>VLOOKUP(B375,CALC!$E$2:$H$33,3,FALSE)</f>
        <v>0.81</v>
      </c>
      <c r="AO375" s="1">
        <f>VLOOKUP(B375,CALC!$E$2:$H$33,4,FALSE)</f>
        <v>0.90500000000000003</v>
      </c>
      <c r="AP375" s="1"/>
      <c r="AQ375" s="3">
        <f t="shared" si="281"/>
        <v>3.1873744047619041</v>
      </c>
      <c r="AR375" s="3">
        <f t="shared" si="282"/>
        <v>3.3246297619047618</v>
      </c>
      <c r="AS375" s="3">
        <f t="shared" si="283"/>
        <v>2.7603577380952378</v>
      </c>
      <c r="AT375" s="3">
        <f t="shared" si="284"/>
        <v>2.4705964285714286</v>
      </c>
      <c r="AU375" s="3">
        <f t="shared" si="285"/>
        <v>2.8845738363095235</v>
      </c>
      <c r="AV375" s="3">
        <f t="shared" si="286"/>
        <v>2.5817732678571423</v>
      </c>
      <c r="AW375" s="3">
        <f t="shared" si="287"/>
        <v>3.0087899345238096</v>
      </c>
      <c r="AX375" s="3">
        <f t="shared" si="288"/>
        <v>2.6929501071428574</v>
      </c>
      <c r="AY375" s="3">
        <f t="shared" si="289"/>
        <v>-2.7064880952380945</v>
      </c>
      <c r="AZ375" s="3">
        <f t="shared" si="290"/>
        <v>-2.8282800595238085</v>
      </c>
      <c r="BA375" s="3">
        <f t="shared" si="291"/>
        <v>-2.9500720238095233</v>
      </c>
      <c r="BB375" s="3">
        <f t="shared" si="292"/>
        <v>-2.4493717261904755</v>
      </c>
      <c r="BC375" s="3">
        <f t="shared" si="293"/>
        <v>-2.1922553571428569</v>
      </c>
      <c r="BD375" s="3">
        <f t="shared" si="294"/>
        <v>-2.5595934538690468</v>
      </c>
      <c r="BE375" s="3">
        <f t="shared" si="295"/>
        <v>-2.2909068482142851</v>
      </c>
      <c r="BF375" s="3">
        <f t="shared" si="296"/>
        <v>-2.6698151815476185</v>
      </c>
      <c r="BG375" s="3">
        <f t="shared" si="297"/>
        <v>-2.3895583392857138</v>
      </c>
    </row>
    <row r="376" spans="1:59" ht="15" x14ac:dyDescent="0.25">
      <c r="A376" s="38" t="s">
        <v>565</v>
      </c>
      <c r="B376" s="38" t="s">
        <v>47</v>
      </c>
      <c r="C376" s="38" t="s">
        <v>186</v>
      </c>
      <c r="D376" s="1"/>
      <c r="E376" s="39">
        <f>AVERAGE(IFERROR(VLOOKUP($A376,'Nates Projections'!$A$8:$O$500,5,FALSE),VLOOKUP($A376,'Blakes Projections'!$A$8:$O$500,5,FALSE)),IFERROR(VLOOKUP($A376,'Blakes Projections'!$A$8:$O$500,5,FALSE),VLOOKUP($A376,'Nates Projections'!$A$8:$O$500,5,FALSE)))</f>
        <v>84</v>
      </c>
      <c r="F376" s="40">
        <f>AVERAGE(IFERROR(VLOOKUP($A376,'Nates Projections'!$A$8:$O$500,6,FALSE),VLOOKUP($A376,'Blakes Projections'!$A$8:$O$500,6,FALSE)),IFERROR(VLOOKUP($A376,'Blakes Projections'!$A$8:$O$500,6,FALSE),VLOOKUP($A376,'Nates Projections'!$A$8:$O$500,6,FALSE)))</f>
        <v>13.3</v>
      </c>
      <c r="G376" s="40">
        <f>AVERAGE(IFERROR(VLOOKUP($A376,'Nates Projections'!$A$8:$O$500,7,FALSE),VLOOKUP($A376,'Blakes Projections'!$A$8:$O$500,7,FALSE)),IFERROR(VLOOKUP($A376,'Blakes Projections'!$A$8:$O$500,7,FALSE),VLOOKUP($A376,'Nates Projections'!$A$8:$O$500,7,FALSE)))</f>
        <v>14.2</v>
      </c>
      <c r="H376" s="40">
        <f>AVERAGE(IFERROR(VLOOKUP($A376,'Nates Projections'!$A$8:$O$500,8,FALSE),VLOOKUP($A376,'Blakes Projections'!$A$8:$O$500,8,FALSE)),IFERROR(VLOOKUP($A376,'Blakes Projections'!$A$8:$O$500,8,FALSE),VLOOKUP($A376,'Nates Projections'!$A$8:$O$500,8,FALSE)))</f>
        <v>27.6</v>
      </c>
      <c r="I376" s="40">
        <f>AVERAGE(IFERROR(VLOOKUP($A376,'Nates Projections'!$A$8:$O$500,9,FALSE),VLOOKUP($A376,'Blakes Projections'!$A$8:$O$500,9,FALSE)),IFERROR(VLOOKUP($A376,'Blakes Projections'!$A$8:$O$500,9,FALSE),VLOOKUP($A376,'Nates Projections'!$A$8:$O$500,9,FALSE)))</f>
        <v>3.7</v>
      </c>
      <c r="J376" s="40">
        <f>AVERAGE(IFERROR(VLOOKUP($A376,'Nates Projections'!$A$8:$O$500,10,FALSE),VLOOKUP($A376,'Blakes Projections'!$A$8:$O$500,10,FALSE)),IFERROR(VLOOKUP($A376,'Blakes Projections'!$A$8:$O$500,10,FALSE),VLOOKUP($A376,'Nates Projections'!$A$8:$O$500,10,FALSE)))</f>
        <v>164.4</v>
      </c>
      <c r="K376" s="40">
        <f>AVERAGE(IFERROR(VLOOKUP($A376,'Nates Projections'!$A$8:$O$500,11,FALSE),VLOOKUP($A376,'Blakes Projections'!$A$8:$O$500,11,FALSE)),IFERROR(VLOOKUP($A376,'Blakes Projections'!$A$8:$O$500,11,FALSE),VLOOKUP($A376,'Nates Projections'!$A$8:$O$500,11,FALSE)))</f>
        <v>134.1</v>
      </c>
      <c r="L376" s="40">
        <f>AVERAGE(IFERROR(VLOOKUP($A376,'Nates Projections'!$A$8:$O$500,12,FALSE),VLOOKUP($A376,'Blakes Projections'!$A$8:$O$500,12,FALSE)),IFERROR(VLOOKUP($A376,'Blakes Projections'!$A$8:$O$500,12,FALSE),VLOOKUP($A376,'Nates Projections'!$A$8:$O$500,12,FALSE)))</f>
        <v>49.2</v>
      </c>
      <c r="M376" s="40">
        <f>AVERAGE(IFERROR(VLOOKUP($A376,'Nates Projections'!$A$8:$O$500,13,FALSE),VLOOKUP($A376,'Blakes Projections'!$A$8:$O$500,13,FALSE)),IFERROR(VLOOKUP($A376,'Blakes Projections'!$A$8:$O$500,13,FALSE),VLOOKUP($A376,'Nates Projections'!$A$8:$O$500,13,FALSE)))</f>
        <v>49.5</v>
      </c>
      <c r="N376" s="52">
        <f t="shared" si="276"/>
        <v>8.0900243309002431E-2</v>
      </c>
      <c r="O376" s="124">
        <f>AVERAGE(IFERROR(VLOOKUP($A376,'Nates Projections'!$A$8:$O$500,15,FALSE),VLOOKUP($A376,'Blakes Projections'!$A$8:$O$500,15,FALSE)),IFERROR(VLOOKUP($A376,'Blakes Projections'!$A$8:$O$500,15,FALSE),VLOOKUP($A376,'Nates Projections'!$A$8:$O$500,15,FALSE)))</f>
        <v>13.5</v>
      </c>
      <c r="P376" s="55">
        <f t="shared" ref="P376:Y376" si="410">IF(F$4="Yes",F376*F$5,0)</f>
        <v>66.5</v>
      </c>
      <c r="Q376" s="55">
        <f t="shared" si="410"/>
        <v>53.25</v>
      </c>
      <c r="R376" s="55">
        <f t="shared" si="410"/>
        <v>0</v>
      </c>
      <c r="S376" s="55">
        <f t="shared" si="410"/>
        <v>1.85</v>
      </c>
      <c r="T376" s="55">
        <f t="shared" si="410"/>
        <v>82.2</v>
      </c>
      <c r="U376" s="55">
        <f t="shared" si="410"/>
        <v>40.229999999999997</v>
      </c>
      <c r="V376" s="55">
        <f t="shared" si="410"/>
        <v>29.52</v>
      </c>
      <c r="W376" s="55">
        <f t="shared" si="410"/>
        <v>0</v>
      </c>
      <c r="X376" s="55">
        <f t="shared" si="410"/>
        <v>0</v>
      </c>
      <c r="Y376" s="56">
        <f t="shared" si="410"/>
        <v>0</v>
      </c>
      <c r="Z376" s="57">
        <f t="shared" si="278"/>
        <v>273.55</v>
      </c>
      <c r="AA376" s="59">
        <f t="shared" si="279"/>
        <v>3.2565476190476192</v>
      </c>
      <c r="AB376" s="59">
        <f t="shared" si="280"/>
        <v>-2.7170646904761893</v>
      </c>
      <c r="AC376" s="1"/>
      <c r="AD376" s="1"/>
      <c r="AE376" s="1"/>
      <c r="AF376" s="1"/>
      <c r="AG376" s="1"/>
      <c r="AH376" s="1"/>
      <c r="AI376" s="1"/>
      <c r="AJ376" s="1"/>
      <c r="AK376" s="1"/>
      <c r="AL376" s="1">
        <f>IFERROR(VLOOKUP(C376,CALC!$K$2:$M$8,2,FALSE),1)</f>
        <v>1.08</v>
      </c>
      <c r="AM376" s="1">
        <f>IFERROR(VLOOKUP(C376,CALC!$K$2:$M$8,3,FALSE),1)</f>
        <v>1.04</v>
      </c>
      <c r="AN376" s="1">
        <f>VLOOKUP(B376,CALC!$E$2:$H$33,3,FALSE)</f>
        <v>1.0900000000000001</v>
      </c>
      <c r="AO376" s="1">
        <f>VLOOKUP(B376,CALC!$E$2:$H$33,4,FALSE)</f>
        <v>1.0449999999999999</v>
      </c>
      <c r="AP376" s="1"/>
      <c r="AQ376" s="3">
        <f t="shared" si="281"/>
        <v>3.3868095238095242</v>
      </c>
      <c r="AR376" s="3">
        <f t="shared" si="282"/>
        <v>3.5170714285714291</v>
      </c>
      <c r="AS376" s="3">
        <f t="shared" si="283"/>
        <v>3.4030922619047619</v>
      </c>
      <c r="AT376" s="3">
        <f t="shared" si="284"/>
        <v>3.5496369047619054</v>
      </c>
      <c r="AU376" s="3">
        <f t="shared" si="285"/>
        <v>3.5392159523809523</v>
      </c>
      <c r="AV376" s="3">
        <f t="shared" si="286"/>
        <v>3.6916223809523818</v>
      </c>
      <c r="AW376" s="3">
        <f t="shared" si="287"/>
        <v>3.6753396428571432</v>
      </c>
      <c r="AX376" s="3">
        <f t="shared" si="288"/>
        <v>3.8336078571428578</v>
      </c>
      <c r="AY376" s="3">
        <f t="shared" si="289"/>
        <v>-2.5000595238095227</v>
      </c>
      <c r="AZ376" s="3">
        <f t="shared" si="290"/>
        <v>-2.6000619047619038</v>
      </c>
      <c r="BA376" s="3">
        <f t="shared" si="291"/>
        <v>-2.7000642857142845</v>
      </c>
      <c r="BB376" s="3">
        <f t="shared" si="292"/>
        <v>-2.6125622023809512</v>
      </c>
      <c r="BC376" s="3">
        <f t="shared" si="293"/>
        <v>-2.7250648809523801</v>
      </c>
      <c r="BD376" s="3">
        <f t="shared" si="294"/>
        <v>-2.7170646904761893</v>
      </c>
      <c r="BE376" s="3">
        <f t="shared" si="295"/>
        <v>-2.8340674761904752</v>
      </c>
      <c r="BF376" s="3">
        <f t="shared" si="296"/>
        <v>-2.8215671785714269</v>
      </c>
      <c r="BG376" s="3">
        <f t="shared" si="297"/>
        <v>-2.9430700714285702</v>
      </c>
    </row>
    <row r="377" spans="1:59" ht="15" x14ac:dyDescent="0.25">
      <c r="A377" s="38" t="s">
        <v>574</v>
      </c>
      <c r="B377" s="38" t="s">
        <v>81</v>
      </c>
      <c r="C377" s="38" t="s">
        <v>186</v>
      </c>
      <c r="D377" s="1"/>
      <c r="E377" s="39">
        <f>AVERAGE(IFERROR(VLOOKUP($A377,'Nates Projections'!$A$8:$O$500,5,FALSE),VLOOKUP($A377,'Blakes Projections'!$A$8:$O$500,5,FALSE)),IFERROR(VLOOKUP($A377,'Blakes Projections'!$A$8:$O$500,5,FALSE),VLOOKUP($A377,'Nates Projections'!$A$8:$O$500,5,FALSE)))</f>
        <v>84</v>
      </c>
      <c r="F377" s="40">
        <f>AVERAGE(IFERROR(VLOOKUP($A377,'Nates Projections'!$A$8:$O$500,6,FALSE),VLOOKUP($A377,'Blakes Projections'!$A$8:$O$500,6,FALSE)),IFERROR(VLOOKUP($A377,'Blakes Projections'!$A$8:$O$500,6,FALSE),VLOOKUP($A377,'Nates Projections'!$A$8:$O$500,6,FALSE)))</f>
        <v>20</v>
      </c>
      <c r="G377" s="40">
        <f>AVERAGE(IFERROR(VLOOKUP($A377,'Nates Projections'!$A$8:$O$500,7,FALSE),VLOOKUP($A377,'Blakes Projections'!$A$8:$O$500,7,FALSE)),IFERROR(VLOOKUP($A377,'Blakes Projections'!$A$8:$O$500,7,FALSE),VLOOKUP($A377,'Nates Projections'!$A$8:$O$500,7,FALSE)))</f>
        <v>21.8</v>
      </c>
      <c r="H377" s="40">
        <f>AVERAGE(IFERROR(VLOOKUP($A377,'Nates Projections'!$A$8:$O$500,8,FALSE),VLOOKUP($A377,'Blakes Projections'!$A$8:$O$500,8,FALSE)),IFERROR(VLOOKUP($A377,'Blakes Projections'!$A$8:$O$500,8,FALSE),VLOOKUP($A377,'Nates Projections'!$A$8:$O$500,8,FALSE)))</f>
        <v>41.8</v>
      </c>
      <c r="I377" s="40">
        <f>AVERAGE(IFERROR(VLOOKUP($A377,'Nates Projections'!$A$8:$O$500,9,FALSE),VLOOKUP($A377,'Blakes Projections'!$A$8:$O$500,9,FALSE)),IFERROR(VLOOKUP($A377,'Blakes Projections'!$A$8:$O$500,9,FALSE),VLOOKUP($A377,'Nates Projections'!$A$8:$O$500,9,FALSE)))</f>
        <v>12.6</v>
      </c>
      <c r="J377" s="40">
        <f>AVERAGE(IFERROR(VLOOKUP($A377,'Nates Projections'!$A$8:$O$500,10,FALSE),VLOOKUP($A377,'Blakes Projections'!$A$8:$O$500,10,FALSE)),IFERROR(VLOOKUP($A377,'Blakes Projections'!$A$8:$O$500,10,FALSE),VLOOKUP($A377,'Nates Projections'!$A$8:$O$500,10,FALSE)))</f>
        <v>119</v>
      </c>
      <c r="K377" s="40">
        <f>AVERAGE(IFERROR(VLOOKUP($A377,'Nates Projections'!$A$8:$O$500,11,FALSE),VLOOKUP($A377,'Blakes Projections'!$A$8:$O$500,11,FALSE)),IFERROR(VLOOKUP($A377,'Blakes Projections'!$A$8:$O$500,11,FALSE),VLOOKUP($A377,'Nates Projections'!$A$8:$O$500,11,FALSE)))</f>
        <v>27.2</v>
      </c>
      <c r="L377" s="40">
        <f>AVERAGE(IFERROR(VLOOKUP($A377,'Nates Projections'!$A$8:$O$500,12,FALSE),VLOOKUP($A377,'Blakes Projections'!$A$8:$O$500,12,FALSE)),IFERROR(VLOOKUP($A377,'Blakes Projections'!$A$8:$O$500,12,FALSE),VLOOKUP($A377,'Nates Projections'!$A$8:$O$500,12,FALSE)))</f>
        <v>24.5</v>
      </c>
      <c r="M377" s="40">
        <f>AVERAGE(IFERROR(VLOOKUP($A377,'Nates Projections'!$A$8:$O$500,13,FALSE),VLOOKUP($A377,'Blakes Projections'!$A$8:$O$500,13,FALSE)),IFERROR(VLOOKUP($A377,'Blakes Projections'!$A$8:$O$500,13,FALSE),VLOOKUP($A377,'Nates Projections'!$A$8:$O$500,13,FALSE)))</f>
        <v>22.6</v>
      </c>
      <c r="N377" s="52">
        <f t="shared" si="276"/>
        <v>0.16806722689075632</v>
      </c>
      <c r="O377" s="124">
        <f>AVERAGE(IFERROR(VLOOKUP($A377,'Nates Projections'!$A$8:$O$500,15,FALSE),VLOOKUP($A377,'Blakes Projections'!$A$8:$O$500,15,FALSE)),IFERROR(VLOOKUP($A377,'Blakes Projections'!$A$8:$O$500,15,FALSE),VLOOKUP($A377,'Nates Projections'!$A$8:$O$500,15,FALSE)))</f>
        <v>14.35</v>
      </c>
      <c r="P377" s="55">
        <f t="shared" ref="P377:Y377" si="411">IF(F$4="Yes",F377*F$5,0)</f>
        <v>100</v>
      </c>
      <c r="Q377" s="55">
        <f t="shared" si="411"/>
        <v>81.75</v>
      </c>
      <c r="R377" s="55">
        <f t="shared" si="411"/>
        <v>0</v>
      </c>
      <c r="S377" s="55">
        <f t="shared" si="411"/>
        <v>6.3</v>
      </c>
      <c r="T377" s="55">
        <f t="shared" si="411"/>
        <v>59.5</v>
      </c>
      <c r="U377" s="55">
        <f t="shared" si="411"/>
        <v>8.16</v>
      </c>
      <c r="V377" s="55">
        <f t="shared" si="411"/>
        <v>14.7</v>
      </c>
      <c r="W377" s="55">
        <f t="shared" si="411"/>
        <v>0</v>
      </c>
      <c r="X377" s="55">
        <f t="shared" si="411"/>
        <v>0</v>
      </c>
      <c r="Y377" s="56">
        <f t="shared" si="411"/>
        <v>0</v>
      </c>
      <c r="Z377" s="57">
        <f t="shared" si="278"/>
        <v>270.41000000000003</v>
      </c>
      <c r="AA377" s="59">
        <f t="shared" si="279"/>
        <v>3.2191666666666672</v>
      </c>
      <c r="AB377" s="59">
        <f t="shared" si="280"/>
        <v>-2.6917168571428558</v>
      </c>
      <c r="AC377" s="1"/>
      <c r="AD377" s="1"/>
      <c r="AE377" s="1"/>
      <c r="AF377" s="1"/>
      <c r="AG377" s="1"/>
      <c r="AH377" s="1"/>
      <c r="AI377" s="1"/>
      <c r="AJ377" s="1"/>
      <c r="AK377" s="1"/>
      <c r="AL377" s="1">
        <f>IFERROR(VLOOKUP(C377,CALC!$K$2:$M$8,2,FALSE),1)</f>
        <v>1.08</v>
      </c>
      <c r="AM377" s="1">
        <f>IFERROR(VLOOKUP(C377,CALC!$K$2:$M$8,3,FALSE),1)</f>
        <v>1.04</v>
      </c>
      <c r="AN377" s="1">
        <f>VLOOKUP(B377,CALC!$E$2:$H$33,3,FALSE)</f>
        <v>1.04</v>
      </c>
      <c r="AO377" s="1">
        <f>VLOOKUP(B377,CALC!$E$2:$H$33,4,FALSE)</f>
        <v>1.02</v>
      </c>
      <c r="AP377" s="1"/>
      <c r="AQ377" s="3">
        <f t="shared" si="281"/>
        <v>3.3479333333333341</v>
      </c>
      <c r="AR377" s="3">
        <f t="shared" si="282"/>
        <v>3.4767000000000006</v>
      </c>
      <c r="AS377" s="3">
        <f t="shared" si="283"/>
        <v>3.2835500000000004</v>
      </c>
      <c r="AT377" s="3">
        <f t="shared" si="284"/>
        <v>3.3479333333333341</v>
      </c>
      <c r="AU377" s="3">
        <f t="shared" si="285"/>
        <v>3.4148920000000009</v>
      </c>
      <c r="AV377" s="3">
        <f t="shared" si="286"/>
        <v>3.4818506666666678</v>
      </c>
      <c r="AW377" s="3">
        <f t="shared" si="287"/>
        <v>3.5462340000000006</v>
      </c>
      <c r="AX377" s="3">
        <f t="shared" si="288"/>
        <v>3.6157680000000005</v>
      </c>
      <c r="AY377" s="3">
        <f t="shared" si="289"/>
        <v>-2.5374404761904747</v>
      </c>
      <c r="AZ377" s="3">
        <f t="shared" si="290"/>
        <v>-2.6389380952380939</v>
      </c>
      <c r="BA377" s="3">
        <f t="shared" si="291"/>
        <v>-2.740435714285713</v>
      </c>
      <c r="BB377" s="3">
        <f t="shared" si="292"/>
        <v>-2.5881892857142841</v>
      </c>
      <c r="BC377" s="3">
        <f t="shared" si="293"/>
        <v>-2.6389380952380939</v>
      </c>
      <c r="BD377" s="3">
        <f t="shared" si="294"/>
        <v>-2.6917168571428558</v>
      </c>
      <c r="BE377" s="3">
        <f t="shared" si="295"/>
        <v>-2.7444956190476177</v>
      </c>
      <c r="BF377" s="3">
        <f t="shared" si="296"/>
        <v>-2.7952444285714271</v>
      </c>
      <c r="BG377" s="3">
        <f t="shared" si="297"/>
        <v>-2.8500531428571416</v>
      </c>
    </row>
    <row r="378" spans="1:59" ht="15" x14ac:dyDescent="0.25">
      <c r="A378" s="38" t="s">
        <v>526</v>
      </c>
      <c r="B378" s="38" t="s">
        <v>56</v>
      </c>
      <c r="C378" s="38" t="s">
        <v>183</v>
      </c>
      <c r="D378" s="38"/>
      <c r="E378" s="39">
        <f>AVERAGE(IFERROR(VLOOKUP($A378,'Nates Projections'!$A$8:$O$500,5,FALSE),VLOOKUP($A378,'Blakes Projections'!$A$8:$O$500,5,FALSE)),IFERROR(VLOOKUP($A378,'Blakes Projections'!$A$8:$O$500,5,FALSE),VLOOKUP($A378,'Nates Projections'!$A$8:$O$500,5,FALSE)))</f>
        <v>84</v>
      </c>
      <c r="F378" s="38">
        <f>AVERAGE(IFERROR(VLOOKUP($A378,'Nates Projections'!$A$8:$O$500,6,FALSE),VLOOKUP($A378,'Blakes Projections'!$A$8:$O$500,6,FALSE)),IFERROR(VLOOKUP($A378,'Blakes Projections'!$A$8:$O$500,6,FALSE),VLOOKUP($A378,'Nates Projections'!$A$8:$O$500,6,FALSE)))</f>
        <v>12.8</v>
      </c>
      <c r="G378" s="38">
        <f>AVERAGE(IFERROR(VLOOKUP($A378,'Nates Projections'!$A$8:$O$500,7,FALSE),VLOOKUP($A378,'Blakes Projections'!$A$8:$O$500,7,FALSE)),IFERROR(VLOOKUP($A378,'Blakes Projections'!$A$8:$O$500,7,FALSE),VLOOKUP($A378,'Nates Projections'!$A$8:$O$500,7,FALSE)))</f>
        <v>18.2</v>
      </c>
      <c r="H378" s="38">
        <f>AVERAGE(IFERROR(VLOOKUP($A378,'Nates Projections'!$A$8:$O$500,8,FALSE),VLOOKUP($A378,'Blakes Projections'!$A$8:$O$500,8,FALSE)),IFERROR(VLOOKUP($A378,'Blakes Projections'!$A$8:$O$500,8,FALSE),VLOOKUP($A378,'Nates Projections'!$A$8:$O$500,8,FALSE)))</f>
        <v>31</v>
      </c>
      <c r="I378" s="38">
        <f>AVERAGE(IFERROR(VLOOKUP($A378,'Nates Projections'!$A$8:$O$500,9,FALSE),VLOOKUP($A378,'Blakes Projections'!$A$8:$O$500,9,FALSE)),IFERROR(VLOOKUP($A378,'Blakes Projections'!$A$8:$O$500,9,FALSE),VLOOKUP($A378,'Nates Projections'!$A$8:$O$500,9,FALSE)))</f>
        <v>0</v>
      </c>
      <c r="J378" s="38">
        <f>AVERAGE(IFERROR(VLOOKUP($A378,'Nates Projections'!$A$8:$O$500,10,FALSE),VLOOKUP($A378,'Blakes Projections'!$A$8:$O$500,10,FALSE)),IFERROR(VLOOKUP($A378,'Blakes Projections'!$A$8:$O$500,10,FALSE),VLOOKUP($A378,'Nates Projections'!$A$8:$O$500,10,FALSE)))</f>
        <v>104.6</v>
      </c>
      <c r="K378" s="38">
        <f>AVERAGE(IFERROR(VLOOKUP($A378,'Nates Projections'!$A$8:$O$500,11,FALSE),VLOOKUP($A378,'Blakes Projections'!$A$8:$O$500,11,FALSE)),IFERROR(VLOOKUP($A378,'Blakes Projections'!$A$8:$O$500,11,FALSE),VLOOKUP($A378,'Nates Projections'!$A$8:$O$500,11,FALSE)))</f>
        <v>177.3</v>
      </c>
      <c r="L378" s="38">
        <f>AVERAGE(IFERROR(VLOOKUP($A378,'Nates Projections'!$A$8:$O$500,12,FALSE),VLOOKUP($A378,'Blakes Projections'!$A$8:$O$500,12,FALSE)),IFERROR(VLOOKUP($A378,'Blakes Projections'!$A$8:$O$500,12,FALSE),VLOOKUP($A378,'Nates Projections'!$A$8:$O$500,12,FALSE)))</f>
        <v>64.599999999999994</v>
      </c>
      <c r="M378" s="38">
        <f>AVERAGE(IFERROR(VLOOKUP($A378,'Nates Projections'!$A$8:$O$500,13,FALSE),VLOOKUP($A378,'Blakes Projections'!$A$8:$O$500,13,FALSE)),IFERROR(VLOOKUP($A378,'Blakes Projections'!$A$8:$O$500,13,FALSE),VLOOKUP($A378,'Nates Projections'!$A$8:$O$500,13,FALSE)))</f>
        <v>31.5</v>
      </c>
      <c r="N378" s="52">
        <f t="shared" si="276"/>
        <v>0.12237093690248567</v>
      </c>
      <c r="O378" s="71">
        <f>AVERAGE(IFERROR(VLOOKUP($A378,'Nates Projections'!$A$8:$O$500,15,FALSE),VLOOKUP($A378,'Blakes Projections'!$A$8:$O$500,15,FALSE)),IFERROR(VLOOKUP($A378,'Blakes Projections'!$A$8:$O$500,15,FALSE),VLOOKUP($A378,'Nates Projections'!$A$8:$O$500,15,FALSE)))</f>
        <v>12.75</v>
      </c>
      <c r="P378" s="55">
        <f t="shared" ref="P378:Y378" si="412">IF(F$4="Yes",F378*F$5,0)</f>
        <v>64</v>
      </c>
      <c r="Q378" s="55">
        <f t="shared" si="412"/>
        <v>68.25</v>
      </c>
      <c r="R378" s="55">
        <f t="shared" si="412"/>
        <v>0</v>
      </c>
      <c r="S378" s="55">
        <f t="shared" si="412"/>
        <v>0</v>
      </c>
      <c r="T378" s="55">
        <f t="shared" si="412"/>
        <v>52.3</v>
      </c>
      <c r="U378" s="55">
        <f t="shared" si="412"/>
        <v>53.190000000000005</v>
      </c>
      <c r="V378" s="55">
        <f t="shared" si="412"/>
        <v>38.76</v>
      </c>
      <c r="W378" s="55">
        <f t="shared" si="412"/>
        <v>0</v>
      </c>
      <c r="X378" s="55">
        <f t="shared" si="412"/>
        <v>0</v>
      </c>
      <c r="Y378" s="56">
        <f t="shared" si="412"/>
        <v>0</v>
      </c>
      <c r="Z378" s="57">
        <f t="shared" si="278"/>
        <v>276.5</v>
      </c>
      <c r="AA378" s="59">
        <f t="shared" si="279"/>
        <v>3.2916666666666665</v>
      </c>
      <c r="AB378" s="59">
        <f t="shared" si="280"/>
        <v>-2.7561731934523794</v>
      </c>
      <c r="AC378" s="1"/>
      <c r="AD378" s="1"/>
      <c r="AE378" s="1"/>
      <c r="AF378" s="1"/>
      <c r="AG378" s="1"/>
      <c r="AH378" s="1"/>
      <c r="AI378" s="1"/>
      <c r="AJ378" s="1"/>
      <c r="AK378" s="1"/>
      <c r="AL378" s="1">
        <f>IFERROR(VLOOKUP(C378,CALC!$K$2:$M$8,2,FALSE),1)</f>
        <v>1.0900000000000001</v>
      </c>
      <c r="AM378" s="1">
        <f>IFERROR(VLOOKUP(C378,CALC!$K$2:$M$8,3,FALSE),1)</f>
        <v>1.0449999999999999</v>
      </c>
      <c r="AN378" s="1">
        <f>VLOOKUP(B378,CALC!$E$2:$H$33,3,FALSE)</f>
        <v>1.1399999999999999</v>
      </c>
      <c r="AO378" s="1">
        <f>VLOOKUP(B378,CALC!$E$2:$H$33,4,FALSE)</f>
        <v>1.0699999999999998</v>
      </c>
      <c r="AP378" s="1"/>
      <c r="AQ378" s="3">
        <f t="shared" si="281"/>
        <v>3.4397916666666664</v>
      </c>
      <c r="AR378" s="3">
        <f t="shared" si="282"/>
        <v>3.5879166666666666</v>
      </c>
      <c r="AS378" s="3">
        <f t="shared" si="283"/>
        <v>3.5220833333333328</v>
      </c>
      <c r="AT378" s="3">
        <f t="shared" si="284"/>
        <v>3.7524999999999995</v>
      </c>
      <c r="AU378" s="3">
        <f t="shared" si="285"/>
        <v>3.6805770833333327</v>
      </c>
      <c r="AV378" s="3">
        <f t="shared" si="286"/>
        <v>3.9213624999999994</v>
      </c>
      <c r="AW378" s="3">
        <f t="shared" si="287"/>
        <v>3.8390708333333325</v>
      </c>
      <c r="AX378" s="3">
        <f t="shared" si="288"/>
        <v>4.0902249999999993</v>
      </c>
      <c r="AY378" s="3">
        <f t="shared" si="289"/>
        <v>-2.4649404761904754</v>
      </c>
      <c r="AZ378" s="3">
        <f t="shared" si="290"/>
        <v>-2.5758627976190467</v>
      </c>
      <c r="BA378" s="3">
        <f t="shared" si="291"/>
        <v>-2.6867851190476184</v>
      </c>
      <c r="BB378" s="3">
        <f t="shared" si="292"/>
        <v>-2.6374863095238084</v>
      </c>
      <c r="BC378" s="3">
        <f t="shared" si="293"/>
        <v>-2.8100321428571418</v>
      </c>
      <c r="BD378" s="3">
        <f t="shared" si="294"/>
        <v>-2.7561731934523794</v>
      </c>
      <c r="BE378" s="3">
        <f t="shared" si="295"/>
        <v>-2.9364835892857131</v>
      </c>
      <c r="BF378" s="3">
        <f t="shared" si="296"/>
        <v>-2.8748600773809514</v>
      </c>
      <c r="BG378" s="3">
        <f t="shared" si="297"/>
        <v>-3.0629350357142848</v>
      </c>
    </row>
    <row r="379" spans="1:59" ht="15" x14ac:dyDescent="0.25">
      <c r="A379" s="38" t="s">
        <v>573</v>
      </c>
      <c r="B379" s="38" t="s">
        <v>61</v>
      </c>
      <c r="C379" s="38" t="s">
        <v>203</v>
      </c>
      <c r="D379" s="1"/>
      <c r="E379" s="39">
        <f>AVERAGE(IFERROR(VLOOKUP($A379,'Nates Projections'!$A$8:$O$500,5,FALSE),VLOOKUP($A379,'Blakes Projections'!$A$8:$O$500,5,FALSE)),IFERROR(VLOOKUP($A379,'Blakes Projections'!$A$8:$O$500,5,FALSE),VLOOKUP($A379,'Nates Projections'!$A$8:$O$500,5,FALSE)))</f>
        <v>84</v>
      </c>
      <c r="F379" s="40">
        <f>AVERAGE(IFERROR(VLOOKUP($A379,'Nates Projections'!$A$8:$O$500,6,FALSE),VLOOKUP($A379,'Blakes Projections'!$A$8:$O$500,6,FALSE)),IFERROR(VLOOKUP($A379,'Blakes Projections'!$A$8:$O$500,6,FALSE),VLOOKUP($A379,'Nates Projections'!$A$8:$O$500,6,FALSE)))</f>
        <v>19.100000000000001</v>
      </c>
      <c r="G379" s="40">
        <f>AVERAGE(IFERROR(VLOOKUP($A379,'Nates Projections'!$A$8:$O$500,7,FALSE),VLOOKUP($A379,'Blakes Projections'!$A$8:$O$500,7,FALSE)),IFERROR(VLOOKUP($A379,'Blakes Projections'!$A$8:$O$500,7,FALSE),VLOOKUP($A379,'Nates Projections'!$A$8:$O$500,7,FALSE)))</f>
        <v>16.600000000000001</v>
      </c>
      <c r="H379" s="40">
        <f>AVERAGE(IFERROR(VLOOKUP($A379,'Nates Projections'!$A$8:$O$500,8,FALSE),VLOOKUP($A379,'Blakes Projections'!$A$8:$O$500,8,FALSE)),IFERROR(VLOOKUP($A379,'Blakes Projections'!$A$8:$O$500,8,FALSE),VLOOKUP($A379,'Nates Projections'!$A$8:$O$500,8,FALSE)))</f>
        <v>35.6</v>
      </c>
      <c r="I379" s="40">
        <f>AVERAGE(IFERROR(VLOOKUP($A379,'Nates Projections'!$A$8:$O$500,9,FALSE),VLOOKUP($A379,'Blakes Projections'!$A$8:$O$500,9,FALSE)),IFERROR(VLOOKUP($A379,'Blakes Projections'!$A$8:$O$500,9,FALSE),VLOOKUP($A379,'Nates Projections'!$A$8:$O$500,9,FALSE)))</f>
        <v>3.7</v>
      </c>
      <c r="J379" s="40">
        <f>AVERAGE(IFERROR(VLOOKUP($A379,'Nates Projections'!$A$8:$O$500,10,FALSE),VLOOKUP($A379,'Blakes Projections'!$A$8:$O$500,10,FALSE)),IFERROR(VLOOKUP($A379,'Blakes Projections'!$A$8:$O$500,10,FALSE),VLOOKUP($A379,'Nates Projections'!$A$8:$O$500,10,FALSE)))</f>
        <v>153.30000000000001</v>
      </c>
      <c r="K379" s="40">
        <f>AVERAGE(IFERROR(VLOOKUP($A379,'Nates Projections'!$A$8:$O$500,11,FALSE),VLOOKUP($A379,'Blakes Projections'!$A$8:$O$500,11,FALSE)),IFERROR(VLOOKUP($A379,'Blakes Projections'!$A$8:$O$500,11,FALSE),VLOOKUP($A379,'Nates Projections'!$A$8:$O$500,11,FALSE)))</f>
        <v>83.9</v>
      </c>
      <c r="L379" s="40">
        <f>AVERAGE(IFERROR(VLOOKUP($A379,'Nates Projections'!$A$8:$O$500,12,FALSE),VLOOKUP($A379,'Blakes Projections'!$A$8:$O$500,12,FALSE)),IFERROR(VLOOKUP($A379,'Blakes Projections'!$A$8:$O$500,12,FALSE),VLOOKUP($A379,'Nates Projections'!$A$8:$O$500,12,FALSE)))</f>
        <v>22.8</v>
      </c>
      <c r="M379" s="40">
        <f>AVERAGE(IFERROR(VLOOKUP($A379,'Nates Projections'!$A$8:$O$500,13,FALSE),VLOOKUP($A379,'Blakes Projections'!$A$8:$O$500,13,FALSE)),IFERROR(VLOOKUP($A379,'Blakes Projections'!$A$8:$O$500,13,FALSE),VLOOKUP($A379,'Nates Projections'!$A$8:$O$500,13,FALSE)))</f>
        <v>36.4</v>
      </c>
      <c r="N379" s="52">
        <f t="shared" si="276"/>
        <v>0.12459230267449446</v>
      </c>
      <c r="O379" s="124">
        <f>AVERAGE(IFERROR(VLOOKUP($A379,'Nates Projections'!$A$8:$O$500,15,FALSE),VLOOKUP($A379,'Blakes Projections'!$A$8:$O$500,15,FALSE)),IFERROR(VLOOKUP($A379,'Blakes Projections'!$A$8:$O$500,15,FALSE),VLOOKUP($A379,'Nates Projections'!$A$8:$O$500,15,FALSE)))</f>
        <v>14.4</v>
      </c>
      <c r="P379" s="55">
        <f t="shared" ref="P379:Y379" si="413">IF(F$4="Yes",F379*F$5,0)</f>
        <v>95.5</v>
      </c>
      <c r="Q379" s="55">
        <f t="shared" si="413"/>
        <v>62.250000000000007</v>
      </c>
      <c r="R379" s="55">
        <f t="shared" si="413"/>
        <v>0</v>
      </c>
      <c r="S379" s="55">
        <f t="shared" si="413"/>
        <v>1.85</v>
      </c>
      <c r="T379" s="55">
        <f t="shared" si="413"/>
        <v>76.650000000000006</v>
      </c>
      <c r="U379" s="55">
        <f t="shared" si="413"/>
        <v>25.17</v>
      </c>
      <c r="V379" s="55">
        <f t="shared" si="413"/>
        <v>13.68</v>
      </c>
      <c r="W379" s="55">
        <f t="shared" si="413"/>
        <v>0</v>
      </c>
      <c r="X379" s="55">
        <f t="shared" si="413"/>
        <v>0</v>
      </c>
      <c r="Y379" s="56">
        <f t="shared" si="413"/>
        <v>0</v>
      </c>
      <c r="Z379" s="57">
        <f t="shared" si="278"/>
        <v>275.10000000000002</v>
      </c>
      <c r="AA379" s="59">
        <f t="shared" si="279"/>
        <v>3.2750000000000004</v>
      </c>
      <c r="AB379" s="59">
        <f t="shared" si="280"/>
        <v>-2.7618426294642839</v>
      </c>
      <c r="AC379" s="1"/>
      <c r="AD379" s="1"/>
      <c r="AE379" s="1"/>
      <c r="AF379" s="1"/>
      <c r="AG379" s="1"/>
      <c r="AH379" s="1"/>
      <c r="AI379" s="1"/>
      <c r="AJ379" s="1"/>
      <c r="AK379" s="1"/>
      <c r="AL379" s="1">
        <f>IFERROR(VLOOKUP(C379,CALC!$K$2:$M$8,2,FALSE),1)</f>
        <v>1.1299999999999999</v>
      </c>
      <c r="AM379" s="1">
        <f>IFERROR(VLOOKUP(C379,CALC!$K$2:$M$8,3,FALSE),1)</f>
        <v>1.0649999999999999</v>
      </c>
      <c r="AN379" s="1">
        <f>VLOOKUP(B379,CALC!$E$2:$H$33,3,FALSE)</f>
        <v>1.0900000000000001</v>
      </c>
      <c r="AO379" s="1">
        <f>VLOOKUP(B379,CALC!$E$2:$H$33,4,FALSE)</f>
        <v>1.0449999999999999</v>
      </c>
      <c r="AP379" s="1"/>
      <c r="AQ379" s="3">
        <f t="shared" si="281"/>
        <v>3.4878750000000003</v>
      </c>
      <c r="AR379" s="3">
        <f t="shared" si="282"/>
        <v>3.7007500000000002</v>
      </c>
      <c r="AS379" s="3">
        <f t="shared" si="283"/>
        <v>3.4223750000000002</v>
      </c>
      <c r="AT379" s="3">
        <f t="shared" si="284"/>
        <v>3.5697500000000009</v>
      </c>
      <c r="AU379" s="3">
        <f t="shared" si="285"/>
        <v>3.644829375</v>
      </c>
      <c r="AV379" s="3">
        <f t="shared" si="286"/>
        <v>3.8017837500000007</v>
      </c>
      <c r="AW379" s="3">
        <f t="shared" si="287"/>
        <v>3.8672837499999999</v>
      </c>
      <c r="AX379" s="3">
        <f t="shared" si="288"/>
        <v>4.0338175000000005</v>
      </c>
      <c r="AY379" s="3">
        <f t="shared" si="289"/>
        <v>-2.4816071428571416</v>
      </c>
      <c r="AZ379" s="3">
        <f t="shared" si="290"/>
        <v>-2.6429116071428558</v>
      </c>
      <c r="BA379" s="3">
        <f t="shared" si="291"/>
        <v>-2.8042160714285695</v>
      </c>
      <c r="BB379" s="3">
        <f t="shared" si="292"/>
        <v>-2.5932794642857129</v>
      </c>
      <c r="BC379" s="3">
        <f t="shared" si="293"/>
        <v>-2.7049517857142846</v>
      </c>
      <c r="BD379" s="3">
        <f t="shared" si="294"/>
        <v>-2.7618426294642839</v>
      </c>
      <c r="BE379" s="3">
        <f t="shared" si="295"/>
        <v>-2.880773651785713</v>
      </c>
      <c r="BF379" s="3">
        <f t="shared" si="296"/>
        <v>-2.930405794642855</v>
      </c>
      <c r="BG379" s="3">
        <f t="shared" si="297"/>
        <v>-3.0565955178571409</v>
      </c>
    </row>
    <row r="380" spans="1:59" ht="15" x14ac:dyDescent="0.25">
      <c r="A380" s="38" t="s">
        <v>572</v>
      </c>
      <c r="B380" s="38" t="s">
        <v>23</v>
      </c>
      <c r="C380" s="38" t="s">
        <v>153</v>
      </c>
      <c r="D380" s="1"/>
      <c r="E380" s="39">
        <f>AVERAGE(IFERROR(VLOOKUP($A380,'Nates Projections'!$A$8:$O$500,5,FALSE),VLOOKUP($A380,'Blakes Projections'!$A$8:$O$500,5,FALSE)),IFERROR(VLOOKUP($A380,'Blakes Projections'!$A$8:$O$500,5,FALSE),VLOOKUP($A380,'Nates Projections'!$A$8:$O$500,5,FALSE)))</f>
        <v>84</v>
      </c>
      <c r="F380" s="40">
        <f>AVERAGE(IFERROR(VLOOKUP($A380,'Nates Projections'!$A$8:$O$500,6,FALSE),VLOOKUP($A380,'Blakes Projections'!$A$8:$O$500,6,FALSE)),IFERROR(VLOOKUP($A380,'Blakes Projections'!$A$8:$O$500,6,FALSE),VLOOKUP($A380,'Nates Projections'!$A$8:$O$500,6,FALSE)))</f>
        <v>8.8000000000000007</v>
      </c>
      <c r="G380" s="40">
        <f>AVERAGE(IFERROR(VLOOKUP($A380,'Nates Projections'!$A$8:$O$500,7,FALSE),VLOOKUP($A380,'Blakes Projections'!$A$8:$O$500,7,FALSE)),IFERROR(VLOOKUP($A380,'Blakes Projections'!$A$8:$O$500,7,FALSE),VLOOKUP($A380,'Nates Projections'!$A$8:$O$500,7,FALSE)))</f>
        <v>21.6</v>
      </c>
      <c r="H380" s="40">
        <f>AVERAGE(IFERROR(VLOOKUP($A380,'Nates Projections'!$A$8:$O$500,8,FALSE),VLOOKUP($A380,'Blakes Projections'!$A$8:$O$500,8,FALSE)),IFERROR(VLOOKUP($A380,'Blakes Projections'!$A$8:$O$500,8,FALSE),VLOOKUP($A380,'Nates Projections'!$A$8:$O$500,8,FALSE)))</f>
        <v>30.4</v>
      </c>
      <c r="I380" s="40">
        <f>AVERAGE(IFERROR(VLOOKUP($A380,'Nates Projections'!$A$8:$O$500,9,FALSE),VLOOKUP($A380,'Blakes Projections'!$A$8:$O$500,9,FALSE)),IFERROR(VLOOKUP($A380,'Blakes Projections'!$A$8:$O$500,9,FALSE),VLOOKUP($A380,'Nates Projections'!$A$8:$O$500,9,FALSE)))</f>
        <v>0</v>
      </c>
      <c r="J380" s="40">
        <f>AVERAGE(IFERROR(VLOOKUP($A380,'Nates Projections'!$A$8:$O$500,10,FALSE),VLOOKUP($A380,'Blakes Projections'!$A$8:$O$500,10,FALSE)),IFERROR(VLOOKUP($A380,'Blakes Projections'!$A$8:$O$500,10,FALSE),VLOOKUP($A380,'Nates Projections'!$A$8:$O$500,10,FALSE)))</f>
        <v>101.2</v>
      </c>
      <c r="K380" s="40">
        <f>AVERAGE(IFERROR(VLOOKUP($A380,'Nates Projections'!$A$8:$O$500,11,FALSE),VLOOKUP($A380,'Blakes Projections'!$A$8:$O$500,11,FALSE)),IFERROR(VLOOKUP($A380,'Blakes Projections'!$A$8:$O$500,11,FALSE),VLOOKUP($A380,'Nates Projections'!$A$8:$O$500,11,FALSE)))</f>
        <v>168.3</v>
      </c>
      <c r="L380" s="40">
        <f>AVERAGE(IFERROR(VLOOKUP($A380,'Nates Projections'!$A$8:$O$500,12,FALSE),VLOOKUP($A380,'Blakes Projections'!$A$8:$O$500,12,FALSE)),IFERROR(VLOOKUP($A380,'Blakes Projections'!$A$8:$O$500,12,FALSE),VLOOKUP($A380,'Nates Projections'!$A$8:$O$500,12,FALSE)))</f>
        <v>59.8</v>
      </c>
      <c r="M380" s="40">
        <f>AVERAGE(IFERROR(VLOOKUP($A380,'Nates Projections'!$A$8:$O$500,13,FALSE),VLOOKUP($A380,'Blakes Projections'!$A$8:$O$500,13,FALSE)),IFERROR(VLOOKUP($A380,'Blakes Projections'!$A$8:$O$500,13,FALSE),VLOOKUP($A380,'Nates Projections'!$A$8:$O$500,13,FALSE)))</f>
        <v>43.9</v>
      </c>
      <c r="N380" s="52">
        <f t="shared" si="276"/>
        <v>8.6956521739130446E-2</v>
      </c>
      <c r="O380" s="124">
        <f>AVERAGE(IFERROR(VLOOKUP($A380,'Nates Projections'!$A$8:$O$500,15,FALSE),VLOOKUP($A380,'Blakes Projections'!$A$8:$O$500,15,FALSE)),IFERROR(VLOOKUP($A380,'Blakes Projections'!$A$8:$O$500,15,FALSE),VLOOKUP($A380,'Nates Projections'!$A$8:$O$500,15,FALSE)))</f>
        <v>15.3</v>
      </c>
      <c r="P380" s="55">
        <f t="shared" ref="P380:Y380" si="414">IF(F$4="Yes",F380*F$5,0)</f>
        <v>44</v>
      </c>
      <c r="Q380" s="55">
        <f t="shared" si="414"/>
        <v>81</v>
      </c>
      <c r="R380" s="55">
        <f t="shared" si="414"/>
        <v>0</v>
      </c>
      <c r="S380" s="55">
        <f t="shared" si="414"/>
        <v>0</v>
      </c>
      <c r="T380" s="55">
        <f t="shared" si="414"/>
        <v>50.6</v>
      </c>
      <c r="U380" s="55">
        <f t="shared" si="414"/>
        <v>50.49</v>
      </c>
      <c r="V380" s="55">
        <f t="shared" si="414"/>
        <v>35.879999999999995</v>
      </c>
      <c r="W380" s="55">
        <f t="shared" si="414"/>
        <v>0</v>
      </c>
      <c r="X380" s="55">
        <f t="shared" si="414"/>
        <v>0</v>
      </c>
      <c r="Y380" s="56">
        <f t="shared" si="414"/>
        <v>0</v>
      </c>
      <c r="Z380" s="57">
        <f t="shared" si="278"/>
        <v>261.97000000000003</v>
      </c>
      <c r="AA380" s="59">
        <f t="shared" si="279"/>
        <v>3.1186904761904763</v>
      </c>
      <c r="AB380" s="59">
        <f t="shared" si="280"/>
        <v>-2.6368614999999989</v>
      </c>
      <c r="AC380" s="1"/>
      <c r="AD380" s="1"/>
      <c r="AE380" s="1"/>
      <c r="AF380" s="1"/>
      <c r="AG380" s="1"/>
      <c r="AH380" s="1"/>
      <c r="AI380" s="1"/>
      <c r="AJ380" s="1"/>
      <c r="AK380" s="1"/>
      <c r="AL380" s="1">
        <f>IFERROR(VLOOKUP(C380,CALC!$K$2:$M$8,2,FALSE),1)</f>
        <v>0.96</v>
      </c>
      <c r="AM380" s="1">
        <f>IFERROR(VLOOKUP(C380,CALC!$K$2:$M$8,3,FALSE),1)</f>
        <v>0.98</v>
      </c>
      <c r="AN380" s="1">
        <f>VLOOKUP(B380,CALC!$E$2:$H$33,3,FALSE)</f>
        <v>1.04</v>
      </c>
      <c r="AO380" s="1">
        <f>VLOOKUP(B380,CALC!$E$2:$H$33,4,FALSE)</f>
        <v>1.02</v>
      </c>
      <c r="AP380" s="1"/>
      <c r="AQ380" s="3">
        <f t="shared" si="281"/>
        <v>3.0563166666666666</v>
      </c>
      <c r="AR380" s="3">
        <f t="shared" si="282"/>
        <v>2.9939428571428572</v>
      </c>
      <c r="AS380" s="3">
        <f t="shared" si="283"/>
        <v>3.1810642857142861</v>
      </c>
      <c r="AT380" s="3">
        <f t="shared" si="284"/>
        <v>3.2434380952380955</v>
      </c>
      <c r="AU380" s="3">
        <f t="shared" si="285"/>
        <v>3.1174429999999997</v>
      </c>
      <c r="AV380" s="3">
        <f t="shared" si="286"/>
        <v>3.1785693333333334</v>
      </c>
      <c r="AW380" s="3">
        <f t="shared" si="287"/>
        <v>3.0538217142857143</v>
      </c>
      <c r="AX380" s="3">
        <f t="shared" si="288"/>
        <v>3.1137005714285717</v>
      </c>
      <c r="AY380" s="3">
        <f t="shared" si="289"/>
        <v>-2.6379166666666656</v>
      </c>
      <c r="AZ380" s="3">
        <f t="shared" si="290"/>
        <v>-2.5851583333333323</v>
      </c>
      <c r="BA380" s="3">
        <f t="shared" si="291"/>
        <v>-2.5323999999999987</v>
      </c>
      <c r="BB380" s="3">
        <f t="shared" si="292"/>
        <v>-2.6906749999999988</v>
      </c>
      <c r="BC380" s="3">
        <f t="shared" si="293"/>
        <v>-2.7434333333333325</v>
      </c>
      <c r="BD380" s="3">
        <f t="shared" si="294"/>
        <v>-2.6368614999999989</v>
      </c>
      <c r="BE380" s="3">
        <f t="shared" si="295"/>
        <v>-2.6885646666666658</v>
      </c>
      <c r="BF380" s="3">
        <f t="shared" si="296"/>
        <v>-2.5830479999999985</v>
      </c>
      <c r="BG380" s="3">
        <f t="shared" si="297"/>
        <v>-2.6336959999999987</v>
      </c>
    </row>
    <row r="381" spans="1:59" ht="15" x14ac:dyDescent="0.25">
      <c r="A381" s="38" t="s">
        <v>570</v>
      </c>
      <c r="B381" s="38" t="s">
        <v>23</v>
      </c>
      <c r="C381" s="38" t="s">
        <v>186</v>
      </c>
      <c r="D381" s="1"/>
      <c r="E381" s="39">
        <f>AVERAGE(IFERROR(VLOOKUP($A381,'Nates Projections'!$A$8:$O$500,5,FALSE),VLOOKUP($A381,'Blakes Projections'!$A$8:$O$500,5,FALSE)),IFERROR(VLOOKUP($A381,'Blakes Projections'!$A$8:$O$500,5,FALSE),VLOOKUP($A381,'Nates Projections'!$A$8:$O$500,5,FALSE)))</f>
        <v>84</v>
      </c>
      <c r="F381" s="40">
        <f>AVERAGE(IFERROR(VLOOKUP($A381,'Nates Projections'!$A$8:$O$500,6,FALSE),VLOOKUP($A381,'Blakes Projections'!$A$8:$O$500,6,FALSE)),IFERROR(VLOOKUP($A381,'Blakes Projections'!$A$8:$O$500,6,FALSE),VLOOKUP($A381,'Nates Projections'!$A$8:$O$500,6,FALSE)))</f>
        <v>13.3</v>
      </c>
      <c r="G381" s="40">
        <f>AVERAGE(IFERROR(VLOOKUP($A381,'Nates Projections'!$A$8:$O$500,7,FALSE),VLOOKUP($A381,'Blakes Projections'!$A$8:$O$500,7,FALSE)),IFERROR(VLOOKUP($A381,'Blakes Projections'!$A$8:$O$500,7,FALSE),VLOOKUP($A381,'Nates Projections'!$A$8:$O$500,7,FALSE)))</f>
        <v>19.2</v>
      </c>
      <c r="H381" s="40">
        <f>AVERAGE(IFERROR(VLOOKUP($A381,'Nates Projections'!$A$8:$O$500,8,FALSE),VLOOKUP($A381,'Blakes Projections'!$A$8:$O$500,8,FALSE)),IFERROR(VLOOKUP($A381,'Blakes Projections'!$A$8:$O$500,8,FALSE),VLOOKUP($A381,'Nates Projections'!$A$8:$O$500,8,FALSE)))</f>
        <v>32.5</v>
      </c>
      <c r="I381" s="40">
        <f>AVERAGE(IFERROR(VLOOKUP($A381,'Nates Projections'!$A$8:$O$500,9,FALSE),VLOOKUP($A381,'Blakes Projections'!$A$8:$O$500,9,FALSE)),IFERROR(VLOOKUP($A381,'Blakes Projections'!$A$8:$O$500,9,FALSE),VLOOKUP($A381,'Nates Projections'!$A$8:$O$500,9,FALSE)))</f>
        <v>6.5</v>
      </c>
      <c r="J381" s="40">
        <f>AVERAGE(IFERROR(VLOOKUP($A381,'Nates Projections'!$A$8:$O$500,10,FALSE),VLOOKUP($A381,'Blakes Projections'!$A$8:$O$500,10,FALSE)),IFERROR(VLOOKUP($A381,'Blakes Projections'!$A$8:$O$500,10,FALSE),VLOOKUP($A381,'Nates Projections'!$A$8:$O$500,10,FALSE)))</f>
        <v>130.9</v>
      </c>
      <c r="K381" s="40">
        <f>AVERAGE(IFERROR(VLOOKUP($A381,'Nates Projections'!$A$8:$O$500,11,FALSE),VLOOKUP($A381,'Blakes Projections'!$A$8:$O$500,11,FALSE)),IFERROR(VLOOKUP($A381,'Blakes Projections'!$A$8:$O$500,11,FALSE),VLOOKUP($A381,'Nates Projections'!$A$8:$O$500,11,FALSE)))</f>
        <v>79.400000000000006</v>
      </c>
      <c r="L381" s="40">
        <f>AVERAGE(IFERROR(VLOOKUP($A381,'Nates Projections'!$A$8:$O$500,12,FALSE),VLOOKUP($A381,'Blakes Projections'!$A$8:$O$500,12,FALSE)),IFERROR(VLOOKUP($A381,'Blakes Projections'!$A$8:$O$500,12,FALSE),VLOOKUP($A381,'Nates Projections'!$A$8:$O$500,12,FALSE)))</f>
        <v>63.3</v>
      </c>
      <c r="M381" s="40">
        <f>AVERAGE(IFERROR(VLOOKUP($A381,'Nates Projections'!$A$8:$O$500,13,FALSE),VLOOKUP($A381,'Blakes Projections'!$A$8:$O$500,13,FALSE)),IFERROR(VLOOKUP($A381,'Blakes Projections'!$A$8:$O$500,13,FALSE),VLOOKUP($A381,'Nates Projections'!$A$8:$O$500,13,FALSE)))</f>
        <v>15.3</v>
      </c>
      <c r="N381" s="52">
        <f t="shared" si="276"/>
        <v>0.10160427807486631</v>
      </c>
      <c r="O381" s="124">
        <f>AVERAGE(IFERROR(VLOOKUP($A381,'Nates Projections'!$A$8:$O$500,15,FALSE),VLOOKUP($A381,'Blakes Projections'!$A$8:$O$500,15,FALSE)),IFERROR(VLOOKUP($A381,'Blakes Projections'!$A$8:$O$500,15,FALSE),VLOOKUP($A381,'Nates Projections'!$A$8:$O$500,15,FALSE)))</f>
        <v>16.2</v>
      </c>
      <c r="P381" s="55">
        <f t="shared" ref="P381:Y381" si="415">IF(F$4="Yes",F381*F$5,0)</f>
        <v>66.5</v>
      </c>
      <c r="Q381" s="55">
        <f t="shared" si="415"/>
        <v>72</v>
      </c>
      <c r="R381" s="55">
        <f t="shared" si="415"/>
        <v>0</v>
      </c>
      <c r="S381" s="55">
        <f t="shared" si="415"/>
        <v>3.25</v>
      </c>
      <c r="T381" s="55">
        <f t="shared" si="415"/>
        <v>65.45</v>
      </c>
      <c r="U381" s="55">
        <f t="shared" si="415"/>
        <v>23.82</v>
      </c>
      <c r="V381" s="55">
        <f t="shared" si="415"/>
        <v>37.979999999999997</v>
      </c>
      <c r="W381" s="55">
        <f t="shared" si="415"/>
        <v>0</v>
      </c>
      <c r="X381" s="55">
        <f t="shared" si="415"/>
        <v>0</v>
      </c>
      <c r="Y381" s="56">
        <f t="shared" si="415"/>
        <v>0</v>
      </c>
      <c r="Z381" s="57">
        <f t="shared" si="278"/>
        <v>269</v>
      </c>
      <c r="AA381" s="59">
        <f t="shared" si="279"/>
        <v>3.2023809523809526</v>
      </c>
      <c r="AB381" s="59">
        <f t="shared" si="280"/>
        <v>-2.709523142857142</v>
      </c>
      <c r="AC381" s="1"/>
      <c r="AD381" s="1"/>
      <c r="AE381" s="1"/>
      <c r="AF381" s="1"/>
      <c r="AG381" s="1"/>
      <c r="AH381" s="1"/>
      <c r="AI381" s="1"/>
      <c r="AJ381" s="1"/>
      <c r="AK381" s="1"/>
      <c r="AL381" s="1">
        <f>IFERROR(VLOOKUP(C381,CALC!$K$2:$M$8,2,FALSE),1)</f>
        <v>1.08</v>
      </c>
      <c r="AM381" s="1">
        <f>IFERROR(VLOOKUP(C381,CALC!$K$2:$M$8,3,FALSE),1)</f>
        <v>1.04</v>
      </c>
      <c r="AN381" s="1">
        <f>VLOOKUP(B381,CALC!$E$2:$H$33,3,FALSE)</f>
        <v>1.04</v>
      </c>
      <c r="AO381" s="1">
        <f>VLOOKUP(B381,CALC!$E$2:$H$33,4,FALSE)</f>
        <v>1.02</v>
      </c>
      <c r="AP381" s="1"/>
      <c r="AQ381" s="3">
        <f t="shared" si="281"/>
        <v>3.3304761904761908</v>
      </c>
      <c r="AR381" s="3">
        <f t="shared" si="282"/>
        <v>3.4585714285714291</v>
      </c>
      <c r="AS381" s="3">
        <f t="shared" si="283"/>
        <v>3.2664285714285715</v>
      </c>
      <c r="AT381" s="3">
        <f t="shared" si="284"/>
        <v>3.3304761904761908</v>
      </c>
      <c r="AU381" s="3">
        <f t="shared" si="285"/>
        <v>3.3970857142857147</v>
      </c>
      <c r="AV381" s="3">
        <f t="shared" si="286"/>
        <v>3.4636952380952386</v>
      </c>
      <c r="AW381" s="3">
        <f t="shared" si="287"/>
        <v>3.5277428571428575</v>
      </c>
      <c r="AX381" s="3">
        <f t="shared" si="288"/>
        <v>3.5969142857142864</v>
      </c>
      <c r="AY381" s="3">
        <f t="shared" si="289"/>
        <v>-2.5542261904761894</v>
      </c>
      <c r="AZ381" s="3">
        <f t="shared" si="290"/>
        <v>-2.6563952380952371</v>
      </c>
      <c r="BA381" s="3">
        <f t="shared" si="291"/>
        <v>-2.7585642857142849</v>
      </c>
      <c r="BB381" s="3">
        <f t="shared" si="292"/>
        <v>-2.605310714285713</v>
      </c>
      <c r="BC381" s="3">
        <f t="shared" si="293"/>
        <v>-2.6563952380952371</v>
      </c>
      <c r="BD381" s="3">
        <f t="shared" si="294"/>
        <v>-2.709523142857142</v>
      </c>
      <c r="BE381" s="3">
        <f t="shared" si="295"/>
        <v>-2.7626510476190469</v>
      </c>
      <c r="BF381" s="3">
        <f t="shared" si="296"/>
        <v>-2.8137355714285706</v>
      </c>
      <c r="BG381" s="3">
        <f t="shared" si="297"/>
        <v>-2.8689068571428562</v>
      </c>
    </row>
    <row r="382" spans="1:59" ht="15" x14ac:dyDescent="0.25">
      <c r="A382" s="38" t="s">
        <v>534</v>
      </c>
      <c r="B382" s="38" t="s">
        <v>23</v>
      </c>
      <c r="C382" s="38" t="s">
        <v>179</v>
      </c>
      <c r="D382" s="38"/>
      <c r="E382" s="39">
        <f>AVERAGE(IFERROR(VLOOKUP($A382,'Nates Projections'!$A$8:$O$500,5,FALSE),VLOOKUP($A382,'Blakes Projections'!$A$8:$O$500,5,FALSE)),IFERROR(VLOOKUP($A382,'Blakes Projections'!$A$8:$O$500,5,FALSE),VLOOKUP($A382,'Nates Projections'!$A$8:$O$500,5,FALSE)))</f>
        <v>84</v>
      </c>
      <c r="F382" s="38">
        <f>AVERAGE(IFERROR(VLOOKUP($A382,'Nates Projections'!$A$8:$O$500,6,FALSE),VLOOKUP($A382,'Blakes Projections'!$A$8:$O$500,6,FALSE)),IFERROR(VLOOKUP($A382,'Blakes Projections'!$A$8:$O$500,6,FALSE),VLOOKUP($A382,'Nates Projections'!$A$8:$O$500,6,FALSE)))</f>
        <v>19.450000000000003</v>
      </c>
      <c r="G382" s="38">
        <f>AVERAGE(IFERROR(VLOOKUP($A382,'Nates Projections'!$A$8:$O$500,7,FALSE),VLOOKUP($A382,'Blakes Projections'!$A$8:$O$500,7,FALSE)),IFERROR(VLOOKUP($A382,'Blakes Projections'!$A$8:$O$500,7,FALSE),VLOOKUP($A382,'Nates Projections'!$A$8:$O$500,7,FALSE)))</f>
        <v>13.7</v>
      </c>
      <c r="H382" s="38">
        <f>AVERAGE(IFERROR(VLOOKUP($A382,'Nates Projections'!$A$8:$O$500,8,FALSE),VLOOKUP($A382,'Blakes Projections'!$A$8:$O$500,8,FALSE)),IFERROR(VLOOKUP($A382,'Blakes Projections'!$A$8:$O$500,8,FALSE),VLOOKUP($A382,'Nates Projections'!$A$8:$O$500,8,FALSE)))</f>
        <v>33.099999999999994</v>
      </c>
      <c r="I382" s="38">
        <f>AVERAGE(IFERROR(VLOOKUP($A382,'Nates Projections'!$A$8:$O$500,9,FALSE),VLOOKUP($A382,'Blakes Projections'!$A$8:$O$500,9,FALSE)),IFERROR(VLOOKUP($A382,'Blakes Projections'!$A$8:$O$500,9,FALSE),VLOOKUP($A382,'Nates Projections'!$A$8:$O$500,9,FALSE)))</f>
        <v>8.9</v>
      </c>
      <c r="J382" s="38">
        <f>AVERAGE(IFERROR(VLOOKUP($A382,'Nates Projections'!$A$8:$O$500,10,FALSE),VLOOKUP($A382,'Blakes Projections'!$A$8:$O$500,10,FALSE)),IFERROR(VLOOKUP($A382,'Blakes Projections'!$A$8:$O$500,10,FALSE),VLOOKUP($A382,'Nates Projections'!$A$8:$O$500,10,FALSE)))</f>
        <v>142.85000000000002</v>
      </c>
      <c r="K382" s="38">
        <f>AVERAGE(IFERROR(VLOOKUP($A382,'Nates Projections'!$A$8:$O$500,11,FALSE),VLOOKUP($A382,'Blakes Projections'!$A$8:$O$500,11,FALSE)),IFERROR(VLOOKUP($A382,'Blakes Projections'!$A$8:$O$500,11,FALSE),VLOOKUP($A382,'Nates Projections'!$A$8:$O$500,11,FALSE)))</f>
        <v>32.85</v>
      </c>
      <c r="L382" s="38">
        <f>AVERAGE(IFERROR(VLOOKUP($A382,'Nates Projections'!$A$8:$O$500,12,FALSE),VLOOKUP($A382,'Blakes Projections'!$A$8:$O$500,12,FALSE)),IFERROR(VLOOKUP($A382,'Blakes Projections'!$A$8:$O$500,12,FALSE),VLOOKUP($A382,'Nates Projections'!$A$8:$O$500,12,FALSE)))</f>
        <v>43.400000000000006</v>
      </c>
      <c r="M382" s="38">
        <f>AVERAGE(IFERROR(VLOOKUP($A382,'Nates Projections'!$A$8:$O$500,13,FALSE),VLOOKUP($A382,'Blakes Projections'!$A$8:$O$500,13,FALSE)),IFERROR(VLOOKUP($A382,'Blakes Projections'!$A$8:$O$500,13,FALSE),VLOOKUP($A382,'Nates Projections'!$A$8:$O$500,13,FALSE)))</f>
        <v>19.45</v>
      </c>
      <c r="N382" s="52">
        <f t="shared" si="276"/>
        <v>0.13615680784039202</v>
      </c>
      <c r="O382" s="71">
        <f>AVERAGE(IFERROR(VLOOKUP($A382,'Nates Projections'!$A$8:$O$500,15,FALSE),VLOOKUP($A382,'Blakes Projections'!$A$8:$O$500,15,FALSE)),IFERROR(VLOOKUP($A382,'Blakes Projections'!$A$8:$O$500,15,FALSE),VLOOKUP($A382,'Nates Projections'!$A$8:$O$500,15,FALSE)))</f>
        <v>13.925000000000001</v>
      </c>
      <c r="P382" s="55">
        <f t="shared" ref="P382:Y382" si="416">IF(F$4="Yes",F382*F$5,0)</f>
        <v>97.250000000000014</v>
      </c>
      <c r="Q382" s="55">
        <f t="shared" si="416"/>
        <v>51.375</v>
      </c>
      <c r="R382" s="55">
        <f t="shared" si="416"/>
        <v>0</v>
      </c>
      <c r="S382" s="55">
        <f t="shared" si="416"/>
        <v>4.45</v>
      </c>
      <c r="T382" s="55">
        <f t="shared" si="416"/>
        <v>71.425000000000011</v>
      </c>
      <c r="U382" s="55">
        <f t="shared" si="416"/>
        <v>9.8550000000000004</v>
      </c>
      <c r="V382" s="55">
        <f t="shared" si="416"/>
        <v>26.040000000000003</v>
      </c>
      <c r="W382" s="55">
        <f t="shared" si="416"/>
        <v>0</v>
      </c>
      <c r="X382" s="55">
        <f t="shared" si="416"/>
        <v>0</v>
      </c>
      <c r="Y382" s="56">
        <f t="shared" si="416"/>
        <v>0</v>
      </c>
      <c r="Z382" s="57">
        <f t="shared" si="278"/>
        <v>260.39499999999998</v>
      </c>
      <c r="AA382" s="59">
        <f t="shared" si="279"/>
        <v>3.0999404761904761</v>
      </c>
      <c r="AB382" s="59">
        <f t="shared" si="280"/>
        <v>-2.6420549999999992</v>
      </c>
      <c r="AC382" s="1"/>
      <c r="AD382" s="1"/>
      <c r="AE382" s="1"/>
      <c r="AF382" s="1"/>
      <c r="AG382" s="1"/>
      <c r="AH382" s="1"/>
      <c r="AI382" s="1"/>
      <c r="AJ382" s="1"/>
      <c r="AK382" s="1"/>
      <c r="AL382" s="1">
        <f>IFERROR(VLOOKUP(C382,CALC!$K$2:$M$8,2,FALSE),1)</f>
        <v>0.95</v>
      </c>
      <c r="AM382" s="1">
        <f>IFERROR(VLOOKUP(C382,CALC!$K$2:$M$8,3,FALSE),1)</f>
        <v>0.97499999999999998</v>
      </c>
      <c r="AN382" s="1">
        <f>VLOOKUP(B382,CALC!$E$2:$H$33,3,FALSE)</f>
        <v>1.04</v>
      </c>
      <c r="AO382" s="1">
        <f>VLOOKUP(B382,CALC!$E$2:$H$33,4,FALSE)</f>
        <v>1.02</v>
      </c>
      <c r="AP382" s="1"/>
      <c r="AQ382" s="3">
        <f t="shared" si="281"/>
        <v>3.0224419642857141</v>
      </c>
      <c r="AR382" s="3">
        <f t="shared" si="282"/>
        <v>2.9449434523809521</v>
      </c>
      <c r="AS382" s="3">
        <f t="shared" si="283"/>
        <v>3.1619392857142858</v>
      </c>
      <c r="AT382" s="3">
        <f t="shared" si="284"/>
        <v>3.2239380952380952</v>
      </c>
      <c r="AU382" s="3">
        <f t="shared" si="285"/>
        <v>3.0828908035714284</v>
      </c>
      <c r="AV382" s="3">
        <f t="shared" si="286"/>
        <v>3.1433396428571427</v>
      </c>
      <c r="AW382" s="3">
        <f t="shared" si="287"/>
        <v>3.003842321428571</v>
      </c>
      <c r="AX382" s="3">
        <f t="shared" si="288"/>
        <v>3.0627411904761903</v>
      </c>
      <c r="AY382" s="3">
        <f t="shared" si="289"/>
        <v>-2.6566666666666658</v>
      </c>
      <c r="AZ382" s="3">
        <f t="shared" si="290"/>
        <v>-2.5902499999999993</v>
      </c>
      <c r="BA382" s="3">
        <f t="shared" si="291"/>
        <v>-2.5238333333333323</v>
      </c>
      <c r="BB382" s="3">
        <f t="shared" si="292"/>
        <v>-2.7097999999999991</v>
      </c>
      <c r="BC382" s="3">
        <f t="shared" si="293"/>
        <v>-2.7629333333333324</v>
      </c>
      <c r="BD382" s="3">
        <f t="shared" si="294"/>
        <v>-2.6420549999999992</v>
      </c>
      <c r="BE382" s="3">
        <f t="shared" si="295"/>
        <v>-2.6938599999999995</v>
      </c>
      <c r="BF382" s="3">
        <f t="shared" si="296"/>
        <v>-2.5743099999999988</v>
      </c>
      <c r="BG382" s="3">
        <f t="shared" si="297"/>
        <v>-2.6247866666666657</v>
      </c>
    </row>
    <row r="383" spans="1:59" ht="15" x14ac:dyDescent="0.25">
      <c r="A383" s="38" t="s">
        <v>522</v>
      </c>
      <c r="B383" s="38" t="s">
        <v>30</v>
      </c>
      <c r="C383" s="38" t="s">
        <v>183</v>
      </c>
      <c r="D383" s="38"/>
      <c r="E383" s="39">
        <f>AVERAGE(IFERROR(VLOOKUP($A383,'Nates Projections'!$A$8:$O$500,5,FALSE),VLOOKUP($A383,'Blakes Projections'!$A$8:$O$500,5,FALSE)),IFERROR(VLOOKUP($A383,'Blakes Projections'!$A$8:$O$500,5,FALSE),VLOOKUP($A383,'Nates Projections'!$A$8:$O$500,5,FALSE)))</f>
        <v>84</v>
      </c>
      <c r="F383" s="38">
        <f>AVERAGE(IFERROR(VLOOKUP($A383,'Nates Projections'!$A$8:$O$500,6,FALSE),VLOOKUP($A383,'Blakes Projections'!$A$8:$O$500,6,FALSE)),IFERROR(VLOOKUP($A383,'Blakes Projections'!$A$8:$O$500,6,FALSE),VLOOKUP($A383,'Nates Projections'!$A$8:$O$500,6,FALSE)))</f>
        <v>17.05</v>
      </c>
      <c r="G383" s="38">
        <f>AVERAGE(IFERROR(VLOOKUP($A383,'Nates Projections'!$A$8:$O$500,7,FALSE),VLOOKUP($A383,'Blakes Projections'!$A$8:$O$500,7,FALSE)),IFERROR(VLOOKUP($A383,'Blakes Projections'!$A$8:$O$500,7,FALSE),VLOOKUP($A383,'Nates Projections'!$A$8:$O$500,7,FALSE)))</f>
        <v>26.9</v>
      </c>
      <c r="H383" s="38">
        <f>AVERAGE(IFERROR(VLOOKUP($A383,'Nates Projections'!$A$8:$O$500,8,FALSE),VLOOKUP($A383,'Blakes Projections'!$A$8:$O$500,8,FALSE)),IFERROR(VLOOKUP($A383,'Blakes Projections'!$A$8:$O$500,8,FALSE),VLOOKUP($A383,'Nates Projections'!$A$8:$O$500,8,FALSE)))</f>
        <v>43.95</v>
      </c>
      <c r="I383" s="38">
        <f>AVERAGE(IFERROR(VLOOKUP($A383,'Nates Projections'!$A$8:$O$500,9,FALSE),VLOOKUP($A383,'Blakes Projections'!$A$8:$O$500,9,FALSE)),IFERROR(VLOOKUP($A383,'Blakes Projections'!$A$8:$O$500,9,FALSE),VLOOKUP($A383,'Nates Projections'!$A$8:$O$500,9,FALSE)))</f>
        <v>7.9499999999999993</v>
      </c>
      <c r="J383" s="38">
        <f>AVERAGE(IFERROR(VLOOKUP($A383,'Nates Projections'!$A$8:$O$500,10,FALSE),VLOOKUP($A383,'Blakes Projections'!$A$8:$O$500,10,FALSE)),IFERROR(VLOOKUP($A383,'Blakes Projections'!$A$8:$O$500,10,FALSE),VLOOKUP($A383,'Nates Projections'!$A$8:$O$500,10,FALSE)))</f>
        <v>94.95</v>
      </c>
      <c r="K383" s="38">
        <f>AVERAGE(IFERROR(VLOOKUP($A383,'Nates Projections'!$A$8:$O$500,11,FALSE),VLOOKUP($A383,'Blakes Projections'!$A$8:$O$500,11,FALSE)),IFERROR(VLOOKUP($A383,'Blakes Projections'!$A$8:$O$500,11,FALSE),VLOOKUP($A383,'Nates Projections'!$A$8:$O$500,11,FALSE)))</f>
        <v>25.75</v>
      </c>
      <c r="L383" s="38">
        <f>AVERAGE(IFERROR(VLOOKUP($A383,'Nates Projections'!$A$8:$O$500,12,FALSE),VLOOKUP($A383,'Blakes Projections'!$A$8:$O$500,12,FALSE)),IFERROR(VLOOKUP($A383,'Blakes Projections'!$A$8:$O$500,12,FALSE),VLOOKUP($A383,'Nates Projections'!$A$8:$O$500,12,FALSE)))</f>
        <v>27.85</v>
      </c>
      <c r="M383" s="38">
        <f>AVERAGE(IFERROR(VLOOKUP($A383,'Nates Projections'!$A$8:$O$500,13,FALSE),VLOOKUP($A383,'Blakes Projections'!$A$8:$O$500,13,FALSE)),IFERROR(VLOOKUP($A383,'Blakes Projections'!$A$8:$O$500,13,FALSE),VLOOKUP($A383,'Nates Projections'!$A$8:$O$500,13,FALSE)))</f>
        <v>14.25</v>
      </c>
      <c r="N383" s="52">
        <f t="shared" si="276"/>
        <v>0.17956819378620326</v>
      </c>
      <c r="O383" s="71">
        <f>AVERAGE(IFERROR(VLOOKUP($A383,'Nates Projections'!$A$8:$O$500,15,FALSE),VLOOKUP($A383,'Blakes Projections'!$A$8:$O$500,15,FALSE)),IFERROR(VLOOKUP($A383,'Blakes Projections'!$A$8:$O$500,15,FALSE),VLOOKUP($A383,'Nates Projections'!$A$8:$O$500,15,FALSE)))</f>
        <v>15.45</v>
      </c>
      <c r="P383" s="55">
        <f t="shared" ref="P383:Y383" si="417">IF(F$4="Yes",F383*F$5,0)</f>
        <v>85.25</v>
      </c>
      <c r="Q383" s="55">
        <f t="shared" si="417"/>
        <v>100.875</v>
      </c>
      <c r="R383" s="55">
        <f t="shared" si="417"/>
        <v>0</v>
      </c>
      <c r="S383" s="55">
        <f t="shared" si="417"/>
        <v>3.9749999999999996</v>
      </c>
      <c r="T383" s="55">
        <f t="shared" si="417"/>
        <v>47.475000000000001</v>
      </c>
      <c r="U383" s="55">
        <f t="shared" si="417"/>
        <v>7.7249999999999996</v>
      </c>
      <c r="V383" s="55">
        <f t="shared" si="417"/>
        <v>16.71</v>
      </c>
      <c r="W383" s="55">
        <f t="shared" si="417"/>
        <v>0</v>
      </c>
      <c r="X383" s="55">
        <f t="shared" si="417"/>
        <v>0</v>
      </c>
      <c r="Y383" s="56">
        <f t="shared" si="417"/>
        <v>0</v>
      </c>
      <c r="Z383" s="57">
        <f t="shared" si="278"/>
        <v>262.01</v>
      </c>
      <c r="AA383" s="59">
        <f t="shared" si="279"/>
        <v>3.1191666666666666</v>
      </c>
      <c r="AB383" s="59">
        <f t="shared" si="280"/>
        <v>-2.6596609122023804</v>
      </c>
      <c r="AC383" s="1"/>
      <c r="AD383" s="1"/>
      <c r="AE383" s="1"/>
      <c r="AF383" s="1"/>
      <c r="AG383" s="1"/>
      <c r="AH383" s="1"/>
      <c r="AI383" s="1"/>
      <c r="AJ383" s="1"/>
      <c r="AK383" s="1"/>
      <c r="AL383" s="1">
        <f>IFERROR(VLOOKUP(C383,CALC!$K$2:$M$8,2,FALSE),1)</f>
        <v>1.0900000000000001</v>
      </c>
      <c r="AM383" s="1">
        <f>IFERROR(VLOOKUP(C383,CALC!$K$2:$M$8,3,FALSE),1)</f>
        <v>1.0449999999999999</v>
      </c>
      <c r="AN383" s="1">
        <f>VLOOKUP(B383,CALC!$E$2:$H$33,3,FALSE)</f>
        <v>0.93</v>
      </c>
      <c r="AO383" s="1">
        <f>VLOOKUP(B383,CALC!$E$2:$H$33,4,FALSE)</f>
        <v>0.96500000000000008</v>
      </c>
      <c r="AP383" s="1"/>
      <c r="AQ383" s="3">
        <f t="shared" si="281"/>
        <v>3.2595291666666664</v>
      </c>
      <c r="AR383" s="3">
        <f t="shared" si="282"/>
        <v>3.399891666666667</v>
      </c>
      <c r="AS383" s="3">
        <f t="shared" si="283"/>
        <v>3.0099958333333334</v>
      </c>
      <c r="AT383" s="3">
        <f t="shared" si="284"/>
        <v>2.9008250000000002</v>
      </c>
      <c r="AU383" s="3">
        <f t="shared" si="285"/>
        <v>3.1454456458333335</v>
      </c>
      <c r="AV383" s="3">
        <f t="shared" si="286"/>
        <v>3.0313621249999998</v>
      </c>
      <c r="AW383" s="3">
        <f t="shared" si="287"/>
        <v>3.2808954583333341</v>
      </c>
      <c r="AX383" s="3">
        <f t="shared" si="288"/>
        <v>3.1618992500000003</v>
      </c>
      <c r="AY383" s="3">
        <f t="shared" si="289"/>
        <v>-2.6374404761904753</v>
      </c>
      <c r="AZ383" s="3">
        <f t="shared" si="290"/>
        <v>-2.7561252976190467</v>
      </c>
      <c r="BA383" s="3">
        <f t="shared" si="291"/>
        <v>-2.8748101190476181</v>
      </c>
      <c r="BB383" s="3">
        <f t="shared" si="292"/>
        <v>-2.5451300595238089</v>
      </c>
      <c r="BC383" s="3">
        <f t="shared" si="293"/>
        <v>-2.452819642857142</v>
      </c>
      <c r="BD383" s="3">
        <f t="shared" si="294"/>
        <v>-2.6596609122023804</v>
      </c>
      <c r="BE383" s="3">
        <f t="shared" si="295"/>
        <v>-2.5631965267857137</v>
      </c>
      <c r="BF383" s="3">
        <f t="shared" si="296"/>
        <v>-2.7741917648809515</v>
      </c>
      <c r="BG383" s="3">
        <f t="shared" si="297"/>
        <v>-2.673573410714285</v>
      </c>
    </row>
    <row r="384" spans="1:59" ht="15" x14ac:dyDescent="0.25">
      <c r="A384" s="38" t="s">
        <v>540</v>
      </c>
      <c r="B384" s="38" t="s">
        <v>34</v>
      </c>
      <c r="C384" s="38" t="s">
        <v>179</v>
      </c>
      <c r="D384" s="38"/>
      <c r="E384" s="39">
        <f>AVERAGE(IFERROR(VLOOKUP($A384,'Nates Projections'!$A$8:$O$500,5,FALSE),VLOOKUP($A384,'Blakes Projections'!$A$8:$O$500,5,FALSE)),IFERROR(VLOOKUP($A384,'Blakes Projections'!$A$8:$O$500,5,FALSE),VLOOKUP($A384,'Nates Projections'!$A$8:$O$500,5,FALSE)))</f>
        <v>84</v>
      </c>
      <c r="F384" s="38">
        <f>AVERAGE(IFERROR(VLOOKUP($A384,'Nates Projections'!$A$8:$O$500,6,FALSE),VLOOKUP($A384,'Blakes Projections'!$A$8:$O$500,6,FALSE)),IFERROR(VLOOKUP($A384,'Blakes Projections'!$A$8:$O$500,6,FALSE),VLOOKUP($A384,'Nates Projections'!$A$8:$O$500,6,FALSE)))</f>
        <v>12.8</v>
      </c>
      <c r="G384" s="38">
        <f>AVERAGE(IFERROR(VLOOKUP($A384,'Nates Projections'!$A$8:$O$500,7,FALSE),VLOOKUP($A384,'Blakes Projections'!$A$8:$O$500,7,FALSE)),IFERROR(VLOOKUP($A384,'Blakes Projections'!$A$8:$O$500,7,FALSE),VLOOKUP($A384,'Nates Projections'!$A$8:$O$500,7,FALSE)))</f>
        <v>23.4</v>
      </c>
      <c r="H384" s="38">
        <f>AVERAGE(IFERROR(VLOOKUP($A384,'Nates Projections'!$A$8:$O$500,8,FALSE),VLOOKUP($A384,'Blakes Projections'!$A$8:$O$500,8,FALSE)),IFERROR(VLOOKUP($A384,'Blakes Projections'!$A$8:$O$500,8,FALSE),VLOOKUP($A384,'Nates Projections'!$A$8:$O$500,8,FALSE)))</f>
        <v>36.25</v>
      </c>
      <c r="I384" s="38">
        <f>AVERAGE(IFERROR(VLOOKUP($A384,'Nates Projections'!$A$8:$O$500,9,FALSE),VLOOKUP($A384,'Blakes Projections'!$A$8:$O$500,9,FALSE)),IFERROR(VLOOKUP($A384,'Blakes Projections'!$A$8:$O$500,9,FALSE),VLOOKUP($A384,'Nates Projections'!$A$8:$O$500,9,FALSE)))</f>
        <v>8.8500000000000014</v>
      </c>
      <c r="J384" s="38">
        <f>AVERAGE(IFERROR(VLOOKUP($A384,'Nates Projections'!$A$8:$O$500,10,FALSE),VLOOKUP($A384,'Blakes Projections'!$A$8:$O$500,10,FALSE)),IFERROR(VLOOKUP($A384,'Blakes Projections'!$A$8:$O$500,10,FALSE),VLOOKUP($A384,'Nates Projections'!$A$8:$O$500,10,FALSE)))</f>
        <v>116.6</v>
      </c>
      <c r="K384" s="38">
        <f>AVERAGE(IFERROR(VLOOKUP($A384,'Nates Projections'!$A$8:$O$500,11,FALSE),VLOOKUP($A384,'Blakes Projections'!$A$8:$O$500,11,FALSE)),IFERROR(VLOOKUP($A384,'Blakes Projections'!$A$8:$O$500,11,FALSE),VLOOKUP($A384,'Nates Projections'!$A$8:$O$500,11,FALSE)))</f>
        <v>50.95</v>
      </c>
      <c r="L384" s="38">
        <f>AVERAGE(IFERROR(VLOOKUP($A384,'Nates Projections'!$A$8:$O$500,12,FALSE),VLOOKUP($A384,'Blakes Projections'!$A$8:$O$500,12,FALSE)),IFERROR(VLOOKUP($A384,'Blakes Projections'!$A$8:$O$500,12,FALSE),VLOOKUP($A384,'Nates Projections'!$A$8:$O$500,12,FALSE)))</f>
        <v>34.25</v>
      </c>
      <c r="M384" s="38">
        <f>AVERAGE(IFERROR(VLOOKUP($A384,'Nates Projections'!$A$8:$O$500,13,FALSE),VLOOKUP($A384,'Blakes Projections'!$A$8:$O$500,13,FALSE)),IFERROR(VLOOKUP($A384,'Blakes Projections'!$A$8:$O$500,13,FALSE),VLOOKUP($A384,'Nates Projections'!$A$8:$O$500,13,FALSE)))</f>
        <v>9</v>
      </c>
      <c r="N384" s="52">
        <f t="shared" si="276"/>
        <v>0.10977701543739281</v>
      </c>
      <c r="O384" s="71">
        <f>AVERAGE(IFERROR(VLOOKUP($A384,'Nates Projections'!$A$8:$O$500,15,FALSE),VLOOKUP($A384,'Blakes Projections'!$A$8:$O$500,15,FALSE)),IFERROR(VLOOKUP($A384,'Blakes Projections'!$A$8:$O$500,15,FALSE),VLOOKUP($A384,'Nates Projections'!$A$8:$O$500,15,FALSE)))</f>
        <v>13.925000000000001</v>
      </c>
      <c r="P384" s="55">
        <f t="shared" ref="P384:Y384" si="418">IF(F$4="Yes",F384*F$5,0)</f>
        <v>64</v>
      </c>
      <c r="Q384" s="55">
        <f t="shared" si="418"/>
        <v>87.75</v>
      </c>
      <c r="R384" s="55">
        <f t="shared" si="418"/>
        <v>0</v>
      </c>
      <c r="S384" s="55">
        <f t="shared" si="418"/>
        <v>4.4250000000000007</v>
      </c>
      <c r="T384" s="55">
        <f t="shared" si="418"/>
        <v>58.3</v>
      </c>
      <c r="U384" s="55">
        <f t="shared" si="418"/>
        <v>15.285</v>
      </c>
      <c r="V384" s="55">
        <f t="shared" si="418"/>
        <v>20.55</v>
      </c>
      <c r="W384" s="55">
        <f t="shared" si="418"/>
        <v>0</v>
      </c>
      <c r="X384" s="55">
        <f t="shared" si="418"/>
        <v>0</v>
      </c>
      <c r="Y384" s="56">
        <f t="shared" si="418"/>
        <v>0</v>
      </c>
      <c r="Z384" s="57">
        <f t="shared" si="278"/>
        <v>250.31000000000003</v>
      </c>
      <c r="AA384" s="59">
        <f t="shared" si="279"/>
        <v>2.9798809523809529</v>
      </c>
      <c r="AB384" s="59">
        <f t="shared" si="280"/>
        <v>-2.57194263392857</v>
      </c>
      <c r="AC384" s="1"/>
      <c r="AD384" s="1"/>
      <c r="AE384" s="1"/>
      <c r="AF384" s="1"/>
      <c r="AG384" s="1"/>
      <c r="AH384" s="1"/>
      <c r="AI384" s="1"/>
      <c r="AJ384" s="1"/>
      <c r="AK384" s="1"/>
      <c r="AL384" s="1">
        <f>IFERROR(VLOOKUP(C384,CALC!$K$2:$M$8,2,FALSE),1)</f>
        <v>0.95</v>
      </c>
      <c r="AM384" s="1">
        <f>IFERROR(VLOOKUP(C384,CALC!$K$2:$M$8,3,FALSE),1)</f>
        <v>0.97499999999999998</v>
      </c>
      <c r="AN384" s="1">
        <f>VLOOKUP(B384,CALC!$E$2:$H$33,3,FALSE)</f>
        <v>0.9</v>
      </c>
      <c r="AO384" s="1">
        <f>VLOOKUP(B384,CALC!$E$2:$H$33,4,FALSE)</f>
        <v>0.95</v>
      </c>
      <c r="AP384" s="1"/>
      <c r="AQ384" s="3">
        <f t="shared" si="281"/>
        <v>2.9053839285714291</v>
      </c>
      <c r="AR384" s="3">
        <f t="shared" si="282"/>
        <v>2.830886904761905</v>
      </c>
      <c r="AS384" s="3">
        <f t="shared" si="283"/>
        <v>2.830886904761905</v>
      </c>
      <c r="AT384" s="3">
        <f t="shared" si="284"/>
        <v>2.6818928571428575</v>
      </c>
      <c r="AU384" s="3">
        <f t="shared" si="285"/>
        <v>2.7601147321428576</v>
      </c>
      <c r="AV384" s="3">
        <f t="shared" si="286"/>
        <v>2.6148455357142861</v>
      </c>
      <c r="AW384" s="3">
        <f t="shared" si="287"/>
        <v>2.6893425595238094</v>
      </c>
      <c r="AX384" s="3">
        <f t="shared" si="288"/>
        <v>2.5477982142857147</v>
      </c>
      <c r="AY384" s="3">
        <f t="shared" si="289"/>
        <v>-2.7767261904761891</v>
      </c>
      <c r="AZ384" s="3">
        <f t="shared" si="290"/>
        <v>-2.7073080357142842</v>
      </c>
      <c r="BA384" s="3">
        <f t="shared" si="291"/>
        <v>-2.6378898809523794</v>
      </c>
      <c r="BB384" s="3">
        <f t="shared" si="292"/>
        <v>-2.6378898809523794</v>
      </c>
      <c r="BC384" s="3">
        <f t="shared" si="293"/>
        <v>-2.4990535714285702</v>
      </c>
      <c r="BD384" s="3">
        <f t="shared" si="294"/>
        <v>-2.57194263392857</v>
      </c>
      <c r="BE384" s="3">
        <f t="shared" si="295"/>
        <v>-2.4365772321428558</v>
      </c>
      <c r="BF384" s="3">
        <f t="shared" si="296"/>
        <v>-2.5059953869047602</v>
      </c>
      <c r="BG384" s="3">
        <f t="shared" si="297"/>
        <v>-2.3741008928571414</v>
      </c>
    </row>
    <row r="385" spans="1:59" ht="15" x14ac:dyDescent="0.25">
      <c r="A385" s="38" t="s">
        <v>575</v>
      </c>
      <c r="B385" s="38" t="s">
        <v>68</v>
      </c>
      <c r="C385" s="38" t="s">
        <v>186</v>
      </c>
      <c r="D385" s="1"/>
      <c r="E385" s="39">
        <f>AVERAGE(IFERROR(VLOOKUP($A385,'Nates Projections'!$A$8:$O$500,5,FALSE),VLOOKUP($A385,'Blakes Projections'!$A$8:$O$500,5,FALSE)),IFERROR(VLOOKUP($A385,'Blakes Projections'!$A$8:$O$500,5,FALSE),VLOOKUP($A385,'Nates Projections'!$A$8:$O$500,5,FALSE)))</f>
        <v>84</v>
      </c>
      <c r="F385" s="40">
        <f>AVERAGE(IFERROR(VLOOKUP($A385,'Nates Projections'!$A$8:$O$500,6,FALSE),VLOOKUP($A385,'Blakes Projections'!$A$8:$O$500,6,FALSE)),IFERROR(VLOOKUP($A385,'Blakes Projections'!$A$8:$O$500,6,FALSE),VLOOKUP($A385,'Nates Projections'!$A$8:$O$500,6,FALSE)))</f>
        <v>15.3</v>
      </c>
      <c r="G385" s="40">
        <f>AVERAGE(IFERROR(VLOOKUP($A385,'Nates Projections'!$A$8:$O$500,7,FALSE),VLOOKUP($A385,'Blakes Projections'!$A$8:$O$500,7,FALSE)),IFERROR(VLOOKUP($A385,'Blakes Projections'!$A$8:$O$500,7,FALSE),VLOOKUP($A385,'Nates Projections'!$A$8:$O$500,7,FALSE)))</f>
        <v>22.8</v>
      </c>
      <c r="H385" s="40">
        <f>AVERAGE(IFERROR(VLOOKUP($A385,'Nates Projections'!$A$8:$O$500,8,FALSE),VLOOKUP($A385,'Blakes Projections'!$A$8:$O$500,8,FALSE)),IFERROR(VLOOKUP($A385,'Blakes Projections'!$A$8:$O$500,8,FALSE),VLOOKUP($A385,'Nates Projections'!$A$8:$O$500,8,FALSE)))</f>
        <v>38</v>
      </c>
      <c r="I385" s="40">
        <f>AVERAGE(IFERROR(VLOOKUP($A385,'Nates Projections'!$A$8:$O$500,9,FALSE),VLOOKUP($A385,'Blakes Projections'!$A$8:$O$500,9,FALSE)),IFERROR(VLOOKUP($A385,'Blakes Projections'!$A$8:$O$500,9,FALSE),VLOOKUP($A385,'Nates Projections'!$A$8:$O$500,9,FALSE)))</f>
        <v>6.6</v>
      </c>
      <c r="J385" s="40">
        <f>AVERAGE(IFERROR(VLOOKUP($A385,'Nates Projections'!$A$8:$O$500,10,FALSE),VLOOKUP($A385,'Blakes Projections'!$A$8:$O$500,10,FALSE)),IFERROR(VLOOKUP($A385,'Blakes Projections'!$A$8:$O$500,10,FALSE),VLOOKUP($A385,'Nates Projections'!$A$8:$O$500,10,FALSE)))</f>
        <v>131.5</v>
      </c>
      <c r="K385" s="40">
        <f>AVERAGE(IFERROR(VLOOKUP($A385,'Nates Projections'!$A$8:$O$500,11,FALSE),VLOOKUP($A385,'Blakes Projections'!$A$8:$O$500,11,FALSE)),IFERROR(VLOOKUP($A385,'Blakes Projections'!$A$8:$O$500,11,FALSE),VLOOKUP($A385,'Nates Projections'!$A$8:$O$500,11,FALSE)))</f>
        <v>33.799999999999997</v>
      </c>
      <c r="L385" s="40">
        <f>AVERAGE(IFERROR(VLOOKUP($A385,'Nates Projections'!$A$8:$O$500,12,FALSE),VLOOKUP($A385,'Blakes Projections'!$A$8:$O$500,12,FALSE)),IFERROR(VLOOKUP($A385,'Blakes Projections'!$A$8:$O$500,12,FALSE),VLOOKUP($A385,'Nates Projections'!$A$8:$O$500,12,FALSE)))</f>
        <v>39.6</v>
      </c>
      <c r="M385" s="40">
        <f>AVERAGE(IFERROR(VLOOKUP($A385,'Nates Projections'!$A$8:$O$500,13,FALSE),VLOOKUP($A385,'Blakes Projections'!$A$8:$O$500,13,FALSE)),IFERROR(VLOOKUP($A385,'Blakes Projections'!$A$8:$O$500,13,FALSE),VLOOKUP($A385,'Nates Projections'!$A$8:$O$500,13,FALSE)))</f>
        <v>21.7</v>
      </c>
      <c r="N385" s="52">
        <f t="shared" si="276"/>
        <v>0.11634980988593156</v>
      </c>
      <c r="O385" s="124">
        <f>AVERAGE(IFERROR(VLOOKUP($A385,'Nates Projections'!$A$8:$O$500,15,FALSE),VLOOKUP($A385,'Blakes Projections'!$A$8:$O$500,15,FALSE)),IFERROR(VLOOKUP($A385,'Blakes Projections'!$A$8:$O$500,15,FALSE),VLOOKUP($A385,'Nates Projections'!$A$8:$O$500,15,FALSE)))</f>
        <v>14.2</v>
      </c>
      <c r="P385" s="55">
        <f t="shared" ref="P385:Y385" si="419">IF(F$4="Yes",F385*F$5,0)</f>
        <v>76.5</v>
      </c>
      <c r="Q385" s="55">
        <f t="shared" si="419"/>
        <v>85.5</v>
      </c>
      <c r="R385" s="55">
        <f t="shared" si="419"/>
        <v>0</v>
      </c>
      <c r="S385" s="55">
        <f t="shared" si="419"/>
        <v>3.3</v>
      </c>
      <c r="T385" s="55">
        <f t="shared" si="419"/>
        <v>65.75</v>
      </c>
      <c r="U385" s="55">
        <f t="shared" si="419"/>
        <v>10.139999999999999</v>
      </c>
      <c r="V385" s="55">
        <f t="shared" si="419"/>
        <v>23.76</v>
      </c>
      <c r="W385" s="55">
        <f t="shared" si="419"/>
        <v>0</v>
      </c>
      <c r="X385" s="55">
        <f t="shared" si="419"/>
        <v>0</v>
      </c>
      <c r="Y385" s="56">
        <f t="shared" si="419"/>
        <v>0</v>
      </c>
      <c r="Z385" s="57">
        <f t="shared" si="278"/>
        <v>264.95</v>
      </c>
      <c r="AA385" s="59">
        <f t="shared" si="279"/>
        <v>3.1541666666666663</v>
      </c>
      <c r="AB385" s="59">
        <f t="shared" si="280"/>
        <v>-2.7065380952380949</v>
      </c>
      <c r="AC385" s="1"/>
      <c r="AD385" s="1"/>
      <c r="AE385" s="1"/>
      <c r="AF385" s="1"/>
      <c r="AG385" s="1"/>
      <c r="AH385" s="1"/>
      <c r="AI385" s="1"/>
      <c r="AJ385" s="1"/>
      <c r="AK385" s="1"/>
      <c r="AL385" s="1">
        <f>IFERROR(VLOOKUP(C385,CALC!$K$2:$M$8,2,FALSE),1)</f>
        <v>1.08</v>
      </c>
      <c r="AM385" s="1">
        <f>IFERROR(VLOOKUP(C385,CALC!$K$2:$M$8,3,FALSE),1)</f>
        <v>1.04</v>
      </c>
      <c r="AN385" s="1">
        <f>VLOOKUP(B385,CALC!$E$2:$H$33,3,FALSE)</f>
        <v>1</v>
      </c>
      <c r="AO385" s="1">
        <f>VLOOKUP(B385,CALC!$E$2:$H$33,4,FALSE)</f>
        <v>1</v>
      </c>
      <c r="AP385" s="1"/>
      <c r="AQ385" s="3">
        <f t="shared" si="281"/>
        <v>3.2803333333333331</v>
      </c>
      <c r="AR385" s="3">
        <f t="shared" si="282"/>
        <v>3.4064999999999999</v>
      </c>
      <c r="AS385" s="3">
        <f t="shared" si="283"/>
        <v>3.1541666666666663</v>
      </c>
      <c r="AT385" s="3">
        <f t="shared" si="284"/>
        <v>3.1541666666666663</v>
      </c>
      <c r="AU385" s="3">
        <f t="shared" si="285"/>
        <v>3.2803333333333331</v>
      </c>
      <c r="AV385" s="3">
        <f t="shared" si="286"/>
        <v>3.2803333333333331</v>
      </c>
      <c r="AW385" s="3">
        <f t="shared" si="287"/>
        <v>3.4064999999999999</v>
      </c>
      <c r="AX385" s="3">
        <f t="shared" si="288"/>
        <v>3.4064999999999999</v>
      </c>
      <c r="AY385" s="3">
        <f t="shared" si="289"/>
        <v>-2.6024404761904756</v>
      </c>
      <c r="AZ385" s="3">
        <f t="shared" si="290"/>
        <v>-2.7065380952380949</v>
      </c>
      <c r="BA385" s="3">
        <f t="shared" si="291"/>
        <v>-2.8106357142857137</v>
      </c>
      <c r="BB385" s="3">
        <f t="shared" si="292"/>
        <v>-2.6024404761904756</v>
      </c>
      <c r="BC385" s="3">
        <f t="shared" si="293"/>
        <v>-2.6024404761904756</v>
      </c>
      <c r="BD385" s="3">
        <f t="shared" si="294"/>
        <v>-2.7065380952380949</v>
      </c>
      <c r="BE385" s="3">
        <f t="shared" si="295"/>
        <v>-2.7065380952380949</v>
      </c>
      <c r="BF385" s="3">
        <f t="shared" si="296"/>
        <v>-2.8106357142857137</v>
      </c>
      <c r="BG385" s="3">
        <f t="shared" si="297"/>
        <v>-2.8106357142857137</v>
      </c>
    </row>
    <row r="386" spans="1:59" ht="15" x14ac:dyDescent="0.25">
      <c r="A386" s="38" t="s">
        <v>529</v>
      </c>
      <c r="B386" s="38" t="s">
        <v>51</v>
      </c>
      <c r="C386" s="38" t="s">
        <v>183</v>
      </c>
      <c r="D386" s="38"/>
      <c r="E386" s="39">
        <f>AVERAGE(IFERROR(VLOOKUP($A386,'Nates Projections'!$A$8:$O$500,5,FALSE),VLOOKUP($A386,'Blakes Projections'!$A$8:$O$500,5,FALSE)),IFERROR(VLOOKUP($A386,'Blakes Projections'!$A$8:$O$500,5,FALSE),VLOOKUP($A386,'Nates Projections'!$A$8:$O$500,5,FALSE)))</f>
        <v>84</v>
      </c>
      <c r="F386" s="38">
        <f>AVERAGE(IFERROR(VLOOKUP($A386,'Nates Projections'!$A$8:$O$500,6,FALSE),VLOOKUP($A386,'Blakes Projections'!$A$8:$O$500,6,FALSE)),IFERROR(VLOOKUP($A386,'Blakes Projections'!$A$8:$O$500,6,FALSE),VLOOKUP($A386,'Nates Projections'!$A$8:$O$500,6,FALSE)))</f>
        <v>15.8</v>
      </c>
      <c r="G386" s="38">
        <f>AVERAGE(IFERROR(VLOOKUP($A386,'Nates Projections'!$A$8:$O$500,7,FALSE),VLOOKUP($A386,'Blakes Projections'!$A$8:$O$500,7,FALSE)),IFERROR(VLOOKUP($A386,'Blakes Projections'!$A$8:$O$500,7,FALSE),VLOOKUP($A386,'Nates Projections'!$A$8:$O$500,7,FALSE)))</f>
        <v>17.7</v>
      </c>
      <c r="H386" s="38">
        <f>AVERAGE(IFERROR(VLOOKUP($A386,'Nates Projections'!$A$8:$O$500,8,FALSE),VLOOKUP($A386,'Blakes Projections'!$A$8:$O$500,8,FALSE)),IFERROR(VLOOKUP($A386,'Blakes Projections'!$A$8:$O$500,8,FALSE),VLOOKUP($A386,'Nates Projections'!$A$8:$O$500,8,FALSE)))</f>
        <v>33.6</v>
      </c>
      <c r="I386" s="38">
        <f>AVERAGE(IFERROR(VLOOKUP($A386,'Nates Projections'!$A$8:$O$500,9,FALSE),VLOOKUP($A386,'Blakes Projections'!$A$8:$O$500,9,FALSE)),IFERROR(VLOOKUP($A386,'Blakes Projections'!$A$8:$O$500,9,FALSE),VLOOKUP($A386,'Nates Projections'!$A$8:$O$500,9,FALSE)))</f>
        <v>2.1</v>
      </c>
      <c r="J386" s="38">
        <f>AVERAGE(IFERROR(VLOOKUP($A386,'Nates Projections'!$A$8:$O$500,10,FALSE),VLOOKUP($A386,'Blakes Projections'!$A$8:$O$500,10,FALSE)),IFERROR(VLOOKUP($A386,'Blakes Projections'!$A$8:$O$500,10,FALSE),VLOOKUP($A386,'Nates Projections'!$A$8:$O$500,10,FALSE)))</f>
        <v>118.7</v>
      </c>
      <c r="K386" s="38">
        <f>AVERAGE(IFERROR(VLOOKUP($A386,'Nates Projections'!$A$8:$O$500,11,FALSE),VLOOKUP($A386,'Blakes Projections'!$A$8:$O$500,11,FALSE)),IFERROR(VLOOKUP($A386,'Blakes Projections'!$A$8:$O$500,11,FALSE),VLOOKUP($A386,'Nates Projections'!$A$8:$O$500,11,FALSE)))</f>
        <v>114.6</v>
      </c>
      <c r="L386" s="38">
        <f>AVERAGE(IFERROR(VLOOKUP($A386,'Nates Projections'!$A$8:$O$500,12,FALSE),VLOOKUP($A386,'Blakes Projections'!$A$8:$O$500,12,FALSE)),IFERROR(VLOOKUP($A386,'Blakes Projections'!$A$8:$O$500,12,FALSE),VLOOKUP($A386,'Nates Projections'!$A$8:$O$500,12,FALSE)))</f>
        <v>39</v>
      </c>
      <c r="M386" s="38">
        <f>AVERAGE(IFERROR(VLOOKUP($A386,'Nates Projections'!$A$8:$O$500,13,FALSE),VLOOKUP($A386,'Blakes Projections'!$A$8:$O$500,13,FALSE)),IFERROR(VLOOKUP($A386,'Blakes Projections'!$A$8:$O$500,13,FALSE),VLOOKUP($A386,'Nates Projections'!$A$8:$O$500,13,FALSE)))</f>
        <v>30.5</v>
      </c>
      <c r="N386" s="52">
        <f t="shared" si="276"/>
        <v>0.13310867733782647</v>
      </c>
      <c r="O386" s="71">
        <f>AVERAGE(IFERROR(VLOOKUP($A386,'Nates Projections'!$A$8:$O$500,15,FALSE),VLOOKUP($A386,'Blakes Projections'!$A$8:$O$500,15,FALSE)),IFERROR(VLOOKUP($A386,'Blakes Projections'!$A$8:$O$500,15,FALSE),VLOOKUP($A386,'Nates Projections'!$A$8:$O$500,15,FALSE)))</f>
        <v>14.75</v>
      </c>
      <c r="P386" s="55">
        <f t="shared" ref="P386:Y386" si="420">IF(F$4="Yes",F386*F$5,0)</f>
        <v>79</v>
      </c>
      <c r="Q386" s="55">
        <f t="shared" si="420"/>
        <v>66.375</v>
      </c>
      <c r="R386" s="55">
        <f t="shared" si="420"/>
        <v>0</v>
      </c>
      <c r="S386" s="55">
        <f t="shared" si="420"/>
        <v>1.05</v>
      </c>
      <c r="T386" s="55">
        <f t="shared" si="420"/>
        <v>59.35</v>
      </c>
      <c r="U386" s="55">
        <f t="shared" si="420"/>
        <v>34.379999999999995</v>
      </c>
      <c r="V386" s="55">
        <f t="shared" si="420"/>
        <v>23.4</v>
      </c>
      <c r="W386" s="55">
        <f t="shared" si="420"/>
        <v>0</v>
      </c>
      <c r="X386" s="55">
        <f t="shared" si="420"/>
        <v>0</v>
      </c>
      <c r="Y386" s="56">
        <f t="shared" si="420"/>
        <v>0</v>
      </c>
      <c r="Z386" s="57">
        <f t="shared" si="278"/>
        <v>263.55500000000001</v>
      </c>
      <c r="AA386" s="59">
        <f t="shared" si="279"/>
        <v>3.1375595238095237</v>
      </c>
      <c r="AB386" s="59">
        <f t="shared" si="280"/>
        <v>-2.6958511904761893</v>
      </c>
      <c r="AC386" s="1"/>
      <c r="AD386" s="1"/>
      <c r="AE386" s="1"/>
      <c r="AF386" s="1"/>
      <c r="AG386" s="1"/>
      <c r="AH386" s="1"/>
      <c r="AI386" s="1"/>
      <c r="AJ386" s="1"/>
      <c r="AK386" s="1"/>
      <c r="AL386" s="1">
        <f>IFERROR(VLOOKUP(C386,CALC!$K$2:$M$8,2,FALSE),1)</f>
        <v>1.0900000000000001</v>
      </c>
      <c r="AM386" s="1">
        <f>IFERROR(VLOOKUP(C386,CALC!$K$2:$M$8,3,FALSE),1)</f>
        <v>1.0449999999999999</v>
      </c>
      <c r="AN386" s="1">
        <f>VLOOKUP(B386,CALC!$E$2:$H$33,3,FALSE)</f>
        <v>0.97</v>
      </c>
      <c r="AO386" s="1">
        <f>VLOOKUP(B386,CALC!$E$2:$H$33,4,FALSE)</f>
        <v>0.98499999999999999</v>
      </c>
      <c r="AP386" s="1"/>
      <c r="AQ386" s="3">
        <f t="shared" si="281"/>
        <v>3.278749702380952</v>
      </c>
      <c r="AR386" s="3">
        <f t="shared" si="282"/>
        <v>3.4199398809523811</v>
      </c>
      <c r="AS386" s="3">
        <f t="shared" si="283"/>
        <v>3.0904961309523808</v>
      </c>
      <c r="AT386" s="3">
        <f t="shared" si="284"/>
        <v>3.043432738095238</v>
      </c>
      <c r="AU386" s="3">
        <f t="shared" si="285"/>
        <v>3.2295684568452376</v>
      </c>
      <c r="AV386" s="3">
        <f t="shared" si="286"/>
        <v>3.1803872113095233</v>
      </c>
      <c r="AW386" s="3">
        <f t="shared" si="287"/>
        <v>3.3686407827380953</v>
      </c>
      <c r="AX386" s="3">
        <f t="shared" si="288"/>
        <v>3.3173416845238095</v>
      </c>
      <c r="AY386" s="3">
        <f t="shared" si="289"/>
        <v>-2.6190476190476182</v>
      </c>
      <c r="AZ386" s="3">
        <f t="shared" si="290"/>
        <v>-2.7369047619047606</v>
      </c>
      <c r="BA386" s="3">
        <f t="shared" si="291"/>
        <v>-2.8547619047619039</v>
      </c>
      <c r="BB386" s="3">
        <f t="shared" si="292"/>
        <v>-2.579761904761904</v>
      </c>
      <c r="BC386" s="3">
        <f t="shared" si="293"/>
        <v>-2.5404761904761894</v>
      </c>
      <c r="BD386" s="3">
        <f t="shared" si="294"/>
        <v>-2.6958511904761893</v>
      </c>
      <c r="BE386" s="3">
        <f t="shared" si="295"/>
        <v>-2.6547976190476179</v>
      </c>
      <c r="BF386" s="3">
        <f t="shared" si="296"/>
        <v>-2.8119404761904754</v>
      </c>
      <c r="BG386" s="3">
        <f t="shared" si="297"/>
        <v>-2.7691190476190468</v>
      </c>
    </row>
    <row r="387" spans="1:59" ht="15" x14ac:dyDescent="0.25">
      <c r="A387" s="38" t="s">
        <v>538</v>
      </c>
      <c r="B387" s="38" t="s">
        <v>19</v>
      </c>
      <c r="C387" s="38" t="s">
        <v>191</v>
      </c>
      <c r="D387" s="38"/>
      <c r="E387" s="39">
        <f>AVERAGE(IFERROR(VLOOKUP($A387,'Nates Projections'!$A$8:$O$500,5,FALSE),VLOOKUP($A387,'Blakes Projections'!$A$8:$O$500,5,FALSE)),IFERROR(VLOOKUP($A387,'Blakes Projections'!$A$8:$O$500,5,FALSE),VLOOKUP($A387,'Nates Projections'!$A$8:$O$500,5,FALSE)))</f>
        <v>84</v>
      </c>
      <c r="F387" s="38">
        <f>AVERAGE(IFERROR(VLOOKUP($A387,'Nates Projections'!$A$8:$O$500,6,FALSE),VLOOKUP($A387,'Blakes Projections'!$A$8:$O$500,6,FALSE)),IFERROR(VLOOKUP($A387,'Blakes Projections'!$A$8:$O$500,6,FALSE),VLOOKUP($A387,'Nates Projections'!$A$8:$O$500,6,FALSE)))</f>
        <v>16.549999999999997</v>
      </c>
      <c r="G387" s="38">
        <f>AVERAGE(IFERROR(VLOOKUP($A387,'Nates Projections'!$A$8:$O$500,7,FALSE),VLOOKUP($A387,'Blakes Projections'!$A$8:$O$500,7,FALSE)),IFERROR(VLOOKUP($A387,'Blakes Projections'!$A$8:$O$500,7,FALSE),VLOOKUP($A387,'Nates Projections'!$A$8:$O$500,7,FALSE)))</f>
        <v>25.25</v>
      </c>
      <c r="H387" s="38">
        <f>AVERAGE(IFERROR(VLOOKUP($A387,'Nates Projections'!$A$8:$O$500,8,FALSE),VLOOKUP($A387,'Blakes Projections'!$A$8:$O$500,8,FALSE)),IFERROR(VLOOKUP($A387,'Blakes Projections'!$A$8:$O$500,8,FALSE),VLOOKUP($A387,'Nates Projections'!$A$8:$O$500,8,FALSE)))</f>
        <v>41.75</v>
      </c>
      <c r="I387" s="38">
        <f>AVERAGE(IFERROR(VLOOKUP($A387,'Nates Projections'!$A$8:$O$500,9,FALSE),VLOOKUP($A387,'Blakes Projections'!$A$8:$O$500,9,FALSE)),IFERROR(VLOOKUP($A387,'Blakes Projections'!$A$8:$O$500,9,FALSE),VLOOKUP($A387,'Nates Projections'!$A$8:$O$500,9,FALSE)))</f>
        <v>7.25</v>
      </c>
      <c r="J387" s="38">
        <f>AVERAGE(IFERROR(VLOOKUP($A387,'Nates Projections'!$A$8:$O$500,10,FALSE),VLOOKUP($A387,'Blakes Projections'!$A$8:$O$500,10,FALSE)),IFERROR(VLOOKUP($A387,'Blakes Projections'!$A$8:$O$500,10,FALSE),VLOOKUP($A387,'Nates Projections'!$A$8:$O$500,10,FALSE)))</f>
        <v>122.8</v>
      </c>
      <c r="K387" s="38">
        <f>AVERAGE(IFERROR(VLOOKUP($A387,'Nates Projections'!$A$8:$O$500,11,FALSE),VLOOKUP($A387,'Blakes Projections'!$A$8:$O$500,11,FALSE)),IFERROR(VLOOKUP($A387,'Blakes Projections'!$A$8:$O$500,11,FALSE),VLOOKUP($A387,'Nates Projections'!$A$8:$O$500,11,FALSE)))</f>
        <v>29.35</v>
      </c>
      <c r="L387" s="38">
        <f>AVERAGE(IFERROR(VLOOKUP($A387,'Nates Projections'!$A$8:$O$500,12,FALSE),VLOOKUP($A387,'Blakes Projections'!$A$8:$O$500,12,FALSE)),IFERROR(VLOOKUP($A387,'Blakes Projections'!$A$8:$O$500,12,FALSE),VLOOKUP($A387,'Nates Projections'!$A$8:$O$500,12,FALSE)))</f>
        <v>36.549999999999997</v>
      </c>
      <c r="M387" s="38">
        <f>AVERAGE(IFERROR(VLOOKUP($A387,'Nates Projections'!$A$8:$O$500,13,FALSE),VLOOKUP($A387,'Blakes Projections'!$A$8:$O$500,13,FALSE)),IFERROR(VLOOKUP($A387,'Blakes Projections'!$A$8:$O$500,13,FALSE),VLOOKUP($A387,'Nates Projections'!$A$8:$O$500,13,FALSE)))</f>
        <v>24.75</v>
      </c>
      <c r="N387" s="52">
        <f t="shared" si="276"/>
        <v>0.13477198697068402</v>
      </c>
      <c r="O387" s="71">
        <f>AVERAGE(IFERROR(VLOOKUP($A387,'Nates Projections'!$A$8:$O$500,15,FALSE),VLOOKUP($A387,'Blakes Projections'!$A$8:$O$500,15,FALSE)),IFERROR(VLOOKUP($A387,'Blakes Projections'!$A$8:$O$500,15,FALSE),VLOOKUP($A387,'Nates Projections'!$A$8:$O$500,15,FALSE)))</f>
        <v>14.775</v>
      </c>
      <c r="P387" s="55">
        <f t="shared" ref="P387:Y387" si="421">IF(F$4="Yes",F387*F$5,0)</f>
        <v>82.749999999999986</v>
      </c>
      <c r="Q387" s="55">
        <f t="shared" si="421"/>
        <v>94.6875</v>
      </c>
      <c r="R387" s="55">
        <f t="shared" si="421"/>
        <v>0</v>
      </c>
      <c r="S387" s="55">
        <f t="shared" si="421"/>
        <v>3.625</v>
      </c>
      <c r="T387" s="55">
        <f t="shared" si="421"/>
        <v>61.4</v>
      </c>
      <c r="U387" s="55">
        <f t="shared" si="421"/>
        <v>8.8049999999999997</v>
      </c>
      <c r="V387" s="55">
        <f t="shared" si="421"/>
        <v>21.929999999999996</v>
      </c>
      <c r="W387" s="55">
        <f t="shared" si="421"/>
        <v>0</v>
      </c>
      <c r="X387" s="55">
        <f t="shared" si="421"/>
        <v>0</v>
      </c>
      <c r="Y387" s="56">
        <f t="shared" si="421"/>
        <v>0</v>
      </c>
      <c r="Z387" s="57">
        <f t="shared" si="278"/>
        <v>273.19749999999999</v>
      </c>
      <c r="AA387" s="59">
        <f t="shared" si="279"/>
        <v>3.2523511904761904</v>
      </c>
      <c r="AB387" s="59">
        <f t="shared" si="280"/>
        <v>-2.8244250758928562</v>
      </c>
      <c r="AC387" s="1"/>
      <c r="AD387" s="1"/>
      <c r="AE387" s="1"/>
      <c r="AF387" s="1"/>
      <c r="AG387" s="1"/>
      <c r="AH387" s="1"/>
      <c r="AI387" s="1"/>
      <c r="AJ387" s="1"/>
      <c r="AK387" s="1"/>
      <c r="AL387" s="1">
        <f>IFERROR(VLOOKUP(C387,CALC!$K$2:$M$8,2,FALSE),1)</f>
        <v>1.06</v>
      </c>
      <c r="AM387" s="1">
        <f>IFERROR(VLOOKUP(C387,CALC!$K$2:$M$8,3,FALSE),1)</f>
        <v>1.03</v>
      </c>
      <c r="AN387" s="1">
        <f>VLOOKUP(B387,CALC!$E$2:$H$33,3,FALSE)</f>
        <v>1.19</v>
      </c>
      <c r="AO387" s="1">
        <f>VLOOKUP(B387,CALC!$E$2:$H$33,4,FALSE)</f>
        <v>1.095</v>
      </c>
      <c r="AP387" s="1"/>
      <c r="AQ387" s="3">
        <f t="shared" si="281"/>
        <v>3.3499217261904763</v>
      </c>
      <c r="AR387" s="3">
        <f t="shared" si="282"/>
        <v>3.4474922619047619</v>
      </c>
      <c r="AS387" s="3">
        <f t="shared" si="283"/>
        <v>3.5613245535714282</v>
      </c>
      <c r="AT387" s="3">
        <f t="shared" si="284"/>
        <v>3.8702979166666664</v>
      </c>
      <c r="AU387" s="3">
        <f t="shared" si="285"/>
        <v>3.6681642901785714</v>
      </c>
      <c r="AV387" s="3">
        <f t="shared" si="286"/>
        <v>3.9864068541666668</v>
      </c>
      <c r="AW387" s="3">
        <f t="shared" si="287"/>
        <v>3.7750040267857141</v>
      </c>
      <c r="AX387" s="3">
        <f t="shared" si="288"/>
        <v>4.1025157916666668</v>
      </c>
      <c r="AY387" s="3">
        <f t="shared" si="289"/>
        <v>-2.5042559523809516</v>
      </c>
      <c r="AZ387" s="3">
        <f t="shared" si="290"/>
        <v>-2.5793836309523801</v>
      </c>
      <c r="BA387" s="3">
        <f t="shared" si="291"/>
        <v>-2.6545113095238086</v>
      </c>
      <c r="BB387" s="3">
        <f t="shared" si="292"/>
        <v>-2.742160267857142</v>
      </c>
      <c r="BC387" s="3">
        <f t="shared" si="293"/>
        <v>-2.9800645833333324</v>
      </c>
      <c r="BD387" s="3">
        <f t="shared" si="294"/>
        <v>-2.8244250758928562</v>
      </c>
      <c r="BE387" s="3">
        <f t="shared" si="295"/>
        <v>-3.0694665208333323</v>
      </c>
      <c r="BF387" s="3">
        <f t="shared" si="296"/>
        <v>-2.9066898839285704</v>
      </c>
      <c r="BG387" s="3">
        <f t="shared" si="297"/>
        <v>-3.1588684583333322</v>
      </c>
    </row>
    <row r="388" spans="1:59" ht="15" x14ac:dyDescent="0.25">
      <c r="A388" s="38" t="s">
        <v>567</v>
      </c>
      <c r="B388" s="38" t="s">
        <v>25</v>
      </c>
      <c r="C388" s="38" t="s">
        <v>153</v>
      </c>
      <c r="D388" s="1"/>
      <c r="E388" s="39">
        <f>AVERAGE(IFERROR(VLOOKUP($A388,'Nates Projections'!$A$8:$O$500,5,FALSE),VLOOKUP($A388,'Blakes Projections'!$A$8:$O$500,5,FALSE)),IFERROR(VLOOKUP($A388,'Blakes Projections'!$A$8:$O$500,5,FALSE),VLOOKUP($A388,'Nates Projections'!$A$8:$O$500,5,FALSE)))</f>
        <v>84</v>
      </c>
      <c r="F388" s="40">
        <f>AVERAGE(IFERROR(VLOOKUP($A388,'Nates Projections'!$A$8:$O$500,6,FALSE),VLOOKUP($A388,'Blakes Projections'!$A$8:$O$500,6,FALSE)),IFERROR(VLOOKUP($A388,'Blakes Projections'!$A$8:$O$500,6,FALSE),VLOOKUP($A388,'Nates Projections'!$A$8:$O$500,6,FALSE)))</f>
        <v>10.8</v>
      </c>
      <c r="G388" s="40">
        <f>AVERAGE(IFERROR(VLOOKUP($A388,'Nates Projections'!$A$8:$O$500,7,FALSE),VLOOKUP($A388,'Blakes Projections'!$A$8:$O$500,7,FALSE)),IFERROR(VLOOKUP($A388,'Blakes Projections'!$A$8:$O$500,7,FALSE),VLOOKUP($A388,'Nates Projections'!$A$8:$O$500,7,FALSE)))</f>
        <v>22.8</v>
      </c>
      <c r="H388" s="40">
        <f>AVERAGE(IFERROR(VLOOKUP($A388,'Nates Projections'!$A$8:$O$500,8,FALSE),VLOOKUP($A388,'Blakes Projections'!$A$8:$O$500,8,FALSE)),IFERROR(VLOOKUP($A388,'Blakes Projections'!$A$8:$O$500,8,FALSE),VLOOKUP($A388,'Nates Projections'!$A$8:$O$500,8,FALSE)))</f>
        <v>33.6</v>
      </c>
      <c r="I388" s="40">
        <f>AVERAGE(IFERROR(VLOOKUP($A388,'Nates Projections'!$A$8:$O$500,9,FALSE),VLOOKUP($A388,'Blakes Projections'!$A$8:$O$500,9,FALSE)),IFERROR(VLOOKUP($A388,'Blakes Projections'!$A$8:$O$500,9,FALSE),VLOOKUP($A388,'Nates Projections'!$A$8:$O$500,9,FALSE)))</f>
        <v>7.7</v>
      </c>
      <c r="J388" s="40">
        <f>AVERAGE(IFERROR(VLOOKUP($A388,'Nates Projections'!$A$8:$O$500,10,FALSE),VLOOKUP($A388,'Blakes Projections'!$A$8:$O$500,10,FALSE)),IFERROR(VLOOKUP($A388,'Blakes Projections'!$A$8:$O$500,10,FALSE),VLOOKUP($A388,'Nates Projections'!$A$8:$O$500,10,FALSE)))</f>
        <v>96.1</v>
      </c>
      <c r="K388" s="40">
        <f>AVERAGE(IFERROR(VLOOKUP($A388,'Nates Projections'!$A$8:$O$500,11,FALSE),VLOOKUP($A388,'Blakes Projections'!$A$8:$O$500,11,FALSE)),IFERROR(VLOOKUP($A388,'Blakes Projections'!$A$8:$O$500,11,FALSE),VLOOKUP($A388,'Nates Projections'!$A$8:$O$500,11,FALSE)))</f>
        <v>134.6</v>
      </c>
      <c r="L388" s="40">
        <f>AVERAGE(IFERROR(VLOOKUP($A388,'Nates Projections'!$A$8:$O$500,12,FALSE),VLOOKUP($A388,'Blakes Projections'!$A$8:$O$500,12,FALSE)),IFERROR(VLOOKUP($A388,'Blakes Projections'!$A$8:$O$500,12,FALSE),VLOOKUP($A388,'Nates Projections'!$A$8:$O$500,12,FALSE)))</f>
        <v>55.7</v>
      </c>
      <c r="M388" s="40">
        <f>AVERAGE(IFERROR(VLOOKUP($A388,'Nates Projections'!$A$8:$O$500,13,FALSE),VLOOKUP($A388,'Blakes Projections'!$A$8:$O$500,13,FALSE)),IFERROR(VLOOKUP($A388,'Blakes Projections'!$A$8:$O$500,13,FALSE),VLOOKUP($A388,'Nates Projections'!$A$8:$O$500,13,FALSE)))</f>
        <v>40.4</v>
      </c>
      <c r="N388" s="52">
        <f t="shared" si="276"/>
        <v>0.11238293444328826</v>
      </c>
      <c r="O388" s="124">
        <f>AVERAGE(IFERROR(VLOOKUP($A388,'Nates Projections'!$A$8:$O$500,15,FALSE),VLOOKUP($A388,'Blakes Projections'!$A$8:$O$500,15,FALSE)),IFERROR(VLOOKUP($A388,'Blakes Projections'!$A$8:$O$500,15,FALSE),VLOOKUP($A388,'Nates Projections'!$A$8:$O$500,15,FALSE)))</f>
        <v>14.9</v>
      </c>
      <c r="P388" s="55">
        <f t="shared" ref="P388:Y388" si="422">IF(F$4="Yes",F388*F$5,0)</f>
        <v>54</v>
      </c>
      <c r="Q388" s="55">
        <f t="shared" si="422"/>
        <v>85.5</v>
      </c>
      <c r="R388" s="55">
        <f t="shared" si="422"/>
        <v>0</v>
      </c>
      <c r="S388" s="55">
        <f t="shared" si="422"/>
        <v>3.85</v>
      </c>
      <c r="T388" s="55">
        <f t="shared" si="422"/>
        <v>48.05</v>
      </c>
      <c r="U388" s="55">
        <f t="shared" si="422"/>
        <v>40.379999999999995</v>
      </c>
      <c r="V388" s="55">
        <f t="shared" si="422"/>
        <v>33.42</v>
      </c>
      <c r="W388" s="55">
        <f t="shared" si="422"/>
        <v>0</v>
      </c>
      <c r="X388" s="55">
        <f t="shared" si="422"/>
        <v>0</v>
      </c>
      <c r="Y388" s="56">
        <f t="shared" si="422"/>
        <v>0</v>
      </c>
      <c r="Z388" s="57">
        <f t="shared" si="278"/>
        <v>265.2</v>
      </c>
      <c r="AA388" s="59">
        <f t="shared" si="279"/>
        <v>3.157142857142857</v>
      </c>
      <c r="AB388" s="59">
        <f t="shared" si="280"/>
        <v>-2.751272999999999</v>
      </c>
      <c r="AC388" s="1"/>
      <c r="AD388" s="1"/>
      <c r="AE388" s="1"/>
      <c r="AF388" s="1"/>
      <c r="AG388" s="1"/>
      <c r="AH388" s="1"/>
      <c r="AI388" s="1"/>
      <c r="AJ388" s="1"/>
      <c r="AK388" s="1"/>
      <c r="AL388" s="1">
        <f>IFERROR(VLOOKUP(C388,CALC!$K$2:$M$8,2,FALSE),1)</f>
        <v>0.96</v>
      </c>
      <c r="AM388" s="1">
        <f>IFERROR(VLOOKUP(C388,CALC!$K$2:$M$8,3,FALSE),1)</f>
        <v>0.98</v>
      </c>
      <c r="AN388" s="1">
        <f>VLOOKUP(B388,CALC!$E$2:$H$33,3,FALSE)</f>
        <v>1.1599999999999999</v>
      </c>
      <c r="AO388" s="1">
        <f>VLOOKUP(B388,CALC!$E$2:$H$33,4,FALSE)</f>
        <v>1.08</v>
      </c>
      <c r="AP388" s="1"/>
      <c r="AQ388" s="3">
        <f t="shared" si="281"/>
        <v>3.0939999999999999</v>
      </c>
      <c r="AR388" s="3">
        <f t="shared" si="282"/>
        <v>3.0308571428571427</v>
      </c>
      <c r="AS388" s="3">
        <f t="shared" si="283"/>
        <v>3.4097142857142857</v>
      </c>
      <c r="AT388" s="3">
        <f t="shared" si="284"/>
        <v>3.6622857142857139</v>
      </c>
      <c r="AU388" s="3">
        <f t="shared" si="285"/>
        <v>3.34152</v>
      </c>
      <c r="AV388" s="3">
        <f t="shared" si="286"/>
        <v>3.5890399999999998</v>
      </c>
      <c r="AW388" s="3">
        <f t="shared" si="287"/>
        <v>3.2733257142857144</v>
      </c>
      <c r="AX388" s="3">
        <f t="shared" si="288"/>
        <v>3.5157942857142852</v>
      </c>
      <c r="AY388" s="3">
        <f t="shared" si="289"/>
        <v>-2.5994642857142849</v>
      </c>
      <c r="AZ388" s="3">
        <f t="shared" si="290"/>
        <v>-2.547474999999999</v>
      </c>
      <c r="BA388" s="3">
        <f t="shared" si="291"/>
        <v>-2.4954857142857132</v>
      </c>
      <c r="BB388" s="3">
        <f t="shared" si="292"/>
        <v>-2.8074214285714278</v>
      </c>
      <c r="BC388" s="3">
        <f t="shared" si="293"/>
        <v>-3.0153785714285704</v>
      </c>
      <c r="BD388" s="3">
        <f t="shared" si="294"/>
        <v>-2.751272999999999</v>
      </c>
      <c r="BE388" s="3">
        <f t="shared" si="295"/>
        <v>-2.9550709999999989</v>
      </c>
      <c r="BF388" s="3">
        <f t="shared" si="296"/>
        <v>-2.6951245714285705</v>
      </c>
      <c r="BG388" s="3">
        <f t="shared" si="297"/>
        <v>-2.894763428571427</v>
      </c>
    </row>
    <row r="389" spans="1:59" ht="15" x14ac:dyDescent="0.25">
      <c r="A389" s="38" t="s">
        <v>541</v>
      </c>
      <c r="B389" s="38" t="s">
        <v>56</v>
      </c>
      <c r="C389" s="38" t="s">
        <v>183</v>
      </c>
      <c r="D389" s="38"/>
      <c r="E389" s="39">
        <f>AVERAGE(IFERROR(VLOOKUP($A389,'Nates Projections'!$A$8:$O$500,5,FALSE),VLOOKUP($A389,'Blakes Projections'!$A$8:$O$500,5,FALSE)),IFERROR(VLOOKUP($A389,'Blakes Projections'!$A$8:$O$500,5,FALSE),VLOOKUP($A389,'Nates Projections'!$A$8:$O$500,5,FALSE)))</f>
        <v>84</v>
      </c>
      <c r="F389" s="38">
        <f>AVERAGE(IFERROR(VLOOKUP($A389,'Nates Projections'!$A$8:$O$500,6,FALSE),VLOOKUP($A389,'Blakes Projections'!$A$8:$O$500,6,FALSE)),IFERROR(VLOOKUP($A389,'Blakes Projections'!$A$8:$O$500,6,FALSE),VLOOKUP($A389,'Nates Projections'!$A$8:$O$500,6,FALSE)))</f>
        <v>16.2</v>
      </c>
      <c r="G389" s="38">
        <f>AVERAGE(IFERROR(VLOOKUP($A389,'Nates Projections'!$A$8:$O$500,7,FALSE),VLOOKUP($A389,'Blakes Projections'!$A$8:$O$500,7,FALSE)),IFERROR(VLOOKUP($A389,'Blakes Projections'!$A$8:$O$500,7,FALSE),VLOOKUP($A389,'Nates Projections'!$A$8:$O$500,7,FALSE)))</f>
        <v>20.7</v>
      </c>
      <c r="H389" s="38">
        <f>AVERAGE(IFERROR(VLOOKUP($A389,'Nates Projections'!$A$8:$O$500,8,FALSE),VLOOKUP($A389,'Blakes Projections'!$A$8:$O$500,8,FALSE)),IFERROR(VLOOKUP($A389,'Blakes Projections'!$A$8:$O$500,8,FALSE),VLOOKUP($A389,'Nates Projections'!$A$8:$O$500,8,FALSE)))</f>
        <v>36.900000000000006</v>
      </c>
      <c r="I389" s="38">
        <f>AVERAGE(IFERROR(VLOOKUP($A389,'Nates Projections'!$A$8:$O$500,9,FALSE),VLOOKUP($A389,'Blakes Projections'!$A$8:$O$500,9,FALSE)),IFERROR(VLOOKUP($A389,'Blakes Projections'!$A$8:$O$500,9,FALSE),VLOOKUP($A389,'Nates Projections'!$A$8:$O$500,9,FALSE)))</f>
        <v>4.9000000000000004</v>
      </c>
      <c r="J389" s="38">
        <f>AVERAGE(IFERROR(VLOOKUP($A389,'Nates Projections'!$A$8:$O$500,10,FALSE),VLOOKUP($A389,'Blakes Projections'!$A$8:$O$500,10,FALSE)),IFERROR(VLOOKUP($A389,'Blakes Projections'!$A$8:$O$500,10,FALSE),VLOOKUP($A389,'Nates Projections'!$A$8:$O$500,10,FALSE)))</f>
        <v>131.19999999999999</v>
      </c>
      <c r="K389" s="38">
        <f>AVERAGE(IFERROR(VLOOKUP($A389,'Nates Projections'!$A$8:$O$500,11,FALSE),VLOOKUP($A389,'Blakes Projections'!$A$8:$O$500,11,FALSE)),IFERROR(VLOOKUP($A389,'Blakes Projections'!$A$8:$O$500,11,FALSE),VLOOKUP($A389,'Nates Projections'!$A$8:$O$500,11,FALSE)))</f>
        <v>47.9</v>
      </c>
      <c r="L389" s="38">
        <f>AVERAGE(IFERROR(VLOOKUP($A389,'Nates Projections'!$A$8:$O$500,12,FALSE),VLOOKUP($A389,'Blakes Projections'!$A$8:$O$500,12,FALSE)),IFERROR(VLOOKUP($A389,'Blakes Projections'!$A$8:$O$500,12,FALSE),VLOOKUP($A389,'Nates Projections'!$A$8:$O$500,12,FALSE)))</f>
        <v>50.099999999999994</v>
      </c>
      <c r="M389" s="38">
        <f>AVERAGE(IFERROR(VLOOKUP($A389,'Nates Projections'!$A$8:$O$500,13,FALSE),VLOOKUP($A389,'Blakes Projections'!$A$8:$O$500,13,FALSE)),IFERROR(VLOOKUP($A389,'Blakes Projections'!$A$8:$O$500,13,FALSE),VLOOKUP($A389,'Nates Projections'!$A$8:$O$500,13,FALSE)))</f>
        <v>19.3</v>
      </c>
      <c r="N389" s="52">
        <f t="shared" si="276"/>
        <v>0.12347560975609756</v>
      </c>
      <c r="O389" s="71">
        <f>AVERAGE(IFERROR(VLOOKUP($A389,'Nates Projections'!$A$8:$O$500,15,FALSE),VLOOKUP($A389,'Blakes Projections'!$A$8:$O$500,15,FALSE)),IFERROR(VLOOKUP($A389,'Blakes Projections'!$A$8:$O$500,15,FALSE),VLOOKUP($A389,'Nates Projections'!$A$8:$O$500,15,FALSE)))</f>
        <v>14.55</v>
      </c>
      <c r="P389" s="55">
        <f t="shared" ref="P389:Y389" si="423">IF(F$4="Yes",F389*F$5,0)</f>
        <v>81</v>
      </c>
      <c r="Q389" s="55">
        <f t="shared" si="423"/>
        <v>77.625</v>
      </c>
      <c r="R389" s="55">
        <f t="shared" si="423"/>
        <v>0</v>
      </c>
      <c r="S389" s="55">
        <f t="shared" si="423"/>
        <v>2.4500000000000002</v>
      </c>
      <c r="T389" s="55">
        <f t="shared" si="423"/>
        <v>65.599999999999994</v>
      </c>
      <c r="U389" s="55">
        <f t="shared" si="423"/>
        <v>14.37</v>
      </c>
      <c r="V389" s="55">
        <f t="shared" si="423"/>
        <v>30.059999999999995</v>
      </c>
      <c r="W389" s="55">
        <f t="shared" si="423"/>
        <v>0</v>
      </c>
      <c r="X389" s="55">
        <f t="shared" si="423"/>
        <v>0</v>
      </c>
      <c r="Y389" s="56">
        <f t="shared" si="423"/>
        <v>0</v>
      </c>
      <c r="Z389" s="57">
        <f t="shared" si="278"/>
        <v>271.10499999999996</v>
      </c>
      <c r="AA389" s="59">
        <f t="shared" si="279"/>
        <v>3.2274404761904756</v>
      </c>
      <c r="AB389" s="59">
        <f t="shared" si="280"/>
        <v>-2.8279877083333322</v>
      </c>
      <c r="AC389" s="1"/>
      <c r="AD389" s="1"/>
      <c r="AE389" s="1"/>
      <c r="AF389" s="1"/>
      <c r="AG389" s="1"/>
      <c r="AH389" s="1"/>
      <c r="AI389" s="1"/>
      <c r="AJ389" s="1"/>
      <c r="AK389" s="1"/>
      <c r="AL389" s="1">
        <f>IFERROR(VLOOKUP(C389,CALC!$K$2:$M$8,2,FALSE),1)</f>
        <v>1.0900000000000001</v>
      </c>
      <c r="AM389" s="1">
        <f>IFERROR(VLOOKUP(C389,CALC!$K$2:$M$8,3,FALSE),1)</f>
        <v>1.0449999999999999</v>
      </c>
      <c r="AN389" s="1">
        <f>VLOOKUP(B389,CALC!$E$2:$H$33,3,FALSE)</f>
        <v>1.1399999999999999</v>
      </c>
      <c r="AO389" s="1">
        <f>VLOOKUP(B389,CALC!$E$2:$H$33,4,FALSE)</f>
        <v>1.0699999999999998</v>
      </c>
      <c r="AP389" s="1"/>
      <c r="AQ389" s="3">
        <f t="shared" si="281"/>
        <v>3.3726752976190468</v>
      </c>
      <c r="AR389" s="3">
        <f t="shared" si="282"/>
        <v>3.5179101190476185</v>
      </c>
      <c r="AS389" s="3">
        <f t="shared" si="283"/>
        <v>3.4533613095238085</v>
      </c>
      <c r="AT389" s="3">
        <f t="shared" si="284"/>
        <v>3.6792821428571418</v>
      </c>
      <c r="AU389" s="3">
        <f t="shared" si="285"/>
        <v>3.6087625684523794</v>
      </c>
      <c r="AV389" s="3">
        <f t="shared" si="286"/>
        <v>3.8448498392857129</v>
      </c>
      <c r="AW389" s="3">
        <f t="shared" si="287"/>
        <v>3.7641638273809512</v>
      </c>
      <c r="AX389" s="3">
        <f t="shared" si="288"/>
        <v>4.0104175357142848</v>
      </c>
      <c r="AY389" s="3">
        <f t="shared" si="289"/>
        <v>-2.5291666666666663</v>
      </c>
      <c r="AZ389" s="3">
        <f t="shared" si="290"/>
        <v>-2.6429791666666662</v>
      </c>
      <c r="BA389" s="3">
        <f t="shared" si="291"/>
        <v>-2.7567916666666665</v>
      </c>
      <c r="BB389" s="3">
        <f t="shared" si="292"/>
        <v>-2.7062083333333327</v>
      </c>
      <c r="BC389" s="3">
        <f t="shared" si="293"/>
        <v>-2.8832499999999994</v>
      </c>
      <c r="BD389" s="3">
        <f t="shared" si="294"/>
        <v>-2.8279877083333322</v>
      </c>
      <c r="BE389" s="3">
        <f t="shared" si="295"/>
        <v>-3.0129962499999992</v>
      </c>
      <c r="BF389" s="3">
        <f t="shared" si="296"/>
        <v>-2.9497670833333327</v>
      </c>
      <c r="BG389" s="3">
        <f t="shared" si="297"/>
        <v>-3.1427424999999998</v>
      </c>
    </row>
    <row r="390" spans="1:59" ht="15" x14ac:dyDescent="0.25">
      <c r="A390" s="38" t="s">
        <v>582</v>
      </c>
      <c r="B390" s="38" t="s">
        <v>49</v>
      </c>
      <c r="C390" s="38" t="s">
        <v>179</v>
      </c>
      <c r="D390" s="1"/>
      <c r="E390" s="39">
        <f>AVERAGE(IFERROR(VLOOKUP($A390,'Nates Projections'!$A$8:$O$500,5,FALSE),VLOOKUP($A390,'Blakes Projections'!$A$8:$O$500,5,FALSE)),IFERROR(VLOOKUP($A390,'Blakes Projections'!$A$8:$O$500,5,FALSE),VLOOKUP($A390,'Nates Projections'!$A$8:$O$500,5,FALSE)))</f>
        <v>84</v>
      </c>
      <c r="F390" s="40">
        <f>AVERAGE(IFERROR(VLOOKUP($A390,'Nates Projections'!$A$8:$O$500,6,FALSE),VLOOKUP($A390,'Blakes Projections'!$A$8:$O$500,6,FALSE)),IFERROR(VLOOKUP($A390,'Blakes Projections'!$A$8:$O$500,6,FALSE),VLOOKUP($A390,'Nates Projections'!$A$8:$O$500,6,FALSE)))</f>
        <v>13.6</v>
      </c>
      <c r="G390" s="40">
        <f>AVERAGE(IFERROR(VLOOKUP($A390,'Nates Projections'!$A$8:$O$500,7,FALSE),VLOOKUP($A390,'Blakes Projections'!$A$8:$O$500,7,FALSE)),IFERROR(VLOOKUP($A390,'Blakes Projections'!$A$8:$O$500,7,FALSE),VLOOKUP($A390,'Nates Projections'!$A$8:$O$500,7,FALSE)))</f>
        <v>21.2</v>
      </c>
      <c r="H390" s="40">
        <f>AVERAGE(IFERROR(VLOOKUP($A390,'Nates Projections'!$A$8:$O$500,8,FALSE),VLOOKUP($A390,'Blakes Projections'!$A$8:$O$500,8,FALSE)),IFERROR(VLOOKUP($A390,'Blakes Projections'!$A$8:$O$500,8,FALSE),VLOOKUP($A390,'Nates Projections'!$A$8:$O$500,8,FALSE)))</f>
        <v>34.799999999999997</v>
      </c>
      <c r="I390" s="40">
        <f>AVERAGE(IFERROR(VLOOKUP($A390,'Nates Projections'!$A$8:$O$500,9,FALSE),VLOOKUP($A390,'Blakes Projections'!$A$8:$O$500,9,FALSE)),IFERROR(VLOOKUP($A390,'Blakes Projections'!$A$8:$O$500,9,FALSE),VLOOKUP($A390,'Nates Projections'!$A$8:$O$500,9,FALSE)))</f>
        <v>6.3</v>
      </c>
      <c r="J390" s="40">
        <f>AVERAGE(IFERROR(VLOOKUP($A390,'Nates Projections'!$A$8:$O$500,10,FALSE),VLOOKUP($A390,'Blakes Projections'!$A$8:$O$500,10,FALSE)),IFERROR(VLOOKUP($A390,'Blakes Projections'!$A$8:$O$500,10,FALSE),VLOOKUP($A390,'Nates Projections'!$A$8:$O$500,10,FALSE)))</f>
        <v>106.9</v>
      </c>
      <c r="K390" s="40">
        <f>AVERAGE(IFERROR(VLOOKUP($A390,'Nates Projections'!$A$8:$O$500,11,FALSE),VLOOKUP($A390,'Blakes Projections'!$A$8:$O$500,11,FALSE)),IFERROR(VLOOKUP($A390,'Blakes Projections'!$A$8:$O$500,11,FALSE),VLOOKUP($A390,'Nates Projections'!$A$8:$O$500,11,FALSE)))</f>
        <v>68.599999999999994</v>
      </c>
      <c r="L390" s="40">
        <f>AVERAGE(IFERROR(VLOOKUP($A390,'Nates Projections'!$A$8:$O$500,12,FALSE),VLOOKUP($A390,'Blakes Projections'!$A$8:$O$500,12,FALSE)),IFERROR(VLOOKUP($A390,'Blakes Projections'!$A$8:$O$500,12,FALSE),VLOOKUP($A390,'Nates Projections'!$A$8:$O$500,12,FALSE)))</f>
        <v>22.6</v>
      </c>
      <c r="M390" s="40">
        <f>AVERAGE(IFERROR(VLOOKUP($A390,'Nates Projections'!$A$8:$O$500,13,FALSE),VLOOKUP($A390,'Blakes Projections'!$A$8:$O$500,13,FALSE)),IFERROR(VLOOKUP($A390,'Blakes Projections'!$A$8:$O$500,13,FALSE),VLOOKUP($A390,'Nates Projections'!$A$8:$O$500,13,FALSE)))</f>
        <v>17.5</v>
      </c>
      <c r="N390" s="52">
        <f t="shared" si="276"/>
        <v>0.12722170252572496</v>
      </c>
      <c r="O390" s="124">
        <f>AVERAGE(IFERROR(VLOOKUP($A390,'Nates Projections'!$A$8:$O$500,15,FALSE),VLOOKUP($A390,'Blakes Projections'!$A$8:$O$500,15,FALSE)),IFERROR(VLOOKUP($A390,'Blakes Projections'!$A$8:$O$500,15,FALSE),VLOOKUP($A390,'Nates Projections'!$A$8:$O$500,15,FALSE)))</f>
        <v>14.65</v>
      </c>
      <c r="P390" s="55">
        <f t="shared" ref="P390:Y390" si="424">IF(F$4="Yes",F390*F$5,0)</f>
        <v>68</v>
      </c>
      <c r="Q390" s="55">
        <f t="shared" si="424"/>
        <v>79.5</v>
      </c>
      <c r="R390" s="55">
        <f t="shared" si="424"/>
        <v>0</v>
      </c>
      <c r="S390" s="55">
        <f t="shared" si="424"/>
        <v>3.15</v>
      </c>
      <c r="T390" s="55">
        <f t="shared" si="424"/>
        <v>53.45</v>
      </c>
      <c r="U390" s="55">
        <f t="shared" si="424"/>
        <v>20.58</v>
      </c>
      <c r="V390" s="55">
        <f t="shared" si="424"/>
        <v>13.56</v>
      </c>
      <c r="W390" s="55">
        <f t="shared" si="424"/>
        <v>0</v>
      </c>
      <c r="X390" s="55">
        <f t="shared" si="424"/>
        <v>0</v>
      </c>
      <c r="Y390" s="56">
        <f t="shared" si="424"/>
        <v>0</v>
      </c>
      <c r="Z390" s="57">
        <f t="shared" si="278"/>
        <v>238.24</v>
      </c>
      <c r="AA390" s="59">
        <f t="shared" si="279"/>
        <v>2.8361904761904762</v>
      </c>
      <c r="AB390" s="59">
        <f t="shared" si="280"/>
        <v>-2.5769026562499993</v>
      </c>
      <c r="AC390" s="1"/>
      <c r="AD390" s="1"/>
      <c r="AE390" s="1"/>
      <c r="AF390" s="1"/>
      <c r="AG390" s="1"/>
      <c r="AH390" s="1"/>
      <c r="AI390" s="1"/>
      <c r="AJ390" s="1"/>
      <c r="AK390" s="1"/>
      <c r="AL390" s="1">
        <f>IFERROR(VLOOKUP(C390,CALC!$K$2:$M$8,2,FALSE),1)</f>
        <v>0.95</v>
      </c>
      <c r="AM390" s="1">
        <f>IFERROR(VLOOKUP(C390,CALC!$K$2:$M$8,3,FALSE),1)</f>
        <v>0.97499999999999998</v>
      </c>
      <c r="AN390" s="1">
        <f>VLOOKUP(B390,CALC!$E$2:$H$33,3,FALSE)</f>
        <v>0.81</v>
      </c>
      <c r="AO390" s="1">
        <f>VLOOKUP(B390,CALC!$E$2:$H$33,4,FALSE)</f>
        <v>0.90500000000000003</v>
      </c>
      <c r="AP390" s="1"/>
      <c r="AQ390" s="3">
        <f t="shared" si="281"/>
        <v>2.7652857142857141</v>
      </c>
      <c r="AR390" s="3">
        <f t="shared" si="282"/>
        <v>2.6943809523809521</v>
      </c>
      <c r="AS390" s="3">
        <f t="shared" si="283"/>
        <v>2.5667523809523809</v>
      </c>
      <c r="AT390" s="3">
        <f t="shared" si="284"/>
        <v>2.2973142857142856</v>
      </c>
      <c r="AU390" s="3">
        <f t="shared" si="285"/>
        <v>2.5025835714285716</v>
      </c>
      <c r="AV390" s="3">
        <f t="shared" si="286"/>
        <v>2.2398814285714286</v>
      </c>
      <c r="AW390" s="3">
        <f t="shared" si="287"/>
        <v>2.4384147619047618</v>
      </c>
      <c r="AX390" s="3">
        <f t="shared" si="288"/>
        <v>2.1824485714285715</v>
      </c>
      <c r="AY390" s="3">
        <f t="shared" si="289"/>
        <v>-2.9204166666666658</v>
      </c>
      <c r="AZ390" s="3">
        <f t="shared" si="290"/>
        <v>-2.8474062499999993</v>
      </c>
      <c r="BA390" s="3">
        <f t="shared" si="291"/>
        <v>-2.7743958333333323</v>
      </c>
      <c r="BB390" s="3">
        <f t="shared" si="292"/>
        <v>-2.6429770833333328</v>
      </c>
      <c r="BC390" s="3">
        <f t="shared" si="293"/>
        <v>-2.3655374999999994</v>
      </c>
      <c r="BD390" s="3">
        <f t="shared" si="294"/>
        <v>-2.5769026562499993</v>
      </c>
      <c r="BE390" s="3">
        <f t="shared" si="295"/>
        <v>-2.3063990624999997</v>
      </c>
      <c r="BF390" s="3">
        <f t="shared" si="296"/>
        <v>-2.5108282291666657</v>
      </c>
      <c r="BG390" s="3">
        <f t="shared" si="297"/>
        <v>-2.2472606249999991</v>
      </c>
    </row>
    <row r="391" spans="1:59" ht="15" x14ac:dyDescent="0.25">
      <c r="A391" s="38" t="s">
        <v>576</v>
      </c>
      <c r="B391" s="38" t="s">
        <v>63</v>
      </c>
      <c r="C391" s="38" t="s">
        <v>191</v>
      </c>
      <c r="D391" s="1"/>
      <c r="E391" s="39">
        <f>AVERAGE(IFERROR(VLOOKUP($A391,'Nates Projections'!$A$8:$O$500,5,FALSE),VLOOKUP($A391,'Blakes Projections'!$A$8:$O$500,5,FALSE)),IFERROR(VLOOKUP($A391,'Blakes Projections'!$A$8:$O$500,5,FALSE),VLOOKUP($A391,'Nates Projections'!$A$8:$O$500,5,FALSE)))</f>
        <v>84</v>
      </c>
      <c r="F391" s="40">
        <f>AVERAGE(IFERROR(VLOOKUP($A391,'Nates Projections'!$A$8:$O$500,6,FALSE),VLOOKUP($A391,'Blakes Projections'!$A$8:$O$500,6,FALSE)),IFERROR(VLOOKUP($A391,'Blakes Projections'!$A$8:$O$500,6,FALSE),VLOOKUP($A391,'Nates Projections'!$A$8:$O$500,6,FALSE)))</f>
        <v>16.7</v>
      </c>
      <c r="G391" s="40">
        <f>AVERAGE(IFERROR(VLOOKUP($A391,'Nates Projections'!$A$8:$O$500,7,FALSE),VLOOKUP($A391,'Blakes Projections'!$A$8:$O$500,7,FALSE)),IFERROR(VLOOKUP($A391,'Blakes Projections'!$A$8:$O$500,7,FALSE),VLOOKUP($A391,'Nates Projections'!$A$8:$O$500,7,FALSE)))</f>
        <v>19.5</v>
      </c>
      <c r="H391" s="40">
        <f>AVERAGE(IFERROR(VLOOKUP($A391,'Nates Projections'!$A$8:$O$500,8,FALSE),VLOOKUP($A391,'Blakes Projections'!$A$8:$O$500,8,FALSE)),IFERROR(VLOOKUP($A391,'Blakes Projections'!$A$8:$O$500,8,FALSE),VLOOKUP($A391,'Nates Projections'!$A$8:$O$500,8,FALSE)))</f>
        <v>36.200000000000003</v>
      </c>
      <c r="I391" s="40">
        <f>AVERAGE(IFERROR(VLOOKUP($A391,'Nates Projections'!$A$8:$O$500,9,FALSE),VLOOKUP($A391,'Blakes Projections'!$A$8:$O$500,9,FALSE)),IFERROR(VLOOKUP($A391,'Blakes Projections'!$A$8:$O$500,9,FALSE),VLOOKUP($A391,'Nates Projections'!$A$8:$O$500,9,FALSE)))</f>
        <v>4.4000000000000004</v>
      </c>
      <c r="J391" s="40">
        <f>AVERAGE(IFERROR(VLOOKUP($A391,'Nates Projections'!$A$8:$O$500,10,FALSE),VLOOKUP($A391,'Blakes Projections'!$A$8:$O$500,10,FALSE)),IFERROR(VLOOKUP($A391,'Blakes Projections'!$A$8:$O$500,10,FALSE),VLOOKUP($A391,'Nates Projections'!$A$8:$O$500,10,FALSE)))</f>
        <v>125.7</v>
      </c>
      <c r="K391" s="40">
        <f>AVERAGE(IFERROR(VLOOKUP($A391,'Nates Projections'!$A$8:$O$500,11,FALSE),VLOOKUP($A391,'Blakes Projections'!$A$8:$O$500,11,FALSE)),IFERROR(VLOOKUP($A391,'Blakes Projections'!$A$8:$O$500,11,FALSE),VLOOKUP($A391,'Nates Projections'!$A$8:$O$500,11,FALSE)))</f>
        <v>69</v>
      </c>
      <c r="L391" s="40">
        <f>AVERAGE(IFERROR(VLOOKUP($A391,'Nates Projections'!$A$8:$O$500,12,FALSE),VLOOKUP($A391,'Blakes Projections'!$A$8:$O$500,12,FALSE)),IFERROR(VLOOKUP($A391,'Blakes Projections'!$A$8:$O$500,12,FALSE),VLOOKUP($A391,'Nates Projections'!$A$8:$O$500,12,FALSE)))</f>
        <v>33.5</v>
      </c>
      <c r="M391" s="40">
        <f>AVERAGE(IFERROR(VLOOKUP($A391,'Nates Projections'!$A$8:$O$500,13,FALSE),VLOOKUP($A391,'Blakes Projections'!$A$8:$O$500,13,FALSE)),IFERROR(VLOOKUP($A391,'Blakes Projections'!$A$8:$O$500,13,FALSE),VLOOKUP($A391,'Nates Projections'!$A$8:$O$500,13,FALSE)))</f>
        <v>22.9</v>
      </c>
      <c r="N391" s="52">
        <f t="shared" si="276"/>
        <v>0.13285600636435957</v>
      </c>
      <c r="O391" s="124">
        <f>AVERAGE(IFERROR(VLOOKUP($A391,'Nates Projections'!$A$8:$O$500,15,FALSE),VLOOKUP($A391,'Blakes Projections'!$A$8:$O$500,15,FALSE)),IFERROR(VLOOKUP($A391,'Blakes Projections'!$A$8:$O$500,15,FALSE),VLOOKUP($A391,'Nates Projections'!$A$8:$O$500,15,FALSE)))</f>
        <v>13.85</v>
      </c>
      <c r="P391" s="55">
        <f t="shared" ref="P391:Y391" si="425">IF(F$4="Yes",F391*F$5,0)</f>
        <v>83.5</v>
      </c>
      <c r="Q391" s="55">
        <f t="shared" si="425"/>
        <v>73.125</v>
      </c>
      <c r="R391" s="55">
        <f t="shared" si="425"/>
        <v>0</v>
      </c>
      <c r="S391" s="55">
        <f t="shared" si="425"/>
        <v>2.2000000000000002</v>
      </c>
      <c r="T391" s="55">
        <f t="shared" si="425"/>
        <v>62.85</v>
      </c>
      <c r="U391" s="55">
        <f t="shared" si="425"/>
        <v>20.7</v>
      </c>
      <c r="V391" s="55">
        <f t="shared" si="425"/>
        <v>20.099999999999998</v>
      </c>
      <c r="W391" s="55">
        <f t="shared" si="425"/>
        <v>0</v>
      </c>
      <c r="X391" s="55">
        <f t="shared" si="425"/>
        <v>0</v>
      </c>
      <c r="Y391" s="56">
        <f t="shared" si="425"/>
        <v>0</v>
      </c>
      <c r="Z391" s="57">
        <f t="shared" si="278"/>
        <v>262.47499999999997</v>
      </c>
      <c r="AA391" s="59">
        <f t="shared" si="279"/>
        <v>3.1247023809523804</v>
      </c>
      <c r="AB391" s="59">
        <f t="shared" si="280"/>
        <v>-2.7650791428571426</v>
      </c>
      <c r="AC391" s="1"/>
      <c r="AD391" s="1"/>
      <c r="AE391" s="1"/>
      <c r="AF391" s="1"/>
      <c r="AG391" s="1"/>
      <c r="AH391" s="1"/>
      <c r="AI391" s="1"/>
      <c r="AJ391" s="1"/>
      <c r="AK391" s="1"/>
      <c r="AL391" s="1">
        <f>IFERROR(VLOOKUP(C391,CALC!$K$2:$M$8,2,FALSE),1)</f>
        <v>1.06</v>
      </c>
      <c r="AM391" s="1">
        <f>IFERROR(VLOOKUP(C391,CALC!$K$2:$M$8,3,FALSE),1)</f>
        <v>1.03</v>
      </c>
      <c r="AN391" s="1">
        <f>VLOOKUP(B391,CALC!$E$2:$H$33,3,FALSE)</f>
        <v>1.04</v>
      </c>
      <c r="AO391" s="1">
        <f>VLOOKUP(B391,CALC!$E$2:$H$33,4,FALSE)</f>
        <v>1.02</v>
      </c>
      <c r="AP391" s="1"/>
      <c r="AQ391" s="3">
        <f t="shared" si="281"/>
        <v>3.218443452380952</v>
      </c>
      <c r="AR391" s="3">
        <f t="shared" si="282"/>
        <v>3.3121845238095236</v>
      </c>
      <c r="AS391" s="3">
        <f t="shared" si="283"/>
        <v>3.1871964285714283</v>
      </c>
      <c r="AT391" s="3">
        <f t="shared" si="284"/>
        <v>3.2496904761904757</v>
      </c>
      <c r="AU391" s="3">
        <f t="shared" si="285"/>
        <v>3.2828123214285712</v>
      </c>
      <c r="AV391" s="3">
        <f t="shared" si="286"/>
        <v>3.3471811904761903</v>
      </c>
      <c r="AW391" s="3">
        <f t="shared" si="287"/>
        <v>3.378428214285714</v>
      </c>
      <c r="AX391" s="3">
        <f t="shared" si="288"/>
        <v>3.4446719047619045</v>
      </c>
      <c r="AY391" s="3">
        <f t="shared" si="289"/>
        <v>-2.6319047619047615</v>
      </c>
      <c r="AZ391" s="3">
        <f t="shared" si="290"/>
        <v>-2.7108619047619045</v>
      </c>
      <c r="BA391" s="3">
        <f t="shared" si="291"/>
        <v>-2.7898190476190474</v>
      </c>
      <c r="BB391" s="3">
        <f t="shared" si="292"/>
        <v>-2.6845428571428567</v>
      </c>
      <c r="BC391" s="3">
        <f t="shared" si="293"/>
        <v>-2.7371809523809523</v>
      </c>
      <c r="BD391" s="3">
        <f t="shared" si="294"/>
        <v>-2.7650791428571426</v>
      </c>
      <c r="BE391" s="3">
        <f t="shared" si="295"/>
        <v>-2.8192963809523808</v>
      </c>
      <c r="BF391" s="3">
        <f t="shared" si="296"/>
        <v>-2.8456154285714286</v>
      </c>
      <c r="BG391" s="3">
        <f t="shared" si="297"/>
        <v>-2.9014118095238093</v>
      </c>
    </row>
    <row r="392" spans="1:59" ht="15" x14ac:dyDescent="0.25">
      <c r="A392" s="38" t="s">
        <v>542</v>
      </c>
      <c r="B392" s="38" t="s">
        <v>34</v>
      </c>
      <c r="C392" s="38" t="s">
        <v>196</v>
      </c>
      <c r="D392" s="38"/>
      <c r="E392" s="39">
        <f>AVERAGE(IFERROR(VLOOKUP($A392,'Nates Projections'!$A$8:$O$500,5,FALSE),VLOOKUP($A392,'Blakes Projections'!$A$8:$O$500,5,FALSE)),IFERROR(VLOOKUP($A392,'Blakes Projections'!$A$8:$O$500,5,FALSE),VLOOKUP($A392,'Nates Projections'!$A$8:$O$500,5,FALSE)))</f>
        <v>84</v>
      </c>
      <c r="F392" s="38">
        <f>AVERAGE(IFERROR(VLOOKUP($A392,'Nates Projections'!$A$8:$O$500,6,FALSE),VLOOKUP($A392,'Blakes Projections'!$A$8:$O$500,6,FALSE)),IFERROR(VLOOKUP($A392,'Blakes Projections'!$A$8:$O$500,6,FALSE),VLOOKUP($A392,'Nates Projections'!$A$8:$O$500,6,FALSE)))</f>
        <v>13.9</v>
      </c>
      <c r="G392" s="38">
        <f>AVERAGE(IFERROR(VLOOKUP($A392,'Nates Projections'!$A$8:$O$500,7,FALSE),VLOOKUP($A392,'Blakes Projections'!$A$8:$O$500,7,FALSE)),IFERROR(VLOOKUP($A392,'Blakes Projections'!$A$8:$O$500,7,FALSE),VLOOKUP($A392,'Nates Projections'!$A$8:$O$500,7,FALSE)))</f>
        <v>20.100000000000001</v>
      </c>
      <c r="H392" s="38">
        <f>AVERAGE(IFERROR(VLOOKUP($A392,'Nates Projections'!$A$8:$O$500,8,FALSE),VLOOKUP($A392,'Blakes Projections'!$A$8:$O$500,8,FALSE)),IFERROR(VLOOKUP($A392,'Blakes Projections'!$A$8:$O$500,8,FALSE),VLOOKUP($A392,'Nates Projections'!$A$8:$O$500,8,FALSE)))</f>
        <v>34</v>
      </c>
      <c r="I392" s="38">
        <f>AVERAGE(IFERROR(VLOOKUP($A392,'Nates Projections'!$A$8:$O$500,9,FALSE),VLOOKUP($A392,'Blakes Projections'!$A$8:$O$500,9,FALSE)),IFERROR(VLOOKUP($A392,'Blakes Projections'!$A$8:$O$500,9,FALSE),VLOOKUP($A392,'Nates Projections'!$A$8:$O$500,9,FALSE)))</f>
        <v>4.3</v>
      </c>
      <c r="J392" s="38">
        <f>AVERAGE(IFERROR(VLOOKUP($A392,'Nates Projections'!$A$8:$O$500,10,FALSE),VLOOKUP($A392,'Blakes Projections'!$A$8:$O$500,10,FALSE)),IFERROR(VLOOKUP($A392,'Blakes Projections'!$A$8:$O$500,10,FALSE),VLOOKUP($A392,'Nates Projections'!$A$8:$O$500,10,FALSE)))</f>
        <v>101.44999999999999</v>
      </c>
      <c r="K392" s="38">
        <f>AVERAGE(IFERROR(VLOOKUP($A392,'Nates Projections'!$A$8:$O$500,11,FALSE),VLOOKUP($A392,'Blakes Projections'!$A$8:$O$500,11,FALSE)),IFERROR(VLOOKUP($A392,'Blakes Projections'!$A$8:$O$500,11,FALSE),VLOOKUP($A392,'Nates Projections'!$A$8:$O$500,11,FALSE)))</f>
        <v>69.55</v>
      </c>
      <c r="L392" s="38">
        <f>AVERAGE(IFERROR(VLOOKUP($A392,'Nates Projections'!$A$8:$O$500,12,FALSE),VLOOKUP($A392,'Blakes Projections'!$A$8:$O$500,12,FALSE)),IFERROR(VLOOKUP($A392,'Blakes Projections'!$A$8:$O$500,12,FALSE),VLOOKUP($A392,'Nates Projections'!$A$8:$O$500,12,FALSE)))</f>
        <v>51.25</v>
      </c>
      <c r="M392" s="38">
        <f>AVERAGE(IFERROR(VLOOKUP($A392,'Nates Projections'!$A$8:$O$500,13,FALSE),VLOOKUP($A392,'Blakes Projections'!$A$8:$O$500,13,FALSE)),IFERROR(VLOOKUP($A392,'Blakes Projections'!$A$8:$O$500,13,FALSE),VLOOKUP($A392,'Nates Projections'!$A$8:$O$500,13,FALSE)))</f>
        <v>29.9</v>
      </c>
      <c r="N392" s="52">
        <f t="shared" si="276"/>
        <v>0.13701330704780681</v>
      </c>
      <c r="O392" s="71">
        <f>AVERAGE(IFERROR(VLOOKUP($A392,'Nates Projections'!$A$8:$O$500,15,FALSE),VLOOKUP($A392,'Blakes Projections'!$A$8:$O$500,15,FALSE)),IFERROR(VLOOKUP($A392,'Blakes Projections'!$A$8:$O$500,15,FALSE),VLOOKUP($A392,'Nates Projections'!$A$8:$O$500,15,FALSE)))</f>
        <v>13.824999999999999</v>
      </c>
      <c r="P392" s="55">
        <f t="shared" ref="P392:Y392" si="426">IF(F$4="Yes",F392*F$5,0)</f>
        <v>69.5</v>
      </c>
      <c r="Q392" s="55">
        <f t="shared" si="426"/>
        <v>75.375</v>
      </c>
      <c r="R392" s="55">
        <f t="shared" si="426"/>
        <v>0</v>
      </c>
      <c r="S392" s="55">
        <f t="shared" si="426"/>
        <v>2.15</v>
      </c>
      <c r="T392" s="55">
        <f t="shared" si="426"/>
        <v>50.724999999999994</v>
      </c>
      <c r="U392" s="55">
        <f t="shared" si="426"/>
        <v>20.864999999999998</v>
      </c>
      <c r="V392" s="55">
        <f t="shared" si="426"/>
        <v>30.75</v>
      </c>
      <c r="W392" s="55">
        <f t="shared" si="426"/>
        <v>0</v>
      </c>
      <c r="X392" s="55">
        <f t="shared" si="426"/>
        <v>0</v>
      </c>
      <c r="Y392" s="56">
        <f t="shared" si="426"/>
        <v>0</v>
      </c>
      <c r="Z392" s="57">
        <f t="shared" si="278"/>
        <v>249.36500000000001</v>
      </c>
      <c r="AA392" s="59">
        <f t="shared" si="279"/>
        <v>2.9686309523809524</v>
      </c>
      <c r="AB392" s="59">
        <f t="shared" si="280"/>
        <v>-2.6618202678571414</v>
      </c>
      <c r="AC392" s="1"/>
      <c r="AD392" s="1"/>
      <c r="AE392" s="1"/>
      <c r="AF392" s="1"/>
      <c r="AG392" s="1"/>
      <c r="AH392" s="1"/>
      <c r="AI392" s="1"/>
      <c r="AJ392" s="1"/>
      <c r="AK392" s="1"/>
      <c r="AL392" s="1">
        <f>IFERROR(VLOOKUP(C392,CALC!$K$2:$M$8,2,FALSE),1)</f>
        <v>1.01</v>
      </c>
      <c r="AM392" s="1">
        <f>IFERROR(VLOOKUP(C392,CALC!$K$2:$M$8,3,FALSE),1)</f>
        <v>1.0049999999999999</v>
      </c>
      <c r="AN392" s="1">
        <f>VLOOKUP(B392,CALC!$E$2:$H$33,3,FALSE)</f>
        <v>0.9</v>
      </c>
      <c r="AO392" s="1">
        <f>VLOOKUP(B392,CALC!$E$2:$H$33,4,FALSE)</f>
        <v>0.95</v>
      </c>
      <c r="AP392" s="1"/>
      <c r="AQ392" s="3">
        <f t="shared" si="281"/>
        <v>2.983474107142857</v>
      </c>
      <c r="AR392" s="3">
        <f t="shared" si="282"/>
        <v>2.998317261904762</v>
      </c>
      <c r="AS392" s="3">
        <f t="shared" si="283"/>
        <v>2.8201994047619046</v>
      </c>
      <c r="AT392" s="3">
        <f t="shared" si="284"/>
        <v>2.6717678571428571</v>
      </c>
      <c r="AU392" s="3">
        <f t="shared" si="285"/>
        <v>2.8343004017857139</v>
      </c>
      <c r="AV392" s="3">
        <f t="shared" si="286"/>
        <v>2.6851266964285712</v>
      </c>
      <c r="AW392" s="3">
        <f t="shared" si="287"/>
        <v>2.8484013988095236</v>
      </c>
      <c r="AX392" s="3">
        <f t="shared" si="288"/>
        <v>2.6984855357142861</v>
      </c>
      <c r="AY392" s="3">
        <f t="shared" si="289"/>
        <v>-2.7879761904761895</v>
      </c>
      <c r="AZ392" s="3">
        <f t="shared" si="290"/>
        <v>-2.80191607142857</v>
      </c>
      <c r="BA392" s="3">
        <f t="shared" si="291"/>
        <v>-2.8158559523809514</v>
      </c>
      <c r="BB392" s="3">
        <f t="shared" si="292"/>
        <v>-2.6485773809523798</v>
      </c>
      <c r="BC392" s="3">
        <f t="shared" si="293"/>
        <v>-2.5091785714285706</v>
      </c>
      <c r="BD392" s="3">
        <f t="shared" si="294"/>
        <v>-2.6618202678571414</v>
      </c>
      <c r="BE392" s="3">
        <f t="shared" si="295"/>
        <v>-2.5217244642857133</v>
      </c>
      <c r="BF392" s="3">
        <f t="shared" si="296"/>
        <v>-2.6750631547619039</v>
      </c>
      <c r="BG392" s="3">
        <f t="shared" si="297"/>
        <v>-2.5342703571428564</v>
      </c>
    </row>
    <row r="393" spans="1:59" ht="15" x14ac:dyDescent="0.25">
      <c r="A393" s="38" t="s">
        <v>539</v>
      </c>
      <c r="B393" s="38" t="s">
        <v>61</v>
      </c>
      <c r="C393" s="38" t="s">
        <v>191</v>
      </c>
      <c r="D393" s="38"/>
      <c r="E393" s="39">
        <f>AVERAGE(IFERROR(VLOOKUP($A393,'Nates Projections'!$A$8:$O$500,5,FALSE),VLOOKUP($A393,'Blakes Projections'!$A$8:$O$500,5,FALSE)),IFERROR(VLOOKUP($A393,'Blakes Projections'!$A$8:$O$500,5,FALSE),VLOOKUP($A393,'Nates Projections'!$A$8:$O$500,5,FALSE)))</f>
        <v>84</v>
      </c>
      <c r="F393" s="38">
        <f>AVERAGE(IFERROR(VLOOKUP($A393,'Nates Projections'!$A$8:$O$500,6,FALSE),VLOOKUP($A393,'Blakes Projections'!$A$8:$O$500,6,FALSE)),IFERROR(VLOOKUP($A393,'Blakes Projections'!$A$8:$O$500,6,FALSE),VLOOKUP($A393,'Nates Projections'!$A$8:$O$500,6,FALSE)))</f>
        <v>20.05</v>
      </c>
      <c r="G393" s="38">
        <f>AVERAGE(IFERROR(VLOOKUP($A393,'Nates Projections'!$A$8:$O$500,7,FALSE),VLOOKUP($A393,'Blakes Projections'!$A$8:$O$500,7,FALSE)),IFERROR(VLOOKUP($A393,'Blakes Projections'!$A$8:$O$500,7,FALSE),VLOOKUP($A393,'Nates Projections'!$A$8:$O$500,7,FALSE)))</f>
        <v>13.75</v>
      </c>
      <c r="H393" s="38">
        <f>AVERAGE(IFERROR(VLOOKUP($A393,'Nates Projections'!$A$8:$O$500,8,FALSE),VLOOKUP($A393,'Blakes Projections'!$A$8:$O$500,8,FALSE)),IFERROR(VLOOKUP($A393,'Blakes Projections'!$A$8:$O$500,8,FALSE),VLOOKUP($A393,'Nates Projections'!$A$8:$O$500,8,FALSE)))</f>
        <v>33.799999999999997</v>
      </c>
      <c r="I393" s="38">
        <f>AVERAGE(IFERROR(VLOOKUP($A393,'Nates Projections'!$A$8:$O$500,9,FALSE),VLOOKUP($A393,'Blakes Projections'!$A$8:$O$500,9,FALSE)),IFERROR(VLOOKUP($A393,'Blakes Projections'!$A$8:$O$500,9,FALSE),VLOOKUP($A393,'Nates Projections'!$A$8:$O$500,9,FALSE)))</f>
        <v>7.05</v>
      </c>
      <c r="J393" s="38">
        <f>AVERAGE(IFERROR(VLOOKUP($A393,'Nates Projections'!$A$8:$O$500,10,FALSE),VLOOKUP($A393,'Blakes Projections'!$A$8:$O$500,10,FALSE)),IFERROR(VLOOKUP($A393,'Blakes Projections'!$A$8:$O$500,10,FALSE),VLOOKUP($A393,'Nates Projections'!$A$8:$O$500,10,FALSE)))</f>
        <v>134.9</v>
      </c>
      <c r="K393" s="38">
        <f>AVERAGE(IFERROR(VLOOKUP($A393,'Nates Projections'!$A$8:$O$500,11,FALSE),VLOOKUP($A393,'Blakes Projections'!$A$8:$O$500,11,FALSE)),IFERROR(VLOOKUP($A393,'Blakes Projections'!$A$8:$O$500,11,FALSE),VLOOKUP($A393,'Nates Projections'!$A$8:$O$500,11,FALSE)))</f>
        <v>83.8</v>
      </c>
      <c r="L393" s="38">
        <f>AVERAGE(IFERROR(VLOOKUP($A393,'Nates Projections'!$A$8:$O$500,12,FALSE),VLOOKUP($A393,'Blakes Projections'!$A$8:$O$500,12,FALSE)),IFERROR(VLOOKUP($A393,'Blakes Projections'!$A$8:$O$500,12,FALSE),VLOOKUP($A393,'Nates Projections'!$A$8:$O$500,12,FALSE)))</f>
        <v>25.35</v>
      </c>
      <c r="M393" s="38">
        <f>AVERAGE(IFERROR(VLOOKUP($A393,'Nates Projections'!$A$8:$O$500,13,FALSE),VLOOKUP($A393,'Blakes Projections'!$A$8:$O$500,13,FALSE)),IFERROR(VLOOKUP($A393,'Blakes Projections'!$A$8:$O$500,13,FALSE),VLOOKUP($A393,'Nates Projections'!$A$8:$O$500,13,FALSE)))</f>
        <v>20.549999999999997</v>
      </c>
      <c r="N393" s="52">
        <f t="shared" si="276"/>
        <v>0.14862861378799111</v>
      </c>
      <c r="O393" s="71">
        <f>AVERAGE(IFERROR(VLOOKUP($A393,'Nates Projections'!$A$8:$O$500,15,FALSE),VLOOKUP($A393,'Blakes Projections'!$A$8:$O$500,15,FALSE)),IFERROR(VLOOKUP($A393,'Blakes Projections'!$A$8:$O$500,15,FALSE),VLOOKUP($A393,'Nates Projections'!$A$8:$O$500,15,FALSE)))</f>
        <v>14.074999999999999</v>
      </c>
      <c r="P393" s="55">
        <f t="shared" ref="P393:Y393" si="427">IF(F$4="Yes",F393*F$5,0)</f>
        <v>100.25</v>
      </c>
      <c r="Q393" s="55">
        <f t="shared" si="427"/>
        <v>51.5625</v>
      </c>
      <c r="R393" s="55">
        <f t="shared" si="427"/>
        <v>0</v>
      </c>
      <c r="S393" s="55">
        <f t="shared" si="427"/>
        <v>3.5249999999999999</v>
      </c>
      <c r="T393" s="55">
        <f t="shared" si="427"/>
        <v>67.45</v>
      </c>
      <c r="U393" s="55">
        <f t="shared" si="427"/>
        <v>25.139999999999997</v>
      </c>
      <c r="V393" s="55">
        <f t="shared" si="427"/>
        <v>15.21</v>
      </c>
      <c r="W393" s="55">
        <f t="shared" si="427"/>
        <v>0</v>
      </c>
      <c r="X393" s="55">
        <f t="shared" si="427"/>
        <v>0</v>
      </c>
      <c r="Y393" s="56">
        <f t="shared" si="427"/>
        <v>0</v>
      </c>
      <c r="Z393" s="57">
        <f t="shared" si="278"/>
        <v>263.13749999999999</v>
      </c>
      <c r="AA393" s="59">
        <f t="shared" si="279"/>
        <v>3.1325892857142854</v>
      </c>
      <c r="AB393" s="59">
        <f t="shared" si="280"/>
        <v>-2.8243616205357136</v>
      </c>
      <c r="AC393" s="1"/>
      <c r="AD393" s="1"/>
      <c r="AE393" s="1"/>
      <c r="AF393" s="1"/>
      <c r="AG393" s="1"/>
      <c r="AH393" s="1"/>
      <c r="AI393" s="1"/>
      <c r="AJ393" s="1"/>
      <c r="AK393" s="1"/>
      <c r="AL393" s="1">
        <f>IFERROR(VLOOKUP(C393,CALC!$K$2:$M$8,2,FALSE),1)</f>
        <v>1.06</v>
      </c>
      <c r="AM393" s="1">
        <f>IFERROR(VLOOKUP(C393,CALC!$K$2:$M$8,3,FALSE),1)</f>
        <v>1.03</v>
      </c>
      <c r="AN393" s="1">
        <f>VLOOKUP(B393,CALC!$E$2:$H$33,3,FALSE)</f>
        <v>1.0900000000000001</v>
      </c>
      <c r="AO393" s="1">
        <f>VLOOKUP(B393,CALC!$E$2:$H$33,4,FALSE)</f>
        <v>1.0449999999999999</v>
      </c>
      <c r="AP393" s="1"/>
      <c r="AQ393" s="3">
        <f t="shared" si="281"/>
        <v>3.226566964285714</v>
      </c>
      <c r="AR393" s="3">
        <f t="shared" si="282"/>
        <v>3.3205446428571426</v>
      </c>
      <c r="AS393" s="3">
        <f t="shared" si="283"/>
        <v>3.2735558035714281</v>
      </c>
      <c r="AT393" s="3">
        <f t="shared" si="284"/>
        <v>3.4145223214285711</v>
      </c>
      <c r="AU393" s="3">
        <f t="shared" si="285"/>
        <v>3.3717624776785708</v>
      </c>
      <c r="AV393" s="3">
        <f t="shared" si="286"/>
        <v>3.5169579910714286</v>
      </c>
      <c r="AW393" s="3">
        <f t="shared" si="287"/>
        <v>3.4699691517857136</v>
      </c>
      <c r="AX393" s="3">
        <f t="shared" si="288"/>
        <v>3.6193936607142856</v>
      </c>
      <c r="AY393" s="3">
        <f t="shared" si="289"/>
        <v>-2.6240178571428565</v>
      </c>
      <c r="AZ393" s="3">
        <f t="shared" si="290"/>
        <v>-2.7027383928571425</v>
      </c>
      <c r="BA393" s="3">
        <f t="shared" si="291"/>
        <v>-2.781458928571428</v>
      </c>
      <c r="BB393" s="3">
        <f t="shared" si="292"/>
        <v>-2.742098660714285</v>
      </c>
      <c r="BC393" s="3">
        <f t="shared" si="293"/>
        <v>-2.8601794642857139</v>
      </c>
      <c r="BD393" s="3">
        <f t="shared" si="294"/>
        <v>-2.8243616205357136</v>
      </c>
      <c r="BE393" s="3">
        <f t="shared" si="295"/>
        <v>-2.9459848482142856</v>
      </c>
      <c r="BF393" s="3">
        <f t="shared" si="296"/>
        <v>-2.9066245803571422</v>
      </c>
      <c r="BG393" s="3">
        <f t="shared" si="297"/>
        <v>-3.0317902321428565</v>
      </c>
    </row>
    <row r="394" spans="1:59" ht="15" x14ac:dyDescent="0.25">
      <c r="A394" s="38" t="s">
        <v>535</v>
      </c>
      <c r="B394" s="38" t="s">
        <v>39</v>
      </c>
      <c r="C394" s="38" t="s">
        <v>191</v>
      </c>
      <c r="D394" s="38"/>
      <c r="E394" s="39">
        <f>AVERAGE(IFERROR(VLOOKUP($A394,'Nates Projections'!$A$8:$O$500,5,FALSE),VLOOKUP($A394,'Blakes Projections'!$A$8:$O$500,5,FALSE)),IFERROR(VLOOKUP($A394,'Blakes Projections'!$A$8:$O$500,5,FALSE),VLOOKUP($A394,'Nates Projections'!$A$8:$O$500,5,FALSE)))</f>
        <v>84</v>
      </c>
      <c r="F394" s="38">
        <f>AVERAGE(IFERROR(VLOOKUP($A394,'Nates Projections'!$A$8:$O$500,6,FALSE),VLOOKUP($A394,'Blakes Projections'!$A$8:$O$500,6,FALSE)),IFERROR(VLOOKUP($A394,'Blakes Projections'!$A$8:$O$500,6,FALSE),VLOOKUP($A394,'Nates Projections'!$A$8:$O$500,6,FALSE)))</f>
        <v>17.600000000000001</v>
      </c>
      <c r="G394" s="38">
        <f>AVERAGE(IFERROR(VLOOKUP($A394,'Nates Projections'!$A$8:$O$500,7,FALSE),VLOOKUP($A394,'Blakes Projections'!$A$8:$O$500,7,FALSE)),IFERROR(VLOOKUP($A394,'Blakes Projections'!$A$8:$O$500,7,FALSE),VLOOKUP($A394,'Nates Projections'!$A$8:$O$500,7,FALSE)))</f>
        <v>12.2</v>
      </c>
      <c r="H394" s="38">
        <f>AVERAGE(IFERROR(VLOOKUP($A394,'Nates Projections'!$A$8:$O$500,8,FALSE),VLOOKUP($A394,'Blakes Projections'!$A$8:$O$500,8,FALSE)),IFERROR(VLOOKUP($A394,'Blakes Projections'!$A$8:$O$500,8,FALSE),VLOOKUP($A394,'Nates Projections'!$A$8:$O$500,8,FALSE)))</f>
        <v>29.8</v>
      </c>
      <c r="I394" s="38">
        <f>AVERAGE(IFERROR(VLOOKUP($A394,'Nates Projections'!$A$8:$O$500,9,FALSE),VLOOKUP($A394,'Blakes Projections'!$A$8:$O$500,9,FALSE)),IFERROR(VLOOKUP($A394,'Blakes Projections'!$A$8:$O$500,9,FALSE),VLOOKUP($A394,'Nates Projections'!$A$8:$O$500,9,FALSE)))</f>
        <v>6.3</v>
      </c>
      <c r="J394" s="38">
        <f>AVERAGE(IFERROR(VLOOKUP($A394,'Nates Projections'!$A$8:$O$500,10,FALSE),VLOOKUP($A394,'Blakes Projections'!$A$8:$O$500,10,FALSE)),IFERROR(VLOOKUP($A394,'Blakes Projections'!$A$8:$O$500,10,FALSE),VLOOKUP($A394,'Nates Projections'!$A$8:$O$500,10,FALSE)))</f>
        <v>120.8</v>
      </c>
      <c r="K394" s="38">
        <f>AVERAGE(IFERROR(VLOOKUP($A394,'Nates Projections'!$A$8:$O$500,11,FALSE),VLOOKUP($A394,'Blakes Projections'!$A$8:$O$500,11,FALSE)),IFERROR(VLOOKUP($A394,'Blakes Projections'!$A$8:$O$500,11,FALSE),VLOOKUP($A394,'Nates Projections'!$A$8:$O$500,11,FALSE)))</f>
        <v>112.9</v>
      </c>
      <c r="L394" s="38">
        <f>AVERAGE(IFERROR(VLOOKUP($A394,'Nates Projections'!$A$8:$O$500,12,FALSE),VLOOKUP($A394,'Blakes Projections'!$A$8:$O$500,12,FALSE)),IFERROR(VLOOKUP($A394,'Blakes Projections'!$A$8:$O$500,12,FALSE),VLOOKUP($A394,'Nates Projections'!$A$8:$O$500,12,FALSE)))</f>
        <v>31.5</v>
      </c>
      <c r="M394" s="38">
        <f>AVERAGE(IFERROR(VLOOKUP($A394,'Nates Projections'!$A$8:$O$500,13,FALSE),VLOOKUP($A394,'Blakes Projections'!$A$8:$O$500,13,FALSE)),IFERROR(VLOOKUP($A394,'Blakes Projections'!$A$8:$O$500,13,FALSE),VLOOKUP($A394,'Nates Projections'!$A$8:$O$500,13,FALSE)))</f>
        <v>53.2</v>
      </c>
      <c r="N394" s="52">
        <f t="shared" si="276"/>
        <v>0.14569536423841062</v>
      </c>
      <c r="O394" s="71">
        <f>AVERAGE(IFERROR(VLOOKUP($A394,'Nates Projections'!$A$8:$O$500,15,FALSE),VLOOKUP($A394,'Blakes Projections'!$A$8:$O$500,15,FALSE)),IFERROR(VLOOKUP($A394,'Blakes Projections'!$A$8:$O$500,15,FALSE),VLOOKUP($A394,'Nates Projections'!$A$8:$O$500,15,FALSE)))</f>
        <v>11.5</v>
      </c>
      <c r="P394" s="55">
        <f t="shared" ref="P394:Y394" si="428">IF(F$4="Yes",F394*F$5,0)</f>
        <v>88</v>
      </c>
      <c r="Q394" s="55">
        <f t="shared" si="428"/>
        <v>45.75</v>
      </c>
      <c r="R394" s="55">
        <f t="shared" si="428"/>
        <v>0</v>
      </c>
      <c r="S394" s="55">
        <f t="shared" si="428"/>
        <v>3.15</v>
      </c>
      <c r="T394" s="55">
        <f t="shared" si="428"/>
        <v>60.4</v>
      </c>
      <c r="U394" s="55">
        <f t="shared" si="428"/>
        <v>33.869999999999997</v>
      </c>
      <c r="V394" s="55">
        <f t="shared" si="428"/>
        <v>18.899999999999999</v>
      </c>
      <c r="W394" s="55">
        <f t="shared" si="428"/>
        <v>0</v>
      </c>
      <c r="X394" s="55">
        <f t="shared" si="428"/>
        <v>0</v>
      </c>
      <c r="Y394" s="56">
        <f t="shared" si="428"/>
        <v>0</v>
      </c>
      <c r="Z394" s="57">
        <f t="shared" si="278"/>
        <v>250.07000000000002</v>
      </c>
      <c r="AA394" s="59">
        <f t="shared" si="279"/>
        <v>2.9770238095238097</v>
      </c>
      <c r="AB394" s="59">
        <f t="shared" si="280"/>
        <v>-2.7198222916666657</v>
      </c>
      <c r="AC394" s="1"/>
      <c r="AD394" s="1"/>
      <c r="AE394" s="1"/>
      <c r="AF394" s="1"/>
      <c r="AG394" s="1"/>
      <c r="AH394" s="1"/>
      <c r="AI394" s="1"/>
      <c r="AJ394" s="1"/>
      <c r="AK394" s="1"/>
      <c r="AL394" s="1">
        <f>IFERROR(VLOOKUP(C394,CALC!$K$2:$M$8,2,FALSE),1)</f>
        <v>1.06</v>
      </c>
      <c r="AM394" s="1">
        <f>IFERROR(VLOOKUP(C394,CALC!$K$2:$M$8,3,FALSE),1)</f>
        <v>1.03</v>
      </c>
      <c r="AN394" s="1">
        <f>VLOOKUP(B394,CALC!$E$2:$H$33,3,FALSE)</f>
        <v>0.9</v>
      </c>
      <c r="AO394" s="1">
        <f>VLOOKUP(B394,CALC!$E$2:$H$33,4,FALSE)</f>
        <v>0.95</v>
      </c>
      <c r="AP394" s="1"/>
      <c r="AQ394" s="3">
        <f t="shared" si="281"/>
        <v>3.0663345238095241</v>
      </c>
      <c r="AR394" s="3">
        <f t="shared" si="282"/>
        <v>3.1556452380952384</v>
      </c>
      <c r="AS394" s="3">
        <f t="shared" si="283"/>
        <v>2.8281726190476193</v>
      </c>
      <c r="AT394" s="3">
        <f t="shared" si="284"/>
        <v>2.6793214285714289</v>
      </c>
      <c r="AU394" s="3">
        <f t="shared" si="285"/>
        <v>2.9130177976190477</v>
      </c>
      <c r="AV394" s="3">
        <f t="shared" si="286"/>
        <v>2.7597010714285717</v>
      </c>
      <c r="AW394" s="3">
        <f t="shared" si="287"/>
        <v>2.9978629761904765</v>
      </c>
      <c r="AX394" s="3">
        <f t="shared" si="288"/>
        <v>2.8400807142857145</v>
      </c>
      <c r="AY394" s="3">
        <f t="shared" si="289"/>
        <v>-2.7795833333333322</v>
      </c>
      <c r="AZ394" s="3">
        <f t="shared" si="290"/>
        <v>-2.8629708333333324</v>
      </c>
      <c r="BA394" s="3">
        <f t="shared" si="291"/>
        <v>-2.9463583333333321</v>
      </c>
      <c r="BB394" s="3">
        <f t="shared" si="292"/>
        <v>-2.6406041666666655</v>
      </c>
      <c r="BC394" s="3">
        <f t="shared" si="293"/>
        <v>-2.5016249999999989</v>
      </c>
      <c r="BD394" s="3">
        <f t="shared" si="294"/>
        <v>-2.7198222916666657</v>
      </c>
      <c r="BE394" s="3">
        <f t="shared" si="295"/>
        <v>-2.576673749999999</v>
      </c>
      <c r="BF394" s="3">
        <f t="shared" si="296"/>
        <v>-2.7990404166666654</v>
      </c>
      <c r="BG394" s="3">
        <f t="shared" si="297"/>
        <v>-2.6517224999999991</v>
      </c>
    </row>
    <row r="395" spans="1:59" ht="15" x14ac:dyDescent="0.25">
      <c r="A395" s="38" t="s">
        <v>551</v>
      </c>
      <c r="B395" s="38" t="s">
        <v>32</v>
      </c>
      <c r="C395" s="38" t="s">
        <v>153</v>
      </c>
      <c r="D395" s="38"/>
      <c r="E395" s="39">
        <f>AVERAGE(IFERROR(VLOOKUP($A395,'Nates Projections'!$A$8:$O$500,5,FALSE),VLOOKUP($A395,'Blakes Projections'!$A$8:$O$500,5,FALSE)),IFERROR(VLOOKUP($A395,'Blakes Projections'!$A$8:$O$500,5,FALSE),VLOOKUP($A395,'Nates Projections'!$A$8:$O$500,5,FALSE)))</f>
        <v>84</v>
      </c>
      <c r="F395" s="38">
        <f>AVERAGE(IFERROR(VLOOKUP($A395,'Nates Projections'!$A$8:$O$500,6,FALSE),VLOOKUP($A395,'Blakes Projections'!$A$8:$O$500,6,FALSE)),IFERROR(VLOOKUP($A395,'Blakes Projections'!$A$8:$O$500,6,FALSE),VLOOKUP($A395,'Nates Projections'!$A$8:$O$500,6,FALSE)))</f>
        <v>14.9</v>
      </c>
      <c r="G395" s="38">
        <f>AVERAGE(IFERROR(VLOOKUP($A395,'Nates Projections'!$A$8:$O$500,7,FALSE),VLOOKUP($A395,'Blakes Projections'!$A$8:$O$500,7,FALSE)),IFERROR(VLOOKUP($A395,'Blakes Projections'!$A$8:$O$500,7,FALSE),VLOOKUP($A395,'Nates Projections'!$A$8:$O$500,7,FALSE)))</f>
        <v>19.149999999999999</v>
      </c>
      <c r="H395" s="38">
        <f>AVERAGE(IFERROR(VLOOKUP($A395,'Nates Projections'!$A$8:$O$500,8,FALSE),VLOOKUP($A395,'Blakes Projections'!$A$8:$O$500,8,FALSE)),IFERROR(VLOOKUP($A395,'Blakes Projections'!$A$8:$O$500,8,FALSE),VLOOKUP($A395,'Nates Projections'!$A$8:$O$500,8,FALSE)))</f>
        <v>34.049999999999997</v>
      </c>
      <c r="I395" s="38">
        <f>AVERAGE(IFERROR(VLOOKUP($A395,'Nates Projections'!$A$8:$O$500,9,FALSE),VLOOKUP($A395,'Blakes Projections'!$A$8:$O$500,9,FALSE)),IFERROR(VLOOKUP($A395,'Blakes Projections'!$A$8:$O$500,9,FALSE),VLOOKUP($A395,'Nates Projections'!$A$8:$O$500,9,FALSE)))</f>
        <v>5.2</v>
      </c>
      <c r="J395" s="38">
        <f>AVERAGE(IFERROR(VLOOKUP($A395,'Nates Projections'!$A$8:$O$500,10,FALSE),VLOOKUP($A395,'Blakes Projections'!$A$8:$O$500,10,FALSE)),IFERROR(VLOOKUP($A395,'Blakes Projections'!$A$8:$O$500,10,FALSE),VLOOKUP($A395,'Nates Projections'!$A$8:$O$500,10,FALSE)))</f>
        <v>144.9</v>
      </c>
      <c r="K395" s="38">
        <f>AVERAGE(IFERROR(VLOOKUP($A395,'Nates Projections'!$A$8:$O$500,11,FALSE),VLOOKUP($A395,'Blakes Projections'!$A$8:$O$500,11,FALSE)),IFERROR(VLOOKUP($A395,'Blakes Projections'!$A$8:$O$500,11,FALSE),VLOOKUP($A395,'Nates Projections'!$A$8:$O$500,11,FALSE)))</f>
        <v>42</v>
      </c>
      <c r="L395" s="38">
        <f>AVERAGE(IFERROR(VLOOKUP($A395,'Nates Projections'!$A$8:$O$500,12,FALSE),VLOOKUP($A395,'Blakes Projections'!$A$8:$O$500,12,FALSE)),IFERROR(VLOOKUP($A395,'Blakes Projections'!$A$8:$O$500,12,FALSE),VLOOKUP($A395,'Nates Projections'!$A$8:$O$500,12,FALSE)))</f>
        <v>38.75</v>
      </c>
      <c r="M395" s="38">
        <f>AVERAGE(IFERROR(VLOOKUP($A395,'Nates Projections'!$A$8:$O$500,13,FALSE),VLOOKUP($A395,'Blakes Projections'!$A$8:$O$500,13,FALSE)),IFERROR(VLOOKUP($A395,'Blakes Projections'!$A$8:$O$500,13,FALSE),VLOOKUP($A395,'Nates Projections'!$A$8:$O$500,13,FALSE)))</f>
        <v>57.95</v>
      </c>
      <c r="N395" s="52">
        <f t="shared" si="276"/>
        <v>0.1028295376121463</v>
      </c>
      <c r="O395" s="71">
        <f>AVERAGE(IFERROR(VLOOKUP($A395,'Nates Projections'!$A$8:$O$500,15,FALSE),VLOOKUP($A395,'Blakes Projections'!$A$8:$O$500,15,FALSE)),IFERROR(VLOOKUP($A395,'Blakes Projections'!$A$8:$O$500,15,FALSE),VLOOKUP($A395,'Nates Projections'!$A$8:$O$500,15,FALSE)))</f>
        <v>14.8</v>
      </c>
      <c r="P395" s="55">
        <f t="shared" ref="P395:Y395" si="429">IF(F$4="Yes",F395*F$5,0)</f>
        <v>74.5</v>
      </c>
      <c r="Q395" s="55">
        <f t="shared" si="429"/>
        <v>71.8125</v>
      </c>
      <c r="R395" s="55">
        <f t="shared" si="429"/>
        <v>0</v>
      </c>
      <c r="S395" s="55">
        <f t="shared" si="429"/>
        <v>2.6</v>
      </c>
      <c r="T395" s="55">
        <f t="shared" si="429"/>
        <v>72.45</v>
      </c>
      <c r="U395" s="55">
        <f t="shared" si="429"/>
        <v>12.6</v>
      </c>
      <c r="V395" s="55">
        <f t="shared" si="429"/>
        <v>23.25</v>
      </c>
      <c r="W395" s="55">
        <f t="shared" si="429"/>
        <v>0</v>
      </c>
      <c r="X395" s="55">
        <f t="shared" si="429"/>
        <v>0</v>
      </c>
      <c r="Y395" s="56">
        <f t="shared" si="429"/>
        <v>0</v>
      </c>
      <c r="Z395" s="57">
        <f t="shared" si="278"/>
        <v>257.21249999999998</v>
      </c>
      <c r="AA395" s="59">
        <f t="shared" si="279"/>
        <v>3.0620535714285713</v>
      </c>
      <c r="AB395" s="59">
        <f t="shared" si="280"/>
        <v>-2.7991022499999989</v>
      </c>
      <c r="AC395" s="1"/>
      <c r="AD395" s="1"/>
      <c r="AE395" s="1"/>
      <c r="AF395" s="1"/>
      <c r="AG395" s="1"/>
      <c r="AH395" s="1"/>
      <c r="AI395" s="1"/>
      <c r="AJ395" s="1"/>
      <c r="AK395" s="1"/>
      <c r="AL395" s="1">
        <f>IFERROR(VLOOKUP(C395,CALC!$K$2:$M$8,2,FALSE),1)</f>
        <v>0.96</v>
      </c>
      <c r="AM395" s="1">
        <f>IFERROR(VLOOKUP(C395,CALC!$K$2:$M$8,3,FALSE),1)</f>
        <v>0.98</v>
      </c>
      <c r="AN395" s="1">
        <f>VLOOKUP(B395,CALC!$E$2:$H$33,3,FALSE)</f>
        <v>1.1200000000000001</v>
      </c>
      <c r="AO395" s="1">
        <f>VLOOKUP(B395,CALC!$E$2:$H$33,4,FALSE)</f>
        <v>1.06</v>
      </c>
      <c r="AP395" s="1"/>
      <c r="AQ395" s="3">
        <f t="shared" si="281"/>
        <v>3.0008124999999999</v>
      </c>
      <c r="AR395" s="3">
        <f t="shared" si="282"/>
        <v>2.9395714285714285</v>
      </c>
      <c r="AS395" s="3">
        <f t="shared" si="283"/>
        <v>3.2457767857142859</v>
      </c>
      <c r="AT395" s="3">
        <f t="shared" si="284"/>
        <v>3.4295</v>
      </c>
      <c r="AU395" s="3">
        <f t="shared" si="285"/>
        <v>3.18086125</v>
      </c>
      <c r="AV395" s="3">
        <f t="shared" si="286"/>
        <v>3.3609100000000001</v>
      </c>
      <c r="AW395" s="3">
        <f t="shared" si="287"/>
        <v>3.1159457142857145</v>
      </c>
      <c r="AX395" s="3">
        <f t="shared" si="288"/>
        <v>3.2923200000000001</v>
      </c>
      <c r="AY395" s="3">
        <f t="shared" si="289"/>
        <v>-2.6945535714285707</v>
      </c>
      <c r="AZ395" s="3">
        <f t="shared" si="290"/>
        <v>-2.640662499999999</v>
      </c>
      <c r="BA395" s="3">
        <f t="shared" si="291"/>
        <v>-2.5867714285714278</v>
      </c>
      <c r="BB395" s="3">
        <f t="shared" si="292"/>
        <v>-2.8562267857142851</v>
      </c>
      <c r="BC395" s="3">
        <f t="shared" si="293"/>
        <v>-3.0178999999999996</v>
      </c>
      <c r="BD395" s="3">
        <f t="shared" si="294"/>
        <v>-2.7991022499999989</v>
      </c>
      <c r="BE395" s="3">
        <f t="shared" si="295"/>
        <v>-2.9575419999999992</v>
      </c>
      <c r="BF395" s="3">
        <f t="shared" si="296"/>
        <v>-2.7419777142857136</v>
      </c>
      <c r="BG395" s="3">
        <f t="shared" si="297"/>
        <v>-2.8971839999999993</v>
      </c>
    </row>
    <row r="396" spans="1:59" ht="15" x14ac:dyDescent="0.25">
      <c r="A396" s="38" t="s">
        <v>584</v>
      </c>
      <c r="B396" s="38" t="s">
        <v>45</v>
      </c>
      <c r="C396" s="38" t="s">
        <v>153</v>
      </c>
      <c r="D396" s="1"/>
      <c r="E396" s="39">
        <f>AVERAGE(IFERROR(VLOOKUP($A396,'Nates Projections'!$A$8:$O$500,5,FALSE),VLOOKUP($A396,'Blakes Projections'!$A$8:$O$500,5,FALSE)),IFERROR(VLOOKUP($A396,'Blakes Projections'!$A$8:$O$500,5,FALSE),VLOOKUP($A396,'Nates Projections'!$A$8:$O$500,5,FALSE)))</f>
        <v>84</v>
      </c>
      <c r="F396" s="40">
        <f>AVERAGE(IFERROR(VLOOKUP($A396,'Nates Projections'!$A$8:$O$500,6,FALSE),VLOOKUP($A396,'Blakes Projections'!$A$8:$O$500,6,FALSE)),IFERROR(VLOOKUP($A396,'Blakes Projections'!$A$8:$O$500,6,FALSE),VLOOKUP($A396,'Nates Projections'!$A$8:$O$500,6,FALSE)))</f>
        <v>10.8</v>
      </c>
      <c r="G396" s="40">
        <f>AVERAGE(IFERROR(VLOOKUP($A396,'Nates Projections'!$A$8:$O$500,7,FALSE),VLOOKUP($A396,'Blakes Projections'!$A$8:$O$500,7,FALSE)),IFERROR(VLOOKUP($A396,'Blakes Projections'!$A$8:$O$500,7,FALSE),VLOOKUP($A396,'Nates Projections'!$A$8:$O$500,7,FALSE)))</f>
        <v>16</v>
      </c>
      <c r="H396" s="40">
        <f>AVERAGE(IFERROR(VLOOKUP($A396,'Nates Projections'!$A$8:$O$500,8,FALSE),VLOOKUP($A396,'Blakes Projections'!$A$8:$O$500,8,FALSE)),IFERROR(VLOOKUP($A396,'Blakes Projections'!$A$8:$O$500,8,FALSE),VLOOKUP($A396,'Nates Projections'!$A$8:$O$500,8,FALSE)))</f>
        <v>26.8</v>
      </c>
      <c r="I396" s="40">
        <f>AVERAGE(IFERROR(VLOOKUP($A396,'Nates Projections'!$A$8:$O$500,9,FALSE),VLOOKUP($A396,'Blakes Projections'!$A$8:$O$500,9,FALSE)),IFERROR(VLOOKUP($A396,'Blakes Projections'!$A$8:$O$500,9,FALSE),VLOOKUP($A396,'Nates Projections'!$A$8:$O$500,9,FALSE)))</f>
        <v>1.9</v>
      </c>
      <c r="J396" s="40">
        <f>AVERAGE(IFERROR(VLOOKUP($A396,'Nates Projections'!$A$8:$O$500,10,FALSE),VLOOKUP($A396,'Blakes Projections'!$A$8:$O$500,10,FALSE)),IFERROR(VLOOKUP($A396,'Blakes Projections'!$A$8:$O$500,10,FALSE),VLOOKUP($A396,'Nates Projections'!$A$8:$O$500,10,FALSE)))</f>
        <v>110.2</v>
      </c>
      <c r="K396" s="40">
        <f>AVERAGE(IFERROR(VLOOKUP($A396,'Nates Projections'!$A$8:$O$500,11,FALSE),VLOOKUP($A396,'Blakes Projections'!$A$8:$O$500,11,FALSE)),IFERROR(VLOOKUP($A396,'Blakes Projections'!$A$8:$O$500,11,FALSE),VLOOKUP($A396,'Nates Projections'!$A$8:$O$500,11,FALSE)))</f>
        <v>58.8</v>
      </c>
      <c r="L396" s="40">
        <f>AVERAGE(IFERROR(VLOOKUP($A396,'Nates Projections'!$A$8:$O$500,12,FALSE),VLOOKUP($A396,'Blakes Projections'!$A$8:$O$500,12,FALSE)),IFERROR(VLOOKUP($A396,'Blakes Projections'!$A$8:$O$500,12,FALSE),VLOOKUP($A396,'Nates Projections'!$A$8:$O$500,12,FALSE)))</f>
        <v>68.8</v>
      </c>
      <c r="M396" s="40">
        <f>AVERAGE(IFERROR(VLOOKUP($A396,'Nates Projections'!$A$8:$O$500,13,FALSE),VLOOKUP($A396,'Blakes Projections'!$A$8:$O$500,13,FALSE)),IFERROR(VLOOKUP($A396,'Blakes Projections'!$A$8:$O$500,13,FALSE),VLOOKUP($A396,'Nates Projections'!$A$8:$O$500,13,FALSE)))</f>
        <v>32.6</v>
      </c>
      <c r="N396" s="52">
        <f t="shared" si="276"/>
        <v>9.8003629764065334E-2</v>
      </c>
      <c r="O396" s="124">
        <f>AVERAGE(IFERROR(VLOOKUP($A396,'Nates Projections'!$A$8:$O$500,15,FALSE),VLOOKUP($A396,'Blakes Projections'!$A$8:$O$500,15,FALSE)),IFERROR(VLOOKUP($A396,'Blakes Projections'!$A$8:$O$500,15,FALSE),VLOOKUP($A396,'Nates Projections'!$A$8:$O$500,15,FALSE)))</f>
        <v>14.95</v>
      </c>
      <c r="P396" s="55">
        <f t="shared" ref="P396:Y396" si="430">IF(F$4="Yes",F396*F$5,0)</f>
        <v>54</v>
      </c>
      <c r="Q396" s="55">
        <f t="shared" si="430"/>
        <v>60</v>
      </c>
      <c r="R396" s="55">
        <f t="shared" si="430"/>
        <v>0</v>
      </c>
      <c r="S396" s="55">
        <f t="shared" si="430"/>
        <v>0.95</v>
      </c>
      <c r="T396" s="55">
        <f t="shared" si="430"/>
        <v>55.1</v>
      </c>
      <c r="U396" s="55">
        <f t="shared" si="430"/>
        <v>17.639999999999997</v>
      </c>
      <c r="V396" s="55">
        <f t="shared" si="430"/>
        <v>41.279999999999994</v>
      </c>
      <c r="W396" s="55">
        <f t="shared" si="430"/>
        <v>0</v>
      </c>
      <c r="X396" s="55">
        <f t="shared" si="430"/>
        <v>0</v>
      </c>
      <c r="Y396" s="56">
        <f t="shared" si="430"/>
        <v>0</v>
      </c>
      <c r="Z396" s="57">
        <f t="shared" si="278"/>
        <v>228.97</v>
      </c>
      <c r="AA396" s="59">
        <f t="shared" si="279"/>
        <v>2.7258333333333331</v>
      </c>
      <c r="AB396" s="59">
        <f t="shared" si="280"/>
        <v>-2.6137393333333327</v>
      </c>
      <c r="AC396" s="1"/>
      <c r="AD396" s="1"/>
      <c r="AE396" s="1"/>
      <c r="AF396" s="1"/>
      <c r="AG396" s="1"/>
      <c r="AH396" s="1"/>
      <c r="AI396" s="1"/>
      <c r="AJ396" s="1"/>
      <c r="AK396" s="1"/>
      <c r="AL396" s="1">
        <f>IFERROR(VLOOKUP(C396,CALC!$K$2:$M$8,2,FALSE),1)</f>
        <v>0.96</v>
      </c>
      <c r="AM396" s="1">
        <f>IFERROR(VLOOKUP(C396,CALC!$K$2:$M$8,3,FALSE),1)</f>
        <v>0.98</v>
      </c>
      <c r="AN396" s="1">
        <f>VLOOKUP(B396,CALC!$E$2:$H$33,3,FALSE)</f>
        <v>0.76</v>
      </c>
      <c r="AO396" s="1">
        <f>VLOOKUP(B396,CALC!$E$2:$H$33,4,FALSE)</f>
        <v>0.88</v>
      </c>
      <c r="AP396" s="1"/>
      <c r="AQ396" s="3">
        <f t="shared" si="281"/>
        <v>2.6713166666666663</v>
      </c>
      <c r="AR396" s="3">
        <f t="shared" si="282"/>
        <v>2.6167999999999996</v>
      </c>
      <c r="AS396" s="3">
        <f t="shared" si="283"/>
        <v>2.3987333333333329</v>
      </c>
      <c r="AT396" s="3">
        <f t="shared" si="284"/>
        <v>2.0716333333333332</v>
      </c>
      <c r="AU396" s="3">
        <f t="shared" si="285"/>
        <v>2.3507586666666662</v>
      </c>
      <c r="AV396" s="3">
        <f t="shared" si="286"/>
        <v>2.0302006666666665</v>
      </c>
      <c r="AW396" s="3">
        <f t="shared" si="287"/>
        <v>2.3027839999999995</v>
      </c>
      <c r="AX396" s="3">
        <f t="shared" si="288"/>
        <v>1.9887679999999996</v>
      </c>
      <c r="AY396" s="3">
        <f t="shared" si="289"/>
        <v>-3.0307738095238088</v>
      </c>
      <c r="AZ396" s="3">
        <f t="shared" si="290"/>
        <v>-2.9701583333333326</v>
      </c>
      <c r="BA396" s="3">
        <f t="shared" si="291"/>
        <v>-2.9095428571428563</v>
      </c>
      <c r="BB396" s="3">
        <f t="shared" si="292"/>
        <v>-2.6670809523809518</v>
      </c>
      <c r="BC396" s="3">
        <f t="shared" si="293"/>
        <v>-2.3033880952380947</v>
      </c>
      <c r="BD396" s="3">
        <f t="shared" si="294"/>
        <v>-2.6137393333333327</v>
      </c>
      <c r="BE396" s="3">
        <f t="shared" si="295"/>
        <v>-2.2573203333333329</v>
      </c>
      <c r="BF396" s="3">
        <f t="shared" si="296"/>
        <v>-2.5603977142857137</v>
      </c>
      <c r="BG396" s="3">
        <f t="shared" si="297"/>
        <v>-2.2112525714285707</v>
      </c>
    </row>
    <row r="397" spans="1:59" ht="15" x14ac:dyDescent="0.25">
      <c r="A397" s="38" t="s">
        <v>547</v>
      </c>
      <c r="B397" s="38" t="s">
        <v>28</v>
      </c>
      <c r="C397" s="38" t="s">
        <v>183</v>
      </c>
      <c r="D397" s="38"/>
      <c r="E397" s="39">
        <f>AVERAGE(IFERROR(VLOOKUP($A397,'Nates Projections'!$A$8:$O$500,5,FALSE),VLOOKUP($A397,'Blakes Projections'!$A$8:$O$500,5,FALSE)),IFERROR(VLOOKUP($A397,'Blakes Projections'!$A$8:$O$500,5,FALSE),VLOOKUP($A397,'Nates Projections'!$A$8:$O$500,5,FALSE)))</f>
        <v>84</v>
      </c>
      <c r="F397" s="38">
        <f>AVERAGE(IFERROR(VLOOKUP($A397,'Nates Projections'!$A$8:$O$500,6,FALSE),VLOOKUP($A397,'Blakes Projections'!$A$8:$O$500,6,FALSE)),IFERROR(VLOOKUP($A397,'Blakes Projections'!$A$8:$O$500,6,FALSE),VLOOKUP($A397,'Nates Projections'!$A$8:$O$500,6,FALSE)))</f>
        <v>14.5</v>
      </c>
      <c r="G397" s="38">
        <f>AVERAGE(IFERROR(VLOOKUP($A397,'Nates Projections'!$A$8:$O$500,7,FALSE),VLOOKUP($A397,'Blakes Projections'!$A$8:$O$500,7,FALSE)),IFERROR(VLOOKUP($A397,'Blakes Projections'!$A$8:$O$500,7,FALSE),VLOOKUP($A397,'Nates Projections'!$A$8:$O$500,7,FALSE)))</f>
        <v>17.75</v>
      </c>
      <c r="H397" s="38">
        <f>AVERAGE(IFERROR(VLOOKUP($A397,'Nates Projections'!$A$8:$O$500,8,FALSE),VLOOKUP($A397,'Blakes Projections'!$A$8:$O$500,8,FALSE)),IFERROR(VLOOKUP($A397,'Blakes Projections'!$A$8:$O$500,8,FALSE),VLOOKUP($A397,'Nates Projections'!$A$8:$O$500,8,FALSE)))</f>
        <v>32.25</v>
      </c>
      <c r="I397" s="38">
        <f>AVERAGE(IFERROR(VLOOKUP($A397,'Nates Projections'!$A$8:$O$500,9,FALSE),VLOOKUP($A397,'Blakes Projections'!$A$8:$O$500,9,FALSE)),IFERROR(VLOOKUP($A397,'Blakes Projections'!$A$8:$O$500,9,FALSE),VLOOKUP($A397,'Nates Projections'!$A$8:$O$500,9,FALSE)))</f>
        <v>4.0999999999999996</v>
      </c>
      <c r="J397" s="38">
        <f>AVERAGE(IFERROR(VLOOKUP($A397,'Nates Projections'!$A$8:$O$500,10,FALSE),VLOOKUP($A397,'Blakes Projections'!$A$8:$O$500,10,FALSE)),IFERROR(VLOOKUP($A397,'Blakes Projections'!$A$8:$O$500,10,FALSE),VLOOKUP($A397,'Nates Projections'!$A$8:$O$500,10,FALSE)))</f>
        <v>104.85</v>
      </c>
      <c r="K397" s="38">
        <f>AVERAGE(IFERROR(VLOOKUP($A397,'Nates Projections'!$A$8:$O$500,11,FALSE),VLOOKUP($A397,'Blakes Projections'!$A$8:$O$500,11,FALSE)),IFERROR(VLOOKUP($A397,'Blakes Projections'!$A$8:$O$500,11,FALSE),VLOOKUP($A397,'Nates Projections'!$A$8:$O$500,11,FALSE)))</f>
        <v>131.25</v>
      </c>
      <c r="L397" s="38">
        <f>AVERAGE(IFERROR(VLOOKUP($A397,'Nates Projections'!$A$8:$O$500,12,FALSE),VLOOKUP($A397,'Blakes Projections'!$A$8:$O$500,12,FALSE)),IFERROR(VLOOKUP($A397,'Blakes Projections'!$A$8:$O$500,12,FALSE),VLOOKUP($A397,'Nates Projections'!$A$8:$O$500,12,FALSE)))</f>
        <v>44.55</v>
      </c>
      <c r="M397" s="38">
        <f>AVERAGE(IFERROR(VLOOKUP($A397,'Nates Projections'!$A$8:$O$500,13,FALSE),VLOOKUP($A397,'Blakes Projections'!$A$8:$O$500,13,FALSE)),IFERROR(VLOOKUP($A397,'Blakes Projections'!$A$8:$O$500,13,FALSE),VLOOKUP($A397,'Nates Projections'!$A$8:$O$500,13,FALSE)))</f>
        <v>39.35</v>
      </c>
      <c r="N397" s="52">
        <f t="shared" si="276"/>
        <v>0.13829279923700524</v>
      </c>
      <c r="O397" s="71">
        <f>AVERAGE(IFERROR(VLOOKUP($A397,'Nates Projections'!$A$8:$O$500,15,FALSE),VLOOKUP($A397,'Blakes Projections'!$A$8:$O$500,15,FALSE)),IFERROR(VLOOKUP($A397,'Blakes Projections'!$A$8:$O$500,15,FALSE),VLOOKUP($A397,'Nates Projections'!$A$8:$O$500,15,FALSE)))</f>
        <v>14.95</v>
      </c>
      <c r="P397" s="55">
        <f t="shared" ref="P397:Y397" si="431">IF(F$4="Yes",F397*F$5,0)</f>
        <v>72.5</v>
      </c>
      <c r="Q397" s="55">
        <f t="shared" si="431"/>
        <v>66.5625</v>
      </c>
      <c r="R397" s="55">
        <f t="shared" si="431"/>
        <v>0</v>
      </c>
      <c r="S397" s="55">
        <f t="shared" si="431"/>
        <v>2.0499999999999998</v>
      </c>
      <c r="T397" s="55">
        <f t="shared" si="431"/>
        <v>52.424999999999997</v>
      </c>
      <c r="U397" s="55">
        <f t="shared" si="431"/>
        <v>39.375</v>
      </c>
      <c r="V397" s="55">
        <f t="shared" si="431"/>
        <v>26.729999999999997</v>
      </c>
      <c r="W397" s="55">
        <f t="shared" si="431"/>
        <v>0</v>
      </c>
      <c r="X397" s="55">
        <f t="shared" si="431"/>
        <v>0</v>
      </c>
      <c r="Y397" s="56">
        <f t="shared" si="431"/>
        <v>0</v>
      </c>
      <c r="Z397" s="57">
        <f t="shared" si="278"/>
        <v>259.64250000000004</v>
      </c>
      <c r="AA397" s="59">
        <f t="shared" si="279"/>
        <v>3.0909821428571433</v>
      </c>
      <c r="AB397" s="59">
        <f t="shared" si="280"/>
        <v>-2.8412896874999984</v>
      </c>
      <c r="AC397" s="1"/>
      <c r="AD397" s="1"/>
      <c r="AE397" s="1"/>
      <c r="AF397" s="1"/>
      <c r="AG397" s="1"/>
      <c r="AH397" s="1"/>
      <c r="AI397" s="1"/>
      <c r="AJ397" s="1"/>
      <c r="AK397" s="1"/>
      <c r="AL397" s="1">
        <f>IFERROR(VLOOKUP(C397,CALC!$K$2:$M$8,2,FALSE),1)</f>
        <v>1.0900000000000001</v>
      </c>
      <c r="AM397" s="1">
        <f>IFERROR(VLOOKUP(C397,CALC!$K$2:$M$8,3,FALSE),1)</f>
        <v>1.0449999999999999</v>
      </c>
      <c r="AN397" s="1">
        <f>VLOOKUP(B397,CALC!$E$2:$H$33,3,FALSE)</f>
        <v>1.04</v>
      </c>
      <c r="AO397" s="1">
        <f>VLOOKUP(B397,CALC!$E$2:$H$33,4,FALSE)</f>
        <v>1.02</v>
      </c>
      <c r="AP397" s="1"/>
      <c r="AQ397" s="3">
        <f t="shared" si="281"/>
        <v>3.2300763392857146</v>
      </c>
      <c r="AR397" s="3">
        <f t="shared" si="282"/>
        <v>3.3691705357142867</v>
      </c>
      <c r="AS397" s="3">
        <f t="shared" si="283"/>
        <v>3.1528017857142863</v>
      </c>
      <c r="AT397" s="3">
        <f t="shared" si="284"/>
        <v>3.2146214285714292</v>
      </c>
      <c r="AU397" s="3">
        <f t="shared" si="285"/>
        <v>3.2946778660714289</v>
      </c>
      <c r="AV397" s="3">
        <f t="shared" si="286"/>
        <v>3.3592793928571432</v>
      </c>
      <c r="AW397" s="3">
        <f t="shared" si="287"/>
        <v>3.4365539464285724</v>
      </c>
      <c r="AX397" s="3">
        <f t="shared" si="288"/>
        <v>3.5039373571428585</v>
      </c>
      <c r="AY397" s="3">
        <f t="shared" si="289"/>
        <v>-2.6656249999999986</v>
      </c>
      <c r="AZ397" s="3">
        <f t="shared" si="290"/>
        <v>-2.7855781249999985</v>
      </c>
      <c r="BA397" s="3">
        <f t="shared" si="291"/>
        <v>-2.9055312499999988</v>
      </c>
      <c r="BB397" s="3">
        <f t="shared" si="292"/>
        <v>-2.7189374999999987</v>
      </c>
      <c r="BC397" s="3">
        <f t="shared" si="293"/>
        <v>-2.7722499999999988</v>
      </c>
      <c r="BD397" s="3">
        <f t="shared" si="294"/>
        <v>-2.8412896874999984</v>
      </c>
      <c r="BE397" s="3">
        <f t="shared" si="295"/>
        <v>-2.8970012499999984</v>
      </c>
      <c r="BF397" s="3">
        <f t="shared" si="296"/>
        <v>-2.9636418749999986</v>
      </c>
      <c r="BG397" s="3">
        <f t="shared" si="297"/>
        <v>-3.021752499999999</v>
      </c>
    </row>
    <row r="398" spans="1:59" ht="15" x14ac:dyDescent="0.25">
      <c r="A398" s="38" t="s">
        <v>552</v>
      </c>
      <c r="B398" s="38" t="s">
        <v>79</v>
      </c>
      <c r="C398" s="38" t="s">
        <v>203</v>
      </c>
      <c r="D398" s="38"/>
      <c r="E398" s="39">
        <f>AVERAGE(IFERROR(VLOOKUP($A398,'Nates Projections'!$A$8:$O$500,5,FALSE),VLOOKUP($A398,'Blakes Projections'!$A$8:$O$500,5,FALSE)),IFERROR(VLOOKUP($A398,'Blakes Projections'!$A$8:$O$500,5,FALSE),VLOOKUP($A398,'Nates Projections'!$A$8:$O$500,5,FALSE)))</f>
        <v>84</v>
      </c>
      <c r="F398" s="38">
        <f>AVERAGE(IFERROR(VLOOKUP($A398,'Nates Projections'!$A$8:$O$500,6,FALSE),VLOOKUP($A398,'Blakes Projections'!$A$8:$O$500,6,FALSE)),IFERROR(VLOOKUP($A398,'Blakes Projections'!$A$8:$O$500,6,FALSE),VLOOKUP($A398,'Nates Projections'!$A$8:$O$500,6,FALSE)))</f>
        <v>16.100000000000001</v>
      </c>
      <c r="G398" s="38">
        <f>AVERAGE(IFERROR(VLOOKUP($A398,'Nates Projections'!$A$8:$O$500,7,FALSE),VLOOKUP($A398,'Blakes Projections'!$A$8:$O$500,7,FALSE)),IFERROR(VLOOKUP($A398,'Blakes Projections'!$A$8:$O$500,7,FALSE),VLOOKUP($A398,'Nates Projections'!$A$8:$O$500,7,FALSE)))</f>
        <v>19.3</v>
      </c>
      <c r="H398" s="38">
        <f>AVERAGE(IFERROR(VLOOKUP($A398,'Nates Projections'!$A$8:$O$500,8,FALSE),VLOOKUP($A398,'Blakes Projections'!$A$8:$O$500,8,FALSE)),IFERROR(VLOOKUP($A398,'Blakes Projections'!$A$8:$O$500,8,FALSE),VLOOKUP($A398,'Nates Projections'!$A$8:$O$500,8,FALSE)))</f>
        <v>35.4</v>
      </c>
      <c r="I398" s="38">
        <f>AVERAGE(IFERROR(VLOOKUP($A398,'Nates Projections'!$A$8:$O$500,9,FALSE),VLOOKUP($A398,'Blakes Projections'!$A$8:$O$500,9,FALSE)),IFERROR(VLOOKUP($A398,'Blakes Projections'!$A$8:$O$500,9,FALSE),VLOOKUP($A398,'Nates Projections'!$A$8:$O$500,9,FALSE)))</f>
        <v>9.4499999999999993</v>
      </c>
      <c r="J398" s="38">
        <f>AVERAGE(IFERROR(VLOOKUP($A398,'Nates Projections'!$A$8:$O$500,10,FALSE),VLOOKUP($A398,'Blakes Projections'!$A$8:$O$500,10,FALSE)),IFERROR(VLOOKUP($A398,'Blakes Projections'!$A$8:$O$500,10,FALSE),VLOOKUP($A398,'Nates Projections'!$A$8:$O$500,10,FALSE)))</f>
        <v>132.05000000000001</v>
      </c>
      <c r="K398" s="38">
        <f>AVERAGE(IFERROR(VLOOKUP($A398,'Nates Projections'!$A$8:$O$500,11,FALSE),VLOOKUP($A398,'Blakes Projections'!$A$8:$O$500,11,FALSE)),IFERROR(VLOOKUP($A398,'Blakes Projections'!$A$8:$O$500,11,FALSE),VLOOKUP($A398,'Nates Projections'!$A$8:$O$500,11,FALSE)))</f>
        <v>45.5</v>
      </c>
      <c r="L398" s="38">
        <f>AVERAGE(IFERROR(VLOOKUP($A398,'Nates Projections'!$A$8:$O$500,12,FALSE),VLOOKUP($A398,'Blakes Projections'!$A$8:$O$500,12,FALSE)),IFERROR(VLOOKUP($A398,'Blakes Projections'!$A$8:$O$500,12,FALSE),VLOOKUP($A398,'Nates Projections'!$A$8:$O$500,12,FALSE)))</f>
        <v>27.349999999999998</v>
      </c>
      <c r="M398" s="38">
        <f>AVERAGE(IFERROR(VLOOKUP($A398,'Nates Projections'!$A$8:$O$500,13,FALSE),VLOOKUP($A398,'Blakes Projections'!$A$8:$O$500,13,FALSE)),IFERROR(VLOOKUP($A398,'Blakes Projections'!$A$8:$O$500,13,FALSE),VLOOKUP($A398,'Nates Projections'!$A$8:$O$500,13,FALSE)))</f>
        <v>22.6</v>
      </c>
      <c r="N398" s="52">
        <f t="shared" si="276"/>
        <v>0.12192351382052254</v>
      </c>
      <c r="O398" s="71">
        <f>AVERAGE(IFERROR(VLOOKUP($A398,'Nates Projections'!$A$8:$O$500,15,FALSE),VLOOKUP($A398,'Blakes Projections'!$A$8:$O$500,15,FALSE)),IFERROR(VLOOKUP($A398,'Blakes Projections'!$A$8:$O$500,15,FALSE),VLOOKUP($A398,'Nates Projections'!$A$8:$O$500,15,FALSE)))</f>
        <v>14.625</v>
      </c>
      <c r="P398" s="55">
        <f t="shared" ref="P398:Y398" si="432">IF(F$4="Yes",F398*F$5,0)</f>
        <v>80.5</v>
      </c>
      <c r="Q398" s="55">
        <f t="shared" si="432"/>
        <v>72.375</v>
      </c>
      <c r="R398" s="55">
        <f t="shared" si="432"/>
        <v>0</v>
      </c>
      <c r="S398" s="55">
        <f t="shared" si="432"/>
        <v>4.7249999999999996</v>
      </c>
      <c r="T398" s="55">
        <f t="shared" si="432"/>
        <v>66.025000000000006</v>
      </c>
      <c r="U398" s="55">
        <f t="shared" si="432"/>
        <v>13.65</v>
      </c>
      <c r="V398" s="55">
        <f t="shared" si="432"/>
        <v>16.409999999999997</v>
      </c>
      <c r="W398" s="55">
        <f t="shared" si="432"/>
        <v>0</v>
      </c>
      <c r="X398" s="55">
        <f t="shared" si="432"/>
        <v>0</v>
      </c>
      <c r="Y398" s="56">
        <f t="shared" si="432"/>
        <v>0</v>
      </c>
      <c r="Z398" s="57">
        <f t="shared" si="278"/>
        <v>253.685</v>
      </c>
      <c r="AA398" s="59">
        <f t="shared" si="279"/>
        <v>3.020059523809524</v>
      </c>
      <c r="AB398" s="59">
        <f t="shared" si="280"/>
        <v>-2.8415626339285702</v>
      </c>
      <c r="AC398" s="1"/>
      <c r="AD398" s="1"/>
      <c r="AE398" s="1"/>
      <c r="AF398" s="1"/>
      <c r="AG398" s="1"/>
      <c r="AH398" s="1"/>
      <c r="AI398" s="1"/>
      <c r="AJ398" s="1"/>
      <c r="AK398" s="1"/>
      <c r="AL398" s="1">
        <f>IFERROR(VLOOKUP(C398,CALC!$K$2:$M$8,2,FALSE),1)</f>
        <v>1.1299999999999999</v>
      </c>
      <c r="AM398" s="1">
        <f>IFERROR(VLOOKUP(C398,CALC!$K$2:$M$8,3,FALSE),1)</f>
        <v>1.0649999999999999</v>
      </c>
      <c r="AN398" s="1">
        <f>VLOOKUP(B398,CALC!$E$2:$H$33,3,FALSE)</f>
        <v>0.95</v>
      </c>
      <c r="AO398" s="1">
        <f>VLOOKUP(B398,CALC!$E$2:$H$33,4,FALSE)</f>
        <v>0.97499999999999998</v>
      </c>
      <c r="AP398" s="1"/>
      <c r="AQ398" s="3">
        <f t="shared" si="281"/>
        <v>3.2163633928571431</v>
      </c>
      <c r="AR398" s="3">
        <f t="shared" si="282"/>
        <v>3.4126672619047618</v>
      </c>
      <c r="AS398" s="3">
        <f t="shared" si="283"/>
        <v>2.944558035714286</v>
      </c>
      <c r="AT398" s="3">
        <f t="shared" si="284"/>
        <v>2.8690565476190475</v>
      </c>
      <c r="AU398" s="3">
        <f t="shared" si="285"/>
        <v>3.1359543080357146</v>
      </c>
      <c r="AV398" s="3">
        <f t="shared" si="286"/>
        <v>3.0555452232142857</v>
      </c>
      <c r="AW398" s="3">
        <f t="shared" si="287"/>
        <v>3.3273505803571428</v>
      </c>
      <c r="AX398" s="3">
        <f t="shared" si="288"/>
        <v>3.2420338988095234</v>
      </c>
      <c r="AY398" s="3">
        <f t="shared" si="289"/>
        <v>-2.7365476190476179</v>
      </c>
      <c r="AZ398" s="3">
        <f t="shared" si="290"/>
        <v>-2.9144232142857129</v>
      </c>
      <c r="BA398" s="3">
        <f t="shared" si="291"/>
        <v>-3.092298809523808</v>
      </c>
      <c r="BB398" s="3">
        <f t="shared" si="292"/>
        <v>-2.6681339285714274</v>
      </c>
      <c r="BC398" s="3">
        <f t="shared" si="293"/>
        <v>-2.5997202380952369</v>
      </c>
      <c r="BD398" s="3">
        <f t="shared" si="294"/>
        <v>-2.8415626339285702</v>
      </c>
      <c r="BE398" s="3">
        <f t="shared" si="295"/>
        <v>-2.7687020535714271</v>
      </c>
      <c r="BF398" s="3">
        <f t="shared" si="296"/>
        <v>-3.0149913392857126</v>
      </c>
      <c r="BG398" s="3">
        <f t="shared" si="297"/>
        <v>-2.9376838690476172</v>
      </c>
    </row>
    <row r="399" spans="1:59" ht="15" x14ac:dyDescent="0.25">
      <c r="A399" s="38" t="s">
        <v>546</v>
      </c>
      <c r="B399" s="38" t="s">
        <v>83</v>
      </c>
      <c r="C399" s="38" t="s">
        <v>191</v>
      </c>
      <c r="D399" s="38"/>
      <c r="E399" s="39">
        <f>AVERAGE(IFERROR(VLOOKUP($A399,'Nates Projections'!$A$8:$O$500,5,FALSE),VLOOKUP($A399,'Blakes Projections'!$A$8:$O$500,5,FALSE)),IFERROR(VLOOKUP($A399,'Blakes Projections'!$A$8:$O$500,5,FALSE),VLOOKUP($A399,'Nates Projections'!$A$8:$O$500,5,FALSE)))</f>
        <v>84</v>
      </c>
      <c r="F399" s="38">
        <f>AVERAGE(IFERROR(VLOOKUP($A399,'Nates Projections'!$A$8:$O$500,6,FALSE),VLOOKUP($A399,'Blakes Projections'!$A$8:$O$500,6,FALSE)),IFERROR(VLOOKUP($A399,'Blakes Projections'!$A$8:$O$500,6,FALSE),VLOOKUP($A399,'Nates Projections'!$A$8:$O$500,6,FALSE)))</f>
        <v>12.85</v>
      </c>
      <c r="G399" s="38">
        <f>AVERAGE(IFERROR(VLOOKUP($A399,'Nates Projections'!$A$8:$O$500,7,FALSE),VLOOKUP($A399,'Blakes Projections'!$A$8:$O$500,7,FALSE)),IFERROR(VLOOKUP($A399,'Blakes Projections'!$A$8:$O$500,7,FALSE),VLOOKUP($A399,'Nates Projections'!$A$8:$O$500,7,FALSE)))</f>
        <v>15.899999999999999</v>
      </c>
      <c r="H399" s="38">
        <f>AVERAGE(IFERROR(VLOOKUP($A399,'Nates Projections'!$A$8:$O$500,8,FALSE),VLOOKUP($A399,'Blakes Projections'!$A$8:$O$500,8,FALSE)),IFERROR(VLOOKUP($A399,'Blakes Projections'!$A$8:$O$500,8,FALSE),VLOOKUP($A399,'Nates Projections'!$A$8:$O$500,8,FALSE)))</f>
        <v>28.75</v>
      </c>
      <c r="I399" s="38">
        <f>AVERAGE(IFERROR(VLOOKUP($A399,'Nates Projections'!$A$8:$O$500,9,FALSE),VLOOKUP($A399,'Blakes Projections'!$A$8:$O$500,9,FALSE)),IFERROR(VLOOKUP($A399,'Blakes Projections'!$A$8:$O$500,9,FALSE),VLOOKUP($A399,'Nates Projections'!$A$8:$O$500,9,FALSE)))</f>
        <v>2.25</v>
      </c>
      <c r="J399" s="38">
        <f>AVERAGE(IFERROR(VLOOKUP($A399,'Nates Projections'!$A$8:$O$500,10,FALSE),VLOOKUP($A399,'Blakes Projections'!$A$8:$O$500,10,FALSE)),IFERROR(VLOOKUP($A399,'Blakes Projections'!$A$8:$O$500,10,FALSE),VLOOKUP($A399,'Nates Projections'!$A$8:$O$500,10,FALSE)))</f>
        <v>130.64999999999998</v>
      </c>
      <c r="K399" s="38">
        <f>AVERAGE(IFERROR(VLOOKUP($A399,'Nates Projections'!$A$8:$O$500,11,FALSE),VLOOKUP($A399,'Blakes Projections'!$A$8:$O$500,11,FALSE)),IFERROR(VLOOKUP($A399,'Blakes Projections'!$A$8:$O$500,11,FALSE),VLOOKUP($A399,'Nates Projections'!$A$8:$O$500,11,FALSE)))</f>
        <v>94.7</v>
      </c>
      <c r="L399" s="38">
        <f>AVERAGE(IFERROR(VLOOKUP($A399,'Nates Projections'!$A$8:$O$500,12,FALSE),VLOOKUP($A399,'Blakes Projections'!$A$8:$O$500,12,FALSE)),IFERROR(VLOOKUP($A399,'Blakes Projections'!$A$8:$O$500,12,FALSE),VLOOKUP($A399,'Nates Projections'!$A$8:$O$500,12,FALSE)))</f>
        <v>58.05</v>
      </c>
      <c r="M399" s="38">
        <f>AVERAGE(IFERROR(VLOOKUP($A399,'Nates Projections'!$A$8:$O$500,13,FALSE),VLOOKUP($A399,'Blakes Projections'!$A$8:$O$500,13,FALSE)),IFERROR(VLOOKUP($A399,'Blakes Projections'!$A$8:$O$500,13,FALSE),VLOOKUP($A399,'Nates Projections'!$A$8:$O$500,13,FALSE)))</f>
        <v>7.65</v>
      </c>
      <c r="N399" s="52">
        <f t="shared" si="276"/>
        <v>9.8354381936471502E-2</v>
      </c>
      <c r="O399" s="71">
        <f>AVERAGE(IFERROR(VLOOKUP($A399,'Nates Projections'!$A$8:$O$500,15,FALSE),VLOOKUP($A399,'Blakes Projections'!$A$8:$O$500,15,FALSE)),IFERROR(VLOOKUP($A399,'Blakes Projections'!$A$8:$O$500,15,FALSE),VLOOKUP($A399,'Nates Projections'!$A$8:$O$500,15,FALSE)))</f>
        <v>15.725</v>
      </c>
      <c r="P399" s="55">
        <f t="shared" ref="P399:Y399" si="433">IF(F$4="Yes",F399*F$5,0)</f>
        <v>64.25</v>
      </c>
      <c r="Q399" s="55">
        <f t="shared" si="433"/>
        <v>59.624999999999993</v>
      </c>
      <c r="R399" s="55">
        <f t="shared" si="433"/>
        <v>0</v>
      </c>
      <c r="S399" s="55">
        <f t="shared" si="433"/>
        <v>1.125</v>
      </c>
      <c r="T399" s="55">
        <f t="shared" si="433"/>
        <v>65.324999999999989</v>
      </c>
      <c r="U399" s="55">
        <f t="shared" si="433"/>
        <v>28.41</v>
      </c>
      <c r="V399" s="55">
        <f t="shared" si="433"/>
        <v>34.83</v>
      </c>
      <c r="W399" s="55">
        <f t="shared" si="433"/>
        <v>0</v>
      </c>
      <c r="X399" s="55">
        <f t="shared" si="433"/>
        <v>0</v>
      </c>
      <c r="Y399" s="56">
        <f t="shared" si="433"/>
        <v>0</v>
      </c>
      <c r="Z399" s="57">
        <f t="shared" si="278"/>
        <v>253.565</v>
      </c>
      <c r="AA399" s="59">
        <f t="shared" si="279"/>
        <v>3.0186309523809522</v>
      </c>
      <c r="AB399" s="59">
        <f t="shared" si="280"/>
        <v>-2.8483166309523802</v>
      </c>
      <c r="AC399" s="1"/>
      <c r="AD399" s="1"/>
      <c r="AE399" s="1"/>
      <c r="AF399" s="1"/>
      <c r="AG399" s="1"/>
      <c r="AH399" s="1"/>
      <c r="AI399" s="1"/>
      <c r="AJ399" s="1"/>
      <c r="AK399" s="1"/>
      <c r="AL399" s="1">
        <f>IFERROR(VLOOKUP(C399,CALC!$K$2:$M$8,2,FALSE),1)</f>
        <v>1.06</v>
      </c>
      <c r="AM399" s="1">
        <f>IFERROR(VLOOKUP(C399,CALC!$K$2:$M$8,3,FALSE),1)</f>
        <v>1.03</v>
      </c>
      <c r="AN399" s="1">
        <f>VLOOKUP(B399,CALC!$E$2:$H$33,3,FALSE)</f>
        <v>1.02</v>
      </c>
      <c r="AO399" s="1">
        <f>VLOOKUP(B399,CALC!$E$2:$H$33,4,FALSE)</f>
        <v>1.01</v>
      </c>
      <c r="AP399" s="1"/>
      <c r="AQ399" s="3">
        <f t="shared" si="281"/>
        <v>3.109189880952381</v>
      </c>
      <c r="AR399" s="3">
        <f t="shared" si="282"/>
        <v>3.1997488095238094</v>
      </c>
      <c r="AS399" s="3">
        <f t="shared" si="283"/>
        <v>3.048817261904762</v>
      </c>
      <c r="AT399" s="3">
        <f t="shared" si="284"/>
        <v>3.0790035714285713</v>
      </c>
      <c r="AU399" s="3">
        <f t="shared" si="285"/>
        <v>3.1402817797619047</v>
      </c>
      <c r="AV399" s="3">
        <f t="shared" si="286"/>
        <v>3.1713736785714288</v>
      </c>
      <c r="AW399" s="3">
        <f t="shared" si="287"/>
        <v>3.2317462976190474</v>
      </c>
      <c r="AX399" s="3">
        <f t="shared" si="288"/>
        <v>3.2637437857142855</v>
      </c>
      <c r="AY399" s="3">
        <f t="shared" si="289"/>
        <v>-2.7379761904761897</v>
      </c>
      <c r="AZ399" s="3">
        <f t="shared" si="290"/>
        <v>-2.8201154761904754</v>
      </c>
      <c r="BA399" s="3">
        <f t="shared" si="291"/>
        <v>-2.9022547619047612</v>
      </c>
      <c r="BB399" s="3">
        <f t="shared" si="292"/>
        <v>-2.7653559523809514</v>
      </c>
      <c r="BC399" s="3">
        <f t="shared" si="293"/>
        <v>-2.7927357142857137</v>
      </c>
      <c r="BD399" s="3">
        <f t="shared" si="294"/>
        <v>-2.8483166309523802</v>
      </c>
      <c r="BE399" s="3">
        <f t="shared" si="295"/>
        <v>-2.876517785714285</v>
      </c>
      <c r="BF399" s="3">
        <f t="shared" si="296"/>
        <v>-2.9312773095238089</v>
      </c>
      <c r="BG399" s="3">
        <f t="shared" si="297"/>
        <v>-2.9602998571428563</v>
      </c>
    </row>
    <row r="400" spans="1:59" ht="15" x14ac:dyDescent="0.25">
      <c r="A400" s="38" t="s">
        <v>545</v>
      </c>
      <c r="B400" s="38" t="s">
        <v>66</v>
      </c>
      <c r="C400" s="38" t="s">
        <v>153</v>
      </c>
      <c r="D400" s="38"/>
      <c r="E400" s="39">
        <f>AVERAGE(IFERROR(VLOOKUP($A400,'Nates Projections'!$A$8:$O$500,5,FALSE),VLOOKUP($A400,'Blakes Projections'!$A$8:$O$500,5,FALSE)),IFERROR(VLOOKUP($A400,'Blakes Projections'!$A$8:$O$500,5,FALSE),VLOOKUP($A400,'Nates Projections'!$A$8:$O$500,5,FALSE)))</f>
        <v>84</v>
      </c>
      <c r="F400" s="38">
        <f>AVERAGE(IFERROR(VLOOKUP($A400,'Nates Projections'!$A$8:$O$500,6,FALSE),VLOOKUP($A400,'Blakes Projections'!$A$8:$O$500,6,FALSE)),IFERROR(VLOOKUP($A400,'Blakes Projections'!$A$8:$O$500,6,FALSE),VLOOKUP($A400,'Nates Projections'!$A$8:$O$500,6,FALSE)))</f>
        <v>14.4</v>
      </c>
      <c r="G400" s="38">
        <f>AVERAGE(IFERROR(VLOOKUP($A400,'Nates Projections'!$A$8:$O$500,7,FALSE),VLOOKUP($A400,'Blakes Projections'!$A$8:$O$500,7,FALSE)),IFERROR(VLOOKUP($A400,'Blakes Projections'!$A$8:$O$500,7,FALSE),VLOOKUP($A400,'Nates Projections'!$A$8:$O$500,7,FALSE)))</f>
        <v>24.35</v>
      </c>
      <c r="H400" s="38">
        <f>AVERAGE(IFERROR(VLOOKUP($A400,'Nates Projections'!$A$8:$O$500,8,FALSE),VLOOKUP($A400,'Blakes Projections'!$A$8:$O$500,8,FALSE)),IFERROR(VLOOKUP($A400,'Blakes Projections'!$A$8:$O$500,8,FALSE),VLOOKUP($A400,'Nates Projections'!$A$8:$O$500,8,FALSE)))</f>
        <v>38.799999999999997</v>
      </c>
      <c r="I400" s="38">
        <f>AVERAGE(IFERROR(VLOOKUP($A400,'Nates Projections'!$A$8:$O$500,9,FALSE),VLOOKUP($A400,'Blakes Projections'!$A$8:$O$500,9,FALSE)),IFERROR(VLOOKUP($A400,'Blakes Projections'!$A$8:$O$500,9,FALSE),VLOOKUP($A400,'Nates Projections'!$A$8:$O$500,9,FALSE)))</f>
        <v>6.25</v>
      </c>
      <c r="J400" s="38">
        <f>AVERAGE(IFERROR(VLOOKUP($A400,'Nates Projections'!$A$8:$O$500,10,FALSE),VLOOKUP($A400,'Blakes Projections'!$A$8:$O$500,10,FALSE)),IFERROR(VLOOKUP($A400,'Blakes Projections'!$A$8:$O$500,10,FALSE),VLOOKUP($A400,'Nates Projections'!$A$8:$O$500,10,FALSE)))</f>
        <v>95.25</v>
      </c>
      <c r="K400" s="38">
        <f>AVERAGE(IFERROR(VLOOKUP($A400,'Nates Projections'!$A$8:$O$500,11,FALSE),VLOOKUP($A400,'Blakes Projections'!$A$8:$O$500,11,FALSE)),IFERROR(VLOOKUP($A400,'Blakes Projections'!$A$8:$O$500,11,FALSE),VLOOKUP($A400,'Nates Projections'!$A$8:$O$500,11,FALSE)))</f>
        <v>10.8</v>
      </c>
      <c r="L400" s="38">
        <f>AVERAGE(IFERROR(VLOOKUP($A400,'Nates Projections'!$A$8:$O$500,12,FALSE),VLOOKUP($A400,'Blakes Projections'!$A$8:$O$500,12,FALSE)),IFERROR(VLOOKUP($A400,'Blakes Projections'!$A$8:$O$500,12,FALSE),VLOOKUP($A400,'Nates Projections'!$A$8:$O$500,12,FALSE)))</f>
        <v>37.849999999999994</v>
      </c>
      <c r="M400" s="38">
        <f>AVERAGE(IFERROR(VLOOKUP($A400,'Nates Projections'!$A$8:$O$500,13,FALSE),VLOOKUP($A400,'Blakes Projections'!$A$8:$O$500,13,FALSE)),IFERROR(VLOOKUP($A400,'Blakes Projections'!$A$8:$O$500,13,FALSE),VLOOKUP($A400,'Nates Projections'!$A$8:$O$500,13,FALSE)))</f>
        <v>21.6</v>
      </c>
      <c r="N400" s="52">
        <f t="shared" si="276"/>
        <v>0.15118110236220472</v>
      </c>
      <c r="O400" s="71">
        <f>AVERAGE(IFERROR(VLOOKUP($A400,'Nates Projections'!$A$8:$O$500,15,FALSE),VLOOKUP($A400,'Blakes Projections'!$A$8:$O$500,15,FALSE)),IFERROR(VLOOKUP($A400,'Blakes Projections'!$A$8:$O$500,15,FALSE),VLOOKUP($A400,'Nates Projections'!$A$8:$O$500,15,FALSE)))</f>
        <v>14.25</v>
      </c>
      <c r="P400" s="55">
        <f t="shared" ref="P400:Y400" si="434">IF(F$4="Yes",F400*F$5,0)</f>
        <v>72</v>
      </c>
      <c r="Q400" s="55">
        <f t="shared" si="434"/>
        <v>91.3125</v>
      </c>
      <c r="R400" s="55">
        <f t="shared" si="434"/>
        <v>0</v>
      </c>
      <c r="S400" s="55">
        <f t="shared" si="434"/>
        <v>3.125</v>
      </c>
      <c r="T400" s="55">
        <f t="shared" si="434"/>
        <v>47.625</v>
      </c>
      <c r="U400" s="55">
        <f t="shared" si="434"/>
        <v>3.24</v>
      </c>
      <c r="V400" s="55">
        <f t="shared" si="434"/>
        <v>22.709999999999997</v>
      </c>
      <c r="W400" s="55">
        <f t="shared" si="434"/>
        <v>0</v>
      </c>
      <c r="X400" s="55">
        <f t="shared" si="434"/>
        <v>0</v>
      </c>
      <c r="Y400" s="56">
        <f t="shared" si="434"/>
        <v>0</v>
      </c>
      <c r="Z400" s="57">
        <f t="shared" si="278"/>
        <v>240.01250000000002</v>
      </c>
      <c r="AA400" s="59">
        <f t="shared" si="279"/>
        <v>2.8572916666666668</v>
      </c>
      <c r="AB400" s="59">
        <f t="shared" si="280"/>
        <v>-2.7702959374999989</v>
      </c>
      <c r="AC400" s="1"/>
      <c r="AD400" s="1"/>
      <c r="AE400" s="1"/>
      <c r="AF400" s="1"/>
      <c r="AG400" s="1"/>
      <c r="AH400" s="1"/>
      <c r="AI400" s="1"/>
      <c r="AJ400" s="1"/>
      <c r="AK400" s="1"/>
      <c r="AL400" s="1">
        <f>IFERROR(VLOOKUP(C400,CALC!$K$2:$M$8,2,FALSE),1)</f>
        <v>0.96</v>
      </c>
      <c r="AM400" s="1">
        <f>IFERROR(VLOOKUP(C400,CALC!$K$2:$M$8,3,FALSE),1)</f>
        <v>0.98</v>
      </c>
      <c r="AN400" s="1">
        <f>VLOOKUP(B400,CALC!$E$2:$H$33,3,FALSE)</f>
        <v>0.95</v>
      </c>
      <c r="AO400" s="1">
        <f>VLOOKUP(B400,CALC!$E$2:$H$33,4,FALSE)</f>
        <v>0.97499999999999998</v>
      </c>
      <c r="AP400" s="1"/>
      <c r="AQ400" s="3">
        <f t="shared" si="281"/>
        <v>2.8001458333333336</v>
      </c>
      <c r="AR400" s="3">
        <f t="shared" si="282"/>
        <v>2.7429999999999999</v>
      </c>
      <c r="AS400" s="3">
        <f t="shared" si="283"/>
        <v>2.7858593750000002</v>
      </c>
      <c r="AT400" s="3">
        <f t="shared" si="284"/>
        <v>2.7144270833333333</v>
      </c>
      <c r="AU400" s="3">
        <f t="shared" si="285"/>
        <v>2.7301421875000003</v>
      </c>
      <c r="AV400" s="3">
        <f t="shared" si="286"/>
        <v>2.660138541666667</v>
      </c>
      <c r="AW400" s="3">
        <f t="shared" si="287"/>
        <v>2.6744249999999998</v>
      </c>
      <c r="AX400" s="3">
        <f t="shared" si="288"/>
        <v>2.6058499999999998</v>
      </c>
      <c r="AY400" s="3">
        <f t="shared" si="289"/>
        <v>-2.8993154761904751</v>
      </c>
      <c r="AZ400" s="3">
        <f t="shared" si="290"/>
        <v>-2.8413291666666658</v>
      </c>
      <c r="BA400" s="3">
        <f t="shared" si="291"/>
        <v>-2.783342857142856</v>
      </c>
      <c r="BB400" s="3">
        <f t="shared" si="292"/>
        <v>-2.8268325892857131</v>
      </c>
      <c r="BC400" s="3">
        <f t="shared" si="293"/>
        <v>-2.7543497023809511</v>
      </c>
      <c r="BD400" s="3">
        <f t="shared" si="294"/>
        <v>-2.7702959374999989</v>
      </c>
      <c r="BE400" s="3">
        <f t="shared" si="295"/>
        <v>-2.6992627083333325</v>
      </c>
      <c r="BF400" s="3">
        <f t="shared" si="296"/>
        <v>-2.7137592857142847</v>
      </c>
      <c r="BG400" s="3">
        <f t="shared" si="297"/>
        <v>-2.644175714285713</v>
      </c>
    </row>
    <row r="401" spans="1:59" ht="15" x14ac:dyDescent="0.25">
      <c r="A401" s="38" t="s">
        <v>544</v>
      </c>
      <c r="B401" s="38" t="s">
        <v>23</v>
      </c>
      <c r="C401" s="38" t="s">
        <v>183</v>
      </c>
      <c r="D401" s="38"/>
      <c r="E401" s="39">
        <f>AVERAGE(IFERROR(VLOOKUP($A401,'Nates Projections'!$A$8:$O$500,5,FALSE),VLOOKUP($A401,'Blakes Projections'!$A$8:$O$500,5,FALSE)),IFERROR(VLOOKUP($A401,'Blakes Projections'!$A$8:$O$500,5,FALSE),VLOOKUP($A401,'Nates Projections'!$A$8:$O$500,5,FALSE)))</f>
        <v>84</v>
      </c>
      <c r="F401" s="38">
        <f>AVERAGE(IFERROR(VLOOKUP($A401,'Nates Projections'!$A$8:$O$500,6,FALSE),VLOOKUP($A401,'Blakes Projections'!$A$8:$O$500,6,FALSE)),IFERROR(VLOOKUP($A401,'Blakes Projections'!$A$8:$O$500,6,FALSE),VLOOKUP($A401,'Nates Projections'!$A$8:$O$500,6,FALSE)))</f>
        <v>11.8</v>
      </c>
      <c r="G401" s="38">
        <f>AVERAGE(IFERROR(VLOOKUP($A401,'Nates Projections'!$A$8:$O$500,7,FALSE),VLOOKUP($A401,'Blakes Projections'!$A$8:$O$500,7,FALSE)),IFERROR(VLOOKUP($A401,'Blakes Projections'!$A$8:$O$500,7,FALSE),VLOOKUP($A401,'Nates Projections'!$A$8:$O$500,7,FALSE)))</f>
        <v>19.899999999999999</v>
      </c>
      <c r="H401" s="38">
        <f>AVERAGE(IFERROR(VLOOKUP($A401,'Nates Projections'!$A$8:$O$500,8,FALSE),VLOOKUP($A401,'Blakes Projections'!$A$8:$O$500,8,FALSE)),IFERROR(VLOOKUP($A401,'Blakes Projections'!$A$8:$O$500,8,FALSE),VLOOKUP($A401,'Nates Projections'!$A$8:$O$500,8,FALSE)))</f>
        <v>31.7</v>
      </c>
      <c r="I401" s="38">
        <f>AVERAGE(IFERROR(VLOOKUP($A401,'Nates Projections'!$A$8:$O$500,9,FALSE),VLOOKUP($A401,'Blakes Projections'!$A$8:$O$500,9,FALSE)),IFERROR(VLOOKUP($A401,'Blakes Projections'!$A$8:$O$500,9,FALSE),VLOOKUP($A401,'Nates Projections'!$A$8:$O$500,9,FALSE)))</f>
        <v>4.9000000000000004</v>
      </c>
      <c r="J401" s="38">
        <f>AVERAGE(IFERROR(VLOOKUP($A401,'Nates Projections'!$A$8:$O$500,10,FALSE),VLOOKUP($A401,'Blakes Projections'!$A$8:$O$500,10,FALSE)),IFERROR(VLOOKUP($A401,'Blakes Projections'!$A$8:$O$500,10,FALSE),VLOOKUP($A401,'Nates Projections'!$A$8:$O$500,10,FALSE)))</f>
        <v>108.3</v>
      </c>
      <c r="K401" s="38">
        <f>AVERAGE(IFERROR(VLOOKUP($A401,'Nates Projections'!$A$8:$O$500,11,FALSE),VLOOKUP($A401,'Blakes Projections'!$A$8:$O$500,11,FALSE)),IFERROR(VLOOKUP($A401,'Blakes Projections'!$A$8:$O$500,11,FALSE),VLOOKUP($A401,'Nates Projections'!$A$8:$O$500,11,FALSE)))</f>
        <v>98.5</v>
      </c>
      <c r="L401" s="38">
        <f>AVERAGE(IFERROR(VLOOKUP($A401,'Nates Projections'!$A$8:$O$500,12,FALSE),VLOOKUP($A401,'Blakes Projections'!$A$8:$O$500,12,FALSE)),IFERROR(VLOOKUP($A401,'Blakes Projections'!$A$8:$O$500,12,FALSE),VLOOKUP($A401,'Nates Projections'!$A$8:$O$500,12,FALSE)))</f>
        <v>51.9</v>
      </c>
      <c r="M401" s="38">
        <f>AVERAGE(IFERROR(VLOOKUP($A401,'Nates Projections'!$A$8:$O$500,13,FALSE),VLOOKUP($A401,'Blakes Projections'!$A$8:$O$500,13,FALSE)),IFERROR(VLOOKUP($A401,'Blakes Projections'!$A$8:$O$500,13,FALSE),VLOOKUP($A401,'Nates Projections'!$A$8:$O$500,13,FALSE)))</f>
        <v>38.200000000000003</v>
      </c>
      <c r="N401" s="52">
        <f t="shared" si="276"/>
        <v>0.10895660203139429</v>
      </c>
      <c r="O401" s="71">
        <f>AVERAGE(IFERROR(VLOOKUP($A401,'Nates Projections'!$A$8:$O$500,15,FALSE),VLOOKUP($A401,'Blakes Projections'!$A$8:$O$500,15,FALSE)),IFERROR(VLOOKUP($A401,'Blakes Projections'!$A$8:$O$500,15,FALSE),VLOOKUP($A401,'Nates Projections'!$A$8:$O$500,15,FALSE)))</f>
        <v>14.5</v>
      </c>
      <c r="P401" s="55">
        <f t="shared" ref="P401:Y401" si="435">IF(F$4="Yes",F401*F$5,0)</f>
        <v>59</v>
      </c>
      <c r="Q401" s="55">
        <f t="shared" si="435"/>
        <v>74.625</v>
      </c>
      <c r="R401" s="55">
        <f t="shared" si="435"/>
        <v>0</v>
      </c>
      <c r="S401" s="55">
        <f t="shared" si="435"/>
        <v>2.4500000000000002</v>
      </c>
      <c r="T401" s="55">
        <f t="shared" si="435"/>
        <v>54.15</v>
      </c>
      <c r="U401" s="55">
        <f t="shared" si="435"/>
        <v>29.549999999999997</v>
      </c>
      <c r="V401" s="55">
        <f t="shared" si="435"/>
        <v>31.139999999999997</v>
      </c>
      <c r="W401" s="55">
        <f t="shared" si="435"/>
        <v>0</v>
      </c>
      <c r="X401" s="55">
        <f t="shared" si="435"/>
        <v>0</v>
      </c>
      <c r="Y401" s="56">
        <f t="shared" si="435"/>
        <v>0</v>
      </c>
      <c r="Z401" s="57">
        <f t="shared" si="278"/>
        <v>250.91499999999996</v>
      </c>
      <c r="AA401" s="59">
        <f t="shared" si="279"/>
        <v>2.9870833333333331</v>
      </c>
      <c r="AB401" s="59">
        <f t="shared" si="280"/>
        <v>-2.9520354285714276</v>
      </c>
      <c r="AC401" s="1"/>
      <c r="AD401" s="1"/>
      <c r="AE401" s="1"/>
      <c r="AF401" s="1"/>
      <c r="AG401" s="1"/>
      <c r="AH401" s="1"/>
      <c r="AI401" s="1"/>
      <c r="AJ401" s="1"/>
      <c r="AK401" s="1"/>
      <c r="AL401" s="1">
        <f>IFERROR(VLOOKUP(C401,CALC!$K$2:$M$8,2,FALSE),1)</f>
        <v>1.0900000000000001</v>
      </c>
      <c r="AM401" s="1">
        <f>IFERROR(VLOOKUP(C401,CALC!$K$2:$M$8,3,FALSE),1)</f>
        <v>1.0449999999999999</v>
      </c>
      <c r="AN401" s="1">
        <f>VLOOKUP(B401,CALC!$E$2:$H$33,3,FALSE)</f>
        <v>1.04</v>
      </c>
      <c r="AO401" s="1">
        <f>VLOOKUP(B401,CALC!$E$2:$H$33,4,FALSE)</f>
        <v>1.02</v>
      </c>
      <c r="AP401" s="1"/>
      <c r="AQ401" s="3">
        <f t="shared" si="281"/>
        <v>3.1215020833333327</v>
      </c>
      <c r="AR401" s="3">
        <f t="shared" si="282"/>
        <v>3.2559208333333332</v>
      </c>
      <c r="AS401" s="3">
        <f t="shared" si="283"/>
        <v>3.0468249999999997</v>
      </c>
      <c r="AT401" s="3">
        <f t="shared" si="284"/>
        <v>3.1065666666666667</v>
      </c>
      <c r="AU401" s="3">
        <f t="shared" si="285"/>
        <v>3.1839321249999992</v>
      </c>
      <c r="AV401" s="3">
        <f t="shared" si="286"/>
        <v>3.2463621666666662</v>
      </c>
      <c r="AW401" s="3">
        <f t="shared" si="287"/>
        <v>3.3210392499999997</v>
      </c>
      <c r="AX401" s="3">
        <f t="shared" si="288"/>
        <v>3.3861576666666666</v>
      </c>
      <c r="AY401" s="3">
        <f t="shared" si="289"/>
        <v>-2.7695238095238088</v>
      </c>
      <c r="AZ401" s="3">
        <f t="shared" si="290"/>
        <v>-2.8941523809523799</v>
      </c>
      <c r="BA401" s="3">
        <f t="shared" si="291"/>
        <v>-3.0187809523809519</v>
      </c>
      <c r="BB401" s="3">
        <f t="shared" si="292"/>
        <v>-2.8249142857142853</v>
      </c>
      <c r="BC401" s="3">
        <f t="shared" si="293"/>
        <v>-2.8803047619047613</v>
      </c>
      <c r="BD401" s="3">
        <f t="shared" si="294"/>
        <v>-2.9520354285714276</v>
      </c>
      <c r="BE401" s="3">
        <f t="shared" si="295"/>
        <v>-3.0099184761904754</v>
      </c>
      <c r="BF401" s="3">
        <f t="shared" si="296"/>
        <v>-3.0791565714285709</v>
      </c>
      <c r="BG401" s="3">
        <f t="shared" si="297"/>
        <v>-3.1395321904761899</v>
      </c>
    </row>
    <row r="402" spans="1:59" ht="15" x14ac:dyDescent="0.25">
      <c r="A402" s="38" t="s">
        <v>578</v>
      </c>
      <c r="B402" s="38" t="s">
        <v>19</v>
      </c>
      <c r="C402" s="38" t="s">
        <v>196</v>
      </c>
      <c r="D402" s="1"/>
      <c r="E402" s="39">
        <f>AVERAGE(IFERROR(VLOOKUP($A402,'Nates Projections'!$A$8:$O$500,5,FALSE),VLOOKUP($A402,'Blakes Projections'!$A$8:$O$500,5,FALSE)),IFERROR(VLOOKUP($A402,'Blakes Projections'!$A$8:$O$500,5,FALSE),VLOOKUP($A402,'Nates Projections'!$A$8:$O$500,5,FALSE)))</f>
        <v>84</v>
      </c>
      <c r="F402" s="40">
        <f>AVERAGE(IFERROR(VLOOKUP($A402,'Nates Projections'!$A$8:$O$500,6,FALSE),VLOOKUP($A402,'Blakes Projections'!$A$8:$O$500,6,FALSE)),IFERROR(VLOOKUP($A402,'Blakes Projections'!$A$8:$O$500,6,FALSE),VLOOKUP($A402,'Nates Projections'!$A$8:$O$500,6,FALSE)))</f>
        <v>12.6</v>
      </c>
      <c r="G402" s="40">
        <f>AVERAGE(IFERROR(VLOOKUP($A402,'Nates Projections'!$A$8:$O$500,7,FALSE),VLOOKUP($A402,'Blakes Projections'!$A$8:$O$500,7,FALSE)),IFERROR(VLOOKUP($A402,'Blakes Projections'!$A$8:$O$500,7,FALSE),VLOOKUP($A402,'Nates Projections'!$A$8:$O$500,7,FALSE)))</f>
        <v>20</v>
      </c>
      <c r="H402" s="40">
        <f>AVERAGE(IFERROR(VLOOKUP($A402,'Nates Projections'!$A$8:$O$500,8,FALSE),VLOOKUP($A402,'Blakes Projections'!$A$8:$O$500,8,FALSE)),IFERROR(VLOOKUP($A402,'Blakes Projections'!$A$8:$O$500,8,FALSE),VLOOKUP($A402,'Nates Projections'!$A$8:$O$500,8,FALSE)))</f>
        <v>32.6</v>
      </c>
      <c r="I402" s="40">
        <f>AVERAGE(IFERROR(VLOOKUP($A402,'Nates Projections'!$A$8:$O$500,9,FALSE),VLOOKUP($A402,'Blakes Projections'!$A$8:$O$500,9,FALSE)),IFERROR(VLOOKUP($A402,'Blakes Projections'!$A$8:$O$500,9,FALSE),VLOOKUP($A402,'Nates Projections'!$A$8:$O$500,9,FALSE)))</f>
        <v>3</v>
      </c>
      <c r="J402" s="40">
        <f>AVERAGE(IFERROR(VLOOKUP($A402,'Nates Projections'!$A$8:$O$500,10,FALSE),VLOOKUP($A402,'Blakes Projections'!$A$8:$O$500,10,FALSE)),IFERROR(VLOOKUP($A402,'Blakes Projections'!$A$8:$O$500,10,FALSE),VLOOKUP($A402,'Nates Projections'!$A$8:$O$500,10,FALSE)))</f>
        <v>114.2</v>
      </c>
      <c r="K402" s="40">
        <f>AVERAGE(IFERROR(VLOOKUP($A402,'Nates Projections'!$A$8:$O$500,11,FALSE),VLOOKUP($A402,'Blakes Projections'!$A$8:$O$500,11,FALSE)),IFERROR(VLOOKUP($A402,'Blakes Projections'!$A$8:$O$500,11,FALSE),VLOOKUP($A402,'Nates Projections'!$A$8:$O$500,11,FALSE)))</f>
        <v>99.8</v>
      </c>
      <c r="L402" s="40">
        <f>AVERAGE(IFERROR(VLOOKUP($A402,'Nates Projections'!$A$8:$O$500,12,FALSE),VLOOKUP($A402,'Blakes Projections'!$A$8:$O$500,12,FALSE)),IFERROR(VLOOKUP($A402,'Blakes Projections'!$A$8:$O$500,12,FALSE),VLOOKUP($A402,'Nates Projections'!$A$8:$O$500,12,FALSE)))</f>
        <v>39.4</v>
      </c>
      <c r="M402" s="40">
        <f>AVERAGE(IFERROR(VLOOKUP($A402,'Nates Projections'!$A$8:$O$500,13,FALSE),VLOOKUP($A402,'Blakes Projections'!$A$8:$O$500,13,FALSE)),IFERROR(VLOOKUP($A402,'Blakes Projections'!$A$8:$O$500,13,FALSE),VLOOKUP($A402,'Nates Projections'!$A$8:$O$500,13,FALSE)))</f>
        <v>29.3</v>
      </c>
      <c r="N402" s="52">
        <f t="shared" si="276"/>
        <v>0.11033274956217162</v>
      </c>
      <c r="O402" s="124">
        <f>AVERAGE(IFERROR(VLOOKUP($A402,'Nates Projections'!$A$8:$O$500,15,FALSE),VLOOKUP($A402,'Blakes Projections'!$A$8:$O$500,15,FALSE)),IFERROR(VLOOKUP($A402,'Blakes Projections'!$A$8:$O$500,15,FALSE),VLOOKUP($A402,'Nates Projections'!$A$8:$O$500,15,FALSE)))</f>
        <v>13.15</v>
      </c>
      <c r="P402" s="55">
        <f t="shared" ref="P402:Y402" si="436">IF(F$4="Yes",F402*F$5,0)</f>
        <v>63</v>
      </c>
      <c r="Q402" s="55">
        <f t="shared" si="436"/>
        <v>75</v>
      </c>
      <c r="R402" s="55">
        <f t="shared" si="436"/>
        <v>0</v>
      </c>
      <c r="S402" s="55">
        <f t="shared" si="436"/>
        <v>1.5</v>
      </c>
      <c r="T402" s="55">
        <f t="shared" si="436"/>
        <v>57.1</v>
      </c>
      <c r="U402" s="55">
        <f t="shared" si="436"/>
        <v>29.939999999999998</v>
      </c>
      <c r="V402" s="55">
        <f t="shared" si="436"/>
        <v>23.639999999999997</v>
      </c>
      <c r="W402" s="55">
        <f t="shared" si="436"/>
        <v>0</v>
      </c>
      <c r="X402" s="55">
        <f t="shared" si="436"/>
        <v>0</v>
      </c>
      <c r="Y402" s="56">
        <f t="shared" si="436"/>
        <v>0</v>
      </c>
      <c r="Z402" s="57">
        <f t="shared" si="278"/>
        <v>250.17999999999998</v>
      </c>
      <c r="AA402" s="59">
        <f t="shared" si="279"/>
        <v>2.9783333333333331</v>
      </c>
      <c r="AB402" s="59">
        <f t="shared" si="280"/>
        <v>-3.0574208705357133</v>
      </c>
      <c r="AC402" s="1"/>
      <c r="AD402" s="1"/>
      <c r="AE402" s="1"/>
      <c r="AF402" s="1"/>
      <c r="AG402" s="1"/>
      <c r="AH402" s="1"/>
      <c r="AI402" s="1"/>
      <c r="AJ402" s="1"/>
      <c r="AK402" s="1"/>
      <c r="AL402" s="1">
        <f>IFERROR(VLOOKUP(C402,CALC!$K$2:$M$8,2,FALSE),1)</f>
        <v>1.01</v>
      </c>
      <c r="AM402" s="1">
        <f>IFERROR(VLOOKUP(C402,CALC!$K$2:$M$8,3,FALSE),1)</f>
        <v>1.0049999999999999</v>
      </c>
      <c r="AN402" s="1">
        <f>VLOOKUP(B402,CALC!$E$2:$H$33,3,FALSE)</f>
        <v>1.19</v>
      </c>
      <c r="AO402" s="1">
        <f>VLOOKUP(B402,CALC!$E$2:$H$33,4,FALSE)</f>
        <v>1.095</v>
      </c>
      <c r="AP402" s="1"/>
      <c r="AQ402" s="3">
        <f t="shared" si="281"/>
        <v>2.9932249999999994</v>
      </c>
      <c r="AR402" s="3">
        <f t="shared" si="282"/>
        <v>3.0081166666666665</v>
      </c>
      <c r="AS402" s="3">
        <f t="shared" si="283"/>
        <v>3.2612749999999995</v>
      </c>
      <c r="AT402" s="3">
        <f t="shared" si="284"/>
        <v>3.5442166666666663</v>
      </c>
      <c r="AU402" s="3">
        <f t="shared" si="285"/>
        <v>3.2775813749999991</v>
      </c>
      <c r="AV402" s="3">
        <f t="shared" si="286"/>
        <v>3.5619377499999989</v>
      </c>
      <c r="AW402" s="3">
        <f t="shared" si="287"/>
        <v>3.2938877499999997</v>
      </c>
      <c r="AX402" s="3">
        <f t="shared" si="288"/>
        <v>3.5796588333333332</v>
      </c>
      <c r="AY402" s="3">
        <f t="shared" si="289"/>
        <v>-2.7782738095238089</v>
      </c>
      <c r="AZ402" s="3">
        <f t="shared" si="290"/>
        <v>-2.7921651785714277</v>
      </c>
      <c r="BA402" s="3">
        <f t="shared" si="291"/>
        <v>-2.8060565476190469</v>
      </c>
      <c r="BB402" s="3">
        <f t="shared" si="292"/>
        <v>-3.0422098214285707</v>
      </c>
      <c r="BC402" s="3">
        <f t="shared" si="293"/>
        <v>-3.3061458333333325</v>
      </c>
      <c r="BD402" s="3">
        <f t="shared" si="294"/>
        <v>-3.0574208705357133</v>
      </c>
      <c r="BE402" s="3">
        <f t="shared" si="295"/>
        <v>-3.3226765624999985</v>
      </c>
      <c r="BF402" s="3">
        <f t="shared" si="296"/>
        <v>-3.0726319196428564</v>
      </c>
      <c r="BG402" s="3">
        <f t="shared" si="297"/>
        <v>-3.3392072916666655</v>
      </c>
    </row>
    <row r="403" spans="1:59" ht="15" x14ac:dyDescent="0.25">
      <c r="A403" s="38" t="s">
        <v>554</v>
      </c>
      <c r="B403" s="38" t="s">
        <v>23</v>
      </c>
      <c r="C403" s="38" t="s">
        <v>186</v>
      </c>
      <c r="D403" s="1"/>
      <c r="E403" s="39">
        <f>AVERAGE(IFERROR(VLOOKUP($A403,'Nates Projections'!$A$8:$O$500,5,FALSE),VLOOKUP($A403,'Blakes Projections'!$A$8:$O$500,5,FALSE)),IFERROR(VLOOKUP($A403,'Blakes Projections'!$A$8:$O$500,5,FALSE),VLOOKUP($A403,'Nates Projections'!$A$8:$O$500,5,FALSE)))</f>
        <v>84</v>
      </c>
      <c r="F403" s="38">
        <f>AVERAGE(IFERROR(VLOOKUP($A403,'Nates Projections'!$A$8:$O$500,6,FALSE),VLOOKUP($A403,'Blakes Projections'!$A$8:$O$500,6,FALSE)),IFERROR(VLOOKUP($A403,'Blakes Projections'!$A$8:$O$500,6,FALSE),VLOOKUP($A403,'Nates Projections'!$A$8:$O$500,6,FALSE)))</f>
        <v>12.2</v>
      </c>
      <c r="G403" s="38">
        <f>AVERAGE(IFERROR(VLOOKUP($A403,'Nates Projections'!$A$8:$O$500,7,FALSE),VLOOKUP($A403,'Blakes Projections'!$A$8:$O$500,7,FALSE)),IFERROR(VLOOKUP($A403,'Blakes Projections'!$A$8:$O$500,7,FALSE),VLOOKUP($A403,'Nates Projections'!$A$8:$O$500,7,FALSE)))</f>
        <v>17.55</v>
      </c>
      <c r="H403" s="38">
        <f>AVERAGE(IFERROR(VLOOKUP($A403,'Nates Projections'!$A$8:$O$500,8,FALSE),VLOOKUP($A403,'Blakes Projections'!$A$8:$O$500,8,FALSE)),IFERROR(VLOOKUP($A403,'Blakes Projections'!$A$8:$O$500,8,FALSE),VLOOKUP($A403,'Nates Projections'!$A$8:$O$500,8,FALSE)))</f>
        <v>29.700000000000003</v>
      </c>
      <c r="I403" s="38">
        <f>AVERAGE(IFERROR(VLOOKUP($A403,'Nates Projections'!$A$8:$O$500,9,FALSE),VLOOKUP($A403,'Blakes Projections'!$A$8:$O$500,9,FALSE)),IFERROR(VLOOKUP($A403,'Blakes Projections'!$A$8:$O$500,9,FALSE),VLOOKUP($A403,'Nates Projections'!$A$8:$O$500,9,FALSE)))</f>
        <v>6.25</v>
      </c>
      <c r="J403" s="38">
        <f>AVERAGE(IFERROR(VLOOKUP($A403,'Nates Projections'!$A$8:$O$500,10,FALSE),VLOOKUP($A403,'Blakes Projections'!$A$8:$O$500,10,FALSE)),IFERROR(VLOOKUP($A403,'Blakes Projections'!$A$8:$O$500,10,FALSE),VLOOKUP($A403,'Nates Projections'!$A$8:$O$500,10,FALSE)))</f>
        <v>123.60000000000001</v>
      </c>
      <c r="K403" s="38">
        <f>AVERAGE(IFERROR(VLOOKUP($A403,'Nates Projections'!$A$8:$O$500,11,FALSE),VLOOKUP($A403,'Blakes Projections'!$A$8:$O$500,11,FALSE)),IFERROR(VLOOKUP($A403,'Blakes Projections'!$A$8:$O$500,11,FALSE),VLOOKUP($A403,'Nates Projections'!$A$8:$O$500,11,FALSE)))</f>
        <v>106.15</v>
      </c>
      <c r="L403" s="38">
        <f>AVERAGE(IFERROR(VLOOKUP($A403,'Nates Projections'!$A$8:$O$500,12,FALSE),VLOOKUP($A403,'Blakes Projections'!$A$8:$O$500,12,FALSE)),IFERROR(VLOOKUP($A403,'Blakes Projections'!$A$8:$O$500,12,FALSE),VLOOKUP($A403,'Nates Projections'!$A$8:$O$500,12,FALSE)))</f>
        <v>33.450000000000003</v>
      </c>
      <c r="M403" s="38">
        <f>AVERAGE(IFERROR(VLOOKUP($A403,'Nates Projections'!$A$8:$O$500,13,FALSE),VLOOKUP($A403,'Blakes Projections'!$A$8:$O$500,13,FALSE)),IFERROR(VLOOKUP($A403,'Blakes Projections'!$A$8:$O$500,13,FALSE),VLOOKUP($A403,'Nates Projections'!$A$8:$O$500,13,FALSE)))</f>
        <v>25.2</v>
      </c>
      <c r="N403" s="52">
        <f t="shared" si="276"/>
        <v>9.8705501618122971E-2</v>
      </c>
      <c r="O403" s="71">
        <f>AVERAGE(IFERROR(VLOOKUP($A403,'Nates Projections'!$A$8:$O$500,15,FALSE),VLOOKUP($A403,'Blakes Projections'!$A$8:$O$500,15,FALSE)),IFERROR(VLOOKUP($A403,'Blakes Projections'!$A$8:$O$500,15,FALSE),VLOOKUP($A403,'Nates Projections'!$A$8:$O$500,15,FALSE)))</f>
        <v>13.775</v>
      </c>
      <c r="P403" s="55">
        <f t="shared" ref="P403:Y403" si="437">IF(F$4="Yes",F403*F$5,0)</f>
        <v>61</v>
      </c>
      <c r="Q403" s="55">
        <f t="shared" si="437"/>
        <v>65.8125</v>
      </c>
      <c r="R403" s="55">
        <f t="shared" si="437"/>
        <v>0</v>
      </c>
      <c r="S403" s="55">
        <f t="shared" si="437"/>
        <v>3.125</v>
      </c>
      <c r="T403" s="55">
        <f t="shared" si="437"/>
        <v>61.800000000000004</v>
      </c>
      <c r="U403" s="55">
        <f t="shared" si="437"/>
        <v>31.844999999999999</v>
      </c>
      <c r="V403" s="55">
        <f t="shared" si="437"/>
        <v>20.07</v>
      </c>
      <c r="W403" s="55">
        <f t="shared" si="437"/>
        <v>0</v>
      </c>
      <c r="X403" s="55">
        <f t="shared" si="437"/>
        <v>0</v>
      </c>
      <c r="Y403" s="56">
        <f t="shared" si="437"/>
        <v>0</v>
      </c>
      <c r="Z403" s="57">
        <f t="shared" si="278"/>
        <v>243.6525</v>
      </c>
      <c r="AA403" s="59">
        <f t="shared" si="279"/>
        <v>2.9006250000000002</v>
      </c>
      <c r="AB403" s="59">
        <f t="shared" si="280"/>
        <v>-3.0296258571428565</v>
      </c>
      <c r="AC403" s="1"/>
      <c r="AD403" s="1"/>
      <c r="AE403" s="1"/>
      <c r="AF403" s="1"/>
      <c r="AG403" s="1"/>
      <c r="AH403" s="1"/>
      <c r="AI403" s="1"/>
      <c r="AJ403" s="1"/>
      <c r="AK403" s="1"/>
      <c r="AL403" s="1">
        <f>IFERROR(VLOOKUP(C403,CALC!$K$2:$M$8,2,FALSE),1)</f>
        <v>1.08</v>
      </c>
      <c r="AM403" s="1">
        <f>IFERROR(VLOOKUP(C403,CALC!$K$2:$M$8,3,FALSE),1)</f>
        <v>1.04</v>
      </c>
      <c r="AN403" s="1">
        <f>VLOOKUP(B403,CALC!$E$2:$H$33,3,FALSE)</f>
        <v>1.04</v>
      </c>
      <c r="AO403" s="1">
        <f>VLOOKUP(B403,CALC!$E$2:$H$33,4,FALSE)</f>
        <v>1.02</v>
      </c>
      <c r="AP403" s="1"/>
      <c r="AQ403" s="3">
        <f t="shared" si="281"/>
        <v>3.0166500000000003</v>
      </c>
      <c r="AR403" s="3">
        <f t="shared" si="282"/>
        <v>3.1326750000000003</v>
      </c>
      <c r="AS403" s="3">
        <f t="shared" si="283"/>
        <v>2.9586375000000005</v>
      </c>
      <c r="AT403" s="3">
        <f t="shared" si="284"/>
        <v>3.0166500000000003</v>
      </c>
      <c r="AU403" s="3">
        <f t="shared" si="285"/>
        <v>3.0769830000000002</v>
      </c>
      <c r="AV403" s="3">
        <f t="shared" si="286"/>
        <v>3.1373160000000002</v>
      </c>
      <c r="AW403" s="3">
        <f t="shared" si="287"/>
        <v>3.1953285000000005</v>
      </c>
      <c r="AX403" s="3">
        <f t="shared" si="288"/>
        <v>3.2579820000000006</v>
      </c>
      <c r="AY403" s="3">
        <f t="shared" si="289"/>
        <v>-2.8559821428571417</v>
      </c>
      <c r="AZ403" s="3">
        <f t="shared" si="290"/>
        <v>-2.9702214285714277</v>
      </c>
      <c r="BA403" s="3">
        <f t="shared" si="291"/>
        <v>-3.0844607142857132</v>
      </c>
      <c r="BB403" s="3">
        <f t="shared" si="292"/>
        <v>-2.9131017857142845</v>
      </c>
      <c r="BC403" s="3">
        <f t="shared" si="293"/>
        <v>-2.9702214285714277</v>
      </c>
      <c r="BD403" s="3">
        <f t="shared" si="294"/>
        <v>-3.0296258571428565</v>
      </c>
      <c r="BE403" s="3">
        <f t="shared" si="295"/>
        <v>-3.0890302857142848</v>
      </c>
      <c r="BF403" s="3">
        <f t="shared" si="296"/>
        <v>-3.1461499285714276</v>
      </c>
      <c r="BG403" s="3">
        <f t="shared" si="297"/>
        <v>-3.207839142857142</v>
      </c>
    </row>
    <row r="404" spans="1:59" ht="15" x14ac:dyDescent="0.25">
      <c r="A404" s="38" t="s">
        <v>553</v>
      </c>
      <c r="B404" s="38" t="s">
        <v>61</v>
      </c>
      <c r="C404" s="38" t="s">
        <v>186</v>
      </c>
      <c r="D404" s="38"/>
      <c r="E404" s="39">
        <f>AVERAGE(IFERROR(VLOOKUP($A404,'Nates Projections'!$A$8:$O$500,5,FALSE),VLOOKUP($A404,'Blakes Projections'!$A$8:$O$500,5,FALSE)),IFERROR(VLOOKUP($A404,'Blakes Projections'!$A$8:$O$500,5,FALSE),VLOOKUP($A404,'Nates Projections'!$A$8:$O$500,5,FALSE)))</f>
        <v>84</v>
      </c>
      <c r="F404" s="38">
        <f>AVERAGE(IFERROR(VLOOKUP($A404,'Nates Projections'!$A$8:$O$500,6,FALSE),VLOOKUP($A404,'Blakes Projections'!$A$8:$O$500,6,FALSE)),IFERROR(VLOOKUP($A404,'Blakes Projections'!$A$8:$O$500,6,FALSE),VLOOKUP($A404,'Nates Projections'!$A$8:$O$500,6,FALSE)))</f>
        <v>13.15</v>
      </c>
      <c r="G404" s="38">
        <f>AVERAGE(IFERROR(VLOOKUP($A404,'Nates Projections'!$A$8:$O$500,7,FALSE),VLOOKUP($A404,'Blakes Projections'!$A$8:$O$500,7,FALSE)),IFERROR(VLOOKUP($A404,'Blakes Projections'!$A$8:$O$500,7,FALSE),VLOOKUP($A404,'Nates Projections'!$A$8:$O$500,7,FALSE)))</f>
        <v>25.1</v>
      </c>
      <c r="H404" s="38">
        <f>AVERAGE(IFERROR(VLOOKUP($A404,'Nates Projections'!$A$8:$O$500,8,FALSE),VLOOKUP($A404,'Blakes Projections'!$A$8:$O$500,8,FALSE)),IFERROR(VLOOKUP($A404,'Blakes Projections'!$A$8:$O$500,8,FALSE),VLOOKUP($A404,'Nates Projections'!$A$8:$O$500,8,FALSE)))</f>
        <v>38.25</v>
      </c>
      <c r="I404" s="38">
        <f>AVERAGE(IFERROR(VLOOKUP($A404,'Nates Projections'!$A$8:$O$500,9,FALSE),VLOOKUP($A404,'Blakes Projections'!$A$8:$O$500,9,FALSE)),IFERROR(VLOOKUP($A404,'Blakes Projections'!$A$8:$O$500,9,FALSE),VLOOKUP($A404,'Nates Projections'!$A$8:$O$500,9,FALSE)))</f>
        <v>15.149999999999999</v>
      </c>
      <c r="J404" s="38">
        <f>AVERAGE(IFERROR(VLOOKUP($A404,'Nates Projections'!$A$8:$O$500,10,FALSE),VLOOKUP($A404,'Blakes Projections'!$A$8:$O$500,10,FALSE)),IFERROR(VLOOKUP($A404,'Blakes Projections'!$A$8:$O$500,10,FALSE),VLOOKUP($A404,'Nates Projections'!$A$8:$O$500,10,FALSE)))</f>
        <v>96</v>
      </c>
      <c r="K404" s="38">
        <f>AVERAGE(IFERROR(VLOOKUP($A404,'Nates Projections'!$A$8:$O$500,11,FALSE),VLOOKUP($A404,'Blakes Projections'!$A$8:$O$500,11,FALSE)),IFERROR(VLOOKUP($A404,'Blakes Projections'!$A$8:$O$500,11,FALSE),VLOOKUP($A404,'Nates Projections'!$A$8:$O$500,11,FALSE)))</f>
        <v>21.25</v>
      </c>
      <c r="L404" s="38">
        <f>AVERAGE(IFERROR(VLOOKUP($A404,'Nates Projections'!$A$8:$O$500,12,FALSE),VLOOKUP($A404,'Blakes Projections'!$A$8:$O$500,12,FALSE)),IFERROR(VLOOKUP($A404,'Blakes Projections'!$A$8:$O$500,12,FALSE),VLOOKUP($A404,'Nates Projections'!$A$8:$O$500,12,FALSE)))</f>
        <v>41.95</v>
      </c>
      <c r="M404" s="38">
        <f>AVERAGE(IFERROR(VLOOKUP($A404,'Nates Projections'!$A$8:$O$500,13,FALSE),VLOOKUP($A404,'Blakes Projections'!$A$8:$O$500,13,FALSE)),IFERROR(VLOOKUP($A404,'Blakes Projections'!$A$8:$O$500,13,FALSE),VLOOKUP($A404,'Nates Projections'!$A$8:$O$500,13,FALSE)))</f>
        <v>9.9499999999999993</v>
      </c>
      <c r="N404" s="52">
        <f t="shared" si="276"/>
        <v>0.13697916666666668</v>
      </c>
      <c r="O404" s="71">
        <f>AVERAGE(IFERROR(VLOOKUP($A404,'Nates Projections'!$A$8:$O$500,15,FALSE),VLOOKUP($A404,'Blakes Projections'!$A$8:$O$500,15,FALSE)),IFERROR(VLOOKUP($A404,'Blakes Projections'!$A$8:$O$500,15,FALSE),VLOOKUP($A404,'Nates Projections'!$A$8:$O$500,15,FALSE)))</f>
        <v>17.05</v>
      </c>
      <c r="P404" s="55">
        <f t="shared" ref="P404:Y404" si="438">IF(F$4="Yes",F404*F$5,0)</f>
        <v>65.75</v>
      </c>
      <c r="Q404" s="55">
        <f t="shared" si="438"/>
        <v>94.125</v>
      </c>
      <c r="R404" s="55">
        <f t="shared" si="438"/>
        <v>0</v>
      </c>
      <c r="S404" s="55">
        <f t="shared" si="438"/>
        <v>7.5749999999999993</v>
      </c>
      <c r="T404" s="55">
        <f t="shared" si="438"/>
        <v>48</v>
      </c>
      <c r="U404" s="55">
        <f t="shared" si="438"/>
        <v>6.375</v>
      </c>
      <c r="V404" s="55">
        <f t="shared" si="438"/>
        <v>25.17</v>
      </c>
      <c r="W404" s="55">
        <f t="shared" si="438"/>
        <v>0</v>
      </c>
      <c r="X404" s="55">
        <f t="shared" si="438"/>
        <v>0</v>
      </c>
      <c r="Y404" s="56">
        <f t="shared" si="438"/>
        <v>0</v>
      </c>
      <c r="Z404" s="57">
        <f t="shared" si="278"/>
        <v>246.995</v>
      </c>
      <c r="AA404" s="59">
        <f t="shared" si="279"/>
        <v>2.9404166666666667</v>
      </c>
      <c r="AB404" s="59">
        <f t="shared" si="280"/>
        <v>-3.0606358095238084</v>
      </c>
      <c r="AC404" s="1"/>
      <c r="AD404" s="1"/>
      <c r="AE404" s="1"/>
      <c r="AF404" s="1"/>
      <c r="AG404" s="1"/>
      <c r="AH404" s="1"/>
      <c r="AI404" s="1"/>
      <c r="AJ404" s="1"/>
      <c r="AK404" s="1"/>
      <c r="AL404" s="1">
        <f>IFERROR(VLOOKUP(C404,CALC!$K$2:$M$8,2,FALSE),1)</f>
        <v>1.08</v>
      </c>
      <c r="AM404" s="1">
        <f>IFERROR(VLOOKUP(C404,CALC!$K$2:$M$8,3,FALSE),1)</f>
        <v>1.04</v>
      </c>
      <c r="AN404" s="1">
        <f>VLOOKUP(B404,CALC!$E$2:$H$33,3,FALSE)</f>
        <v>1.0900000000000001</v>
      </c>
      <c r="AO404" s="1">
        <f>VLOOKUP(B404,CALC!$E$2:$H$33,4,FALSE)</f>
        <v>1.0449999999999999</v>
      </c>
      <c r="AP404" s="1"/>
      <c r="AQ404" s="3">
        <f t="shared" si="281"/>
        <v>3.0580333333333334</v>
      </c>
      <c r="AR404" s="3">
        <f t="shared" si="282"/>
        <v>3.1756500000000001</v>
      </c>
      <c r="AS404" s="3">
        <f t="shared" si="283"/>
        <v>3.0727354166666663</v>
      </c>
      <c r="AT404" s="3">
        <f t="shared" si="284"/>
        <v>3.2050541666666668</v>
      </c>
      <c r="AU404" s="3">
        <f t="shared" si="285"/>
        <v>3.1956448333333332</v>
      </c>
      <c r="AV404" s="3">
        <f t="shared" si="286"/>
        <v>3.3332563333333338</v>
      </c>
      <c r="AW404" s="3">
        <f t="shared" si="287"/>
        <v>3.31855425</v>
      </c>
      <c r="AX404" s="3">
        <f t="shared" si="288"/>
        <v>3.4614585000000004</v>
      </c>
      <c r="AY404" s="3">
        <f t="shared" si="289"/>
        <v>-2.8161904761904752</v>
      </c>
      <c r="AZ404" s="3">
        <f t="shared" si="290"/>
        <v>-2.9288380952380946</v>
      </c>
      <c r="BA404" s="3">
        <f t="shared" si="291"/>
        <v>-3.0414857142857135</v>
      </c>
      <c r="BB404" s="3">
        <f t="shared" si="292"/>
        <v>-2.9429190476190463</v>
      </c>
      <c r="BC404" s="3">
        <f t="shared" si="293"/>
        <v>-3.0696476190476183</v>
      </c>
      <c r="BD404" s="3">
        <f t="shared" si="294"/>
        <v>-3.0606358095238084</v>
      </c>
      <c r="BE404" s="3">
        <f t="shared" si="295"/>
        <v>-3.1924335238095232</v>
      </c>
      <c r="BF404" s="3">
        <f t="shared" si="296"/>
        <v>-3.1783525714285705</v>
      </c>
      <c r="BG404" s="3">
        <f t="shared" si="297"/>
        <v>-3.315219428571428</v>
      </c>
    </row>
    <row r="405" spans="1:59" ht="15" x14ac:dyDescent="0.25">
      <c r="A405" s="38" t="s">
        <v>583</v>
      </c>
      <c r="B405" s="38" t="s">
        <v>28</v>
      </c>
      <c r="C405" s="38" t="s">
        <v>183</v>
      </c>
      <c r="D405" s="1"/>
      <c r="E405" s="39">
        <f>AVERAGE(IFERROR(VLOOKUP($A405,'Nates Projections'!$A$8:$O$500,5,FALSE),VLOOKUP($A405,'Blakes Projections'!$A$8:$O$500,5,FALSE)),IFERROR(VLOOKUP($A405,'Blakes Projections'!$A$8:$O$500,5,FALSE),VLOOKUP($A405,'Nates Projections'!$A$8:$O$500,5,FALSE)))</f>
        <v>84</v>
      </c>
      <c r="F405" s="40">
        <f>AVERAGE(IFERROR(VLOOKUP($A405,'Nates Projections'!$A$8:$O$500,6,FALSE),VLOOKUP($A405,'Blakes Projections'!$A$8:$O$500,6,FALSE)),IFERROR(VLOOKUP($A405,'Blakes Projections'!$A$8:$O$500,6,FALSE),VLOOKUP($A405,'Nates Projections'!$A$8:$O$500,6,FALSE)))</f>
        <v>11.7</v>
      </c>
      <c r="G405" s="40">
        <f>AVERAGE(IFERROR(VLOOKUP($A405,'Nates Projections'!$A$8:$O$500,7,FALSE),VLOOKUP($A405,'Blakes Projections'!$A$8:$O$500,7,FALSE)),IFERROR(VLOOKUP($A405,'Blakes Projections'!$A$8:$O$500,7,FALSE),VLOOKUP($A405,'Nates Projections'!$A$8:$O$500,7,FALSE)))</f>
        <v>22.9</v>
      </c>
      <c r="H405" s="40">
        <f>AVERAGE(IFERROR(VLOOKUP($A405,'Nates Projections'!$A$8:$O$500,8,FALSE),VLOOKUP($A405,'Blakes Projections'!$A$8:$O$500,8,FALSE)),IFERROR(VLOOKUP($A405,'Blakes Projections'!$A$8:$O$500,8,FALSE),VLOOKUP($A405,'Nates Projections'!$A$8:$O$500,8,FALSE)))</f>
        <v>34.6</v>
      </c>
      <c r="I405" s="40">
        <f>AVERAGE(IFERROR(VLOOKUP($A405,'Nates Projections'!$A$8:$O$500,9,FALSE),VLOOKUP($A405,'Blakes Projections'!$A$8:$O$500,9,FALSE)),IFERROR(VLOOKUP($A405,'Blakes Projections'!$A$8:$O$500,9,FALSE),VLOOKUP($A405,'Nates Projections'!$A$8:$O$500,9,FALSE)))</f>
        <v>2.7</v>
      </c>
      <c r="J405" s="40">
        <f>AVERAGE(IFERROR(VLOOKUP($A405,'Nates Projections'!$A$8:$O$500,10,FALSE),VLOOKUP($A405,'Blakes Projections'!$A$8:$O$500,10,FALSE)),IFERROR(VLOOKUP($A405,'Blakes Projections'!$A$8:$O$500,10,FALSE),VLOOKUP($A405,'Nates Projections'!$A$8:$O$500,10,FALSE)))</f>
        <v>107</v>
      </c>
      <c r="K405" s="40">
        <f>AVERAGE(IFERROR(VLOOKUP($A405,'Nates Projections'!$A$8:$O$500,11,FALSE),VLOOKUP($A405,'Blakes Projections'!$A$8:$O$500,11,FALSE)),IFERROR(VLOOKUP($A405,'Blakes Projections'!$A$8:$O$500,11,FALSE),VLOOKUP($A405,'Nates Projections'!$A$8:$O$500,11,FALSE)))</f>
        <v>77.099999999999994</v>
      </c>
      <c r="L405" s="40">
        <f>AVERAGE(IFERROR(VLOOKUP($A405,'Nates Projections'!$A$8:$O$500,12,FALSE),VLOOKUP($A405,'Blakes Projections'!$A$8:$O$500,12,FALSE)),IFERROR(VLOOKUP($A405,'Blakes Projections'!$A$8:$O$500,12,FALSE),VLOOKUP($A405,'Nates Projections'!$A$8:$O$500,12,FALSE)))</f>
        <v>35.799999999999997</v>
      </c>
      <c r="M405" s="40">
        <f>AVERAGE(IFERROR(VLOOKUP($A405,'Nates Projections'!$A$8:$O$500,13,FALSE),VLOOKUP($A405,'Blakes Projections'!$A$8:$O$500,13,FALSE)),IFERROR(VLOOKUP($A405,'Blakes Projections'!$A$8:$O$500,13,FALSE),VLOOKUP($A405,'Nates Projections'!$A$8:$O$500,13,FALSE)))</f>
        <v>25.1</v>
      </c>
      <c r="N405" s="52">
        <f t="shared" si="276"/>
        <v>0.10934579439252336</v>
      </c>
      <c r="O405" s="124">
        <f>AVERAGE(IFERROR(VLOOKUP($A405,'Nates Projections'!$A$8:$O$500,15,FALSE),VLOOKUP($A405,'Blakes Projections'!$A$8:$O$500,15,FALSE)),IFERROR(VLOOKUP($A405,'Blakes Projections'!$A$8:$O$500,15,FALSE),VLOOKUP($A405,'Nates Projections'!$A$8:$O$500,15,FALSE)))</f>
        <v>16.2</v>
      </c>
      <c r="P405" s="55">
        <f t="shared" ref="P405:Y405" si="439">IF(F$4="Yes",F405*F$5,0)</f>
        <v>58.5</v>
      </c>
      <c r="Q405" s="55">
        <f t="shared" si="439"/>
        <v>85.875</v>
      </c>
      <c r="R405" s="55">
        <f t="shared" si="439"/>
        <v>0</v>
      </c>
      <c r="S405" s="55">
        <f t="shared" si="439"/>
        <v>1.35</v>
      </c>
      <c r="T405" s="55">
        <f t="shared" si="439"/>
        <v>53.5</v>
      </c>
      <c r="U405" s="55">
        <f t="shared" si="439"/>
        <v>23.13</v>
      </c>
      <c r="V405" s="55">
        <f t="shared" si="439"/>
        <v>21.479999999999997</v>
      </c>
      <c r="W405" s="55">
        <f t="shared" si="439"/>
        <v>0</v>
      </c>
      <c r="X405" s="55">
        <f t="shared" si="439"/>
        <v>0</v>
      </c>
      <c r="Y405" s="56">
        <f t="shared" si="439"/>
        <v>0</v>
      </c>
      <c r="Z405" s="57">
        <f t="shared" si="278"/>
        <v>243.83499999999998</v>
      </c>
      <c r="AA405" s="59">
        <f t="shared" si="279"/>
        <v>2.902797619047619</v>
      </c>
      <c r="AB405" s="59">
        <f t="shared" si="280"/>
        <v>-3.0418755714285703</v>
      </c>
      <c r="AC405" s="1"/>
      <c r="AD405" s="1"/>
      <c r="AE405" s="1"/>
      <c r="AF405" s="1"/>
      <c r="AG405" s="1"/>
      <c r="AH405" s="1"/>
      <c r="AI405" s="1"/>
      <c r="AJ405" s="1"/>
      <c r="AK405" s="1"/>
      <c r="AL405" s="1">
        <f>IFERROR(VLOOKUP(C405,CALC!$K$2:$M$8,2,FALSE),1)</f>
        <v>1.0900000000000001</v>
      </c>
      <c r="AM405" s="1">
        <f>IFERROR(VLOOKUP(C405,CALC!$K$2:$M$8,3,FALSE),1)</f>
        <v>1.0449999999999999</v>
      </c>
      <c r="AN405" s="1">
        <f>VLOOKUP(B405,CALC!$E$2:$H$33,3,FALSE)</f>
        <v>1.04</v>
      </c>
      <c r="AO405" s="1">
        <f>VLOOKUP(B405,CALC!$E$2:$H$33,4,FALSE)</f>
        <v>1.02</v>
      </c>
      <c r="AP405" s="1"/>
      <c r="AQ405" s="3">
        <f t="shared" si="281"/>
        <v>3.0334235119047617</v>
      </c>
      <c r="AR405" s="3">
        <f t="shared" si="282"/>
        <v>3.1640494047619048</v>
      </c>
      <c r="AS405" s="3">
        <f t="shared" si="283"/>
        <v>2.9608535714285713</v>
      </c>
      <c r="AT405" s="3">
        <f t="shared" si="284"/>
        <v>3.018909523809524</v>
      </c>
      <c r="AU405" s="3">
        <f t="shared" si="285"/>
        <v>3.094091982142857</v>
      </c>
      <c r="AV405" s="3">
        <f t="shared" si="286"/>
        <v>3.1547604523809523</v>
      </c>
      <c r="AW405" s="3">
        <f t="shared" si="287"/>
        <v>3.2273303928571431</v>
      </c>
      <c r="AX405" s="3">
        <f t="shared" si="288"/>
        <v>3.2906113809523809</v>
      </c>
      <c r="AY405" s="3">
        <f t="shared" si="289"/>
        <v>-2.8538095238095229</v>
      </c>
      <c r="AZ405" s="3">
        <f t="shared" si="290"/>
        <v>-2.9822309523809514</v>
      </c>
      <c r="BA405" s="3">
        <f t="shared" si="291"/>
        <v>-3.1106523809523803</v>
      </c>
      <c r="BB405" s="3">
        <f t="shared" si="292"/>
        <v>-2.9108857142857136</v>
      </c>
      <c r="BC405" s="3">
        <f t="shared" si="293"/>
        <v>-2.9679619047619039</v>
      </c>
      <c r="BD405" s="3">
        <f t="shared" si="294"/>
        <v>-3.0418755714285703</v>
      </c>
      <c r="BE405" s="3">
        <f t="shared" si="295"/>
        <v>-3.1015201904761893</v>
      </c>
      <c r="BF405" s="3">
        <f t="shared" si="296"/>
        <v>-3.1728654285714279</v>
      </c>
      <c r="BG405" s="3">
        <f t="shared" si="297"/>
        <v>-3.2350784761904756</v>
      </c>
    </row>
    <row r="406" spans="1:59" ht="15" x14ac:dyDescent="0.25">
      <c r="A406" s="38" t="s">
        <v>548</v>
      </c>
      <c r="B406" s="38" t="s">
        <v>56</v>
      </c>
      <c r="C406" s="38" t="s">
        <v>196</v>
      </c>
      <c r="D406" s="38"/>
      <c r="E406" s="39">
        <f>AVERAGE(IFERROR(VLOOKUP($A406,'Nates Projections'!$A$8:$O$500,5,FALSE),VLOOKUP($A406,'Blakes Projections'!$A$8:$O$500,5,FALSE)),IFERROR(VLOOKUP($A406,'Blakes Projections'!$A$8:$O$500,5,FALSE),VLOOKUP($A406,'Nates Projections'!$A$8:$O$500,5,FALSE)))</f>
        <v>84</v>
      </c>
      <c r="F406" s="38">
        <f>AVERAGE(IFERROR(VLOOKUP($A406,'Nates Projections'!$A$8:$O$500,6,FALSE),VLOOKUP($A406,'Blakes Projections'!$A$8:$O$500,6,FALSE)),IFERROR(VLOOKUP($A406,'Blakes Projections'!$A$8:$O$500,6,FALSE),VLOOKUP($A406,'Nates Projections'!$A$8:$O$500,6,FALSE)))</f>
        <v>13.2</v>
      </c>
      <c r="G406" s="38">
        <f>AVERAGE(IFERROR(VLOOKUP($A406,'Nates Projections'!$A$8:$O$500,7,FALSE),VLOOKUP($A406,'Blakes Projections'!$A$8:$O$500,7,FALSE)),IFERROR(VLOOKUP($A406,'Blakes Projections'!$A$8:$O$500,7,FALSE),VLOOKUP($A406,'Nates Projections'!$A$8:$O$500,7,FALSE)))</f>
        <v>20.7</v>
      </c>
      <c r="H406" s="38">
        <f>AVERAGE(IFERROR(VLOOKUP($A406,'Nates Projections'!$A$8:$O$500,8,FALSE),VLOOKUP($A406,'Blakes Projections'!$A$8:$O$500,8,FALSE)),IFERROR(VLOOKUP($A406,'Blakes Projections'!$A$8:$O$500,8,FALSE),VLOOKUP($A406,'Nates Projections'!$A$8:$O$500,8,FALSE)))</f>
        <v>33.9</v>
      </c>
      <c r="I406" s="38">
        <f>AVERAGE(IFERROR(VLOOKUP($A406,'Nates Projections'!$A$8:$O$500,9,FALSE),VLOOKUP($A406,'Blakes Projections'!$A$8:$O$500,9,FALSE)),IFERROR(VLOOKUP($A406,'Blakes Projections'!$A$8:$O$500,9,FALSE),VLOOKUP($A406,'Nates Projections'!$A$8:$O$500,9,FALSE)))</f>
        <v>4.3</v>
      </c>
      <c r="J406" s="38">
        <f>AVERAGE(IFERROR(VLOOKUP($A406,'Nates Projections'!$A$8:$O$500,10,FALSE),VLOOKUP($A406,'Blakes Projections'!$A$8:$O$500,10,FALSE)),IFERROR(VLOOKUP($A406,'Blakes Projections'!$A$8:$O$500,10,FALSE),VLOOKUP($A406,'Nates Projections'!$A$8:$O$500,10,FALSE)))</f>
        <v>108.2</v>
      </c>
      <c r="K406" s="38">
        <f>AVERAGE(IFERROR(VLOOKUP($A406,'Nates Projections'!$A$8:$O$500,11,FALSE),VLOOKUP($A406,'Blakes Projections'!$A$8:$O$500,11,FALSE)),IFERROR(VLOOKUP($A406,'Blakes Projections'!$A$8:$O$500,11,FALSE),VLOOKUP($A406,'Nates Projections'!$A$8:$O$500,11,FALSE)))</f>
        <v>68.5</v>
      </c>
      <c r="L406" s="38">
        <f>AVERAGE(IFERROR(VLOOKUP($A406,'Nates Projections'!$A$8:$O$500,12,FALSE),VLOOKUP($A406,'Blakes Projections'!$A$8:$O$500,12,FALSE)),IFERROR(VLOOKUP($A406,'Blakes Projections'!$A$8:$O$500,12,FALSE),VLOOKUP($A406,'Nates Projections'!$A$8:$O$500,12,FALSE)))</f>
        <v>36.200000000000003</v>
      </c>
      <c r="M406" s="38">
        <f>AVERAGE(IFERROR(VLOOKUP($A406,'Nates Projections'!$A$8:$O$500,13,FALSE),VLOOKUP($A406,'Blakes Projections'!$A$8:$O$500,13,FALSE)),IFERROR(VLOOKUP($A406,'Blakes Projections'!$A$8:$O$500,13,FALSE),VLOOKUP($A406,'Nates Projections'!$A$8:$O$500,13,FALSE)))</f>
        <v>37</v>
      </c>
      <c r="N406" s="52">
        <f t="shared" si="276"/>
        <v>0.12199630314232901</v>
      </c>
      <c r="O406" s="71">
        <f>AVERAGE(IFERROR(VLOOKUP($A406,'Nates Projections'!$A$8:$O$500,15,FALSE),VLOOKUP($A406,'Blakes Projections'!$A$8:$O$500,15,FALSE)),IFERROR(VLOOKUP($A406,'Blakes Projections'!$A$8:$O$500,15,FALSE),VLOOKUP($A406,'Nates Projections'!$A$8:$O$500,15,FALSE)))</f>
        <v>13.75</v>
      </c>
      <c r="P406" s="55">
        <f t="shared" ref="P406:Y406" si="440">IF(F$4="Yes",F406*F$5,0)</f>
        <v>66</v>
      </c>
      <c r="Q406" s="55">
        <f t="shared" si="440"/>
        <v>77.625</v>
      </c>
      <c r="R406" s="55">
        <f t="shared" si="440"/>
        <v>0</v>
      </c>
      <c r="S406" s="55">
        <f t="shared" si="440"/>
        <v>2.15</v>
      </c>
      <c r="T406" s="55">
        <f t="shared" si="440"/>
        <v>54.1</v>
      </c>
      <c r="U406" s="55">
        <f t="shared" si="440"/>
        <v>20.55</v>
      </c>
      <c r="V406" s="55">
        <f t="shared" si="440"/>
        <v>21.720000000000002</v>
      </c>
      <c r="W406" s="55">
        <f t="shared" si="440"/>
        <v>0</v>
      </c>
      <c r="X406" s="55">
        <f t="shared" si="440"/>
        <v>0</v>
      </c>
      <c r="Y406" s="56">
        <f t="shared" si="440"/>
        <v>0</v>
      </c>
      <c r="Z406" s="57">
        <f t="shared" si="278"/>
        <v>242.14500000000001</v>
      </c>
      <c r="AA406" s="59">
        <f t="shared" si="279"/>
        <v>2.8826785714285714</v>
      </c>
      <c r="AB406" s="59">
        <f t="shared" si="280"/>
        <v>-3.0904790892857124</v>
      </c>
      <c r="AC406" s="1"/>
      <c r="AD406" s="1"/>
      <c r="AE406" s="1"/>
      <c r="AF406" s="1"/>
      <c r="AG406" s="1"/>
      <c r="AH406" s="1"/>
      <c r="AI406" s="1"/>
      <c r="AJ406" s="1"/>
      <c r="AK406" s="1"/>
      <c r="AL406" s="1">
        <f>IFERROR(VLOOKUP(C406,CALC!$K$2:$M$8,2,FALSE),1)</f>
        <v>1.01</v>
      </c>
      <c r="AM406" s="1">
        <f>IFERROR(VLOOKUP(C406,CALC!$K$2:$M$8,3,FALSE),1)</f>
        <v>1.0049999999999999</v>
      </c>
      <c r="AN406" s="1">
        <f>VLOOKUP(B406,CALC!$E$2:$H$33,3,FALSE)</f>
        <v>1.1399999999999999</v>
      </c>
      <c r="AO406" s="1">
        <f>VLOOKUP(B406,CALC!$E$2:$H$33,4,FALSE)</f>
        <v>1.0699999999999998</v>
      </c>
      <c r="AP406" s="1"/>
      <c r="AQ406" s="3">
        <f t="shared" si="281"/>
        <v>2.897091964285714</v>
      </c>
      <c r="AR406" s="3">
        <f t="shared" si="282"/>
        <v>2.9115053571428571</v>
      </c>
      <c r="AS406" s="3">
        <f t="shared" si="283"/>
        <v>3.084466071428571</v>
      </c>
      <c r="AT406" s="3">
        <f t="shared" si="284"/>
        <v>3.286253571428571</v>
      </c>
      <c r="AU406" s="3">
        <f t="shared" si="285"/>
        <v>3.0998884017857136</v>
      </c>
      <c r="AV406" s="3">
        <f t="shared" si="286"/>
        <v>3.3026848392857135</v>
      </c>
      <c r="AW406" s="3">
        <f t="shared" si="287"/>
        <v>3.1153107321428566</v>
      </c>
      <c r="AX406" s="3">
        <f t="shared" si="288"/>
        <v>3.319116107142857</v>
      </c>
      <c r="AY406" s="3">
        <f t="shared" si="289"/>
        <v>-2.8739285714285705</v>
      </c>
      <c r="AZ406" s="3">
        <f t="shared" si="290"/>
        <v>-2.888298214285713</v>
      </c>
      <c r="BA406" s="3">
        <f t="shared" si="291"/>
        <v>-2.9026678571428564</v>
      </c>
      <c r="BB406" s="3">
        <f t="shared" si="292"/>
        <v>-3.0751035714285702</v>
      </c>
      <c r="BC406" s="3">
        <f t="shared" si="293"/>
        <v>-3.2762785714285703</v>
      </c>
      <c r="BD406" s="3">
        <f t="shared" si="294"/>
        <v>-3.0904790892857124</v>
      </c>
      <c r="BE406" s="3">
        <f t="shared" si="295"/>
        <v>-3.2926599642857126</v>
      </c>
      <c r="BF406" s="3">
        <f t="shared" si="296"/>
        <v>-3.1058546071428559</v>
      </c>
      <c r="BG406" s="3">
        <f t="shared" si="297"/>
        <v>-3.3090413571428559</v>
      </c>
    </row>
    <row r="407" spans="1:59" ht="15" x14ac:dyDescent="0.25">
      <c r="A407" s="38" t="s">
        <v>555</v>
      </c>
      <c r="B407" s="38" t="s">
        <v>93</v>
      </c>
      <c r="C407" s="38" t="s">
        <v>191</v>
      </c>
      <c r="D407" s="38"/>
      <c r="E407" s="39">
        <f>AVERAGE(IFERROR(VLOOKUP($A407,'Nates Projections'!$A$8:$O$500,5,FALSE),VLOOKUP($A407,'Blakes Projections'!$A$8:$O$500,5,FALSE)),IFERROR(VLOOKUP($A407,'Blakes Projections'!$A$8:$O$500,5,FALSE),VLOOKUP($A407,'Nates Projections'!$A$8:$O$500,5,FALSE)))</f>
        <v>84</v>
      </c>
      <c r="F407" s="38">
        <f>AVERAGE(IFERROR(VLOOKUP($A407,'Nates Projections'!$A$8:$O$500,6,FALSE),VLOOKUP($A407,'Blakes Projections'!$A$8:$O$500,6,FALSE)),IFERROR(VLOOKUP($A407,'Blakes Projections'!$A$8:$O$500,6,FALSE),VLOOKUP($A407,'Nates Projections'!$A$8:$O$500,6,FALSE)))</f>
        <v>15.85</v>
      </c>
      <c r="G407" s="38">
        <f>AVERAGE(IFERROR(VLOOKUP($A407,'Nates Projections'!$A$8:$O$500,7,FALSE),VLOOKUP($A407,'Blakes Projections'!$A$8:$O$500,7,FALSE)),IFERROR(VLOOKUP($A407,'Blakes Projections'!$A$8:$O$500,7,FALSE),VLOOKUP($A407,'Nates Projections'!$A$8:$O$500,7,FALSE)))</f>
        <v>17.350000000000001</v>
      </c>
      <c r="H407" s="38">
        <f>AVERAGE(IFERROR(VLOOKUP($A407,'Nates Projections'!$A$8:$O$500,8,FALSE),VLOOKUP($A407,'Blakes Projections'!$A$8:$O$500,8,FALSE)),IFERROR(VLOOKUP($A407,'Blakes Projections'!$A$8:$O$500,8,FALSE),VLOOKUP($A407,'Nates Projections'!$A$8:$O$500,8,FALSE)))</f>
        <v>33.25</v>
      </c>
      <c r="I407" s="38">
        <f>AVERAGE(IFERROR(VLOOKUP($A407,'Nates Projections'!$A$8:$O$500,9,FALSE),VLOOKUP($A407,'Blakes Projections'!$A$8:$O$500,9,FALSE)),IFERROR(VLOOKUP($A407,'Blakes Projections'!$A$8:$O$500,9,FALSE),VLOOKUP($A407,'Nates Projections'!$A$8:$O$500,9,FALSE)))</f>
        <v>5.5</v>
      </c>
      <c r="J407" s="38">
        <f>AVERAGE(IFERROR(VLOOKUP($A407,'Nates Projections'!$A$8:$O$500,10,FALSE),VLOOKUP($A407,'Blakes Projections'!$A$8:$O$500,10,FALSE)),IFERROR(VLOOKUP($A407,'Blakes Projections'!$A$8:$O$500,10,FALSE),VLOOKUP($A407,'Nates Projections'!$A$8:$O$500,10,FALSE)))</f>
        <v>143.19999999999999</v>
      </c>
      <c r="K407" s="38">
        <f>AVERAGE(IFERROR(VLOOKUP($A407,'Nates Projections'!$A$8:$O$500,11,FALSE),VLOOKUP($A407,'Blakes Projections'!$A$8:$O$500,11,FALSE)),IFERROR(VLOOKUP($A407,'Blakes Projections'!$A$8:$O$500,11,FALSE),VLOOKUP($A407,'Nates Projections'!$A$8:$O$500,11,FALSE)))</f>
        <v>25.2</v>
      </c>
      <c r="L407" s="38">
        <f>AVERAGE(IFERROR(VLOOKUP($A407,'Nates Projections'!$A$8:$O$500,12,FALSE),VLOOKUP($A407,'Blakes Projections'!$A$8:$O$500,12,FALSE)),IFERROR(VLOOKUP($A407,'Blakes Projections'!$A$8:$O$500,12,FALSE),VLOOKUP($A407,'Nates Projections'!$A$8:$O$500,12,FALSE)))</f>
        <v>23.049999999999997</v>
      </c>
      <c r="M407" s="38">
        <f>AVERAGE(IFERROR(VLOOKUP($A407,'Nates Projections'!$A$8:$O$500,13,FALSE),VLOOKUP($A407,'Blakes Projections'!$A$8:$O$500,13,FALSE)),IFERROR(VLOOKUP($A407,'Blakes Projections'!$A$8:$O$500,13,FALSE),VLOOKUP($A407,'Nates Projections'!$A$8:$O$500,13,FALSE)))</f>
        <v>35.200000000000003</v>
      </c>
      <c r="N407" s="52">
        <f t="shared" si="276"/>
        <v>0.11068435754189945</v>
      </c>
      <c r="O407" s="71">
        <f>AVERAGE(IFERROR(VLOOKUP($A407,'Nates Projections'!$A$8:$O$500,15,FALSE),VLOOKUP($A407,'Blakes Projections'!$A$8:$O$500,15,FALSE)),IFERROR(VLOOKUP($A407,'Blakes Projections'!$A$8:$O$500,15,FALSE),VLOOKUP($A407,'Nates Projections'!$A$8:$O$500,15,FALSE)))</f>
        <v>13.275</v>
      </c>
      <c r="P407" s="55">
        <f t="shared" ref="P407:Y407" si="441">IF(F$4="Yes",F407*F$5,0)</f>
        <v>79.25</v>
      </c>
      <c r="Q407" s="55">
        <f t="shared" si="441"/>
        <v>65.0625</v>
      </c>
      <c r="R407" s="55">
        <f t="shared" si="441"/>
        <v>0</v>
      </c>
      <c r="S407" s="55">
        <f t="shared" si="441"/>
        <v>2.75</v>
      </c>
      <c r="T407" s="55">
        <f t="shared" si="441"/>
        <v>71.599999999999994</v>
      </c>
      <c r="U407" s="55">
        <f t="shared" si="441"/>
        <v>7.56</v>
      </c>
      <c r="V407" s="55">
        <f t="shared" si="441"/>
        <v>13.829999999999998</v>
      </c>
      <c r="W407" s="55">
        <f t="shared" si="441"/>
        <v>0</v>
      </c>
      <c r="X407" s="55">
        <f t="shared" si="441"/>
        <v>0</v>
      </c>
      <c r="Y407" s="56">
        <f t="shared" si="441"/>
        <v>0</v>
      </c>
      <c r="Z407" s="57">
        <f t="shared" si="278"/>
        <v>240.05250000000001</v>
      </c>
      <c r="AA407" s="59">
        <f t="shared" si="279"/>
        <v>2.8577678571428571</v>
      </c>
      <c r="AB407" s="59">
        <f t="shared" si="280"/>
        <v>-3.1201656651785701</v>
      </c>
      <c r="AC407" s="1"/>
      <c r="AD407" s="1"/>
      <c r="AE407" s="1"/>
      <c r="AF407" s="1"/>
      <c r="AG407" s="1"/>
      <c r="AH407" s="1"/>
      <c r="AI407" s="1"/>
      <c r="AJ407" s="1"/>
      <c r="AK407" s="1"/>
      <c r="AL407" s="1">
        <f>IFERROR(VLOOKUP(C407,CALC!$K$2:$M$8,2,FALSE),1)</f>
        <v>1.06</v>
      </c>
      <c r="AM407" s="1">
        <f>IFERROR(VLOOKUP(C407,CALC!$K$2:$M$8,3,FALSE),1)</f>
        <v>1.03</v>
      </c>
      <c r="AN407" s="1">
        <f>VLOOKUP(B407,CALC!$E$2:$H$33,3,FALSE)</f>
        <v>1.0900000000000001</v>
      </c>
      <c r="AO407" s="1">
        <f>VLOOKUP(B407,CALC!$E$2:$H$33,4,FALSE)</f>
        <v>1.0449999999999999</v>
      </c>
      <c r="AP407" s="1"/>
      <c r="AQ407" s="3">
        <f t="shared" si="281"/>
        <v>2.9435008928571427</v>
      </c>
      <c r="AR407" s="3">
        <f t="shared" si="282"/>
        <v>3.0292339285714287</v>
      </c>
      <c r="AS407" s="3">
        <f t="shared" si="283"/>
        <v>2.9863674107142852</v>
      </c>
      <c r="AT407" s="3">
        <f t="shared" si="284"/>
        <v>3.1149669642857143</v>
      </c>
      <c r="AU407" s="3">
        <f t="shared" si="285"/>
        <v>3.0759584330357139</v>
      </c>
      <c r="AV407" s="3">
        <f t="shared" si="286"/>
        <v>3.2084159732142856</v>
      </c>
      <c r="AW407" s="3">
        <f t="shared" si="287"/>
        <v>3.1655494553571426</v>
      </c>
      <c r="AX407" s="3">
        <f t="shared" si="288"/>
        <v>3.3018649821428574</v>
      </c>
      <c r="AY407" s="3">
        <f t="shared" si="289"/>
        <v>-2.8988392857142848</v>
      </c>
      <c r="AZ407" s="3">
        <f t="shared" si="290"/>
        <v>-2.9858044642857133</v>
      </c>
      <c r="BA407" s="3">
        <f t="shared" si="291"/>
        <v>-3.0727696428571423</v>
      </c>
      <c r="BB407" s="3">
        <f t="shared" si="292"/>
        <v>-3.0292870535714274</v>
      </c>
      <c r="BC407" s="3">
        <f t="shared" si="293"/>
        <v>-3.1597348214285708</v>
      </c>
      <c r="BD407" s="3">
        <f t="shared" si="294"/>
        <v>-3.1201656651785701</v>
      </c>
      <c r="BE407" s="3">
        <f t="shared" si="295"/>
        <v>-3.2545268660714277</v>
      </c>
      <c r="BF407" s="3">
        <f t="shared" si="296"/>
        <v>-3.2110442767857132</v>
      </c>
      <c r="BG407" s="3">
        <f t="shared" si="297"/>
        <v>-3.3493189107142851</v>
      </c>
    </row>
    <row r="408" spans="1:59" ht="15" x14ac:dyDescent="0.25">
      <c r="A408" s="38" t="s">
        <v>549</v>
      </c>
      <c r="B408" s="38" t="s">
        <v>79</v>
      </c>
      <c r="C408" s="38" t="s">
        <v>153</v>
      </c>
      <c r="D408" s="38"/>
      <c r="E408" s="39">
        <f>AVERAGE(IFERROR(VLOOKUP($A408,'Nates Projections'!$A$8:$O$500,5,FALSE),VLOOKUP($A408,'Blakes Projections'!$A$8:$O$500,5,FALSE)),IFERROR(VLOOKUP($A408,'Blakes Projections'!$A$8:$O$500,5,FALSE),VLOOKUP($A408,'Nates Projections'!$A$8:$O$500,5,FALSE)))</f>
        <v>84</v>
      </c>
      <c r="F408" s="38">
        <f>AVERAGE(IFERROR(VLOOKUP($A408,'Nates Projections'!$A$8:$O$500,6,FALSE),VLOOKUP($A408,'Blakes Projections'!$A$8:$O$500,6,FALSE)),IFERROR(VLOOKUP($A408,'Blakes Projections'!$A$8:$O$500,6,FALSE),VLOOKUP($A408,'Nates Projections'!$A$8:$O$500,6,FALSE)))</f>
        <v>13.3</v>
      </c>
      <c r="G408" s="38">
        <f>AVERAGE(IFERROR(VLOOKUP($A408,'Nates Projections'!$A$8:$O$500,7,FALSE),VLOOKUP($A408,'Blakes Projections'!$A$8:$O$500,7,FALSE)),IFERROR(VLOOKUP($A408,'Blakes Projections'!$A$8:$O$500,7,FALSE),VLOOKUP($A408,'Nates Projections'!$A$8:$O$500,7,FALSE)))</f>
        <v>17.2</v>
      </c>
      <c r="H408" s="38">
        <f>AVERAGE(IFERROR(VLOOKUP($A408,'Nates Projections'!$A$8:$O$500,8,FALSE),VLOOKUP($A408,'Blakes Projections'!$A$8:$O$500,8,FALSE)),IFERROR(VLOOKUP($A408,'Blakes Projections'!$A$8:$O$500,8,FALSE),VLOOKUP($A408,'Nates Projections'!$A$8:$O$500,8,FALSE)))</f>
        <v>30.5</v>
      </c>
      <c r="I408" s="38">
        <f>AVERAGE(IFERROR(VLOOKUP($A408,'Nates Projections'!$A$8:$O$500,9,FALSE),VLOOKUP($A408,'Blakes Projections'!$A$8:$O$500,9,FALSE)),IFERROR(VLOOKUP($A408,'Blakes Projections'!$A$8:$O$500,9,FALSE),VLOOKUP($A408,'Nates Projections'!$A$8:$O$500,9,FALSE)))</f>
        <v>4.5</v>
      </c>
      <c r="J408" s="38">
        <f>AVERAGE(IFERROR(VLOOKUP($A408,'Nates Projections'!$A$8:$O$500,10,FALSE),VLOOKUP($A408,'Blakes Projections'!$A$8:$O$500,10,FALSE)),IFERROR(VLOOKUP($A408,'Blakes Projections'!$A$8:$O$500,10,FALSE),VLOOKUP($A408,'Nates Projections'!$A$8:$O$500,10,FALSE)))</f>
        <v>117.3</v>
      </c>
      <c r="K408" s="38">
        <f>AVERAGE(IFERROR(VLOOKUP($A408,'Nates Projections'!$A$8:$O$500,11,FALSE),VLOOKUP($A408,'Blakes Projections'!$A$8:$O$500,11,FALSE)),IFERROR(VLOOKUP($A408,'Blakes Projections'!$A$8:$O$500,11,FALSE),VLOOKUP($A408,'Nates Projections'!$A$8:$O$500,11,FALSE)))</f>
        <v>33.700000000000003</v>
      </c>
      <c r="L408" s="38">
        <f>AVERAGE(IFERROR(VLOOKUP($A408,'Nates Projections'!$A$8:$O$500,12,FALSE),VLOOKUP($A408,'Blakes Projections'!$A$8:$O$500,12,FALSE)),IFERROR(VLOOKUP($A408,'Blakes Projections'!$A$8:$O$500,12,FALSE),VLOOKUP($A408,'Nates Projections'!$A$8:$O$500,12,FALSE)))</f>
        <v>28.9</v>
      </c>
      <c r="M408" s="38">
        <f>AVERAGE(IFERROR(VLOOKUP($A408,'Nates Projections'!$A$8:$O$500,13,FALSE),VLOOKUP($A408,'Blakes Projections'!$A$8:$O$500,13,FALSE)),IFERROR(VLOOKUP($A408,'Blakes Projections'!$A$8:$O$500,13,FALSE),VLOOKUP($A408,'Nates Projections'!$A$8:$O$500,13,FALSE)))</f>
        <v>54.3</v>
      </c>
      <c r="N408" s="52">
        <f t="shared" si="276"/>
        <v>0.11338448422847401</v>
      </c>
      <c r="O408" s="71">
        <f>AVERAGE(IFERROR(VLOOKUP($A408,'Nates Projections'!$A$8:$O$500,15,FALSE),VLOOKUP($A408,'Blakes Projections'!$A$8:$O$500,15,FALSE)),IFERROR(VLOOKUP($A408,'Blakes Projections'!$A$8:$O$500,15,FALSE),VLOOKUP($A408,'Nates Projections'!$A$8:$O$500,15,FALSE)))</f>
        <v>15</v>
      </c>
      <c r="P408" s="55">
        <f t="shared" ref="P408:Y408" si="442">IF(F$4="Yes",F408*F$5,0)</f>
        <v>66.5</v>
      </c>
      <c r="Q408" s="55">
        <f t="shared" si="442"/>
        <v>64.5</v>
      </c>
      <c r="R408" s="55">
        <f t="shared" si="442"/>
        <v>0</v>
      </c>
      <c r="S408" s="55">
        <f t="shared" si="442"/>
        <v>2.25</v>
      </c>
      <c r="T408" s="55">
        <f t="shared" si="442"/>
        <v>58.65</v>
      </c>
      <c r="U408" s="55">
        <f t="shared" si="442"/>
        <v>10.110000000000001</v>
      </c>
      <c r="V408" s="55">
        <f t="shared" si="442"/>
        <v>17.34</v>
      </c>
      <c r="W408" s="55">
        <f t="shared" si="442"/>
        <v>0</v>
      </c>
      <c r="X408" s="55">
        <f t="shared" si="442"/>
        <v>0</v>
      </c>
      <c r="Y408" s="56">
        <f t="shared" si="442"/>
        <v>0</v>
      </c>
      <c r="Z408" s="57">
        <f t="shared" si="278"/>
        <v>219.35000000000002</v>
      </c>
      <c r="AA408" s="59">
        <f t="shared" si="279"/>
        <v>2.6113095238095241</v>
      </c>
      <c r="AB408" s="59">
        <f t="shared" si="280"/>
        <v>-3.0053318749999987</v>
      </c>
      <c r="AC408" s="1"/>
      <c r="AD408" s="1"/>
      <c r="AE408" s="1"/>
      <c r="AF408" s="1"/>
      <c r="AG408" s="1"/>
      <c r="AH408" s="1"/>
      <c r="AI408" s="1"/>
      <c r="AJ408" s="1"/>
      <c r="AK408" s="1"/>
      <c r="AL408" s="1">
        <f>IFERROR(VLOOKUP(C408,CALC!$K$2:$M$8,2,FALSE),1)</f>
        <v>0.96</v>
      </c>
      <c r="AM408" s="1">
        <f>IFERROR(VLOOKUP(C408,CALC!$K$2:$M$8,3,FALSE),1)</f>
        <v>0.98</v>
      </c>
      <c r="AN408" s="1">
        <f>VLOOKUP(B408,CALC!$E$2:$H$33,3,FALSE)</f>
        <v>0.95</v>
      </c>
      <c r="AO408" s="1">
        <f>VLOOKUP(B408,CALC!$E$2:$H$33,4,FALSE)</f>
        <v>0.97499999999999998</v>
      </c>
      <c r="AP408" s="1"/>
      <c r="AQ408" s="3">
        <f t="shared" si="281"/>
        <v>2.5590833333333336</v>
      </c>
      <c r="AR408" s="3">
        <f t="shared" si="282"/>
        <v>2.5068571428571431</v>
      </c>
      <c r="AS408" s="3">
        <f t="shared" si="283"/>
        <v>2.546026785714286</v>
      </c>
      <c r="AT408" s="3">
        <f t="shared" si="284"/>
        <v>2.4807440476190479</v>
      </c>
      <c r="AU408" s="3">
        <f t="shared" si="285"/>
        <v>2.4951062500000001</v>
      </c>
      <c r="AV408" s="3">
        <f t="shared" si="286"/>
        <v>2.431129166666667</v>
      </c>
      <c r="AW408" s="3">
        <f t="shared" si="287"/>
        <v>2.4441857142857146</v>
      </c>
      <c r="AX408" s="3">
        <f t="shared" si="288"/>
        <v>2.3815142857142857</v>
      </c>
      <c r="AY408" s="3">
        <f t="shared" si="289"/>
        <v>-3.1452976190476178</v>
      </c>
      <c r="AZ408" s="3">
        <f t="shared" si="290"/>
        <v>-3.0823916666666653</v>
      </c>
      <c r="BA408" s="3">
        <f t="shared" si="291"/>
        <v>-3.0194857142857132</v>
      </c>
      <c r="BB408" s="3">
        <f t="shared" si="292"/>
        <v>-3.0666651785714274</v>
      </c>
      <c r="BC408" s="3">
        <f t="shared" si="293"/>
        <v>-2.988032738095237</v>
      </c>
      <c r="BD408" s="3">
        <f t="shared" si="294"/>
        <v>-3.0053318749999987</v>
      </c>
      <c r="BE408" s="3">
        <f t="shared" si="295"/>
        <v>-2.928272083333332</v>
      </c>
      <c r="BF408" s="3">
        <f t="shared" si="296"/>
        <v>-2.9439985714285704</v>
      </c>
      <c r="BG408" s="3">
        <f t="shared" si="297"/>
        <v>-2.8685114285714275</v>
      </c>
    </row>
    <row r="409" spans="1:59" ht="15" x14ac:dyDescent="0.25">
      <c r="A409" s="38" t="s">
        <v>550</v>
      </c>
      <c r="B409" s="38" t="s">
        <v>74</v>
      </c>
      <c r="C409" s="38" t="s">
        <v>153</v>
      </c>
      <c r="D409" s="38"/>
      <c r="E409" s="39">
        <f>AVERAGE(IFERROR(VLOOKUP($A409,'Nates Projections'!$A$8:$O$500,5,FALSE),VLOOKUP($A409,'Blakes Projections'!$A$8:$O$500,5,FALSE)),IFERROR(VLOOKUP($A409,'Blakes Projections'!$A$8:$O$500,5,FALSE),VLOOKUP($A409,'Nates Projections'!$A$8:$O$500,5,FALSE)))</f>
        <v>84</v>
      </c>
      <c r="F409" s="38">
        <f>AVERAGE(IFERROR(VLOOKUP($A409,'Nates Projections'!$A$8:$O$500,6,FALSE),VLOOKUP($A409,'Blakes Projections'!$A$8:$O$500,6,FALSE)),IFERROR(VLOOKUP($A409,'Blakes Projections'!$A$8:$O$500,6,FALSE),VLOOKUP($A409,'Nates Projections'!$A$8:$O$500,6,FALSE)))</f>
        <v>12.5</v>
      </c>
      <c r="G409" s="38">
        <f>AVERAGE(IFERROR(VLOOKUP($A409,'Nates Projections'!$A$8:$O$500,7,FALSE),VLOOKUP($A409,'Blakes Projections'!$A$8:$O$500,7,FALSE)),IFERROR(VLOOKUP($A409,'Blakes Projections'!$A$8:$O$500,7,FALSE),VLOOKUP($A409,'Nates Projections'!$A$8:$O$500,7,FALSE)))</f>
        <v>18.399999999999999</v>
      </c>
      <c r="H409" s="38">
        <f>AVERAGE(IFERROR(VLOOKUP($A409,'Nates Projections'!$A$8:$O$500,8,FALSE),VLOOKUP($A409,'Blakes Projections'!$A$8:$O$500,8,FALSE)),IFERROR(VLOOKUP($A409,'Blakes Projections'!$A$8:$O$500,8,FALSE),VLOOKUP($A409,'Nates Projections'!$A$8:$O$500,8,FALSE)))</f>
        <v>30.9</v>
      </c>
      <c r="I409" s="38">
        <f>AVERAGE(IFERROR(VLOOKUP($A409,'Nates Projections'!$A$8:$O$500,9,FALSE),VLOOKUP($A409,'Blakes Projections'!$A$8:$O$500,9,FALSE)),IFERROR(VLOOKUP($A409,'Blakes Projections'!$A$8:$O$500,9,FALSE),VLOOKUP($A409,'Nates Projections'!$A$8:$O$500,9,FALSE)))</f>
        <v>3</v>
      </c>
      <c r="J409" s="38">
        <f>AVERAGE(IFERROR(VLOOKUP($A409,'Nates Projections'!$A$8:$O$500,10,FALSE),VLOOKUP($A409,'Blakes Projections'!$A$8:$O$500,10,FALSE)),IFERROR(VLOOKUP($A409,'Blakes Projections'!$A$8:$O$500,10,FALSE),VLOOKUP($A409,'Nates Projections'!$A$8:$O$500,10,FALSE)))</f>
        <v>100.9</v>
      </c>
      <c r="K409" s="38">
        <f>AVERAGE(IFERROR(VLOOKUP($A409,'Nates Projections'!$A$8:$O$500,11,FALSE),VLOOKUP($A409,'Blakes Projections'!$A$8:$O$500,11,FALSE)),IFERROR(VLOOKUP($A409,'Blakes Projections'!$A$8:$O$500,11,FALSE),VLOOKUP($A409,'Nates Projections'!$A$8:$O$500,11,FALSE)))</f>
        <v>27.1</v>
      </c>
      <c r="L409" s="38">
        <f>AVERAGE(IFERROR(VLOOKUP($A409,'Nates Projections'!$A$8:$O$500,12,FALSE),VLOOKUP($A409,'Blakes Projections'!$A$8:$O$500,12,FALSE)),IFERROR(VLOOKUP($A409,'Blakes Projections'!$A$8:$O$500,12,FALSE),VLOOKUP($A409,'Nates Projections'!$A$8:$O$500,12,FALSE)))</f>
        <v>62.5</v>
      </c>
      <c r="M409" s="38">
        <f>AVERAGE(IFERROR(VLOOKUP($A409,'Nates Projections'!$A$8:$O$500,13,FALSE),VLOOKUP($A409,'Blakes Projections'!$A$8:$O$500,13,FALSE)),IFERROR(VLOOKUP($A409,'Blakes Projections'!$A$8:$O$500,13,FALSE),VLOOKUP($A409,'Nates Projections'!$A$8:$O$500,13,FALSE)))</f>
        <v>28</v>
      </c>
      <c r="N409" s="52">
        <f t="shared" si="276"/>
        <v>0.1238850346878097</v>
      </c>
      <c r="O409" s="71">
        <f>AVERAGE(IFERROR(VLOOKUP($A409,'Nates Projections'!$A$8:$O$500,15,FALSE),VLOOKUP($A409,'Blakes Projections'!$A$8:$O$500,15,FALSE)),IFERROR(VLOOKUP($A409,'Blakes Projections'!$A$8:$O$500,15,FALSE),VLOOKUP($A409,'Nates Projections'!$A$8:$O$500,15,FALSE)))</f>
        <v>16.25</v>
      </c>
      <c r="P409" s="55">
        <f t="shared" ref="P409:Y409" si="443">IF(F$4="Yes",F409*F$5,0)</f>
        <v>62.5</v>
      </c>
      <c r="Q409" s="55">
        <f t="shared" si="443"/>
        <v>69</v>
      </c>
      <c r="R409" s="55">
        <f t="shared" si="443"/>
        <v>0</v>
      </c>
      <c r="S409" s="55">
        <f t="shared" si="443"/>
        <v>1.5</v>
      </c>
      <c r="T409" s="55">
        <f t="shared" si="443"/>
        <v>50.45</v>
      </c>
      <c r="U409" s="55">
        <f t="shared" si="443"/>
        <v>8.1300000000000008</v>
      </c>
      <c r="V409" s="55">
        <f t="shared" si="443"/>
        <v>37.5</v>
      </c>
      <c r="W409" s="55">
        <f t="shared" si="443"/>
        <v>0</v>
      </c>
      <c r="X409" s="55">
        <f t="shared" si="443"/>
        <v>0</v>
      </c>
      <c r="Y409" s="56">
        <f t="shared" si="443"/>
        <v>0</v>
      </c>
      <c r="Z409" s="57">
        <f t="shared" si="278"/>
        <v>229.07999999999998</v>
      </c>
      <c r="AA409" s="59">
        <f t="shared" si="279"/>
        <v>2.7271428571428569</v>
      </c>
      <c r="AB409" s="59">
        <f t="shared" si="280"/>
        <v>-3.0727856249999999</v>
      </c>
      <c r="AC409" s="1"/>
      <c r="AD409" s="1"/>
      <c r="AE409" s="1"/>
      <c r="AF409" s="1"/>
      <c r="AG409" s="1"/>
      <c r="AH409" s="1"/>
      <c r="AI409" s="1"/>
      <c r="AJ409" s="1"/>
      <c r="AK409" s="1"/>
      <c r="AL409" s="1">
        <f>IFERROR(VLOOKUP(C409,CALC!$K$2:$M$8,2,FALSE),1)</f>
        <v>0.96</v>
      </c>
      <c r="AM409" s="1">
        <f>IFERROR(VLOOKUP(C409,CALC!$K$2:$M$8,3,FALSE),1)</f>
        <v>0.98</v>
      </c>
      <c r="AN409" s="1">
        <f>VLOOKUP(B409,CALC!$E$2:$H$33,3,FALSE)</f>
        <v>1.07</v>
      </c>
      <c r="AO409" s="1">
        <f>VLOOKUP(B409,CALC!$E$2:$H$33,4,FALSE)</f>
        <v>1.0350000000000001</v>
      </c>
      <c r="AP409" s="1"/>
      <c r="AQ409" s="3">
        <f t="shared" si="281"/>
        <v>2.6725999999999996</v>
      </c>
      <c r="AR409" s="3">
        <f t="shared" si="282"/>
        <v>2.6180571428571424</v>
      </c>
      <c r="AS409" s="3">
        <f t="shared" si="283"/>
        <v>2.8225928571428573</v>
      </c>
      <c r="AT409" s="3">
        <f t="shared" si="284"/>
        <v>2.9180428571428569</v>
      </c>
      <c r="AU409" s="3">
        <f t="shared" si="285"/>
        <v>2.7661410000000002</v>
      </c>
      <c r="AV409" s="3">
        <f t="shared" si="286"/>
        <v>2.8596819999999998</v>
      </c>
      <c r="AW409" s="3">
        <f t="shared" si="287"/>
        <v>2.7096891428571426</v>
      </c>
      <c r="AX409" s="3">
        <f t="shared" si="288"/>
        <v>2.8013211428571427</v>
      </c>
      <c r="AY409" s="3">
        <f t="shared" si="289"/>
        <v>-3.0294642857142851</v>
      </c>
      <c r="AZ409" s="3">
        <f t="shared" si="290"/>
        <v>-2.9688749999999993</v>
      </c>
      <c r="BA409" s="3">
        <f t="shared" si="291"/>
        <v>-2.9082857142857135</v>
      </c>
      <c r="BB409" s="3">
        <f t="shared" si="292"/>
        <v>-3.1354955357142855</v>
      </c>
      <c r="BC409" s="3">
        <f t="shared" si="293"/>
        <v>-3.2415267857142851</v>
      </c>
      <c r="BD409" s="3">
        <f t="shared" si="294"/>
        <v>-3.0727856249999999</v>
      </c>
      <c r="BE409" s="3">
        <f t="shared" si="295"/>
        <v>-3.1766962499999996</v>
      </c>
      <c r="BF409" s="3">
        <f t="shared" si="296"/>
        <v>-3.0100757142857137</v>
      </c>
      <c r="BG409" s="3">
        <f t="shared" si="297"/>
        <v>-3.1118657142857136</v>
      </c>
    </row>
    <row r="410" spans="1:59" ht="15" x14ac:dyDescent="0.25">
      <c r="A410" s="38" t="s">
        <v>581</v>
      </c>
      <c r="B410" s="38" t="s">
        <v>93</v>
      </c>
      <c r="C410" s="38" t="s">
        <v>153</v>
      </c>
      <c r="D410" s="1"/>
      <c r="E410" s="39">
        <f>AVERAGE(IFERROR(VLOOKUP($A410,'Nates Projections'!$A$8:$O$500,5,FALSE),VLOOKUP($A410,'Blakes Projections'!$A$8:$O$500,5,FALSE)),IFERROR(VLOOKUP($A410,'Blakes Projections'!$A$8:$O$500,5,FALSE),VLOOKUP($A410,'Nates Projections'!$A$8:$O$500,5,FALSE)))</f>
        <v>84</v>
      </c>
      <c r="F410" s="40">
        <f>AVERAGE(IFERROR(VLOOKUP($A410,'Nates Projections'!$A$8:$O$500,6,FALSE),VLOOKUP($A410,'Blakes Projections'!$A$8:$O$500,6,FALSE)),IFERROR(VLOOKUP($A410,'Blakes Projections'!$A$8:$O$500,6,FALSE),VLOOKUP($A410,'Nates Projections'!$A$8:$O$500,6,FALSE)))</f>
        <v>7.4</v>
      </c>
      <c r="G410" s="40">
        <f>AVERAGE(IFERROR(VLOOKUP($A410,'Nates Projections'!$A$8:$O$500,7,FALSE),VLOOKUP($A410,'Blakes Projections'!$A$8:$O$500,7,FALSE)),IFERROR(VLOOKUP($A410,'Blakes Projections'!$A$8:$O$500,7,FALSE),VLOOKUP($A410,'Nates Projections'!$A$8:$O$500,7,FALSE)))</f>
        <v>17.2</v>
      </c>
      <c r="H410" s="40">
        <f>AVERAGE(IFERROR(VLOOKUP($A410,'Nates Projections'!$A$8:$O$500,8,FALSE),VLOOKUP($A410,'Blakes Projections'!$A$8:$O$500,8,FALSE)),IFERROR(VLOOKUP($A410,'Blakes Projections'!$A$8:$O$500,8,FALSE),VLOOKUP($A410,'Nates Projections'!$A$8:$O$500,8,FALSE)))</f>
        <v>24.6</v>
      </c>
      <c r="I410" s="40">
        <f>AVERAGE(IFERROR(VLOOKUP($A410,'Nates Projections'!$A$8:$O$500,9,FALSE),VLOOKUP($A410,'Blakes Projections'!$A$8:$O$500,9,FALSE)),IFERROR(VLOOKUP($A410,'Blakes Projections'!$A$8:$O$500,9,FALSE),VLOOKUP($A410,'Nates Projections'!$A$8:$O$500,9,FALSE)))</f>
        <v>0</v>
      </c>
      <c r="J410" s="40">
        <f>AVERAGE(IFERROR(VLOOKUP($A410,'Nates Projections'!$A$8:$O$500,10,FALSE),VLOOKUP($A410,'Blakes Projections'!$A$8:$O$500,10,FALSE)),IFERROR(VLOOKUP($A410,'Blakes Projections'!$A$8:$O$500,10,FALSE),VLOOKUP($A410,'Nates Projections'!$A$8:$O$500,10,FALSE)))</f>
        <v>86.4</v>
      </c>
      <c r="K410" s="40">
        <f>AVERAGE(IFERROR(VLOOKUP($A410,'Nates Projections'!$A$8:$O$500,11,FALSE),VLOOKUP($A410,'Blakes Projections'!$A$8:$O$500,11,FALSE)),IFERROR(VLOOKUP($A410,'Blakes Projections'!$A$8:$O$500,11,FALSE),VLOOKUP($A410,'Nates Projections'!$A$8:$O$500,11,FALSE)))</f>
        <v>134.69999999999999</v>
      </c>
      <c r="L410" s="40">
        <f>AVERAGE(IFERROR(VLOOKUP($A410,'Nates Projections'!$A$8:$O$500,12,FALSE),VLOOKUP($A410,'Blakes Projections'!$A$8:$O$500,12,FALSE)),IFERROR(VLOOKUP($A410,'Blakes Projections'!$A$8:$O$500,12,FALSE),VLOOKUP($A410,'Nates Projections'!$A$8:$O$500,12,FALSE)))</f>
        <v>73.8</v>
      </c>
      <c r="M410" s="40">
        <f>AVERAGE(IFERROR(VLOOKUP($A410,'Nates Projections'!$A$8:$O$500,13,FALSE),VLOOKUP($A410,'Blakes Projections'!$A$8:$O$500,13,FALSE)),IFERROR(VLOOKUP($A410,'Blakes Projections'!$A$8:$O$500,13,FALSE),VLOOKUP($A410,'Nates Projections'!$A$8:$O$500,13,FALSE)))</f>
        <v>42.6</v>
      </c>
      <c r="N410" s="52">
        <f t="shared" si="276"/>
        <v>8.564814814814814E-2</v>
      </c>
      <c r="O410" s="124">
        <f>AVERAGE(IFERROR(VLOOKUP($A410,'Nates Projections'!$A$8:$O$500,15,FALSE),VLOOKUP($A410,'Blakes Projections'!$A$8:$O$500,15,FALSE)),IFERROR(VLOOKUP($A410,'Blakes Projections'!$A$8:$O$500,15,FALSE),VLOOKUP($A410,'Nates Projections'!$A$8:$O$500,15,FALSE)))</f>
        <v>14.8</v>
      </c>
      <c r="P410" s="55">
        <f t="shared" ref="P410:Y410" si="444">IF(F$4="Yes",F410*F$5,0)</f>
        <v>37</v>
      </c>
      <c r="Q410" s="55">
        <f t="shared" si="444"/>
        <v>64.5</v>
      </c>
      <c r="R410" s="55">
        <f t="shared" si="444"/>
        <v>0</v>
      </c>
      <c r="S410" s="55">
        <f t="shared" si="444"/>
        <v>0</v>
      </c>
      <c r="T410" s="55">
        <f t="shared" si="444"/>
        <v>43.2</v>
      </c>
      <c r="U410" s="55">
        <f t="shared" si="444"/>
        <v>40.409999999999997</v>
      </c>
      <c r="V410" s="55">
        <f t="shared" si="444"/>
        <v>44.279999999999994</v>
      </c>
      <c r="W410" s="55">
        <f t="shared" si="444"/>
        <v>0</v>
      </c>
      <c r="X410" s="55">
        <f t="shared" si="444"/>
        <v>0</v>
      </c>
      <c r="Y410" s="56">
        <f t="shared" si="444"/>
        <v>0</v>
      </c>
      <c r="Z410" s="57">
        <f t="shared" si="278"/>
        <v>229.39</v>
      </c>
      <c r="AA410" s="59">
        <f t="shared" si="279"/>
        <v>2.730833333333333</v>
      </c>
      <c r="AB410" s="59">
        <f t="shared" si="280"/>
        <v>-3.0986949583333327</v>
      </c>
      <c r="AC410" s="1"/>
      <c r="AD410" s="1"/>
      <c r="AE410" s="1"/>
      <c r="AF410" s="1"/>
      <c r="AG410" s="1"/>
      <c r="AH410" s="1"/>
      <c r="AI410" s="1"/>
      <c r="AJ410" s="1"/>
      <c r="AK410" s="1"/>
      <c r="AL410" s="1">
        <f>IFERROR(VLOOKUP(C410,CALC!$K$2:$M$8,2,FALSE),1)</f>
        <v>0.96</v>
      </c>
      <c r="AM410" s="1">
        <f>IFERROR(VLOOKUP(C410,CALC!$K$2:$M$8,3,FALSE),1)</f>
        <v>0.98</v>
      </c>
      <c r="AN410" s="1">
        <f>VLOOKUP(B410,CALC!$E$2:$H$33,3,FALSE)</f>
        <v>1.0900000000000001</v>
      </c>
      <c r="AO410" s="1">
        <f>VLOOKUP(B410,CALC!$E$2:$H$33,4,FALSE)</f>
        <v>1.0449999999999999</v>
      </c>
      <c r="AP410" s="1"/>
      <c r="AQ410" s="3">
        <f t="shared" si="281"/>
        <v>2.6762166666666665</v>
      </c>
      <c r="AR410" s="3">
        <f t="shared" si="282"/>
        <v>2.6215999999999995</v>
      </c>
      <c r="AS410" s="3">
        <f t="shared" si="283"/>
        <v>2.8537208333333326</v>
      </c>
      <c r="AT410" s="3">
        <f t="shared" si="284"/>
        <v>2.9766083333333331</v>
      </c>
      <c r="AU410" s="3">
        <f t="shared" si="285"/>
        <v>2.7966464166666665</v>
      </c>
      <c r="AV410" s="3">
        <f t="shared" si="286"/>
        <v>2.9170761666666665</v>
      </c>
      <c r="AW410" s="3">
        <f t="shared" si="287"/>
        <v>2.7395719999999995</v>
      </c>
      <c r="AX410" s="3">
        <f t="shared" si="288"/>
        <v>2.8575439999999999</v>
      </c>
      <c r="AY410" s="3">
        <f t="shared" si="289"/>
        <v>-3.0257738095238089</v>
      </c>
      <c r="AZ410" s="3">
        <f t="shared" si="290"/>
        <v>-2.9652583333333329</v>
      </c>
      <c r="BA410" s="3">
        <f t="shared" si="291"/>
        <v>-2.9047428571428564</v>
      </c>
      <c r="BB410" s="3">
        <f t="shared" si="292"/>
        <v>-3.16193363095238</v>
      </c>
      <c r="BC410" s="3">
        <f t="shared" si="293"/>
        <v>-3.298093452380952</v>
      </c>
      <c r="BD410" s="3">
        <f t="shared" si="294"/>
        <v>-3.0986949583333327</v>
      </c>
      <c r="BE410" s="3">
        <f t="shared" si="295"/>
        <v>-3.2321315833333331</v>
      </c>
      <c r="BF410" s="3">
        <f t="shared" si="296"/>
        <v>-3.0354562857142846</v>
      </c>
      <c r="BG410" s="3">
        <f t="shared" si="297"/>
        <v>-3.1661697142857137</v>
      </c>
    </row>
    <row r="411" spans="1:59" ht="15" x14ac:dyDescent="0.25">
      <c r="A411" s="38" t="s">
        <v>556</v>
      </c>
      <c r="B411" s="38" t="s">
        <v>77</v>
      </c>
      <c r="C411" s="38" t="s">
        <v>183</v>
      </c>
      <c r="D411" s="38"/>
      <c r="E411" s="39">
        <f>AVERAGE(IFERROR(VLOOKUP($A411,'Nates Projections'!$A$8:$O$500,5,FALSE),VLOOKUP($A411,'Blakes Projections'!$A$8:$O$500,5,FALSE)),IFERROR(VLOOKUP($A411,'Blakes Projections'!$A$8:$O$500,5,FALSE),VLOOKUP($A411,'Nates Projections'!$A$8:$O$500,5,FALSE)))</f>
        <v>84</v>
      </c>
      <c r="F411" s="38">
        <f>AVERAGE(IFERROR(VLOOKUP($A411,'Nates Projections'!$A$8:$O$500,6,FALSE),VLOOKUP($A411,'Blakes Projections'!$A$8:$O$500,6,FALSE)),IFERROR(VLOOKUP($A411,'Blakes Projections'!$A$8:$O$500,6,FALSE),VLOOKUP($A411,'Nates Projections'!$A$8:$O$500,6,FALSE)))</f>
        <v>13.2</v>
      </c>
      <c r="G411" s="38">
        <f>AVERAGE(IFERROR(VLOOKUP($A411,'Nates Projections'!$A$8:$O$500,7,FALSE),VLOOKUP($A411,'Blakes Projections'!$A$8:$O$500,7,FALSE)),IFERROR(VLOOKUP($A411,'Blakes Projections'!$A$8:$O$500,7,FALSE),VLOOKUP($A411,'Nates Projections'!$A$8:$O$500,7,FALSE)))</f>
        <v>18.549999999999997</v>
      </c>
      <c r="H411" s="38">
        <f>AVERAGE(IFERROR(VLOOKUP($A411,'Nates Projections'!$A$8:$O$500,8,FALSE),VLOOKUP($A411,'Blakes Projections'!$A$8:$O$500,8,FALSE)),IFERROR(VLOOKUP($A411,'Blakes Projections'!$A$8:$O$500,8,FALSE),VLOOKUP($A411,'Nates Projections'!$A$8:$O$500,8,FALSE)))</f>
        <v>31.75</v>
      </c>
      <c r="I411" s="38">
        <f>AVERAGE(IFERROR(VLOOKUP($A411,'Nates Projections'!$A$8:$O$500,9,FALSE),VLOOKUP($A411,'Blakes Projections'!$A$8:$O$500,9,FALSE)),IFERROR(VLOOKUP($A411,'Blakes Projections'!$A$8:$O$500,9,FALSE),VLOOKUP($A411,'Nates Projections'!$A$8:$O$500,9,FALSE)))</f>
        <v>6.6</v>
      </c>
      <c r="J411" s="38">
        <f>AVERAGE(IFERROR(VLOOKUP($A411,'Nates Projections'!$A$8:$O$500,10,FALSE),VLOOKUP($A411,'Blakes Projections'!$A$8:$O$500,10,FALSE)),IFERROR(VLOOKUP($A411,'Blakes Projections'!$A$8:$O$500,10,FALSE),VLOOKUP($A411,'Nates Projections'!$A$8:$O$500,10,FALSE)))</f>
        <v>120.25</v>
      </c>
      <c r="K411" s="38">
        <f>AVERAGE(IFERROR(VLOOKUP($A411,'Nates Projections'!$A$8:$O$500,11,FALSE),VLOOKUP($A411,'Blakes Projections'!$A$8:$O$500,11,FALSE)),IFERROR(VLOOKUP($A411,'Blakes Projections'!$A$8:$O$500,11,FALSE),VLOOKUP($A411,'Nates Projections'!$A$8:$O$500,11,FALSE)))</f>
        <v>14.45</v>
      </c>
      <c r="L411" s="38">
        <f>AVERAGE(IFERROR(VLOOKUP($A411,'Nates Projections'!$A$8:$O$500,12,FALSE),VLOOKUP($A411,'Blakes Projections'!$A$8:$O$500,12,FALSE)),IFERROR(VLOOKUP($A411,'Blakes Projections'!$A$8:$O$500,12,FALSE),VLOOKUP($A411,'Nates Projections'!$A$8:$O$500,12,FALSE)))</f>
        <v>38.299999999999997</v>
      </c>
      <c r="M411" s="38">
        <f>AVERAGE(IFERROR(VLOOKUP($A411,'Nates Projections'!$A$8:$O$500,13,FALSE),VLOOKUP($A411,'Blakes Projections'!$A$8:$O$500,13,FALSE)),IFERROR(VLOOKUP($A411,'Blakes Projections'!$A$8:$O$500,13,FALSE),VLOOKUP($A411,'Nates Projections'!$A$8:$O$500,13,FALSE)))</f>
        <v>36.9</v>
      </c>
      <c r="N411" s="52">
        <f t="shared" si="276"/>
        <v>0.10977130977130976</v>
      </c>
      <c r="O411" s="71">
        <f>AVERAGE(IFERROR(VLOOKUP($A411,'Nates Projections'!$A$8:$O$500,15,FALSE),VLOOKUP($A411,'Blakes Projections'!$A$8:$O$500,15,FALSE)),IFERROR(VLOOKUP($A411,'Blakes Projections'!$A$8:$O$500,15,FALSE),VLOOKUP($A411,'Nates Projections'!$A$8:$O$500,15,FALSE)))</f>
        <v>14.225</v>
      </c>
      <c r="P411" s="55">
        <f t="shared" ref="P411:Y411" si="445">IF(F$4="Yes",F411*F$5,0)</f>
        <v>66</v>
      </c>
      <c r="Q411" s="55">
        <f t="shared" si="445"/>
        <v>69.562499999999986</v>
      </c>
      <c r="R411" s="55">
        <f t="shared" si="445"/>
        <v>0</v>
      </c>
      <c r="S411" s="55">
        <f t="shared" si="445"/>
        <v>3.3</v>
      </c>
      <c r="T411" s="55">
        <f t="shared" si="445"/>
        <v>60.125</v>
      </c>
      <c r="U411" s="55">
        <f t="shared" si="445"/>
        <v>4.335</v>
      </c>
      <c r="V411" s="55">
        <f t="shared" si="445"/>
        <v>22.979999999999997</v>
      </c>
      <c r="W411" s="55">
        <f t="shared" si="445"/>
        <v>0</v>
      </c>
      <c r="X411" s="55">
        <f t="shared" si="445"/>
        <v>0</v>
      </c>
      <c r="Y411" s="56">
        <f t="shared" si="445"/>
        <v>0</v>
      </c>
      <c r="Z411" s="57">
        <f t="shared" si="278"/>
        <v>226.30250000000001</v>
      </c>
      <c r="AA411" s="59">
        <f t="shared" si="279"/>
        <v>2.6940773809523813</v>
      </c>
      <c r="AB411" s="59">
        <f t="shared" si="280"/>
        <v>-3.2003436011904749</v>
      </c>
      <c r="AC411" s="1"/>
      <c r="AD411" s="1"/>
      <c r="AE411" s="1"/>
      <c r="AF411" s="1"/>
      <c r="AG411" s="1"/>
      <c r="AH411" s="1"/>
      <c r="AI411" s="1"/>
      <c r="AJ411" s="1"/>
      <c r="AK411" s="1"/>
      <c r="AL411" s="1">
        <f>IFERROR(VLOOKUP(C411,CALC!$K$2:$M$8,2,FALSE),1)</f>
        <v>1.0900000000000001</v>
      </c>
      <c r="AM411" s="1">
        <f>IFERROR(VLOOKUP(C411,CALC!$K$2:$M$8,3,FALSE),1)</f>
        <v>1.0449999999999999</v>
      </c>
      <c r="AN411" s="1">
        <f>VLOOKUP(B411,CALC!$E$2:$H$33,3,FALSE)</f>
        <v>1</v>
      </c>
      <c r="AO411" s="1">
        <f>VLOOKUP(B411,CALC!$E$2:$H$33,4,FALSE)</f>
        <v>1</v>
      </c>
      <c r="AP411" s="1"/>
      <c r="AQ411" s="3">
        <f t="shared" si="281"/>
        <v>2.8153108630952381</v>
      </c>
      <c r="AR411" s="3">
        <f t="shared" si="282"/>
        <v>2.9365443452380959</v>
      </c>
      <c r="AS411" s="3">
        <f t="shared" si="283"/>
        <v>2.6940773809523813</v>
      </c>
      <c r="AT411" s="3">
        <f t="shared" si="284"/>
        <v>2.6940773809523813</v>
      </c>
      <c r="AU411" s="3">
        <f t="shared" si="285"/>
        <v>2.8153108630952381</v>
      </c>
      <c r="AV411" s="3">
        <f t="shared" si="286"/>
        <v>2.8153108630952381</v>
      </c>
      <c r="AW411" s="3">
        <f t="shared" si="287"/>
        <v>2.9365443452380959</v>
      </c>
      <c r="AX411" s="3">
        <f t="shared" si="288"/>
        <v>2.9365443452380959</v>
      </c>
      <c r="AY411" s="3">
        <f t="shared" si="289"/>
        <v>-3.0625297619047607</v>
      </c>
      <c r="AZ411" s="3">
        <f t="shared" si="290"/>
        <v>-3.2003436011904749</v>
      </c>
      <c r="BA411" s="3">
        <f t="shared" si="291"/>
        <v>-3.3381574404761896</v>
      </c>
      <c r="BB411" s="3">
        <f t="shared" si="292"/>
        <v>-3.0625297619047607</v>
      </c>
      <c r="BC411" s="3">
        <f t="shared" si="293"/>
        <v>-3.0625297619047607</v>
      </c>
      <c r="BD411" s="3">
        <f t="shared" si="294"/>
        <v>-3.2003436011904749</v>
      </c>
      <c r="BE411" s="3">
        <f t="shared" si="295"/>
        <v>-3.2003436011904749</v>
      </c>
      <c r="BF411" s="3">
        <f t="shared" si="296"/>
        <v>-3.3381574404761896</v>
      </c>
      <c r="BG411" s="3">
        <f t="shared" si="297"/>
        <v>-3.3381574404761896</v>
      </c>
    </row>
    <row r="412" spans="1:59" ht="15" x14ac:dyDescent="0.25">
      <c r="A412" s="38" t="s">
        <v>557</v>
      </c>
      <c r="B412" s="38" t="s">
        <v>30</v>
      </c>
      <c r="C412" s="38" t="s">
        <v>183</v>
      </c>
      <c r="D412" s="38"/>
      <c r="E412" s="39">
        <f>AVERAGE(IFERROR(VLOOKUP($A412,'Nates Projections'!$A$8:$O$500,5,FALSE),VLOOKUP($A412,'Blakes Projections'!$A$8:$O$500,5,FALSE)),IFERROR(VLOOKUP($A412,'Blakes Projections'!$A$8:$O$500,5,FALSE),VLOOKUP($A412,'Nates Projections'!$A$8:$O$500,5,FALSE)))</f>
        <v>84</v>
      </c>
      <c r="F412" s="38">
        <f>AVERAGE(IFERROR(VLOOKUP($A412,'Nates Projections'!$A$8:$O$500,6,FALSE),VLOOKUP($A412,'Blakes Projections'!$A$8:$O$500,6,FALSE)),IFERROR(VLOOKUP($A412,'Blakes Projections'!$A$8:$O$500,6,FALSE),VLOOKUP($A412,'Nates Projections'!$A$8:$O$500,6,FALSE)))</f>
        <v>12.8</v>
      </c>
      <c r="G412" s="38">
        <f>AVERAGE(IFERROR(VLOOKUP($A412,'Nates Projections'!$A$8:$O$500,7,FALSE),VLOOKUP($A412,'Blakes Projections'!$A$8:$O$500,7,FALSE)),IFERROR(VLOOKUP($A412,'Blakes Projections'!$A$8:$O$500,7,FALSE),VLOOKUP($A412,'Nates Projections'!$A$8:$O$500,7,FALSE)))</f>
        <v>18</v>
      </c>
      <c r="H412" s="38">
        <f>AVERAGE(IFERROR(VLOOKUP($A412,'Nates Projections'!$A$8:$O$500,8,FALSE),VLOOKUP($A412,'Blakes Projections'!$A$8:$O$500,8,FALSE)),IFERROR(VLOOKUP($A412,'Blakes Projections'!$A$8:$O$500,8,FALSE),VLOOKUP($A412,'Nates Projections'!$A$8:$O$500,8,FALSE)))</f>
        <v>30.8</v>
      </c>
      <c r="I412" s="38">
        <f>AVERAGE(IFERROR(VLOOKUP($A412,'Nates Projections'!$A$8:$O$500,9,FALSE),VLOOKUP($A412,'Blakes Projections'!$A$8:$O$500,9,FALSE)),IFERROR(VLOOKUP($A412,'Blakes Projections'!$A$8:$O$500,9,FALSE),VLOOKUP($A412,'Nates Projections'!$A$8:$O$500,9,FALSE)))</f>
        <v>1.3</v>
      </c>
      <c r="J412" s="38">
        <f>AVERAGE(IFERROR(VLOOKUP($A412,'Nates Projections'!$A$8:$O$500,10,FALSE),VLOOKUP($A412,'Blakes Projections'!$A$8:$O$500,10,FALSE)),IFERROR(VLOOKUP($A412,'Blakes Projections'!$A$8:$O$500,10,FALSE),VLOOKUP($A412,'Nates Projections'!$A$8:$O$500,10,FALSE)))</f>
        <v>81.599999999999994</v>
      </c>
      <c r="K412" s="38">
        <f>AVERAGE(IFERROR(VLOOKUP($A412,'Nates Projections'!$A$8:$O$500,11,FALSE),VLOOKUP($A412,'Blakes Projections'!$A$8:$O$500,11,FALSE)),IFERROR(VLOOKUP($A412,'Blakes Projections'!$A$8:$O$500,11,FALSE),VLOOKUP($A412,'Nates Projections'!$A$8:$O$500,11,FALSE)))</f>
        <v>46.6</v>
      </c>
      <c r="L412" s="38">
        <f>AVERAGE(IFERROR(VLOOKUP($A412,'Nates Projections'!$A$8:$O$500,12,FALSE),VLOOKUP($A412,'Blakes Projections'!$A$8:$O$500,12,FALSE)),IFERROR(VLOOKUP($A412,'Blakes Projections'!$A$8:$O$500,12,FALSE),VLOOKUP($A412,'Nates Projections'!$A$8:$O$500,12,FALSE)))</f>
        <v>44.1</v>
      </c>
      <c r="M412" s="38">
        <f>AVERAGE(IFERROR(VLOOKUP($A412,'Nates Projections'!$A$8:$O$500,13,FALSE),VLOOKUP($A412,'Blakes Projections'!$A$8:$O$500,13,FALSE)),IFERROR(VLOOKUP($A412,'Blakes Projections'!$A$8:$O$500,13,FALSE),VLOOKUP($A412,'Nates Projections'!$A$8:$O$500,13,FALSE)))</f>
        <v>18.2</v>
      </c>
      <c r="N412" s="52">
        <f t="shared" si="276"/>
        <v>0.15686274509803924</v>
      </c>
      <c r="O412" s="71">
        <f>AVERAGE(IFERROR(VLOOKUP($A412,'Nates Projections'!$A$8:$O$500,15,FALSE),VLOOKUP($A412,'Blakes Projections'!$A$8:$O$500,15,FALSE)),IFERROR(VLOOKUP($A412,'Blakes Projections'!$A$8:$O$500,15,FALSE),VLOOKUP($A412,'Nates Projections'!$A$8:$O$500,15,FALSE)))</f>
        <v>14.5</v>
      </c>
      <c r="P412" s="55">
        <f t="shared" ref="P412:Y412" si="446">IF(F$4="Yes",F412*F$5,0)</f>
        <v>64</v>
      </c>
      <c r="Q412" s="55">
        <f t="shared" si="446"/>
        <v>67.5</v>
      </c>
      <c r="R412" s="55">
        <f t="shared" si="446"/>
        <v>0</v>
      </c>
      <c r="S412" s="55">
        <f t="shared" si="446"/>
        <v>0.65</v>
      </c>
      <c r="T412" s="55">
        <f t="shared" si="446"/>
        <v>40.799999999999997</v>
      </c>
      <c r="U412" s="55">
        <f t="shared" si="446"/>
        <v>13.98</v>
      </c>
      <c r="V412" s="55">
        <f t="shared" si="446"/>
        <v>26.46</v>
      </c>
      <c r="W412" s="55">
        <f t="shared" si="446"/>
        <v>0</v>
      </c>
      <c r="X412" s="55">
        <f t="shared" si="446"/>
        <v>0</v>
      </c>
      <c r="Y412" s="56">
        <f t="shared" si="446"/>
        <v>0</v>
      </c>
      <c r="Z412" s="57">
        <f t="shared" si="278"/>
        <v>213.39</v>
      </c>
      <c r="AA412" s="59">
        <f t="shared" si="279"/>
        <v>2.5403571428571428</v>
      </c>
      <c r="AB412" s="59">
        <f t="shared" si="280"/>
        <v>-3.2433469062499989</v>
      </c>
      <c r="AC412" s="1"/>
      <c r="AD412" s="1"/>
      <c r="AE412" s="1"/>
      <c r="AF412" s="1"/>
      <c r="AG412" s="1"/>
      <c r="AH412" s="1"/>
      <c r="AI412" s="1"/>
      <c r="AJ412" s="1"/>
      <c r="AK412" s="1"/>
      <c r="AL412" s="1">
        <f>VLOOKUP(C412,CALC!$K$2:$M$8,2,FALSE)</f>
        <v>1.0900000000000001</v>
      </c>
      <c r="AM412" s="1">
        <f>VLOOKUP(C412,CALC!$K$2:$M$8,3,FALSE)</f>
        <v>1.0449999999999999</v>
      </c>
      <c r="AN412" s="1">
        <f>VLOOKUP(B412,CALC!$E$2:$H$33,3,FALSE)</f>
        <v>0.93</v>
      </c>
      <c r="AO412" s="1">
        <f>VLOOKUP(B412,CALC!$E$2:$H$33,4,FALSE)</f>
        <v>0.96500000000000008</v>
      </c>
      <c r="AP412" s="1"/>
      <c r="AQ412" s="3">
        <f t="shared" si="281"/>
        <v>2.6546732142857139</v>
      </c>
      <c r="AR412" s="3">
        <f t="shared" si="282"/>
        <v>2.7689892857142859</v>
      </c>
      <c r="AS412" s="3">
        <f t="shared" si="283"/>
        <v>2.451444642857143</v>
      </c>
      <c r="AT412" s="3">
        <f t="shared" si="284"/>
        <v>2.3625321428571429</v>
      </c>
      <c r="AU412" s="3">
        <f t="shared" si="285"/>
        <v>2.5617596517857142</v>
      </c>
      <c r="AV412" s="3">
        <f t="shared" si="286"/>
        <v>2.468846089285714</v>
      </c>
      <c r="AW412" s="3">
        <f t="shared" si="287"/>
        <v>2.6720746607142862</v>
      </c>
      <c r="AX412" s="3">
        <f t="shared" si="288"/>
        <v>2.5751600357142861</v>
      </c>
      <c r="AY412" s="3">
        <f t="shared" si="289"/>
        <v>-3.2162499999999992</v>
      </c>
      <c r="AZ412" s="3">
        <f t="shared" si="290"/>
        <v>-3.3609812499999987</v>
      </c>
      <c r="BA412" s="3">
        <f t="shared" si="291"/>
        <v>-3.5057124999999996</v>
      </c>
      <c r="BB412" s="3">
        <f t="shared" si="292"/>
        <v>-3.1036812499999993</v>
      </c>
      <c r="BC412" s="3">
        <f t="shared" si="293"/>
        <v>-2.9911124999999994</v>
      </c>
      <c r="BD412" s="3">
        <f t="shared" si="294"/>
        <v>-3.2433469062499989</v>
      </c>
      <c r="BE412" s="3">
        <f t="shared" si="295"/>
        <v>-3.1257125624999991</v>
      </c>
      <c r="BF412" s="3">
        <f t="shared" si="296"/>
        <v>-3.3830125624999998</v>
      </c>
      <c r="BG412" s="3">
        <f t="shared" si="297"/>
        <v>-3.2603126249999996</v>
      </c>
    </row>
    <row r="413" spans="1:59" ht="15" x14ac:dyDescent="0.25">
      <c r="A413" s="38" t="s">
        <v>586</v>
      </c>
      <c r="B413" s="38" t="s">
        <v>56</v>
      </c>
      <c r="C413" s="38" t="s">
        <v>153</v>
      </c>
      <c r="D413" s="1"/>
      <c r="E413" s="121">
        <f>AVERAGE(IFERROR(VLOOKUP($A413,'Nates Projections'!$A$8:$O$500,5,FALSE),VLOOKUP($A413,'Blakes Projections'!$A$8:$O$500,5,FALSE)),IFERROR(VLOOKUP($A413,'Blakes Projections'!$A$8:$O$500,5,FALSE),VLOOKUP($A413,'Nates Projections'!$A$8:$O$500,5,FALSE)))</f>
        <v>84</v>
      </c>
      <c r="F413" s="125">
        <f>AVERAGE(IFERROR(VLOOKUP($A413,'Nates Projections'!$A$8:$O$500,6,FALSE),VLOOKUP($A413,'Blakes Projections'!$A$8:$O$500,6,FALSE)),IFERROR(VLOOKUP($A413,'Blakes Projections'!$A$8:$O$500,6,FALSE),VLOOKUP($A413,'Nates Projections'!$A$8:$O$500,6,FALSE)))</f>
        <v>7.7</v>
      </c>
      <c r="G413" s="125">
        <f>AVERAGE(IFERROR(VLOOKUP($A413,'Nates Projections'!$A$8:$O$500,7,FALSE),VLOOKUP($A413,'Blakes Projections'!$A$8:$O$500,7,FALSE)),IFERROR(VLOOKUP($A413,'Blakes Projections'!$A$8:$O$500,7,FALSE),VLOOKUP($A413,'Nates Projections'!$A$8:$O$500,7,FALSE)))</f>
        <v>15.6</v>
      </c>
      <c r="H413" s="125">
        <f>AVERAGE(IFERROR(VLOOKUP($A413,'Nates Projections'!$A$8:$O$500,8,FALSE),VLOOKUP($A413,'Blakes Projections'!$A$8:$O$500,8,FALSE)),IFERROR(VLOOKUP($A413,'Blakes Projections'!$A$8:$O$500,8,FALSE),VLOOKUP($A413,'Nates Projections'!$A$8:$O$500,8,FALSE)))</f>
        <v>23.3</v>
      </c>
      <c r="I413" s="125">
        <f>AVERAGE(IFERROR(VLOOKUP($A413,'Nates Projections'!$A$8:$O$500,9,FALSE),VLOOKUP($A413,'Blakes Projections'!$A$8:$O$500,9,FALSE)),IFERROR(VLOOKUP($A413,'Blakes Projections'!$A$8:$O$500,9,FALSE),VLOOKUP($A413,'Nates Projections'!$A$8:$O$500,9,FALSE)))</f>
        <v>0</v>
      </c>
      <c r="J413" s="125">
        <f>AVERAGE(IFERROR(VLOOKUP($A413,'Nates Projections'!$A$8:$O$500,10,FALSE),VLOOKUP($A413,'Blakes Projections'!$A$8:$O$500,10,FALSE)),IFERROR(VLOOKUP($A413,'Blakes Projections'!$A$8:$O$500,10,FALSE),VLOOKUP($A413,'Nates Projections'!$A$8:$O$500,10,FALSE)))</f>
        <v>91.3</v>
      </c>
      <c r="K413" s="125">
        <f>AVERAGE(IFERROR(VLOOKUP($A413,'Nates Projections'!$A$8:$O$500,11,FALSE),VLOOKUP($A413,'Blakes Projections'!$A$8:$O$500,11,FALSE)),IFERROR(VLOOKUP($A413,'Blakes Projections'!$A$8:$O$500,11,FALSE),VLOOKUP($A413,'Nates Projections'!$A$8:$O$500,11,FALSE)))</f>
        <v>70.599999999999994</v>
      </c>
      <c r="L413" s="125">
        <f>AVERAGE(IFERROR(VLOOKUP($A413,'Nates Projections'!$A$8:$O$500,12,FALSE),VLOOKUP($A413,'Blakes Projections'!$A$8:$O$500,12,FALSE)),IFERROR(VLOOKUP($A413,'Blakes Projections'!$A$8:$O$500,12,FALSE),VLOOKUP($A413,'Nates Projections'!$A$8:$O$500,12,FALSE)))</f>
        <v>48.6</v>
      </c>
      <c r="M413" s="125">
        <f>AVERAGE(IFERROR(VLOOKUP($A413,'Nates Projections'!$A$8:$O$500,13,FALSE),VLOOKUP($A413,'Blakes Projections'!$A$8:$O$500,13,FALSE)),IFERROR(VLOOKUP($A413,'Blakes Projections'!$A$8:$O$500,13,FALSE),VLOOKUP($A413,'Nates Projections'!$A$8:$O$500,13,FALSE)))</f>
        <v>22.9</v>
      </c>
      <c r="N413" s="126">
        <f t="shared" si="276"/>
        <v>8.4337349397590369E-2</v>
      </c>
      <c r="O413" s="127">
        <f>AVERAGE(IFERROR(VLOOKUP($A413,'Nates Projections'!$A$8:$O$500,15,FALSE),VLOOKUP($A413,'Blakes Projections'!$A$8:$O$500,15,FALSE)),IFERROR(VLOOKUP($A413,'Blakes Projections'!$A$8:$O$500,15,FALSE),VLOOKUP($A413,'Nates Projections'!$A$8:$O$500,15,FALSE)))</f>
        <v>12.95</v>
      </c>
      <c r="P413" s="55">
        <f t="shared" ref="P413:Y413" si="447">IF(F$4="Yes",F413*F$5,0)</f>
        <v>38.5</v>
      </c>
      <c r="Q413" s="55">
        <f t="shared" si="447"/>
        <v>58.5</v>
      </c>
      <c r="R413" s="55">
        <f t="shared" si="447"/>
        <v>0</v>
      </c>
      <c r="S413" s="55">
        <f t="shared" si="447"/>
        <v>0</v>
      </c>
      <c r="T413" s="55">
        <f t="shared" si="447"/>
        <v>45.65</v>
      </c>
      <c r="U413" s="55">
        <f t="shared" si="447"/>
        <v>21.179999999999996</v>
      </c>
      <c r="V413" s="55">
        <f t="shared" si="447"/>
        <v>29.16</v>
      </c>
      <c r="W413" s="55">
        <f t="shared" si="447"/>
        <v>0</v>
      </c>
      <c r="X413" s="55">
        <f t="shared" si="447"/>
        <v>0</v>
      </c>
      <c r="Y413" s="56">
        <f t="shared" si="447"/>
        <v>0</v>
      </c>
      <c r="Z413" s="57">
        <f t="shared" si="278"/>
        <v>192.99</v>
      </c>
      <c r="AA413" s="59">
        <f t="shared" si="279"/>
        <v>2.2975000000000003</v>
      </c>
      <c r="AB413" s="59">
        <f>IF(AND($P$3="Yes",$R$3="Full Effect",$U$3="Full Effect"),$BG413,IF(AND($P$3="Yes",$R$3="Medium Effect",$U$3="Full Effect"),$BE413,IF(AND($P$3="Yes",$R$3="Full Effect",$U$3="Medium Effect"),$BF413,IF(AND($P$3="Yes",$R$3="Medium Effect",$U$3="Medium Effect"),$BD413,IF(AND($P$3="Yes",$R$3="No Effect",$U$3="Medium Effect"),$BB413,IF(AND($P$3="Yes",$R$3="No Effect",$U$3="Full Effect"),$BC413,IF(AND($P$3="Yes",$R$3="Medium Effect",$U$3="No Effect"),$AZ413,IF(AND($P$3="Yes",$R$3="Full Effect",$U$3="No Effect"),$BA413,IF(AND($P$3="No",$R$3="Full Effect",$U$3="Full Effect"),$AX413,IF(AND($P$3="No",$R$3="Medium Effect",$U$3="Full Effect"),$AV413,IF(AND($P$3="No",$R$3="Full Effect",$U$3="Medium Effect"),$AW413,IF(AND($P$3="No",$R$3="Medium Effect",$U$3="Medium Effect"),$AU413,IF(AND($P$3="No",$R$3="No Effect",$U$3="Medium Effect"),$AS413,IF(AND($P$3="No",$R$3="No Effect",$U$3="Full Effect"),$AT413,IF(AND($P$3="No",$R$3="Medium Effect",$U$3="No Effect"),$AQ413,IF(AND($P$3="No",$R$3="Full Effect",$U$3="No Effect"),$AR413,IF(AND($P409="Yes",$R$3="No Effect",$U$3="No Effect"),$AY413,"Use FPTS per GP")))))))))))))))))</f>
        <v>-3.6272197499999979</v>
      </c>
      <c r="AC413" s="1"/>
      <c r="AD413" s="1"/>
      <c r="AE413" s="1"/>
      <c r="AF413" s="1"/>
      <c r="AG413" s="1"/>
      <c r="AH413" s="1"/>
      <c r="AI413" s="1"/>
      <c r="AJ413" s="1"/>
      <c r="AK413" s="1"/>
      <c r="AL413" s="1">
        <f>VLOOKUP(C413,CALC!$K$2:$M$8,2,FALSE)</f>
        <v>0.96</v>
      </c>
      <c r="AM413" s="1">
        <f>VLOOKUP(C413,CALC!$K$2:$M$8,3,FALSE)</f>
        <v>0.98</v>
      </c>
      <c r="AN413" s="1">
        <f>VLOOKUP(B413,CALC!$E$2:$H$33,3,FALSE)</f>
        <v>1.1399999999999999</v>
      </c>
      <c r="AO413" s="1">
        <f>VLOOKUP(B413,CALC!$E$2:$H$33,4,FALSE)</f>
        <v>1.0699999999999998</v>
      </c>
      <c r="AP413" s="1"/>
      <c r="AQ413" s="3"/>
      <c r="AR413" s="3"/>
      <c r="AS413" s="3"/>
      <c r="AT413" s="3"/>
      <c r="AU413" s="3"/>
      <c r="AV413" s="3"/>
      <c r="AW413" s="3"/>
      <c r="AX413" s="3"/>
      <c r="AY413" s="3">
        <f t="shared" si="289"/>
        <v>-3.4591071428571416</v>
      </c>
      <c r="AZ413" s="3">
        <f t="shared" si="290"/>
        <v>-3.3899249999999985</v>
      </c>
      <c r="BA413" s="3">
        <f t="shared" si="291"/>
        <v>-3.3207428571428559</v>
      </c>
      <c r="BB413" s="3">
        <f t="shared" si="292"/>
        <v>-3.7012446428571408</v>
      </c>
      <c r="BC413" s="3">
        <f t="shared" si="293"/>
        <v>-3.9433821428571409</v>
      </c>
      <c r="BD413" s="3">
        <f t="shared" si="294"/>
        <v>-3.6272197499999979</v>
      </c>
      <c r="BE413" s="3">
        <f t="shared" si="295"/>
        <v>-3.8645144999999981</v>
      </c>
      <c r="BF413" s="3">
        <f t="shared" si="296"/>
        <v>-3.5531948571428553</v>
      </c>
      <c r="BG413" s="3">
        <f t="shared" si="297"/>
        <v>-3.7856468571428552</v>
      </c>
    </row>
    <row r="414" spans="1:59" ht="12.75" x14ac:dyDescent="0.2">
      <c r="A414" s="1"/>
      <c r="B414" s="1"/>
      <c r="C414" s="1"/>
      <c r="D414" s="1"/>
      <c r="E414" s="1"/>
      <c r="F414" s="80"/>
      <c r="G414" s="80"/>
      <c r="H414" s="80"/>
      <c r="I414" s="80"/>
      <c r="J414" s="80"/>
      <c r="K414" s="80"/>
      <c r="L414" s="80"/>
      <c r="M414" s="80"/>
      <c r="N414" s="81"/>
      <c r="O414" s="3"/>
      <c r="P414" s="3"/>
      <c r="Q414" s="3"/>
      <c r="R414" s="3"/>
      <c r="S414" s="3"/>
      <c r="T414" s="3"/>
      <c r="U414" s="3"/>
      <c r="V414" s="3"/>
      <c r="W414" s="3"/>
      <c r="X414" s="3"/>
      <c r="Y414" s="3"/>
      <c r="Z414" s="3"/>
      <c r="AA414" s="3"/>
      <c r="AB414" s="1"/>
      <c r="AC414" s="1"/>
      <c r="AD414" s="1"/>
      <c r="AE414" s="1"/>
      <c r="AF414" s="1"/>
      <c r="AG414" s="1"/>
      <c r="AH414" s="1"/>
      <c r="AI414" s="1"/>
      <c r="AJ414" s="1"/>
      <c r="AK414" s="1"/>
      <c r="AL414" s="1" t="e">
        <f>VLOOKUP(C414,CALC!$K$2:$M$8,2,FALSE)</f>
        <v>#N/A</v>
      </c>
      <c r="AM414" s="1" t="e">
        <f>VLOOKUP(C414,CALC!$K$2:$M$8,3,FALSE)</f>
        <v>#N/A</v>
      </c>
      <c r="AN414" s="1" t="e">
        <f>VLOOKUP(B414,CALC!$E$2:$H$33,3,FALSE)</f>
        <v>#N/A</v>
      </c>
      <c r="AO414" s="1" t="e">
        <f>VLOOKUP(B414,CALC!$E$2:$H$33,4,FALSE)</f>
        <v>#N/A</v>
      </c>
      <c r="AP414" s="1"/>
      <c r="AQ414" s="3"/>
      <c r="AR414" s="3"/>
      <c r="AS414" s="3"/>
      <c r="AT414" s="3"/>
      <c r="AU414" s="3"/>
      <c r="AV414" s="3"/>
      <c r="AW414" s="3"/>
      <c r="AX414" s="3"/>
      <c r="AY414" s="3">
        <f t="shared" si="289"/>
        <v>-5.7566071428571419</v>
      </c>
      <c r="AZ414" s="3" t="e">
        <f t="shared" si="290"/>
        <v>#N/A</v>
      </c>
      <c r="BA414" s="3" t="e">
        <f t="shared" si="291"/>
        <v>#N/A</v>
      </c>
      <c r="BB414" s="3" t="e">
        <f t="shared" si="292"/>
        <v>#N/A</v>
      </c>
      <c r="BC414" s="3" t="e">
        <f t="shared" si="293"/>
        <v>#N/A</v>
      </c>
      <c r="BD414" s="3" t="e">
        <f t="shared" si="294"/>
        <v>#N/A</v>
      </c>
      <c r="BE414" s="3" t="e">
        <f t="shared" si="295"/>
        <v>#N/A</v>
      </c>
      <c r="BF414" s="3" t="e">
        <f t="shared" si="296"/>
        <v>#N/A</v>
      </c>
      <c r="BG414" s="3" t="e">
        <f t="shared" si="297"/>
        <v>#N/A</v>
      </c>
    </row>
    <row r="415" spans="1:59" ht="12.75" x14ac:dyDescent="0.2">
      <c r="A415" s="1"/>
      <c r="B415" s="1"/>
      <c r="C415" s="1"/>
      <c r="D415" s="1"/>
      <c r="E415" s="1"/>
      <c r="F415" s="80"/>
      <c r="G415" s="80"/>
      <c r="H415" s="80"/>
      <c r="I415" s="80"/>
      <c r="J415" s="80"/>
      <c r="K415" s="80"/>
      <c r="L415" s="80"/>
      <c r="M415" s="80"/>
      <c r="N415" s="81"/>
      <c r="O415" s="3"/>
      <c r="P415" s="3"/>
      <c r="Q415" s="3"/>
      <c r="R415" s="3"/>
      <c r="S415" s="3"/>
      <c r="T415" s="3"/>
      <c r="U415" s="3"/>
      <c r="V415" s="3"/>
      <c r="W415" s="3"/>
      <c r="X415" s="3"/>
      <c r="Y415" s="3"/>
      <c r="Z415" s="3"/>
      <c r="AA415" s="3"/>
      <c r="AB415" s="1"/>
      <c r="AC415" s="1"/>
      <c r="AD415" s="1"/>
      <c r="AE415" s="1"/>
      <c r="AF415" s="1"/>
      <c r="AG415" s="1"/>
      <c r="AH415" s="1"/>
      <c r="AI415" s="1"/>
      <c r="AJ415" s="1"/>
      <c r="AK415" s="1"/>
      <c r="AL415" s="1" t="e">
        <f>VLOOKUP(C415,CALC!$K$2:$M$8,2,FALSE)</f>
        <v>#N/A</v>
      </c>
      <c r="AM415" s="1" t="e">
        <f>VLOOKUP(C415,CALC!$K$2:$M$8,3,FALSE)</f>
        <v>#N/A</v>
      </c>
      <c r="AN415" s="1" t="e">
        <f>VLOOKUP(B415,CALC!$E$2:$H$33,3,FALSE)</f>
        <v>#N/A</v>
      </c>
      <c r="AO415" s="1" t="e">
        <f>VLOOKUP(B415,CALC!$E$2:$H$33,4,FALSE)</f>
        <v>#N/A</v>
      </c>
      <c r="AP415" s="1"/>
      <c r="AQ415" s="3"/>
      <c r="AR415" s="3"/>
      <c r="AS415" s="3"/>
      <c r="AT415" s="3"/>
      <c r="AU415" s="3"/>
      <c r="AV415" s="3"/>
      <c r="AW415" s="3"/>
      <c r="AX415" s="3"/>
      <c r="AY415" s="3">
        <f t="shared" si="289"/>
        <v>-5.7566071428571419</v>
      </c>
      <c r="AZ415" s="3" t="e">
        <f t="shared" si="290"/>
        <v>#N/A</v>
      </c>
      <c r="BA415" s="3" t="e">
        <f t="shared" si="291"/>
        <v>#N/A</v>
      </c>
      <c r="BB415" s="3" t="e">
        <f t="shared" si="292"/>
        <v>#N/A</v>
      </c>
      <c r="BC415" s="3" t="e">
        <f t="shared" si="293"/>
        <v>#N/A</v>
      </c>
      <c r="BD415" s="3" t="e">
        <f t="shared" si="294"/>
        <v>#N/A</v>
      </c>
      <c r="BE415" s="3" t="e">
        <f t="shared" si="295"/>
        <v>#N/A</v>
      </c>
      <c r="BF415" s="3" t="e">
        <f t="shared" si="296"/>
        <v>#N/A</v>
      </c>
      <c r="BG415" s="3" t="e">
        <f t="shared" si="297"/>
        <v>#N/A</v>
      </c>
    </row>
    <row r="416" spans="1:59" ht="12.75" x14ac:dyDescent="0.2">
      <c r="A416" s="1"/>
      <c r="B416" s="1"/>
      <c r="C416" s="1"/>
      <c r="D416" s="1"/>
      <c r="E416" s="1"/>
      <c r="F416" s="80"/>
      <c r="G416" s="80"/>
      <c r="H416" s="80"/>
      <c r="I416" s="80"/>
      <c r="J416" s="80"/>
      <c r="K416" s="80"/>
      <c r="L416" s="80"/>
      <c r="M416" s="80"/>
      <c r="N416" s="81"/>
      <c r="O416" s="3"/>
      <c r="P416" s="3"/>
      <c r="Q416" s="3"/>
      <c r="R416" s="3"/>
      <c r="S416" s="3"/>
      <c r="T416" s="3"/>
      <c r="U416" s="3"/>
      <c r="V416" s="3"/>
      <c r="W416" s="3"/>
      <c r="X416" s="3"/>
      <c r="Y416" s="3"/>
      <c r="Z416" s="3"/>
      <c r="AA416" s="3"/>
      <c r="AB416" s="1"/>
      <c r="AC416" s="1"/>
      <c r="AD416" s="1"/>
      <c r="AE416" s="1"/>
      <c r="AF416" s="1"/>
      <c r="AG416" s="1"/>
      <c r="AH416" s="1"/>
      <c r="AI416" s="1"/>
      <c r="AJ416" s="1"/>
      <c r="AK416" s="1"/>
      <c r="AL416" s="1" t="e">
        <f>VLOOKUP(C416,CALC!$K$2:$M$8,2,FALSE)</f>
        <v>#N/A</v>
      </c>
      <c r="AM416" s="1" t="e">
        <f>VLOOKUP(C416,CALC!$K$2:$M$8,3,FALSE)</f>
        <v>#N/A</v>
      </c>
      <c r="AN416" s="1" t="e">
        <f>VLOOKUP(B416,CALC!$E$2:$H$33,3,FALSE)</f>
        <v>#N/A</v>
      </c>
      <c r="AO416" s="1" t="e">
        <f>VLOOKUP(B416,CALC!$E$2:$H$33,4,FALSE)</f>
        <v>#N/A</v>
      </c>
      <c r="AP416" s="1"/>
      <c r="AQ416" s="3"/>
      <c r="AR416" s="3"/>
      <c r="AS416" s="3"/>
      <c r="AT416" s="3"/>
      <c r="AU416" s="3"/>
      <c r="AV416" s="3"/>
      <c r="AW416" s="3"/>
      <c r="AX416" s="3"/>
      <c r="AY416" s="3">
        <f t="shared" si="289"/>
        <v>-5.7566071428571419</v>
      </c>
      <c r="AZ416" s="3" t="e">
        <f t="shared" si="290"/>
        <v>#N/A</v>
      </c>
      <c r="BA416" s="3" t="e">
        <f t="shared" si="291"/>
        <v>#N/A</v>
      </c>
      <c r="BB416" s="3" t="e">
        <f t="shared" si="292"/>
        <v>#N/A</v>
      </c>
      <c r="BC416" s="3" t="e">
        <f t="shared" si="293"/>
        <v>#N/A</v>
      </c>
      <c r="BD416" s="3" t="e">
        <f t="shared" si="294"/>
        <v>#N/A</v>
      </c>
      <c r="BE416" s="3" t="e">
        <f t="shared" si="295"/>
        <v>#N/A</v>
      </c>
      <c r="BF416" s="3" t="e">
        <f t="shared" si="296"/>
        <v>#N/A</v>
      </c>
      <c r="BG416" s="3" t="e">
        <f t="shared" si="297"/>
        <v>#N/A</v>
      </c>
    </row>
    <row r="417" spans="1:59" ht="12.75" x14ac:dyDescent="0.2">
      <c r="A417" s="1"/>
      <c r="B417" s="1"/>
      <c r="C417" s="1"/>
      <c r="D417" s="1"/>
      <c r="E417" s="1"/>
      <c r="F417" s="80"/>
      <c r="G417" s="80"/>
      <c r="H417" s="80"/>
      <c r="I417" s="80"/>
      <c r="J417" s="80"/>
      <c r="K417" s="80"/>
      <c r="L417" s="80"/>
      <c r="M417" s="80"/>
      <c r="N417" s="81"/>
      <c r="O417" s="3"/>
      <c r="P417" s="3"/>
      <c r="Q417" s="3"/>
      <c r="R417" s="3"/>
      <c r="S417" s="3"/>
      <c r="T417" s="3"/>
      <c r="U417" s="3"/>
      <c r="V417" s="3"/>
      <c r="W417" s="3"/>
      <c r="X417" s="3"/>
      <c r="Y417" s="3"/>
      <c r="Z417" s="3"/>
      <c r="AA417" s="3"/>
      <c r="AB417" s="1"/>
      <c r="AC417" s="1"/>
      <c r="AD417" s="1"/>
      <c r="AE417" s="1"/>
      <c r="AF417" s="1"/>
      <c r="AG417" s="1"/>
      <c r="AH417" s="1"/>
      <c r="AI417" s="1"/>
      <c r="AJ417" s="1"/>
      <c r="AK417" s="1"/>
      <c r="AL417" s="1" t="e">
        <f>VLOOKUP(C417,CALC!$K$2:$M$8,2,FALSE)</f>
        <v>#N/A</v>
      </c>
      <c r="AM417" s="1" t="e">
        <f>VLOOKUP(C417,CALC!$K$2:$M$8,3,FALSE)</f>
        <v>#N/A</v>
      </c>
      <c r="AN417" s="1" t="e">
        <f>VLOOKUP(B417,CALC!$E$2:$H$33,3,FALSE)</f>
        <v>#N/A</v>
      </c>
      <c r="AO417" s="1" t="e">
        <f>VLOOKUP(B417,CALC!$E$2:$H$33,4,FALSE)</f>
        <v>#N/A</v>
      </c>
      <c r="AP417" s="1"/>
      <c r="AQ417" s="3"/>
      <c r="AR417" s="3"/>
      <c r="AS417" s="3"/>
      <c r="AT417" s="3"/>
      <c r="AU417" s="3"/>
      <c r="AV417" s="3"/>
      <c r="AW417" s="3"/>
      <c r="AX417" s="3"/>
      <c r="AY417" s="3">
        <f t="shared" si="289"/>
        <v>-5.7566071428571419</v>
      </c>
      <c r="AZ417" s="3" t="e">
        <f t="shared" si="290"/>
        <v>#N/A</v>
      </c>
      <c r="BA417" s="3" t="e">
        <f t="shared" si="291"/>
        <v>#N/A</v>
      </c>
      <c r="BB417" s="3" t="e">
        <f t="shared" si="292"/>
        <v>#N/A</v>
      </c>
      <c r="BC417" s="3" t="e">
        <f t="shared" si="293"/>
        <v>#N/A</v>
      </c>
      <c r="BD417" s="3" t="e">
        <f t="shared" si="294"/>
        <v>#N/A</v>
      </c>
      <c r="BE417" s="3" t="e">
        <f t="shared" si="295"/>
        <v>#N/A</v>
      </c>
      <c r="BF417" s="3" t="e">
        <f t="shared" si="296"/>
        <v>#N/A</v>
      </c>
      <c r="BG417" s="3" t="e">
        <f t="shared" si="297"/>
        <v>#N/A</v>
      </c>
    </row>
    <row r="418" spans="1:59" ht="12.75" x14ac:dyDescent="0.2">
      <c r="A418" s="1"/>
      <c r="B418" s="1"/>
      <c r="C418" s="1"/>
      <c r="D418" s="1"/>
      <c r="E418" s="1"/>
      <c r="F418" s="80"/>
      <c r="G418" s="80"/>
      <c r="H418" s="80"/>
      <c r="I418" s="80"/>
      <c r="J418" s="80"/>
      <c r="K418" s="80"/>
      <c r="L418" s="80"/>
      <c r="M418" s="80"/>
      <c r="N418" s="81"/>
      <c r="O418" s="3"/>
      <c r="P418" s="3"/>
      <c r="Q418" s="3"/>
      <c r="R418" s="3"/>
      <c r="S418" s="3"/>
      <c r="T418" s="3"/>
      <c r="U418" s="3"/>
      <c r="V418" s="3"/>
      <c r="W418" s="3"/>
      <c r="X418" s="3"/>
      <c r="Y418" s="3"/>
      <c r="Z418" s="3"/>
      <c r="AA418" s="3"/>
      <c r="AB418" s="1"/>
      <c r="AC418" s="1"/>
      <c r="AD418" s="1"/>
      <c r="AE418" s="1"/>
      <c r="AF418" s="1"/>
      <c r="AG418" s="1"/>
      <c r="AH418" s="1"/>
      <c r="AI418" s="1"/>
      <c r="AJ418" s="1"/>
      <c r="AK418" s="1"/>
      <c r="AL418" s="1" t="e">
        <f>VLOOKUP(C418,CALC!$K$2:$M$8,2,FALSE)</f>
        <v>#N/A</v>
      </c>
      <c r="AM418" s="1" t="e">
        <f>VLOOKUP(C418,CALC!$K$2:$M$8,3,FALSE)</f>
        <v>#N/A</v>
      </c>
      <c r="AN418" s="1" t="e">
        <f>VLOOKUP(B418,CALC!$E$2:$H$33,3,FALSE)</f>
        <v>#N/A</v>
      </c>
      <c r="AO418" s="1" t="e">
        <f>VLOOKUP(B418,CALC!$E$2:$H$33,4,FALSE)</f>
        <v>#N/A</v>
      </c>
      <c r="AP418" s="1"/>
      <c r="AQ418" s="3"/>
      <c r="AR418" s="3"/>
      <c r="AS418" s="3"/>
      <c r="AT418" s="3"/>
      <c r="AU418" s="3"/>
      <c r="AV418" s="3"/>
      <c r="AW418" s="3"/>
      <c r="AX418" s="3"/>
      <c r="AY418" s="3">
        <f t="shared" si="289"/>
        <v>-5.7566071428571419</v>
      </c>
      <c r="AZ418" s="3" t="e">
        <f t="shared" si="290"/>
        <v>#N/A</v>
      </c>
      <c r="BA418" s="3" t="e">
        <f t="shared" si="291"/>
        <v>#N/A</v>
      </c>
      <c r="BB418" s="3" t="e">
        <f t="shared" si="292"/>
        <v>#N/A</v>
      </c>
      <c r="BC418" s="3" t="e">
        <f t="shared" si="293"/>
        <v>#N/A</v>
      </c>
      <c r="BD418" s="3" t="e">
        <f t="shared" si="294"/>
        <v>#N/A</v>
      </c>
      <c r="BE418" s="3" t="e">
        <f t="shared" si="295"/>
        <v>#N/A</v>
      </c>
      <c r="BF418" s="3" t="e">
        <f t="shared" si="296"/>
        <v>#N/A</v>
      </c>
      <c r="BG418" s="3" t="e">
        <f t="shared" si="297"/>
        <v>#N/A</v>
      </c>
    </row>
  </sheetData>
  <autoFilter ref="A7:AB413" xr:uid="{00000000-0009-0000-0000-000002000000}">
    <sortState xmlns:xlrd2="http://schemas.microsoft.com/office/spreadsheetml/2017/richdata2" ref="A7:AB413">
      <sortCondition descending="1" ref="AB7:AB413"/>
      <sortCondition ref="C7:C413"/>
      <sortCondition descending="1" ref="AA7:AA413"/>
    </sortState>
  </autoFilter>
  <mergeCells count="16">
    <mergeCell ref="P1:AA1"/>
    <mergeCell ref="AB1:AB3"/>
    <mergeCell ref="P2:Q2"/>
    <mergeCell ref="R2:T2"/>
    <mergeCell ref="U2:W2"/>
    <mergeCell ref="X2:Y2"/>
    <mergeCell ref="A4:E4"/>
    <mergeCell ref="A5:E5"/>
    <mergeCell ref="B6:D6"/>
    <mergeCell ref="E6:O6"/>
    <mergeCell ref="A1:O3"/>
    <mergeCell ref="P3:Q3"/>
    <mergeCell ref="R3:T3"/>
    <mergeCell ref="U3:W3"/>
    <mergeCell ref="X3:Y3"/>
    <mergeCell ref="P4:AB6"/>
  </mergeCells>
  <dataValidations count="5">
    <dataValidation type="list" allowBlank="1" showErrorMessage="1" sqref="P3" xr:uid="{00000000-0002-0000-0200-000000000000}">
      <formula1>"Yes,No"</formula1>
    </dataValidation>
    <dataValidation type="list" allowBlank="1" showErrorMessage="1" sqref="X3" xr:uid="{00000000-0002-0000-0200-000001000000}">
      <formula1>"6,7,8,9,10,11,12,13,14,15,16,17,18,19,20"</formula1>
    </dataValidation>
    <dataValidation type="list" allowBlank="1" showErrorMessage="1" sqref="R3 U3" xr:uid="{00000000-0002-0000-0200-000002000000}">
      <formula1>"Full Effect,Medium Effect,No Effect"</formula1>
    </dataValidation>
    <dataValidation type="list" allowBlank="1" showErrorMessage="1" sqref="AA3" xr:uid="{00000000-0002-0000-0200-000003000000}">
      <formula1>"2,3,4,5,6"</formula1>
    </dataValidation>
    <dataValidation type="list" allowBlank="1" showErrorMessage="1" sqref="Z3" xr:uid="{00000000-0002-0000-0200-000004000000}">
      <formula1>"5,6,7,8,9,10,11,12,13,14"</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51"/>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8.42578125" customWidth="1"/>
    <col min="2" max="2" width="7.140625" customWidth="1"/>
    <col min="3" max="3" width="18.5703125" customWidth="1"/>
    <col min="4" max="4" width="8.5703125" customWidth="1"/>
  </cols>
  <sheetData>
    <row r="1" spans="1:26" ht="15.75" customHeight="1" x14ac:dyDescent="0.25">
      <c r="A1" s="6" t="s">
        <v>10</v>
      </c>
      <c r="B1" s="6" t="s">
        <v>11</v>
      </c>
      <c r="C1" s="6" t="s">
        <v>12</v>
      </c>
      <c r="D1" s="6" t="s">
        <v>13</v>
      </c>
      <c r="E1" s="7"/>
      <c r="F1" s="7"/>
      <c r="G1" s="7"/>
      <c r="H1" s="7"/>
      <c r="I1" s="7"/>
      <c r="J1" s="7"/>
      <c r="K1" s="7"/>
      <c r="L1" s="7"/>
      <c r="M1" s="7"/>
      <c r="N1" s="7"/>
      <c r="O1" s="7"/>
      <c r="P1" s="7"/>
      <c r="Q1" s="7"/>
      <c r="R1" s="7"/>
      <c r="S1" s="7"/>
      <c r="T1" s="7"/>
      <c r="U1" s="7"/>
      <c r="V1" s="7"/>
      <c r="W1" s="7"/>
      <c r="X1" s="7"/>
      <c r="Y1" s="7"/>
      <c r="Z1" s="7"/>
    </row>
    <row r="2" spans="1:26" x14ac:dyDescent="0.2">
      <c r="A2" s="8">
        <v>1</v>
      </c>
      <c r="B2" s="8">
        <v>1</v>
      </c>
      <c r="C2" s="8" t="s">
        <v>15</v>
      </c>
      <c r="D2" s="8" t="s">
        <v>16</v>
      </c>
    </row>
    <row r="3" spans="1:26" x14ac:dyDescent="0.2">
      <c r="A3" s="9">
        <v>2</v>
      </c>
      <c r="B3" s="9">
        <v>2</v>
      </c>
      <c r="C3" s="9" t="s">
        <v>18</v>
      </c>
      <c r="D3" s="9" t="s">
        <v>19</v>
      </c>
    </row>
    <row r="4" spans="1:26" x14ac:dyDescent="0.2">
      <c r="A4" s="8">
        <v>3</v>
      </c>
      <c r="B4" s="8">
        <v>2</v>
      </c>
      <c r="C4" s="8" t="s">
        <v>20</v>
      </c>
      <c r="D4" s="8" t="s">
        <v>21</v>
      </c>
    </row>
    <row r="5" spans="1:26" x14ac:dyDescent="0.2">
      <c r="A5" s="9">
        <v>4</v>
      </c>
      <c r="B5" s="9">
        <v>2</v>
      </c>
      <c r="C5" s="9" t="s">
        <v>22</v>
      </c>
      <c r="D5" s="9" t="s">
        <v>23</v>
      </c>
    </row>
    <row r="6" spans="1:26" x14ac:dyDescent="0.2">
      <c r="A6" s="8">
        <v>5</v>
      </c>
      <c r="B6" s="8">
        <v>2</v>
      </c>
      <c r="C6" s="8" t="s">
        <v>24</v>
      </c>
      <c r="D6" s="8" t="s">
        <v>25</v>
      </c>
    </row>
    <row r="7" spans="1:26" x14ac:dyDescent="0.2">
      <c r="A7" s="9">
        <v>6</v>
      </c>
      <c r="B7" s="9">
        <v>2</v>
      </c>
      <c r="C7" s="9" t="s">
        <v>26</v>
      </c>
      <c r="D7" s="9" t="s">
        <v>28</v>
      </c>
    </row>
    <row r="8" spans="1:26" x14ac:dyDescent="0.2">
      <c r="A8" s="8">
        <v>7</v>
      </c>
      <c r="B8" s="8">
        <v>2</v>
      </c>
      <c r="C8" s="8" t="s">
        <v>29</v>
      </c>
      <c r="D8" s="8" t="s">
        <v>30</v>
      </c>
    </row>
    <row r="9" spans="1:26" x14ac:dyDescent="0.2">
      <c r="A9" s="9">
        <v>8</v>
      </c>
      <c r="B9" s="9">
        <v>3</v>
      </c>
      <c r="C9" s="9" t="s">
        <v>31</v>
      </c>
      <c r="D9" s="9" t="s">
        <v>32</v>
      </c>
    </row>
    <row r="10" spans="1:26" x14ac:dyDescent="0.2">
      <c r="A10" s="8">
        <v>9</v>
      </c>
      <c r="B10" s="8">
        <v>3</v>
      </c>
      <c r="C10" s="8" t="s">
        <v>33</v>
      </c>
      <c r="D10" s="8" t="s">
        <v>34</v>
      </c>
      <c r="E10" s="9" t="s">
        <v>35</v>
      </c>
    </row>
    <row r="11" spans="1:26" x14ac:dyDescent="0.2">
      <c r="A11" s="9">
        <v>10</v>
      </c>
      <c r="B11" s="9">
        <v>3</v>
      </c>
      <c r="C11" s="9" t="s">
        <v>36</v>
      </c>
      <c r="D11" s="9" t="s">
        <v>37</v>
      </c>
    </row>
    <row r="12" spans="1:26" x14ac:dyDescent="0.2">
      <c r="A12" s="8">
        <v>11</v>
      </c>
      <c r="B12" s="8">
        <v>3</v>
      </c>
      <c r="C12" s="8" t="s">
        <v>38</v>
      </c>
      <c r="D12" s="8" t="s">
        <v>39</v>
      </c>
      <c r="F12" s="9"/>
      <c r="G12" s="9"/>
    </row>
    <row r="13" spans="1:26" x14ac:dyDescent="0.2">
      <c r="A13" s="9">
        <v>12</v>
      </c>
      <c r="B13" s="9">
        <v>3</v>
      </c>
      <c r="C13" s="9" t="s">
        <v>40</v>
      </c>
      <c r="D13" s="9" t="s">
        <v>41</v>
      </c>
    </row>
    <row r="14" spans="1:26" x14ac:dyDescent="0.2">
      <c r="A14" s="8">
        <v>13</v>
      </c>
      <c r="B14" s="8">
        <v>3</v>
      </c>
      <c r="C14" s="8" t="s">
        <v>42</v>
      </c>
      <c r="D14" s="8" t="s">
        <v>43</v>
      </c>
    </row>
    <row r="15" spans="1:26" x14ac:dyDescent="0.2">
      <c r="A15" s="9">
        <v>14</v>
      </c>
      <c r="B15" s="9">
        <v>4</v>
      </c>
      <c r="C15" s="9" t="s">
        <v>44</v>
      </c>
      <c r="D15" s="9" t="s">
        <v>45</v>
      </c>
    </row>
    <row r="16" spans="1:26" x14ac:dyDescent="0.2">
      <c r="A16" s="8">
        <v>15</v>
      </c>
      <c r="B16" s="8">
        <v>4</v>
      </c>
      <c r="C16" s="8" t="s">
        <v>46</v>
      </c>
      <c r="D16" s="8" t="s">
        <v>47</v>
      </c>
    </row>
    <row r="17" spans="1:7" x14ac:dyDescent="0.2">
      <c r="A17" s="9">
        <v>16</v>
      </c>
      <c r="B17" s="9">
        <v>4</v>
      </c>
      <c r="C17" s="9" t="s">
        <v>48</v>
      </c>
      <c r="D17" s="9" t="s">
        <v>49</v>
      </c>
    </row>
    <row r="18" spans="1:7" x14ac:dyDescent="0.2">
      <c r="A18" s="8">
        <v>17</v>
      </c>
      <c r="B18" s="8">
        <v>4</v>
      </c>
      <c r="C18" s="8" t="s">
        <v>50</v>
      </c>
      <c r="D18" s="8" t="s">
        <v>51</v>
      </c>
    </row>
    <row r="19" spans="1:7" x14ac:dyDescent="0.2">
      <c r="A19" s="9">
        <v>18</v>
      </c>
      <c r="B19" s="9">
        <v>4</v>
      </c>
      <c r="C19" s="9" t="s">
        <v>52</v>
      </c>
      <c r="D19" s="9" t="s">
        <v>53</v>
      </c>
    </row>
    <row r="20" spans="1:7" x14ac:dyDescent="0.2">
      <c r="A20" s="8">
        <v>19</v>
      </c>
      <c r="B20" s="8">
        <v>4</v>
      </c>
      <c r="C20" s="8" t="s">
        <v>55</v>
      </c>
      <c r="D20" s="8" t="s">
        <v>56</v>
      </c>
      <c r="F20" s="9"/>
      <c r="G20" s="9"/>
    </row>
    <row r="21" spans="1:7" x14ac:dyDescent="0.2">
      <c r="A21" s="9">
        <v>20</v>
      </c>
      <c r="B21" s="9">
        <v>4</v>
      </c>
      <c r="C21" s="9" t="s">
        <v>57</v>
      </c>
      <c r="D21" s="9" t="s">
        <v>58</v>
      </c>
    </row>
    <row r="22" spans="1:7" x14ac:dyDescent="0.2">
      <c r="A22" s="8">
        <v>21</v>
      </c>
      <c r="B22" s="8">
        <v>4</v>
      </c>
      <c r="C22" s="8" t="s">
        <v>59</v>
      </c>
      <c r="D22" s="8" t="s">
        <v>56</v>
      </c>
    </row>
    <row r="23" spans="1:7" x14ac:dyDescent="0.2">
      <c r="A23" s="9">
        <v>22</v>
      </c>
      <c r="B23" s="9">
        <v>4</v>
      </c>
      <c r="C23" s="9" t="s">
        <v>60</v>
      </c>
      <c r="D23" s="9" t="s">
        <v>61</v>
      </c>
    </row>
    <row r="24" spans="1:7" x14ac:dyDescent="0.2">
      <c r="A24" s="8">
        <v>23</v>
      </c>
      <c r="B24" s="8">
        <v>4</v>
      </c>
      <c r="C24" s="8" t="s">
        <v>62</v>
      </c>
      <c r="D24" s="8" t="s">
        <v>63</v>
      </c>
    </row>
    <row r="25" spans="1:7" x14ac:dyDescent="0.2">
      <c r="A25" s="9">
        <v>24</v>
      </c>
      <c r="B25" s="9">
        <v>5</v>
      </c>
      <c r="C25" s="9" t="s">
        <v>65</v>
      </c>
      <c r="D25" s="9" t="s">
        <v>66</v>
      </c>
    </row>
    <row r="26" spans="1:7" x14ac:dyDescent="0.2">
      <c r="A26" s="8">
        <v>25</v>
      </c>
      <c r="B26" s="8">
        <v>5</v>
      </c>
      <c r="C26" s="8" t="s">
        <v>67</v>
      </c>
      <c r="D26" s="8" t="s">
        <v>68</v>
      </c>
    </row>
    <row r="27" spans="1:7" x14ac:dyDescent="0.2">
      <c r="A27" s="9">
        <v>26</v>
      </c>
      <c r="B27" s="9">
        <v>5</v>
      </c>
      <c r="C27" s="9" t="s">
        <v>69</v>
      </c>
      <c r="D27" s="9" t="s">
        <v>70</v>
      </c>
    </row>
    <row r="28" spans="1:7" x14ac:dyDescent="0.2">
      <c r="A28" s="8">
        <v>27</v>
      </c>
      <c r="B28" s="8">
        <v>5</v>
      </c>
      <c r="C28" s="8" t="s">
        <v>71</v>
      </c>
      <c r="D28" s="8" t="s">
        <v>72</v>
      </c>
    </row>
    <row r="29" spans="1:7" x14ac:dyDescent="0.2">
      <c r="A29" s="9">
        <v>28</v>
      </c>
      <c r="B29" s="9">
        <v>5</v>
      </c>
      <c r="C29" s="9" t="s">
        <v>73</v>
      </c>
      <c r="D29" s="9" t="s">
        <v>74</v>
      </c>
    </row>
    <row r="30" spans="1:7" x14ac:dyDescent="0.2">
      <c r="A30" s="8">
        <v>29</v>
      </c>
      <c r="B30" s="8">
        <v>5</v>
      </c>
      <c r="C30" s="8" t="s">
        <v>76</v>
      </c>
      <c r="D30" s="8" t="s">
        <v>77</v>
      </c>
    </row>
    <row r="31" spans="1:7" x14ac:dyDescent="0.2">
      <c r="A31" s="9">
        <v>30</v>
      </c>
      <c r="B31" s="9">
        <v>6</v>
      </c>
      <c r="C31" s="9" t="s">
        <v>78</v>
      </c>
      <c r="D31" s="9" t="s">
        <v>79</v>
      </c>
    </row>
    <row r="32" spans="1:7" x14ac:dyDescent="0.2">
      <c r="A32" s="8">
        <v>31</v>
      </c>
      <c r="B32" s="8">
        <v>6</v>
      </c>
      <c r="C32" s="8" t="s">
        <v>80</v>
      </c>
      <c r="D32" s="8" t="s">
        <v>81</v>
      </c>
    </row>
    <row r="33" spans="1:8" x14ac:dyDescent="0.2">
      <c r="A33" s="9">
        <v>32</v>
      </c>
      <c r="B33" s="9">
        <v>6</v>
      </c>
      <c r="C33" s="9" t="s">
        <v>82</v>
      </c>
      <c r="D33" s="9" t="s">
        <v>83</v>
      </c>
      <c r="E33" s="9" t="s">
        <v>84</v>
      </c>
      <c r="G33" s="9"/>
      <c r="H33" s="9"/>
    </row>
    <row r="34" spans="1:8" x14ac:dyDescent="0.2">
      <c r="A34" s="8">
        <v>33</v>
      </c>
      <c r="B34" s="8">
        <v>6</v>
      </c>
      <c r="C34" s="8" t="s">
        <v>85</v>
      </c>
      <c r="D34" s="8" t="s">
        <v>49</v>
      </c>
    </row>
    <row r="35" spans="1:8" x14ac:dyDescent="0.2">
      <c r="A35" s="9">
        <v>34</v>
      </c>
      <c r="B35" s="9">
        <v>7</v>
      </c>
      <c r="C35" s="9" t="s">
        <v>87</v>
      </c>
      <c r="D35" s="9" t="s">
        <v>53</v>
      </c>
    </row>
    <row r="36" spans="1:8" x14ac:dyDescent="0.2">
      <c r="A36" s="8">
        <v>35</v>
      </c>
      <c r="B36" s="8">
        <v>7</v>
      </c>
      <c r="C36" s="8" t="s">
        <v>88</v>
      </c>
      <c r="D36" s="8" t="s">
        <v>41</v>
      </c>
    </row>
    <row r="37" spans="1:8" x14ac:dyDescent="0.2">
      <c r="A37" s="9">
        <v>36</v>
      </c>
      <c r="B37" s="9">
        <v>7</v>
      </c>
      <c r="C37" s="9" t="s">
        <v>89</v>
      </c>
      <c r="D37" s="9" t="s">
        <v>51</v>
      </c>
    </row>
    <row r="38" spans="1:8" ht="12.75" x14ac:dyDescent="0.2">
      <c r="A38" s="8">
        <v>37</v>
      </c>
      <c r="B38" s="8">
        <v>7</v>
      </c>
      <c r="C38" s="8" t="s">
        <v>90</v>
      </c>
      <c r="D38" s="8" t="s">
        <v>72</v>
      </c>
    </row>
    <row r="39" spans="1:8" ht="12.75" x14ac:dyDescent="0.2">
      <c r="A39" s="9">
        <v>38</v>
      </c>
      <c r="B39" s="9">
        <v>7</v>
      </c>
      <c r="C39" s="9" t="s">
        <v>91</v>
      </c>
      <c r="D39" s="9" t="s">
        <v>66</v>
      </c>
    </row>
    <row r="40" spans="1:8" ht="12.75" x14ac:dyDescent="0.2">
      <c r="A40" s="8">
        <v>39</v>
      </c>
      <c r="B40" s="8">
        <v>7</v>
      </c>
      <c r="C40" s="8" t="s">
        <v>92</v>
      </c>
      <c r="D40" s="8" t="s">
        <v>93</v>
      </c>
      <c r="E40" s="9" t="s">
        <v>84</v>
      </c>
      <c r="F40" s="9"/>
      <c r="G40" s="9"/>
    </row>
    <row r="41" spans="1:8" ht="12.75" x14ac:dyDescent="0.2">
      <c r="A41" s="9">
        <v>40</v>
      </c>
      <c r="B41" s="9">
        <v>8</v>
      </c>
      <c r="C41" s="9" t="s">
        <v>94</v>
      </c>
      <c r="D41" s="9" t="s">
        <v>83</v>
      </c>
    </row>
    <row r="42" spans="1:8" ht="12.75" x14ac:dyDescent="0.2">
      <c r="A42" s="8">
        <v>41</v>
      </c>
      <c r="B42" s="8">
        <v>8</v>
      </c>
      <c r="C42" s="8" t="s">
        <v>96</v>
      </c>
      <c r="D42" s="8" t="s">
        <v>93</v>
      </c>
    </row>
    <row r="43" spans="1:8" ht="12.75" x14ac:dyDescent="0.2">
      <c r="A43" s="9">
        <v>42</v>
      </c>
      <c r="B43" s="9">
        <v>8</v>
      </c>
      <c r="C43" s="9" t="s">
        <v>98</v>
      </c>
      <c r="D43" s="9" t="s">
        <v>63</v>
      </c>
    </row>
    <row r="44" spans="1:8" ht="12.75" x14ac:dyDescent="0.2">
      <c r="A44" s="8">
        <v>43</v>
      </c>
      <c r="B44" s="8">
        <v>8</v>
      </c>
      <c r="C44" s="8" t="s">
        <v>99</v>
      </c>
      <c r="D44" s="8" t="s">
        <v>81</v>
      </c>
      <c r="F44" s="9"/>
      <c r="G44" s="9"/>
    </row>
    <row r="45" spans="1:8" ht="12.75" x14ac:dyDescent="0.2">
      <c r="A45" s="9">
        <v>44</v>
      </c>
      <c r="B45" s="9">
        <v>9</v>
      </c>
      <c r="C45" s="9" t="s">
        <v>100</v>
      </c>
      <c r="D45" s="9" t="s">
        <v>23</v>
      </c>
    </row>
    <row r="46" spans="1:8" ht="12.75" x14ac:dyDescent="0.2">
      <c r="A46" s="8">
        <v>45</v>
      </c>
      <c r="B46" s="8">
        <v>9</v>
      </c>
      <c r="C46" s="8" t="s">
        <v>102</v>
      </c>
      <c r="D46" s="8" t="s">
        <v>28</v>
      </c>
    </row>
    <row r="47" spans="1:8" ht="12.75" x14ac:dyDescent="0.2">
      <c r="A47" s="9">
        <v>46</v>
      </c>
      <c r="B47" s="9">
        <v>9</v>
      </c>
      <c r="C47" s="9" t="s">
        <v>103</v>
      </c>
      <c r="D47" s="9" t="s">
        <v>79</v>
      </c>
    </row>
    <row r="48" spans="1:8" ht="12.75" x14ac:dyDescent="0.2">
      <c r="A48" s="8">
        <v>47</v>
      </c>
      <c r="B48" s="8">
        <v>9</v>
      </c>
      <c r="C48" s="8" t="s">
        <v>104</v>
      </c>
      <c r="D48" s="8" t="s">
        <v>34</v>
      </c>
      <c r="F48" s="9"/>
      <c r="G48" s="9"/>
    </row>
    <row r="49" spans="1:7" ht="12.75" x14ac:dyDescent="0.2">
      <c r="A49" s="9">
        <v>48</v>
      </c>
      <c r="B49" s="9">
        <v>9</v>
      </c>
      <c r="C49" s="9" t="s">
        <v>105</v>
      </c>
      <c r="D49" s="9" t="s">
        <v>77</v>
      </c>
    </row>
    <row r="50" spans="1:7" ht="12.75" x14ac:dyDescent="0.2">
      <c r="A50" s="8">
        <v>49</v>
      </c>
      <c r="B50" s="8">
        <v>9</v>
      </c>
      <c r="C50" s="8" t="s">
        <v>107</v>
      </c>
      <c r="D50" s="8" t="s">
        <v>32</v>
      </c>
      <c r="F50" s="9"/>
      <c r="G50" s="9"/>
    </row>
    <row r="51" spans="1:7" ht="12.75" x14ac:dyDescent="0.2">
      <c r="A51" s="9">
        <v>50</v>
      </c>
      <c r="B51" s="9">
        <v>9</v>
      </c>
      <c r="C51" s="9" t="s">
        <v>111</v>
      </c>
      <c r="D51" s="9"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J536"/>
  <sheetViews>
    <sheetView workbookViewId="0"/>
  </sheetViews>
  <sheetFormatPr defaultColWidth="12.5703125" defaultRowHeight="15.75" customHeight="1" x14ac:dyDescent="0.2"/>
  <cols>
    <col min="1" max="1" width="18.28515625" customWidth="1"/>
    <col min="2" max="2" width="5.140625" customWidth="1"/>
    <col min="3" max="3" width="7.140625" customWidth="1"/>
    <col min="4" max="4" width="6.42578125" customWidth="1"/>
    <col min="5" max="5" width="5.7109375" customWidth="1"/>
    <col min="6" max="6" width="4.5703125" customWidth="1"/>
    <col min="7" max="7" width="8.42578125" customWidth="1"/>
    <col min="8" max="8" width="4.5703125" customWidth="1"/>
    <col min="9" max="9" width="8.42578125" customWidth="1"/>
    <col min="10" max="10" width="6.28515625" customWidth="1"/>
    <col min="11" max="11" width="10" customWidth="1"/>
    <col min="12" max="12" width="6.42578125" customWidth="1"/>
    <col min="13" max="13" width="10.140625" customWidth="1"/>
    <col min="14" max="14" width="6.7109375" customWidth="1"/>
    <col min="15" max="15" width="10.42578125" customWidth="1"/>
    <col min="16" max="16" width="6" customWidth="1"/>
    <col min="17" max="17" width="9.7109375" customWidth="1"/>
    <col min="18" max="18" width="6.28515625" customWidth="1"/>
    <col min="19" max="19" width="10" customWidth="1"/>
    <col min="20" max="20" width="6.5703125" customWidth="1"/>
    <col min="21" max="21" width="10.42578125" customWidth="1"/>
    <col min="22" max="22" width="6.42578125" customWidth="1"/>
    <col min="23" max="23" width="7" customWidth="1"/>
    <col min="24" max="24" width="6.140625" hidden="1" customWidth="1"/>
    <col min="25" max="33" width="5.42578125" hidden="1" customWidth="1"/>
    <col min="34" max="34" width="14.42578125" hidden="1" customWidth="1"/>
    <col min="35" max="35" width="14.28515625" hidden="1" customWidth="1"/>
  </cols>
  <sheetData>
    <row r="1" spans="1:36" ht="52.5" customHeight="1" x14ac:dyDescent="0.2">
      <c r="A1" s="145" t="s">
        <v>0</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7"/>
      <c r="AJ1" s="53"/>
    </row>
    <row r="2" spans="1:36" ht="52.5" customHeight="1" x14ac:dyDescent="0.2">
      <c r="A2" s="147" t="s">
        <v>156</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7"/>
      <c r="AJ2" s="53"/>
    </row>
    <row r="3" spans="1:36" ht="12.75" x14ac:dyDescent="0.2">
      <c r="A3" s="135" t="s">
        <v>54</v>
      </c>
      <c r="B3" s="136"/>
      <c r="C3" s="136"/>
      <c r="D3" s="136"/>
      <c r="E3" s="137"/>
      <c r="F3" s="13" t="s">
        <v>14</v>
      </c>
      <c r="G3" s="58" t="s">
        <v>157</v>
      </c>
      <c r="H3" s="14" t="s">
        <v>14</v>
      </c>
      <c r="I3" s="58" t="s">
        <v>158</v>
      </c>
      <c r="J3" s="14" t="s">
        <v>64</v>
      </c>
      <c r="K3" s="58" t="s">
        <v>159</v>
      </c>
      <c r="L3" s="14" t="s">
        <v>14</v>
      </c>
      <c r="M3" s="58" t="s">
        <v>160</v>
      </c>
      <c r="N3" s="14" t="s">
        <v>14</v>
      </c>
      <c r="O3" s="58" t="s">
        <v>161</v>
      </c>
      <c r="P3" s="14" t="s">
        <v>14</v>
      </c>
      <c r="Q3" s="58" t="s">
        <v>162</v>
      </c>
      <c r="R3" s="14" t="s">
        <v>14</v>
      </c>
      <c r="S3" s="58" t="s">
        <v>163</v>
      </c>
      <c r="T3" s="14" t="s">
        <v>64</v>
      </c>
      <c r="U3" s="58" t="s">
        <v>164</v>
      </c>
      <c r="V3" s="15" t="s">
        <v>64</v>
      </c>
      <c r="W3" s="16" t="s">
        <v>64</v>
      </c>
      <c r="X3" s="148" t="s">
        <v>75</v>
      </c>
      <c r="Y3" s="140"/>
      <c r="Z3" s="140"/>
      <c r="AA3" s="140"/>
      <c r="AB3" s="140"/>
      <c r="AC3" s="140"/>
      <c r="AD3" s="140"/>
      <c r="AE3" s="140"/>
      <c r="AF3" s="140"/>
      <c r="AG3" s="140"/>
      <c r="AH3" s="140"/>
      <c r="AI3" s="149"/>
      <c r="AJ3" s="53"/>
    </row>
    <row r="4" spans="1:36" ht="12.75" x14ac:dyDescent="0.2">
      <c r="A4" s="135" t="s">
        <v>86</v>
      </c>
      <c r="B4" s="136"/>
      <c r="C4" s="136"/>
      <c r="D4" s="136"/>
      <c r="E4" s="137"/>
      <c r="F4" s="17"/>
      <c r="G4" s="60">
        <v>1.1000000000000001</v>
      </c>
      <c r="H4" s="16"/>
      <c r="I4" s="60">
        <v>1</v>
      </c>
      <c r="J4" s="16"/>
      <c r="K4" s="60">
        <v>0</v>
      </c>
      <c r="L4" s="16"/>
      <c r="M4" s="60">
        <v>1.1000000000000001</v>
      </c>
      <c r="N4" s="16"/>
      <c r="O4" s="60">
        <v>1</v>
      </c>
      <c r="P4" s="16"/>
      <c r="Q4" s="60">
        <v>0.9</v>
      </c>
      <c r="R4" s="16"/>
      <c r="S4" s="60">
        <v>0.9</v>
      </c>
      <c r="T4" s="16"/>
      <c r="U4" s="60">
        <v>0</v>
      </c>
      <c r="V4" s="16"/>
      <c r="W4" s="16"/>
      <c r="X4" s="141"/>
      <c r="Y4" s="132"/>
      <c r="Z4" s="132"/>
      <c r="AA4" s="132"/>
      <c r="AB4" s="132"/>
      <c r="AC4" s="132"/>
      <c r="AD4" s="132"/>
      <c r="AE4" s="132"/>
      <c r="AF4" s="132"/>
      <c r="AG4" s="132"/>
      <c r="AH4" s="132"/>
      <c r="AI4" s="133"/>
      <c r="AJ4" s="53"/>
    </row>
    <row r="5" spans="1:36" ht="26.25" x14ac:dyDescent="0.4">
      <c r="A5" s="18" t="s">
        <v>12</v>
      </c>
      <c r="B5" s="138" t="s">
        <v>95</v>
      </c>
      <c r="C5" s="136"/>
      <c r="D5" s="136"/>
      <c r="E5" s="138" t="s">
        <v>101</v>
      </c>
      <c r="F5" s="136"/>
      <c r="G5" s="136"/>
      <c r="H5" s="136"/>
      <c r="I5" s="136"/>
      <c r="J5" s="136"/>
      <c r="K5" s="136"/>
      <c r="L5" s="136"/>
      <c r="M5" s="136"/>
      <c r="N5" s="136"/>
      <c r="O5" s="136"/>
      <c r="P5" s="136"/>
      <c r="Q5" s="136"/>
      <c r="R5" s="136"/>
      <c r="S5" s="136"/>
      <c r="T5" s="136"/>
      <c r="U5" s="136"/>
      <c r="V5" s="136"/>
      <c r="W5" s="137"/>
      <c r="X5" s="142"/>
      <c r="Y5" s="129"/>
      <c r="Z5" s="129"/>
      <c r="AA5" s="129"/>
      <c r="AB5" s="129"/>
      <c r="AC5" s="129"/>
      <c r="AD5" s="129"/>
      <c r="AE5" s="129"/>
      <c r="AF5" s="129"/>
      <c r="AG5" s="129"/>
      <c r="AH5" s="129"/>
      <c r="AI5" s="134"/>
      <c r="AJ5" s="53"/>
    </row>
    <row r="6" spans="1:36" ht="15" x14ac:dyDescent="0.25">
      <c r="A6" s="19" t="s">
        <v>106</v>
      </c>
      <c r="B6" s="20" t="s">
        <v>13</v>
      </c>
      <c r="C6" s="21" t="s">
        <v>108</v>
      </c>
      <c r="D6" s="22" t="s">
        <v>109</v>
      </c>
      <c r="E6" s="27" t="s">
        <v>110</v>
      </c>
      <c r="F6" s="29" t="s">
        <v>112</v>
      </c>
      <c r="G6" s="29" t="s">
        <v>166</v>
      </c>
      <c r="H6" s="29" t="s">
        <v>113</v>
      </c>
      <c r="I6" s="29" t="s">
        <v>167</v>
      </c>
      <c r="J6" s="29" t="s">
        <v>114</v>
      </c>
      <c r="K6" s="29" t="s">
        <v>168</v>
      </c>
      <c r="L6" s="29" t="s">
        <v>115</v>
      </c>
      <c r="M6" s="29" t="s">
        <v>169</v>
      </c>
      <c r="N6" s="29" t="s">
        <v>116</v>
      </c>
      <c r="O6" s="29" t="s">
        <v>170</v>
      </c>
      <c r="P6" s="29" t="s">
        <v>117</v>
      </c>
      <c r="Q6" s="29" t="s">
        <v>171</v>
      </c>
      <c r="R6" s="29" t="s">
        <v>118</v>
      </c>
      <c r="S6" s="29" t="s">
        <v>172</v>
      </c>
      <c r="T6" s="29" t="s">
        <v>119</v>
      </c>
      <c r="U6" s="29" t="s">
        <v>173</v>
      </c>
      <c r="V6" s="31" t="s">
        <v>120</v>
      </c>
      <c r="W6" s="33" t="s">
        <v>121</v>
      </c>
      <c r="X6" s="28" t="s">
        <v>112</v>
      </c>
      <c r="Y6" s="30" t="s">
        <v>113</v>
      </c>
      <c r="Z6" s="30" t="s">
        <v>114</v>
      </c>
      <c r="AA6" s="30" t="s">
        <v>115</v>
      </c>
      <c r="AB6" s="30" t="s">
        <v>116</v>
      </c>
      <c r="AC6" s="30" t="s">
        <v>117</v>
      </c>
      <c r="AD6" s="30" t="s">
        <v>118</v>
      </c>
      <c r="AE6" s="30" t="s">
        <v>119</v>
      </c>
      <c r="AF6" s="30" t="s">
        <v>120</v>
      </c>
      <c r="AG6" s="32" t="s">
        <v>121</v>
      </c>
      <c r="AH6" s="34" t="s">
        <v>122</v>
      </c>
      <c r="AI6" s="35" t="s">
        <v>123</v>
      </c>
      <c r="AJ6" s="61" t="s">
        <v>174</v>
      </c>
    </row>
    <row r="7" spans="1:36" ht="15" x14ac:dyDescent="0.25">
      <c r="A7" s="38" t="s">
        <v>152</v>
      </c>
      <c r="B7" s="62" t="s">
        <v>56</v>
      </c>
      <c r="C7" s="62" t="s">
        <v>153</v>
      </c>
      <c r="D7" s="62">
        <v>1</v>
      </c>
      <c r="E7" s="63">
        <v>84</v>
      </c>
      <c r="F7" s="64">
        <v>45.3</v>
      </c>
      <c r="G7" s="64">
        <v>2.308219613467255</v>
      </c>
      <c r="H7" s="64">
        <v>83.7</v>
      </c>
      <c r="I7" s="64">
        <v>3.4285809925019266</v>
      </c>
      <c r="J7" s="64">
        <v>129.1</v>
      </c>
      <c r="K7" s="64">
        <v>3.3769916554654587</v>
      </c>
      <c r="L7" s="64">
        <v>35.700000000000003</v>
      </c>
      <c r="M7" s="64">
        <v>2.0336619811460181</v>
      </c>
      <c r="N7" s="64">
        <v>359.8</v>
      </c>
      <c r="O7" s="64">
        <v>3.511536364903022</v>
      </c>
      <c r="P7" s="64">
        <v>58.1</v>
      </c>
      <c r="Q7" s="64">
        <v>-0.37588895540759926</v>
      </c>
      <c r="R7" s="64">
        <v>44.1</v>
      </c>
      <c r="S7" s="64">
        <v>-0.54042762459552773</v>
      </c>
      <c r="T7" s="64">
        <v>30.8</v>
      </c>
      <c r="U7" s="64">
        <v>-0.26760119765014811</v>
      </c>
      <c r="V7" s="65">
        <v>0.126</v>
      </c>
      <c r="W7" s="66">
        <v>22</v>
      </c>
      <c r="X7" s="67">
        <f t="shared" ref="X7:X261" si="0">IF(F$3="Yes",F7*F$4,0)</f>
        <v>0</v>
      </c>
      <c r="Y7" s="68">
        <f t="shared" ref="Y7:Y261" si="1">IF(H$3="Yes",H7*H$4,0)</f>
        <v>0</v>
      </c>
      <c r="Z7" s="68">
        <f t="shared" ref="Z7:Z261" si="2">IF(J$3="Yes",J7*J$4,0)</f>
        <v>0</v>
      </c>
      <c r="AA7" s="68">
        <f t="shared" ref="AA7:AA261" si="3">IF(L$3="Yes",L7*L$4,0)</f>
        <v>0</v>
      </c>
      <c r="AB7" s="68">
        <f t="shared" ref="AB7:AB261" si="4">IF(N$3="Yes",N7*N$4,0)</f>
        <v>0</v>
      </c>
      <c r="AC7" s="68">
        <f t="shared" ref="AC7:AC261" si="5">IF(P$3="Yes",P7*P$4,0)</f>
        <v>0</v>
      </c>
      <c r="AD7" s="68">
        <f t="shared" ref="AD7:AD261" si="6">IF(R$3="Yes",R7*R$4,0)</f>
        <v>0</v>
      </c>
      <c r="AE7" s="68">
        <f t="shared" ref="AE7:AE261" si="7">IF(T$3="Yes",T7*T$4,0)</f>
        <v>0</v>
      </c>
      <c r="AF7" s="68">
        <f t="shared" ref="AF7:AG7" si="8">IF(V$3="Yes",V7*V$4,0)</f>
        <v>0</v>
      </c>
      <c r="AG7" s="69">
        <f t="shared" si="8"/>
        <v>0</v>
      </c>
      <c r="AH7" s="70">
        <f t="shared" ref="AH7:AH261" si="9">SUM(X7:AG7)</f>
        <v>0</v>
      </c>
      <c r="AI7" s="72">
        <f t="shared" ref="AI7:AI261" si="10">AH7/E7</f>
        <v>0</v>
      </c>
      <c r="AJ7" s="73">
        <f t="shared" ref="AJ7:AJ261" si="11">(G7 * $G$4) + (I7 * $I$4) + (K7 * $K$4) + (M7 * $M$4) + (O7 * $O$4) + (Q7 * $Q$4) + (S7 * $S$4) + (U7 * $U$4)</f>
        <v>10.891502189476736</v>
      </c>
    </row>
    <row r="8" spans="1:36" ht="15" x14ac:dyDescent="0.25">
      <c r="A8" s="38" t="s">
        <v>155</v>
      </c>
      <c r="B8" s="62" t="s">
        <v>93</v>
      </c>
      <c r="C8" s="62" t="s">
        <v>153</v>
      </c>
      <c r="D8" s="62">
        <v>1</v>
      </c>
      <c r="E8" s="63">
        <v>84</v>
      </c>
      <c r="F8" s="64">
        <v>43.4</v>
      </c>
      <c r="G8" s="64">
        <v>2.1288391726677283</v>
      </c>
      <c r="H8" s="64">
        <v>88</v>
      </c>
      <c r="I8" s="64">
        <v>3.7265036909303526</v>
      </c>
      <c r="J8" s="64">
        <v>131.5</v>
      </c>
      <c r="K8" s="64">
        <v>3.4864661630943035</v>
      </c>
      <c r="L8" s="64">
        <v>48.5</v>
      </c>
      <c r="M8" s="64">
        <v>3.2530349386745159</v>
      </c>
      <c r="N8" s="64">
        <v>286.3</v>
      </c>
      <c r="O8" s="64">
        <v>2.1451435906483978</v>
      </c>
      <c r="P8" s="64">
        <v>53.4</v>
      </c>
      <c r="Q8" s="64">
        <v>-0.45300193421924989</v>
      </c>
      <c r="R8" s="64">
        <v>28.4</v>
      </c>
      <c r="S8" s="64">
        <v>-0.89776254102317321</v>
      </c>
      <c r="T8" s="64">
        <v>36.9</v>
      </c>
      <c r="U8" s="64">
        <v>1.1062137580424158E-2</v>
      </c>
      <c r="V8" s="65">
        <v>0.152</v>
      </c>
      <c r="W8" s="66">
        <v>22</v>
      </c>
      <c r="X8" s="74">
        <f t="shared" si="0"/>
        <v>0</v>
      </c>
      <c r="Y8" s="75">
        <f t="shared" si="1"/>
        <v>0</v>
      </c>
      <c r="Z8" s="75">
        <f t="shared" si="2"/>
        <v>0</v>
      </c>
      <c r="AA8" s="75">
        <f t="shared" si="3"/>
        <v>0</v>
      </c>
      <c r="AB8" s="75">
        <f t="shared" si="4"/>
        <v>0</v>
      </c>
      <c r="AC8" s="75">
        <f t="shared" si="5"/>
        <v>0</v>
      </c>
      <c r="AD8" s="75">
        <f t="shared" si="6"/>
        <v>0</v>
      </c>
      <c r="AE8" s="75">
        <f t="shared" si="7"/>
        <v>0</v>
      </c>
      <c r="AF8" s="75">
        <f t="shared" ref="AF8:AG8" si="12">IF(V$3="Yes",V8*V$4,0)</f>
        <v>0</v>
      </c>
      <c r="AG8" s="76">
        <f t="shared" si="12"/>
        <v>0</v>
      </c>
      <c r="AH8" s="77">
        <f t="shared" si="9"/>
        <v>0</v>
      </c>
      <c r="AI8" s="78">
        <f t="shared" si="10"/>
        <v>0</v>
      </c>
      <c r="AJ8" s="73">
        <f t="shared" si="11"/>
        <v>10.576020776337037</v>
      </c>
    </row>
    <row r="9" spans="1:36" ht="15" x14ac:dyDescent="0.25">
      <c r="A9" s="38" t="s">
        <v>176</v>
      </c>
      <c r="B9" s="62" t="s">
        <v>70</v>
      </c>
      <c r="C9" s="62" t="s">
        <v>153</v>
      </c>
      <c r="D9" s="62">
        <v>1</v>
      </c>
      <c r="E9" s="63">
        <v>84</v>
      </c>
      <c r="F9" s="64">
        <v>48.3</v>
      </c>
      <c r="G9" s="64">
        <v>2.5914518884138764</v>
      </c>
      <c r="H9" s="64">
        <v>65.2</v>
      </c>
      <c r="I9" s="64">
        <v>2.1468205457749807</v>
      </c>
      <c r="J9" s="64">
        <v>113.5</v>
      </c>
      <c r="K9" s="64">
        <v>2.6654073558779725</v>
      </c>
      <c r="L9" s="64">
        <v>36.5</v>
      </c>
      <c r="M9" s="64">
        <v>2.1098727909915493</v>
      </c>
      <c r="N9" s="64">
        <v>299.8</v>
      </c>
      <c r="O9" s="64">
        <v>2.3961136920421047</v>
      </c>
      <c r="P9" s="64">
        <v>52.7</v>
      </c>
      <c r="Q9" s="64">
        <v>-0.46448684595715528</v>
      </c>
      <c r="R9" s="64">
        <v>55.9</v>
      </c>
      <c r="S9" s="64">
        <v>-0.2718574326308007</v>
      </c>
      <c r="T9" s="64">
        <v>42.5</v>
      </c>
      <c r="U9" s="64">
        <v>0.26688421582488381</v>
      </c>
      <c r="V9" s="65">
        <v>0.161</v>
      </c>
      <c r="W9" s="66">
        <v>21.5</v>
      </c>
      <c r="X9" s="74">
        <f t="shared" si="0"/>
        <v>0</v>
      </c>
      <c r="Y9" s="75">
        <f t="shared" si="1"/>
        <v>0</v>
      </c>
      <c r="Z9" s="75">
        <f t="shared" si="2"/>
        <v>0</v>
      </c>
      <c r="AA9" s="75">
        <f t="shared" si="3"/>
        <v>0</v>
      </c>
      <c r="AB9" s="75">
        <f t="shared" si="4"/>
        <v>0</v>
      </c>
      <c r="AC9" s="75">
        <f t="shared" si="5"/>
        <v>0</v>
      </c>
      <c r="AD9" s="75">
        <f t="shared" si="6"/>
        <v>0</v>
      </c>
      <c r="AE9" s="75">
        <f t="shared" si="7"/>
        <v>0</v>
      </c>
      <c r="AF9" s="75">
        <f t="shared" ref="AF9:AG9" si="13">IF(V$3="Yes",V9*V$4,0)</f>
        <v>0</v>
      </c>
      <c r="AG9" s="76">
        <f t="shared" si="13"/>
        <v>0</v>
      </c>
      <c r="AH9" s="77">
        <f t="shared" si="9"/>
        <v>0</v>
      </c>
      <c r="AI9" s="78">
        <f t="shared" si="10"/>
        <v>0</v>
      </c>
      <c r="AJ9" s="73">
        <f t="shared" si="11"/>
        <v>9.0516815344338948</v>
      </c>
    </row>
    <row r="10" spans="1:36" ht="15" x14ac:dyDescent="0.25">
      <c r="A10" s="38" t="s">
        <v>177</v>
      </c>
      <c r="B10" s="62" t="s">
        <v>56</v>
      </c>
      <c r="C10" s="62" t="s">
        <v>181</v>
      </c>
      <c r="D10" s="62">
        <v>1</v>
      </c>
      <c r="E10" s="63">
        <v>84</v>
      </c>
      <c r="F10" s="64">
        <v>25</v>
      </c>
      <c r="G10" s="64">
        <v>0.39168121966178598</v>
      </c>
      <c r="H10" s="64">
        <v>68.900000000000006</v>
      </c>
      <c r="I10" s="64">
        <v>2.4031726351203702</v>
      </c>
      <c r="J10" s="64">
        <v>93.9</v>
      </c>
      <c r="K10" s="64">
        <v>1.7713655435757454</v>
      </c>
      <c r="L10" s="64">
        <v>35.700000000000003</v>
      </c>
      <c r="M10" s="64">
        <v>2.0336619811460181</v>
      </c>
      <c r="N10" s="64">
        <v>237</v>
      </c>
      <c r="O10" s="64">
        <v>1.2286379611143436</v>
      </c>
      <c r="P10" s="64">
        <v>44.2</v>
      </c>
      <c r="Q10" s="64">
        <v>-0.60394648848886379</v>
      </c>
      <c r="R10" s="64">
        <v>131.6</v>
      </c>
      <c r="S10" s="64">
        <v>1.451088629380203</v>
      </c>
      <c r="T10" s="64">
        <v>21.4</v>
      </c>
      <c r="U10" s="64">
        <v>-0.69701682898906314</v>
      </c>
      <c r="V10" s="65">
        <v>0.106</v>
      </c>
      <c r="W10" s="66">
        <v>25</v>
      </c>
      <c r="X10" s="74">
        <f t="shared" si="0"/>
        <v>0</v>
      </c>
      <c r="Y10" s="75">
        <f t="shared" si="1"/>
        <v>0</v>
      </c>
      <c r="Z10" s="75">
        <f t="shared" si="2"/>
        <v>0</v>
      </c>
      <c r="AA10" s="75">
        <f t="shared" si="3"/>
        <v>0</v>
      </c>
      <c r="AB10" s="75">
        <f t="shared" si="4"/>
        <v>0</v>
      </c>
      <c r="AC10" s="75">
        <f t="shared" si="5"/>
        <v>0</v>
      </c>
      <c r="AD10" s="75">
        <f t="shared" si="6"/>
        <v>0</v>
      </c>
      <c r="AE10" s="75">
        <f t="shared" si="7"/>
        <v>0</v>
      </c>
      <c r="AF10" s="75">
        <f t="shared" ref="AF10:AG10" si="14">IF(V$3="Yes",V10*V$4,0)</f>
        <v>0</v>
      </c>
      <c r="AG10" s="76">
        <f t="shared" si="14"/>
        <v>0</v>
      </c>
      <c r="AH10" s="77">
        <f t="shared" si="9"/>
        <v>0</v>
      </c>
      <c r="AI10" s="78">
        <f t="shared" si="10"/>
        <v>0</v>
      </c>
      <c r="AJ10" s="73">
        <f t="shared" si="11"/>
        <v>7.0621160439255046</v>
      </c>
    </row>
    <row r="11" spans="1:36" ht="15" x14ac:dyDescent="0.25">
      <c r="A11" s="38" t="s">
        <v>165</v>
      </c>
      <c r="B11" s="62" t="s">
        <v>16</v>
      </c>
      <c r="C11" s="62" t="s">
        <v>179</v>
      </c>
      <c r="D11" s="62">
        <v>1</v>
      </c>
      <c r="E11" s="63">
        <v>84</v>
      </c>
      <c r="F11" s="64">
        <v>41.8</v>
      </c>
      <c r="G11" s="64">
        <v>1.9777819593628641</v>
      </c>
      <c r="H11" s="64">
        <v>88.8</v>
      </c>
      <c r="I11" s="64">
        <v>3.7819311697077334</v>
      </c>
      <c r="J11" s="64">
        <v>130.6</v>
      </c>
      <c r="K11" s="64">
        <v>3.4454132227334866</v>
      </c>
      <c r="L11" s="64">
        <v>40.9</v>
      </c>
      <c r="M11" s="64">
        <v>2.5290322451419707</v>
      </c>
      <c r="N11" s="64">
        <v>255</v>
      </c>
      <c r="O11" s="64">
        <v>1.5632647629726186</v>
      </c>
      <c r="P11" s="64">
        <v>31.8</v>
      </c>
      <c r="Q11" s="64">
        <v>-0.80739349641747393</v>
      </c>
      <c r="R11" s="64">
        <v>32.4</v>
      </c>
      <c r="S11" s="64">
        <v>-0.80672179798428267</v>
      </c>
      <c r="T11" s="64">
        <v>48.6</v>
      </c>
      <c r="U11" s="64">
        <v>0.54554755105545671</v>
      </c>
      <c r="V11" s="65">
        <v>0.16400000000000001</v>
      </c>
      <c r="W11" s="66">
        <v>20.25</v>
      </c>
      <c r="X11" s="74">
        <f t="shared" si="0"/>
        <v>0</v>
      </c>
      <c r="Y11" s="75">
        <f t="shared" si="1"/>
        <v>0</v>
      </c>
      <c r="Z11" s="75">
        <f t="shared" si="2"/>
        <v>0</v>
      </c>
      <c r="AA11" s="75">
        <f t="shared" si="3"/>
        <v>0</v>
      </c>
      <c r="AB11" s="75">
        <f t="shared" si="4"/>
        <v>0</v>
      </c>
      <c r="AC11" s="75">
        <f t="shared" si="5"/>
        <v>0</v>
      </c>
      <c r="AD11" s="75">
        <f t="shared" si="6"/>
        <v>0</v>
      </c>
      <c r="AE11" s="75">
        <f t="shared" si="7"/>
        <v>0</v>
      </c>
      <c r="AF11" s="75">
        <f t="shared" ref="AF11:AG11" si="15">IF(V$3="Yes",V11*V$4,0)</f>
        <v>0</v>
      </c>
      <c r="AG11" s="76">
        <f t="shared" si="15"/>
        <v>0</v>
      </c>
      <c r="AH11" s="77">
        <f t="shared" si="9"/>
        <v>0</v>
      </c>
      <c r="AI11" s="78">
        <f t="shared" si="10"/>
        <v>0</v>
      </c>
      <c r="AJ11" s="73">
        <f t="shared" si="11"/>
        <v>8.8499877926740922</v>
      </c>
    </row>
    <row r="12" spans="1:36" ht="15" x14ac:dyDescent="0.25">
      <c r="A12" s="38" t="s">
        <v>175</v>
      </c>
      <c r="B12" s="62" t="s">
        <v>93</v>
      </c>
      <c r="C12" s="62" t="s">
        <v>183</v>
      </c>
      <c r="D12" s="62">
        <v>1</v>
      </c>
      <c r="E12" s="63">
        <v>84</v>
      </c>
      <c r="F12" s="64">
        <v>42.9</v>
      </c>
      <c r="G12" s="64">
        <v>2.0816337935099583</v>
      </c>
      <c r="H12" s="64">
        <v>73.3</v>
      </c>
      <c r="I12" s="64">
        <v>2.7080237683959676</v>
      </c>
      <c r="J12" s="64">
        <v>116.2</v>
      </c>
      <c r="K12" s="64">
        <v>2.7885661769604222</v>
      </c>
      <c r="L12" s="64">
        <v>47.5</v>
      </c>
      <c r="M12" s="64">
        <v>3.1577714263676029</v>
      </c>
      <c r="N12" s="64">
        <v>227.9</v>
      </c>
      <c r="O12" s="64">
        <v>1.0594655223971046</v>
      </c>
      <c r="P12" s="64">
        <v>38</v>
      </c>
      <c r="Q12" s="64">
        <v>-0.70566999245316886</v>
      </c>
      <c r="R12" s="64">
        <v>30.6</v>
      </c>
      <c r="S12" s="64">
        <v>-0.84769013235178337</v>
      </c>
      <c r="T12" s="64">
        <v>36.799999999999997</v>
      </c>
      <c r="U12" s="64">
        <v>6.4938861832013013E-3</v>
      </c>
      <c r="V12" s="65">
        <v>0.188</v>
      </c>
      <c r="W12" s="66">
        <v>21</v>
      </c>
      <c r="X12" s="74">
        <f t="shared" si="0"/>
        <v>0</v>
      </c>
      <c r="Y12" s="75">
        <f t="shared" si="1"/>
        <v>0</v>
      </c>
      <c r="Z12" s="75">
        <f t="shared" si="2"/>
        <v>0</v>
      </c>
      <c r="AA12" s="75">
        <f t="shared" si="3"/>
        <v>0</v>
      </c>
      <c r="AB12" s="75">
        <f t="shared" si="4"/>
        <v>0</v>
      </c>
      <c r="AC12" s="75">
        <f t="shared" si="5"/>
        <v>0</v>
      </c>
      <c r="AD12" s="75">
        <f t="shared" si="6"/>
        <v>0</v>
      </c>
      <c r="AE12" s="75">
        <f t="shared" si="7"/>
        <v>0</v>
      </c>
      <c r="AF12" s="75">
        <f t="shared" ref="AF12:AG12" si="16">IF(V$3="Yes",V12*V$4,0)</f>
        <v>0</v>
      </c>
      <c r="AG12" s="76">
        <f t="shared" si="16"/>
        <v>0</v>
      </c>
      <c r="AH12" s="77">
        <f t="shared" si="9"/>
        <v>0</v>
      </c>
      <c r="AI12" s="78">
        <f t="shared" si="10"/>
        <v>0</v>
      </c>
      <c r="AJ12" s="73">
        <f t="shared" si="11"/>
        <v>8.1328109203339327</v>
      </c>
    </row>
    <row r="13" spans="1:36" ht="15" x14ac:dyDescent="0.25">
      <c r="A13" s="38" t="s">
        <v>178</v>
      </c>
      <c r="B13" s="62" t="s">
        <v>51</v>
      </c>
      <c r="C13" s="62" t="s">
        <v>153</v>
      </c>
      <c r="D13" s="62">
        <v>1</v>
      </c>
      <c r="E13" s="63">
        <v>84</v>
      </c>
      <c r="F13" s="64">
        <v>51</v>
      </c>
      <c r="G13" s="64">
        <v>2.8463609358658353</v>
      </c>
      <c r="H13" s="64">
        <v>45.8</v>
      </c>
      <c r="I13" s="64">
        <v>0.80270418542348021</v>
      </c>
      <c r="J13" s="64">
        <v>96.8</v>
      </c>
      <c r="K13" s="64">
        <v>1.903647240293932</v>
      </c>
      <c r="L13" s="64">
        <v>26.2</v>
      </c>
      <c r="M13" s="64">
        <v>1.1286586142303354</v>
      </c>
      <c r="N13" s="64">
        <v>344.8</v>
      </c>
      <c r="O13" s="64">
        <v>3.2326806966877935</v>
      </c>
      <c r="P13" s="64">
        <v>60.4</v>
      </c>
      <c r="Q13" s="64">
        <v>-0.33815281684019577</v>
      </c>
      <c r="R13" s="64">
        <v>100.5</v>
      </c>
      <c r="S13" s="64">
        <v>0.74324685225282905</v>
      </c>
      <c r="T13" s="64">
        <v>26</v>
      </c>
      <c r="U13" s="64">
        <v>-0.48687726471682807</v>
      </c>
      <c r="V13" s="65">
        <v>0.14799999999999999</v>
      </c>
      <c r="W13" s="66">
        <v>20.75</v>
      </c>
      <c r="X13" s="74">
        <f t="shared" si="0"/>
        <v>0</v>
      </c>
      <c r="Y13" s="75">
        <f t="shared" si="1"/>
        <v>0</v>
      </c>
      <c r="Z13" s="75">
        <f t="shared" si="2"/>
        <v>0</v>
      </c>
      <c r="AA13" s="75">
        <f t="shared" si="3"/>
        <v>0</v>
      </c>
      <c r="AB13" s="75">
        <f t="shared" si="4"/>
        <v>0</v>
      </c>
      <c r="AC13" s="75">
        <f t="shared" si="5"/>
        <v>0</v>
      </c>
      <c r="AD13" s="75">
        <f t="shared" si="6"/>
        <v>0</v>
      </c>
      <c r="AE13" s="75">
        <f t="shared" si="7"/>
        <v>0</v>
      </c>
      <c r="AF13" s="75">
        <f t="shared" ref="AF13:AG13" si="17">IF(V$3="Yes",V13*V$4,0)</f>
        <v>0</v>
      </c>
      <c r="AG13" s="76">
        <f t="shared" si="17"/>
        <v>0</v>
      </c>
      <c r="AH13" s="77">
        <f t="shared" si="9"/>
        <v>0</v>
      </c>
      <c r="AI13" s="78">
        <f t="shared" si="10"/>
        <v>0</v>
      </c>
      <c r="AJ13" s="73">
        <f t="shared" si="11"/>
        <v>8.7724910190884327</v>
      </c>
    </row>
    <row r="14" spans="1:36" ht="15" x14ac:dyDescent="0.25">
      <c r="A14" s="38" t="s">
        <v>180</v>
      </c>
      <c r="B14" s="62" t="s">
        <v>30</v>
      </c>
      <c r="C14" s="62" t="s">
        <v>179</v>
      </c>
      <c r="D14" s="62">
        <v>1</v>
      </c>
      <c r="E14" s="63">
        <v>84</v>
      </c>
      <c r="F14" s="64">
        <v>39.200000000000003</v>
      </c>
      <c r="G14" s="64">
        <v>1.7323139877424591</v>
      </c>
      <c r="H14" s="64">
        <v>68</v>
      </c>
      <c r="I14" s="64">
        <v>2.3408167214958153</v>
      </c>
      <c r="J14" s="64">
        <v>107.1</v>
      </c>
      <c r="K14" s="64">
        <v>2.3734753355343878</v>
      </c>
      <c r="L14" s="64">
        <v>35.4</v>
      </c>
      <c r="M14" s="64">
        <v>2.0050829274539441</v>
      </c>
      <c r="N14" s="64">
        <v>313.3</v>
      </c>
      <c r="O14" s="64">
        <v>2.6470837934358102</v>
      </c>
      <c r="P14" s="64">
        <v>78.400000000000006</v>
      </c>
      <c r="Q14" s="64">
        <v>-4.2826515008342392E-2</v>
      </c>
      <c r="R14" s="64">
        <v>29.3</v>
      </c>
      <c r="S14" s="64">
        <v>-0.87727837383942275</v>
      </c>
      <c r="T14" s="64">
        <v>66.2</v>
      </c>
      <c r="U14" s="64">
        <v>1.3495597969666162</v>
      </c>
      <c r="V14" s="65">
        <v>0.125</v>
      </c>
      <c r="W14" s="66">
        <v>20.5</v>
      </c>
      <c r="X14" s="74">
        <f t="shared" si="0"/>
        <v>0</v>
      </c>
      <c r="Y14" s="75">
        <f t="shared" si="1"/>
        <v>0</v>
      </c>
      <c r="Z14" s="75">
        <f t="shared" si="2"/>
        <v>0</v>
      </c>
      <c r="AA14" s="75">
        <f t="shared" si="3"/>
        <v>0</v>
      </c>
      <c r="AB14" s="75">
        <f t="shared" si="4"/>
        <v>0</v>
      </c>
      <c r="AC14" s="75">
        <f t="shared" si="5"/>
        <v>0</v>
      </c>
      <c r="AD14" s="75">
        <f t="shared" si="6"/>
        <v>0</v>
      </c>
      <c r="AE14" s="75">
        <f t="shared" si="7"/>
        <v>0</v>
      </c>
      <c r="AF14" s="75">
        <f t="shared" ref="AF14:AG14" si="18">IF(V$3="Yes",V14*V$4,0)</f>
        <v>0</v>
      </c>
      <c r="AG14" s="76">
        <f t="shared" si="18"/>
        <v>0</v>
      </c>
      <c r="AH14" s="77">
        <f t="shared" si="9"/>
        <v>0</v>
      </c>
      <c r="AI14" s="78">
        <f t="shared" si="10"/>
        <v>0</v>
      </c>
      <c r="AJ14" s="73">
        <f t="shared" si="11"/>
        <v>8.2709427216846798</v>
      </c>
    </row>
    <row r="15" spans="1:36" ht="15" x14ac:dyDescent="0.25">
      <c r="A15" s="38" t="s">
        <v>185</v>
      </c>
      <c r="B15" s="62" t="s">
        <v>28</v>
      </c>
      <c r="C15" s="62" t="s">
        <v>186</v>
      </c>
      <c r="D15" s="62">
        <v>1</v>
      </c>
      <c r="E15" s="63">
        <v>84</v>
      </c>
      <c r="F15" s="64">
        <v>44.8</v>
      </c>
      <c r="G15" s="64">
        <v>2.2610142343094854</v>
      </c>
      <c r="H15" s="64">
        <v>53.5</v>
      </c>
      <c r="I15" s="64">
        <v>1.3361936686557767</v>
      </c>
      <c r="J15" s="64">
        <v>98.3</v>
      </c>
      <c r="K15" s="64">
        <v>1.9720688075619599</v>
      </c>
      <c r="L15" s="64">
        <v>39.4</v>
      </c>
      <c r="M15" s="64">
        <v>2.3861369766815996</v>
      </c>
      <c r="N15" s="64">
        <v>294.5</v>
      </c>
      <c r="O15" s="64">
        <v>2.297584689272723</v>
      </c>
      <c r="P15" s="64">
        <v>54</v>
      </c>
      <c r="Q15" s="64">
        <v>-0.44315772415818805</v>
      </c>
      <c r="R15" s="64">
        <v>34.1</v>
      </c>
      <c r="S15" s="64">
        <v>-0.76802948219275413</v>
      </c>
      <c r="T15" s="64">
        <v>28.4</v>
      </c>
      <c r="U15" s="64">
        <v>-0.37723923118348834</v>
      </c>
      <c r="V15" s="65">
        <v>0.152</v>
      </c>
      <c r="W15" s="66">
        <v>20.25</v>
      </c>
      <c r="X15" s="74">
        <f t="shared" si="0"/>
        <v>0</v>
      </c>
      <c r="Y15" s="75">
        <f t="shared" si="1"/>
        <v>0</v>
      </c>
      <c r="Z15" s="75">
        <f t="shared" si="2"/>
        <v>0</v>
      </c>
      <c r="AA15" s="75">
        <f t="shared" si="3"/>
        <v>0</v>
      </c>
      <c r="AB15" s="75">
        <f t="shared" si="4"/>
        <v>0</v>
      </c>
      <c r="AC15" s="75">
        <f t="shared" si="5"/>
        <v>0</v>
      </c>
      <c r="AD15" s="75">
        <f t="shared" si="6"/>
        <v>0</v>
      </c>
      <c r="AE15" s="75">
        <f t="shared" si="7"/>
        <v>0</v>
      </c>
      <c r="AF15" s="75">
        <f t="shared" ref="AF15:AG15" si="19">IF(V$3="Yes",V15*V$4,0)</f>
        <v>0</v>
      </c>
      <c r="AG15" s="76">
        <f t="shared" si="19"/>
        <v>0</v>
      </c>
      <c r="AH15" s="77">
        <f t="shared" si="9"/>
        <v>0</v>
      </c>
      <c r="AI15" s="78">
        <f t="shared" si="10"/>
        <v>0</v>
      </c>
      <c r="AJ15" s="73">
        <f t="shared" si="11"/>
        <v>7.6555762043028448</v>
      </c>
    </row>
    <row r="16" spans="1:36" ht="15" x14ac:dyDescent="0.25">
      <c r="A16" s="38" t="s">
        <v>182</v>
      </c>
      <c r="B16" s="62" t="s">
        <v>39</v>
      </c>
      <c r="C16" s="62" t="s">
        <v>181</v>
      </c>
      <c r="D16" s="62">
        <v>1</v>
      </c>
      <c r="E16" s="63">
        <v>84</v>
      </c>
      <c r="F16" s="64">
        <v>23.8</v>
      </c>
      <c r="G16" s="64">
        <v>0.27838830968313755</v>
      </c>
      <c r="H16" s="64">
        <v>63.1</v>
      </c>
      <c r="I16" s="64">
        <v>2.0013234139843541</v>
      </c>
      <c r="J16" s="64">
        <v>86.9</v>
      </c>
      <c r="K16" s="64">
        <v>1.4520648963249503</v>
      </c>
      <c r="L16" s="64">
        <v>24.4</v>
      </c>
      <c r="M16" s="64">
        <v>0.95718429207789002</v>
      </c>
      <c r="N16" s="64">
        <v>290.2</v>
      </c>
      <c r="O16" s="64">
        <v>2.2176460643843567</v>
      </c>
      <c r="P16" s="64">
        <v>24.4</v>
      </c>
      <c r="Q16" s="64">
        <v>-0.92880542050390258</v>
      </c>
      <c r="R16" s="64">
        <v>115.5</v>
      </c>
      <c r="S16" s="64">
        <v>1.0846496386486686</v>
      </c>
      <c r="T16" s="64">
        <v>26.5</v>
      </c>
      <c r="U16" s="64">
        <v>-0.46403600773071579</v>
      </c>
      <c r="V16" s="65">
        <v>8.2000000000000003E-2</v>
      </c>
      <c r="W16" s="66">
        <v>26.5</v>
      </c>
      <c r="X16" s="74">
        <f t="shared" si="0"/>
        <v>0</v>
      </c>
      <c r="Y16" s="75">
        <f t="shared" si="1"/>
        <v>0</v>
      </c>
      <c r="Z16" s="75">
        <f t="shared" si="2"/>
        <v>0</v>
      </c>
      <c r="AA16" s="75">
        <f t="shared" si="3"/>
        <v>0</v>
      </c>
      <c r="AB16" s="75">
        <f t="shared" si="4"/>
        <v>0</v>
      </c>
      <c r="AC16" s="75">
        <f t="shared" si="5"/>
        <v>0</v>
      </c>
      <c r="AD16" s="75">
        <f t="shared" si="6"/>
        <v>0</v>
      </c>
      <c r="AE16" s="75">
        <f t="shared" si="7"/>
        <v>0</v>
      </c>
      <c r="AF16" s="75">
        <f t="shared" ref="AF16:AG16" si="20">IF(V$3="Yes",V16*V$4,0)</f>
        <v>0</v>
      </c>
      <c r="AG16" s="76">
        <f t="shared" si="20"/>
        <v>0</v>
      </c>
      <c r="AH16" s="77">
        <f t="shared" si="9"/>
        <v>0</v>
      </c>
      <c r="AI16" s="78">
        <f t="shared" si="10"/>
        <v>0</v>
      </c>
      <c r="AJ16" s="73">
        <f t="shared" si="11"/>
        <v>5.7183591366361313</v>
      </c>
    </row>
    <row r="17" spans="1:36" ht="15" x14ac:dyDescent="0.25">
      <c r="A17" s="38" t="s">
        <v>189</v>
      </c>
      <c r="B17" s="62" t="s">
        <v>93</v>
      </c>
      <c r="C17" s="62" t="s">
        <v>181</v>
      </c>
      <c r="D17" s="62">
        <v>1</v>
      </c>
      <c r="E17" s="63">
        <v>84</v>
      </c>
      <c r="F17" s="64">
        <v>19.5</v>
      </c>
      <c r="G17" s="64">
        <v>-0.12757795107368622</v>
      </c>
      <c r="H17" s="64">
        <v>69.8</v>
      </c>
      <c r="I17" s="64">
        <v>2.4655285487449232</v>
      </c>
      <c r="J17" s="64">
        <v>89.3</v>
      </c>
      <c r="K17" s="64">
        <v>1.5615394039537942</v>
      </c>
      <c r="L17" s="64">
        <v>32</v>
      </c>
      <c r="M17" s="64">
        <v>1.681186985610436</v>
      </c>
      <c r="N17" s="64">
        <v>221.7</v>
      </c>
      <c r="O17" s="64">
        <v>0.94420517953480954</v>
      </c>
      <c r="P17" s="64">
        <v>29.6</v>
      </c>
      <c r="Q17" s="64">
        <v>-0.84348893330803376</v>
      </c>
      <c r="R17" s="64">
        <v>113.3</v>
      </c>
      <c r="S17" s="64">
        <v>1.0345772299772784</v>
      </c>
      <c r="T17" s="64">
        <v>29.4</v>
      </c>
      <c r="U17" s="64">
        <v>-0.33155671721126329</v>
      </c>
      <c r="V17" s="65">
        <v>8.7999999999999995E-2</v>
      </c>
      <c r="W17" s="66">
        <v>24.5</v>
      </c>
      <c r="X17" s="74">
        <f t="shared" si="0"/>
        <v>0</v>
      </c>
      <c r="Y17" s="75">
        <f t="shared" si="1"/>
        <v>0</v>
      </c>
      <c r="Z17" s="75">
        <f t="shared" si="2"/>
        <v>0</v>
      </c>
      <c r="AA17" s="75">
        <f t="shared" si="3"/>
        <v>0</v>
      </c>
      <c r="AB17" s="75">
        <f t="shared" si="4"/>
        <v>0</v>
      </c>
      <c r="AC17" s="75">
        <f t="shared" si="5"/>
        <v>0</v>
      </c>
      <c r="AD17" s="75">
        <f t="shared" si="6"/>
        <v>0</v>
      </c>
      <c r="AE17" s="75">
        <f t="shared" si="7"/>
        <v>0</v>
      </c>
      <c r="AF17" s="75">
        <f t="shared" ref="AF17:AG17" si="21">IF(V$3="Yes",V17*V$4,0)</f>
        <v>0</v>
      </c>
      <c r="AG17" s="76">
        <f t="shared" si="21"/>
        <v>0</v>
      </c>
      <c r="AH17" s="77">
        <f t="shared" si="9"/>
        <v>0</v>
      </c>
      <c r="AI17" s="78">
        <f t="shared" si="10"/>
        <v>0</v>
      </c>
      <c r="AJ17" s="73">
        <f t="shared" si="11"/>
        <v>5.2906831332724771</v>
      </c>
    </row>
    <row r="18" spans="1:36" ht="15" x14ac:dyDescent="0.25">
      <c r="A18" s="38" t="s">
        <v>184</v>
      </c>
      <c r="B18" s="62" t="s">
        <v>58</v>
      </c>
      <c r="C18" s="62" t="s">
        <v>183</v>
      </c>
      <c r="D18" s="62">
        <v>1</v>
      </c>
      <c r="E18" s="63">
        <v>84</v>
      </c>
      <c r="F18" s="64">
        <v>40.200000000000003</v>
      </c>
      <c r="G18" s="64">
        <v>1.8267247460580001</v>
      </c>
      <c r="H18" s="64">
        <v>62.3</v>
      </c>
      <c r="I18" s="64">
        <v>1.9458959352069725</v>
      </c>
      <c r="J18" s="64">
        <v>102.5</v>
      </c>
      <c r="K18" s="64">
        <v>2.1636491959124373</v>
      </c>
      <c r="L18" s="64">
        <v>33.9</v>
      </c>
      <c r="M18" s="64">
        <v>1.8621876589935729</v>
      </c>
      <c r="N18" s="64">
        <v>312.60000000000002</v>
      </c>
      <c r="O18" s="64">
        <v>2.6340705289190995</v>
      </c>
      <c r="P18" s="64">
        <v>7.6</v>
      </c>
      <c r="Q18" s="64">
        <v>-1.2044433022136325</v>
      </c>
      <c r="R18" s="64">
        <v>42.7</v>
      </c>
      <c r="S18" s="64">
        <v>-0.57229188465913938</v>
      </c>
      <c r="T18" s="64">
        <v>16.7</v>
      </c>
      <c r="U18" s="64">
        <v>-0.91172464465852054</v>
      </c>
      <c r="V18" s="65">
        <v>0.129</v>
      </c>
      <c r="W18" s="66">
        <v>21.25</v>
      </c>
      <c r="X18" s="74">
        <f t="shared" si="0"/>
        <v>0</v>
      </c>
      <c r="Y18" s="75">
        <f t="shared" si="1"/>
        <v>0</v>
      </c>
      <c r="Z18" s="75">
        <f t="shared" si="2"/>
        <v>0</v>
      </c>
      <c r="AA18" s="75">
        <f t="shared" si="3"/>
        <v>0</v>
      </c>
      <c r="AB18" s="75">
        <f t="shared" si="4"/>
        <v>0</v>
      </c>
      <c r="AC18" s="75">
        <f t="shared" si="5"/>
        <v>0</v>
      </c>
      <c r="AD18" s="75">
        <f t="shared" si="6"/>
        <v>0</v>
      </c>
      <c r="AE18" s="75">
        <f t="shared" si="7"/>
        <v>0</v>
      </c>
      <c r="AF18" s="75">
        <f t="shared" ref="AF18:AG18" si="22">IF(V$3="Yes",V18*V$4,0)</f>
        <v>0</v>
      </c>
      <c r="AG18" s="76">
        <f t="shared" si="22"/>
        <v>0</v>
      </c>
      <c r="AH18" s="77">
        <f t="shared" si="9"/>
        <v>0</v>
      </c>
      <c r="AI18" s="78">
        <f t="shared" si="10"/>
        <v>0</v>
      </c>
      <c r="AJ18" s="73">
        <f t="shared" si="11"/>
        <v>7.0387084414973087</v>
      </c>
    </row>
    <row r="19" spans="1:36" ht="15" x14ac:dyDescent="0.25">
      <c r="A19" s="38" t="s">
        <v>188</v>
      </c>
      <c r="B19" s="62" t="s">
        <v>68</v>
      </c>
      <c r="C19" s="62" t="s">
        <v>153</v>
      </c>
      <c r="D19" s="62">
        <v>1</v>
      </c>
      <c r="E19" s="63">
        <v>84</v>
      </c>
      <c r="F19" s="64">
        <v>36.799999999999997</v>
      </c>
      <c r="G19" s="64">
        <v>1.5057281677851617</v>
      </c>
      <c r="H19" s="64">
        <v>65</v>
      </c>
      <c r="I19" s="64">
        <v>2.1329636760806352</v>
      </c>
      <c r="J19" s="64">
        <v>101.8</v>
      </c>
      <c r="K19" s="64">
        <v>2.1317191311873573</v>
      </c>
      <c r="L19" s="64">
        <v>32.4</v>
      </c>
      <c r="M19" s="64">
        <v>1.7192923905332018</v>
      </c>
      <c r="N19" s="64">
        <v>307.89999999999998</v>
      </c>
      <c r="O19" s="64">
        <v>2.5466957528783274</v>
      </c>
      <c r="P19" s="64">
        <v>39.9</v>
      </c>
      <c r="Q19" s="64">
        <v>-0.67449666059313995</v>
      </c>
      <c r="R19" s="64">
        <v>51.8</v>
      </c>
      <c r="S19" s="64">
        <v>-0.36517419424566355</v>
      </c>
      <c r="T19" s="64">
        <v>19.5</v>
      </c>
      <c r="U19" s="64">
        <v>-0.78381360553629065</v>
      </c>
      <c r="V19" s="65">
        <v>0.11899999999999999</v>
      </c>
      <c r="W19" s="66">
        <v>21.25</v>
      </c>
      <c r="X19" s="74">
        <f t="shared" si="0"/>
        <v>0</v>
      </c>
      <c r="Y19" s="75">
        <f t="shared" si="1"/>
        <v>0</v>
      </c>
      <c r="Z19" s="75">
        <f t="shared" si="2"/>
        <v>0</v>
      </c>
      <c r="AA19" s="75">
        <f t="shared" si="3"/>
        <v>0</v>
      </c>
      <c r="AB19" s="75">
        <f t="shared" si="4"/>
        <v>0</v>
      </c>
      <c r="AC19" s="75">
        <f t="shared" si="5"/>
        <v>0</v>
      </c>
      <c r="AD19" s="75">
        <f t="shared" si="6"/>
        <v>0</v>
      </c>
      <c r="AE19" s="75">
        <f t="shared" si="7"/>
        <v>0</v>
      </c>
      <c r="AF19" s="75">
        <f t="shared" ref="AF19:AG19" si="23">IF(V$3="Yes",V19*V$4,0)</f>
        <v>0</v>
      </c>
      <c r="AG19" s="76">
        <f t="shared" si="23"/>
        <v>0</v>
      </c>
      <c r="AH19" s="77">
        <f t="shared" si="9"/>
        <v>0</v>
      </c>
      <c r="AI19" s="78">
        <f t="shared" si="10"/>
        <v>0</v>
      </c>
      <c r="AJ19" s="73">
        <f t="shared" si="11"/>
        <v>7.2914782737542394</v>
      </c>
    </row>
    <row r="20" spans="1:36" ht="15" x14ac:dyDescent="0.25">
      <c r="A20" s="38" t="s">
        <v>190</v>
      </c>
      <c r="B20" s="62" t="s">
        <v>56</v>
      </c>
      <c r="C20" s="62" t="s">
        <v>179</v>
      </c>
      <c r="D20" s="62">
        <v>1</v>
      </c>
      <c r="E20" s="63">
        <v>84</v>
      </c>
      <c r="F20" s="64">
        <v>35.299999999999997</v>
      </c>
      <c r="G20" s="64">
        <v>1.3641120303118517</v>
      </c>
      <c r="H20" s="64">
        <v>70</v>
      </c>
      <c r="I20" s="64">
        <v>2.4793854184392701</v>
      </c>
      <c r="J20" s="64">
        <v>105.3</v>
      </c>
      <c r="K20" s="64">
        <v>2.291369454812755</v>
      </c>
      <c r="L20" s="64">
        <v>27.3</v>
      </c>
      <c r="M20" s="64">
        <v>1.2334484777679409</v>
      </c>
      <c r="N20" s="64">
        <v>233.1</v>
      </c>
      <c r="O20" s="64">
        <v>1.1561354873783836</v>
      </c>
      <c r="P20" s="64">
        <v>87.2</v>
      </c>
      <c r="Q20" s="64">
        <v>0.10155523255389713</v>
      </c>
      <c r="R20" s="64">
        <v>25.6</v>
      </c>
      <c r="S20" s="64">
        <v>-0.96149106115039651</v>
      </c>
      <c r="T20" s="64">
        <v>30.6</v>
      </c>
      <c r="U20" s="64">
        <v>-0.27673770044459317</v>
      </c>
      <c r="V20" s="65">
        <v>0.152</v>
      </c>
      <c r="W20" s="66">
        <v>21.5</v>
      </c>
      <c r="X20" s="74">
        <f t="shared" si="0"/>
        <v>0</v>
      </c>
      <c r="Y20" s="75">
        <f t="shared" si="1"/>
        <v>0</v>
      </c>
      <c r="Z20" s="75">
        <f t="shared" si="2"/>
        <v>0</v>
      </c>
      <c r="AA20" s="75">
        <f t="shared" si="3"/>
        <v>0</v>
      </c>
      <c r="AB20" s="75">
        <f t="shared" si="4"/>
        <v>0</v>
      </c>
      <c r="AC20" s="75">
        <f t="shared" si="5"/>
        <v>0</v>
      </c>
      <c r="AD20" s="75">
        <f t="shared" si="6"/>
        <v>0</v>
      </c>
      <c r="AE20" s="75">
        <f t="shared" si="7"/>
        <v>0</v>
      </c>
      <c r="AF20" s="75">
        <f t="shared" ref="AF20:AG20" si="24">IF(V$3="Yes",V20*V$4,0)</f>
        <v>0</v>
      </c>
      <c r="AG20" s="76">
        <f t="shared" si="24"/>
        <v>0</v>
      </c>
      <c r="AH20" s="77">
        <f t="shared" si="9"/>
        <v>0</v>
      </c>
      <c r="AI20" s="78">
        <f t="shared" si="10"/>
        <v>0</v>
      </c>
      <c r="AJ20" s="73">
        <f t="shared" si="11"/>
        <v>5.7188952189685764</v>
      </c>
    </row>
    <row r="21" spans="1:36" ht="15" x14ac:dyDescent="0.25">
      <c r="A21" s="38" t="s">
        <v>187</v>
      </c>
      <c r="B21" s="62" t="s">
        <v>34</v>
      </c>
      <c r="C21" s="62" t="s">
        <v>191</v>
      </c>
      <c r="D21" s="62">
        <v>1</v>
      </c>
      <c r="E21" s="63">
        <v>84</v>
      </c>
      <c r="F21" s="64">
        <v>46.2</v>
      </c>
      <c r="G21" s="64">
        <v>2.3931892959512417</v>
      </c>
      <c r="H21" s="64">
        <v>52.2</v>
      </c>
      <c r="I21" s="64">
        <v>1.2461240156425317</v>
      </c>
      <c r="J21" s="64">
        <v>98.4</v>
      </c>
      <c r="K21" s="64">
        <v>1.9766302453798286</v>
      </c>
      <c r="L21" s="64">
        <v>33.799999999999997</v>
      </c>
      <c r="M21" s="64">
        <v>1.8526613077628815</v>
      </c>
      <c r="N21" s="64">
        <v>278.3</v>
      </c>
      <c r="O21" s="64">
        <v>1.9964205676002758</v>
      </c>
      <c r="P21" s="64">
        <v>54.7</v>
      </c>
      <c r="Q21" s="64">
        <v>-0.4316728124202826</v>
      </c>
      <c r="R21" s="64">
        <v>32</v>
      </c>
      <c r="S21" s="64">
        <v>-0.81582587228817161</v>
      </c>
      <c r="T21" s="64">
        <v>31.7</v>
      </c>
      <c r="U21" s="64">
        <v>-0.22648693507514572</v>
      </c>
      <c r="V21" s="65">
        <v>0.16600000000000001</v>
      </c>
      <c r="W21" s="66">
        <v>21.75</v>
      </c>
      <c r="X21" s="74">
        <f t="shared" si="0"/>
        <v>0</v>
      </c>
      <c r="Y21" s="75">
        <f t="shared" si="1"/>
        <v>0</v>
      </c>
      <c r="Z21" s="75">
        <f t="shared" si="2"/>
        <v>0</v>
      </c>
      <c r="AA21" s="75">
        <f t="shared" si="3"/>
        <v>0</v>
      </c>
      <c r="AB21" s="75">
        <f t="shared" si="4"/>
        <v>0</v>
      </c>
      <c r="AC21" s="75">
        <f t="shared" si="5"/>
        <v>0</v>
      </c>
      <c r="AD21" s="75">
        <f t="shared" si="6"/>
        <v>0</v>
      </c>
      <c r="AE21" s="75">
        <f t="shared" si="7"/>
        <v>0</v>
      </c>
      <c r="AF21" s="75">
        <f t="shared" ref="AF21:AG21" si="25">IF(V$3="Yes",V21*V$4,0)</f>
        <v>0</v>
      </c>
      <c r="AG21" s="76">
        <f t="shared" si="25"/>
        <v>0</v>
      </c>
      <c r="AH21" s="77">
        <f t="shared" si="9"/>
        <v>0</v>
      </c>
      <c r="AI21" s="78">
        <f t="shared" si="10"/>
        <v>0</v>
      </c>
      <c r="AJ21" s="73">
        <f t="shared" si="11"/>
        <v>6.7902314310907341</v>
      </c>
    </row>
    <row r="22" spans="1:36" ht="15" x14ac:dyDescent="0.25">
      <c r="A22" s="38" t="s">
        <v>192</v>
      </c>
      <c r="B22" s="62" t="s">
        <v>34</v>
      </c>
      <c r="C22" s="62" t="s">
        <v>181</v>
      </c>
      <c r="D22" s="62">
        <v>1</v>
      </c>
      <c r="E22" s="63">
        <v>84</v>
      </c>
      <c r="F22" s="64">
        <v>15.6</v>
      </c>
      <c r="G22" s="64">
        <v>-0.49577990850429343</v>
      </c>
      <c r="H22" s="64">
        <v>80.7</v>
      </c>
      <c r="I22" s="64">
        <v>3.220727947086746</v>
      </c>
      <c r="J22" s="64">
        <v>96.3</v>
      </c>
      <c r="K22" s="64">
        <v>1.8808400512045893</v>
      </c>
      <c r="L22" s="64">
        <v>38.6</v>
      </c>
      <c r="M22" s="64">
        <v>2.3099261668360689</v>
      </c>
      <c r="N22" s="64">
        <v>200.4</v>
      </c>
      <c r="O22" s="64">
        <v>0.54823013066918369</v>
      </c>
      <c r="P22" s="64">
        <v>8.1</v>
      </c>
      <c r="Q22" s="64">
        <v>-1.1962397938294143</v>
      </c>
      <c r="R22" s="64">
        <v>92.5</v>
      </c>
      <c r="S22" s="64">
        <v>0.56116536617504797</v>
      </c>
      <c r="T22" s="64">
        <v>38</v>
      </c>
      <c r="U22" s="64">
        <v>6.131290294987158E-2</v>
      </c>
      <c r="V22" s="65">
        <v>7.8E-2</v>
      </c>
      <c r="W22" s="66">
        <v>26.75</v>
      </c>
      <c r="X22" s="74">
        <f t="shared" si="0"/>
        <v>0</v>
      </c>
      <c r="Y22" s="75">
        <f t="shared" si="1"/>
        <v>0</v>
      </c>
      <c r="Z22" s="75">
        <f t="shared" si="2"/>
        <v>0</v>
      </c>
      <c r="AA22" s="75">
        <f t="shared" si="3"/>
        <v>0</v>
      </c>
      <c r="AB22" s="75">
        <f t="shared" si="4"/>
        <v>0</v>
      </c>
      <c r="AC22" s="75">
        <f t="shared" si="5"/>
        <v>0</v>
      </c>
      <c r="AD22" s="75">
        <f t="shared" si="6"/>
        <v>0</v>
      </c>
      <c r="AE22" s="75">
        <f t="shared" si="7"/>
        <v>0</v>
      </c>
      <c r="AF22" s="75">
        <f t="shared" ref="AF22:AG22" si="26">IF(V$3="Yes",V22*V$4,0)</f>
        <v>0</v>
      </c>
      <c r="AG22" s="76">
        <f t="shared" si="26"/>
        <v>0</v>
      </c>
      <c r="AH22" s="77">
        <f t="shared" si="9"/>
        <v>0</v>
      </c>
      <c r="AI22" s="78">
        <f t="shared" si="10"/>
        <v>0</v>
      </c>
      <c r="AJ22" s="73">
        <f t="shared" si="11"/>
        <v>5.192951977031953</v>
      </c>
    </row>
    <row r="23" spans="1:36" ht="15" x14ac:dyDescent="0.25">
      <c r="A23" s="38" t="s">
        <v>194</v>
      </c>
      <c r="B23" s="62" t="s">
        <v>66</v>
      </c>
      <c r="C23" s="62" t="s">
        <v>181</v>
      </c>
      <c r="D23" s="62">
        <v>1</v>
      </c>
      <c r="E23" s="63">
        <v>84</v>
      </c>
      <c r="F23" s="64">
        <v>20.3</v>
      </c>
      <c r="G23" s="64">
        <v>-5.2049344421253835E-2</v>
      </c>
      <c r="H23" s="64">
        <v>61.2</v>
      </c>
      <c r="I23" s="64">
        <v>1.8696831518880734</v>
      </c>
      <c r="J23" s="64">
        <v>81.5</v>
      </c>
      <c r="K23" s="64">
        <v>1.2057472541600509</v>
      </c>
      <c r="L23" s="64">
        <v>25.9</v>
      </c>
      <c r="M23" s="64">
        <v>1.1000795605382609</v>
      </c>
      <c r="N23" s="64">
        <v>210.3</v>
      </c>
      <c r="O23" s="64">
        <v>0.73227487169123506</v>
      </c>
      <c r="P23" s="64">
        <v>77.400000000000006</v>
      </c>
      <c r="Q23" s="64">
        <v>-5.923353177677855E-2</v>
      </c>
      <c r="R23" s="64">
        <v>95.3</v>
      </c>
      <c r="S23" s="64">
        <v>0.62489388630227138</v>
      </c>
      <c r="T23" s="64">
        <v>80.5</v>
      </c>
      <c r="U23" s="64">
        <v>2.0028197467694335</v>
      </c>
      <c r="V23" s="65">
        <v>9.7000000000000003E-2</v>
      </c>
      <c r="W23" s="66">
        <v>24.25</v>
      </c>
      <c r="X23" s="74">
        <f t="shared" si="0"/>
        <v>0</v>
      </c>
      <c r="Y23" s="75">
        <f t="shared" si="1"/>
        <v>0</v>
      </c>
      <c r="Z23" s="75">
        <f t="shared" si="2"/>
        <v>0</v>
      </c>
      <c r="AA23" s="75">
        <f t="shared" si="3"/>
        <v>0</v>
      </c>
      <c r="AB23" s="75">
        <f t="shared" si="4"/>
        <v>0</v>
      </c>
      <c r="AC23" s="75">
        <f t="shared" si="5"/>
        <v>0</v>
      </c>
      <c r="AD23" s="75">
        <f t="shared" si="6"/>
        <v>0</v>
      </c>
      <c r="AE23" s="75">
        <f t="shared" si="7"/>
        <v>0</v>
      </c>
      <c r="AF23" s="75">
        <f t="shared" ref="AF23:AG23" si="27">IF(V$3="Yes",V23*V$4,0)</f>
        <v>0</v>
      </c>
      <c r="AG23" s="76">
        <f t="shared" si="27"/>
        <v>0</v>
      </c>
      <c r="AH23" s="77">
        <f t="shared" si="9"/>
        <v>0</v>
      </c>
      <c r="AI23" s="78">
        <f t="shared" si="10"/>
        <v>0</v>
      </c>
      <c r="AJ23" s="73">
        <f t="shared" si="11"/>
        <v>4.2638855803809603</v>
      </c>
    </row>
    <row r="24" spans="1:36" ht="15" x14ac:dyDescent="0.25">
      <c r="A24" s="38" t="s">
        <v>193</v>
      </c>
      <c r="B24" s="62" t="s">
        <v>34</v>
      </c>
      <c r="C24" s="62" t="s">
        <v>186</v>
      </c>
      <c r="D24" s="62">
        <v>1</v>
      </c>
      <c r="E24" s="63">
        <v>84</v>
      </c>
      <c r="F24" s="64">
        <v>40.799999999999997</v>
      </c>
      <c r="G24" s="64">
        <v>1.8833712010473231</v>
      </c>
      <c r="H24" s="64">
        <v>46.2</v>
      </c>
      <c r="I24" s="64">
        <v>0.83041792481217103</v>
      </c>
      <c r="J24" s="64">
        <v>87</v>
      </c>
      <c r="K24" s="64">
        <v>1.4566263341428187</v>
      </c>
      <c r="L24" s="64">
        <v>31.2</v>
      </c>
      <c r="M24" s="64">
        <v>1.6049761757649053</v>
      </c>
      <c r="N24" s="64">
        <v>273.3</v>
      </c>
      <c r="O24" s="64">
        <v>1.9034686781951988</v>
      </c>
      <c r="P24" s="64">
        <v>66.400000000000006</v>
      </c>
      <c r="Q24" s="64">
        <v>-0.2397107162295779</v>
      </c>
      <c r="R24" s="64">
        <v>70.3</v>
      </c>
      <c r="S24" s="64">
        <v>5.588924230920525E-2</v>
      </c>
      <c r="T24" s="64">
        <v>33.299999999999997</v>
      </c>
      <c r="U24" s="64">
        <v>-0.15339491271958602</v>
      </c>
      <c r="V24" s="65">
        <v>0.14899999999999999</v>
      </c>
      <c r="W24" s="66">
        <v>20.5</v>
      </c>
      <c r="X24" s="74">
        <f t="shared" si="0"/>
        <v>0</v>
      </c>
      <c r="Y24" s="75">
        <f t="shared" si="1"/>
        <v>0</v>
      </c>
      <c r="Z24" s="75">
        <f t="shared" si="2"/>
        <v>0</v>
      </c>
      <c r="AA24" s="75">
        <f t="shared" si="3"/>
        <v>0</v>
      </c>
      <c r="AB24" s="75">
        <f t="shared" si="4"/>
        <v>0</v>
      </c>
      <c r="AC24" s="75">
        <f t="shared" si="5"/>
        <v>0</v>
      </c>
      <c r="AD24" s="75">
        <f t="shared" si="6"/>
        <v>0</v>
      </c>
      <c r="AE24" s="75">
        <f t="shared" si="7"/>
        <v>0</v>
      </c>
      <c r="AF24" s="75">
        <f t="shared" ref="AF24:AG24" si="28">IF(V$3="Yes",V24*V$4,0)</f>
        <v>0</v>
      </c>
      <c r="AG24" s="76">
        <f t="shared" si="28"/>
        <v>0</v>
      </c>
      <c r="AH24" s="77">
        <f t="shared" si="9"/>
        <v>0</v>
      </c>
      <c r="AI24" s="78">
        <f t="shared" si="10"/>
        <v>0</v>
      </c>
      <c r="AJ24" s="73">
        <f t="shared" si="11"/>
        <v>6.4056293909724866</v>
      </c>
    </row>
    <row r="25" spans="1:36" ht="15" x14ac:dyDescent="0.25">
      <c r="A25" s="38" t="s">
        <v>195</v>
      </c>
      <c r="B25" s="62" t="s">
        <v>61</v>
      </c>
      <c r="C25" s="62" t="s">
        <v>196</v>
      </c>
      <c r="D25" s="62">
        <v>1</v>
      </c>
      <c r="E25" s="63">
        <v>64</v>
      </c>
      <c r="F25" s="64">
        <v>29</v>
      </c>
      <c r="G25" s="64">
        <v>1.624921750158532</v>
      </c>
      <c r="H25" s="64">
        <v>42.5</v>
      </c>
      <c r="I25" s="64">
        <v>1.4942485886069035</v>
      </c>
      <c r="J25" s="64">
        <v>71.5</v>
      </c>
      <c r="K25" s="64">
        <v>1.7687997348031945</v>
      </c>
      <c r="L25" s="64">
        <v>21.1</v>
      </c>
      <c r="M25" s="64">
        <v>1.2709584857387881</v>
      </c>
      <c r="N25" s="64">
        <v>200.3</v>
      </c>
      <c r="O25" s="64">
        <v>1.7100125583708841</v>
      </c>
      <c r="P25" s="64">
        <v>28.5</v>
      </c>
      <c r="Q25" s="64">
        <v>-0.71541165865942791</v>
      </c>
      <c r="R25" s="64">
        <v>28.5</v>
      </c>
      <c r="S25" s="64">
        <v>-0.69277861802467122</v>
      </c>
      <c r="T25" s="64">
        <v>44.2</v>
      </c>
      <c r="U25" s="64">
        <v>0.97553421381902405</v>
      </c>
      <c r="V25" s="65">
        <v>0.14499999999999999</v>
      </c>
      <c r="W25" s="66">
        <v>20.75</v>
      </c>
      <c r="X25" s="74">
        <f t="shared" si="0"/>
        <v>0</v>
      </c>
      <c r="Y25" s="75">
        <f t="shared" si="1"/>
        <v>0</v>
      </c>
      <c r="Z25" s="75">
        <f t="shared" si="2"/>
        <v>0</v>
      </c>
      <c r="AA25" s="75">
        <f t="shared" si="3"/>
        <v>0</v>
      </c>
      <c r="AB25" s="75">
        <f t="shared" si="4"/>
        <v>0</v>
      </c>
      <c r="AC25" s="75">
        <f t="shared" si="5"/>
        <v>0</v>
      </c>
      <c r="AD25" s="75">
        <f t="shared" si="6"/>
        <v>0</v>
      </c>
      <c r="AE25" s="75">
        <f t="shared" si="7"/>
        <v>0</v>
      </c>
      <c r="AF25" s="75">
        <f t="shared" ref="AF25:AG25" si="29">IF(V$3="Yes",V25*V$4,0)</f>
        <v>0</v>
      </c>
      <c r="AG25" s="76">
        <f t="shared" si="29"/>
        <v>0</v>
      </c>
      <c r="AH25" s="77">
        <f t="shared" si="9"/>
        <v>0</v>
      </c>
      <c r="AI25" s="78">
        <f t="shared" si="10"/>
        <v>0</v>
      </c>
      <c r="AJ25" s="73">
        <f t="shared" si="11"/>
        <v>5.1223581574491508</v>
      </c>
    </row>
    <row r="26" spans="1:36" ht="15" x14ac:dyDescent="0.25">
      <c r="A26" s="38" t="s">
        <v>197</v>
      </c>
      <c r="B26" s="62" t="s">
        <v>21</v>
      </c>
      <c r="C26" s="62" t="s">
        <v>181</v>
      </c>
      <c r="D26" s="62">
        <v>1</v>
      </c>
      <c r="E26" s="63">
        <v>84</v>
      </c>
      <c r="F26" s="64">
        <v>25.6</v>
      </c>
      <c r="G26" s="64">
        <v>0.44832767465111051</v>
      </c>
      <c r="H26" s="64">
        <v>47.6</v>
      </c>
      <c r="I26" s="64">
        <v>0.92741601267258866</v>
      </c>
      <c r="J26" s="64">
        <v>73.099999999999994</v>
      </c>
      <c r="K26" s="64">
        <v>0.82258647745909652</v>
      </c>
      <c r="L26" s="64">
        <v>23.1</v>
      </c>
      <c r="M26" s="64">
        <v>0.83334172607890222</v>
      </c>
      <c r="N26" s="64">
        <v>261.8</v>
      </c>
      <c r="O26" s="64">
        <v>1.6896793325635227</v>
      </c>
      <c r="P26" s="64">
        <v>44.1</v>
      </c>
      <c r="Q26" s="64">
        <v>-0.60558719016570739</v>
      </c>
      <c r="R26" s="64">
        <v>113.1</v>
      </c>
      <c r="S26" s="64">
        <v>1.0300251928253339</v>
      </c>
      <c r="T26" s="64">
        <v>38.6</v>
      </c>
      <c r="U26" s="64">
        <v>8.8722411333206727E-2</v>
      </c>
      <c r="V26" s="65">
        <v>9.8000000000000004E-2</v>
      </c>
      <c r="W26" s="66">
        <v>25</v>
      </c>
      <c r="X26" s="74">
        <f t="shared" si="0"/>
        <v>0</v>
      </c>
      <c r="Y26" s="75">
        <f t="shared" si="1"/>
        <v>0</v>
      </c>
      <c r="Z26" s="75">
        <f t="shared" si="2"/>
        <v>0</v>
      </c>
      <c r="AA26" s="75">
        <f t="shared" si="3"/>
        <v>0</v>
      </c>
      <c r="AB26" s="75">
        <f t="shared" si="4"/>
        <v>0</v>
      </c>
      <c r="AC26" s="75">
        <f t="shared" si="5"/>
        <v>0</v>
      </c>
      <c r="AD26" s="75">
        <f t="shared" si="6"/>
        <v>0</v>
      </c>
      <c r="AE26" s="75">
        <f t="shared" si="7"/>
        <v>0</v>
      </c>
      <c r="AF26" s="75">
        <f t="shared" ref="AF26:AG26" si="30">IF(V$3="Yes",V26*V$4,0)</f>
        <v>0</v>
      </c>
      <c r="AG26" s="76">
        <f t="shared" si="30"/>
        <v>0</v>
      </c>
      <c r="AH26" s="77">
        <f t="shared" si="9"/>
        <v>0</v>
      </c>
      <c r="AI26" s="78">
        <f t="shared" si="10"/>
        <v>0</v>
      </c>
      <c r="AJ26" s="73">
        <f t="shared" si="11"/>
        <v>4.4089258884327887</v>
      </c>
    </row>
    <row r="27" spans="1:36" ht="15" x14ac:dyDescent="0.25">
      <c r="A27" s="38" t="s">
        <v>198</v>
      </c>
      <c r="B27" s="62" t="s">
        <v>66</v>
      </c>
      <c r="C27" s="62" t="s">
        <v>196</v>
      </c>
      <c r="D27" s="62">
        <v>1</v>
      </c>
      <c r="E27" s="63">
        <v>84</v>
      </c>
      <c r="F27" s="64">
        <v>42.8</v>
      </c>
      <c r="G27" s="64">
        <v>2.0721927176784041</v>
      </c>
      <c r="H27" s="64">
        <v>41.8</v>
      </c>
      <c r="I27" s="64">
        <v>0.52556679153657293</v>
      </c>
      <c r="J27" s="64">
        <v>84.6</v>
      </c>
      <c r="K27" s="64">
        <v>1.3471518265139748</v>
      </c>
      <c r="L27" s="64">
        <v>25.1</v>
      </c>
      <c r="M27" s="64">
        <v>1.0238687506927302</v>
      </c>
      <c r="N27" s="64">
        <v>278.10000000000002</v>
      </c>
      <c r="O27" s="64">
        <v>1.9927024920240726</v>
      </c>
      <c r="P27" s="64">
        <v>88.2</v>
      </c>
      <c r="Q27" s="64">
        <v>0.11796224932233353</v>
      </c>
      <c r="R27" s="64">
        <v>44.1</v>
      </c>
      <c r="S27" s="64">
        <v>-0.54042762459552773</v>
      </c>
      <c r="T27" s="64">
        <v>38</v>
      </c>
      <c r="U27" s="64">
        <v>6.131290294987158E-2</v>
      </c>
      <c r="V27" s="65">
        <v>0.154</v>
      </c>
      <c r="W27" s="66">
        <v>19.25</v>
      </c>
      <c r="X27" s="74">
        <f t="shared" si="0"/>
        <v>0</v>
      </c>
      <c r="Y27" s="75">
        <f t="shared" si="1"/>
        <v>0</v>
      </c>
      <c r="Z27" s="75">
        <f t="shared" si="2"/>
        <v>0</v>
      </c>
      <c r="AA27" s="75">
        <f t="shared" si="3"/>
        <v>0</v>
      </c>
      <c r="AB27" s="75">
        <f t="shared" si="4"/>
        <v>0</v>
      </c>
      <c r="AC27" s="75">
        <f t="shared" si="5"/>
        <v>0</v>
      </c>
      <c r="AD27" s="75">
        <f t="shared" si="6"/>
        <v>0</v>
      </c>
      <c r="AE27" s="75">
        <f t="shared" si="7"/>
        <v>0</v>
      </c>
      <c r="AF27" s="75">
        <f t="shared" ref="AF27:AG27" si="31">IF(V$3="Yes",V27*V$4,0)</f>
        <v>0</v>
      </c>
      <c r="AG27" s="76">
        <f t="shared" si="31"/>
        <v>0</v>
      </c>
      <c r="AH27" s="77">
        <f t="shared" si="9"/>
        <v>0</v>
      </c>
      <c r="AI27" s="78">
        <f t="shared" si="10"/>
        <v>0</v>
      </c>
      <c r="AJ27" s="73">
        <f t="shared" si="11"/>
        <v>5.5437180610230188</v>
      </c>
    </row>
    <row r="28" spans="1:36" ht="15" x14ac:dyDescent="0.25">
      <c r="A28" s="38" t="s">
        <v>199</v>
      </c>
      <c r="B28" s="62" t="s">
        <v>43</v>
      </c>
      <c r="C28" s="62" t="s">
        <v>186</v>
      </c>
      <c r="D28" s="62">
        <v>1</v>
      </c>
      <c r="E28" s="63">
        <v>84</v>
      </c>
      <c r="F28" s="64">
        <v>33.700000000000003</v>
      </c>
      <c r="G28" s="64">
        <v>1.2130548170069877</v>
      </c>
      <c r="H28" s="64">
        <v>56.9</v>
      </c>
      <c r="I28" s="64">
        <v>1.5717604534596481</v>
      </c>
      <c r="J28" s="64">
        <v>90.6</v>
      </c>
      <c r="K28" s="64">
        <v>1.6208380955860846</v>
      </c>
      <c r="L28" s="64">
        <v>37.5</v>
      </c>
      <c r="M28" s="64">
        <v>2.2051363032984637</v>
      </c>
      <c r="N28" s="64">
        <v>240.8</v>
      </c>
      <c r="O28" s="64">
        <v>1.2992813970622015</v>
      </c>
      <c r="P28" s="64">
        <v>104</v>
      </c>
      <c r="Q28" s="64">
        <v>0.37719311426362706</v>
      </c>
      <c r="R28" s="64">
        <v>19</v>
      </c>
      <c r="S28" s="64">
        <v>-1.1117082871645658</v>
      </c>
      <c r="T28" s="64">
        <v>89</v>
      </c>
      <c r="U28" s="64">
        <v>2.3911211155333456</v>
      </c>
      <c r="V28" s="65">
        <v>0.14000000000000001</v>
      </c>
      <c r="W28" s="66">
        <v>18</v>
      </c>
      <c r="X28" s="74">
        <f t="shared" si="0"/>
        <v>0</v>
      </c>
      <c r="Y28" s="75">
        <f t="shared" si="1"/>
        <v>0</v>
      </c>
      <c r="Z28" s="75">
        <f t="shared" si="2"/>
        <v>0</v>
      </c>
      <c r="AA28" s="75">
        <f t="shared" si="3"/>
        <v>0</v>
      </c>
      <c r="AB28" s="75">
        <f t="shared" si="4"/>
        <v>0</v>
      </c>
      <c r="AC28" s="75">
        <f t="shared" si="5"/>
        <v>0</v>
      </c>
      <c r="AD28" s="75">
        <f t="shared" si="6"/>
        <v>0</v>
      </c>
      <c r="AE28" s="75">
        <f t="shared" si="7"/>
        <v>0</v>
      </c>
      <c r="AF28" s="75">
        <f t="shared" ref="AF28:AG28" si="32">IF(V$3="Yes",V28*V$4,0)</f>
        <v>0</v>
      </c>
      <c r="AG28" s="76">
        <f t="shared" si="32"/>
        <v>0</v>
      </c>
      <c r="AH28" s="77">
        <f t="shared" si="9"/>
        <v>0</v>
      </c>
      <c r="AI28" s="78">
        <f t="shared" si="10"/>
        <v>0</v>
      </c>
      <c r="AJ28" s="73">
        <f t="shared" si="11"/>
        <v>5.9699884272470012</v>
      </c>
    </row>
    <row r="29" spans="1:36" ht="15" x14ac:dyDescent="0.25">
      <c r="A29" s="38" t="s">
        <v>200</v>
      </c>
      <c r="B29" s="62" t="s">
        <v>23</v>
      </c>
      <c r="C29" s="62" t="s">
        <v>191</v>
      </c>
      <c r="D29" s="62">
        <v>1</v>
      </c>
      <c r="E29" s="63">
        <v>84</v>
      </c>
      <c r="F29" s="64">
        <v>38.9</v>
      </c>
      <c r="G29" s="64">
        <v>1.7039907602477968</v>
      </c>
      <c r="H29" s="64">
        <v>53.7</v>
      </c>
      <c r="I29" s="64">
        <v>1.3500505383501225</v>
      </c>
      <c r="J29" s="64">
        <v>92.6</v>
      </c>
      <c r="K29" s="64">
        <v>1.7120668519434545</v>
      </c>
      <c r="L29" s="64">
        <v>22.3</v>
      </c>
      <c r="M29" s="64">
        <v>0.75713091623337092</v>
      </c>
      <c r="N29" s="64">
        <v>263.8</v>
      </c>
      <c r="O29" s="64">
        <v>1.7268600883255536</v>
      </c>
      <c r="P29" s="64">
        <v>25.2</v>
      </c>
      <c r="Q29" s="64">
        <v>-0.91567980708915364</v>
      </c>
      <c r="R29" s="64">
        <v>24.2</v>
      </c>
      <c r="S29" s="64">
        <v>-0.99335532121400816</v>
      </c>
      <c r="T29" s="64">
        <v>18.100000000000001</v>
      </c>
      <c r="U29" s="64">
        <v>-0.84776912509740543</v>
      </c>
      <c r="V29" s="65">
        <v>0.14799999999999999</v>
      </c>
      <c r="W29" s="66">
        <v>21.25</v>
      </c>
      <c r="X29" s="74">
        <f t="shared" si="0"/>
        <v>0</v>
      </c>
      <c r="Y29" s="75">
        <f t="shared" si="1"/>
        <v>0</v>
      </c>
      <c r="Z29" s="75">
        <f t="shared" si="2"/>
        <v>0</v>
      </c>
      <c r="AA29" s="75">
        <f t="shared" si="3"/>
        <v>0</v>
      </c>
      <c r="AB29" s="75">
        <f t="shared" si="4"/>
        <v>0</v>
      </c>
      <c r="AC29" s="75">
        <f t="shared" si="5"/>
        <v>0</v>
      </c>
      <c r="AD29" s="75">
        <f t="shared" si="6"/>
        <v>0</v>
      </c>
      <c r="AE29" s="75">
        <f t="shared" si="7"/>
        <v>0</v>
      </c>
      <c r="AF29" s="75">
        <f t="shared" ref="AF29:AG29" si="33">IF(V$3="Yes",V29*V$4,0)</f>
        <v>0</v>
      </c>
      <c r="AG29" s="76">
        <f t="shared" si="33"/>
        <v>0</v>
      </c>
      <c r="AH29" s="77">
        <f t="shared" si="9"/>
        <v>0</v>
      </c>
      <c r="AI29" s="78">
        <f t="shared" si="10"/>
        <v>0</v>
      </c>
      <c r="AJ29" s="73">
        <f t="shared" si="11"/>
        <v>4.0660128553321151</v>
      </c>
    </row>
    <row r="30" spans="1:36" ht="15" x14ac:dyDescent="0.25">
      <c r="A30" s="38" t="s">
        <v>201</v>
      </c>
      <c r="B30" s="62" t="s">
        <v>16</v>
      </c>
      <c r="C30" s="62" t="s">
        <v>186</v>
      </c>
      <c r="D30" s="62">
        <v>1</v>
      </c>
      <c r="E30" s="63">
        <v>84</v>
      </c>
      <c r="F30" s="64">
        <v>42.9</v>
      </c>
      <c r="G30" s="64">
        <v>2.0816337935099583</v>
      </c>
      <c r="H30" s="64">
        <v>49.1</v>
      </c>
      <c r="I30" s="64">
        <v>1.0313425353801788</v>
      </c>
      <c r="J30" s="64">
        <v>92</v>
      </c>
      <c r="K30" s="64">
        <v>1.6846982250362446</v>
      </c>
      <c r="L30" s="64">
        <v>20</v>
      </c>
      <c r="M30" s="64">
        <v>0.53802483792746869</v>
      </c>
      <c r="N30" s="64">
        <v>249.5</v>
      </c>
      <c r="O30" s="64">
        <v>1.4610176846270349</v>
      </c>
      <c r="P30" s="64">
        <v>52.1</v>
      </c>
      <c r="Q30" s="64">
        <v>-0.47433105601821712</v>
      </c>
      <c r="R30" s="64">
        <v>49</v>
      </c>
      <c r="S30" s="64">
        <v>-0.4289027143728868</v>
      </c>
      <c r="T30" s="64">
        <v>60.6</v>
      </c>
      <c r="U30" s="64">
        <v>1.0937377187221562</v>
      </c>
      <c r="V30" s="65">
        <v>0.17199999999999999</v>
      </c>
      <c r="W30" s="66">
        <v>20.75</v>
      </c>
      <c r="X30" s="74">
        <f t="shared" si="0"/>
        <v>0</v>
      </c>
      <c r="Y30" s="75">
        <f t="shared" si="1"/>
        <v>0</v>
      </c>
      <c r="Z30" s="75">
        <f t="shared" si="2"/>
        <v>0</v>
      </c>
      <c r="AA30" s="75">
        <f t="shared" si="3"/>
        <v>0</v>
      </c>
      <c r="AB30" s="75">
        <f t="shared" si="4"/>
        <v>0</v>
      </c>
      <c r="AC30" s="75">
        <f t="shared" si="5"/>
        <v>0</v>
      </c>
      <c r="AD30" s="75">
        <f t="shared" si="6"/>
        <v>0</v>
      </c>
      <c r="AE30" s="75">
        <f t="shared" si="7"/>
        <v>0</v>
      </c>
      <c r="AF30" s="75">
        <f t="shared" ref="AF30:AG30" si="34">IF(V$3="Yes",V30*V$4,0)</f>
        <v>0</v>
      </c>
      <c r="AG30" s="76">
        <f t="shared" si="34"/>
        <v>0</v>
      </c>
      <c r="AH30" s="77">
        <f t="shared" si="9"/>
        <v>0</v>
      </c>
      <c r="AI30" s="78">
        <f t="shared" si="10"/>
        <v>0</v>
      </c>
      <c r="AJ30" s="73">
        <f t="shared" si="11"/>
        <v>4.5610743212363891</v>
      </c>
    </row>
    <row r="31" spans="1:36" ht="15" x14ac:dyDescent="0.25">
      <c r="A31" s="38" t="s">
        <v>202</v>
      </c>
      <c r="B31" s="62" t="s">
        <v>47</v>
      </c>
      <c r="C31" s="62" t="s">
        <v>203</v>
      </c>
      <c r="D31" s="62">
        <v>1</v>
      </c>
      <c r="E31" s="63">
        <v>84</v>
      </c>
      <c r="F31" s="64">
        <v>45.3</v>
      </c>
      <c r="G31" s="64">
        <v>2.308219613467255</v>
      </c>
      <c r="H31" s="64">
        <v>30.2</v>
      </c>
      <c r="I31" s="64">
        <v>-0.27813165073545809</v>
      </c>
      <c r="J31" s="64">
        <v>75.5</v>
      </c>
      <c r="K31" s="64">
        <v>0.93206098508794055</v>
      </c>
      <c r="L31" s="64">
        <v>20.7</v>
      </c>
      <c r="M31" s="64">
        <v>0.60470929654230854</v>
      </c>
      <c r="N31" s="64">
        <v>323.39999999999998</v>
      </c>
      <c r="O31" s="64">
        <v>2.8348466100340648</v>
      </c>
      <c r="P31" s="64">
        <v>75.400000000000006</v>
      </c>
      <c r="Q31" s="64">
        <v>-9.2047565313651325E-2</v>
      </c>
      <c r="R31" s="64">
        <v>26.9</v>
      </c>
      <c r="S31" s="64">
        <v>-0.93190281966275723</v>
      </c>
      <c r="T31" s="64">
        <v>25.8</v>
      </c>
      <c r="U31" s="64">
        <v>-0.49601376751127313</v>
      </c>
      <c r="V31" s="65">
        <v>0.14000000000000001</v>
      </c>
      <c r="W31" s="66">
        <v>17.75</v>
      </c>
      <c r="X31" s="74">
        <f t="shared" si="0"/>
        <v>0</v>
      </c>
      <c r="Y31" s="75">
        <f t="shared" si="1"/>
        <v>0</v>
      </c>
      <c r="Z31" s="75">
        <f t="shared" si="2"/>
        <v>0</v>
      </c>
      <c r="AA31" s="75">
        <f t="shared" si="3"/>
        <v>0</v>
      </c>
      <c r="AB31" s="75">
        <f t="shared" si="4"/>
        <v>0</v>
      </c>
      <c r="AC31" s="75">
        <f t="shared" si="5"/>
        <v>0</v>
      </c>
      <c r="AD31" s="75">
        <f t="shared" si="6"/>
        <v>0</v>
      </c>
      <c r="AE31" s="75">
        <f t="shared" si="7"/>
        <v>0</v>
      </c>
      <c r="AF31" s="75">
        <f t="shared" ref="AF31:AG31" si="35">IF(V$3="Yes",V31*V$4,0)</f>
        <v>0</v>
      </c>
      <c r="AG31" s="76">
        <f t="shared" si="35"/>
        <v>0</v>
      </c>
      <c r="AH31" s="77">
        <f t="shared" si="9"/>
        <v>0</v>
      </c>
      <c r="AI31" s="78">
        <f t="shared" si="10"/>
        <v>0</v>
      </c>
      <c r="AJ31" s="73">
        <f t="shared" si="11"/>
        <v>4.8393814138303597</v>
      </c>
    </row>
    <row r="32" spans="1:36" ht="15" x14ac:dyDescent="0.25">
      <c r="A32" s="38" t="s">
        <v>204</v>
      </c>
      <c r="B32" s="62" t="s">
        <v>51</v>
      </c>
      <c r="C32" s="62" t="s">
        <v>196</v>
      </c>
      <c r="D32" s="62">
        <v>1</v>
      </c>
      <c r="E32" s="63">
        <v>84</v>
      </c>
      <c r="F32" s="64">
        <v>40.5</v>
      </c>
      <c r="G32" s="64">
        <v>1.8550479735526615</v>
      </c>
      <c r="H32" s="64">
        <v>54.6</v>
      </c>
      <c r="I32" s="64">
        <v>1.4124064519746766</v>
      </c>
      <c r="J32" s="64">
        <v>95.1</v>
      </c>
      <c r="K32" s="64">
        <v>1.8261027973901678</v>
      </c>
      <c r="L32" s="64">
        <v>29.6</v>
      </c>
      <c r="M32" s="64">
        <v>1.4525545560738429</v>
      </c>
      <c r="N32" s="64">
        <v>248</v>
      </c>
      <c r="O32" s="64">
        <v>1.4331321178055119</v>
      </c>
      <c r="P32" s="64">
        <v>15.9</v>
      </c>
      <c r="Q32" s="64">
        <v>-1.0682650630356112</v>
      </c>
      <c r="R32" s="64">
        <v>29.6</v>
      </c>
      <c r="S32" s="64">
        <v>-0.87045031811150597</v>
      </c>
      <c r="T32" s="64">
        <v>21.6</v>
      </c>
      <c r="U32" s="64">
        <v>-0.68788032619461792</v>
      </c>
      <c r="V32" s="65">
        <v>0.16300000000000001</v>
      </c>
      <c r="W32" s="66">
        <v>19.5</v>
      </c>
      <c r="X32" s="74">
        <f t="shared" si="0"/>
        <v>0</v>
      </c>
      <c r="Y32" s="75">
        <f t="shared" si="1"/>
        <v>0</v>
      </c>
      <c r="Z32" s="75">
        <f t="shared" si="2"/>
        <v>0</v>
      </c>
      <c r="AA32" s="75">
        <f t="shared" si="3"/>
        <v>0</v>
      </c>
      <c r="AB32" s="75">
        <f t="shared" si="4"/>
        <v>0</v>
      </c>
      <c r="AC32" s="75">
        <f t="shared" si="5"/>
        <v>0</v>
      </c>
      <c r="AD32" s="75">
        <f t="shared" si="6"/>
        <v>0</v>
      </c>
      <c r="AE32" s="75">
        <f t="shared" si="7"/>
        <v>0</v>
      </c>
      <c r="AF32" s="75">
        <f t="shared" ref="AF32:AG32" si="36">IF(V$3="Yes",V32*V$4,0)</f>
        <v>0</v>
      </c>
      <c r="AG32" s="76">
        <f t="shared" si="36"/>
        <v>0</v>
      </c>
      <c r="AH32" s="77">
        <f t="shared" si="9"/>
        <v>0</v>
      </c>
      <c r="AI32" s="78">
        <f t="shared" si="10"/>
        <v>0</v>
      </c>
      <c r="AJ32" s="73">
        <f t="shared" si="11"/>
        <v>4.7390575093369378</v>
      </c>
    </row>
    <row r="33" spans="1:36" ht="15" x14ac:dyDescent="0.25">
      <c r="A33" s="38" t="s">
        <v>205</v>
      </c>
      <c r="B33" s="62" t="s">
        <v>41</v>
      </c>
      <c r="C33" s="62" t="s">
        <v>153</v>
      </c>
      <c r="D33" s="62">
        <v>1</v>
      </c>
      <c r="E33" s="63">
        <v>84</v>
      </c>
      <c r="F33" s="64">
        <v>30.5</v>
      </c>
      <c r="G33" s="64">
        <v>0.91094039039725783</v>
      </c>
      <c r="H33" s="64">
        <v>65.900000000000006</v>
      </c>
      <c r="I33" s="64">
        <v>2.1953195897051891</v>
      </c>
      <c r="J33" s="64">
        <v>96.4</v>
      </c>
      <c r="K33" s="64">
        <v>1.8854014890224586</v>
      </c>
      <c r="L33" s="64">
        <v>36.799999999999997</v>
      </c>
      <c r="M33" s="64">
        <v>2.1384518446836229</v>
      </c>
      <c r="N33" s="64">
        <v>183.6</v>
      </c>
      <c r="O33" s="64">
        <v>0.23591178226812609</v>
      </c>
      <c r="P33" s="64">
        <v>63.8</v>
      </c>
      <c r="Q33" s="64">
        <v>-0.28236895982751242</v>
      </c>
      <c r="R33" s="64">
        <v>67.2</v>
      </c>
      <c r="S33" s="64">
        <v>-1.4667333545934656E-2</v>
      </c>
      <c r="T33" s="64">
        <v>19.600000000000001</v>
      </c>
      <c r="U33" s="64">
        <v>-0.77924535413906804</v>
      </c>
      <c r="V33" s="65">
        <v>0.16600000000000001</v>
      </c>
      <c r="W33" s="66">
        <v>20.5</v>
      </c>
      <c r="X33" s="74">
        <f t="shared" si="0"/>
        <v>0</v>
      </c>
      <c r="Y33" s="75">
        <f t="shared" si="1"/>
        <v>0</v>
      </c>
      <c r="Z33" s="75">
        <f t="shared" si="2"/>
        <v>0</v>
      </c>
      <c r="AA33" s="75">
        <f t="shared" si="3"/>
        <v>0</v>
      </c>
      <c r="AB33" s="75">
        <f t="shared" si="4"/>
        <v>0</v>
      </c>
      <c r="AC33" s="75">
        <f t="shared" si="5"/>
        <v>0</v>
      </c>
      <c r="AD33" s="75">
        <f t="shared" si="6"/>
        <v>0</v>
      </c>
      <c r="AE33" s="75">
        <f t="shared" si="7"/>
        <v>0</v>
      </c>
      <c r="AF33" s="75">
        <f t="shared" ref="AF33:AG33" si="37">IF(V$3="Yes",V33*V$4,0)</f>
        <v>0</v>
      </c>
      <c r="AG33" s="76">
        <f t="shared" si="37"/>
        <v>0</v>
      </c>
      <c r="AH33" s="77">
        <f t="shared" si="9"/>
        <v>0</v>
      </c>
      <c r="AI33" s="78">
        <f t="shared" si="10"/>
        <v>0</v>
      </c>
      <c r="AJ33" s="73">
        <f t="shared" si="11"/>
        <v>5.518230166526183</v>
      </c>
    </row>
    <row r="34" spans="1:36" ht="15" x14ac:dyDescent="0.25">
      <c r="A34" s="38" t="s">
        <v>206</v>
      </c>
      <c r="B34" s="62" t="s">
        <v>32</v>
      </c>
      <c r="C34" s="62" t="s">
        <v>186</v>
      </c>
      <c r="D34" s="62">
        <v>1</v>
      </c>
      <c r="E34" s="63">
        <v>84</v>
      </c>
      <c r="F34" s="64">
        <v>42.1</v>
      </c>
      <c r="G34" s="64">
        <v>2.0061051868575261</v>
      </c>
      <c r="H34" s="64">
        <v>38.9</v>
      </c>
      <c r="I34" s="64">
        <v>0.32464218096856501</v>
      </c>
      <c r="J34" s="64">
        <v>81</v>
      </c>
      <c r="K34" s="64">
        <v>1.1829400650707083</v>
      </c>
      <c r="L34" s="64">
        <v>27</v>
      </c>
      <c r="M34" s="64">
        <v>1.2048694240758666</v>
      </c>
      <c r="N34" s="64">
        <v>267.8</v>
      </c>
      <c r="O34" s="64">
        <v>1.8012215998496151</v>
      </c>
      <c r="P34" s="64">
        <v>72.099999999999994</v>
      </c>
      <c r="Q34" s="64">
        <v>-0.14619072064949118</v>
      </c>
      <c r="R34" s="64">
        <v>35.5</v>
      </c>
      <c r="S34" s="64">
        <v>-0.73616522212914248</v>
      </c>
      <c r="T34" s="64">
        <v>30.5</v>
      </c>
      <c r="U34" s="64">
        <v>-0.28130595184181584</v>
      </c>
      <c r="V34" s="65">
        <v>0.157</v>
      </c>
      <c r="W34" s="66">
        <v>17.75</v>
      </c>
      <c r="X34" s="74">
        <f t="shared" si="0"/>
        <v>0</v>
      </c>
      <c r="Y34" s="75">
        <f t="shared" si="1"/>
        <v>0</v>
      </c>
      <c r="Z34" s="75">
        <f t="shared" si="2"/>
        <v>0</v>
      </c>
      <c r="AA34" s="75">
        <f t="shared" si="3"/>
        <v>0</v>
      </c>
      <c r="AB34" s="75">
        <f t="shared" si="4"/>
        <v>0</v>
      </c>
      <c r="AC34" s="75">
        <f t="shared" si="5"/>
        <v>0</v>
      </c>
      <c r="AD34" s="75">
        <f t="shared" si="6"/>
        <v>0</v>
      </c>
      <c r="AE34" s="75">
        <f t="shared" si="7"/>
        <v>0</v>
      </c>
      <c r="AF34" s="75">
        <f t="shared" ref="AF34:AG34" si="38">IF(V$3="Yes",V34*V$4,0)</f>
        <v>0</v>
      </c>
      <c r="AG34" s="76">
        <f t="shared" si="38"/>
        <v>0</v>
      </c>
      <c r="AH34" s="77">
        <f t="shared" si="9"/>
        <v>0</v>
      </c>
      <c r="AI34" s="78">
        <f t="shared" si="10"/>
        <v>0</v>
      </c>
      <c r="AJ34" s="73">
        <f t="shared" si="11"/>
        <v>4.8638155043441422</v>
      </c>
    </row>
    <row r="35" spans="1:36" ht="15" x14ac:dyDescent="0.25">
      <c r="A35" s="38" t="s">
        <v>207</v>
      </c>
      <c r="B35" s="62" t="s">
        <v>32</v>
      </c>
      <c r="C35" s="62" t="s">
        <v>186</v>
      </c>
      <c r="D35" s="62">
        <v>1</v>
      </c>
      <c r="E35" s="63">
        <v>84</v>
      </c>
      <c r="F35" s="64">
        <v>29.6</v>
      </c>
      <c r="G35" s="64">
        <v>0.82597070791327165</v>
      </c>
      <c r="H35" s="64">
        <v>65.8</v>
      </c>
      <c r="I35" s="64">
        <v>2.1883911548580168</v>
      </c>
      <c r="J35" s="64">
        <v>95.3</v>
      </c>
      <c r="K35" s="64">
        <v>1.8352256730259047</v>
      </c>
      <c r="L35" s="64">
        <v>30.3</v>
      </c>
      <c r="M35" s="64">
        <v>1.5192390146886827</v>
      </c>
      <c r="N35" s="64">
        <v>227.4</v>
      </c>
      <c r="O35" s="64">
        <v>1.0501703334565968</v>
      </c>
      <c r="P35" s="64">
        <v>10</v>
      </c>
      <c r="Q35" s="64">
        <v>-1.1650664619693853</v>
      </c>
      <c r="R35" s="64">
        <v>32.200000000000003</v>
      </c>
      <c r="S35" s="64">
        <v>-0.81127383513622708</v>
      </c>
      <c r="T35" s="64">
        <v>33.200000000000003</v>
      </c>
      <c r="U35" s="64">
        <v>-0.15796316411680822</v>
      </c>
      <c r="V35" s="65">
        <v>0.13</v>
      </c>
      <c r="W35" s="66">
        <v>19</v>
      </c>
      <c r="X35" s="74">
        <f t="shared" si="0"/>
        <v>0</v>
      </c>
      <c r="Y35" s="75">
        <f t="shared" si="1"/>
        <v>0</v>
      </c>
      <c r="Z35" s="75">
        <f t="shared" si="2"/>
        <v>0</v>
      </c>
      <c r="AA35" s="75">
        <f t="shared" si="3"/>
        <v>0</v>
      </c>
      <c r="AB35" s="75">
        <f t="shared" si="4"/>
        <v>0</v>
      </c>
      <c r="AC35" s="75">
        <f t="shared" si="5"/>
        <v>0</v>
      </c>
      <c r="AD35" s="75">
        <f t="shared" si="6"/>
        <v>0</v>
      </c>
      <c r="AE35" s="75">
        <f t="shared" si="7"/>
        <v>0</v>
      </c>
      <c r="AF35" s="75">
        <f t="shared" ref="AF35:AG35" si="39">IF(V$3="Yes",V35*V$4,0)</f>
        <v>0</v>
      </c>
      <c r="AG35" s="76">
        <f t="shared" si="39"/>
        <v>0</v>
      </c>
      <c r="AH35" s="77">
        <f t="shared" si="9"/>
        <v>0</v>
      </c>
      <c r="AI35" s="78">
        <f t="shared" si="10"/>
        <v>0</v>
      </c>
      <c r="AJ35" s="73">
        <f t="shared" si="11"/>
        <v>4.0395859157817124</v>
      </c>
    </row>
    <row r="36" spans="1:36" ht="15" x14ac:dyDescent="0.25">
      <c r="A36" s="38" t="s">
        <v>208</v>
      </c>
      <c r="B36" s="62" t="s">
        <v>81</v>
      </c>
      <c r="C36" s="62" t="s">
        <v>153</v>
      </c>
      <c r="D36" s="62">
        <v>1</v>
      </c>
      <c r="E36" s="63">
        <v>84</v>
      </c>
      <c r="F36" s="64">
        <v>34.799999999999997</v>
      </c>
      <c r="G36" s="64">
        <v>1.3169066511540812</v>
      </c>
      <c r="H36" s="64">
        <v>58.7</v>
      </c>
      <c r="I36" s="64">
        <v>1.6964722807087564</v>
      </c>
      <c r="J36" s="64">
        <v>93.4</v>
      </c>
      <c r="K36" s="64">
        <v>1.7485583544864034</v>
      </c>
      <c r="L36" s="64">
        <v>30.6</v>
      </c>
      <c r="M36" s="64">
        <v>1.547818068380757</v>
      </c>
      <c r="N36" s="64">
        <v>211.6</v>
      </c>
      <c r="O36" s="64">
        <v>0.75644236293655509</v>
      </c>
      <c r="P36" s="64">
        <v>72.8</v>
      </c>
      <c r="Q36" s="64">
        <v>-0.13470580891158571</v>
      </c>
      <c r="R36" s="64">
        <v>38.700000000000003</v>
      </c>
      <c r="S36" s="64">
        <v>-0.66333262769802992</v>
      </c>
      <c r="T36" s="64">
        <v>38.700000000000003</v>
      </c>
      <c r="U36" s="64">
        <v>9.3290662730429241E-2</v>
      </c>
      <c r="V36" s="65">
        <v>0.16400000000000001</v>
      </c>
      <c r="W36" s="66">
        <v>19.5</v>
      </c>
      <c r="X36" s="74">
        <f t="shared" si="0"/>
        <v>0</v>
      </c>
      <c r="Y36" s="75">
        <f t="shared" si="1"/>
        <v>0</v>
      </c>
      <c r="Z36" s="75">
        <f t="shared" si="2"/>
        <v>0</v>
      </c>
      <c r="AA36" s="75">
        <f t="shared" si="3"/>
        <v>0</v>
      </c>
      <c r="AB36" s="75">
        <f t="shared" si="4"/>
        <v>0</v>
      </c>
      <c r="AC36" s="75">
        <f t="shared" si="5"/>
        <v>0</v>
      </c>
      <c r="AD36" s="75">
        <f t="shared" si="6"/>
        <v>0</v>
      </c>
      <c r="AE36" s="75">
        <f t="shared" si="7"/>
        <v>0</v>
      </c>
      <c r="AF36" s="75">
        <f t="shared" ref="AF36:AG36" si="40">IF(V$3="Yes",V36*V$4,0)</f>
        <v>0</v>
      </c>
      <c r="AG36" s="76">
        <f t="shared" si="40"/>
        <v>0</v>
      </c>
      <c r="AH36" s="77">
        <f t="shared" si="9"/>
        <v>0</v>
      </c>
      <c r="AI36" s="78">
        <f t="shared" si="10"/>
        <v>0</v>
      </c>
      <c r="AJ36" s="73">
        <f t="shared" si="11"/>
        <v>4.8858772421849803</v>
      </c>
    </row>
    <row r="37" spans="1:36" ht="15" x14ac:dyDescent="0.25">
      <c r="A37" s="38" t="s">
        <v>209</v>
      </c>
      <c r="B37" s="62" t="s">
        <v>28</v>
      </c>
      <c r="C37" s="62" t="s">
        <v>186</v>
      </c>
      <c r="D37" s="62">
        <v>1</v>
      </c>
      <c r="E37" s="63">
        <v>84</v>
      </c>
      <c r="F37" s="64">
        <v>31.7</v>
      </c>
      <c r="G37" s="64">
        <v>1.0242333003759065</v>
      </c>
      <c r="H37" s="64">
        <v>62.4</v>
      </c>
      <c r="I37" s="64">
        <v>1.9528243700541457</v>
      </c>
      <c r="J37" s="64">
        <v>94.2</v>
      </c>
      <c r="K37" s="64">
        <v>1.7850498570293509</v>
      </c>
      <c r="L37" s="64">
        <v>39.5</v>
      </c>
      <c r="M37" s="64">
        <v>2.3956633279122914</v>
      </c>
      <c r="N37" s="64">
        <v>192.4</v>
      </c>
      <c r="O37" s="64">
        <v>0.39950710762106106</v>
      </c>
      <c r="P37" s="64">
        <v>60.5</v>
      </c>
      <c r="Q37" s="64">
        <v>-0.33651211516335211</v>
      </c>
      <c r="R37" s="64">
        <v>39.5</v>
      </c>
      <c r="S37" s="64">
        <v>-0.64512447909025195</v>
      </c>
      <c r="T37" s="64">
        <v>96.6</v>
      </c>
      <c r="U37" s="64">
        <v>2.7383082217222552</v>
      </c>
      <c r="V37" s="65">
        <v>0.16500000000000001</v>
      </c>
      <c r="W37" s="66">
        <v>20.25</v>
      </c>
      <c r="X37" s="74">
        <f t="shared" si="0"/>
        <v>0</v>
      </c>
      <c r="Y37" s="75">
        <f t="shared" si="1"/>
        <v>0</v>
      </c>
      <c r="Z37" s="75">
        <f t="shared" si="2"/>
        <v>0</v>
      </c>
      <c r="AA37" s="75">
        <f t="shared" si="3"/>
        <v>0</v>
      </c>
      <c r="AB37" s="75">
        <f t="shared" si="4"/>
        <v>0</v>
      </c>
      <c r="AC37" s="75">
        <f t="shared" si="5"/>
        <v>0</v>
      </c>
      <c r="AD37" s="75">
        <f t="shared" si="6"/>
        <v>0</v>
      </c>
      <c r="AE37" s="75">
        <f t="shared" si="7"/>
        <v>0</v>
      </c>
      <c r="AF37" s="75">
        <f t="shared" ref="AF37:AG37" si="41">IF(V$3="Yes",V37*V$4,0)</f>
        <v>0</v>
      </c>
      <c r="AG37" s="76">
        <f t="shared" si="41"/>
        <v>0</v>
      </c>
      <c r="AH37" s="77">
        <f t="shared" si="9"/>
        <v>0</v>
      </c>
      <c r="AI37" s="78">
        <f t="shared" si="10"/>
        <v>0</v>
      </c>
      <c r="AJ37" s="73">
        <f t="shared" si="11"/>
        <v>5.2307448339639819</v>
      </c>
    </row>
    <row r="38" spans="1:36" ht="15" x14ac:dyDescent="0.25">
      <c r="A38" s="38" t="s">
        <v>210</v>
      </c>
      <c r="B38" s="62" t="s">
        <v>41</v>
      </c>
      <c r="C38" s="62" t="s">
        <v>181</v>
      </c>
      <c r="D38" s="62">
        <v>1</v>
      </c>
      <c r="E38" s="63">
        <v>84</v>
      </c>
      <c r="F38" s="64">
        <v>12.6</v>
      </c>
      <c r="G38" s="64">
        <v>-0.77901218345091472</v>
      </c>
      <c r="H38" s="64">
        <v>68.8</v>
      </c>
      <c r="I38" s="64">
        <v>2.3962442002731974</v>
      </c>
      <c r="J38" s="64">
        <v>81.400000000000006</v>
      </c>
      <c r="K38" s="64">
        <v>1.2011858163421831</v>
      </c>
      <c r="L38" s="64">
        <v>25.8</v>
      </c>
      <c r="M38" s="64">
        <v>1.0905532093075698</v>
      </c>
      <c r="N38" s="64">
        <v>130.19999999999999</v>
      </c>
      <c r="O38" s="64">
        <v>-0.75681439657809058</v>
      </c>
      <c r="P38" s="64">
        <v>36.1</v>
      </c>
      <c r="Q38" s="64">
        <v>-0.73684332431319777</v>
      </c>
      <c r="R38" s="64">
        <v>139.69999999999999</v>
      </c>
      <c r="S38" s="64">
        <v>1.6354461340339561</v>
      </c>
      <c r="T38" s="64">
        <v>36.5</v>
      </c>
      <c r="U38" s="64">
        <v>-7.2108680084659359E-3</v>
      </c>
      <c r="V38" s="65">
        <v>9.7000000000000003E-2</v>
      </c>
      <c r="W38" s="66">
        <v>23.75</v>
      </c>
      <c r="X38" s="74">
        <f t="shared" si="0"/>
        <v>0</v>
      </c>
      <c r="Y38" s="75">
        <f t="shared" si="1"/>
        <v>0</v>
      </c>
      <c r="Z38" s="75">
        <f t="shared" si="2"/>
        <v>0</v>
      </c>
      <c r="AA38" s="75">
        <f t="shared" si="3"/>
        <v>0</v>
      </c>
      <c r="AB38" s="75">
        <f t="shared" si="4"/>
        <v>0</v>
      </c>
      <c r="AC38" s="75">
        <f t="shared" si="5"/>
        <v>0</v>
      </c>
      <c r="AD38" s="75">
        <f t="shared" si="6"/>
        <v>0</v>
      </c>
      <c r="AE38" s="75">
        <f t="shared" si="7"/>
        <v>0</v>
      </c>
      <c r="AF38" s="75">
        <f t="shared" ref="AF38:AG38" si="42">IF(V$3="Yes",V38*V$4,0)</f>
        <v>0</v>
      </c>
      <c r="AG38" s="76">
        <f t="shared" si="42"/>
        <v>0</v>
      </c>
      <c r="AH38" s="77">
        <f t="shared" si="9"/>
        <v>0</v>
      </c>
      <c r="AI38" s="78">
        <f t="shared" si="10"/>
        <v>0</v>
      </c>
      <c r="AJ38" s="73">
        <f t="shared" si="11"/>
        <v>2.7908674608861102</v>
      </c>
    </row>
    <row r="39" spans="1:36" ht="15" x14ac:dyDescent="0.25">
      <c r="A39" s="38" t="s">
        <v>211</v>
      </c>
      <c r="B39" s="62" t="s">
        <v>43</v>
      </c>
      <c r="C39" s="62" t="s">
        <v>179</v>
      </c>
      <c r="D39" s="62">
        <v>1</v>
      </c>
      <c r="E39" s="63">
        <v>84</v>
      </c>
      <c r="F39" s="64">
        <v>41.7</v>
      </c>
      <c r="G39" s="64">
        <v>1.9683408835313099</v>
      </c>
      <c r="H39" s="64">
        <v>43.8</v>
      </c>
      <c r="I39" s="64">
        <v>0.66413548848002624</v>
      </c>
      <c r="J39" s="64">
        <v>85.5</v>
      </c>
      <c r="K39" s="64">
        <v>1.3882047668747908</v>
      </c>
      <c r="L39" s="64">
        <v>29.6</v>
      </c>
      <c r="M39" s="64">
        <v>1.4525545560738429</v>
      </c>
      <c r="N39" s="64">
        <v>231.4</v>
      </c>
      <c r="O39" s="64">
        <v>1.1245318449806578</v>
      </c>
      <c r="P39" s="64">
        <v>81.2</v>
      </c>
      <c r="Q39" s="64">
        <v>3.1131319432792623E-3</v>
      </c>
      <c r="R39" s="64">
        <v>58.9</v>
      </c>
      <c r="S39" s="64">
        <v>-0.20357687535163277</v>
      </c>
      <c r="T39" s="64">
        <v>27.9</v>
      </c>
      <c r="U39" s="64">
        <v>-0.40008048816960079</v>
      </c>
      <c r="V39" s="65">
        <v>0.18</v>
      </c>
      <c r="W39" s="66">
        <v>20.5</v>
      </c>
      <c r="X39" s="74">
        <f t="shared" si="0"/>
        <v>0</v>
      </c>
      <c r="Y39" s="75">
        <f t="shared" si="1"/>
        <v>0</v>
      </c>
      <c r="Z39" s="75">
        <f t="shared" si="2"/>
        <v>0</v>
      </c>
      <c r="AA39" s="75">
        <f t="shared" si="3"/>
        <v>0</v>
      </c>
      <c r="AB39" s="75">
        <f t="shared" si="4"/>
        <v>0</v>
      </c>
      <c r="AC39" s="75">
        <f t="shared" si="5"/>
        <v>0</v>
      </c>
      <c r="AD39" s="75">
        <f t="shared" si="6"/>
        <v>0</v>
      </c>
      <c r="AE39" s="75">
        <f t="shared" si="7"/>
        <v>0</v>
      </c>
      <c r="AF39" s="75">
        <f t="shared" ref="AF39:AG39" si="43">IF(V$3="Yes",V39*V$4,0)</f>
        <v>0</v>
      </c>
      <c r="AG39" s="76">
        <f t="shared" si="43"/>
        <v>0</v>
      </c>
      <c r="AH39" s="77">
        <f t="shared" si="9"/>
        <v>0</v>
      </c>
      <c r="AI39" s="78">
        <f t="shared" si="10"/>
        <v>0</v>
      </c>
      <c r="AJ39" s="73">
        <f t="shared" si="11"/>
        <v>5.3712349479588344</v>
      </c>
    </row>
    <row r="40" spans="1:36" ht="15" x14ac:dyDescent="0.25">
      <c r="A40" s="38" t="s">
        <v>212</v>
      </c>
      <c r="B40" s="62" t="s">
        <v>23</v>
      </c>
      <c r="C40" s="62" t="s">
        <v>153</v>
      </c>
      <c r="D40" s="62">
        <v>1</v>
      </c>
      <c r="E40" s="63">
        <v>84</v>
      </c>
      <c r="F40" s="64">
        <v>38.700000000000003</v>
      </c>
      <c r="G40" s="64">
        <v>1.6851086085846894</v>
      </c>
      <c r="H40" s="64">
        <v>55.5</v>
      </c>
      <c r="I40" s="64">
        <v>1.4747623655992306</v>
      </c>
      <c r="J40" s="64">
        <v>94.2</v>
      </c>
      <c r="K40" s="64">
        <v>1.7850498570293509</v>
      </c>
      <c r="L40" s="64">
        <v>22</v>
      </c>
      <c r="M40" s="64">
        <v>0.728551862541297</v>
      </c>
      <c r="N40" s="64">
        <v>190.1</v>
      </c>
      <c r="O40" s="64">
        <v>0.35674923849472617</v>
      </c>
      <c r="P40" s="64">
        <v>45.6</v>
      </c>
      <c r="Q40" s="64">
        <v>-0.5809766650130529</v>
      </c>
      <c r="R40" s="64">
        <v>53.8</v>
      </c>
      <c r="S40" s="64">
        <v>-0.31965382272621834</v>
      </c>
      <c r="T40" s="64">
        <v>46.2</v>
      </c>
      <c r="U40" s="64">
        <v>0.43590951752211649</v>
      </c>
      <c r="V40" s="65">
        <v>0.20300000000000001</v>
      </c>
      <c r="W40" s="66">
        <v>21</v>
      </c>
      <c r="X40" s="74">
        <f t="shared" si="0"/>
        <v>0</v>
      </c>
      <c r="Y40" s="75">
        <f t="shared" si="1"/>
        <v>0</v>
      </c>
      <c r="Z40" s="75">
        <f t="shared" si="2"/>
        <v>0</v>
      </c>
      <c r="AA40" s="75">
        <f t="shared" si="3"/>
        <v>0</v>
      </c>
      <c r="AB40" s="75">
        <f t="shared" si="4"/>
        <v>0</v>
      </c>
      <c r="AC40" s="75">
        <f t="shared" si="5"/>
        <v>0</v>
      </c>
      <c r="AD40" s="75">
        <f t="shared" si="6"/>
        <v>0</v>
      </c>
      <c r="AE40" s="75">
        <f t="shared" si="7"/>
        <v>0</v>
      </c>
      <c r="AF40" s="75">
        <f t="shared" ref="AF40:AG40" si="44">IF(V$3="Yes",V40*V$4,0)</f>
        <v>0</v>
      </c>
      <c r="AG40" s="76">
        <f t="shared" si="44"/>
        <v>0</v>
      </c>
      <c r="AH40" s="77">
        <f t="shared" si="9"/>
        <v>0</v>
      </c>
      <c r="AI40" s="78">
        <f t="shared" si="10"/>
        <v>0</v>
      </c>
      <c r="AJ40" s="73">
        <f t="shared" si="11"/>
        <v>3.6759706833671979</v>
      </c>
    </row>
    <row r="41" spans="1:36" ht="15" x14ac:dyDescent="0.25">
      <c r="A41" s="38" t="s">
        <v>213</v>
      </c>
      <c r="B41" s="62" t="s">
        <v>37</v>
      </c>
      <c r="C41" s="62" t="s">
        <v>183</v>
      </c>
      <c r="D41" s="62">
        <v>1</v>
      </c>
      <c r="E41" s="63">
        <v>84</v>
      </c>
      <c r="F41" s="64">
        <v>32.799999999999997</v>
      </c>
      <c r="G41" s="64">
        <v>1.1280851345230001</v>
      </c>
      <c r="H41" s="64">
        <v>52.6</v>
      </c>
      <c r="I41" s="64">
        <v>1.2738377550312225</v>
      </c>
      <c r="J41" s="64">
        <v>85.4</v>
      </c>
      <c r="K41" s="64">
        <v>1.383643329056923</v>
      </c>
      <c r="L41" s="64">
        <v>30.7</v>
      </c>
      <c r="M41" s="64">
        <v>1.5573444196114481</v>
      </c>
      <c r="N41" s="64">
        <v>206</v>
      </c>
      <c r="O41" s="64">
        <v>0.65233624680286939</v>
      </c>
      <c r="P41" s="64">
        <v>133.19999999999999</v>
      </c>
      <c r="Q41" s="64">
        <v>0.85627800390196662</v>
      </c>
      <c r="R41" s="64">
        <v>48.6</v>
      </c>
      <c r="S41" s="64">
        <v>-0.43800678867677573</v>
      </c>
      <c r="T41" s="64">
        <v>40.4</v>
      </c>
      <c r="U41" s="64">
        <v>0.17095093648321147</v>
      </c>
      <c r="V41" s="65">
        <v>0.159</v>
      </c>
      <c r="W41" s="66">
        <v>20.75</v>
      </c>
      <c r="X41" s="74">
        <f t="shared" si="0"/>
        <v>0</v>
      </c>
      <c r="Y41" s="75">
        <f t="shared" si="1"/>
        <v>0</v>
      </c>
      <c r="Z41" s="75">
        <f t="shared" si="2"/>
        <v>0</v>
      </c>
      <c r="AA41" s="75">
        <f t="shared" si="3"/>
        <v>0</v>
      </c>
      <c r="AB41" s="75">
        <f t="shared" si="4"/>
        <v>0</v>
      </c>
      <c r="AC41" s="75">
        <f t="shared" si="5"/>
        <v>0</v>
      </c>
      <c r="AD41" s="75">
        <f t="shared" si="6"/>
        <v>0</v>
      </c>
      <c r="AE41" s="75">
        <f t="shared" si="7"/>
        <v>0</v>
      </c>
      <c r="AF41" s="75">
        <f t="shared" ref="AF41:AG41" si="45">IF(V$3="Yes",V41*V$4,0)</f>
        <v>0</v>
      </c>
      <c r="AG41" s="76">
        <f t="shared" si="45"/>
        <v>0</v>
      </c>
      <c r="AH41" s="77">
        <f t="shared" si="9"/>
        <v>0</v>
      </c>
      <c r="AI41" s="78">
        <f t="shared" si="10"/>
        <v>0</v>
      </c>
      <c r="AJ41" s="73">
        <f t="shared" si="11"/>
        <v>5.2565906050846571</v>
      </c>
    </row>
    <row r="42" spans="1:36" ht="15" x14ac:dyDescent="0.25">
      <c r="A42" s="38" t="s">
        <v>214</v>
      </c>
      <c r="B42" s="62" t="s">
        <v>41</v>
      </c>
      <c r="C42" s="62" t="s">
        <v>186</v>
      </c>
      <c r="D42" s="62">
        <v>1</v>
      </c>
      <c r="E42" s="63">
        <v>84</v>
      </c>
      <c r="F42" s="64">
        <v>45.9</v>
      </c>
      <c r="G42" s="64">
        <v>2.3648660684565788</v>
      </c>
      <c r="H42" s="64">
        <v>37.1</v>
      </c>
      <c r="I42" s="64">
        <v>0.19993035371945705</v>
      </c>
      <c r="J42" s="64">
        <v>83</v>
      </c>
      <c r="K42" s="64">
        <v>1.2741688214280789</v>
      </c>
      <c r="L42" s="64">
        <v>24.2</v>
      </c>
      <c r="M42" s="64">
        <v>0.93813158961650744</v>
      </c>
      <c r="N42" s="64">
        <v>266.2</v>
      </c>
      <c r="O42" s="64">
        <v>1.7714769952399894</v>
      </c>
      <c r="P42" s="64">
        <v>52.5</v>
      </c>
      <c r="Q42" s="64">
        <v>-0.46776824931084254</v>
      </c>
      <c r="R42" s="64">
        <v>26.3</v>
      </c>
      <c r="S42" s="64">
        <v>-0.94555893111859068</v>
      </c>
      <c r="T42" s="64">
        <v>13.7</v>
      </c>
      <c r="U42" s="64">
        <v>-1.0487721865751956</v>
      </c>
      <c r="V42" s="65">
        <v>0.17199999999999999</v>
      </c>
      <c r="W42" s="66">
        <v>18.25</v>
      </c>
      <c r="X42" s="74">
        <f t="shared" si="0"/>
        <v>0</v>
      </c>
      <c r="Y42" s="75">
        <f t="shared" si="1"/>
        <v>0</v>
      </c>
      <c r="Z42" s="75">
        <f t="shared" si="2"/>
        <v>0</v>
      </c>
      <c r="AA42" s="75">
        <f t="shared" si="3"/>
        <v>0</v>
      </c>
      <c r="AB42" s="75">
        <f t="shared" si="4"/>
        <v>0</v>
      </c>
      <c r="AC42" s="75">
        <f t="shared" si="5"/>
        <v>0</v>
      </c>
      <c r="AD42" s="75">
        <f t="shared" si="6"/>
        <v>0</v>
      </c>
      <c r="AE42" s="75">
        <f t="shared" si="7"/>
        <v>0</v>
      </c>
      <c r="AF42" s="75">
        <f t="shared" ref="AF42:AG42" si="46">IF(V$3="Yes",V42*V$4,0)</f>
        <v>0</v>
      </c>
      <c r="AG42" s="76">
        <f t="shared" si="46"/>
        <v>0</v>
      </c>
      <c r="AH42" s="77">
        <f t="shared" si="9"/>
        <v>0</v>
      </c>
      <c r="AI42" s="78">
        <f t="shared" si="10"/>
        <v>0</v>
      </c>
      <c r="AJ42" s="73">
        <f t="shared" si="11"/>
        <v>4.3327103104533524</v>
      </c>
    </row>
    <row r="43" spans="1:36" ht="15" x14ac:dyDescent="0.25">
      <c r="A43" s="38" t="s">
        <v>215</v>
      </c>
      <c r="B43" s="62" t="s">
        <v>28</v>
      </c>
      <c r="C43" s="62" t="s">
        <v>196</v>
      </c>
      <c r="D43" s="62">
        <v>1</v>
      </c>
      <c r="E43" s="63">
        <v>84</v>
      </c>
      <c r="F43" s="64">
        <v>41</v>
      </c>
      <c r="G43" s="64">
        <v>1.9022533527104319</v>
      </c>
      <c r="H43" s="64">
        <v>44.3</v>
      </c>
      <c r="I43" s="64">
        <v>0.69877766271588992</v>
      </c>
      <c r="J43" s="64">
        <v>85.3</v>
      </c>
      <c r="K43" s="64">
        <v>1.3790818912390539</v>
      </c>
      <c r="L43" s="64">
        <v>39.299999999999997</v>
      </c>
      <c r="M43" s="64">
        <v>2.3766106254509074</v>
      </c>
      <c r="N43" s="64">
        <v>219.5</v>
      </c>
      <c r="O43" s="64">
        <v>0.90330634819657574</v>
      </c>
      <c r="P43" s="64">
        <v>51.8</v>
      </c>
      <c r="Q43" s="64">
        <v>-0.47925316104874804</v>
      </c>
      <c r="R43" s="64">
        <v>52.3</v>
      </c>
      <c r="S43" s="64">
        <v>-0.35379410136580219</v>
      </c>
      <c r="T43" s="64">
        <v>27.7</v>
      </c>
      <c r="U43" s="64">
        <v>-0.40921699096404568</v>
      </c>
      <c r="V43" s="65">
        <v>0.187</v>
      </c>
      <c r="W43" s="66">
        <v>20.25</v>
      </c>
      <c r="X43" s="74">
        <f t="shared" si="0"/>
        <v>0</v>
      </c>
      <c r="Y43" s="75">
        <f t="shared" si="1"/>
        <v>0</v>
      </c>
      <c r="Z43" s="75">
        <f t="shared" si="2"/>
        <v>0</v>
      </c>
      <c r="AA43" s="75">
        <f t="shared" si="3"/>
        <v>0</v>
      </c>
      <c r="AB43" s="75">
        <f t="shared" si="4"/>
        <v>0</v>
      </c>
      <c r="AC43" s="75">
        <f t="shared" si="5"/>
        <v>0</v>
      </c>
      <c r="AD43" s="75">
        <f t="shared" si="6"/>
        <v>0</v>
      </c>
      <c r="AE43" s="75">
        <f t="shared" si="7"/>
        <v>0</v>
      </c>
      <c r="AF43" s="75">
        <f t="shared" ref="AF43:AG43" si="47">IF(V$3="Yes",V43*V$4,0)</f>
        <v>0</v>
      </c>
      <c r="AG43" s="76">
        <f t="shared" si="47"/>
        <v>0</v>
      </c>
      <c r="AH43" s="77">
        <f t="shared" si="9"/>
        <v>0</v>
      </c>
      <c r="AI43" s="78">
        <f t="shared" si="10"/>
        <v>0</v>
      </c>
      <c r="AJ43" s="73">
        <f t="shared" si="11"/>
        <v>5.5590918507168441</v>
      </c>
    </row>
    <row r="44" spans="1:36" ht="15" x14ac:dyDescent="0.25">
      <c r="A44" s="38" t="s">
        <v>216</v>
      </c>
      <c r="B44" s="62" t="s">
        <v>49</v>
      </c>
      <c r="C44" s="62" t="s">
        <v>183</v>
      </c>
      <c r="D44" s="62">
        <v>1</v>
      </c>
      <c r="E44" s="63">
        <v>84</v>
      </c>
      <c r="F44" s="64">
        <v>33.799999999999997</v>
      </c>
      <c r="G44" s="64">
        <v>1.222495892838541</v>
      </c>
      <c r="H44" s="64">
        <v>46.5</v>
      </c>
      <c r="I44" s="64">
        <v>0.85120322935368919</v>
      </c>
      <c r="J44" s="64">
        <v>80.3</v>
      </c>
      <c r="K44" s="64">
        <v>1.1510100003456287</v>
      </c>
      <c r="L44" s="64">
        <v>16.2</v>
      </c>
      <c r="M44" s="64">
        <v>0.17602349116119576</v>
      </c>
      <c r="N44" s="64">
        <v>235.9</v>
      </c>
      <c r="O44" s="64">
        <v>1.2081885454452272</v>
      </c>
      <c r="P44" s="64">
        <v>183.4</v>
      </c>
      <c r="Q44" s="64">
        <v>1.6799102456774697</v>
      </c>
      <c r="R44" s="64">
        <v>58.4</v>
      </c>
      <c r="S44" s="64">
        <v>-0.21495696823149416</v>
      </c>
      <c r="T44" s="64">
        <v>22.1</v>
      </c>
      <c r="U44" s="64">
        <v>-0.66503906920850553</v>
      </c>
      <c r="V44" s="65">
        <v>0.14299999999999999</v>
      </c>
      <c r="W44" s="66">
        <v>18.5</v>
      </c>
      <c r="X44" s="74">
        <f t="shared" si="0"/>
        <v>0</v>
      </c>
      <c r="Y44" s="75">
        <f t="shared" si="1"/>
        <v>0</v>
      </c>
      <c r="Z44" s="75">
        <f t="shared" si="2"/>
        <v>0</v>
      </c>
      <c r="AA44" s="75">
        <f t="shared" si="3"/>
        <v>0</v>
      </c>
      <c r="AB44" s="75">
        <f t="shared" si="4"/>
        <v>0</v>
      </c>
      <c r="AC44" s="75">
        <f t="shared" si="5"/>
        <v>0</v>
      </c>
      <c r="AD44" s="75">
        <f t="shared" si="6"/>
        <v>0</v>
      </c>
      <c r="AE44" s="75">
        <f t="shared" si="7"/>
        <v>0</v>
      </c>
      <c r="AF44" s="75">
        <f t="shared" ref="AF44:AG44" si="48">IF(V$3="Yes",V44*V$4,0)</f>
        <v>0</v>
      </c>
      <c r="AG44" s="76">
        <f t="shared" si="48"/>
        <v>0</v>
      </c>
      <c r="AH44" s="77">
        <f t="shared" si="9"/>
        <v>0</v>
      </c>
      <c r="AI44" s="78">
        <f t="shared" si="10"/>
        <v>0</v>
      </c>
      <c r="AJ44" s="73">
        <f t="shared" si="11"/>
        <v>4.9162210469000049</v>
      </c>
    </row>
    <row r="45" spans="1:36" ht="15" x14ac:dyDescent="0.25">
      <c r="A45" s="38" t="s">
        <v>218</v>
      </c>
      <c r="B45" s="62" t="s">
        <v>74</v>
      </c>
      <c r="C45" s="62" t="s">
        <v>186</v>
      </c>
      <c r="D45" s="62">
        <v>1</v>
      </c>
      <c r="E45" s="63">
        <v>84</v>
      </c>
      <c r="F45" s="64">
        <v>38</v>
      </c>
      <c r="G45" s="64">
        <v>1.6190210777638108</v>
      </c>
      <c r="H45" s="64">
        <v>42.4</v>
      </c>
      <c r="I45" s="64">
        <v>0.56713740061960916</v>
      </c>
      <c r="J45" s="64">
        <v>80.400000000000006</v>
      </c>
      <c r="K45" s="64">
        <v>1.1555714381634978</v>
      </c>
      <c r="L45" s="64">
        <v>23.3</v>
      </c>
      <c r="M45" s="64">
        <v>0.85239442854028513</v>
      </c>
      <c r="N45" s="64">
        <v>278.7</v>
      </c>
      <c r="O45" s="64">
        <v>2.0038567187526808</v>
      </c>
      <c r="P45" s="64">
        <v>36.799999999999997</v>
      </c>
      <c r="Q45" s="64">
        <v>-0.72535841257529254</v>
      </c>
      <c r="R45" s="64">
        <v>42.7</v>
      </c>
      <c r="S45" s="64">
        <v>-0.57229188465913938</v>
      </c>
      <c r="T45" s="64">
        <v>26.7</v>
      </c>
      <c r="U45" s="64">
        <v>-0.45489950493627074</v>
      </c>
      <c r="V45" s="65">
        <v>0.13700000000000001</v>
      </c>
      <c r="W45" s="66">
        <v>18.5</v>
      </c>
      <c r="X45" s="74">
        <f t="shared" si="0"/>
        <v>0</v>
      </c>
      <c r="Y45" s="75">
        <f t="shared" si="1"/>
        <v>0</v>
      </c>
      <c r="Z45" s="75">
        <f t="shared" si="2"/>
        <v>0</v>
      </c>
      <c r="AA45" s="75">
        <f t="shared" si="3"/>
        <v>0</v>
      </c>
      <c r="AB45" s="75">
        <f t="shared" si="4"/>
        <v>0</v>
      </c>
      <c r="AC45" s="75">
        <f t="shared" si="5"/>
        <v>0</v>
      </c>
      <c r="AD45" s="75">
        <f t="shared" si="6"/>
        <v>0</v>
      </c>
      <c r="AE45" s="75">
        <f t="shared" si="7"/>
        <v>0</v>
      </c>
      <c r="AF45" s="75">
        <f t="shared" ref="AF45:AG45" si="49">IF(V$3="Yes",V45*V$4,0)</f>
        <v>0</v>
      </c>
      <c r="AG45" s="76">
        <f t="shared" si="49"/>
        <v>0</v>
      </c>
      <c r="AH45" s="77">
        <f t="shared" si="9"/>
        <v>0</v>
      </c>
      <c r="AI45" s="78">
        <f t="shared" si="10"/>
        <v>0</v>
      </c>
      <c r="AJ45" s="73">
        <f t="shared" si="11"/>
        <v>4.1216659087958076</v>
      </c>
    </row>
    <row r="46" spans="1:36" ht="15" x14ac:dyDescent="0.25">
      <c r="A46" s="38" t="s">
        <v>219</v>
      </c>
      <c r="B46" s="62" t="s">
        <v>47</v>
      </c>
      <c r="C46" s="62" t="s">
        <v>181</v>
      </c>
      <c r="D46" s="62">
        <v>1</v>
      </c>
      <c r="E46" s="63">
        <v>84</v>
      </c>
      <c r="F46" s="64">
        <v>13.2</v>
      </c>
      <c r="G46" s="64">
        <v>-0.72236572846159042</v>
      </c>
      <c r="H46" s="64">
        <v>51.6</v>
      </c>
      <c r="I46" s="64">
        <v>1.2045534065594958</v>
      </c>
      <c r="J46" s="64">
        <v>64.8</v>
      </c>
      <c r="K46" s="64">
        <v>0.44398713857601058</v>
      </c>
      <c r="L46" s="64">
        <v>19.2</v>
      </c>
      <c r="M46" s="64">
        <v>0.46181402808193778</v>
      </c>
      <c r="N46" s="64">
        <v>173.4</v>
      </c>
      <c r="O46" s="64">
        <v>4.6289927881771178E-2</v>
      </c>
      <c r="P46" s="64">
        <v>79.900000000000006</v>
      </c>
      <c r="Q46" s="64">
        <v>-1.8215989855687807E-2</v>
      </c>
      <c r="R46" s="64">
        <v>147.80000000000001</v>
      </c>
      <c r="S46" s="64">
        <v>1.8198036386877099</v>
      </c>
      <c r="T46" s="64">
        <v>29.8</v>
      </c>
      <c r="U46" s="64">
        <v>-0.31328371162237317</v>
      </c>
      <c r="V46" s="65">
        <v>7.5999999999999998E-2</v>
      </c>
      <c r="W46" s="66">
        <v>25.75</v>
      </c>
      <c r="X46" s="74">
        <f t="shared" si="0"/>
        <v>0</v>
      </c>
      <c r="Y46" s="75">
        <f t="shared" si="1"/>
        <v>0</v>
      </c>
      <c r="Z46" s="75">
        <f t="shared" si="2"/>
        <v>0</v>
      </c>
      <c r="AA46" s="75">
        <f t="shared" si="3"/>
        <v>0</v>
      </c>
      <c r="AB46" s="75">
        <f t="shared" si="4"/>
        <v>0</v>
      </c>
      <c r="AC46" s="75">
        <f t="shared" si="5"/>
        <v>0</v>
      </c>
      <c r="AD46" s="75">
        <f t="shared" si="6"/>
        <v>0</v>
      </c>
      <c r="AE46" s="75">
        <f t="shared" si="7"/>
        <v>0</v>
      </c>
      <c r="AF46" s="75">
        <f t="shared" ref="AF46:AG46" si="50">IF(V$3="Yes",V46*V$4,0)</f>
        <v>0</v>
      </c>
      <c r="AG46" s="76">
        <f t="shared" si="50"/>
        <v>0</v>
      </c>
      <c r="AH46" s="77">
        <f t="shared" si="9"/>
        <v>0</v>
      </c>
      <c r="AI46" s="78">
        <f t="shared" si="10"/>
        <v>0</v>
      </c>
      <c r="AJ46" s="73">
        <f t="shared" si="11"/>
        <v>2.5856653479724692</v>
      </c>
    </row>
    <row r="47" spans="1:36" ht="15" x14ac:dyDescent="0.25">
      <c r="A47" s="38" t="s">
        <v>217</v>
      </c>
      <c r="B47" s="62" t="s">
        <v>43</v>
      </c>
      <c r="C47" s="62" t="s">
        <v>183</v>
      </c>
      <c r="D47" s="62">
        <v>1</v>
      </c>
      <c r="E47" s="63">
        <v>84</v>
      </c>
      <c r="F47" s="64">
        <v>32.5</v>
      </c>
      <c r="G47" s="64">
        <v>1.0997619070283389</v>
      </c>
      <c r="H47" s="64">
        <v>35.9</v>
      </c>
      <c r="I47" s="64">
        <v>0.11678913555338442</v>
      </c>
      <c r="J47" s="64">
        <v>68.400000000000006</v>
      </c>
      <c r="K47" s="64">
        <v>0.60819890001927768</v>
      </c>
      <c r="L47" s="64">
        <v>20.2</v>
      </c>
      <c r="M47" s="64">
        <v>0.5570775403888516</v>
      </c>
      <c r="N47" s="64">
        <v>272</v>
      </c>
      <c r="O47" s="64">
        <v>1.8793011869498788</v>
      </c>
      <c r="P47" s="64">
        <v>244.6</v>
      </c>
      <c r="Q47" s="64">
        <v>2.6840196719057707</v>
      </c>
      <c r="R47" s="64">
        <v>29.9</v>
      </c>
      <c r="S47" s="64">
        <v>-0.86362226238358941</v>
      </c>
      <c r="T47" s="64">
        <v>108.9</v>
      </c>
      <c r="U47" s="64">
        <v>3.3002031435806232</v>
      </c>
      <c r="V47" s="65">
        <v>0.12</v>
      </c>
      <c r="W47" s="66">
        <v>17.25</v>
      </c>
      <c r="X47" s="74">
        <f t="shared" si="0"/>
        <v>0</v>
      </c>
      <c r="Y47" s="75">
        <f t="shared" si="1"/>
        <v>0</v>
      </c>
      <c r="Z47" s="75">
        <f t="shared" si="2"/>
        <v>0</v>
      </c>
      <c r="AA47" s="75">
        <f t="shared" si="3"/>
        <v>0</v>
      </c>
      <c r="AB47" s="75">
        <f t="shared" si="4"/>
        <v>0</v>
      </c>
      <c r="AC47" s="75">
        <f t="shared" si="5"/>
        <v>0</v>
      </c>
      <c r="AD47" s="75">
        <f t="shared" si="6"/>
        <v>0</v>
      </c>
      <c r="AE47" s="75">
        <f t="shared" si="7"/>
        <v>0</v>
      </c>
      <c r="AF47" s="75">
        <f t="shared" ref="AF47:AG47" si="51">IF(V$3="Yes",V47*V$4,0)</f>
        <v>0</v>
      </c>
      <c r="AG47" s="76">
        <f t="shared" si="51"/>
        <v>0</v>
      </c>
      <c r="AH47" s="77">
        <f t="shared" si="9"/>
        <v>0</v>
      </c>
      <c r="AI47" s="78">
        <f t="shared" si="10"/>
        <v>0</v>
      </c>
      <c r="AJ47" s="73">
        <f t="shared" si="11"/>
        <v>5.456971383232136</v>
      </c>
    </row>
    <row r="48" spans="1:36" ht="15" x14ac:dyDescent="0.25">
      <c r="A48" s="38" t="s">
        <v>220</v>
      </c>
      <c r="B48" s="62" t="s">
        <v>53</v>
      </c>
      <c r="C48" s="62" t="s">
        <v>191</v>
      </c>
      <c r="D48" s="62">
        <v>1</v>
      </c>
      <c r="E48" s="63">
        <v>84</v>
      </c>
      <c r="F48" s="64">
        <v>36.6</v>
      </c>
      <c r="G48" s="64">
        <v>1.486846016122054</v>
      </c>
      <c r="H48" s="64">
        <v>54.3</v>
      </c>
      <c r="I48" s="64">
        <v>1.3916211474331579</v>
      </c>
      <c r="J48" s="64">
        <v>90.9</v>
      </c>
      <c r="K48" s="64">
        <v>1.6345224090396908</v>
      </c>
      <c r="L48" s="64">
        <v>28.2</v>
      </c>
      <c r="M48" s="64">
        <v>1.319185638844163</v>
      </c>
      <c r="N48" s="64">
        <v>247.3</v>
      </c>
      <c r="O48" s="64">
        <v>1.4201188532888012</v>
      </c>
      <c r="P48" s="64">
        <v>10.4</v>
      </c>
      <c r="Q48" s="64">
        <v>-1.1585036552620107</v>
      </c>
      <c r="R48" s="64">
        <v>14.3</v>
      </c>
      <c r="S48" s="64">
        <v>-1.2186811602352623</v>
      </c>
      <c r="T48" s="64">
        <v>18.5</v>
      </c>
      <c r="U48" s="64">
        <v>-0.82949611950851554</v>
      </c>
      <c r="V48" s="65">
        <v>0.14799999999999999</v>
      </c>
      <c r="W48" s="66">
        <v>19.75</v>
      </c>
      <c r="X48" s="74">
        <f t="shared" si="0"/>
        <v>0</v>
      </c>
      <c r="Y48" s="75">
        <f t="shared" si="1"/>
        <v>0</v>
      </c>
      <c r="Z48" s="75">
        <f t="shared" si="2"/>
        <v>0</v>
      </c>
      <c r="AA48" s="75">
        <f t="shared" si="3"/>
        <v>0</v>
      </c>
      <c r="AB48" s="75">
        <f t="shared" si="4"/>
        <v>0</v>
      </c>
      <c r="AC48" s="75">
        <f t="shared" si="5"/>
        <v>0</v>
      </c>
      <c r="AD48" s="75">
        <f t="shared" si="6"/>
        <v>0</v>
      </c>
      <c r="AE48" s="75">
        <f t="shared" si="7"/>
        <v>0</v>
      </c>
      <c r="AF48" s="75">
        <f t="shared" ref="AF48:AG48" si="52">IF(V$3="Yes",V48*V$4,0)</f>
        <v>0</v>
      </c>
      <c r="AG48" s="76">
        <f t="shared" si="52"/>
        <v>0</v>
      </c>
      <c r="AH48" s="77">
        <f t="shared" si="9"/>
        <v>0</v>
      </c>
      <c r="AI48" s="78">
        <f t="shared" si="10"/>
        <v>0</v>
      </c>
      <c r="AJ48" s="73">
        <f t="shared" si="11"/>
        <v>3.7589084872372527</v>
      </c>
    </row>
    <row r="49" spans="1:36" ht="15" x14ac:dyDescent="0.25">
      <c r="A49" s="38" t="s">
        <v>221</v>
      </c>
      <c r="B49" s="62" t="s">
        <v>68</v>
      </c>
      <c r="C49" s="62" t="s">
        <v>179</v>
      </c>
      <c r="D49" s="62">
        <v>1</v>
      </c>
      <c r="E49" s="63">
        <v>84</v>
      </c>
      <c r="F49" s="64">
        <v>33.299999999999997</v>
      </c>
      <c r="G49" s="64">
        <v>1.1752905136807705</v>
      </c>
      <c r="H49" s="64">
        <v>58.1</v>
      </c>
      <c r="I49" s="64">
        <v>1.6549016716257203</v>
      </c>
      <c r="J49" s="64">
        <v>91.4</v>
      </c>
      <c r="K49" s="64">
        <v>1.6573295981290335</v>
      </c>
      <c r="L49" s="64">
        <v>32.5</v>
      </c>
      <c r="M49" s="64">
        <v>1.7288187417638934</v>
      </c>
      <c r="N49" s="64">
        <v>179.4</v>
      </c>
      <c r="O49" s="64">
        <v>0.15783219516786248</v>
      </c>
      <c r="P49" s="64">
        <v>42</v>
      </c>
      <c r="Q49" s="64">
        <v>-0.64004192537942373</v>
      </c>
      <c r="R49" s="64">
        <v>64.599999999999994</v>
      </c>
      <c r="S49" s="64">
        <v>-7.3843816521213843E-2</v>
      </c>
      <c r="T49" s="64">
        <v>14.2</v>
      </c>
      <c r="U49" s="64">
        <v>-1.0259309295890831</v>
      </c>
      <c r="V49" s="65">
        <v>0.185</v>
      </c>
      <c r="W49" s="66">
        <v>19.25</v>
      </c>
      <c r="X49" s="74">
        <f t="shared" si="0"/>
        <v>0</v>
      </c>
      <c r="Y49" s="75">
        <f t="shared" si="1"/>
        <v>0</v>
      </c>
      <c r="Z49" s="75">
        <f t="shared" si="2"/>
        <v>0</v>
      </c>
      <c r="AA49" s="75">
        <f t="shared" si="3"/>
        <v>0</v>
      </c>
      <c r="AB49" s="75">
        <f t="shared" si="4"/>
        <v>0</v>
      </c>
      <c r="AC49" s="75">
        <f t="shared" si="5"/>
        <v>0</v>
      </c>
      <c r="AD49" s="75">
        <f t="shared" si="6"/>
        <v>0</v>
      </c>
      <c r="AE49" s="75">
        <f t="shared" si="7"/>
        <v>0</v>
      </c>
      <c r="AF49" s="75">
        <f t="shared" ref="AF49:AG49" si="53">IF(V$3="Yes",V49*V$4,0)</f>
        <v>0</v>
      </c>
      <c r="AG49" s="76">
        <f t="shared" si="53"/>
        <v>0</v>
      </c>
      <c r="AH49" s="77">
        <f t="shared" si="9"/>
        <v>0</v>
      </c>
      <c r="AI49" s="78">
        <f t="shared" si="10"/>
        <v>0</v>
      </c>
      <c r="AJ49" s="73">
        <f t="shared" si="11"/>
        <v>4.3647568800721395</v>
      </c>
    </row>
    <row r="50" spans="1:36" ht="15" x14ac:dyDescent="0.25">
      <c r="A50" s="38" t="s">
        <v>222</v>
      </c>
      <c r="B50" s="62" t="s">
        <v>37</v>
      </c>
      <c r="C50" s="62" t="s">
        <v>181</v>
      </c>
      <c r="D50" s="62">
        <v>1</v>
      </c>
      <c r="E50" s="63">
        <v>84</v>
      </c>
      <c r="F50" s="64">
        <v>16.7</v>
      </c>
      <c r="G50" s="64">
        <v>-0.39192807435719934</v>
      </c>
      <c r="H50" s="64">
        <v>46.5</v>
      </c>
      <c r="I50" s="64">
        <v>0.85120322935368919</v>
      </c>
      <c r="J50" s="64">
        <v>63.2</v>
      </c>
      <c r="K50" s="64">
        <v>0.3710041334901148</v>
      </c>
      <c r="L50" s="64">
        <v>25.4</v>
      </c>
      <c r="M50" s="64">
        <v>1.0524478043848042</v>
      </c>
      <c r="N50" s="64">
        <v>191.6</v>
      </c>
      <c r="O50" s="64">
        <v>0.38463480531624872</v>
      </c>
      <c r="P50" s="64">
        <v>36.1</v>
      </c>
      <c r="Q50" s="64">
        <v>-0.73684332431319777</v>
      </c>
      <c r="R50" s="64">
        <v>156.5</v>
      </c>
      <c r="S50" s="64">
        <v>2.0178172547972966</v>
      </c>
      <c r="T50" s="64">
        <v>11.4</v>
      </c>
      <c r="U50" s="64">
        <v>-1.1538419687113128</v>
      </c>
      <c r="V50" s="65">
        <v>8.6999999999999994E-2</v>
      </c>
      <c r="W50" s="66">
        <v>24.75</v>
      </c>
      <c r="X50" s="74">
        <f t="shared" si="0"/>
        <v>0</v>
      </c>
      <c r="Y50" s="75">
        <f t="shared" si="1"/>
        <v>0</v>
      </c>
      <c r="Z50" s="75">
        <f t="shared" si="2"/>
        <v>0</v>
      </c>
      <c r="AA50" s="75">
        <f t="shared" si="3"/>
        <v>0</v>
      </c>
      <c r="AB50" s="75">
        <f t="shared" si="4"/>
        <v>0</v>
      </c>
      <c r="AC50" s="75">
        <f t="shared" si="5"/>
        <v>0</v>
      </c>
      <c r="AD50" s="75">
        <f t="shared" si="6"/>
        <v>0</v>
      </c>
      <c r="AE50" s="75">
        <f t="shared" si="7"/>
        <v>0</v>
      </c>
      <c r="AF50" s="75">
        <f t="shared" ref="AF50:AG50" si="54">IF(V$3="Yes",V50*V$4,0)</f>
        <v>0</v>
      </c>
      <c r="AG50" s="76">
        <f t="shared" si="54"/>
        <v>0</v>
      </c>
      <c r="AH50" s="77">
        <f t="shared" si="9"/>
        <v>0</v>
      </c>
      <c r="AI50" s="78">
        <f t="shared" si="10"/>
        <v>0</v>
      </c>
      <c r="AJ50" s="73">
        <f t="shared" si="11"/>
        <v>3.1152862751359924</v>
      </c>
    </row>
    <row r="51" spans="1:36" ht="15" x14ac:dyDescent="0.25">
      <c r="A51" s="38" t="s">
        <v>223</v>
      </c>
      <c r="B51" s="62" t="s">
        <v>25</v>
      </c>
      <c r="C51" s="62" t="s">
        <v>181</v>
      </c>
      <c r="D51" s="62">
        <v>1</v>
      </c>
      <c r="E51" s="63">
        <v>84</v>
      </c>
      <c r="F51" s="64">
        <v>13.8</v>
      </c>
      <c r="G51" s="64">
        <v>-0.66571927347226623</v>
      </c>
      <c r="H51" s="64">
        <v>59.2</v>
      </c>
      <c r="I51" s="64">
        <v>1.7311144549446196</v>
      </c>
      <c r="J51" s="64">
        <v>73</v>
      </c>
      <c r="K51" s="64">
        <v>0.81802503964122797</v>
      </c>
      <c r="L51" s="64">
        <v>29.8</v>
      </c>
      <c r="M51" s="64">
        <v>1.4716072585352258</v>
      </c>
      <c r="N51" s="64">
        <v>139.6</v>
      </c>
      <c r="O51" s="64">
        <v>-0.58206484449654661</v>
      </c>
      <c r="P51" s="64">
        <v>38.200000000000003</v>
      </c>
      <c r="Q51" s="64">
        <v>-0.70238858909948165</v>
      </c>
      <c r="R51" s="64">
        <v>117.6</v>
      </c>
      <c r="S51" s="64">
        <v>1.1324460287440861</v>
      </c>
      <c r="T51" s="64">
        <v>32.6</v>
      </c>
      <c r="U51" s="64">
        <v>-0.18537267250014319</v>
      </c>
      <c r="V51" s="65">
        <v>9.9000000000000005E-2</v>
      </c>
      <c r="W51" s="66">
        <v>23.25</v>
      </c>
      <c r="X51" s="74">
        <f t="shared" si="0"/>
        <v>0</v>
      </c>
      <c r="Y51" s="75">
        <f t="shared" si="1"/>
        <v>0</v>
      </c>
      <c r="Z51" s="75">
        <f t="shared" si="2"/>
        <v>0</v>
      </c>
      <c r="AA51" s="75">
        <f t="shared" si="3"/>
        <v>0</v>
      </c>
      <c r="AB51" s="75">
        <f t="shared" si="4"/>
        <v>0</v>
      </c>
      <c r="AC51" s="75">
        <f t="shared" si="5"/>
        <v>0</v>
      </c>
      <c r="AD51" s="75">
        <f t="shared" si="6"/>
        <v>0</v>
      </c>
      <c r="AE51" s="75">
        <f t="shared" si="7"/>
        <v>0</v>
      </c>
      <c r="AF51" s="75">
        <f t="shared" ref="AF51:AG51" si="55">IF(V$3="Yes",V51*V$4,0)</f>
        <v>0</v>
      </c>
      <c r="AG51" s="76">
        <f t="shared" si="55"/>
        <v>0</v>
      </c>
      <c r="AH51" s="77">
        <f t="shared" si="9"/>
        <v>0</v>
      </c>
      <c r="AI51" s="78">
        <f t="shared" si="10"/>
        <v>0</v>
      </c>
      <c r="AJ51" s="73">
        <f t="shared" si="11"/>
        <v>2.4225780896974731</v>
      </c>
    </row>
    <row r="52" spans="1:36" ht="15" x14ac:dyDescent="0.25">
      <c r="A52" s="38" t="s">
        <v>224</v>
      </c>
      <c r="B52" s="62" t="s">
        <v>74</v>
      </c>
      <c r="C52" s="62" t="s">
        <v>181</v>
      </c>
      <c r="D52" s="62">
        <v>1</v>
      </c>
      <c r="E52" s="63">
        <v>84</v>
      </c>
      <c r="F52" s="64">
        <v>10.1</v>
      </c>
      <c r="G52" s="64">
        <v>-1.0150390792397657</v>
      </c>
      <c r="H52" s="64">
        <v>42.7</v>
      </c>
      <c r="I52" s="64">
        <v>0.58792270516112732</v>
      </c>
      <c r="J52" s="64">
        <v>52.8</v>
      </c>
      <c r="K52" s="64">
        <v>-0.10338539956820962</v>
      </c>
      <c r="L52" s="64">
        <v>23</v>
      </c>
      <c r="M52" s="64">
        <v>0.8238153748482111</v>
      </c>
      <c r="N52" s="64">
        <v>177.8</v>
      </c>
      <c r="O52" s="64">
        <v>0.12808759055823785</v>
      </c>
      <c r="P52" s="64">
        <v>139.80000000000001</v>
      </c>
      <c r="Q52" s="64">
        <v>0.96456431457364677</v>
      </c>
      <c r="R52" s="64">
        <v>181.6</v>
      </c>
      <c r="S52" s="64">
        <v>2.5890979173663347</v>
      </c>
      <c r="T52" s="64">
        <v>49.4</v>
      </c>
      <c r="U52" s="64">
        <v>0.58209356223323661</v>
      </c>
      <c r="V52" s="65">
        <v>5.7000000000000002E-2</v>
      </c>
      <c r="W52" s="66">
        <v>25</v>
      </c>
      <c r="X52" s="74">
        <f t="shared" si="0"/>
        <v>0</v>
      </c>
      <c r="Y52" s="75">
        <f t="shared" si="1"/>
        <v>0</v>
      </c>
      <c r="Z52" s="75">
        <f t="shared" si="2"/>
        <v>0</v>
      </c>
      <c r="AA52" s="75">
        <f t="shared" si="3"/>
        <v>0</v>
      </c>
      <c r="AB52" s="75">
        <f t="shared" si="4"/>
        <v>0</v>
      </c>
      <c r="AC52" s="75">
        <f t="shared" si="5"/>
        <v>0</v>
      </c>
      <c r="AD52" s="75">
        <f t="shared" si="6"/>
        <v>0</v>
      </c>
      <c r="AE52" s="75">
        <f t="shared" si="7"/>
        <v>0</v>
      </c>
      <c r="AF52" s="75">
        <f t="shared" ref="AF52:AG52" si="56">IF(V$3="Yes",V52*V$4,0)</f>
        <v>0</v>
      </c>
      <c r="AG52" s="76">
        <f t="shared" si="56"/>
        <v>0</v>
      </c>
      <c r="AH52" s="77">
        <f t="shared" si="9"/>
        <v>0</v>
      </c>
      <c r="AI52" s="78">
        <f t="shared" si="10"/>
        <v>0</v>
      </c>
      <c r="AJ52" s="73">
        <f t="shared" si="11"/>
        <v>3.7039602296346388</v>
      </c>
    </row>
    <row r="53" spans="1:36" ht="15" x14ac:dyDescent="0.25">
      <c r="A53" s="38" t="s">
        <v>225</v>
      </c>
      <c r="B53" s="62" t="s">
        <v>45</v>
      </c>
      <c r="C53" s="62" t="s">
        <v>191</v>
      </c>
      <c r="D53" s="62">
        <v>1</v>
      </c>
      <c r="E53" s="63">
        <v>84</v>
      </c>
      <c r="F53" s="64">
        <v>38.4</v>
      </c>
      <c r="G53" s="64">
        <v>1.656785381090027</v>
      </c>
      <c r="H53" s="64">
        <v>41.1</v>
      </c>
      <c r="I53" s="64">
        <v>0.47706774760636433</v>
      </c>
      <c r="J53" s="64">
        <v>79.5</v>
      </c>
      <c r="K53" s="64">
        <v>1.114518497802681</v>
      </c>
      <c r="L53" s="64">
        <v>29.3</v>
      </c>
      <c r="M53" s="64">
        <v>1.4239755023817686</v>
      </c>
      <c r="N53" s="64">
        <v>254.5</v>
      </c>
      <c r="O53" s="64">
        <v>1.5539695740321109</v>
      </c>
      <c r="P53" s="64">
        <v>123</v>
      </c>
      <c r="Q53" s="64">
        <v>0.68892643286391664</v>
      </c>
      <c r="R53" s="64">
        <v>36.9</v>
      </c>
      <c r="S53" s="64">
        <v>-0.70430096206553072</v>
      </c>
      <c r="T53" s="64">
        <v>38.9</v>
      </c>
      <c r="U53" s="64">
        <v>0.10242716552487396</v>
      </c>
      <c r="V53" s="65">
        <v>0.151</v>
      </c>
      <c r="W53" s="66">
        <v>18.75</v>
      </c>
      <c r="X53" s="74">
        <f t="shared" si="0"/>
        <v>0</v>
      </c>
      <c r="Y53" s="75">
        <f t="shared" si="1"/>
        <v>0</v>
      </c>
      <c r="Z53" s="75">
        <f t="shared" si="2"/>
        <v>0</v>
      </c>
      <c r="AA53" s="75">
        <f t="shared" si="3"/>
        <v>0</v>
      </c>
      <c r="AB53" s="75">
        <f t="shared" si="4"/>
        <v>0</v>
      </c>
      <c r="AC53" s="75">
        <f t="shared" si="5"/>
        <v>0</v>
      </c>
      <c r="AD53" s="75">
        <f t="shared" si="6"/>
        <v>0</v>
      </c>
      <c r="AE53" s="75">
        <f t="shared" si="7"/>
        <v>0</v>
      </c>
      <c r="AF53" s="75">
        <f t="shared" ref="AF53:AG53" si="57">IF(V$3="Yes",V53*V$4,0)</f>
        <v>0</v>
      </c>
      <c r="AG53" s="76">
        <f t="shared" si="57"/>
        <v>0</v>
      </c>
      <c r="AH53" s="77">
        <f t="shared" si="9"/>
        <v>0</v>
      </c>
      <c r="AI53" s="78">
        <f t="shared" si="10"/>
        <v>0</v>
      </c>
      <c r="AJ53" s="73">
        <f t="shared" si="11"/>
        <v>5.4060372171759994</v>
      </c>
    </row>
    <row r="54" spans="1:36" ht="15" x14ac:dyDescent="0.25">
      <c r="A54" s="38" t="s">
        <v>226</v>
      </c>
      <c r="B54" s="62" t="s">
        <v>47</v>
      </c>
      <c r="C54" s="62" t="s">
        <v>153</v>
      </c>
      <c r="D54" s="62">
        <v>1</v>
      </c>
      <c r="E54" s="63">
        <v>84</v>
      </c>
      <c r="F54" s="64">
        <v>38.6</v>
      </c>
      <c r="G54" s="64">
        <v>1.6756675327531352</v>
      </c>
      <c r="H54" s="64">
        <v>48</v>
      </c>
      <c r="I54" s="64">
        <v>0.95512975206127904</v>
      </c>
      <c r="J54" s="64">
        <v>86.6</v>
      </c>
      <c r="K54" s="64">
        <v>1.4383805828713441</v>
      </c>
      <c r="L54" s="64">
        <v>25.7</v>
      </c>
      <c r="M54" s="64">
        <v>1.081026858076878</v>
      </c>
      <c r="N54" s="64">
        <v>232.1</v>
      </c>
      <c r="O54" s="64">
        <v>1.1375451094973685</v>
      </c>
      <c r="P54" s="64">
        <v>2.1</v>
      </c>
      <c r="Q54" s="64">
        <v>-1.2946818944400322</v>
      </c>
      <c r="R54" s="64">
        <v>41.2</v>
      </c>
      <c r="S54" s="64">
        <v>-0.6064321632987234</v>
      </c>
      <c r="T54" s="64">
        <v>21.2</v>
      </c>
      <c r="U54" s="64">
        <v>-0.70615333178350803</v>
      </c>
      <c r="V54" s="65">
        <v>0.16700000000000001</v>
      </c>
      <c r="W54" s="66">
        <v>19.5</v>
      </c>
      <c r="X54" s="74">
        <f t="shared" si="0"/>
        <v>0</v>
      </c>
      <c r="Y54" s="75">
        <f t="shared" si="1"/>
        <v>0</v>
      </c>
      <c r="Z54" s="75">
        <f t="shared" si="2"/>
        <v>0</v>
      </c>
      <c r="AA54" s="75">
        <f t="shared" si="3"/>
        <v>0</v>
      </c>
      <c r="AB54" s="75">
        <f t="shared" si="4"/>
        <v>0</v>
      </c>
      <c r="AC54" s="75">
        <f t="shared" si="5"/>
        <v>0</v>
      </c>
      <c r="AD54" s="75">
        <f t="shared" si="6"/>
        <v>0</v>
      </c>
      <c r="AE54" s="75">
        <f t="shared" si="7"/>
        <v>0</v>
      </c>
      <c r="AF54" s="75">
        <f t="shared" ref="AF54:AG54" si="58">IF(V$3="Yes",V54*V$4,0)</f>
        <v>0</v>
      </c>
      <c r="AG54" s="76">
        <f t="shared" si="58"/>
        <v>0</v>
      </c>
      <c r="AH54" s="77">
        <f t="shared" si="9"/>
        <v>0</v>
      </c>
      <c r="AI54" s="78">
        <f t="shared" si="10"/>
        <v>0</v>
      </c>
      <c r="AJ54" s="73">
        <f t="shared" si="11"/>
        <v>3.4140360395067821</v>
      </c>
    </row>
    <row r="55" spans="1:36" ht="15" x14ac:dyDescent="0.25">
      <c r="A55" s="38" t="s">
        <v>227</v>
      </c>
      <c r="B55" s="62" t="s">
        <v>45</v>
      </c>
      <c r="C55" s="62" t="s">
        <v>181</v>
      </c>
      <c r="D55" s="62">
        <v>1</v>
      </c>
      <c r="E55" s="63">
        <v>84</v>
      </c>
      <c r="F55" s="64">
        <v>15.7</v>
      </c>
      <c r="G55" s="64">
        <v>-0.48633883267273953</v>
      </c>
      <c r="H55" s="64">
        <v>50.4</v>
      </c>
      <c r="I55" s="64">
        <v>1.1214121883934234</v>
      </c>
      <c r="J55" s="64">
        <v>66.099999999999994</v>
      </c>
      <c r="K55" s="64">
        <v>0.50328583020830142</v>
      </c>
      <c r="L55" s="64">
        <v>27.8</v>
      </c>
      <c r="M55" s="64">
        <v>1.2810802339213976</v>
      </c>
      <c r="N55" s="64">
        <v>216.9</v>
      </c>
      <c r="O55" s="64">
        <v>0.85497136570593624</v>
      </c>
      <c r="P55" s="64">
        <v>38.1</v>
      </c>
      <c r="Q55" s="64">
        <v>-0.70402929077632526</v>
      </c>
      <c r="R55" s="64">
        <v>134</v>
      </c>
      <c r="S55" s="64">
        <v>1.5057130752035377</v>
      </c>
      <c r="T55" s="64">
        <v>35.6</v>
      </c>
      <c r="U55" s="64">
        <v>-4.8325130583468316E-2</v>
      </c>
      <c r="V55" s="65">
        <v>7.1999999999999995E-2</v>
      </c>
      <c r="W55" s="66">
        <v>24.75</v>
      </c>
      <c r="X55" s="74">
        <f t="shared" si="0"/>
        <v>0</v>
      </c>
      <c r="Y55" s="75">
        <f t="shared" si="1"/>
        <v>0</v>
      </c>
      <c r="Z55" s="75">
        <f t="shared" si="2"/>
        <v>0</v>
      </c>
      <c r="AA55" s="75">
        <f t="shared" si="3"/>
        <v>0</v>
      </c>
      <c r="AB55" s="75">
        <f t="shared" si="4"/>
        <v>0</v>
      </c>
      <c r="AC55" s="75">
        <f t="shared" si="5"/>
        <v>0</v>
      </c>
      <c r="AD55" s="75">
        <f t="shared" si="6"/>
        <v>0</v>
      </c>
      <c r="AE55" s="75">
        <f t="shared" si="7"/>
        <v>0</v>
      </c>
      <c r="AF55" s="75">
        <f t="shared" ref="AF55:AG55" si="59">IF(V$3="Yes",V55*V$4,0)</f>
        <v>0</v>
      </c>
      <c r="AG55" s="76">
        <f t="shared" si="59"/>
        <v>0</v>
      </c>
      <c r="AH55" s="77">
        <f t="shared" si="9"/>
        <v>0</v>
      </c>
      <c r="AI55" s="78">
        <f t="shared" si="10"/>
        <v>0</v>
      </c>
      <c r="AJ55" s="73">
        <f t="shared" si="11"/>
        <v>3.5721145014573752</v>
      </c>
    </row>
    <row r="56" spans="1:36" ht="15" x14ac:dyDescent="0.25">
      <c r="A56" s="38" t="s">
        <v>228</v>
      </c>
      <c r="B56" s="62" t="s">
        <v>53</v>
      </c>
      <c r="C56" s="62" t="s">
        <v>179</v>
      </c>
      <c r="D56" s="62">
        <v>1</v>
      </c>
      <c r="E56" s="63">
        <v>84</v>
      </c>
      <c r="F56" s="64">
        <v>36.5</v>
      </c>
      <c r="G56" s="64">
        <v>1.4774049402905001</v>
      </c>
      <c r="H56" s="64">
        <v>42.9</v>
      </c>
      <c r="I56" s="64">
        <v>0.60177957485547229</v>
      </c>
      <c r="J56" s="64">
        <v>79.400000000000006</v>
      </c>
      <c r="K56" s="64">
        <v>1.1099570599848125</v>
      </c>
      <c r="L56" s="64">
        <v>19.5</v>
      </c>
      <c r="M56" s="64">
        <v>0.49039308177401181</v>
      </c>
      <c r="N56" s="64">
        <v>243.6</v>
      </c>
      <c r="O56" s="64">
        <v>1.351334455129044</v>
      </c>
      <c r="P56" s="64">
        <v>118.6</v>
      </c>
      <c r="Q56" s="64">
        <v>0.61673555908279676</v>
      </c>
      <c r="R56" s="64">
        <v>40.1</v>
      </c>
      <c r="S56" s="64">
        <v>-0.63146836763441827</v>
      </c>
      <c r="T56" s="64">
        <v>52.9</v>
      </c>
      <c r="U56" s="64">
        <v>0.74198236113602389</v>
      </c>
      <c r="V56" s="65">
        <v>0.15</v>
      </c>
      <c r="W56" s="66">
        <v>19.5</v>
      </c>
      <c r="X56" s="74">
        <f t="shared" si="0"/>
        <v>0</v>
      </c>
      <c r="Y56" s="75">
        <f t="shared" si="1"/>
        <v>0</v>
      </c>
      <c r="Z56" s="75">
        <f t="shared" si="2"/>
        <v>0</v>
      </c>
      <c r="AA56" s="75">
        <f t="shared" si="3"/>
        <v>0</v>
      </c>
      <c r="AB56" s="75">
        <f t="shared" si="4"/>
        <v>0</v>
      </c>
      <c r="AC56" s="75">
        <f t="shared" si="5"/>
        <v>0</v>
      </c>
      <c r="AD56" s="75">
        <f t="shared" si="6"/>
        <v>0</v>
      </c>
      <c r="AE56" s="75">
        <f t="shared" si="7"/>
        <v>0</v>
      </c>
      <c r="AF56" s="75">
        <f t="shared" ref="AF56:AG56" si="60">IF(V$3="Yes",V56*V$4,0)</f>
        <v>0</v>
      </c>
      <c r="AG56" s="76">
        <f t="shared" si="60"/>
        <v>0</v>
      </c>
      <c r="AH56" s="77">
        <f t="shared" si="9"/>
        <v>0</v>
      </c>
      <c r="AI56" s="78">
        <f t="shared" si="10"/>
        <v>0</v>
      </c>
      <c r="AJ56" s="73">
        <f t="shared" si="11"/>
        <v>4.1044323265590199</v>
      </c>
    </row>
    <row r="57" spans="1:36" ht="15" x14ac:dyDescent="0.25">
      <c r="A57" s="38" t="s">
        <v>229</v>
      </c>
      <c r="B57" s="62" t="s">
        <v>43</v>
      </c>
      <c r="C57" s="62" t="s">
        <v>153</v>
      </c>
      <c r="D57" s="62">
        <v>1</v>
      </c>
      <c r="E57" s="63">
        <v>84</v>
      </c>
      <c r="F57" s="64">
        <v>24.5</v>
      </c>
      <c r="G57" s="64">
        <v>0.34447584050401586</v>
      </c>
      <c r="H57" s="64">
        <v>63.4</v>
      </c>
      <c r="I57" s="64">
        <v>2.0221087185258724</v>
      </c>
      <c r="J57" s="64">
        <v>87.9</v>
      </c>
      <c r="K57" s="64">
        <v>1.4976792745036356</v>
      </c>
      <c r="L57" s="64">
        <v>32.5</v>
      </c>
      <c r="M57" s="64">
        <v>1.7288187417638934</v>
      </c>
      <c r="N57" s="64">
        <v>175.7</v>
      </c>
      <c r="O57" s="64">
        <v>8.9047797008105514E-2</v>
      </c>
      <c r="P57" s="64">
        <v>96.3</v>
      </c>
      <c r="Q57" s="64">
        <v>0.25085908514666733</v>
      </c>
      <c r="R57" s="64">
        <v>63.8</v>
      </c>
      <c r="S57" s="64">
        <v>-9.2051965128991886E-2</v>
      </c>
      <c r="T57" s="64">
        <v>22.7</v>
      </c>
      <c r="U57" s="64">
        <v>-0.63762956082517064</v>
      </c>
      <c r="V57" s="65">
        <v>0.13900000000000001</v>
      </c>
      <c r="W57" s="66">
        <v>19.5</v>
      </c>
      <c r="X57" s="74">
        <f t="shared" si="0"/>
        <v>0</v>
      </c>
      <c r="Y57" s="75">
        <f t="shared" si="1"/>
        <v>0</v>
      </c>
      <c r="Z57" s="75">
        <f t="shared" si="2"/>
        <v>0</v>
      </c>
      <c r="AA57" s="75">
        <f t="shared" si="3"/>
        <v>0</v>
      </c>
      <c r="AB57" s="75">
        <f t="shared" si="4"/>
        <v>0</v>
      </c>
      <c r="AC57" s="75">
        <f t="shared" si="5"/>
        <v>0</v>
      </c>
      <c r="AD57" s="75">
        <f t="shared" si="6"/>
        <v>0</v>
      </c>
      <c r="AE57" s="75">
        <f t="shared" si="7"/>
        <v>0</v>
      </c>
      <c r="AF57" s="75">
        <f t="shared" ref="AF57:AG57" si="61">IF(V$3="Yes",V57*V$4,0)</f>
        <v>0</v>
      </c>
      <c r="AG57" s="76">
        <f t="shared" si="61"/>
        <v>0</v>
      </c>
      <c r="AH57" s="77">
        <f t="shared" si="9"/>
        <v>0</v>
      </c>
      <c r="AI57" s="78">
        <f t="shared" si="10"/>
        <v>0</v>
      </c>
      <c r="AJ57" s="73">
        <f t="shared" si="11"/>
        <v>4.5347069640445863</v>
      </c>
    </row>
    <row r="58" spans="1:36" ht="15" x14ac:dyDescent="0.25">
      <c r="A58" s="38" t="s">
        <v>230</v>
      </c>
      <c r="B58" s="62" t="s">
        <v>19</v>
      </c>
      <c r="C58" s="62" t="s">
        <v>181</v>
      </c>
      <c r="D58" s="62">
        <v>1</v>
      </c>
      <c r="E58" s="63">
        <v>84</v>
      </c>
      <c r="F58" s="64">
        <v>24.7</v>
      </c>
      <c r="G58" s="64">
        <v>0.36335799216712406</v>
      </c>
      <c r="H58" s="64">
        <v>33.6</v>
      </c>
      <c r="I58" s="64">
        <v>-4.2564865931586635E-2</v>
      </c>
      <c r="J58" s="64">
        <v>58.3</v>
      </c>
      <c r="K58" s="64">
        <v>0.14749368041455785</v>
      </c>
      <c r="L58" s="64">
        <v>16.8</v>
      </c>
      <c r="M58" s="64">
        <v>0.23318159854534443</v>
      </c>
      <c r="N58" s="64">
        <v>216.7</v>
      </c>
      <c r="O58" s="64">
        <v>0.85125329012973261</v>
      </c>
      <c r="P58" s="64">
        <v>63.4</v>
      </c>
      <c r="Q58" s="64">
        <v>-0.28893176653488684</v>
      </c>
      <c r="R58" s="64">
        <v>108.3</v>
      </c>
      <c r="S58" s="64">
        <v>0.92077630117866527</v>
      </c>
      <c r="T58" s="64">
        <v>59.2</v>
      </c>
      <c r="U58" s="64">
        <v>1.0297821991610412</v>
      </c>
      <c r="V58" s="65">
        <v>0.114</v>
      </c>
      <c r="W58" s="66">
        <v>22.75</v>
      </c>
      <c r="X58" s="74">
        <f t="shared" si="0"/>
        <v>0</v>
      </c>
      <c r="Y58" s="75">
        <f t="shared" si="1"/>
        <v>0</v>
      </c>
      <c r="Z58" s="75">
        <f t="shared" si="2"/>
        <v>0</v>
      </c>
      <c r="AA58" s="75">
        <f t="shared" si="3"/>
        <v>0</v>
      </c>
      <c r="AB58" s="75">
        <f t="shared" si="4"/>
        <v>0</v>
      </c>
      <c r="AC58" s="75">
        <f t="shared" si="5"/>
        <v>0</v>
      </c>
      <c r="AD58" s="75">
        <f t="shared" si="6"/>
        <v>0</v>
      </c>
      <c r="AE58" s="75">
        <f t="shared" si="7"/>
        <v>0</v>
      </c>
      <c r="AF58" s="75">
        <f t="shared" ref="AF58:AG58" si="62">IF(V$3="Yes",V58*V$4,0)</f>
        <v>0</v>
      </c>
      <c r="AG58" s="76">
        <f t="shared" si="62"/>
        <v>0</v>
      </c>
      <c r="AH58" s="77">
        <f t="shared" si="9"/>
        <v>0</v>
      </c>
      <c r="AI58" s="78">
        <f t="shared" si="10"/>
        <v>0</v>
      </c>
      <c r="AJ58" s="73">
        <f t="shared" si="11"/>
        <v>2.033542055161262</v>
      </c>
    </row>
    <row r="59" spans="1:36" ht="15" x14ac:dyDescent="0.25">
      <c r="A59" s="38" t="s">
        <v>231</v>
      </c>
      <c r="B59" s="62" t="s">
        <v>68</v>
      </c>
      <c r="C59" s="62" t="s">
        <v>203</v>
      </c>
      <c r="D59" s="62">
        <v>1</v>
      </c>
      <c r="E59" s="63">
        <v>84</v>
      </c>
      <c r="F59" s="64">
        <v>27.4</v>
      </c>
      <c r="G59" s="64">
        <v>0.61826703961908269</v>
      </c>
      <c r="H59" s="64">
        <v>63.8</v>
      </c>
      <c r="I59" s="64">
        <v>2.049822457914563</v>
      </c>
      <c r="J59" s="64">
        <v>91.2</v>
      </c>
      <c r="K59" s="64">
        <v>1.6482067224932964</v>
      </c>
      <c r="L59" s="64">
        <v>28.7</v>
      </c>
      <c r="M59" s="64">
        <v>1.3668173949976201</v>
      </c>
      <c r="N59" s="64">
        <v>178.2</v>
      </c>
      <c r="O59" s="64">
        <v>0.13552374171064402</v>
      </c>
      <c r="P59" s="64">
        <v>27.6</v>
      </c>
      <c r="Q59" s="64">
        <v>-0.87630296684490638</v>
      </c>
      <c r="R59" s="64">
        <v>46.4</v>
      </c>
      <c r="S59" s="64">
        <v>-0.48807919734816563</v>
      </c>
      <c r="T59" s="64">
        <v>21.2</v>
      </c>
      <c r="U59" s="64">
        <v>-0.70615333178350803</v>
      </c>
      <c r="V59" s="65">
        <v>0.154</v>
      </c>
      <c r="W59" s="66">
        <v>20</v>
      </c>
      <c r="X59" s="74">
        <f t="shared" si="0"/>
        <v>0</v>
      </c>
      <c r="Y59" s="75">
        <f t="shared" si="1"/>
        <v>0</v>
      </c>
      <c r="Z59" s="75">
        <f t="shared" si="2"/>
        <v>0</v>
      </c>
      <c r="AA59" s="75">
        <f t="shared" si="3"/>
        <v>0</v>
      </c>
      <c r="AB59" s="75">
        <f t="shared" si="4"/>
        <v>0</v>
      </c>
      <c r="AC59" s="75">
        <f t="shared" si="5"/>
        <v>0</v>
      </c>
      <c r="AD59" s="75">
        <f t="shared" si="6"/>
        <v>0</v>
      </c>
      <c r="AE59" s="75">
        <f t="shared" si="7"/>
        <v>0</v>
      </c>
      <c r="AF59" s="75">
        <f t="shared" ref="AF59:AG59" si="63">IF(V$3="Yes",V59*V$4,0)</f>
        <v>0</v>
      </c>
      <c r="AG59" s="76">
        <f t="shared" si="63"/>
        <v>0</v>
      </c>
      <c r="AH59" s="77">
        <f t="shared" si="9"/>
        <v>0</v>
      </c>
      <c r="AI59" s="78">
        <f t="shared" si="10"/>
        <v>0</v>
      </c>
      <c r="AJ59" s="73">
        <f t="shared" si="11"/>
        <v>3.1409951299298151</v>
      </c>
    </row>
    <row r="60" spans="1:36" ht="15" x14ac:dyDescent="0.25">
      <c r="A60" s="38" t="s">
        <v>232</v>
      </c>
      <c r="B60" s="62" t="s">
        <v>32</v>
      </c>
      <c r="C60" s="62" t="s">
        <v>181</v>
      </c>
      <c r="D60" s="62">
        <v>1</v>
      </c>
      <c r="E60" s="63">
        <v>84</v>
      </c>
      <c r="F60" s="64">
        <v>11.7</v>
      </c>
      <c r="G60" s="64">
        <v>-0.86398186593490089</v>
      </c>
      <c r="H60" s="64">
        <v>51.6</v>
      </c>
      <c r="I60" s="64">
        <v>1.2045534065594958</v>
      </c>
      <c r="J60" s="64">
        <v>63.3</v>
      </c>
      <c r="K60" s="64">
        <v>0.37556557130798329</v>
      </c>
      <c r="L60" s="64">
        <v>26.8</v>
      </c>
      <c r="M60" s="64">
        <v>1.1858167216144841</v>
      </c>
      <c r="N60" s="64">
        <v>169.1</v>
      </c>
      <c r="O60" s="64">
        <v>-3.3648697006595035E-2</v>
      </c>
      <c r="P60" s="64">
        <v>50.7</v>
      </c>
      <c r="Q60" s="64">
        <v>-0.49730087949402779</v>
      </c>
      <c r="R60" s="64">
        <v>139.69999999999999</v>
      </c>
      <c r="S60" s="64">
        <v>1.6354461340339561</v>
      </c>
      <c r="T60" s="64">
        <v>41.6</v>
      </c>
      <c r="U60" s="64">
        <v>0.22576995324988142</v>
      </c>
      <c r="V60" s="65">
        <v>6.9000000000000006E-2</v>
      </c>
      <c r="W60" s="66">
        <v>24.5</v>
      </c>
      <c r="X60" s="74">
        <f t="shared" si="0"/>
        <v>0</v>
      </c>
      <c r="Y60" s="75">
        <f t="shared" si="1"/>
        <v>0</v>
      </c>
      <c r="Z60" s="75">
        <f t="shared" si="2"/>
        <v>0</v>
      </c>
      <c r="AA60" s="75">
        <f t="shared" si="3"/>
        <v>0</v>
      </c>
      <c r="AB60" s="75">
        <f t="shared" si="4"/>
        <v>0</v>
      </c>
      <c r="AC60" s="75">
        <f t="shared" si="5"/>
        <v>0</v>
      </c>
      <c r="AD60" s="75">
        <f t="shared" si="6"/>
        <v>0</v>
      </c>
      <c r="AE60" s="75">
        <f t="shared" si="7"/>
        <v>0</v>
      </c>
      <c r="AF60" s="75">
        <f t="shared" ref="AF60:AG60" si="64">IF(V$3="Yes",V60*V$4,0)</f>
        <v>0</v>
      </c>
      <c r="AG60" s="76">
        <f t="shared" si="64"/>
        <v>0</v>
      </c>
      <c r="AH60" s="77">
        <f t="shared" si="9"/>
        <v>0</v>
      </c>
      <c r="AI60" s="78">
        <f t="shared" si="10"/>
        <v>0</v>
      </c>
      <c r="AJ60" s="73">
        <f t="shared" si="11"/>
        <v>2.5492537798863779</v>
      </c>
    </row>
    <row r="61" spans="1:36" ht="15" x14ac:dyDescent="0.25">
      <c r="A61" s="38" t="s">
        <v>233</v>
      </c>
      <c r="B61" s="62" t="s">
        <v>30</v>
      </c>
      <c r="C61" s="62" t="s">
        <v>181</v>
      </c>
      <c r="D61" s="62">
        <v>1</v>
      </c>
      <c r="E61" s="63">
        <v>78</v>
      </c>
      <c r="F61" s="64">
        <v>11.8</v>
      </c>
      <c r="G61" s="64">
        <v>-0.76884487101693322</v>
      </c>
      <c r="H61" s="64">
        <v>47.3</v>
      </c>
      <c r="I61" s="64">
        <v>1.1587191452628149</v>
      </c>
      <c r="J61" s="64">
        <v>59.1</v>
      </c>
      <c r="K61" s="64">
        <v>0.39135516375445117</v>
      </c>
      <c r="L61" s="64">
        <v>21.8</v>
      </c>
      <c r="M61" s="64">
        <v>0.86924874225612359</v>
      </c>
      <c r="N61" s="64">
        <v>128</v>
      </c>
      <c r="O61" s="64">
        <v>-0.61466950724171154</v>
      </c>
      <c r="P61" s="64">
        <v>95.7</v>
      </c>
      <c r="Q61" s="64">
        <v>0.36179576006555614</v>
      </c>
      <c r="R61" s="64">
        <v>145.19999999999999</v>
      </c>
      <c r="S61" s="64">
        <v>2.0148409228133324</v>
      </c>
      <c r="T61" s="64">
        <v>64.8</v>
      </c>
      <c r="U61" s="64">
        <v>1.5133140393593609</v>
      </c>
      <c r="V61" s="65">
        <v>9.1999999999999998E-2</v>
      </c>
      <c r="W61" s="66">
        <v>24.5</v>
      </c>
      <c r="X61" s="74">
        <f t="shared" si="0"/>
        <v>0</v>
      </c>
      <c r="Y61" s="75">
        <f t="shared" si="1"/>
        <v>0</v>
      </c>
      <c r="Z61" s="75">
        <f t="shared" si="2"/>
        <v>0</v>
      </c>
      <c r="AA61" s="75">
        <f t="shared" si="3"/>
        <v>0</v>
      </c>
      <c r="AB61" s="75">
        <f t="shared" si="4"/>
        <v>0</v>
      </c>
      <c r="AC61" s="75">
        <f t="shared" si="5"/>
        <v>0</v>
      </c>
      <c r="AD61" s="75">
        <f t="shared" si="6"/>
        <v>0</v>
      </c>
      <c r="AE61" s="75">
        <f t="shared" si="7"/>
        <v>0</v>
      </c>
      <c r="AF61" s="75">
        <f t="shared" ref="AF61:AG61" si="65">IF(V$3="Yes",V61*V$4,0)</f>
        <v>0</v>
      </c>
      <c r="AG61" s="76">
        <f t="shared" si="65"/>
        <v>0</v>
      </c>
      <c r="AH61" s="77">
        <f t="shared" si="9"/>
        <v>0</v>
      </c>
      <c r="AI61" s="78">
        <f t="shared" si="10"/>
        <v>0</v>
      </c>
      <c r="AJ61" s="73">
        <f t="shared" si="11"/>
        <v>2.7934669109752126</v>
      </c>
    </row>
    <row r="62" spans="1:36" ht="15" x14ac:dyDescent="0.25">
      <c r="A62" s="38" t="s">
        <v>234</v>
      </c>
      <c r="B62" s="62" t="s">
        <v>25</v>
      </c>
      <c r="C62" s="62" t="s">
        <v>196</v>
      </c>
      <c r="D62" s="62">
        <v>1</v>
      </c>
      <c r="E62" s="63">
        <v>84</v>
      </c>
      <c r="F62" s="64">
        <v>29.3</v>
      </c>
      <c r="G62" s="64">
        <v>0.79764748041860944</v>
      </c>
      <c r="H62" s="64">
        <v>47.4</v>
      </c>
      <c r="I62" s="64">
        <v>0.91355914297824325</v>
      </c>
      <c r="J62" s="64">
        <v>76.599999999999994</v>
      </c>
      <c r="K62" s="64">
        <v>0.9822368010844944</v>
      </c>
      <c r="L62" s="64">
        <v>32.4</v>
      </c>
      <c r="M62" s="64">
        <v>1.7192923905332018</v>
      </c>
      <c r="N62" s="64">
        <v>223.3</v>
      </c>
      <c r="O62" s="64">
        <v>0.97394978414443423</v>
      </c>
      <c r="P62" s="64">
        <v>89.6</v>
      </c>
      <c r="Q62" s="64">
        <v>0.14093207279814424</v>
      </c>
      <c r="R62" s="64">
        <v>53.4</v>
      </c>
      <c r="S62" s="64">
        <v>-0.32875789703010733</v>
      </c>
      <c r="T62" s="64">
        <v>18.100000000000001</v>
      </c>
      <c r="U62" s="64">
        <v>-0.84776912509740543</v>
      </c>
      <c r="V62" s="65">
        <v>0.13100000000000001</v>
      </c>
      <c r="W62" s="66">
        <v>20.75</v>
      </c>
      <c r="X62" s="74">
        <f t="shared" si="0"/>
        <v>0</v>
      </c>
      <c r="Y62" s="75">
        <f t="shared" si="1"/>
        <v>0</v>
      </c>
      <c r="Z62" s="75">
        <f t="shared" si="2"/>
        <v>0</v>
      </c>
      <c r="AA62" s="75">
        <f t="shared" si="3"/>
        <v>0</v>
      </c>
      <c r="AB62" s="75">
        <f t="shared" si="4"/>
        <v>0</v>
      </c>
      <c r="AC62" s="75">
        <f t="shared" si="5"/>
        <v>0</v>
      </c>
      <c r="AD62" s="75">
        <f t="shared" si="6"/>
        <v>0</v>
      </c>
      <c r="AE62" s="75">
        <f t="shared" si="7"/>
        <v>0</v>
      </c>
      <c r="AF62" s="75">
        <f t="shared" ref="AF62:AG62" si="66">IF(V$3="Yes",V62*V$4,0)</f>
        <v>0</v>
      </c>
      <c r="AG62" s="76">
        <f t="shared" si="66"/>
        <v>0</v>
      </c>
      <c r="AH62" s="77">
        <f t="shared" si="9"/>
        <v>0</v>
      </c>
      <c r="AI62" s="78">
        <f t="shared" si="10"/>
        <v>0</v>
      </c>
      <c r="AJ62" s="73">
        <f t="shared" si="11"/>
        <v>4.4870995433609036</v>
      </c>
    </row>
    <row r="63" spans="1:36" ht="15" x14ac:dyDescent="0.25">
      <c r="A63" s="38" t="s">
        <v>235</v>
      </c>
      <c r="B63" s="62" t="s">
        <v>53</v>
      </c>
      <c r="C63" s="62" t="s">
        <v>181</v>
      </c>
      <c r="D63" s="62">
        <v>1</v>
      </c>
      <c r="E63" s="63">
        <v>84</v>
      </c>
      <c r="F63" s="64">
        <v>10.9</v>
      </c>
      <c r="G63" s="64">
        <v>-0.93951047258733322</v>
      </c>
      <c r="H63" s="64">
        <v>46.1</v>
      </c>
      <c r="I63" s="64">
        <v>0.82348948996499838</v>
      </c>
      <c r="J63" s="64">
        <v>57</v>
      </c>
      <c r="K63" s="64">
        <v>8.8194988782267628E-2</v>
      </c>
      <c r="L63" s="64">
        <v>19.7</v>
      </c>
      <c r="M63" s="64">
        <v>0.50944578423539466</v>
      </c>
      <c r="N63" s="64">
        <v>188.3</v>
      </c>
      <c r="O63" s="64">
        <v>0.32328655830889846</v>
      </c>
      <c r="P63" s="64">
        <v>34</v>
      </c>
      <c r="Q63" s="64">
        <v>-0.7712980595269141</v>
      </c>
      <c r="R63" s="64">
        <v>191.5</v>
      </c>
      <c r="S63" s="64">
        <v>2.8144237563875887</v>
      </c>
      <c r="T63" s="64">
        <v>66.5</v>
      </c>
      <c r="U63" s="64">
        <v>1.363264551158283</v>
      </c>
      <c r="V63" s="65">
        <v>5.8000000000000003E-2</v>
      </c>
      <c r="W63" s="66">
        <v>22</v>
      </c>
      <c r="X63" s="74">
        <f t="shared" si="0"/>
        <v>0</v>
      </c>
      <c r="Y63" s="75">
        <f t="shared" si="1"/>
        <v>0</v>
      </c>
      <c r="Z63" s="75">
        <f t="shared" si="2"/>
        <v>0</v>
      </c>
      <c r="AA63" s="75">
        <f t="shared" si="3"/>
        <v>0</v>
      </c>
      <c r="AB63" s="75">
        <f t="shared" si="4"/>
        <v>0</v>
      </c>
      <c r="AC63" s="75">
        <f t="shared" si="5"/>
        <v>0</v>
      </c>
      <c r="AD63" s="75">
        <f t="shared" si="6"/>
        <v>0</v>
      </c>
      <c r="AE63" s="75">
        <f t="shared" si="7"/>
        <v>0</v>
      </c>
      <c r="AF63" s="75">
        <f t="shared" ref="AF63:AG63" si="67">IF(V$3="Yes",V63*V$4,0)</f>
        <v>0</v>
      </c>
      <c r="AG63" s="76">
        <f t="shared" si="67"/>
        <v>0</v>
      </c>
      <c r="AH63" s="77">
        <f t="shared" si="9"/>
        <v>0</v>
      </c>
      <c r="AI63" s="78">
        <f t="shared" si="10"/>
        <v>0</v>
      </c>
      <c r="AJ63" s="73">
        <f t="shared" si="11"/>
        <v>2.5125180182613716</v>
      </c>
    </row>
    <row r="64" spans="1:36" ht="15" x14ac:dyDescent="0.25">
      <c r="A64" s="38" t="s">
        <v>236</v>
      </c>
      <c r="B64" s="62" t="s">
        <v>16</v>
      </c>
      <c r="C64" s="62" t="s">
        <v>186</v>
      </c>
      <c r="D64" s="62">
        <v>1</v>
      </c>
      <c r="E64" s="63">
        <v>84</v>
      </c>
      <c r="F64" s="64">
        <v>35.200000000000003</v>
      </c>
      <c r="G64" s="64">
        <v>1.3546709544802975</v>
      </c>
      <c r="H64" s="64">
        <v>50.8</v>
      </c>
      <c r="I64" s="64">
        <v>1.1491259277821142</v>
      </c>
      <c r="J64" s="64">
        <v>86</v>
      </c>
      <c r="K64" s="64">
        <v>1.4110119559641334</v>
      </c>
      <c r="L64" s="64">
        <v>27.1</v>
      </c>
      <c r="M64" s="64">
        <v>1.214395775306558</v>
      </c>
      <c r="N64" s="64">
        <v>220.1</v>
      </c>
      <c r="O64" s="64">
        <v>0.91446057492518495</v>
      </c>
      <c r="P64" s="64">
        <v>32.299999999999997</v>
      </c>
      <c r="Q64" s="64">
        <v>-0.7991899880332558</v>
      </c>
      <c r="R64" s="64">
        <v>45.1</v>
      </c>
      <c r="S64" s="64">
        <v>-0.51766743883580524</v>
      </c>
      <c r="T64" s="64">
        <v>34.799999999999997</v>
      </c>
      <c r="U64" s="64">
        <v>-8.4871141761248506E-2</v>
      </c>
      <c r="V64" s="65">
        <v>0.16</v>
      </c>
      <c r="W64" s="66">
        <v>20</v>
      </c>
      <c r="X64" s="74">
        <f t="shared" si="0"/>
        <v>0</v>
      </c>
      <c r="Y64" s="75">
        <f t="shared" si="1"/>
        <v>0</v>
      </c>
      <c r="Z64" s="75">
        <f t="shared" si="2"/>
        <v>0</v>
      </c>
      <c r="AA64" s="75">
        <f t="shared" si="3"/>
        <v>0</v>
      </c>
      <c r="AB64" s="75">
        <f t="shared" si="4"/>
        <v>0</v>
      </c>
      <c r="AC64" s="75">
        <f t="shared" si="5"/>
        <v>0</v>
      </c>
      <c r="AD64" s="75">
        <f t="shared" si="6"/>
        <v>0</v>
      </c>
      <c r="AE64" s="75">
        <f t="shared" si="7"/>
        <v>0</v>
      </c>
      <c r="AF64" s="75">
        <f t="shared" ref="AF64:AG64" si="68">IF(V$3="Yes",V64*V$4,0)</f>
        <v>0</v>
      </c>
      <c r="AG64" s="76">
        <f t="shared" si="68"/>
        <v>0</v>
      </c>
      <c r="AH64" s="77">
        <f t="shared" si="9"/>
        <v>0</v>
      </c>
      <c r="AI64" s="78">
        <f t="shared" si="10"/>
        <v>0</v>
      </c>
      <c r="AJ64" s="73">
        <f t="shared" si="11"/>
        <v>3.7043882212906856</v>
      </c>
    </row>
    <row r="65" spans="1:36" ht="15" x14ac:dyDescent="0.25">
      <c r="A65" s="38" t="s">
        <v>237</v>
      </c>
      <c r="B65" s="62" t="s">
        <v>81</v>
      </c>
      <c r="C65" s="62" t="s">
        <v>181</v>
      </c>
      <c r="D65" s="62">
        <v>1</v>
      </c>
      <c r="E65" s="63">
        <v>84</v>
      </c>
      <c r="F65" s="64">
        <v>16.3</v>
      </c>
      <c r="G65" s="64">
        <v>-0.42969237768341517</v>
      </c>
      <c r="H65" s="64">
        <v>52.8</v>
      </c>
      <c r="I65" s="64">
        <v>1.2876946247255681</v>
      </c>
      <c r="J65" s="64">
        <v>69.099999999999994</v>
      </c>
      <c r="K65" s="64">
        <v>0.64012896474435599</v>
      </c>
      <c r="L65" s="64">
        <v>27.6</v>
      </c>
      <c r="M65" s="64">
        <v>1.2620275314600149</v>
      </c>
      <c r="N65" s="64">
        <v>199.3</v>
      </c>
      <c r="O65" s="64">
        <v>0.52778071500006674</v>
      </c>
      <c r="P65" s="64">
        <v>28.2</v>
      </c>
      <c r="Q65" s="64">
        <v>-0.86645875678384465</v>
      </c>
      <c r="R65" s="64">
        <v>79.099999999999994</v>
      </c>
      <c r="S65" s="64">
        <v>0.25617887699476455</v>
      </c>
      <c r="T65" s="64">
        <v>23</v>
      </c>
      <c r="U65" s="64">
        <v>-0.62392480663350292</v>
      </c>
      <c r="V65" s="65">
        <v>8.2000000000000003E-2</v>
      </c>
      <c r="W65" s="66">
        <v>24</v>
      </c>
      <c r="X65" s="74">
        <f t="shared" si="0"/>
        <v>0</v>
      </c>
      <c r="Y65" s="75">
        <f t="shared" si="1"/>
        <v>0</v>
      </c>
      <c r="Z65" s="75">
        <f t="shared" si="2"/>
        <v>0</v>
      </c>
      <c r="AA65" s="75">
        <f t="shared" si="3"/>
        <v>0</v>
      </c>
      <c r="AB65" s="75">
        <f t="shared" si="4"/>
        <v>0</v>
      </c>
      <c r="AC65" s="75">
        <f t="shared" si="5"/>
        <v>0</v>
      </c>
      <c r="AD65" s="75">
        <f t="shared" si="6"/>
        <v>0</v>
      </c>
      <c r="AE65" s="75">
        <f t="shared" si="7"/>
        <v>0</v>
      </c>
      <c r="AF65" s="75">
        <f t="shared" ref="AF65:AG65" si="69">IF(V$3="Yes",V65*V$4,0)</f>
        <v>0</v>
      </c>
      <c r="AG65" s="76">
        <f t="shared" si="69"/>
        <v>0</v>
      </c>
      <c r="AH65" s="77">
        <f t="shared" si="9"/>
        <v>0</v>
      </c>
      <c r="AI65" s="78">
        <f t="shared" si="10"/>
        <v>0</v>
      </c>
      <c r="AJ65" s="73">
        <f t="shared" si="11"/>
        <v>2.1817921170697221</v>
      </c>
    </row>
    <row r="66" spans="1:36" ht="15" x14ac:dyDescent="0.25">
      <c r="A66" s="38" t="s">
        <v>238</v>
      </c>
      <c r="B66" s="62" t="s">
        <v>28</v>
      </c>
      <c r="C66" s="62" t="s">
        <v>181</v>
      </c>
      <c r="D66" s="62">
        <v>1</v>
      </c>
      <c r="E66" s="63">
        <v>84</v>
      </c>
      <c r="F66" s="64">
        <v>10.5</v>
      </c>
      <c r="G66" s="64">
        <v>-0.97727477591354939</v>
      </c>
      <c r="H66" s="64">
        <v>53.8</v>
      </c>
      <c r="I66" s="64">
        <v>1.3569789731972943</v>
      </c>
      <c r="J66" s="64">
        <v>64.3</v>
      </c>
      <c r="K66" s="64">
        <v>0.42117994948666793</v>
      </c>
      <c r="L66" s="64">
        <v>27</v>
      </c>
      <c r="M66" s="64">
        <v>1.2048694240758666</v>
      </c>
      <c r="N66" s="64">
        <v>167.6</v>
      </c>
      <c r="O66" s="64">
        <v>-6.1534263828118135E-2</v>
      </c>
      <c r="P66" s="64">
        <v>24</v>
      </c>
      <c r="Q66" s="64">
        <v>-0.9353682272112771</v>
      </c>
      <c r="R66" s="64">
        <v>142.80000000000001</v>
      </c>
      <c r="S66" s="64">
        <v>1.7060027098890966</v>
      </c>
      <c r="T66" s="64">
        <v>32.700000000000003</v>
      </c>
      <c r="U66" s="64">
        <v>-0.1808044211029205</v>
      </c>
      <c r="V66" s="65">
        <v>6.2E-2</v>
      </c>
      <c r="W66" s="66">
        <v>25.25</v>
      </c>
      <c r="X66" s="74">
        <f t="shared" si="0"/>
        <v>0</v>
      </c>
      <c r="Y66" s="75">
        <f t="shared" si="1"/>
        <v>0</v>
      </c>
      <c r="Z66" s="75">
        <f t="shared" si="2"/>
        <v>0</v>
      </c>
      <c r="AA66" s="75">
        <f t="shared" si="3"/>
        <v>0</v>
      </c>
      <c r="AB66" s="75">
        <f t="shared" si="4"/>
        <v>0</v>
      </c>
      <c r="AC66" s="75">
        <f t="shared" si="5"/>
        <v>0</v>
      </c>
      <c r="AD66" s="75">
        <f t="shared" si="6"/>
        <v>0</v>
      </c>
      <c r="AE66" s="75">
        <f t="shared" si="7"/>
        <v>0</v>
      </c>
      <c r="AF66" s="75">
        <f t="shared" ref="AF66:AG66" si="70">IF(V$3="Yes",V66*V$4,0)</f>
        <v>0</v>
      </c>
      <c r="AG66" s="76">
        <f t="shared" si="70"/>
        <v>0</v>
      </c>
      <c r="AH66" s="77">
        <f t="shared" si="9"/>
        <v>0</v>
      </c>
      <c r="AI66" s="78">
        <f t="shared" si="10"/>
        <v>0</v>
      </c>
      <c r="AJ66" s="73">
        <f t="shared" si="11"/>
        <v>2.2393698567577625</v>
      </c>
    </row>
    <row r="67" spans="1:36" ht="15" x14ac:dyDescent="0.25">
      <c r="A67" s="38" t="s">
        <v>239</v>
      </c>
      <c r="B67" s="62" t="s">
        <v>25</v>
      </c>
      <c r="C67" s="62" t="s">
        <v>203</v>
      </c>
      <c r="D67" s="62">
        <v>1</v>
      </c>
      <c r="E67" s="63">
        <v>84</v>
      </c>
      <c r="F67" s="64">
        <v>24.3</v>
      </c>
      <c r="G67" s="64">
        <v>0.325593688840908</v>
      </c>
      <c r="H67" s="64">
        <v>51.4</v>
      </c>
      <c r="I67" s="64">
        <v>1.1906965368651501</v>
      </c>
      <c r="J67" s="64">
        <v>75.7</v>
      </c>
      <c r="K67" s="64">
        <v>0.94118386072367766</v>
      </c>
      <c r="L67" s="64">
        <v>26.8</v>
      </c>
      <c r="M67" s="64">
        <v>1.1858167216144841</v>
      </c>
      <c r="N67" s="64">
        <v>171.9</v>
      </c>
      <c r="O67" s="64">
        <v>1.8404361060248082E-2</v>
      </c>
      <c r="P67" s="64">
        <v>167.5</v>
      </c>
      <c r="Q67" s="64">
        <v>1.4190386790593319</v>
      </c>
      <c r="R67" s="64">
        <v>51.7</v>
      </c>
      <c r="S67" s="64">
        <v>-0.36745021282163565</v>
      </c>
      <c r="T67" s="64">
        <v>40.4</v>
      </c>
      <c r="U67" s="64">
        <v>0.17095093648321147</v>
      </c>
      <c r="V67" s="65">
        <v>0.14199999999999999</v>
      </c>
      <c r="W67" s="66">
        <v>20</v>
      </c>
      <c r="X67" s="74">
        <f t="shared" si="0"/>
        <v>0</v>
      </c>
      <c r="Y67" s="75">
        <f t="shared" si="1"/>
        <v>0</v>
      </c>
      <c r="Z67" s="75">
        <f t="shared" si="2"/>
        <v>0</v>
      </c>
      <c r="AA67" s="75">
        <f t="shared" si="3"/>
        <v>0</v>
      </c>
      <c r="AB67" s="75">
        <f t="shared" si="4"/>
        <v>0</v>
      </c>
      <c r="AC67" s="75">
        <f t="shared" si="5"/>
        <v>0</v>
      </c>
      <c r="AD67" s="75">
        <f t="shared" si="6"/>
        <v>0</v>
      </c>
      <c r="AE67" s="75">
        <f t="shared" si="7"/>
        <v>0</v>
      </c>
      <c r="AF67" s="75">
        <f t="shared" ref="AF67:AG67" si="71">IF(V$3="Yes",V67*V$4,0)</f>
        <v>0</v>
      </c>
      <c r="AG67" s="76">
        <f t="shared" si="71"/>
        <v>0</v>
      </c>
      <c r="AH67" s="77">
        <f t="shared" si="9"/>
        <v>0</v>
      </c>
      <c r="AI67" s="78">
        <f t="shared" si="10"/>
        <v>0</v>
      </c>
      <c r="AJ67" s="73">
        <f t="shared" si="11"/>
        <v>3.8180819690402563</v>
      </c>
    </row>
    <row r="68" spans="1:36" ht="15" x14ac:dyDescent="0.25">
      <c r="A68" s="38" t="s">
        <v>240</v>
      </c>
      <c r="B68" s="62" t="s">
        <v>72</v>
      </c>
      <c r="C68" s="62" t="s">
        <v>153</v>
      </c>
      <c r="D68" s="62">
        <v>1</v>
      </c>
      <c r="E68" s="63">
        <v>84</v>
      </c>
      <c r="F68" s="64">
        <v>31.3</v>
      </c>
      <c r="G68" s="64">
        <v>0.98646899704969015</v>
      </c>
      <c r="H68" s="64">
        <v>53.4</v>
      </c>
      <c r="I68" s="64">
        <v>1.329265233808604</v>
      </c>
      <c r="J68" s="64">
        <v>84.7</v>
      </c>
      <c r="K68" s="64">
        <v>1.3517132643318432</v>
      </c>
      <c r="L68" s="64">
        <v>27.7</v>
      </c>
      <c r="M68" s="64">
        <v>1.2715538826907065</v>
      </c>
      <c r="N68" s="64">
        <v>214.7</v>
      </c>
      <c r="O68" s="64">
        <v>0.81407253436770233</v>
      </c>
      <c r="P68" s="64">
        <v>65.8</v>
      </c>
      <c r="Q68" s="64">
        <v>-0.24955492629063974</v>
      </c>
      <c r="R68" s="64">
        <v>24.9</v>
      </c>
      <c r="S68" s="64">
        <v>-0.97742319118220244</v>
      </c>
      <c r="T68" s="64">
        <v>46.6</v>
      </c>
      <c r="U68" s="64">
        <v>0.4541825231110066</v>
      </c>
      <c r="V68" s="65">
        <v>0.14599999999999999</v>
      </c>
      <c r="W68" s="66">
        <v>19.75</v>
      </c>
      <c r="X68" s="74">
        <f t="shared" si="0"/>
        <v>0</v>
      </c>
      <c r="Y68" s="75">
        <f t="shared" si="1"/>
        <v>0</v>
      </c>
      <c r="Z68" s="75">
        <f t="shared" si="2"/>
        <v>0</v>
      </c>
      <c r="AA68" s="75">
        <f t="shared" si="3"/>
        <v>0</v>
      </c>
      <c r="AB68" s="75">
        <f t="shared" si="4"/>
        <v>0</v>
      </c>
      <c r="AC68" s="75">
        <f t="shared" si="5"/>
        <v>0</v>
      </c>
      <c r="AD68" s="75">
        <f t="shared" si="6"/>
        <v>0</v>
      </c>
      <c r="AE68" s="75">
        <f t="shared" si="7"/>
        <v>0</v>
      </c>
      <c r="AF68" s="75">
        <f t="shared" ref="AF68:AG68" si="72">IF(V$3="Yes",V68*V$4,0)</f>
        <v>0</v>
      </c>
      <c r="AG68" s="76">
        <f t="shared" si="72"/>
        <v>0</v>
      </c>
      <c r="AH68" s="77">
        <f t="shared" si="9"/>
        <v>0</v>
      </c>
      <c r="AI68" s="78">
        <f t="shared" si="10"/>
        <v>0</v>
      </c>
      <c r="AJ68" s="73">
        <f t="shared" si="11"/>
        <v>3.522882630165185</v>
      </c>
    </row>
    <row r="69" spans="1:36" ht="15" x14ac:dyDescent="0.25">
      <c r="A69" s="38" t="s">
        <v>241</v>
      </c>
      <c r="B69" s="62" t="s">
        <v>72</v>
      </c>
      <c r="C69" s="62" t="s">
        <v>181</v>
      </c>
      <c r="D69" s="62">
        <v>1</v>
      </c>
      <c r="E69" s="63">
        <v>84</v>
      </c>
      <c r="F69" s="64">
        <v>14.5</v>
      </c>
      <c r="G69" s="64">
        <v>-0.59963174265138797</v>
      </c>
      <c r="H69" s="64">
        <v>53.8</v>
      </c>
      <c r="I69" s="64">
        <v>1.3569789731972943</v>
      </c>
      <c r="J69" s="64">
        <v>68.3</v>
      </c>
      <c r="K69" s="64">
        <v>0.60363746220140846</v>
      </c>
      <c r="L69" s="64">
        <v>28.7</v>
      </c>
      <c r="M69" s="64">
        <v>1.3668173949976201</v>
      </c>
      <c r="N69" s="64">
        <v>165.3</v>
      </c>
      <c r="O69" s="64">
        <v>-0.10429213295445301</v>
      </c>
      <c r="P69" s="64">
        <v>44.8</v>
      </c>
      <c r="Q69" s="64">
        <v>-0.59410227842780206</v>
      </c>
      <c r="R69" s="64">
        <v>89.7</v>
      </c>
      <c r="S69" s="64">
        <v>0.49743684604782457</v>
      </c>
      <c r="T69" s="64">
        <v>34.700000000000003</v>
      </c>
      <c r="U69" s="64">
        <v>-8.9439393158470687E-2</v>
      </c>
      <c r="V69" s="65">
        <v>8.6999999999999994E-2</v>
      </c>
      <c r="W69" s="66">
        <v>19.25</v>
      </c>
      <c r="X69" s="74">
        <f t="shared" si="0"/>
        <v>0</v>
      </c>
      <c r="Y69" s="75">
        <f t="shared" si="1"/>
        <v>0</v>
      </c>
      <c r="Z69" s="75">
        <f t="shared" si="2"/>
        <v>0</v>
      </c>
      <c r="AA69" s="75">
        <f t="shared" si="3"/>
        <v>0</v>
      </c>
      <c r="AB69" s="75">
        <f t="shared" si="4"/>
        <v>0</v>
      </c>
      <c r="AC69" s="75">
        <f t="shared" si="5"/>
        <v>0</v>
      </c>
      <c r="AD69" s="75">
        <f t="shared" si="6"/>
        <v>0</v>
      </c>
      <c r="AE69" s="75">
        <f t="shared" si="7"/>
        <v>0</v>
      </c>
      <c r="AF69" s="75">
        <f t="shared" ref="AF69:AG69" si="73">IF(V$3="Yes",V69*V$4,0)</f>
        <v>0</v>
      </c>
      <c r="AG69" s="76">
        <f t="shared" si="73"/>
        <v>0</v>
      </c>
      <c r="AH69" s="77">
        <f t="shared" si="9"/>
        <v>0</v>
      </c>
      <c r="AI69" s="78">
        <f t="shared" si="10"/>
        <v>0</v>
      </c>
      <c r="AJ69" s="73">
        <f t="shared" si="11"/>
        <v>2.0095921686817171</v>
      </c>
    </row>
    <row r="70" spans="1:36" ht="15" x14ac:dyDescent="0.25">
      <c r="A70" s="38" t="s">
        <v>242</v>
      </c>
      <c r="B70" s="62" t="s">
        <v>51</v>
      </c>
      <c r="C70" s="62" t="s">
        <v>181</v>
      </c>
      <c r="D70" s="62">
        <v>1</v>
      </c>
      <c r="E70" s="63">
        <v>84</v>
      </c>
      <c r="F70" s="64">
        <v>13.7</v>
      </c>
      <c r="G70" s="64">
        <v>-0.6751603493038203</v>
      </c>
      <c r="H70" s="64">
        <v>46.8</v>
      </c>
      <c r="I70" s="64">
        <v>0.87198853389520736</v>
      </c>
      <c r="J70" s="64">
        <v>60.5</v>
      </c>
      <c r="K70" s="64">
        <v>0.24784531240766516</v>
      </c>
      <c r="L70" s="64">
        <v>21.8</v>
      </c>
      <c r="M70" s="64">
        <v>0.70949916007991409</v>
      </c>
      <c r="N70" s="64">
        <v>205.1</v>
      </c>
      <c r="O70" s="64">
        <v>0.63560490670995506</v>
      </c>
      <c r="P70" s="64">
        <v>75.2</v>
      </c>
      <c r="Q70" s="64">
        <v>-9.5328968667338365E-2</v>
      </c>
      <c r="R70" s="64">
        <v>99.2</v>
      </c>
      <c r="S70" s="64">
        <v>0.71365861076518944</v>
      </c>
      <c r="T70" s="64">
        <v>43.9</v>
      </c>
      <c r="U70" s="64">
        <v>0.33083973538599915</v>
      </c>
      <c r="V70" s="65">
        <v>6.7000000000000004E-2</v>
      </c>
      <c r="W70" s="66">
        <v>22.5</v>
      </c>
      <c r="X70" s="74">
        <f t="shared" si="0"/>
        <v>0</v>
      </c>
      <c r="Y70" s="75">
        <f t="shared" si="1"/>
        <v>0</v>
      </c>
      <c r="Z70" s="75">
        <f t="shared" si="2"/>
        <v>0</v>
      </c>
      <c r="AA70" s="75">
        <f t="shared" si="3"/>
        <v>0</v>
      </c>
      <c r="AB70" s="75">
        <f t="shared" si="4"/>
        <v>0</v>
      </c>
      <c r="AC70" s="75">
        <f t="shared" si="5"/>
        <v>0</v>
      </c>
      <c r="AD70" s="75">
        <f t="shared" si="6"/>
        <v>0</v>
      </c>
      <c r="AE70" s="75">
        <f t="shared" si="7"/>
        <v>0</v>
      </c>
      <c r="AF70" s="75">
        <f t="shared" ref="AF70:AG70" si="74">IF(V$3="Yes",V70*V$4,0)</f>
        <v>0</v>
      </c>
      <c r="AG70" s="76">
        <f t="shared" si="74"/>
        <v>0</v>
      </c>
      <c r="AH70" s="77">
        <f t="shared" si="9"/>
        <v>0</v>
      </c>
      <c r="AI70" s="78">
        <f t="shared" si="10"/>
        <v>0</v>
      </c>
      <c r="AJ70" s="73">
        <f t="shared" si="11"/>
        <v>2.1018628103469315</v>
      </c>
    </row>
    <row r="71" spans="1:36" ht="15" x14ac:dyDescent="0.25">
      <c r="A71" s="38" t="s">
        <v>243</v>
      </c>
      <c r="B71" s="62" t="s">
        <v>23</v>
      </c>
      <c r="C71" s="62" t="s">
        <v>181</v>
      </c>
      <c r="D71" s="62">
        <v>1</v>
      </c>
      <c r="E71" s="63">
        <v>84</v>
      </c>
      <c r="F71" s="64">
        <v>14.5</v>
      </c>
      <c r="G71" s="64">
        <v>-0.59963174265138797</v>
      </c>
      <c r="H71" s="64">
        <v>47.6</v>
      </c>
      <c r="I71" s="64">
        <v>0.92741601267258866</v>
      </c>
      <c r="J71" s="64">
        <v>62.1</v>
      </c>
      <c r="K71" s="64">
        <v>0.32082831749356128</v>
      </c>
      <c r="L71" s="64">
        <v>19.3</v>
      </c>
      <c r="M71" s="64">
        <v>0.47134037931262923</v>
      </c>
      <c r="N71" s="64">
        <v>171.6</v>
      </c>
      <c r="O71" s="64">
        <v>1.282724769594292E-2</v>
      </c>
      <c r="P71" s="64">
        <v>39.700000000000003</v>
      </c>
      <c r="Q71" s="64">
        <v>-0.67777806394682716</v>
      </c>
      <c r="R71" s="64">
        <v>125.1</v>
      </c>
      <c r="S71" s="64">
        <v>1.3031474219420061</v>
      </c>
      <c r="T71" s="64">
        <v>30.1</v>
      </c>
      <c r="U71" s="64">
        <v>-0.29957895743070578</v>
      </c>
      <c r="V71" s="65">
        <v>8.5000000000000006E-2</v>
      </c>
      <c r="W71" s="66">
        <v>24.5</v>
      </c>
      <c r="X71" s="74">
        <f t="shared" si="0"/>
        <v>0</v>
      </c>
      <c r="Y71" s="75">
        <f t="shared" si="1"/>
        <v>0</v>
      </c>
      <c r="Z71" s="75">
        <f t="shared" si="2"/>
        <v>0</v>
      </c>
      <c r="AA71" s="75">
        <f t="shared" si="3"/>
        <v>0</v>
      </c>
      <c r="AB71" s="75">
        <f t="shared" si="4"/>
        <v>0</v>
      </c>
      <c r="AC71" s="75">
        <f t="shared" si="5"/>
        <v>0</v>
      </c>
      <c r="AD71" s="75">
        <f t="shared" si="6"/>
        <v>0</v>
      </c>
      <c r="AE71" s="75">
        <f t="shared" si="7"/>
        <v>0</v>
      </c>
      <c r="AF71" s="75">
        <f t="shared" ref="AF71:AG71" si="75">IF(V$3="Yes",V71*V$4,0)</f>
        <v>0</v>
      </c>
      <c r="AG71" s="76">
        <f t="shared" si="75"/>
        <v>0</v>
      </c>
      <c r="AH71" s="77">
        <f t="shared" si="9"/>
        <v>0</v>
      </c>
      <c r="AI71" s="78">
        <f t="shared" si="10"/>
        <v>0</v>
      </c>
      <c r="AJ71" s="73">
        <f t="shared" si="11"/>
        <v>1.3619551828915579</v>
      </c>
    </row>
    <row r="72" spans="1:36" ht="15" x14ac:dyDescent="0.25">
      <c r="A72" s="38" t="s">
        <v>244</v>
      </c>
      <c r="B72" s="62" t="s">
        <v>72</v>
      </c>
      <c r="C72" s="62" t="s">
        <v>186</v>
      </c>
      <c r="D72" s="62">
        <v>1</v>
      </c>
      <c r="E72" s="63">
        <v>60</v>
      </c>
      <c r="F72" s="64">
        <v>25.6</v>
      </c>
      <c r="G72" s="64">
        <v>1.4150938398022441</v>
      </c>
      <c r="H72" s="64">
        <v>26.4</v>
      </c>
      <c r="I72" s="64">
        <v>0.19023054493341504</v>
      </c>
      <c r="J72" s="64">
        <v>52</v>
      </c>
      <c r="K72" s="64">
        <v>0.80890216400549098</v>
      </c>
      <c r="L72" s="64">
        <v>15.8</v>
      </c>
      <c r="M72" s="64">
        <v>0.73998348401812686</v>
      </c>
      <c r="N72" s="64">
        <v>172.4</v>
      </c>
      <c r="O72" s="64">
        <v>1.3096920086755703</v>
      </c>
      <c r="P72" s="64">
        <v>59.2</v>
      </c>
      <c r="Q72" s="64">
        <v>3.0676920114252257E-2</v>
      </c>
      <c r="R72" s="64">
        <v>27.4</v>
      </c>
      <c r="S72" s="64">
        <v>-0.67107109085633576</v>
      </c>
      <c r="T72" s="64">
        <v>17</v>
      </c>
      <c r="U72" s="64">
        <v>-0.58737879545572313</v>
      </c>
      <c r="V72" s="65">
        <v>0.14899999999999999</v>
      </c>
      <c r="W72" s="66">
        <v>18.5</v>
      </c>
      <c r="X72" s="74">
        <f t="shared" si="0"/>
        <v>0</v>
      </c>
      <c r="Y72" s="75">
        <f t="shared" si="1"/>
        <v>0</v>
      </c>
      <c r="Z72" s="75">
        <f t="shared" si="2"/>
        <v>0</v>
      </c>
      <c r="AA72" s="75">
        <f t="shared" si="3"/>
        <v>0</v>
      </c>
      <c r="AB72" s="75">
        <f t="shared" si="4"/>
        <v>0</v>
      </c>
      <c r="AC72" s="75">
        <f t="shared" si="5"/>
        <v>0</v>
      </c>
      <c r="AD72" s="75">
        <f t="shared" si="6"/>
        <v>0</v>
      </c>
      <c r="AE72" s="75">
        <f t="shared" si="7"/>
        <v>0</v>
      </c>
      <c r="AF72" s="75">
        <f t="shared" ref="AF72:AG72" si="76">IF(V$3="Yes",V72*V$4,0)</f>
        <v>0</v>
      </c>
      <c r="AG72" s="76">
        <f t="shared" si="76"/>
        <v>0</v>
      </c>
      <c r="AH72" s="77">
        <f t="shared" si="9"/>
        <v>0</v>
      </c>
      <c r="AI72" s="78">
        <f t="shared" si="10"/>
        <v>0</v>
      </c>
      <c r="AJ72" s="73">
        <f t="shared" si="11"/>
        <v>3.2941528561435178</v>
      </c>
    </row>
    <row r="73" spans="1:36" ht="15" x14ac:dyDescent="0.25">
      <c r="A73" s="38" t="s">
        <v>245</v>
      </c>
      <c r="B73" s="62" t="s">
        <v>81</v>
      </c>
      <c r="C73" s="62" t="s">
        <v>179</v>
      </c>
      <c r="D73" s="62">
        <v>1</v>
      </c>
      <c r="E73" s="63">
        <v>84</v>
      </c>
      <c r="F73" s="64">
        <v>32.700000000000003</v>
      </c>
      <c r="G73" s="64">
        <v>1.1186440586914475</v>
      </c>
      <c r="H73" s="64">
        <v>42.6</v>
      </c>
      <c r="I73" s="64">
        <v>0.58099427031395412</v>
      </c>
      <c r="J73" s="64">
        <v>75.400000000000006</v>
      </c>
      <c r="K73" s="64">
        <v>0.927499547270072</v>
      </c>
      <c r="L73" s="64">
        <v>27.1</v>
      </c>
      <c r="M73" s="64">
        <v>1.214395775306558</v>
      </c>
      <c r="N73" s="64">
        <v>209.9</v>
      </c>
      <c r="O73" s="64">
        <v>0.72483872053882892</v>
      </c>
      <c r="P73" s="64">
        <v>47.5</v>
      </c>
      <c r="Q73" s="64">
        <v>-0.54980333315302399</v>
      </c>
      <c r="R73" s="64">
        <v>75.599999999999994</v>
      </c>
      <c r="S73" s="64">
        <v>0.17651822683573523</v>
      </c>
      <c r="T73" s="64">
        <v>23.1</v>
      </c>
      <c r="U73" s="64">
        <v>-0.61935655523628053</v>
      </c>
      <c r="V73" s="65">
        <v>0.156</v>
      </c>
      <c r="W73" s="66">
        <v>19.75</v>
      </c>
      <c r="X73" s="74">
        <f t="shared" si="0"/>
        <v>0</v>
      </c>
      <c r="Y73" s="75">
        <f t="shared" si="1"/>
        <v>0</v>
      </c>
      <c r="Z73" s="75">
        <f t="shared" si="2"/>
        <v>0</v>
      </c>
      <c r="AA73" s="75">
        <f t="shared" si="3"/>
        <v>0</v>
      </c>
      <c r="AB73" s="75">
        <f t="shared" si="4"/>
        <v>0</v>
      </c>
      <c r="AC73" s="75">
        <f t="shared" si="5"/>
        <v>0</v>
      </c>
      <c r="AD73" s="75">
        <f t="shared" si="6"/>
        <v>0</v>
      </c>
      <c r="AE73" s="75">
        <f t="shared" si="7"/>
        <v>0</v>
      </c>
      <c r="AF73" s="75">
        <f t="shared" ref="AF73:AG73" si="77">IF(V$3="Yes",V73*V$4,0)</f>
        <v>0</v>
      </c>
      <c r="AG73" s="76">
        <f t="shared" si="77"/>
        <v>0</v>
      </c>
      <c r="AH73" s="77">
        <f t="shared" si="9"/>
        <v>0</v>
      </c>
      <c r="AI73" s="78">
        <f t="shared" si="10"/>
        <v>0</v>
      </c>
      <c r="AJ73" s="73">
        <f t="shared" si="11"/>
        <v>3.5362202125650288</v>
      </c>
    </row>
    <row r="74" spans="1:36" ht="15" x14ac:dyDescent="0.25">
      <c r="A74" s="38" t="s">
        <v>246</v>
      </c>
      <c r="B74" s="62" t="s">
        <v>21</v>
      </c>
      <c r="C74" s="62" t="s">
        <v>153</v>
      </c>
      <c r="D74" s="62">
        <v>1</v>
      </c>
      <c r="E74" s="63">
        <v>84</v>
      </c>
      <c r="F74" s="64">
        <v>37.700000000000003</v>
      </c>
      <c r="G74" s="64">
        <v>1.5906978502691485</v>
      </c>
      <c r="H74" s="64">
        <v>35.700000000000003</v>
      </c>
      <c r="I74" s="64">
        <v>0.10293226585903949</v>
      </c>
      <c r="J74" s="64">
        <v>73.400000000000006</v>
      </c>
      <c r="K74" s="64">
        <v>0.83627079091270273</v>
      </c>
      <c r="L74" s="64">
        <v>19.899999999999999</v>
      </c>
      <c r="M74" s="64">
        <v>0.52849848669677724</v>
      </c>
      <c r="N74" s="64">
        <v>260.39999999999998</v>
      </c>
      <c r="O74" s="64">
        <v>1.6636528035301006</v>
      </c>
      <c r="P74" s="64">
        <v>62.5</v>
      </c>
      <c r="Q74" s="64">
        <v>-0.30369808162647949</v>
      </c>
      <c r="R74" s="64">
        <v>45</v>
      </c>
      <c r="S74" s="64">
        <v>-0.51994345741177739</v>
      </c>
      <c r="T74" s="64">
        <v>33.700000000000003</v>
      </c>
      <c r="U74" s="64">
        <v>-0.13512190713069561</v>
      </c>
      <c r="V74" s="65">
        <v>0.14499999999999999</v>
      </c>
      <c r="W74" s="66">
        <v>20.75</v>
      </c>
      <c r="X74" s="74">
        <f t="shared" si="0"/>
        <v>0</v>
      </c>
      <c r="Y74" s="75">
        <f t="shared" si="1"/>
        <v>0</v>
      </c>
      <c r="Z74" s="75">
        <f t="shared" si="2"/>
        <v>0</v>
      </c>
      <c r="AA74" s="75">
        <f t="shared" si="3"/>
        <v>0</v>
      </c>
      <c r="AB74" s="75">
        <f t="shared" si="4"/>
        <v>0</v>
      </c>
      <c r="AC74" s="75">
        <f t="shared" si="5"/>
        <v>0</v>
      </c>
      <c r="AD74" s="75">
        <f t="shared" si="6"/>
        <v>0</v>
      </c>
      <c r="AE74" s="75">
        <f t="shared" si="7"/>
        <v>0</v>
      </c>
      <c r="AF74" s="75">
        <f t="shared" ref="AF74:AG74" si="78">IF(V$3="Yes",V74*V$4,0)</f>
        <v>0</v>
      </c>
      <c r="AG74" s="76">
        <f t="shared" si="78"/>
        <v>0</v>
      </c>
      <c r="AH74" s="77">
        <f t="shared" si="9"/>
        <v>0</v>
      </c>
      <c r="AI74" s="78">
        <f t="shared" si="10"/>
        <v>0</v>
      </c>
      <c r="AJ74" s="73">
        <f t="shared" si="11"/>
        <v>3.3564236549172275</v>
      </c>
    </row>
    <row r="75" spans="1:36" ht="15" x14ac:dyDescent="0.25">
      <c r="A75" s="38" t="s">
        <v>247</v>
      </c>
      <c r="B75" s="62" t="s">
        <v>68</v>
      </c>
      <c r="C75" s="62" t="s">
        <v>181</v>
      </c>
      <c r="D75" s="62">
        <v>1</v>
      </c>
      <c r="E75" s="63">
        <v>84</v>
      </c>
      <c r="F75" s="64">
        <v>12.5</v>
      </c>
      <c r="G75" s="64">
        <v>-0.78845325928246868</v>
      </c>
      <c r="H75" s="64">
        <v>54.7</v>
      </c>
      <c r="I75" s="64">
        <v>1.4193348868218492</v>
      </c>
      <c r="J75" s="64">
        <v>67.2</v>
      </c>
      <c r="K75" s="64">
        <v>0.55346164620485527</v>
      </c>
      <c r="L75" s="64">
        <v>22.3</v>
      </c>
      <c r="M75" s="64">
        <v>0.75713091623337092</v>
      </c>
      <c r="N75" s="64">
        <v>183.9</v>
      </c>
      <c r="O75" s="64">
        <v>0.24148889563243178</v>
      </c>
      <c r="P75" s="64">
        <v>4.9000000000000004</v>
      </c>
      <c r="Q75" s="64">
        <v>-1.2487422474884105</v>
      </c>
      <c r="R75" s="64">
        <v>90.7</v>
      </c>
      <c r="S75" s="64">
        <v>0.52019703180754695</v>
      </c>
      <c r="T75" s="64">
        <v>27</v>
      </c>
      <c r="U75" s="64">
        <v>-0.44119475074460318</v>
      </c>
      <c r="V75" s="65">
        <v>6.8000000000000005E-2</v>
      </c>
      <c r="W75" s="66">
        <v>22.25</v>
      </c>
      <c r="X75" s="74">
        <f t="shared" si="0"/>
        <v>0</v>
      </c>
      <c r="Y75" s="75">
        <f t="shared" si="1"/>
        <v>0</v>
      </c>
      <c r="Z75" s="75">
        <f t="shared" si="2"/>
        <v>0</v>
      </c>
      <c r="AA75" s="75">
        <f t="shared" si="3"/>
        <v>0</v>
      </c>
      <c r="AB75" s="75">
        <f t="shared" si="4"/>
        <v>0</v>
      </c>
      <c r="AC75" s="75">
        <f t="shared" si="5"/>
        <v>0</v>
      </c>
      <c r="AD75" s="75">
        <f t="shared" si="6"/>
        <v>0</v>
      </c>
      <c r="AE75" s="75">
        <f t="shared" si="7"/>
        <v>0</v>
      </c>
      <c r="AF75" s="75">
        <f t="shared" ref="AF75:AG75" si="79">IF(V$3="Yes",V75*V$4,0)</f>
        <v>0</v>
      </c>
      <c r="AG75" s="76">
        <f t="shared" si="79"/>
        <v>0</v>
      </c>
      <c r="AH75" s="77">
        <f t="shared" si="9"/>
        <v>0</v>
      </c>
      <c r="AI75" s="78">
        <f t="shared" si="10"/>
        <v>0</v>
      </c>
      <c r="AJ75" s="73">
        <f t="shared" si="11"/>
        <v>0.97067851098749625</v>
      </c>
    </row>
    <row r="76" spans="1:36" ht="15" x14ac:dyDescent="0.25">
      <c r="A76" s="38" t="s">
        <v>248</v>
      </c>
      <c r="B76" s="62" t="s">
        <v>72</v>
      </c>
      <c r="C76" s="62" t="s">
        <v>186</v>
      </c>
      <c r="D76" s="62">
        <v>1</v>
      </c>
      <c r="E76" s="63">
        <v>84</v>
      </c>
      <c r="F76" s="64">
        <v>31.1</v>
      </c>
      <c r="G76" s="64">
        <v>0.96758684538658235</v>
      </c>
      <c r="H76" s="64">
        <v>39.9</v>
      </c>
      <c r="I76" s="64">
        <v>0.39392652944029172</v>
      </c>
      <c r="J76" s="64">
        <v>71</v>
      </c>
      <c r="K76" s="64">
        <v>0.72679628328385804</v>
      </c>
      <c r="L76" s="64">
        <v>27.3</v>
      </c>
      <c r="M76" s="64">
        <v>1.2334484777679409</v>
      </c>
      <c r="N76" s="64">
        <v>216.4</v>
      </c>
      <c r="O76" s="64">
        <v>0.8456761767654285</v>
      </c>
      <c r="P76" s="64">
        <v>163.80000000000001</v>
      </c>
      <c r="Q76" s="64">
        <v>1.3583327170161177</v>
      </c>
      <c r="R76" s="64">
        <v>19.600000000000001</v>
      </c>
      <c r="S76" s="64">
        <v>-1.0980521757087325</v>
      </c>
      <c r="T76" s="64">
        <v>70.8</v>
      </c>
      <c r="U76" s="64">
        <v>1.559699361238851</v>
      </c>
      <c r="V76" s="65">
        <v>0.14399999999999999</v>
      </c>
      <c r="W76" s="66">
        <v>17</v>
      </c>
      <c r="X76" s="74">
        <f t="shared" si="0"/>
        <v>0</v>
      </c>
      <c r="Y76" s="75">
        <f t="shared" si="1"/>
        <v>0</v>
      </c>
      <c r="Z76" s="75">
        <f t="shared" si="2"/>
        <v>0</v>
      </c>
      <c r="AA76" s="75">
        <f t="shared" si="3"/>
        <v>0</v>
      </c>
      <c r="AB76" s="75">
        <f t="shared" si="4"/>
        <v>0</v>
      </c>
      <c r="AC76" s="75">
        <f t="shared" si="5"/>
        <v>0</v>
      </c>
      <c r="AD76" s="75">
        <f t="shared" si="6"/>
        <v>0</v>
      </c>
      <c r="AE76" s="75">
        <f t="shared" si="7"/>
        <v>0</v>
      </c>
      <c r="AF76" s="75">
        <f t="shared" ref="AF76:AG76" si="80">IF(V$3="Yes",V76*V$4,0)</f>
        <v>0</v>
      </c>
      <c r="AG76" s="76">
        <f t="shared" si="80"/>
        <v>0</v>
      </c>
      <c r="AH76" s="77">
        <f t="shared" si="9"/>
        <v>0</v>
      </c>
      <c r="AI76" s="78">
        <f t="shared" si="10"/>
        <v>0</v>
      </c>
      <c r="AJ76" s="73">
        <f t="shared" si="11"/>
        <v>3.8949940488523431</v>
      </c>
    </row>
    <row r="77" spans="1:36" ht="15" x14ac:dyDescent="0.25">
      <c r="A77" s="38" t="s">
        <v>249</v>
      </c>
      <c r="B77" s="62" t="s">
        <v>41</v>
      </c>
      <c r="C77" s="62" t="s">
        <v>181</v>
      </c>
      <c r="D77" s="62">
        <v>2</v>
      </c>
      <c r="E77" s="63">
        <v>84</v>
      </c>
      <c r="F77" s="64">
        <v>12.4</v>
      </c>
      <c r="G77" s="64">
        <v>-0.79789433511402275</v>
      </c>
      <c r="H77" s="64">
        <v>37.799999999999997</v>
      </c>
      <c r="I77" s="64">
        <v>0.2484293976496656</v>
      </c>
      <c r="J77" s="64">
        <v>50.3</v>
      </c>
      <c r="K77" s="64">
        <v>-0.21742134501492252</v>
      </c>
      <c r="L77" s="64">
        <v>8.6</v>
      </c>
      <c r="M77" s="64">
        <v>-0.54797920237135012</v>
      </c>
      <c r="N77" s="64">
        <v>170.8</v>
      </c>
      <c r="O77" s="64">
        <v>-2.0450546088688591E-3</v>
      </c>
      <c r="P77" s="64">
        <v>66.400000000000006</v>
      </c>
      <c r="Q77" s="64">
        <v>-0.2397107162295779</v>
      </c>
      <c r="R77" s="64">
        <v>183.2</v>
      </c>
      <c r="S77" s="64">
        <v>2.6255142145818908</v>
      </c>
      <c r="T77" s="64">
        <v>34.6</v>
      </c>
      <c r="U77" s="64">
        <v>-9.4007644555693215E-2</v>
      </c>
      <c r="V77" s="65">
        <v>7.2999999999999995E-2</v>
      </c>
      <c r="W77" s="66">
        <v>22.5</v>
      </c>
      <c r="X77" s="74">
        <f t="shared" si="0"/>
        <v>0</v>
      </c>
      <c r="Y77" s="75">
        <f t="shared" si="1"/>
        <v>0</v>
      </c>
      <c r="Z77" s="75">
        <f t="shared" si="2"/>
        <v>0</v>
      </c>
      <c r="AA77" s="75">
        <f t="shared" si="3"/>
        <v>0</v>
      </c>
      <c r="AB77" s="75">
        <f t="shared" si="4"/>
        <v>0</v>
      </c>
      <c r="AC77" s="75">
        <f t="shared" si="5"/>
        <v>0</v>
      </c>
      <c r="AD77" s="75">
        <f t="shared" si="6"/>
        <v>0</v>
      </c>
      <c r="AE77" s="75">
        <f t="shared" si="7"/>
        <v>0</v>
      </c>
      <c r="AF77" s="75">
        <f t="shared" ref="AF77:AG77" si="81">IF(V$3="Yes",V77*V$4,0)</f>
        <v>0</v>
      </c>
      <c r="AG77" s="76">
        <f t="shared" si="81"/>
        <v>0</v>
      </c>
      <c r="AH77" s="77">
        <f t="shared" si="9"/>
        <v>0</v>
      </c>
      <c r="AI77" s="78">
        <f t="shared" si="10"/>
        <v>0</v>
      </c>
      <c r="AJ77" s="73">
        <f t="shared" si="11"/>
        <v>0.91314660032396811</v>
      </c>
    </row>
    <row r="78" spans="1:36" ht="15" x14ac:dyDescent="0.25">
      <c r="A78" s="38" t="s">
        <v>250</v>
      </c>
      <c r="B78" s="62" t="s">
        <v>19</v>
      </c>
      <c r="C78" s="62" t="s">
        <v>179</v>
      </c>
      <c r="D78" s="62">
        <v>1</v>
      </c>
      <c r="E78" s="63">
        <v>84</v>
      </c>
      <c r="F78" s="64">
        <v>30.1</v>
      </c>
      <c r="G78" s="64">
        <v>0.87317608707104177</v>
      </c>
      <c r="H78" s="64">
        <v>37.5</v>
      </c>
      <c r="I78" s="64">
        <v>0.22764409310814793</v>
      </c>
      <c r="J78" s="64">
        <v>67.599999999999994</v>
      </c>
      <c r="K78" s="64">
        <v>0.5717073974763287</v>
      </c>
      <c r="L78" s="64">
        <v>16.399999999999999</v>
      </c>
      <c r="M78" s="64">
        <v>0.1950761936225783</v>
      </c>
      <c r="N78" s="64">
        <v>168.1</v>
      </c>
      <c r="O78" s="64">
        <v>-5.223907488761044E-2</v>
      </c>
      <c r="P78" s="64">
        <v>196.8</v>
      </c>
      <c r="Q78" s="64">
        <v>1.8997642703745159</v>
      </c>
      <c r="R78" s="64">
        <v>67.5</v>
      </c>
      <c r="S78" s="64">
        <v>-7.8392778180181588E-3</v>
      </c>
      <c r="T78" s="64">
        <v>120.6</v>
      </c>
      <c r="U78" s="64">
        <v>3.8346885570556548</v>
      </c>
      <c r="V78" s="65">
        <v>0.17899999999999999</v>
      </c>
      <c r="W78" s="66">
        <v>18.5</v>
      </c>
      <c r="X78" s="74">
        <f t="shared" si="0"/>
        <v>0</v>
      </c>
      <c r="Y78" s="75">
        <f t="shared" si="1"/>
        <v>0</v>
      </c>
      <c r="Z78" s="75">
        <f t="shared" si="2"/>
        <v>0</v>
      </c>
      <c r="AA78" s="75">
        <f t="shared" si="3"/>
        <v>0</v>
      </c>
      <c r="AB78" s="75">
        <f t="shared" si="4"/>
        <v>0</v>
      </c>
      <c r="AC78" s="75">
        <f t="shared" si="5"/>
        <v>0</v>
      </c>
      <c r="AD78" s="75">
        <f t="shared" si="6"/>
        <v>0</v>
      </c>
      <c r="AE78" s="75">
        <f t="shared" si="7"/>
        <v>0</v>
      </c>
      <c r="AF78" s="75">
        <f t="shared" ref="AF78:AG78" si="82">IF(V$3="Yes",V78*V$4,0)</f>
        <v>0</v>
      </c>
      <c r="AG78" s="76">
        <f t="shared" si="82"/>
        <v>0</v>
      </c>
      <c r="AH78" s="77">
        <f t="shared" si="9"/>
        <v>0</v>
      </c>
      <c r="AI78" s="78">
        <f t="shared" si="10"/>
        <v>0</v>
      </c>
      <c r="AJ78" s="73">
        <f t="shared" si="11"/>
        <v>3.0532150202843678</v>
      </c>
    </row>
    <row r="79" spans="1:36" ht="15" x14ac:dyDescent="0.25">
      <c r="A79" s="38" t="s">
        <v>251</v>
      </c>
      <c r="B79" s="62" t="s">
        <v>39</v>
      </c>
      <c r="C79" s="62" t="s">
        <v>153</v>
      </c>
      <c r="D79" s="62">
        <v>1</v>
      </c>
      <c r="E79" s="63">
        <v>84</v>
      </c>
      <c r="F79" s="64">
        <v>32.299999999999997</v>
      </c>
      <c r="G79" s="64">
        <v>1.0808797553652303</v>
      </c>
      <c r="H79" s="64">
        <v>36.1</v>
      </c>
      <c r="I79" s="64">
        <v>0.13064600524773037</v>
      </c>
      <c r="J79" s="64">
        <v>68.400000000000006</v>
      </c>
      <c r="K79" s="64">
        <v>0.60819890001927768</v>
      </c>
      <c r="L79" s="64">
        <v>15.9</v>
      </c>
      <c r="M79" s="64">
        <v>0.14744443746912159</v>
      </c>
      <c r="N79" s="64">
        <v>235.1</v>
      </c>
      <c r="O79" s="64">
        <v>1.1933162431404143</v>
      </c>
      <c r="P79" s="64">
        <v>137.6</v>
      </c>
      <c r="Q79" s="64">
        <v>0.92846887768308672</v>
      </c>
      <c r="R79" s="64">
        <v>51.2</v>
      </c>
      <c r="S79" s="64">
        <v>-0.37883030570149689</v>
      </c>
      <c r="T79" s="64">
        <v>34.299999999999997</v>
      </c>
      <c r="U79" s="64">
        <v>-0.10771239874736079</v>
      </c>
      <c r="V79" s="65">
        <v>0.13700000000000001</v>
      </c>
      <c r="W79" s="66">
        <v>19.25</v>
      </c>
      <c r="X79" s="74">
        <f t="shared" si="0"/>
        <v>0</v>
      </c>
      <c r="Y79" s="75">
        <f t="shared" si="1"/>
        <v>0</v>
      </c>
      <c r="Z79" s="75">
        <f t="shared" si="2"/>
        <v>0</v>
      </c>
      <c r="AA79" s="75">
        <f t="shared" si="3"/>
        <v>0</v>
      </c>
      <c r="AB79" s="75">
        <f t="shared" si="4"/>
        <v>0</v>
      </c>
      <c r="AC79" s="75">
        <f t="shared" si="5"/>
        <v>0</v>
      </c>
      <c r="AD79" s="75">
        <f t="shared" si="6"/>
        <v>0</v>
      </c>
      <c r="AE79" s="75">
        <f t="shared" si="7"/>
        <v>0</v>
      </c>
      <c r="AF79" s="75">
        <f t="shared" ref="AF79:AG79" si="83">IF(V$3="Yes",V79*V$4,0)</f>
        <v>0</v>
      </c>
      <c r="AG79" s="76">
        <f t="shared" si="83"/>
        <v>0</v>
      </c>
      <c r="AH79" s="77">
        <f t="shared" si="9"/>
        <v>0</v>
      </c>
      <c r="AI79" s="78">
        <f t="shared" si="10"/>
        <v>0</v>
      </c>
      <c r="AJ79" s="73">
        <f t="shared" si="11"/>
        <v>3.1697935752893627</v>
      </c>
    </row>
    <row r="80" spans="1:36" ht="15" x14ac:dyDescent="0.25">
      <c r="A80" s="38" t="s">
        <v>252</v>
      </c>
      <c r="B80" s="62" t="s">
        <v>49</v>
      </c>
      <c r="C80" s="62" t="s">
        <v>153</v>
      </c>
      <c r="D80" s="62">
        <v>1</v>
      </c>
      <c r="E80" s="63">
        <v>84</v>
      </c>
      <c r="F80" s="64">
        <v>27</v>
      </c>
      <c r="G80" s="64">
        <v>0.58050273629286675</v>
      </c>
      <c r="H80" s="64">
        <v>63.3</v>
      </c>
      <c r="I80" s="64">
        <v>2.0151802836786996</v>
      </c>
      <c r="J80" s="64">
        <v>90.3</v>
      </c>
      <c r="K80" s="64">
        <v>1.6071537821324788</v>
      </c>
      <c r="L80" s="64">
        <v>23</v>
      </c>
      <c r="M80" s="64">
        <v>0.8238153748482111</v>
      </c>
      <c r="N80" s="64">
        <v>162.80000000000001</v>
      </c>
      <c r="O80" s="64">
        <v>-0.15076807765699096</v>
      </c>
      <c r="P80" s="64">
        <v>11.6</v>
      </c>
      <c r="Q80" s="64">
        <v>-1.138815235139887</v>
      </c>
      <c r="R80" s="64">
        <v>51.1</v>
      </c>
      <c r="S80" s="64">
        <v>-0.38110632427746916</v>
      </c>
      <c r="T80" s="64">
        <v>33.1</v>
      </c>
      <c r="U80" s="64">
        <v>-0.16253141551403075</v>
      </c>
      <c r="V80" s="65">
        <v>0.16600000000000001</v>
      </c>
      <c r="W80" s="66">
        <v>19.75</v>
      </c>
      <c r="X80" s="74">
        <f t="shared" si="0"/>
        <v>0</v>
      </c>
      <c r="Y80" s="75">
        <f t="shared" si="1"/>
        <v>0</v>
      </c>
      <c r="Z80" s="75">
        <f t="shared" si="2"/>
        <v>0</v>
      </c>
      <c r="AA80" s="75">
        <f t="shared" si="3"/>
        <v>0</v>
      </c>
      <c r="AB80" s="75">
        <f t="shared" si="4"/>
        <v>0</v>
      </c>
      <c r="AC80" s="75">
        <f t="shared" si="5"/>
        <v>0</v>
      </c>
      <c r="AD80" s="75">
        <f t="shared" si="6"/>
        <v>0</v>
      </c>
      <c r="AE80" s="75">
        <f t="shared" si="7"/>
        <v>0</v>
      </c>
      <c r="AF80" s="75">
        <f t="shared" ref="AF80:AG80" si="84">IF(V$3="Yes",V80*V$4,0)</f>
        <v>0</v>
      </c>
      <c r="AG80" s="76">
        <f t="shared" si="84"/>
        <v>0</v>
      </c>
      <c r="AH80" s="77">
        <f t="shared" si="9"/>
        <v>0</v>
      </c>
      <c r="AI80" s="78">
        <f t="shared" si="10"/>
        <v>0</v>
      </c>
      <c r="AJ80" s="73">
        <f t="shared" si="11"/>
        <v>2.0412327248012736</v>
      </c>
    </row>
    <row r="81" spans="1:36" ht="15" x14ac:dyDescent="0.25">
      <c r="A81" s="38" t="s">
        <v>253</v>
      </c>
      <c r="B81" s="62" t="s">
        <v>58</v>
      </c>
      <c r="C81" s="62" t="s">
        <v>186</v>
      </c>
      <c r="D81" s="62">
        <v>1</v>
      </c>
      <c r="E81" s="63">
        <v>84</v>
      </c>
      <c r="F81" s="64">
        <v>22.2</v>
      </c>
      <c r="G81" s="64">
        <v>0.12733109637827283</v>
      </c>
      <c r="H81" s="64">
        <v>60.6</v>
      </c>
      <c r="I81" s="64">
        <v>1.8281125428050373</v>
      </c>
      <c r="J81" s="64">
        <v>82.8</v>
      </c>
      <c r="K81" s="64">
        <v>1.2650459457923413</v>
      </c>
      <c r="L81" s="64">
        <v>24.6</v>
      </c>
      <c r="M81" s="64">
        <v>0.97623699453927326</v>
      </c>
      <c r="N81" s="64">
        <v>184.7</v>
      </c>
      <c r="O81" s="64">
        <v>0.25636119793724305</v>
      </c>
      <c r="P81" s="64">
        <v>82</v>
      </c>
      <c r="Q81" s="64">
        <v>1.6238745358028377E-2</v>
      </c>
      <c r="R81" s="64">
        <v>28.6</v>
      </c>
      <c r="S81" s="64">
        <v>-0.89321050387122869</v>
      </c>
      <c r="T81" s="64">
        <v>15.5</v>
      </c>
      <c r="U81" s="64">
        <v>-0.96654366142519055</v>
      </c>
      <c r="V81" s="65">
        <v>0.12</v>
      </c>
      <c r="W81" s="66">
        <v>18.75</v>
      </c>
      <c r="X81" s="74">
        <f t="shared" si="0"/>
        <v>0</v>
      </c>
      <c r="Y81" s="75">
        <f t="shared" si="1"/>
        <v>0</v>
      </c>
      <c r="Z81" s="75">
        <f t="shared" si="2"/>
        <v>0</v>
      </c>
      <c r="AA81" s="75">
        <f t="shared" si="3"/>
        <v>0</v>
      </c>
      <c r="AB81" s="75">
        <f t="shared" si="4"/>
        <v>0</v>
      </c>
      <c r="AC81" s="75">
        <f t="shared" si="5"/>
        <v>0</v>
      </c>
      <c r="AD81" s="75">
        <f t="shared" si="6"/>
        <v>0</v>
      </c>
      <c r="AE81" s="75">
        <f t="shared" si="7"/>
        <v>0</v>
      </c>
      <c r="AF81" s="75">
        <f t="shared" ref="AF81:AG81" si="85">IF(V$3="Yes",V81*V$4,0)</f>
        <v>0</v>
      </c>
      <c r="AG81" s="76">
        <f t="shared" si="85"/>
        <v>0</v>
      </c>
      <c r="AH81" s="77">
        <f t="shared" si="9"/>
        <v>0</v>
      </c>
      <c r="AI81" s="78">
        <f t="shared" si="10"/>
        <v>0</v>
      </c>
      <c r="AJ81" s="73">
        <f t="shared" si="11"/>
        <v>2.509124058089701</v>
      </c>
    </row>
    <row r="82" spans="1:36" ht="15" x14ac:dyDescent="0.25">
      <c r="A82" s="38" t="s">
        <v>254</v>
      </c>
      <c r="B82" s="62" t="s">
        <v>19</v>
      </c>
      <c r="C82" s="62" t="s">
        <v>186</v>
      </c>
      <c r="D82" s="62">
        <v>2</v>
      </c>
      <c r="E82" s="63">
        <v>84</v>
      </c>
      <c r="F82" s="64">
        <v>31.3</v>
      </c>
      <c r="G82" s="64">
        <v>0.98646899704969015</v>
      </c>
      <c r="H82" s="64">
        <v>37.1</v>
      </c>
      <c r="I82" s="64">
        <v>0.19993035371945705</v>
      </c>
      <c r="J82" s="64">
        <v>68.400000000000006</v>
      </c>
      <c r="K82" s="64">
        <v>0.60819890001927768</v>
      </c>
      <c r="L82" s="64">
        <v>15.3</v>
      </c>
      <c r="M82" s="64">
        <v>9.0286330084973401E-2</v>
      </c>
      <c r="N82" s="64">
        <v>201.2</v>
      </c>
      <c r="O82" s="64">
        <v>0.56310243297399554</v>
      </c>
      <c r="P82" s="64">
        <v>71.900000000000006</v>
      </c>
      <c r="Q82" s="64">
        <v>-0.14947212400317822</v>
      </c>
      <c r="R82" s="64">
        <v>79.900000000000006</v>
      </c>
      <c r="S82" s="64">
        <v>0.2743870256025428</v>
      </c>
      <c r="T82" s="64">
        <v>52</v>
      </c>
      <c r="U82" s="64">
        <v>0.7008680985610215</v>
      </c>
      <c r="V82" s="65">
        <v>0.156</v>
      </c>
      <c r="W82" s="66">
        <v>18.75</v>
      </c>
      <c r="X82" s="74">
        <f t="shared" si="0"/>
        <v>0</v>
      </c>
      <c r="Y82" s="75">
        <f t="shared" si="1"/>
        <v>0</v>
      </c>
      <c r="Z82" s="75">
        <f t="shared" si="2"/>
        <v>0</v>
      </c>
      <c r="AA82" s="75">
        <f t="shared" si="3"/>
        <v>0</v>
      </c>
      <c r="AB82" s="75">
        <f t="shared" si="4"/>
        <v>0</v>
      </c>
      <c r="AC82" s="75">
        <f t="shared" si="5"/>
        <v>0</v>
      </c>
      <c r="AD82" s="75">
        <f t="shared" si="6"/>
        <v>0</v>
      </c>
      <c r="AE82" s="75">
        <f t="shared" si="7"/>
        <v>0</v>
      </c>
      <c r="AF82" s="75">
        <f t="shared" ref="AF82:AG82" si="86">IF(V$3="Yes",V82*V$4,0)</f>
        <v>0</v>
      </c>
      <c r="AG82" s="76">
        <f t="shared" si="86"/>
        <v>0</v>
      </c>
      <c r="AH82" s="77">
        <f t="shared" si="9"/>
        <v>0</v>
      </c>
      <c r="AI82" s="78">
        <f t="shared" si="10"/>
        <v>0</v>
      </c>
      <c r="AJ82" s="73">
        <f t="shared" si="11"/>
        <v>2.0598870579810105</v>
      </c>
    </row>
    <row r="83" spans="1:36" ht="15" x14ac:dyDescent="0.25">
      <c r="A83" s="38" t="s">
        <v>255</v>
      </c>
      <c r="B83" s="62" t="s">
        <v>74</v>
      </c>
      <c r="C83" s="62" t="s">
        <v>153</v>
      </c>
      <c r="D83" s="62">
        <v>1</v>
      </c>
      <c r="E83" s="63">
        <v>84</v>
      </c>
      <c r="F83" s="64">
        <v>34.299999999999997</v>
      </c>
      <c r="G83" s="64">
        <v>1.2697012719963114</v>
      </c>
      <c r="H83" s="64">
        <v>36.4</v>
      </c>
      <c r="I83" s="64">
        <v>0.15143130978924801</v>
      </c>
      <c r="J83" s="64">
        <v>70.599999999999994</v>
      </c>
      <c r="K83" s="64">
        <v>0.70855053201238394</v>
      </c>
      <c r="L83" s="64">
        <v>25</v>
      </c>
      <c r="M83" s="64">
        <v>1.0143423994620386</v>
      </c>
      <c r="N83" s="64">
        <v>247.5</v>
      </c>
      <c r="O83" s="64">
        <v>1.4238369288650041</v>
      </c>
      <c r="P83" s="64">
        <v>54.8</v>
      </c>
      <c r="Q83" s="64">
        <v>-0.43003211074343906</v>
      </c>
      <c r="R83" s="64">
        <v>38.1</v>
      </c>
      <c r="S83" s="64">
        <v>-0.67698873915386359</v>
      </c>
      <c r="T83" s="64">
        <v>47.9</v>
      </c>
      <c r="U83" s="64">
        <v>0.51356979127489877</v>
      </c>
      <c r="V83" s="65">
        <v>0.13800000000000001</v>
      </c>
      <c r="W83" s="66">
        <v>20.25</v>
      </c>
      <c r="X83" s="74">
        <f t="shared" si="0"/>
        <v>0</v>
      </c>
      <c r="Y83" s="75">
        <f t="shared" si="1"/>
        <v>0</v>
      </c>
      <c r="Z83" s="75">
        <f t="shared" si="2"/>
        <v>0</v>
      </c>
      <c r="AA83" s="75">
        <f t="shared" si="3"/>
        <v>0</v>
      </c>
      <c r="AB83" s="75">
        <f t="shared" si="4"/>
        <v>0</v>
      </c>
      <c r="AC83" s="75">
        <f t="shared" si="5"/>
        <v>0</v>
      </c>
      <c r="AD83" s="75">
        <f t="shared" si="6"/>
        <v>0</v>
      </c>
      <c r="AE83" s="75">
        <f t="shared" si="7"/>
        <v>0</v>
      </c>
      <c r="AF83" s="75">
        <f t="shared" ref="AF83:AG83" si="87">IF(V$3="Yes",V83*V$4,0)</f>
        <v>0</v>
      </c>
      <c r="AG83" s="76">
        <f t="shared" si="87"/>
        <v>0</v>
      </c>
      <c r="AH83" s="77">
        <f t="shared" si="9"/>
        <v>0</v>
      </c>
      <c r="AI83" s="78">
        <f t="shared" si="10"/>
        <v>0</v>
      </c>
      <c r="AJ83" s="73">
        <f t="shared" si="11"/>
        <v>3.0913975123508646</v>
      </c>
    </row>
    <row r="84" spans="1:36" ht="15" x14ac:dyDescent="0.25">
      <c r="A84" s="38" t="s">
        <v>256</v>
      </c>
      <c r="B84" s="62" t="s">
        <v>74</v>
      </c>
      <c r="C84" s="62" t="s">
        <v>179</v>
      </c>
      <c r="D84" s="62">
        <v>1</v>
      </c>
      <c r="E84" s="63">
        <v>84</v>
      </c>
      <c r="F84" s="64">
        <v>28.9</v>
      </c>
      <c r="G84" s="64">
        <v>0.75988317709239339</v>
      </c>
      <c r="H84" s="64">
        <v>52.4</v>
      </c>
      <c r="I84" s="64">
        <v>1.2599808853368772</v>
      </c>
      <c r="J84" s="64">
        <v>81.400000000000006</v>
      </c>
      <c r="K84" s="64">
        <v>1.2011858163421831</v>
      </c>
      <c r="L84" s="64">
        <v>30</v>
      </c>
      <c r="M84" s="64">
        <v>1.4906599609966082</v>
      </c>
      <c r="N84" s="64">
        <v>190.2</v>
      </c>
      <c r="O84" s="64">
        <v>0.35860827628282771</v>
      </c>
      <c r="P84" s="64">
        <v>45.5</v>
      </c>
      <c r="Q84" s="64">
        <v>-0.58261736668989672</v>
      </c>
      <c r="R84" s="64">
        <v>32.1</v>
      </c>
      <c r="S84" s="64">
        <v>-0.81354985371219934</v>
      </c>
      <c r="T84" s="64">
        <v>19.899999999999999</v>
      </c>
      <c r="U84" s="64">
        <v>-0.76554059994740065</v>
      </c>
      <c r="V84" s="65">
        <v>0.152</v>
      </c>
      <c r="W84" s="66">
        <v>18.75</v>
      </c>
      <c r="X84" s="74">
        <f t="shared" si="0"/>
        <v>0</v>
      </c>
      <c r="Y84" s="75">
        <f t="shared" si="1"/>
        <v>0</v>
      </c>
      <c r="Z84" s="75">
        <f t="shared" si="2"/>
        <v>0</v>
      </c>
      <c r="AA84" s="75">
        <f t="shared" si="3"/>
        <v>0</v>
      </c>
      <c r="AB84" s="75">
        <f t="shared" si="4"/>
        <v>0</v>
      </c>
      <c r="AC84" s="75">
        <f t="shared" si="5"/>
        <v>0</v>
      </c>
      <c r="AD84" s="75">
        <f t="shared" si="6"/>
        <v>0</v>
      </c>
      <c r="AE84" s="75">
        <f t="shared" si="7"/>
        <v>0</v>
      </c>
      <c r="AF84" s="75">
        <f t="shared" ref="AF84:AG84" si="88">IF(V$3="Yes",V84*V$4,0)</f>
        <v>0</v>
      </c>
      <c r="AG84" s="76">
        <f t="shared" si="88"/>
        <v>0</v>
      </c>
      <c r="AH84" s="77">
        <f t="shared" si="9"/>
        <v>0</v>
      </c>
      <c r="AI84" s="78">
        <f t="shared" si="10"/>
        <v>0</v>
      </c>
      <c r="AJ84" s="73">
        <f t="shared" si="11"/>
        <v>2.8376361151557208</v>
      </c>
    </row>
    <row r="85" spans="1:36" ht="15" x14ac:dyDescent="0.25">
      <c r="A85" s="38" t="s">
        <v>257</v>
      </c>
      <c r="B85" s="62" t="s">
        <v>63</v>
      </c>
      <c r="C85" s="62" t="s">
        <v>186</v>
      </c>
      <c r="D85" s="62">
        <v>1</v>
      </c>
      <c r="E85" s="63">
        <v>84</v>
      </c>
      <c r="F85" s="64">
        <v>26.7</v>
      </c>
      <c r="G85" s="64">
        <v>0.55217950879820443</v>
      </c>
      <c r="H85" s="64">
        <v>49.5</v>
      </c>
      <c r="I85" s="64">
        <v>1.0590562747688692</v>
      </c>
      <c r="J85" s="64">
        <v>76.2</v>
      </c>
      <c r="K85" s="64">
        <v>0.96399104981302031</v>
      </c>
      <c r="L85" s="64">
        <v>17.899999999999999</v>
      </c>
      <c r="M85" s="64">
        <v>0.33797146208294965</v>
      </c>
      <c r="N85" s="64">
        <v>188.3</v>
      </c>
      <c r="O85" s="64">
        <v>0.32328655830889846</v>
      </c>
      <c r="P85" s="64">
        <v>114.6</v>
      </c>
      <c r="Q85" s="64">
        <v>0.55110749200905185</v>
      </c>
      <c r="R85" s="64">
        <v>37.1</v>
      </c>
      <c r="S85" s="64">
        <v>-0.6997489249135862</v>
      </c>
      <c r="T85" s="64">
        <v>54.5</v>
      </c>
      <c r="U85" s="64">
        <v>0.8150743834915839</v>
      </c>
      <c r="V85" s="65">
        <v>0.14199999999999999</v>
      </c>
      <c r="W85" s="66">
        <v>19.5</v>
      </c>
      <c r="X85" s="74">
        <f t="shared" si="0"/>
        <v>0</v>
      </c>
      <c r="Y85" s="75">
        <f t="shared" si="1"/>
        <v>0</v>
      </c>
      <c r="Z85" s="75">
        <f t="shared" si="2"/>
        <v>0</v>
      </c>
      <c r="AA85" s="75">
        <f t="shared" si="3"/>
        <v>0</v>
      </c>
      <c r="AB85" s="75">
        <f t="shared" si="4"/>
        <v>0</v>
      </c>
      <c r="AC85" s="75">
        <f t="shared" si="5"/>
        <v>0</v>
      </c>
      <c r="AD85" s="75">
        <f t="shared" si="6"/>
        <v>0</v>
      </c>
      <c r="AE85" s="75">
        <f t="shared" si="7"/>
        <v>0</v>
      </c>
      <c r="AF85" s="75">
        <f t="shared" ref="AF85:AG85" si="89">IF(V$3="Yes",V85*V$4,0)</f>
        <v>0</v>
      </c>
      <c r="AG85" s="76">
        <f t="shared" si="89"/>
        <v>0</v>
      </c>
      <c r="AH85" s="77">
        <f t="shared" si="9"/>
        <v>0</v>
      </c>
      <c r="AI85" s="78">
        <f t="shared" si="10"/>
        <v>0</v>
      </c>
      <c r="AJ85" s="73">
        <f t="shared" si="11"/>
        <v>2.2277316114329562</v>
      </c>
    </row>
    <row r="86" spans="1:36" ht="15" x14ac:dyDescent="0.25">
      <c r="A86" s="38" t="s">
        <v>258</v>
      </c>
      <c r="B86" s="62" t="s">
        <v>81</v>
      </c>
      <c r="C86" s="62" t="s">
        <v>203</v>
      </c>
      <c r="D86" s="62">
        <v>1</v>
      </c>
      <c r="E86" s="63">
        <v>84</v>
      </c>
      <c r="F86" s="64">
        <v>27.3</v>
      </c>
      <c r="G86" s="64">
        <v>0.60882596378752896</v>
      </c>
      <c r="H86" s="64">
        <v>51.5</v>
      </c>
      <c r="I86" s="64">
        <v>1.1976249717123233</v>
      </c>
      <c r="J86" s="64">
        <v>78.8</v>
      </c>
      <c r="K86" s="64">
        <v>1.0825884330776014</v>
      </c>
      <c r="L86" s="64">
        <v>26.6</v>
      </c>
      <c r="M86" s="64">
        <v>1.1667640191531012</v>
      </c>
      <c r="N86" s="64">
        <v>207.7</v>
      </c>
      <c r="O86" s="64">
        <v>0.68393988920059456</v>
      </c>
      <c r="P86" s="64">
        <v>36.6</v>
      </c>
      <c r="Q86" s="64">
        <v>-0.72863981592897975</v>
      </c>
      <c r="R86" s="64">
        <v>31.5</v>
      </c>
      <c r="S86" s="64">
        <v>-0.82720596516803302</v>
      </c>
      <c r="T86" s="64">
        <v>72.3</v>
      </c>
      <c r="U86" s="64">
        <v>1.6282231321971881</v>
      </c>
      <c r="V86" s="65">
        <v>0.13100000000000001</v>
      </c>
      <c r="W86" s="66">
        <v>17.5</v>
      </c>
      <c r="X86" s="74">
        <f t="shared" si="0"/>
        <v>0</v>
      </c>
      <c r="Y86" s="75">
        <f t="shared" si="1"/>
        <v>0</v>
      </c>
      <c r="Z86" s="75">
        <f t="shared" si="2"/>
        <v>0</v>
      </c>
      <c r="AA86" s="75">
        <f t="shared" si="3"/>
        <v>0</v>
      </c>
      <c r="AB86" s="75">
        <f t="shared" si="4"/>
        <v>0</v>
      </c>
      <c r="AC86" s="75">
        <f t="shared" si="5"/>
        <v>0</v>
      </c>
      <c r="AD86" s="75">
        <f t="shared" si="6"/>
        <v>0</v>
      </c>
      <c r="AE86" s="75">
        <f t="shared" si="7"/>
        <v>0</v>
      </c>
      <c r="AF86" s="75">
        <f t="shared" ref="AF86:AG86" si="90">IF(V$3="Yes",V86*V$4,0)</f>
        <v>0</v>
      </c>
      <c r="AG86" s="76">
        <f t="shared" si="90"/>
        <v>0</v>
      </c>
      <c r="AH86" s="77">
        <f t="shared" si="9"/>
        <v>0</v>
      </c>
      <c r="AI86" s="78">
        <f t="shared" si="10"/>
        <v>0</v>
      </c>
      <c r="AJ86" s="73">
        <f t="shared" si="11"/>
        <v>2.4344526391602996</v>
      </c>
    </row>
    <row r="87" spans="1:36" ht="15" x14ac:dyDescent="0.25">
      <c r="A87" s="38" t="s">
        <v>259</v>
      </c>
      <c r="B87" s="62" t="s">
        <v>16</v>
      </c>
      <c r="C87" s="62" t="s">
        <v>181</v>
      </c>
      <c r="D87" s="62">
        <v>1</v>
      </c>
      <c r="E87" s="63">
        <v>84</v>
      </c>
      <c r="F87" s="64">
        <v>13.9</v>
      </c>
      <c r="G87" s="64">
        <v>-0.65627819764071227</v>
      </c>
      <c r="H87" s="64">
        <v>45.6</v>
      </c>
      <c r="I87" s="64">
        <v>0.78884731572913525</v>
      </c>
      <c r="J87" s="64">
        <v>59.5</v>
      </c>
      <c r="K87" s="64">
        <v>0.2022309342289802</v>
      </c>
      <c r="L87" s="64">
        <v>17.899999999999999</v>
      </c>
      <c r="M87" s="64">
        <v>0.33797146208294965</v>
      </c>
      <c r="N87" s="64">
        <v>180.1</v>
      </c>
      <c r="O87" s="64">
        <v>0.17084545968457326</v>
      </c>
      <c r="P87" s="64">
        <v>36.799999999999997</v>
      </c>
      <c r="Q87" s="64">
        <v>-0.72535841257529254</v>
      </c>
      <c r="R87" s="64">
        <v>126</v>
      </c>
      <c r="S87" s="64">
        <v>1.3236315891257562</v>
      </c>
      <c r="T87" s="64">
        <v>29.9</v>
      </c>
      <c r="U87" s="64">
        <v>-0.30871546022515101</v>
      </c>
      <c r="V87" s="65">
        <v>7.6999999999999999E-2</v>
      </c>
      <c r="W87" s="66">
        <v>22.5</v>
      </c>
      <c r="X87" s="74">
        <f t="shared" si="0"/>
        <v>0</v>
      </c>
      <c r="Y87" s="75">
        <f t="shared" si="1"/>
        <v>0</v>
      </c>
      <c r="Z87" s="75">
        <f t="shared" si="2"/>
        <v>0</v>
      </c>
      <c r="AA87" s="75">
        <f t="shared" si="3"/>
        <v>0</v>
      </c>
      <c r="AB87" s="75">
        <f t="shared" si="4"/>
        <v>0</v>
      </c>
      <c r="AC87" s="75">
        <f t="shared" si="5"/>
        <v>0</v>
      </c>
      <c r="AD87" s="75">
        <f t="shared" si="6"/>
        <v>0</v>
      </c>
      <c r="AE87" s="75">
        <f t="shared" si="7"/>
        <v>0</v>
      </c>
      <c r="AF87" s="75">
        <f t="shared" ref="AF87:AG87" si="91">IF(V$3="Yes",V87*V$4,0)</f>
        <v>0</v>
      </c>
      <c r="AG87" s="76">
        <f t="shared" si="91"/>
        <v>0</v>
      </c>
      <c r="AH87" s="77">
        <f t="shared" si="9"/>
        <v>0</v>
      </c>
      <c r="AI87" s="78">
        <f t="shared" si="10"/>
        <v>0</v>
      </c>
      <c r="AJ87" s="73">
        <f t="shared" si="11"/>
        <v>1.1480012251955869</v>
      </c>
    </row>
    <row r="88" spans="1:36" ht="15" x14ac:dyDescent="0.25">
      <c r="A88" s="38" t="s">
        <v>260</v>
      </c>
      <c r="B88" s="62" t="s">
        <v>58</v>
      </c>
      <c r="C88" s="62" t="s">
        <v>153</v>
      </c>
      <c r="D88" s="62">
        <v>1</v>
      </c>
      <c r="E88" s="63">
        <v>84</v>
      </c>
      <c r="F88" s="64">
        <v>31.4</v>
      </c>
      <c r="G88" s="64">
        <v>0.99591007288124422</v>
      </c>
      <c r="H88" s="64">
        <v>42.7</v>
      </c>
      <c r="I88" s="64">
        <v>0.58792270516112732</v>
      </c>
      <c r="J88" s="64">
        <v>74.099999999999994</v>
      </c>
      <c r="K88" s="64">
        <v>0.86820085563778182</v>
      </c>
      <c r="L88" s="64">
        <v>25</v>
      </c>
      <c r="M88" s="64">
        <v>1.0143423994620386</v>
      </c>
      <c r="N88" s="64">
        <v>207.2</v>
      </c>
      <c r="O88" s="64">
        <v>0.67464470026008738</v>
      </c>
      <c r="P88" s="64">
        <v>54.1</v>
      </c>
      <c r="Q88" s="64">
        <v>-0.44151702248134445</v>
      </c>
      <c r="R88" s="64">
        <v>63.3</v>
      </c>
      <c r="S88" s="64">
        <v>-0.10343205800885311</v>
      </c>
      <c r="T88" s="64">
        <v>24.9</v>
      </c>
      <c r="U88" s="64">
        <v>-0.53712803008627563</v>
      </c>
      <c r="V88" s="65">
        <v>0.151</v>
      </c>
      <c r="W88" s="66">
        <v>20.5</v>
      </c>
      <c r="X88" s="74">
        <f t="shared" si="0"/>
        <v>0</v>
      </c>
      <c r="Y88" s="75">
        <f t="shared" si="1"/>
        <v>0</v>
      </c>
      <c r="Z88" s="75">
        <f t="shared" si="2"/>
        <v>0</v>
      </c>
      <c r="AA88" s="75">
        <f t="shared" si="3"/>
        <v>0</v>
      </c>
      <c r="AB88" s="75">
        <f t="shared" si="4"/>
        <v>0</v>
      </c>
      <c r="AC88" s="75">
        <f t="shared" si="5"/>
        <v>0</v>
      </c>
      <c r="AD88" s="75">
        <f t="shared" si="6"/>
        <v>0</v>
      </c>
      <c r="AE88" s="75">
        <f t="shared" si="7"/>
        <v>0</v>
      </c>
      <c r="AF88" s="75">
        <f t="shared" ref="AF88:AG88" si="92">IF(V$3="Yes",V88*V$4,0)</f>
        <v>0</v>
      </c>
      <c r="AG88" s="76">
        <f t="shared" si="92"/>
        <v>0</v>
      </c>
      <c r="AH88" s="77">
        <f t="shared" si="9"/>
        <v>0</v>
      </c>
      <c r="AI88" s="78">
        <f t="shared" si="10"/>
        <v>0</v>
      </c>
      <c r="AJ88" s="73">
        <f t="shared" si="11"/>
        <v>2.9833909525576487</v>
      </c>
    </row>
    <row r="89" spans="1:36" ht="15" x14ac:dyDescent="0.25">
      <c r="A89" s="38" t="s">
        <v>261</v>
      </c>
      <c r="B89" s="62" t="s">
        <v>41</v>
      </c>
      <c r="C89" s="62" t="s">
        <v>186</v>
      </c>
      <c r="D89" s="62">
        <v>1</v>
      </c>
      <c r="E89" s="63">
        <v>84</v>
      </c>
      <c r="F89" s="64">
        <v>25.4</v>
      </c>
      <c r="G89" s="64">
        <v>0.42944552298800198</v>
      </c>
      <c r="H89" s="64">
        <v>44.4</v>
      </c>
      <c r="I89" s="64">
        <v>0.70570609756306257</v>
      </c>
      <c r="J89" s="64">
        <v>69.900000000000006</v>
      </c>
      <c r="K89" s="64">
        <v>0.67662046728730496</v>
      </c>
      <c r="L89" s="64">
        <v>24.2</v>
      </c>
      <c r="M89" s="64">
        <v>0.93813158961650744</v>
      </c>
      <c r="N89" s="64">
        <v>176.1</v>
      </c>
      <c r="O89" s="64">
        <v>9.6483948160512215E-2</v>
      </c>
      <c r="P89" s="64">
        <v>127.8</v>
      </c>
      <c r="Q89" s="64">
        <v>0.76768011335241082</v>
      </c>
      <c r="R89" s="64">
        <v>75</v>
      </c>
      <c r="S89" s="64">
        <v>0.16286211537990192</v>
      </c>
      <c r="T89" s="64">
        <v>51.6</v>
      </c>
      <c r="U89" s="64">
        <v>0.68259509297213139</v>
      </c>
      <c r="V89" s="65">
        <v>0.14499999999999999</v>
      </c>
      <c r="W89" s="66">
        <v>18.25</v>
      </c>
      <c r="X89" s="74">
        <f t="shared" si="0"/>
        <v>0</v>
      </c>
      <c r="Y89" s="75">
        <f t="shared" si="1"/>
        <v>0</v>
      </c>
      <c r="Z89" s="75">
        <f t="shared" si="2"/>
        <v>0</v>
      </c>
      <c r="AA89" s="75">
        <f t="shared" si="3"/>
        <v>0</v>
      </c>
      <c r="AB89" s="75">
        <f t="shared" si="4"/>
        <v>0</v>
      </c>
      <c r="AC89" s="75">
        <f t="shared" si="5"/>
        <v>0</v>
      </c>
      <c r="AD89" s="75">
        <f t="shared" si="6"/>
        <v>0</v>
      </c>
      <c r="AE89" s="75">
        <f t="shared" si="7"/>
        <v>0</v>
      </c>
      <c r="AF89" s="75">
        <f t="shared" ref="AF89:AG89" si="93">IF(V$3="Yes",V89*V$4,0)</f>
        <v>0</v>
      </c>
      <c r="AG89" s="76">
        <f t="shared" si="93"/>
        <v>0</v>
      </c>
      <c r="AH89" s="77">
        <f t="shared" si="9"/>
        <v>0</v>
      </c>
      <c r="AI89" s="78">
        <f t="shared" si="10"/>
        <v>0</v>
      </c>
      <c r="AJ89" s="73">
        <f t="shared" si="11"/>
        <v>3.1440128754476171</v>
      </c>
    </row>
    <row r="90" spans="1:36" ht="15" x14ac:dyDescent="0.25">
      <c r="A90" s="38" t="s">
        <v>262</v>
      </c>
      <c r="B90" s="62" t="s">
        <v>21</v>
      </c>
      <c r="C90" s="62" t="s">
        <v>196</v>
      </c>
      <c r="D90" s="62">
        <v>1</v>
      </c>
      <c r="E90" s="63">
        <v>84</v>
      </c>
      <c r="F90" s="64">
        <v>23.2</v>
      </c>
      <c r="G90" s="64">
        <v>0.22174185469381338</v>
      </c>
      <c r="H90" s="64">
        <v>55.9</v>
      </c>
      <c r="I90" s="64">
        <v>1.5024761049879209</v>
      </c>
      <c r="J90" s="64">
        <v>79.099999999999994</v>
      </c>
      <c r="K90" s="64">
        <v>1.096272746531207</v>
      </c>
      <c r="L90" s="64">
        <v>22.1</v>
      </c>
      <c r="M90" s="64">
        <v>0.73807821377198846</v>
      </c>
      <c r="N90" s="64">
        <v>207.4</v>
      </c>
      <c r="O90" s="64">
        <v>0.67836277583629101</v>
      </c>
      <c r="P90" s="64">
        <v>36.9</v>
      </c>
      <c r="Q90" s="64">
        <v>-0.72371771089844883</v>
      </c>
      <c r="R90" s="64">
        <v>53.1</v>
      </c>
      <c r="S90" s="64">
        <v>-0.33558595275802411</v>
      </c>
      <c r="T90" s="64">
        <v>32.299999999999997</v>
      </c>
      <c r="U90" s="64">
        <v>-0.19907742669181092</v>
      </c>
      <c r="V90" s="65">
        <v>0.112</v>
      </c>
      <c r="W90" s="66">
        <v>19.75</v>
      </c>
      <c r="X90" s="74">
        <f t="shared" si="0"/>
        <v>0</v>
      </c>
      <c r="Y90" s="75">
        <f t="shared" si="1"/>
        <v>0</v>
      </c>
      <c r="Z90" s="75">
        <f t="shared" si="2"/>
        <v>0</v>
      </c>
      <c r="AA90" s="75">
        <f t="shared" si="3"/>
        <v>0</v>
      </c>
      <c r="AB90" s="75">
        <f t="shared" si="4"/>
        <v>0</v>
      </c>
      <c r="AC90" s="75">
        <f t="shared" si="5"/>
        <v>0</v>
      </c>
      <c r="AD90" s="75">
        <f t="shared" si="6"/>
        <v>0</v>
      </c>
      <c r="AE90" s="75">
        <f t="shared" si="7"/>
        <v>0</v>
      </c>
      <c r="AF90" s="75">
        <f t="shared" ref="AF90:AG90" si="94">IF(V$3="Yes",V90*V$4,0)</f>
        <v>0</v>
      </c>
      <c r="AG90" s="76">
        <f t="shared" si="94"/>
        <v>0</v>
      </c>
      <c r="AH90" s="77">
        <f t="shared" si="9"/>
        <v>0</v>
      </c>
      <c r="AI90" s="78">
        <f t="shared" si="10"/>
        <v>0</v>
      </c>
      <c r="AJ90" s="73">
        <f t="shared" si="11"/>
        <v>2.2832676588457685</v>
      </c>
    </row>
    <row r="91" spans="1:36" ht="15" x14ac:dyDescent="0.25">
      <c r="A91" s="38" t="s">
        <v>263</v>
      </c>
      <c r="B91" s="62" t="s">
        <v>19</v>
      </c>
      <c r="C91" s="62" t="s">
        <v>186</v>
      </c>
      <c r="D91" s="62">
        <v>1</v>
      </c>
      <c r="E91" s="63">
        <v>84</v>
      </c>
      <c r="F91" s="64">
        <v>34.5</v>
      </c>
      <c r="G91" s="64">
        <v>1.2885834236594196</v>
      </c>
      <c r="H91" s="64">
        <v>31.3</v>
      </c>
      <c r="I91" s="64">
        <v>-0.20191886741655868</v>
      </c>
      <c r="J91" s="64">
        <v>65.8</v>
      </c>
      <c r="K91" s="64">
        <v>0.48960151675469588</v>
      </c>
      <c r="L91" s="64">
        <v>22.1</v>
      </c>
      <c r="M91" s="64">
        <v>0.73807821377198846</v>
      </c>
      <c r="N91" s="64">
        <v>236.4</v>
      </c>
      <c r="O91" s="64">
        <v>1.2174837343857348</v>
      </c>
      <c r="P91" s="64">
        <v>131.1</v>
      </c>
      <c r="Q91" s="64">
        <v>0.82182326868825062</v>
      </c>
      <c r="R91" s="64">
        <v>15.8</v>
      </c>
      <c r="S91" s="64">
        <v>-1.1845408815956784</v>
      </c>
      <c r="T91" s="64">
        <v>20.5</v>
      </c>
      <c r="U91" s="64">
        <v>-0.73813109156406553</v>
      </c>
      <c r="V91" s="65">
        <v>0.14599999999999999</v>
      </c>
      <c r="W91" s="66">
        <v>16.75</v>
      </c>
      <c r="X91" s="74">
        <f t="shared" si="0"/>
        <v>0</v>
      </c>
      <c r="Y91" s="75">
        <f t="shared" si="1"/>
        <v>0</v>
      </c>
      <c r="Z91" s="75">
        <f t="shared" si="2"/>
        <v>0</v>
      </c>
      <c r="AA91" s="75">
        <f t="shared" si="3"/>
        <v>0</v>
      </c>
      <c r="AB91" s="75">
        <f t="shared" si="4"/>
        <v>0</v>
      </c>
      <c r="AC91" s="75">
        <f t="shared" si="5"/>
        <v>0</v>
      </c>
      <c r="AD91" s="75">
        <f t="shared" si="6"/>
        <v>0</v>
      </c>
      <c r="AE91" s="75">
        <f t="shared" si="7"/>
        <v>0</v>
      </c>
      <c r="AF91" s="75">
        <f t="shared" ref="AF91:AG91" si="95">IF(V$3="Yes",V91*V$4,0)</f>
        <v>0</v>
      </c>
      <c r="AG91" s="76">
        <f t="shared" si="95"/>
        <v>0</v>
      </c>
      <c r="AH91" s="77">
        <f t="shared" si="9"/>
        <v>0</v>
      </c>
      <c r="AI91" s="78">
        <f t="shared" si="10"/>
        <v>0</v>
      </c>
      <c r="AJ91" s="73">
        <f t="shared" si="11"/>
        <v>2.9184468165270401</v>
      </c>
    </row>
    <row r="92" spans="1:36" ht="15" x14ac:dyDescent="0.25">
      <c r="A92" s="38" t="s">
        <v>264</v>
      </c>
      <c r="B92" s="62" t="s">
        <v>19</v>
      </c>
      <c r="C92" s="62" t="s">
        <v>179</v>
      </c>
      <c r="D92" s="62">
        <v>1</v>
      </c>
      <c r="E92" s="63">
        <v>84</v>
      </c>
      <c r="F92" s="64">
        <v>30.3</v>
      </c>
      <c r="G92" s="64">
        <v>0.89205823873414991</v>
      </c>
      <c r="H92" s="64">
        <v>43.4</v>
      </c>
      <c r="I92" s="64">
        <v>0.63642174909133542</v>
      </c>
      <c r="J92" s="64">
        <v>73.7</v>
      </c>
      <c r="K92" s="64">
        <v>0.84995510436630772</v>
      </c>
      <c r="L92" s="64">
        <v>22</v>
      </c>
      <c r="M92" s="64">
        <v>0.728551862541297</v>
      </c>
      <c r="N92" s="64">
        <v>233.8</v>
      </c>
      <c r="O92" s="64">
        <v>1.1691487518950947</v>
      </c>
      <c r="P92" s="64">
        <v>29.9</v>
      </c>
      <c r="Q92" s="64">
        <v>-0.83856682827750306</v>
      </c>
      <c r="R92" s="64">
        <v>34.9</v>
      </c>
      <c r="S92" s="64">
        <v>-0.74982133358497616</v>
      </c>
      <c r="T92" s="64">
        <v>15</v>
      </c>
      <c r="U92" s="64">
        <v>-0.98938491841130294</v>
      </c>
      <c r="V92" s="65">
        <v>0.129</v>
      </c>
      <c r="W92" s="66">
        <v>17</v>
      </c>
      <c r="X92" s="74">
        <f t="shared" si="0"/>
        <v>0</v>
      </c>
      <c r="Y92" s="75">
        <f t="shared" si="1"/>
        <v>0</v>
      </c>
      <c r="Z92" s="75">
        <f t="shared" si="2"/>
        <v>0</v>
      </c>
      <c r="AA92" s="75">
        <f t="shared" si="3"/>
        <v>0</v>
      </c>
      <c r="AB92" s="75">
        <f t="shared" si="4"/>
        <v>0</v>
      </c>
      <c r="AC92" s="75">
        <f t="shared" si="5"/>
        <v>0</v>
      </c>
      <c r="AD92" s="75">
        <f t="shared" si="6"/>
        <v>0</v>
      </c>
      <c r="AE92" s="75">
        <f t="shared" si="7"/>
        <v>0</v>
      </c>
      <c r="AF92" s="75">
        <f t="shared" ref="AF92:AG92" si="96">IF(V$3="Yes",V92*V$4,0)</f>
        <v>0</v>
      </c>
      <c r="AG92" s="76">
        <f t="shared" si="96"/>
        <v>0</v>
      </c>
      <c r="AH92" s="77">
        <f t="shared" si="9"/>
        <v>0</v>
      </c>
      <c r="AI92" s="78">
        <f t="shared" si="10"/>
        <v>0</v>
      </c>
      <c r="AJ92" s="73">
        <f t="shared" si="11"/>
        <v>2.1586922667131905</v>
      </c>
    </row>
    <row r="93" spans="1:36" ht="15" x14ac:dyDescent="0.25">
      <c r="A93" s="38" t="s">
        <v>265</v>
      </c>
      <c r="B93" s="62" t="s">
        <v>72</v>
      </c>
      <c r="C93" s="62" t="s">
        <v>191</v>
      </c>
      <c r="D93" s="62">
        <v>1</v>
      </c>
      <c r="E93" s="63">
        <v>84</v>
      </c>
      <c r="F93" s="64">
        <v>29</v>
      </c>
      <c r="G93" s="64">
        <v>0.76932425292394746</v>
      </c>
      <c r="H93" s="64">
        <v>47.7</v>
      </c>
      <c r="I93" s="64">
        <v>0.93434444751976087</v>
      </c>
      <c r="J93" s="64">
        <v>76.7</v>
      </c>
      <c r="K93" s="64">
        <v>0.98679823890236296</v>
      </c>
      <c r="L93" s="64">
        <v>29</v>
      </c>
      <c r="M93" s="64">
        <v>1.3953964486896946</v>
      </c>
      <c r="N93" s="64">
        <v>223.3</v>
      </c>
      <c r="O93" s="64">
        <v>0.97394978414443423</v>
      </c>
      <c r="P93" s="64">
        <v>24.5</v>
      </c>
      <c r="Q93" s="64">
        <v>-0.92716471882705886</v>
      </c>
      <c r="R93" s="64">
        <v>29.4</v>
      </c>
      <c r="S93" s="64">
        <v>-0.87500235526345049</v>
      </c>
      <c r="T93" s="64">
        <v>17</v>
      </c>
      <c r="U93" s="64">
        <v>-0.89801989046685304</v>
      </c>
      <c r="V93" s="65">
        <v>0.13</v>
      </c>
      <c r="W93" s="66">
        <v>17</v>
      </c>
      <c r="X93" s="74">
        <f t="shared" si="0"/>
        <v>0</v>
      </c>
      <c r="Y93" s="75">
        <f t="shared" si="1"/>
        <v>0</v>
      </c>
      <c r="Z93" s="75">
        <f t="shared" si="2"/>
        <v>0</v>
      </c>
      <c r="AA93" s="75">
        <f t="shared" si="3"/>
        <v>0</v>
      </c>
      <c r="AB93" s="75">
        <f t="shared" si="4"/>
        <v>0</v>
      </c>
      <c r="AC93" s="75">
        <f t="shared" si="5"/>
        <v>0</v>
      </c>
      <c r="AD93" s="75">
        <f t="shared" si="6"/>
        <v>0</v>
      </c>
      <c r="AE93" s="75">
        <f t="shared" si="7"/>
        <v>0</v>
      </c>
      <c r="AF93" s="75">
        <f t="shared" ref="AF93:AG93" si="97">IF(V$3="Yes",V93*V$4,0)</f>
        <v>0</v>
      </c>
      <c r="AG93" s="76">
        <f t="shared" si="97"/>
        <v>0</v>
      </c>
      <c r="AH93" s="77">
        <f t="shared" si="9"/>
        <v>0</v>
      </c>
      <c r="AI93" s="78">
        <f t="shared" si="10"/>
        <v>0</v>
      </c>
      <c r="AJ93" s="73">
        <f t="shared" si="11"/>
        <v>2.6675366367577427</v>
      </c>
    </row>
    <row r="94" spans="1:36" ht="15" x14ac:dyDescent="0.25">
      <c r="A94" s="38" t="s">
        <v>266</v>
      </c>
      <c r="B94" s="62" t="s">
        <v>39</v>
      </c>
      <c r="C94" s="62" t="s">
        <v>179</v>
      </c>
      <c r="D94" s="62">
        <v>1</v>
      </c>
      <c r="E94" s="63">
        <v>84</v>
      </c>
      <c r="F94" s="64">
        <v>30.7</v>
      </c>
      <c r="G94" s="64">
        <v>0.92982254206036596</v>
      </c>
      <c r="H94" s="64">
        <v>42</v>
      </c>
      <c r="I94" s="64">
        <v>0.53942366123091834</v>
      </c>
      <c r="J94" s="64">
        <v>72.7</v>
      </c>
      <c r="K94" s="64">
        <v>0.80434072618762242</v>
      </c>
      <c r="L94" s="64">
        <v>24.3</v>
      </c>
      <c r="M94" s="64">
        <v>0.94765794084719923</v>
      </c>
      <c r="N94" s="64">
        <v>232.3</v>
      </c>
      <c r="O94" s="64">
        <v>1.1412631850735717</v>
      </c>
      <c r="P94" s="64">
        <v>64.8</v>
      </c>
      <c r="Q94" s="64">
        <v>-0.26596194305907611</v>
      </c>
      <c r="R94" s="64">
        <v>40.799999999999997</v>
      </c>
      <c r="S94" s="64">
        <v>-0.61553623760261267</v>
      </c>
      <c r="T94" s="64">
        <v>29.7</v>
      </c>
      <c r="U94" s="64">
        <v>-0.31785196301959584</v>
      </c>
      <c r="V94" s="65">
        <v>0.13200000000000001</v>
      </c>
      <c r="W94" s="66">
        <v>18.75</v>
      </c>
      <c r="X94" s="74">
        <f t="shared" si="0"/>
        <v>0</v>
      </c>
      <c r="Y94" s="75">
        <f t="shared" si="1"/>
        <v>0</v>
      </c>
      <c r="Z94" s="75">
        <f t="shared" si="2"/>
        <v>0</v>
      </c>
      <c r="AA94" s="75">
        <f t="shared" si="3"/>
        <v>0</v>
      </c>
      <c r="AB94" s="75">
        <f t="shared" si="4"/>
        <v>0</v>
      </c>
      <c r="AC94" s="75">
        <f t="shared" si="5"/>
        <v>0</v>
      </c>
      <c r="AD94" s="75">
        <f t="shared" si="6"/>
        <v>0</v>
      </c>
      <c r="AE94" s="75">
        <f t="shared" si="7"/>
        <v>0</v>
      </c>
      <c r="AF94" s="75">
        <f t="shared" ref="AF94:AG94" si="98">IF(V$3="Yes",V94*V$4,0)</f>
        <v>0</v>
      </c>
      <c r="AG94" s="76">
        <f t="shared" si="98"/>
        <v>0</v>
      </c>
      <c r="AH94" s="77">
        <f t="shared" si="9"/>
        <v>0</v>
      </c>
      <c r="AI94" s="78">
        <f t="shared" si="10"/>
        <v>0</v>
      </c>
      <c r="AJ94" s="73">
        <f t="shared" si="11"/>
        <v>2.9525670149072925</v>
      </c>
    </row>
    <row r="95" spans="1:36" ht="15" x14ac:dyDescent="0.25">
      <c r="A95" s="38" t="s">
        <v>267</v>
      </c>
      <c r="B95" s="62" t="s">
        <v>81</v>
      </c>
      <c r="C95" s="62" t="s">
        <v>203</v>
      </c>
      <c r="D95" s="62">
        <v>1</v>
      </c>
      <c r="E95" s="63">
        <v>84</v>
      </c>
      <c r="F95" s="64">
        <v>32.9</v>
      </c>
      <c r="G95" s="64">
        <v>1.1375262103545549</v>
      </c>
      <c r="H95" s="64">
        <v>30.8</v>
      </c>
      <c r="I95" s="64">
        <v>-0.23656104165242178</v>
      </c>
      <c r="J95" s="64">
        <v>63.7</v>
      </c>
      <c r="K95" s="64">
        <v>0.39381132257945745</v>
      </c>
      <c r="L95" s="64">
        <v>21.3</v>
      </c>
      <c r="M95" s="64">
        <v>0.66186740392645682</v>
      </c>
      <c r="N95" s="64">
        <v>224.7</v>
      </c>
      <c r="O95" s="64">
        <v>0.99997631317785518</v>
      </c>
      <c r="P95" s="64">
        <v>100.2</v>
      </c>
      <c r="Q95" s="64">
        <v>0.31484645054356902</v>
      </c>
      <c r="R95" s="64">
        <v>60.1</v>
      </c>
      <c r="S95" s="64">
        <v>-0.17626465243996561</v>
      </c>
      <c r="T95" s="64">
        <v>13.9</v>
      </c>
      <c r="U95" s="64">
        <v>-1.0396356837807506</v>
      </c>
      <c r="V95" s="65">
        <v>0.14599999999999999</v>
      </c>
      <c r="W95" s="66">
        <v>18.75</v>
      </c>
      <c r="X95" s="74">
        <f t="shared" si="0"/>
        <v>0</v>
      </c>
      <c r="Y95" s="75">
        <f t="shared" si="1"/>
        <v>0</v>
      </c>
      <c r="Z95" s="75">
        <f t="shared" si="2"/>
        <v>0</v>
      </c>
      <c r="AA95" s="75">
        <f t="shared" si="3"/>
        <v>0</v>
      </c>
      <c r="AB95" s="75">
        <f t="shared" si="4"/>
        <v>0</v>
      </c>
      <c r="AC95" s="75">
        <f t="shared" si="5"/>
        <v>0</v>
      </c>
      <c r="AD95" s="75">
        <f t="shared" si="6"/>
        <v>0</v>
      </c>
      <c r="AE95" s="75">
        <f t="shared" si="7"/>
        <v>0</v>
      </c>
      <c r="AF95" s="75">
        <f t="shared" ref="AF95:AG95" si="99">IF(V$3="Yes",V95*V$4,0)</f>
        <v>0</v>
      </c>
      <c r="AG95" s="76">
        <f t="shared" si="99"/>
        <v>0</v>
      </c>
      <c r="AH95" s="77">
        <f t="shared" si="9"/>
        <v>0</v>
      </c>
      <c r="AI95" s="78">
        <f t="shared" si="10"/>
        <v>0</v>
      </c>
      <c r="AJ95" s="73">
        <f t="shared" si="11"/>
        <v>2.8674718655277891</v>
      </c>
    </row>
    <row r="96" spans="1:36" ht="15" x14ac:dyDescent="0.25">
      <c r="A96" s="38" t="s">
        <v>268</v>
      </c>
      <c r="B96" s="62" t="s">
        <v>93</v>
      </c>
      <c r="C96" s="62" t="s">
        <v>186</v>
      </c>
      <c r="D96" s="62">
        <v>1</v>
      </c>
      <c r="E96" s="63">
        <v>84</v>
      </c>
      <c r="F96" s="64">
        <v>37.4</v>
      </c>
      <c r="G96" s="64">
        <v>1.5623746227744861</v>
      </c>
      <c r="H96" s="64">
        <v>30.9</v>
      </c>
      <c r="I96" s="64">
        <v>-0.22963260680524958</v>
      </c>
      <c r="J96" s="64">
        <v>68.3</v>
      </c>
      <c r="K96" s="64">
        <v>0.60363746220140846</v>
      </c>
      <c r="L96" s="64">
        <v>18.8</v>
      </c>
      <c r="M96" s="64">
        <v>0.42370862315917235</v>
      </c>
      <c r="N96" s="64">
        <v>220.2</v>
      </c>
      <c r="O96" s="64">
        <v>0.91631961271328644</v>
      </c>
      <c r="P96" s="64">
        <v>82.6</v>
      </c>
      <c r="Q96" s="64">
        <v>2.6082955419089972E-2</v>
      </c>
      <c r="R96" s="64">
        <v>32.200000000000003</v>
      </c>
      <c r="S96" s="64">
        <v>-0.81127383513622708</v>
      </c>
      <c r="T96" s="64">
        <v>38.5</v>
      </c>
      <c r="U96" s="64">
        <v>8.4154159935983866E-2</v>
      </c>
      <c r="V96" s="65">
        <v>0.17</v>
      </c>
      <c r="W96" s="66">
        <v>19.25</v>
      </c>
      <c r="X96" s="74">
        <f t="shared" si="0"/>
        <v>0</v>
      </c>
      <c r="Y96" s="75">
        <f t="shared" si="1"/>
        <v>0</v>
      </c>
      <c r="Z96" s="75">
        <f t="shared" si="2"/>
        <v>0</v>
      </c>
      <c r="AA96" s="75">
        <f t="shared" si="3"/>
        <v>0</v>
      </c>
      <c r="AB96" s="75">
        <f t="shared" si="4"/>
        <v>0</v>
      </c>
      <c r="AC96" s="75">
        <f t="shared" si="5"/>
        <v>0</v>
      </c>
      <c r="AD96" s="75">
        <f t="shared" si="6"/>
        <v>0</v>
      </c>
      <c r="AE96" s="75">
        <f t="shared" si="7"/>
        <v>0</v>
      </c>
      <c r="AF96" s="75">
        <f t="shared" ref="AF96:AG96" si="100">IF(V$3="Yes",V96*V$4,0)</f>
        <v>0</v>
      </c>
      <c r="AG96" s="76">
        <f t="shared" si="100"/>
        <v>0</v>
      </c>
      <c r="AH96" s="77">
        <f t="shared" si="9"/>
        <v>0</v>
      </c>
      <c r="AI96" s="78">
        <f t="shared" si="10"/>
        <v>0</v>
      </c>
      <c r="AJ96" s="73">
        <f t="shared" si="11"/>
        <v>2.1647067846896384</v>
      </c>
    </row>
    <row r="97" spans="1:36" ht="15" x14ac:dyDescent="0.25">
      <c r="A97" s="38" t="s">
        <v>269</v>
      </c>
      <c r="B97" s="62" t="s">
        <v>32</v>
      </c>
      <c r="C97" s="62" t="s">
        <v>153</v>
      </c>
      <c r="D97" s="62">
        <v>1</v>
      </c>
      <c r="E97" s="63">
        <v>84</v>
      </c>
      <c r="F97" s="64">
        <v>32.1</v>
      </c>
      <c r="G97" s="64">
        <v>1.0619976037021228</v>
      </c>
      <c r="H97" s="64">
        <v>43.7</v>
      </c>
      <c r="I97" s="64">
        <v>0.65720705363285403</v>
      </c>
      <c r="J97" s="64">
        <v>75.8</v>
      </c>
      <c r="K97" s="64">
        <v>0.94574529854154621</v>
      </c>
      <c r="L97" s="64">
        <v>23</v>
      </c>
      <c r="M97" s="64">
        <v>0.8238153748482111</v>
      </c>
      <c r="N97" s="64">
        <v>172.7</v>
      </c>
      <c r="O97" s="64">
        <v>3.3276663365059855E-2</v>
      </c>
      <c r="P97" s="64">
        <v>78.900000000000006</v>
      </c>
      <c r="Q97" s="64">
        <v>-3.4623006624123959E-2</v>
      </c>
      <c r="R97" s="64">
        <v>38.200000000000003</v>
      </c>
      <c r="S97" s="64">
        <v>-0.67471272057789133</v>
      </c>
      <c r="T97" s="64">
        <v>47.7</v>
      </c>
      <c r="U97" s="64">
        <v>0.50443328848045366</v>
      </c>
      <c r="V97" s="65">
        <v>0.186</v>
      </c>
      <c r="W97" s="66">
        <v>17.75</v>
      </c>
      <c r="X97" s="74">
        <f t="shared" si="0"/>
        <v>0</v>
      </c>
      <c r="Y97" s="75">
        <f t="shared" si="1"/>
        <v>0</v>
      </c>
      <c r="Z97" s="75">
        <f t="shared" si="2"/>
        <v>0</v>
      </c>
      <c r="AA97" s="75">
        <f t="shared" si="3"/>
        <v>0</v>
      </c>
      <c r="AB97" s="75">
        <f t="shared" si="4"/>
        <v>0</v>
      </c>
      <c r="AC97" s="75">
        <f t="shared" si="5"/>
        <v>0</v>
      </c>
      <c r="AD97" s="75">
        <f t="shared" si="6"/>
        <v>0</v>
      </c>
      <c r="AE97" s="75">
        <f t="shared" si="7"/>
        <v>0</v>
      </c>
      <c r="AF97" s="75">
        <f t="shared" ref="AF97:AG97" si="101">IF(V$3="Yes",V97*V$4,0)</f>
        <v>0</v>
      </c>
      <c r="AG97" s="76">
        <f t="shared" si="101"/>
        <v>0</v>
      </c>
      <c r="AH97" s="77">
        <f t="shared" si="9"/>
        <v>0</v>
      </c>
      <c r="AI97" s="78">
        <f t="shared" si="10"/>
        <v>0</v>
      </c>
      <c r="AJ97" s="73">
        <f t="shared" si="11"/>
        <v>2.1264758389214671</v>
      </c>
    </row>
    <row r="98" spans="1:36" ht="15" x14ac:dyDescent="0.25">
      <c r="A98" s="38" t="s">
        <v>270</v>
      </c>
      <c r="B98" s="62" t="s">
        <v>37</v>
      </c>
      <c r="C98" s="62" t="s">
        <v>186</v>
      </c>
      <c r="D98" s="62">
        <v>1</v>
      </c>
      <c r="E98" s="63">
        <v>84</v>
      </c>
      <c r="F98" s="64">
        <v>30.9</v>
      </c>
      <c r="G98" s="64">
        <v>0.94870469372347377</v>
      </c>
      <c r="H98" s="64">
        <v>40.299999999999997</v>
      </c>
      <c r="I98" s="64">
        <v>0.42164026882898259</v>
      </c>
      <c r="J98" s="64">
        <v>71.099999999999994</v>
      </c>
      <c r="K98" s="64">
        <v>0.73135772110172592</v>
      </c>
      <c r="L98" s="64">
        <v>28.5</v>
      </c>
      <c r="M98" s="64">
        <v>1.3477646925362377</v>
      </c>
      <c r="N98" s="64">
        <v>187.1</v>
      </c>
      <c r="O98" s="64">
        <v>0.30097810485168053</v>
      </c>
      <c r="P98" s="64">
        <v>133.80000000000001</v>
      </c>
      <c r="Q98" s="64">
        <v>0.86612221396302891</v>
      </c>
      <c r="R98" s="64">
        <v>25.4</v>
      </c>
      <c r="S98" s="64">
        <v>-0.96604309830234125</v>
      </c>
      <c r="T98" s="64">
        <v>33.9</v>
      </c>
      <c r="U98" s="64">
        <v>-0.12598540433625088</v>
      </c>
      <c r="V98" s="65">
        <v>0.16500000000000001</v>
      </c>
      <c r="W98" s="66">
        <v>17.75</v>
      </c>
      <c r="X98" s="74">
        <f t="shared" si="0"/>
        <v>0</v>
      </c>
      <c r="Y98" s="75">
        <f t="shared" si="1"/>
        <v>0</v>
      </c>
      <c r="Z98" s="75">
        <f t="shared" si="2"/>
        <v>0</v>
      </c>
      <c r="AA98" s="75">
        <f t="shared" si="3"/>
        <v>0</v>
      </c>
      <c r="AB98" s="75">
        <f t="shared" si="4"/>
        <v>0</v>
      </c>
      <c r="AC98" s="75">
        <f t="shared" si="5"/>
        <v>0</v>
      </c>
      <c r="AD98" s="75">
        <f t="shared" si="6"/>
        <v>0</v>
      </c>
      <c r="AE98" s="75">
        <f t="shared" si="7"/>
        <v>0</v>
      </c>
      <c r="AF98" s="75">
        <f t="shared" ref="AF98:AG98" si="102">IF(V$3="Yes",V98*V$4,0)</f>
        <v>0</v>
      </c>
      <c r="AG98" s="76">
        <f t="shared" si="102"/>
        <v>0</v>
      </c>
      <c r="AH98" s="77">
        <f t="shared" si="9"/>
        <v>0</v>
      </c>
      <c r="AI98" s="78">
        <f t="shared" si="10"/>
        <v>0</v>
      </c>
      <c r="AJ98" s="73">
        <f t="shared" si="11"/>
        <v>3.1588059026609647</v>
      </c>
    </row>
    <row r="99" spans="1:36" ht="15" x14ac:dyDescent="0.25">
      <c r="A99" s="38" t="s">
        <v>271</v>
      </c>
      <c r="B99" s="62" t="s">
        <v>37</v>
      </c>
      <c r="C99" s="62" t="s">
        <v>153</v>
      </c>
      <c r="D99" s="62">
        <v>1</v>
      </c>
      <c r="E99" s="63">
        <v>84</v>
      </c>
      <c r="F99" s="64">
        <v>28.1</v>
      </c>
      <c r="G99" s="64">
        <v>0.6843545704399614</v>
      </c>
      <c r="H99" s="64">
        <v>34.799999999999997</v>
      </c>
      <c r="I99" s="64">
        <v>4.0576352234485004E-2</v>
      </c>
      <c r="J99" s="64">
        <v>62.9</v>
      </c>
      <c r="K99" s="64">
        <v>0.35731982003650919</v>
      </c>
      <c r="L99" s="64">
        <v>27.6</v>
      </c>
      <c r="M99" s="64">
        <v>1.2620275314600149</v>
      </c>
      <c r="N99" s="64">
        <v>209.2</v>
      </c>
      <c r="O99" s="64">
        <v>0.71182545602211811</v>
      </c>
      <c r="P99" s="64">
        <v>219.7</v>
      </c>
      <c r="Q99" s="64">
        <v>2.2754849543717066</v>
      </c>
      <c r="R99" s="64">
        <v>28.9</v>
      </c>
      <c r="S99" s="64">
        <v>-0.88638244814331191</v>
      </c>
      <c r="T99" s="64">
        <v>45.6</v>
      </c>
      <c r="U99" s="64">
        <v>0.40850000913878171</v>
      </c>
      <c r="V99" s="65">
        <v>0.13400000000000001</v>
      </c>
      <c r="W99" s="66">
        <v>17</v>
      </c>
      <c r="X99" s="74">
        <f t="shared" si="0"/>
        <v>0</v>
      </c>
      <c r="Y99" s="75">
        <f t="shared" si="1"/>
        <v>0</v>
      </c>
      <c r="Z99" s="75">
        <f t="shared" si="2"/>
        <v>0</v>
      </c>
      <c r="AA99" s="75">
        <f t="shared" si="3"/>
        <v>0</v>
      </c>
      <c r="AB99" s="75">
        <f t="shared" si="4"/>
        <v>0</v>
      </c>
      <c r="AC99" s="75">
        <f t="shared" si="5"/>
        <v>0</v>
      </c>
      <c r="AD99" s="75">
        <f t="shared" si="6"/>
        <v>0</v>
      </c>
      <c r="AE99" s="75">
        <f t="shared" si="7"/>
        <v>0</v>
      </c>
      <c r="AF99" s="75">
        <f t="shared" ref="AF99:AG99" si="103">IF(V$3="Yes",V99*V$4,0)</f>
        <v>0</v>
      </c>
      <c r="AG99" s="76">
        <f t="shared" si="103"/>
        <v>0</v>
      </c>
      <c r="AH99" s="77">
        <f t="shared" si="9"/>
        <v>0</v>
      </c>
      <c r="AI99" s="78">
        <f t="shared" si="10"/>
        <v>0</v>
      </c>
      <c r="AJ99" s="73">
        <f t="shared" si="11"/>
        <v>4.143614375952132</v>
      </c>
    </row>
    <row r="100" spans="1:36" ht="15" x14ac:dyDescent="0.25">
      <c r="A100" s="38" t="s">
        <v>272</v>
      </c>
      <c r="B100" s="62" t="s">
        <v>83</v>
      </c>
      <c r="C100" s="62" t="s">
        <v>153</v>
      </c>
      <c r="D100" s="62">
        <v>1</v>
      </c>
      <c r="E100" s="63">
        <v>84</v>
      </c>
      <c r="F100" s="64">
        <v>22.5</v>
      </c>
      <c r="G100" s="64">
        <v>0.1556543238729351</v>
      </c>
      <c r="H100" s="64">
        <v>44.2</v>
      </c>
      <c r="I100" s="64">
        <v>0.69184922786871772</v>
      </c>
      <c r="J100" s="64">
        <v>66.7</v>
      </c>
      <c r="K100" s="64">
        <v>0.53065445711551262</v>
      </c>
      <c r="L100" s="64">
        <v>25.3</v>
      </c>
      <c r="M100" s="64">
        <v>1.0429214531541127</v>
      </c>
      <c r="N100" s="64">
        <v>169.8</v>
      </c>
      <c r="O100" s="64">
        <v>-2.0635432489884802E-2</v>
      </c>
      <c r="P100" s="64">
        <v>86.3</v>
      </c>
      <c r="Q100" s="64">
        <v>8.6788917462304382E-2</v>
      </c>
      <c r="R100" s="64">
        <v>111.8</v>
      </c>
      <c r="S100" s="64">
        <v>1.0004369513376947</v>
      </c>
      <c r="T100" s="64">
        <v>18.899999999999999</v>
      </c>
      <c r="U100" s="64">
        <v>-0.81122311391962554</v>
      </c>
      <c r="V100" s="65">
        <v>0.13300000000000001</v>
      </c>
      <c r="W100" s="66">
        <v>19</v>
      </c>
      <c r="X100" s="74">
        <f t="shared" si="0"/>
        <v>0</v>
      </c>
      <c r="Y100" s="75">
        <f t="shared" si="1"/>
        <v>0</v>
      </c>
      <c r="Z100" s="75">
        <f t="shared" si="2"/>
        <v>0</v>
      </c>
      <c r="AA100" s="75">
        <f t="shared" si="3"/>
        <v>0</v>
      </c>
      <c r="AB100" s="75">
        <f t="shared" si="4"/>
        <v>0</v>
      </c>
      <c r="AC100" s="75">
        <f t="shared" si="5"/>
        <v>0</v>
      </c>
      <c r="AD100" s="75">
        <f t="shared" si="6"/>
        <v>0</v>
      </c>
      <c r="AE100" s="75">
        <f t="shared" si="7"/>
        <v>0</v>
      </c>
      <c r="AF100" s="75">
        <f t="shared" ref="AF100:AG100" si="104">IF(V$3="Yes",V100*V$4,0)</f>
        <v>0</v>
      </c>
      <c r="AG100" s="76">
        <f t="shared" si="104"/>
        <v>0</v>
      </c>
      <c r="AH100" s="77">
        <f t="shared" si="9"/>
        <v>0</v>
      </c>
      <c r="AI100" s="78">
        <f t="shared" si="10"/>
        <v>0</v>
      </c>
      <c r="AJ100" s="73">
        <f t="shared" si="11"/>
        <v>2.9681504320285845</v>
      </c>
    </row>
    <row r="101" spans="1:36" ht="15" x14ac:dyDescent="0.25">
      <c r="A101" s="38" t="s">
        <v>273</v>
      </c>
      <c r="B101" s="62" t="s">
        <v>32</v>
      </c>
      <c r="C101" s="62" t="s">
        <v>196</v>
      </c>
      <c r="D101" s="62">
        <v>1</v>
      </c>
      <c r="E101" s="63">
        <v>84</v>
      </c>
      <c r="F101" s="64">
        <v>30.5</v>
      </c>
      <c r="G101" s="64">
        <v>0.91094039039725783</v>
      </c>
      <c r="H101" s="64">
        <v>43.1</v>
      </c>
      <c r="I101" s="64">
        <v>0.61563644454981825</v>
      </c>
      <c r="J101" s="64">
        <v>73.599999999999994</v>
      </c>
      <c r="K101" s="64">
        <v>0.8453936665484385</v>
      </c>
      <c r="L101" s="64">
        <v>21.7</v>
      </c>
      <c r="M101" s="64">
        <v>0.69997280884922231</v>
      </c>
      <c r="N101" s="64">
        <v>198.6</v>
      </c>
      <c r="O101" s="64">
        <v>0.51476745048335604</v>
      </c>
      <c r="P101" s="64">
        <v>24.1</v>
      </c>
      <c r="Q101" s="64">
        <v>-0.93372752553443339</v>
      </c>
      <c r="R101" s="64">
        <v>52.6</v>
      </c>
      <c r="S101" s="64">
        <v>-0.34696604563788536</v>
      </c>
      <c r="T101" s="64">
        <v>19.8</v>
      </c>
      <c r="U101" s="64">
        <v>-0.77010885134462304</v>
      </c>
      <c r="V101" s="65">
        <v>0.154</v>
      </c>
      <c r="W101" s="66">
        <v>19.25</v>
      </c>
      <c r="X101" s="74">
        <f t="shared" si="0"/>
        <v>0</v>
      </c>
      <c r="Y101" s="75">
        <f t="shared" si="1"/>
        <v>0</v>
      </c>
      <c r="Z101" s="75">
        <f t="shared" si="2"/>
        <v>0</v>
      </c>
      <c r="AA101" s="75">
        <f t="shared" si="3"/>
        <v>0</v>
      </c>
      <c r="AB101" s="75">
        <f t="shared" si="4"/>
        <v>0</v>
      </c>
      <c r="AC101" s="75">
        <f t="shared" si="5"/>
        <v>0</v>
      </c>
      <c r="AD101" s="75">
        <f t="shared" si="6"/>
        <v>0</v>
      </c>
      <c r="AE101" s="75">
        <f t="shared" si="7"/>
        <v>0</v>
      </c>
      <c r="AF101" s="75">
        <f t="shared" ref="AF101:AG101" si="105">IF(V$3="Yes",V101*V$4,0)</f>
        <v>0</v>
      </c>
      <c r="AG101" s="76">
        <f t="shared" si="105"/>
        <v>0</v>
      </c>
      <c r="AH101" s="77">
        <f t="shared" si="9"/>
        <v>0</v>
      </c>
      <c r="AI101" s="78">
        <f t="shared" si="10"/>
        <v>0</v>
      </c>
      <c r="AJ101" s="73">
        <f t="shared" si="11"/>
        <v>1.7497842001492159</v>
      </c>
    </row>
    <row r="102" spans="1:36" ht="15" x14ac:dyDescent="0.25">
      <c r="A102" s="38" t="s">
        <v>274</v>
      </c>
      <c r="B102" s="62" t="s">
        <v>32</v>
      </c>
      <c r="C102" s="62" t="s">
        <v>153</v>
      </c>
      <c r="D102" s="62">
        <v>2</v>
      </c>
      <c r="E102" s="63">
        <v>84</v>
      </c>
      <c r="F102" s="64">
        <v>23.3</v>
      </c>
      <c r="G102" s="64">
        <v>0.23118293052536748</v>
      </c>
      <c r="H102" s="64">
        <v>37.5</v>
      </c>
      <c r="I102" s="64">
        <v>0.22764409310814793</v>
      </c>
      <c r="J102" s="64">
        <v>60.8</v>
      </c>
      <c r="K102" s="64">
        <v>0.26152962586127043</v>
      </c>
      <c r="L102" s="64">
        <v>12.8</v>
      </c>
      <c r="M102" s="64">
        <v>-0.14787245068231142</v>
      </c>
      <c r="N102" s="64">
        <v>184.8</v>
      </c>
      <c r="O102" s="64">
        <v>0.25822023572534508</v>
      </c>
      <c r="P102" s="64">
        <v>219.5</v>
      </c>
      <c r="Q102" s="64">
        <v>2.2722035510180194</v>
      </c>
      <c r="R102" s="64">
        <v>66.2</v>
      </c>
      <c r="S102" s="64">
        <v>-3.7427519305657422E-2</v>
      </c>
      <c r="T102" s="64">
        <v>50.1</v>
      </c>
      <c r="U102" s="64">
        <v>0.61407132201379389</v>
      </c>
      <c r="V102" s="65">
        <v>0.126</v>
      </c>
      <c r="W102" s="66">
        <v>19.5</v>
      </c>
      <c r="X102" s="74">
        <f t="shared" si="0"/>
        <v>0</v>
      </c>
      <c r="Y102" s="75">
        <f t="shared" si="1"/>
        <v>0</v>
      </c>
      <c r="Z102" s="75">
        <f t="shared" si="2"/>
        <v>0</v>
      </c>
      <c r="AA102" s="75">
        <f t="shared" si="3"/>
        <v>0</v>
      </c>
      <c r="AB102" s="75">
        <f t="shared" si="4"/>
        <v>0</v>
      </c>
      <c r="AC102" s="75">
        <f t="shared" si="5"/>
        <v>0</v>
      </c>
      <c r="AD102" s="75">
        <f t="shared" si="6"/>
        <v>0</v>
      </c>
      <c r="AE102" s="75">
        <f t="shared" si="7"/>
        <v>0</v>
      </c>
      <c r="AF102" s="75">
        <f t="shared" ref="AF102:AG102" si="106">IF(V$3="Yes",V102*V$4,0)</f>
        <v>0</v>
      </c>
      <c r="AG102" s="76">
        <f t="shared" si="106"/>
        <v>0</v>
      </c>
      <c r="AH102" s="77">
        <f t="shared" si="9"/>
        <v>0</v>
      </c>
      <c r="AI102" s="78">
        <f t="shared" si="10"/>
        <v>0</v>
      </c>
      <c r="AJ102" s="73">
        <f t="shared" si="11"/>
        <v>2.5888042852019808</v>
      </c>
    </row>
    <row r="103" spans="1:36" ht="15" x14ac:dyDescent="0.25">
      <c r="A103" s="38" t="s">
        <v>275</v>
      </c>
      <c r="B103" s="62" t="s">
        <v>16</v>
      </c>
      <c r="C103" s="62" t="s">
        <v>181</v>
      </c>
      <c r="D103" s="62">
        <v>2</v>
      </c>
      <c r="E103" s="63">
        <v>84</v>
      </c>
      <c r="F103" s="64">
        <v>13.3</v>
      </c>
      <c r="G103" s="64">
        <v>-0.71292465263003635</v>
      </c>
      <c r="H103" s="64">
        <v>38.1</v>
      </c>
      <c r="I103" s="64">
        <v>0.26921470219118376</v>
      </c>
      <c r="J103" s="64">
        <v>51.5</v>
      </c>
      <c r="K103" s="64">
        <v>-0.16268409120050017</v>
      </c>
      <c r="L103" s="64">
        <v>10.199999999999999</v>
      </c>
      <c r="M103" s="64">
        <v>-0.39555758268028801</v>
      </c>
      <c r="N103" s="64">
        <v>173.3</v>
      </c>
      <c r="O103" s="64">
        <v>4.4430890093669642E-2</v>
      </c>
      <c r="P103" s="64">
        <v>60.4</v>
      </c>
      <c r="Q103" s="64">
        <v>-0.33815281684019577</v>
      </c>
      <c r="R103" s="64">
        <v>139.5</v>
      </c>
      <c r="S103" s="64">
        <v>1.6308940968820123</v>
      </c>
      <c r="T103" s="64">
        <v>31.5</v>
      </c>
      <c r="U103" s="64">
        <v>-0.23562343786959078</v>
      </c>
      <c r="V103" s="65">
        <v>7.6999999999999999E-2</v>
      </c>
      <c r="W103" s="66">
        <v>22.5</v>
      </c>
      <c r="X103" s="74">
        <f t="shared" si="0"/>
        <v>0</v>
      </c>
      <c r="Y103" s="75">
        <f t="shared" si="1"/>
        <v>0</v>
      </c>
      <c r="Z103" s="75">
        <f t="shared" si="2"/>
        <v>0</v>
      </c>
      <c r="AA103" s="75">
        <f t="shared" si="3"/>
        <v>0</v>
      </c>
      <c r="AB103" s="75">
        <f t="shared" si="4"/>
        <v>0</v>
      </c>
      <c r="AC103" s="75">
        <f t="shared" si="5"/>
        <v>0</v>
      </c>
      <c r="AD103" s="75">
        <f t="shared" si="6"/>
        <v>0</v>
      </c>
      <c r="AE103" s="75">
        <f t="shared" si="7"/>
        <v>0</v>
      </c>
      <c r="AF103" s="75">
        <f t="shared" ref="AF103:AG103" si="107">IF(V$3="Yes",V103*V$4,0)</f>
        <v>0</v>
      </c>
      <c r="AG103" s="76">
        <f t="shared" si="107"/>
        <v>0</v>
      </c>
      <c r="AH103" s="77">
        <f t="shared" si="9"/>
        <v>0</v>
      </c>
      <c r="AI103" s="78">
        <f t="shared" si="10"/>
        <v>0</v>
      </c>
      <c r="AJ103" s="73">
        <f t="shared" si="11"/>
        <v>0.25778228548113158</v>
      </c>
    </row>
    <row r="104" spans="1:36" ht="15" x14ac:dyDescent="0.25">
      <c r="A104" s="38" t="s">
        <v>276</v>
      </c>
      <c r="B104" s="62" t="s">
        <v>16</v>
      </c>
      <c r="C104" s="62" t="s">
        <v>153</v>
      </c>
      <c r="D104" s="62">
        <v>1</v>
      </c>
      <c r="E104" s="63">
        <v>84</v>
      </c>
      <c r="F104" s="64">
        <v>37.200000000000003</v>
      </c>
      <c r="G104" s="64">
        <v>1.5434924711113787</v>
      </c>
      <c r="H104" s="64">
        <v>39.1</v>
      </c>
      <c r="I104" s="64">
        <v>0.33849905066291047</v>
      </c>
      <c r="J104" s="64">
        <v>76.3</v>
      </c>
      <c r="K104" s="64">
        <v>0.96855248763088886</v>
      </c>
      <c r="L104" s="64">
        <v>23.4</v>
      </c>
      <c r="M104" s="64">
        <v>0.86192077977097659</v>
      </c>
      <c r="N104" s="64">
        <v>196.9</v>
      </c>
      <c r="O104" s="64">
        <v>0.48316380808563036</v>
      </c>
      <c r="P104" s="64">
        <v>16</v>
      </c>
      <c r="Q104" s="64">
        <v>-1.0666243613587676</v>
      </c>
      <c r="R104" s="64">
        <v>38.299999999999997</v>
      </c>
      <c r="S104" s="64">
        <v>-0.67243670200191907</v>
      </c>
      <c r="T104" s="64">
        <v>12.6</v>
      </c>
      <c r="U104" s="64">
        <v>-1.0990229519446431</v>
      </c>
      <c r="V104" s="65">
        <v>0.189</v>
      </c>
      <c r="W104" s="66">
        <v>18.75</v>
      </c>
      <c r="X104" s="74">
        <f t="shared" si="0"/>
        <v>0</v>
      </c>
      <c r="Y104" s="75">
        <f t="shared" si="1"/>
        <v>0</v>
      </c>
      <c r="Z104" s="75">
        <f t="shared" si="2"/>
        <v>0</v>
      </c>
      <c r="AA104" s="75">
        <f t="shared" si="3"/>
        <v>0</v>
      </c>
      <c r="AB104" s="75">
        <f t="shared" si="4"/>
        <v>0</v>
      </c>
      <c r="AC104" s="75">
        <f t="shared" si="5"/>
        <v>0</v>
      </c>
      <c r="AD104" s="75">
        <f t="shared" si="6"/>
        <v>0</v>
      </c>
      <c r="AE104" s="75">
        <f t="shared" si="7"/>
        <v>0</v>
      </c>
      <c r="AF104" s="75">
        <f t="shared" ref="AF104:AG104" si="108">IF(V$3="Yes",V104*V$4,0)</f>
        <v>0</v>
      </c>
      <c r="AG104" s="76">
        <f t="shared" si="108"/>
        <v>0</v>
      </c>
      <c r="AH104" s="77">
        <f t="shared" si="9"/>
        <v>0</v>
      </c>
      <c r="AI104" s="78">
        <f t="shared" si="10"/>
        <v>0</v>
      </c>
      <c r="AJ104" s="73">
        <f t="shared" si="11"/>
        <v>1.902462477694514</v>
      </c>
    </row>
    <row r="105" spans="1:36" ht="15" x14ac:dyDescent="0.25">
      <c r="A105" s="38" t="s">
        <v>277</v>
      </c>
      <c r="B105" s="62" t="s">
        <v>49</v>
      </c>
      <c r="C105" s="62" t="s">
        <v>179</v>
      </c>
      <c r="D105" s="62">
        <v>1</v>
      </c>
      <c r="E105" s="63">
        <v>84</v>
      </c>
      <c r="F105" s="64">
        <v>30.6</v>
      </c>
      <c r="G105" s="64">
        <v>0.92038146622881223</v>
      </c>
      <c r="H105" s="64">
        <v>37.6</v>
      </c>
      <c r="I105" s="64">
        <v>0.23457252795532066</v>
      </c>
      <c r="J105" s="64">
        <v>68.099999999999994</v>
      </c>
      <c r="K105" s="64">
        <v>0.59451458656567069</v>
      </c>
      <c r="L105" s="64">
        <v>13.8</v>
      </c>
      <c r="M105" s="64">
        <v>-5.2608938375397624E-2</v>
      </c>
      <c r="N105" s="64">
        <v>234</v>
      </c>
      <c r="O105" s="64">
        <v>1.1728668274712974</v>
      </c>
      <c r="P105" s="64">
        <v>76.5</v>
      </c>
      <c r="Q105" s="64">
        <v>-7.39998468683713E-2</v>
      </c>
      <c r="R105" s="64">
        <v>48</v>
      </c>
      <c r="S105" s="64">
        <v>-0.45166290013260957</v>
      </c>
      <c r="T105" s="64">
        <v>21.4</v>
      </c>
      <c r="U105" s="64">
        <v>-0.69701682898906314</v>
      </c>
      <c r="V105" s="65">
        <v>0.13100000000000001</v>
      </c>
      <c r="W105" s="66">
        <v>17.75</v>
      </c>
      <c r="X105" s="74">
        <f t="shared" si="0"/>
        <v>0</v>
      </c>
      <c r="Y105" s="75">
        <f t="shared" si="1"/>
        <v>0</v>
      </c>
      <c r="Z105" s="75">
        <f t="shared" si="2"/>
        <v>0</v>
      </c>
      <c r="AA105" s="75">
        <f t="shared" si="3"/>
        <v>0</v>
      </c>
      <c r="AB105" s="75">
        <f t="shared" si="4"/>
        <v>0</v>
      </c>
      <c r="AC105" s="75">
        <f t="shared" si="5"/>
        <v>0</v>
      </c>
      <c r="AD105" s="75">
        <f t="shared" si="6"/>
        <v>0</v>
      </c>
      <c r="AE105" s="75">
        <f t="shared" si="7"/>
        <v>0</v>
      </c>
      <c r="AF105" s="75">
        <f t="shared" ref="AF105:AG105" si="109">IF(V$3="Yes",V105*V$4,0)</f>
        <v>0</v>
      </c>
      <c r="AG105" s="76">
        <f t="shared" si="109"/>
        <v>0</v>
      </c>
      <c r="AH105" s="77">
        <f t="shared" si="9"/>
        <v>0</v>
      </c>
      <c r="AI105" s="78">
        <f t="shared" si="10"/>
        <v>0</v>
      </c>
      <c r="AJ105" s="73">
        <f t="shared" si="11"/>
        <v>1.8888926637644916</v>
      </c>
    </row>
    <row r="106" spans="1:36" ht="15" x14ac:dyDescent="0.25">
      <c r="A106" s="38" t="s">
        <v>278</v>
      </c>
      <c r="B106" s="62" t="s">
        <v>77</v>
      </c>
      <c r="C106" s="62" t="s">
        <v>181</v>
      </c>
      <c r="D106" s="62">
        <v>2</v>
      </c>
      <c r="E106" s="63">
        <v>84</v>
      </c>
      <c r="F106" s="64">
        <v>14.5</v>
      </c>
      <c r="G106" s="64">
        <v>-0.59963174265138797</v>
      </c>
      <c r="H106" s="64">
        <v>26.6</v>
      </c>
      <c r="I106" s="64">
        <v>-0.52755530523367455</v>
      </c>
      <c r="J106" s="64">
        <v>41.1</v>
      </c>
      <c r="K106" s="64">
        <v>-0.63707362425882452</v>
      </c>
      <c r="L106" s="64">
        <v>10.1</v>
      </c>
      <c r="M106" s="64">
        <v>-0.4050839339109793</v>
      </c>
      <c r="N106" s="64">
        <v>226.3</v>
      </c>
      <c r="O106" s="64">
        <v>1.0297209177874798</v>
      </c>
      <c r="P106" s="64">
        <v>138.30000000000001</v>
      </c>
      <c r="Q106" s="64">
        <v>0.93995378942099217</v>
      </c>
      <c r="R106" s="64">
        <v>102.7</v>
      </c>
      <c r="S106" s="64">
        <v>0.79331926092421878</v>
      </c>
      <c r="T106" s="64">
        <v>63</v>
      </c>
      <c r="U106" s="64">
        <v>1.2033757522554962</v>
      </c>
      <c r="V106" s="65">
        <v>6.4000000000000001E-2</v>
      </c>
      <c r="W106" s="66">
        <v>22.75</v>
      </c>
      <c r="X106" s="74">
        <f t="shared" si="0"/>
        <v>0</v>
      </c>
      <c r="Y106" s="75">
        <f t="shared" si="1"/>
        <v>0</v>
      </c>
      <c r="Z106" s="75">
        <f t="shared" si="2"/>
        <v>0</v>
      </c>
      <c r="AA106" s="75">
        <f t="shared" si="3"/>
        <v>0</v>
      </c>
      <c r="AB106" s="75">
        <f t="shared" si="4"/>
        <v>0</v>
      </c>
      <c r="AC106" s="75">
        <f t="shared" si="5"/>
        <v>0</v>
      </c>
      <c r="AD106" s="75">
        <f t="shared" si="6"/>
        <v>0</v>
      </c>
      <c r="AE106" s="75">
        <f t="shared" si="7"/>
        <v>0</v>
      </c>
      <c r="AF106" s="75">
        <f t="shared" ref="AF106:AG106" si="110">IF(V$3="Yes",V106*V$4,0)</f>
        <v>0</v>
      </c>
      <c r="AG106" s="76">
        <f t="shared" si="110"/>
        <v>0</v>
      </c>
      <c r="AH106" s="77">
        <f t="shared" si="9"/>
        <v>0</v>
      </c>
      <c r="AI106" s="78">
        <f t="shared" si="10"/>
        <v>0</v>
      </c>
      <c r="AJ106" s="73">
        <f t="shared" si="11"/>
        <v>0.95692411364589114</v>
      </c>
    </row>
    <row r="107" spans="1:36" ht="15" x14ac:dyDescent="0.25">
      <c r="A107" s="38" t="s">
        <v>279</v>
      </c>
      <c r="B107" s="62" t="s">
        <v>58</v>
      </c>
      <c r="C107" s="62" t="s">
        <v>186</v>
      </c>
      <c r="D107" s="62">
        <v>2</v>
      </c>
      <c r="E107" s="63">
        <v>84</v>
      </c>
      <c r="F107" s="64">
        <v>28.1</v>
      </c>
      <c r="G107" s="64">
        <v>0.6843545704399614</v>
      </c>
      <c r="H107" s="64">
        <v>25.6</v>
      </c>
      <c r="I107" s="64">
        <v>-0.59683965370540126</v>
      </c>
      <c r="J107" s="64">
        <v>53.7</v>
      </c>
      <c r="K107" s="64">
        <v>-6.2332459207392853E-2</v>
      </c>
      <c r="L107" s="64">
        <v>13.9</v>
      </c>
      <c r="M107" s="64">
        <v>-4.308258714470635E-2</v>
      </c>
      <c r="N107" s="64">
        <v>273</v>
      </c>
      <c r="O107" s="64">
        <v>1.8978915648308941</v>
      </c>
      <c r="P107" s="64">
        <v>139.6</v>
      </c>
      <c r="Q107" s="64">
        <v>0.96128291121995901</v>
      </c>
      <c r="R107" s="64">
        <v>62.2</v>
      </c>
      <c r="S107" s="64">
        <v>-0.12846826234454797</v>
      </c>
      <c r="T107" s="64">
        <v>41.4</v>
      </c>
      <c r="U107" s="64">
        <v>0.21663345045543639</v>
      </c>
      <c r="V107" s="65">
        <v>0.10299999999999999</v>
      </c>
      <c r="W107" s="66">
        <v>18</v>
      </c>
      <c r="X107" s="74">
        <f t="shared" si="0"/>
        <v>0</v>
      </c>
      <c r="Y107" s="75">
        <f t="shared" si="1"/>
        <v>0</v>
      </c>
      <c r="Z107" s="75">
        <f t="shared" si="2"/>
        <v>0</v>
      </c>
      <c r="AA107" s="75">
        <f t="shared" si="3"/>
        <v>0</v>
      </c>
      <c r="AB107" s="75">
        <f t="shared" si="4"/>
        <v>0</v>
      </c>
      <c r="AC107" s="75">
        <f t="shared" si="5"/>
        <v>0</v>
      </c>
      <c r="AD107" s="75">
        <f t="shared" si="6"/>
        <v>0</v>
      </c>
      <c r="AE107" s="75">
        <f t="shared" si="7"/>
        <v>0</v>
      </c>
      <c r="AF107" s="75">
        <f t="shared" ref="AF107:AG107" si="111">IF(V$3="Yes",V107*V$4,0)</f>
        <v>0</v>
      </c>
      <c r="AG107" s="76">
        <f t="shared" si="111"/>
        <v>0</v>
      </c>
      <c r="AH107" s="77">
        <f t="shared" si="9"/>
        <v>0</v>
      </c>
      <c r="AI107" s="78">
        <f t="shared" si="10"/>
        <v>0</v>
      </c>
      <c r="AJ107" s="73">
        <f t="shared" si="11"/>
        <v>2.7559842767381433</v>
      </c>
    </row>
    <row r="108" spans="1:36" ht="15" x14ac:dyDescent="0.25">
      <c r="A108" s="38" t="s">
        <v>280</v>
      </c>
      <c r="B108" s="62" t="s">
        <v>70</v>
      </c>
      <c r="C108" s="62" t="s">
        <v>186</v>
      </c>
      <c r="D108" s="62">
        <v>1</v>
      </c>
      <c r="E108" s="63">
        <v>84</v>
      </c>
      <c r="F108" s="64">
        <v>29.3</v>
      </c>
      <c r="G108" s="64">
        <v>0.79764748041860944</v>
      </c>
      <c r="H108" s="64">
        <v>47.8</v>
      </c>
      <c r="I108" s="64">
        <v>0.94127288236693363</v>
      </c>
      <c r="J108" s="64">
        <v>77.099999999999994</v>
      </c>
      <c r="K108" s="64">
        <v>1.0050439901738364</v>
      </c>
      <c r="L108" s="64">
        <v>24.2</v>
      </c>
      <c r="M108" s="64">
        <v>0.93813158961650744</v>
      </c>
      <c r="N108" s="64">
        <v>200.9</v>
      </c>
      <c r="O108" s="64">
        <v>0.55752531960969143</v>
      </c>
      <c r="P108" s="64">
        <v>16.8</v>
      </c>
      <c r="Q108" s="64">
        <v>-1.0534987479440183</v>
      </c>
      <c r="R108" s="64">
        <v>16.899999999999999</v>
      </c>
      <c r="S108" s="64">
        <v>-1.1595046772599835</v>
      </c>
      <c r="T108" s="64">
        <v>15.1</v>
      </c>
      <c r="U108" s="64">
        <v>-0.98481666701408044</v>
      </c>
      <c r="V108" s="65">
        <v>0.14599999999999999</v>
      </c>
      <c r="W108" s="66">
        <v>18.25</v>
      </c>
      <c r="X108" s="74">
        <f t="shared" si="0"/>
        <v>0</v>
      </c>
      <c r="Y108" s="75">
        <f t="shared" si="1"/>
        <v>0</v>
      </c>
      <c r="Z108" s="75">
        <f t="shared" si="2"/>
        <v>0</v>
      </c>
      <c r="AA108" s="75">
        <f t="shared" si="3"/>
        <v>0</v>
      </c>
      <c r="AB108" s="75">
        <f t="shared" si="4"/>
        <v>0</v>
      </c>
      <c r="AC108" s="75">
        <f t="shared" si="5"/>
        <v>0</v>
      </c>
      <c r="AD108" s="75">
        <f t="shared" si="6"/>
        <v>0</v>
      </c>
      <c r="AE108" s="75">
        <f t="shared" si="7"/>
        <v>0</v>
      </c>
      <c r="AF108" s="75">
        <f t="shared" ref="AF108:AG108" si="112">IF(V$3="Yes",V108*V$4,0)</f>
        <v>0</v>
      </c>
      <c r="AG108" s="76">
        <f t="shared" si="112"/>
        <v>0</v>
      </c>
      <c r="AH108" s="77">
        <f t="shared" si="9"/>
        <v>0</v>
      </c>
      <c r="AI108" s="78">
        <f t="shared" si="10"/>
        <v>0</v>
      </c>
      <c r="AJ108" s="73">
        <f t="shared" si="11"/>
        <v>1.4164520963316525</v>
      </c>
    </row>
    <row r="109" spans="1:36" ht="15" x14ac:dyDescent="0.25">
      <c r="A109" s="38" t="s">
        <v>281</v>
      </c>
      <c r="B109" s="62" t="s">
        <v>53</v>
      </c>
      <c r="C109" s="62" t="s">
        <v>191</v>
      </c>
      <c r="D109" s="62">
        <v>1</v>
      </c>
      <c r="E109" s="63">
        <v>84</v>
      </c>
      <c r="F109" s="64">
        <v>28.9</v>
      </c>
      <c r="G109" s="64">
        <v>0.75988317709239339</v>
      </c>
      <c r="H109" s="64">
        <v>40.700000000000003</v>
      </c>
      <c r="I109" s="64">
        <v>0.44935400821767396</v>
      </c>
      <c r="J109" s="64">
        <v>69.599999999999994</v>
      </c>
      <c r="K109" s="64">
        <v>0.66293615383369864</v>
      </c>
      <c r="L109" s="64">
        <v>26.5</v>
      </c>
      <c r="M109" s="64">
        <v>1.1572376679224095</v>
      </c>
      <c r="N109" s="64">
        <v>225.4</v>
      </c>
      <c r="O109" s="64">
        <v>1.0129895776945665</v>
      </c>
      <c r="P109" s="64">
        <v>60.3</v>
      </c>
      <c r="Q109" s="64">
        <v>-0.33979351851703943</v>
      </c>
      <c r="R109" s="64">
        <v>26.7</v>
      </c>
      <c r="S109" s="64">
        <v>-0.93645485681470164</v>
      </c>
      <c r="T109" s="64">
        <v>47.3</v>
      </c>
      <c r="U109" s="64">
        <v>0.48616028289156393</v>
      </c>
      <c r="V109" s="65">
        <v>0.128</v>
      </c>
      <c r="W109" s="66">
        <v>18.5</v>
      </c>
      <c r="X109" s="74">
        <f t="shared" si="0"/>
        <v>0</v>
      </c>
      <c r="Y109" s="75">
        <f t="shared" si="1"/>
        <v>0</v>
      </c>
      <c r="Z109" s="75">
        <f t="shared" si="2"/>
        <v>0</v>
      </c>
      <c r="AA109" s="75">
        <f t="shared" si="3"/>
        <v>0</v>
      </c>
      <c r="AB109" s="75">
        <f t="shared" si="4"/>
        <v>0</v>
      </c>
      <c r="AC109" s="75">
        <f t="shared" si="5"/>
        <v>0</v>
      </c>
      <c r="AD109" s="75">
        <f t="shared" si="6"/>
        <v>0</v>
      </c>
      <c r="AE109" s="75">
        <f t="shared" si="7"/>
        <v>0</v>
      </c>
      <c r="AF109" s="75">
        <f t="shared" ref="AF109:AG109" si="113">IF(V$3="Yes",V109*V$4,0)</f>
        <v>0</v>
      </c>
      <c r="AG109" s="76">
        <f t="shared" si="113"/>
        <v>0</v>
      </c>
      <c r="AH109" s="77">
        <f t="shared" si="9"/>
        <v>0</v>
      </c>
      <c r="AI109" s="78">
        <f t="shared" si="10"/>
        <v>0</v>
      </c>
      <c r="AJ109" s="73">
        <f t="shared" si="11"/>
        <v>2.4225529776299566</v>
      </c>
    </row>
    <row r="110" spans="1:36" ht="15" x14ac:dyDescent="0.25">
      <c r="A110" s="38" t="s">
        <v>282</v>
      </c>
      <c r="B110" s="62" t="s">
        <v>43</v>
      </c>
      <c r="C110" s="62" t="s">
        <v>181</v>
      </c>
      <c r="D110" s="62">
        <v>1</v>
      </c>
      <c r="E110" s="63">
        <v>84</v>
      </c>
      <c r="F110" s="64">
        <v>9.3000000000000007</v>
      </c>
      <c r="G110" s="64">
        <v>-1.0905676858921978</v>
      </c>
      <c r="H110" s="64">
        <v>43</v>
      </c>
      <c r="I110" s="64">
        <v>0.60870800970264505</v>
      </c>
      <c r="J110" s="64">
        <v>52.3</v>
      </c>
      <c r="K110" s="64">
        <v>-0.12619258865755226</v>
      </c>
      <c r="L110" s="64">
        <v>22.2</v>
      </c>
      <c r="M110" s="64">
        <v>0.74760456500267947</v>
      </c>
      <c r="N110" s="64">
        <v>164.4</v>
      </c>
      <c r="O110" s="64">
        <v>-0.12102347304736688</v>
      </c>
      <c r="P110" s="64">
        <v>91.8</v>
      </c>
      <c r="Q110" s="64">
        <v>0.17702750968870382</v>
      </c>
      <c r="R110" s="64">
        <v>99</v>
      </c>
      <c r="S110" s="64">
        <v>0.70910657361324492</v>
      </c>
      <c r="T110" s="64">
        <v>25.8</v>
      </c>
      <c r="U110" s="64">
        <v>-0.49601376751127313</v>
      </c>
      <c r="V110" s="65">
        <v>5.7000000000000002E-2</v>
      </c>
      <c r="W110" s="66">
        <v>23.5</v>
      </c>
      <c r="X110" s="74">
        <f t="shared" si="0"/>
        <v>0</v>
      </c>
      <c r="Y110" s="75">
        <f t="shared" si="1"/>
        <v>0</v>
      </c>
      <c r="Z110" s="75">
        <f t="shared" si="2"/>
        <v>0</v>
      </c>
      <c r="AA110" s="75">
        <f t="shared" si="3"/>
        <v>0</v>
      </c>
      <c r="AB110" s="75">
        <f t="shared" si="4"/>
        <v>0</v>
      </c>
      <c r="AC110" s="75">
        <f t="shared" si="5"/>
        <v>0</v>
      </c>
      <c r="AD110" s="75">
        <f t="shared" si="6"/>
        <v>0</v>
      </c>
      <c r="AE110" s="75">
        <f t="shared" si="7"/>
        <v>0</v>
      </c>
      <c r="AF110" s="75">
        <f t="shared" ref="AF110:AG110" si="114">IF(V$3="Yes",V110*V$4,0)</f>
        <v>0</v>
      </c>
      <c r="AG110" s="76">
        <f t="shared" si="114"/>
        <v>0</v>
      </c>
      <c r="AH110" s="77">
        <f t="shared" si="9"/>
        <v>0</v>
      </c>
      <c r="AI110" s="78">
        <f t="shared" si="10"/>
        <v>0</v>
      </c>
      <c r="AJ110" s="73">
        <f t="shared" si="11"/>
        <v>0.90794577864856185</v>
      </c>
    </row>
    <row r="111" spans="1:36" ht="15" x14ac:dyDescent="0.25">
      <c r="A111" s="38" t="s">
        <v>283</v>
      </c>
      <c r="B111" s="62" t="s">
        <v>58</v>
      </c>
      <c r="C111" s="62" t="s">
        <v>181</v>
      </c>
      <c r="D111" s="62">
        <v>2</v>
      </c>
      <c r="E111" s="63">
        <v>84</v>
      </c>
      <c r="F111" s="64">
        <v>13.6</v>
      </c>
      <c r="G111" s="64">
        <v>-0.68460142513537425</v>
      </c>
      <c r="H111" s="64">
        <v>29.6</v>
      </c>
      <c r="I111" s="64">
        <v>-0.31970225981849415</v>
      </c>
      <c r="J111" s="64">
        <v>43.2</v>
      </c>
      <c r="K111" s="64">
        <v>-0.54128343008358581</v>
      </c>
      <c r="L111" s="64">
        <v>14.3</v>
      </c>
      <c r="M111" s="64">
        <v>-4.9771822219405563E-3</v>
      </c>
      <c r="N111" s="64">
        <v>231.2</v>
      </c>
      <c r="O111" s="64">
        <v>1.1208137694044549</v>
      </c>
      <c r="P111" s="64">
        <v>97.4</v>
      </c>
      <c r="Q111" s="64">
        <v>0.26890680359194735</v>
      </c>
      <c r="R111" s="64">
        <v>98.4</v>
      </c>
      <c r="S111" s="64">
        <v>0.69545046215741158</v>
      </c>
      <c r="T111" s="64">
        <v>48</v>
      </c>
      <c r="U111" s="64">
        <v>0.51813804267212127</v>
      </c>
      <c r="V111" s="65">
        <v>5.8999999999999997E-2</v>
      </c>
      <c r="W111" s="66">
        <v>21.5</v>
      </c>
      <c r="X111" s="74">
        <f t="shared" si="0"/>
        <v>0</v>
      </c>
      <c r="Y111" s="75">
        <f t="shared" si="1"/>
        <v>0</v>
      </c>
      <c r="Z111" s="75">
        <f t="shared" si="2"/>
        <v>0</v>
      </c>
      <c r="AA111" s="75">
        <f t="shared" si="3"/>
        <v>0</v>
      </c>
      <c r="AB111" s="75">
        <f t="shared" si="4"/>
        <v>0</v>
      </c>
      <c r="AC111" s="75">
        <f t="shared" si="5"/>
        <v>0</v>
      </c>
      <c r="AD111" s="75">
        <f t="shared" si="6"/>
        <v>0</v>
      </c>
      <c r="AE111" s="75">
        <f t="shared" si="7"/>
        <v>0</v>
      </c>
      <c r="AF111" s="75">
        <f t="shared" ref="AF111:AG111" si="115">IF(V$3="Yes",V111*V$4,0)</f>
        <v>0</v>
      </c>
      <c r="AG111" s="76">
        <f t="shared" si="115"/>
        <v>0</v>
      </c>
      <c r="AH111" s="77">
        <f t="shared" si="9"/>
        <v>0</v>
      </c>
      <c r="AI111" s="78">
        <f t="shared" si="10"/>
        <v>0</v>
      </c>
      <c r="AJ111" s="73">
        <f t="shared" si="11"/>
        <v>0.91049658066733752</v>
      </c>
    </row>
    <row r="112" spans="1:36" ht="15" x14ac:dyDescent="0.25">
      <c r="A112" s="38" t="s">
        <v>284</v>
      </c>
      <c r="B112" s="62" t="s">
        <v>30</v>
      </c>
      <c r="C112" s="62" t="s">
        <v>203</v>
      </c>
      <c r="D112" s="62">
        <v>1</v>
      </c>
      <c r="E112" s="63">
        <v>84</v>
      </c>
      <c r="F112" s="64">
        <v>37</v>
      </c>
      <c r="G112" s="64">
        <v>1.5246103194482705</v>
      </c>
      <c r="H112" s="64">
        <v>29.4</v>
      </c>
      <c r="I112" s="64">
        <v>-0.33355912951283961</v>
      </c>
      <c r="J112" s="64">
        <v>66.3</v>
      </c>
      <c r="K112" s="64">
        <v>0.51240870584403853</v>
      </c>
      <c r="L112" s="64">
        <v>22.8</v>
      </c>
      <c r="M112" s="64">
        <v>0.80476267238682819</v>
      </c>
      <c r="N112" s="64">
        <v>182.2</v>
      </c>
      <c r="O112" s="64">
        <v>0.20988525323470508</v>
      </c>
      <c r="P112" s="64">
        <v>113.9</v>
      </c>
      <c r="Q112" s="64">
        <v>0.5396225802711464</v>
      </c>
      <c r="R112" s="64">
        <v>31.8</v>
      </c>
      <c r="S112" s="64">
        <v>-0.82037790944011624</v>
      </c>
      <c r="T112" s="64">
        <v>57.8</v>
      </c>
      <c r="U112" s="64">
        <v>0.96582667959992619</v>
      </c>
      <c r="V112" s="65">
        <v>0.20300000000000001</v>
      </c>
      <c r="W112" s="66">
        <v>17.25</v>
      </c>
      <c r="X112" s="74">
        <f t="shared" si="0"/>
        <v>0</v>
      </c>
      <c r="Y112" s="75">
        <f t="shared" si="1"/>
        <v>0</v>
      </c>
      <c r="Z112" s="75">
        <f t="shared" si="2"/>
        <v>0</v>
      </c>
      <c r="AA112" s="75">
        <f t="shared" si="3"/>
        <v>0</v>
      </c>
      <c r="AB112" s="75">
        <f t="shared" si="4"/>
        <v>0</v>
      </c>
      <c r="AC112" s="75">
        <f t="shared" si="5"/>
        <v>0</v>
      </c>
      <c r="AD112" s="75">
        <f t="shared" si="6"/>
        <v>0</v>
      </c>
      <c r="AE112" s="75">
        <f t="shared" si="7"/>
        <v>0</v>
      </c>
      <c r="AF112" s="75">
        <f t="shared" ref="AF112:AG112" si="116">IF(V$3="Yes",V112*V$4,0)</f>
        <v>0</v>
      </c>
      <c r="AG112" s="76">
        <f t="shared" si="116"/>
        <v>0</v>
      </c>
      <c r="AH112" s="77">
        <f t="shared" si="9"/>
        <v>0</v>
      </c>
      <c r="AI112" s="78">
        <f t="shared" si="10"/>
        <v>0</v>
      </c>
      <c r="AJ112" s="73">
        <f t="shared" si="11"/>
        <v>2.1859566184884014</v>
      </c>
    </row>
    <row r="113" spans="1:36" ht="15" x14ac:dyDescent="0.25">
      <c r="A113" s="38" t="s">
        <v>285</v>
      </c>
      <c r="B113" s="62" t="s">
        <v>45</v>
      </c>
      <c r="C113" s="62" t="s">
        <v>196</v>
      </c>
      <c r="D113" s="62">
        <v>1</v>
      </c>
      <c r="E113" s="63">
        <v>84</v>
      </c>
      <c r="F113" s="64">
        <v>37.1</v>
      </c>
      <c r="G113" s="64">
        <v>1.5340513952798245</v>
      </c>
      <c r="H113" s="64">
        <v>29.3</v>
      </c>
      <c r="I113" s="64">
        <v>-0.34048756436001232</v>
      </c>
      <c r="J113" s="64">
        <v>66.400000000000006</v>
      </c>
      <c r="K113" s="64">
        <v>0.51697014366190708</v>
      </c>
      <c r="L113" s="64">
        <v>25.4</v>
      </c>
      <c r="M113" s="64">
        <v>1.0524478043848042</v>
      </c>
      <c r="N113" s="64">
        <v>210.4</v>
      </c>
      <c r="O113" s="64">
        <v>0.73413390947933665</v>
      </c>
      <c r="P113" s="64">
        <v>85.3</v>
      </c>
      <c r="Q113" s="64">
        <v>7.0381900693867988E-2</v>
      </c>
      <c r="R113" s="64">
        <v>36.6</v>
      </c>
      <c r="S113" s="64">
        <v>-0.71112901779344762</v>
      </c>
      <c r="T113" s="64">
        <v>54</v>
      </c>
      <c r="U113" s="64">
        <v>0.79223312650547129</v>
      </c>
      <c r="V113" s="65">
        <v>0.17599999999999999</v>
      </c>
      <c r="W113" s="66">
        <v>17.75</v>
      </c>
      <c r="X113" s="74">
        <f t="shared" si="0"/>
        <v>0</v>
      </c>
      <c r="Y113" s="75">
        <f t="shared" si="1"/>
        <v>0</v>
      </c>
      <c r="Z113" s="75">
        <f t="shared" si="2"/>
        <v>0</v>
      </c>
      <c r="AA113" s="75">
        <f t="shared" si="3"/>
        <v>0</v>
      </c>
      <c r="AB113" s="75">
        <f t="shared" si="4"/>
        <v>0</v>
      </c>
      <c r="AC113" s="75">
        <f t="shared" si="5"/>
        <v>0</v>
      </c>
      <c r="AD113" s="75">
        <f t="shared" si="6"/>
        <v>0</v>
      </c>
      <c r="AE113" s="75">
        <f t="shared" si="7"/>
        <v>0</v>
      </c>
      <c r="AF113" s="75">
        <f t="shared" ref="AF113:AG113" si="117">IF(V$3="Yes",V113*V$4,0)</f>
        <v>0</v>
      </c>
      <c r="AG113" s="76">
        <f t="shared" si="117"/>
        <v>0</v>
      </c>
      <c r="AH113" s="77">
        <f t="shared" si="9"/>
        <v>0</v>
      </c>
      <c r="AI113" s="78">
        <f t="shared" si="10"/>
        <v>0</v>
      </c>
      <c r="AJ113" s="73">
        <f t="shared" si="11"/>
        <v>2.6621230593607943</v>
      </c>
    </row>
    <row r="114" spans="1:36" ht="15" x14ac:dyDescent="0.25">
      <c r="A114" s="38" t="s">
        <v>286</v>
      </c>
      <c r="B114" s="62" t="s">
        <v>63</v>
      </c>
      <c r="C114" s="62" t="s">
        <v>179</v>
      </c>
      <c r="D114" s="62">
        <v>1</v>
      </c>
      <c r="E114" s="63">
        <v>84</v>
      </c>
      <c r="F114" s="64">
        <v>34.1</v>
      </c>
      <c r="G114" s="64">
        <v>1.2508191203332033</v>
      </c>
      <c r="H114" s="64">
        <v>28.5</v>
      </c>
      <c r="I114" s="64">
        <v>-0.39591504313739362</v>
      </c>
      <c r="J114" s="64">
        <v>62.7</v>
      </c>
      <c r="K114" s="64">
        <v>0.34819694440077215</v>
      </c>
      <c r="L114" s="64">
        <v>15.8</v>
      </c>
      <c r="M114" s="64">
        <v>0.1379180862384303</v>
      </c>
      <c r="N114" s="64">
        <v>230.3</v>
      </c>
      <c r="O114" s="64">
        <v>1.104082429311541</v>
      </c>
      <c r="P114" s="64">
        <v>121.8</v>
      </c>
      <c r="Q114" s="64">
        <v>0.66923801274179295</v>
      </c>
      <c r="R114" s="64">
        <v>25.4</v>
      </c>
      <c r="S114" s="64">
        <v>-0.96604309830234125</v>
      </c>
      <c r="T114" s="64">
        <v>32.4</v>
      </c>
      <c r="U114" s="64">
        <v>-0.19450917529458839</v>
      </c>
      <c r="V114" s="65">
        <v>0.14799999999999999</v>
      </c>
      <c r="W114" s="66">
        <v>17.25</v>
      </c>
      <c r="X114" s="74">
        <f t="shared" si="0"/>
        <v>0</v>
      </c>
      <c r="Y114" s="75">
        <f t="shared" si="1"/>
        <v>0</v>
      </c>
      <c r="Z114" s="75">
        <f t="shared" si="2"/>
        <v>0</v>
      </c>
      <c r="AA114" s="75">
        <f t="shared" si="3"/>
        <v>0</v>
      </c>
      <c r="AB114" s="75">
        <f t="shared" si="4"/>
        <v>0</v>
      </c>
      <c r="AC114" s="75">
        <f t="shared" si="5"/>
        <v>0</v>
      </c>
      <c r="AD114" s="75">
        <f t="shared" si="6"/>
        <v>0</v>
      </c>
      <c r="AE114" s="75">
        <f t="shared" si="7"/>
        <v>0</v>
      </c>
      <c r="AF114" s="75">
        <f t="shared" ref="AF114:AG114" si="118">IF(V$3="Yes",V114*V$4,0)</f>
        <v>0</v>
      </c>
      <c r="AG114" s="76">
        <f t="shared" si="118"/>
        <v>0</v>
      </c>
      <c r="AH114" s="77">
        <f t="shared" si="9"/>
        <v>0</v>
      </c>
      <c r="AI114" s="78">
        <f t="shared" si="10"/>
        <v>0</v>
      </c>
      <c r="AJ114" s="73">
        <f t="shared" si="11"/>
        <v>1.9686537363984511</v>
      </c>
    </row>
    <row r="115" spans="1:36" ht="15" x14ac:dyDescent="0.25">
      <c r="A115" s="38" t="s">
        <v>287</v>
      </c>
      <c r="B115" s="62" t="s">
        <v>28</v>
      </c>
      <c r="C115" s="62" t="s">
        <v>181</v>
      </c>
      <c r="D115" s="62">
        <v>2</v>
      </c>
      <c r="E115" s="63">
        <v>84</v>
      </c>
      <c r="F115" s="64">
        <v>13.9</v>
      </c>
      <c r="G115" s="64">
        <v>-0.65627819764071227</v>
      </c>
      <c r="H115" s="64">
        <v>32</v>
      </c>
      <c r="I115" s="64">
        <v>-0.15341982348634992</v>
      </c>
      <c r="J115" s="64">
        <v>45.9</v>
      </c>
      <c r="K115" s="64">
        <v>-0.41812460900113679</v>
      </c>
      <c r="L115" s="64">
        <v>9.4</v>
      </c>
      <c r="M115" s="64">
        <v>-0.47176839252581892</v>
      </c>
      <c r="N115" s="64">
        <v>140.4</v>
      </c>
      <c r="O115" s="64">
        <v>-0.56719254219173432</v>
      </c>
      <c r="P115" s="64">
        <v>41.2</v>
      </c>
      <c r="Q115" s="64">
        <v>-0.65316753879417266</v>
      </c>
      <c r="R115" s="64">
        <v>175.4</v>
      </c>
      <c r="S115" s="64">
        <v>2.4479847656560549</v>
      </c>
      <c r="T115" s="64">
        <v>24.5</v>
      </c>
      <c r="U115" s="64">
        <v>-0.55540103567516563</v>
      </c>
      <c r="V115" s="65">
        <v>9.9000000000000005E-2</v>
      </c>
      <c r="W115" s="66">
        <v>23.25</v>
      </c>
      <c r="X115" s="74">
        <f t="shared" si="0"/>
        <v>0</v>
      </c>
      <c r="Y115" s="75">
        <f t="shared" si="1"/>
        <v>0</v>
      </c>
      <c r="Z115" s="75">
        <f t="shared" si="2"/>
        <v>0</v>
      </c>
      <c r="AA115" s="75">
        <f t="shared" si="3"/>
        <v>0</v>
      </c>
      <c r="AB115" s="75">
        <f t="shared" si="4"/>
        <v>0</v>
      </c>
      <c r="AC115" s="75">
        <f t="shared" si="5"/>
        <v>0</v>
      </c>
      <c r="AD115" s="75">
        <f t="shared" si="6"/>
        <v>0</v>
      </c>
      <c r="AE115" s="75">
        <f t="shared" si="7"/>
        <v>0</v>
      </c>
      <c r="AF115" s="75">
        <f t="shared" ref="AF115:AG115" si="119">IF(V$3="Yes",V115*V$4,0)</f>
        <v>0</v>
      </c>
      <c r="AG115" s="76">
        <f t="shared" si="119"/>
        <v>0</v>
      </c>
      <c r="AH115" s="77">
        <f t="shared" si="9"/>
        <v>0</v>
      </c>
      <c r="AI115" s="78">
        <f t="shared" si="10"/>
        <v>0</v>
      </c>
      <c r="AJ115" s="73">
        <f t="shared" si="11"/>
        <v>-0.3461281106855747</v>
      </c>
    </row>
    <row r="116" spans="1:36" ht="15" x14ac:dyDescent="0.25">
      <c r="A116" s="38" t="s">
        <v>288</v>
      </c>
      <c r="B116" s="62" t="s">
        <v>70</v>
      </c>
      <c r="C116" s="62" t="s">
        <v>181</v>
      </c>
      <c r="D116" s="62">
        <v>2</v>
      </c>
      <c r="E116" s="63">
        <v>84</v>
      </c>
      <c r="F116" s="64">
        <v>9.3000000000000007</v>
      </c>
      <c r="G116" s="64">
        <v>-1.0905676858921978</v>
      </c>
      <c r="H116" s="64">
        <v>24.7</v>
      </c>
      <c r="I116" s="64">
        <v>-0.65919556732995543</v>
      </c>
      <c r="J116" s="64">
        <v>34</v>
      </c>
      <c r="K116" s="64">
        <v>-0.96093570932748851</v>
      </c>
      <c r="L116" s="64">
        <v>3.2</v>
      </c>
      <c r="M116" s="64">
        <v>-1.0624021688286853</v>
      </c>
      <c r="N116" s="64">
        <v>171.2</v>
      </c>
      <c r="O116" s="64">
        <v>5.3910965435367596E-3</v>
      </c>
      <c r="P116" s="64">
        <v>154.69999999999999</v>
      </c>
      <c r="Q116" s="64">
        <v>1.2090288644233471</v>
      </c>
      <c r="R116" s="64">
        <v>178.5</v>
      </c>
      <c r="S116" s="64">
        <v>2.5185413415111948</v>
      </c>
      <c r="T116" s="64">
        <v>55.3</v>
      </c>
      <c r="U116" s="64">
        <v>0.85162039466936379</v>
      </c>
      <c r="V116" s="65">
        <v>5.3999999999999999E-2</v>
      </c>
      <c r="W116" s="66">
        <v>23</v>
      </c>
      <c r="X116" s="74">
        <f t="shared" si="0"/>
        <v>0</v>
      </c>
      <c r="Y116" s="75">
        <f t="shared" si="1"/>
        <v>0</v>
      </c>
      <c r="Z116" s="75">
        <f t="shared" si="2"/>
        <v>0</v>
      </c>
      <c r="AA116" s="75">
        <f t="shared" si="3"/>
        <v>0</v>
      </c>
      <c r="AB116" s="75">
        <f t="shared" si="4"/>
        <v>0</v>
      </c>
      <c r="AC116" s="75">
        <f t="shared" si="5"/>
        <v>0</v>
      </c>
      <c r="AD116" s="75">
        <f t="shared" si="6"/>
        <v>0</v>
      </c>
      <c r="AE116" s="75">
        <f t="shared" si="7"/>
        <v>0</v>
      </c>
      <c r="AF116" s="75">
        <f t="shared" ref="AF116:AG116" si="120">IF(V$3="Yes",V116*V$4,0)</f>
        <v>0</v>
      </c>
      <c r="AG116" s="76">
        <f t="shared" si="120"/>
        <v>0</v>
      </c>
      <c r="AH116" s="77">
        <f t="shared" si="9"/>
        <v>0</v>
      </c>
      <c r="AI116" s="78">
        <f t="shared" si="10"/>
        <v>0</v>
      </c>
      <c r="AJ116" s="73">
        <f t="shared" si="11"/>
        <v>0.33274187436169722</v>
      </c>
    </row>
    <row r="117" spans="1:36" ht="15" x14ac:dyDescent="0.25">
      <c r="A117" s="38" t="s">
        <v>289</v>
      </c>
      <c r="B117" s="62" t="s">
        <v>51</v>
      </c>
      <c r="C117" s="62" t="s">
        <v>186</v>
      </c>
      <c r="D117" s="62">
        <v>1</v>
      </c>
      <c r="E117" s="63">
        <v>84</v>
      </c>
      <c r="F117" s="64">
        <v>29</v>
      </c>
      <c r="G117" s="64">
        <v>0.76932425292394746</v>
      </c>
      <c r="H117" s="64">
        <v>36.1</v>
      </c>
      <c r="I117" s="64">
        <v>0.13064600524773037</v>
      </c>
      <c r="J117" s="64">
        <v>65.099999999999994</v>
      </c>
      <c r="K117" s="64">
        <v>0.45767145202961584</v>
      </c>
      <c r="L117" s="64">
        <v>16.5</v>
      </c>
      <c r="M117" s="64">
        <v>0.20460254485327009</v>
      </c>
      <c r="N117" s="64">
        <v>172.6</v>
      </c>
      <c r="O117" s="64">
        <v>3.1417625576958319E-2</v>
      </c>
      <c r="P117" s="64">
        <v>162.1</v>
      </c>
      <c r="Q117" s="64">
        <v>1.330440788509776</v>
      </c>
      <c r="R117" s="64">
        <v>37.799999999999997</v>
      </c>
      <c r="S117" s="64">
        <v>-0.68381679488178038</v>
      </c>
      <c r="T117" s="64">
        <v>36.799999999999997</v>
      </c>
      <c r="U117" s="64">
        <v>6.4938861832013013E-3</v>
      </c>
      <c r="V117" s="65">
        <v>0.16800000000000001</v>
      </c>
      <c r="W117" s="66">
        <v>18.75</v>
      </c>
      <c r="X117" s="74">
        <f t="shared" si="0"/>
        <v>0</v>
      </c>
      <c r="Y117" s="75">
        <f t="shared" si="1"/>
        <v>0</v>
      </c>
      <c r="Z117" s="75">
        <f t="shared" si="2"/>
        <v>0</v>
      </c>
      <c r="AA117" s="75">
        <f t="shared" si="3"/>
        <v>0</v>
      </c>
      <c r="AB117" s="75">
        <f t="shared" si="4"/>
        <v>0</v>
      </c>
      <c r="AC117" s="75">
        <f t="shared" si="5"/>
        <v>0</v>
      </c>
      <c r="AD117" s="75">
        <f t="shared" si="6"/>
        <v>0</v>
      </c>
      <c r="AE117" s="75">
        <f t="shared" si="7"/>
        <v>0</v>
      </c>
      <c r="AF117" s="75">
        <f t="shared" ref="AF117:AG117" si="121">IF(V$3="Yes",V117*V$4,0)</f>
        <v>0</v>
      </c>
      <c r="AG117" s="76">
        <f t="shared" si="121"/>
        <v>0</v>
      </c>
      <c r="AH117" s="77">
        <f t="shared" si="9"/>
        <v>0</v>
      </c>
      <c r="AI117" s="78">
        <f t="shared" si="10"/>
        <v>0</v>
      </c>
      <c r="AJ117" s="73">
        <f t="shared" si="11"/>
        <v>1.8153447026448242</v>
      </c>
    </row>
    <row r="118" spans="1:36" ht="15" x14ac:dyDescent="0.25">
      <c r="A118" s="38" t="s">
        <v>290</v>
      </c>
      <c r="B118" s="62" t="s">
        <v>34</v>
      </c>
      <c r="C118" s="62" t="s">
        <v>153</v>
      </c>
      <c r="D118" s="62">
        <v>1</v>
      </c>
      <c r="E118" s="63">
        <v>84</v>
      </c>
      <c r="F118" s="64">
        <v>24.4</v>
      </c>
      <c r="G118" s="64">
        <v>0.3350347646724614</v>
      </c>
      <c r="H118" s="64">
        <v>36.200000000000003</v>
      </c>
      <c r="I118" s="64">
        <v>0.13757444009490308</v>
      </c>
      <c r="J118" s="64">
        <v>60.6</v>
      </c>
      <c r="K118" s="64">
        <v>0.25240675022553366</v>
      </c>
      <c r="L118" s="64">
        <v>18.5</v>
      </c>
      <c r="M118" s="64">
        <v>0.39512956946709804</v>
      </c>
      <c r="N118" s="64">
        <v>231.1</v>
      </c>
      <c r="O118" s="64">
        <v>1.1189547316163533</v>
      </c>
      <c r="P118" s="64">
        <v>135.19999999999999</v>
      </c>
      <c r="Q118" s="64">
        <v>0.88909203743883936</v>
      </c>
      <c r="R118" s="64">
        <v>47</v>
      </c>
      <c r="S118" s="64">
        <v>-0.47442308589233217</v>
      </c>
      <c r="T118" s="64">
        <v>37.5</v>
      </c>
      <c r="U118" s="64">
        <v>3.84716459637593E-2</v>
      </c>
      <c r="V118" s="65">
        <v>0.106</v>
      </c>
      <c r="W118" s="66">
        <v>19.25</v>
      </c>
      <c r="X118" s="74">
        <f t="shared" si="0"/>
        <v>0</v>
      </c>
      <c r="Y118" s="75">
        <f t="shared" si="1"/>
        <v>0</v>
      </c>
      <c r="Z118" s="75">
        <f t="shared" si="2"/>
        <v>0</v>
      </c>
      <c r="AA118" s="75">
        <f t="shared" si="3"/>
        <v>0</v>
      </c>
      <c r="AB118" s="75">
        <f t="shared" si="4"/>
        <v>0</v>
      </c>
      <c r="AC118" s="75">
        <f t="shared" si="5"/>
        <v>0</v>
      </c>
      <c r="AD118" s="75">
        <f t="shared" si="6"/>
        <v>0</v>
      </c>
      <c r="AE118" s="75">
        <f t="shared" si="7"/>
        <v>0</v>
      </c>
      <c r="AF118" s="75">
        <f t="shared" ref="AF118:AG118" si="122">IF(V$3="Yes",V118*V$4,0)</f>
        <v>0</v>
      </c>
      <c r="AG118" s="76">
        <f t="shared" si="122"/>
        <v>0</v>
      </c>
      <c r="AH118" s="77">
        <f t="shared" si="9"/>
        <v>0</v>
      </c>
      <c r="AI118" s="78">
        <f t="shared" si="10"/>
        <v>0</v>
      </c>
      <c r="AJ118" s="73">
        <f t="shared" si="11"/>
        <v>2.4329119956566276</v>
      </c>
    </row>
    <row r="119" spans="1:36" ht="15" x14ac:dyDescent="0.25">
      <c r="A119" s="38" t="s">
        <v>291</v>
      </c>
      <c r="B119" s="62" t="s">
        <v>68</v>
      </c>
      <c r="C119" s="62" t="s">
        <v>183</v>
      </c>
      <c r="D119" s="62">
        <v>1</v>
      </c>
      <c r="E119" s="63">
        <v>84</v>
      </c>
      <c r="F119" s="64">
        <v>34.6</v>
      </c>
      <c r="G119" s="64">
        <v>1.2980244994909738</v>
      </c>
      <c r="H119" s="64">
        <v>23.9</v>
      </c>
      <c r="I119" s="64">
        <v>-0.71462304610733718</v>
      </c>
      <c r="J119" s="64">
        <v>58.5</v>
      </c>
      <c r="K119" s="64">
        <v>0.1566165560502949</v>
      </c>
      <c r="L119" s="64">
        <v>23.9</v>
      </c>
      <c r="M119" s="64">
        <v>0.90955253592443308</v>
      </c>
      <c r="N119" s="64">
        <v>213</v>
      </c>
      <c r="O119" s="64">
        <v>0.78246889196997615</v>
      </c>
      <c r="P119" s="64">
        <v>114.6</v>
      </c>
      <c r="Q119" s="64">
        <v>0.55110749200905185</v>
      </c>
      <c r="R119" s="64">
        <v>47.3</v>
      </c>
      <c r="S119" s="64">
        <v>-0.46759503016441534</v>
      </c>
      <c r="T119" s="64">
        <v>26.1</v>
      </c>
      <c r="U119" s="64">
        <v>-0.48230901331960568</v>
      </c>
      <c r="V119" s="65">
        <v>0.16200000000000001</v>
      </c>
      <c r="W119" s="66">
        <v>17</v>
      </c>
      <c r="X119" s="74">
        <f t="shared" si="0"/>
        <v>0</v>
      </c>
      <c r="Y119" s="75">
        <f t="shared" si="1"/>
        <v>0</v>
      </c>
      <c r="Z119" s="75">
        <f t="shared" si="2"/>
        <v>0</v>
      </c>
      <c r="AA119" s="75">
        <f t="shared" si="3"/>
        <v>0</v>
      </c>
      <c r="AB119" s="75">
        <f t="shared" si="4"/>
        <v>0</v>
      </c>
      <c r="AC119" s="75">
        <f t="shared" si="5"/>
        <v>0</v>
      </c>
      <c r="AD119" s="75">
        <f t="shared" si="6"/>
        <v>0</v>
      </c>
      <c r="AE119" s="75">
        <f t="shared" si="7"/>
        <v>0</v>
      </c>
      <c r="AF119" s="75">
        <f t="shared" ref="AF119:AG119" si="123">IF(V$3="Yes",V119*V$4,0)</f>
        <v>0</v>
      </c>
      <c r="AG119" s="76">
        <f t="shared" si="123"/>
        <v>0</v>
      </c>
      <c r="AH119" s="77">
        <f t="shared" si="9"/>
        <v>0</v>
      </c>
      <c r="AI119" s="78">
        <f t="shared" si="10"/>
        <v>0</v>
      </c>
      <c r="AJ119" s="73">
        <f t="shared" si="11"/>
        <v>2.5713418004797601</v>
      </c>
    </row>
    <row r="120" spans="1:36" ht="15" x14ac:dyDescent="0.25">
      <c r="A120" s="38" t="s">
        <v>292</v>
      </c>
      <c r="B120" s="62" t="s">
        <v>32</v>
      </c>
      <c r="C120" s="62" t="s">
        <v>181</v>
      </c>
      <c r="D120" s="62">
        <v>2</v>
      </c>
      <c r="E120" s="63">
        <v>84</v>
      </c>
      <c r="F120" s="64">
        <v>5.9</v>
      </c>
      <c r="G120" s="64">
        <v>-1.4115642641650352</v>
      </c>
      <c r="H120" s="64">
        <v>29.5</v>
      </c>
      <c r="I120" s="64">
        <v>-0.32663069466566713</v>
      </c>
      <c r="J120" s="64">
        <v>35.4</v>
      </c>
      <c r="K120" s="64">
        <v>-0.89707557987732944</v>
      </c>
      <c r="L120" s="64">
        <v>4.8</v>
      </c>
      <c r="M120" s="64">
        <v>-0.90998054913762327</v>
      </c>
      <c r="N120" s="64">
        <v>149.4</v>
      </c>
      <c r="O120" s="64">
        <v>-0.39987914126259622</v>
      </c>
      <c r="P120" s="64">
        <v>168.2</v>
      </c>
      <c r="Q120" s="64">
        <v>1.4305235907972373</v>
      </c>
      <c r="R120" s="64">
        <v>180.6</v>
      </c>
      <c r="S120" s="64">
        <v>2.566337731606612</v>
      </c>
      <c r="T120" s="64">
        <v>66.900000000000006</v>
      </c>
      <c r="U120" s="64">
        <v>1.3815375567471739</v>
      </c>
      <c r="V120" s="65">
        <v>3.9E-2</v>
      </c>
      <c r="W120" s="66">
        <v>20.75</v>
      </c>
      <c r="X120" s="74">
        <f t="shared" si="0"/>
        <v>0</v>
      </c>
      <c r="Y120" s="75">
        <f t="shared" si="1"/>
        <v>0</v>
      </c>
      <c r="Z120" s="75">
        <f t="shared" si="2"/>
        <v>0</v>
      </c>
      <c r="AA120" s="75">
        <f t="shared" si="3"/>
        <v>0</v>
      </c>
      <c r="AB120" s="75">
        <f t="shared" si="4"/>
        <v>0</v>
      </c>
      <c r="AC120" s="75">
        <f t="shared" si="5"/>
        <v>0</v>
      </c>
      <c r="AD120" s="75">
        <f t="shared" si="6"/>
        <v>0</v>
      </c>
      <c r="AE120" s="75">
        <f t="shared" si="7"/>
        <v>0</v>
      </c>
      <c r="AF120" s="75">
        <f t="shared" ref="AF120:AG120" si="124">IF(V$3="Yes",V120*V$4,0)</f>
        <v>0</v>
      </c>
      <c r="AG120" s="76">
        <f t="shared" si="124"/>
        <v>0</v>
      </c>
      <c r="AH120" s="77">
        <f t="shared" si="9"/>
        <v>0</v>
      </c>
      <c r="AI120" s="78">
        <f t="shared" si="10"/>
        <v>0</v>
      </c>
      <c r="AJ120" s="73">
        <f t="shared" si="11"/>
        <v>0.31696605960227631</v>
      </c>
    </row>
    <row r="121" spans="1:36" ht="15" x14ac:dyDescent="0.25">
      <c r="A121" s="38" t="s">
        <v>293</v>
      </c>
      <c r="B121" s="62" t="s">
        <v>51</v>
      </c>
      <c r="C121" s="62" t="s">
        <v>153</v>
      </c>
      <c r="D121" s="62">
        <v>2</v>
      </c>
      <c r="E121" s="63">
        <v>84</v>
      </c>
      <c r="F121" s="64">
        <v>30.6</v>
      </c>
      <c r="G121" s="64">
        <v>0.92038146622881223</v>
      </c>
      <c r="H121" s="64">
        <v>37.700000000000003</v>
      </c>
      <c r="I121" s="64">
        <v>0.24150096280249286</v>
      </c>
      <c r="J121" s="64">
        <v>68.2</v>
      </c>
      <c r="K121" s="64">
        <v>0.59907602438353991</v>
      </c>
      <c r="L121" s="64">
        <v>15.4</v>
      </c>
      <c r="M121" s="64">
        <v>9.9812681315664856E-2</v>
      </c>
      <c r="N121" s="64">
        <v>203</v>
      </c>
      <c r="O121" s="64">
        <v>0.59656511315982319</v>
      </c>
      <c r="P121" s="64">
        <v>82.3</v>
      </c>
      <c r="Q121" s="64">
        <v>2.1160850388559055E-2</v>
      </c>
      <c r="R121" s="64">
        <v>31.5</v>
      </c>
      <c r="S121" s="64">
        <v>-0.82720596516803302</v>
      </c>
      <c r="T121" s="64">
        <v>29</v>
      </c>
      <c r="U121" s="64">
        <v>-0.34982972280015318</v>
      </c>
      <c r="V121" s="65">
        <v>0.151</v>
      </c>
      <c r="W121" s="66">
        <v>17.5</v>
      </c>
      <c r="X121" s="74">
        <f t="shared" si="0"/>
        <v>0</v>
      </c>
      <c r="Y121" s="75">
        <f t="shared" si="1"/>
        <v>0</v>
      </c>
      <c r="Z121" s="75">
        <f t="shared" si="2"/>
        <v>0</v>
      </c>
      <c r="AA121" s="75">
        <f t="shared" si="3"/>
        <v>0</v>
      </c>
      <c r="AB121" s="75">
        <f t="shared" si="4"/>
        <v>0</v>
      </c>
      <c r="AC121" s="75">
        <f t="shared" si="5"/>
        <v>0</v>
      </c>
      <c r="AD121" s="75">
        <f t="shared" si="6"/>
        <v>0</v>
      </c>
      <c r="AE121" s="75">
        <f t="shared" si="7"/>
        <v>0</v>
      </c>
      <c r="AF121" s="75">
        <f t="shared" ref="AF121:AG121" si="125">IF(V$3="Yes",V121*V$4,0)</f>
        <v>0</v>
      </c>
      <c r="AG121" s="76">
        <f t="shared" si="125"/>
        <v>0</v>
      </c>
      <c r="AH121" s="77">
        <f t="shared" si="9"/>
        <v>0</v>
      </c>
      <c r="AI121" s="78">
        <f t="shared" si="10"/>
        <v>0</v>
      </c>
      <c r="AJ121" s="73">
        <f t="shared" si="11"/>
        <v>1.2348390349597147</v>
      </c>
    </row>
    <row r="122" spans="1:36" ht="15" x14ac:dyDescent="0.25">
      <c r="A122" s="38" t="s">
        <v>294</v>
      </c>
      <c r="B122" s="62" t="s">
        <v>34</v>
      </c>
      <c r="C122" s="62" t="s">
        <v>181</v>
      </c>
      <c r="D122" s="62">
        <v>2</v>
      </c>
      <c r="E122" s="63">
        <v>84</v>
      </c>
      <c r="F122" s="64">
        <v>13.9</v>
      </c>
      <c r="G122" s="64">
        <v>-0.65627819764071227</v>
      </c>
      <c r="H122" s="64">
        <v>32.1</v>
      </c>
      <c r="I122" s="64">
        <v>-0.14649138863917693</v>
      </c>
      <c r="J122" s="64">
        <v>46</v>
      </c>
      <c r="K122" s="64">
        <v>-0.41356317118326763</v>
      </c>
      <c r="L122" s="64">
        <v>6.9</v>
      </c>
      <c r="M122" s="64">
        <v>-0.70992717329310395</v>
      </c>
      <c r="N122" s="64">
        <v>171</v>
      </c>
      <c r="O122" s="64">
        <v>1.6730209673336794E-3</v>
      </c>
      <c r="P122" s="64">
        <v>32.5</v>
      </c>
      <c r="Q122" s="64">
        <v>-0.79590858467956849</v>
      </c>
      <c r="R122" s="64">
        <v>149.9</v>
      </c>
      <c r="S122" s="64">
        <v>1.8676000287831276</v>
      </c>
      <c r="T122" s="64">
        <v>34.1</v>
      </c>
      <c r="U122" s="64">
        <v>-0.11684890154180583</v>
      </c>
      <c r="V122" s="65">
        <v>8.1000000000000003E-2</v>
      </c>
      <c r="W122" s="66">
        <v>24.25</v>
      </c>
      <c r="X122" s="74">
        <f t="shared" si="0"/>
        <v>0</v>
      </c>
      <c r="Y122" s="75">
        <f t="shared" si="1"/>
        <v>0</v>
      </c>
      <c r="Z122" s="75">
        <f t="shared" si="2"/>
        <v>0</v>
      </c>
      <c r="AA122" s="75">
        <f t="shared" si="3"/>
        <v>0</v>
      </c>
      <c r="AB122" s="75">
        <f t="shared" si="4"/>
        <v>0</v>
      </c>
      <c r="AC122" s="75">
        <f t="shared" si="5"/>
        <v>0</v>
      </c>
      <c r="AD122" s="75">
        <f t="shared" si="6"/>
        <v>0</v>
      </c>
      <c r="AE122" s="75">
        <f t="shared" si="7"/>
        <v>0</v>
      </c>
      <c r="AF122" s="75">
        <f t="shared" ref="AF122:AG122" si="126">IF(V$3="Yes",V122*V$4,0)</f>
        <v>0</v>
      </c>
      <c r="AG122" s="76">
        <f t="shared" si="126"/>
        <v>0</v>
      </c>
      <c r="AH122" s="77">
        <f t="shared" si="9"/>
        <v>0</v>
      </c>
      <c r="AI122" s="78">
        <f t="shared" si="10"/>
        <v>0</v>
      </c>
      <c r="AJ122" s="73">
        <f t="shared" si="11"/>
        <v>-0.68312197600583802</v>
      </c>
    </row>
    <row r="123" spans="1:36" ht="15" x14ac:dyDescent="0.25">
      <c r="A123" s="38" t="s">
        <v>295</v>
      </c>
      <c r="B123" s="62" t="s">
        <v>77</v>
      </c>
      <c r="C123" s="62" t="s">
        <v>183</v>
      </c>
      <c r="D123" s="62">
        <v>1</v>
      </c>
      <c r="E123" s="63">
        <v>84</v>
      </c>
      <c r="F123" s="64">
        <v>30.5</v>
      </c>
      <c r="G123" s="64">
        <v>0.91094039039725783</v>
      </c>
      <c r="H123" s="64">
        <v>37</v>
      </c>
      <c r="I123" s="64">
        <v>0.19300191887228435</v>
      </c>
      <c r="J123" s="64">
        <v>67.5</v>
      </c>
      <c r="K123" s="64">
        <v>0.56714595965846026</v>
      </c>
      <c r="L123" s="64">
        <v>22.6</v>
      </c>
      <c r="M123" s="64">
        <v>0.78570996992544562</v>
      </c>
      <c r="N123" s="64">
        <v>190.6</v>
      </c>
      <c r="O123" s="64">
        <v>0.36604442743523391</v>
      </c>
      <c r="P123" s="64">
        <v>60.9</v>
      </c>
      <c r="Q123" s="64">
        <v>-0.3299493084559777</v>
      </c>
      <c r="R123" s="64">
        <v>38.6</v>
      </c>
      <c r="S123" s="64">
        <v>-0.66560864627400218</v>
      </c>
      <c r="T123" s="64">
        <v>18.899999999999999</v>
      </c>
      <c r="U123" s="64">
        <v>-0.81122311391962554</v>
      </c>
      <c r="V123" s="65">
        <v>0.16</v>
      </c>
      <c r="W123" s="66">
        <v>16.5</v>
      </c>
      <c r="X123" s="74">
        <f t="shared" si="0"/>
        <v>0</v>
      </c>
      <c r="Y123" s="75">
        <f t="shared" si="1"/>
        <v>0</v>
      </c>
      <c r="Z123" s="75">
        <f t="shared" si="2"/>
        <v>0</v>
      </c>
      <c r="AA123" s="75">
        <f t="shared" si="3"/>
        <v>0</v>
      </c>
      <c r="AB123" s="75">
        <f t="shared" si="4"/>
        <v>0</v>
      </c>
      <c r="AC123" s="75">
        <f t="shared" si="5"/>
        <v>0</v>
      </c>
      <c r="AD123" s="75">
        <f t="shared" si="6"/>
        <v>0</v>
      </c>
      <c r="AE123" s="75">
        <f t="shared" si="7"/>
        <v>0</v>
      </c>
      <c r="AF123" s="75">
        <f t="shared" ref="AF123:AG123" si="127">IF(V$3="Yes",V123*V$4,0)</f>
        <v>0</v>
      </c>
      <c r="AG123" s="76">
        <f t="shared" si="127"/>
        <v>0</v>
      </c>
      <c r="AH123" s="77">
        <f t="shared" si="9"/>
        <v>0</v>
      </c>
      <c r="AI123" s="78">
        <f t="shared" si="10"/>
        <v>0</v>
      </c>
      <c r="AJ123" s="73">
        <f t="shared" si="11"/>
        <v>1.5293595834055107</v>
      </c>
    </row>
    <row r="124" spans="1:36" ht="15" x14ac:dyDescent="0.25">
      <c r="A124" s="38" t="s">
        <v>296</v>
      </c>
      <c r="B124" s="62" t="s">
        <v>28</v>
      </c>
      <c r="C124" s="62" t="s">
        <v>153</v>
      </c>
      <c r="D124" s="62">
        <v>1</v>
      </c>
      <c r="E124" s="63">
        <v>84</v>
      </c>
      <c r="F124" s="64">
        <v>28.1</v>
      </c>
      <c r="G124" s="64">
        <v>0.6843545704399614</v>
      </c>
      <c r="H124" s="64">
        <v>39.1</v>
      </c>
      <c r="I124" s="64">
        <v>0.33849905066291047</v>
      </c>
      <c r="J124" s="64">
        <v>67.2</v>
      </c>
      <c r="K124" s="64">
        <v>0.55346164620485527</v>
      </c>
      <c r="L124" s="64">
        <v>25.3</v>
      </c>
      <c r="M124" s="64">
        <v>1.0429214531541127</v>
      </c>
      <c r="N124" s="64">
        <v>192.5</v>
      </c>
      <c r="O124" s="64">
        <v>0.4013661454091626</v>
      </c>
      <c r="P124" s="64">
        <v>83.5</v>
      </c>
      <c r="Q124" s="64">
        <v>4.0849270510682725E-2</v>
      </c>
      <c r="R124" s="64">
        <v>30.3</v>
      </c>
      <c r="S124" s="64">
        <v>-0.85451818807970015</v>
      </c>
      <c r="T124" s="64">
        <v>28.4</v>
      </c>
      <c r="U124" s="64">
        <v>-0.37723923118348834</v>
      </c>
      <c r="V124" s="65">
        <v>0.14599999999999999</v>
      </c>
      <c r="W124" s="66">
        <v>17.25</v>
      </c>
      <c r="X124" s="74">
        <f t="shared" si="0"/>
        <v>0</v>
      </c>
      <c r="Y124" s="75">
        <f t="shared" si="1"/>
        <v>0</v>
      </c>
      <c r="Z124" s="75">
        <f t="shared" si="2"/>
        <v>0</v>
      </c>
      <c r="AA124" s="75">
        <f t="shared" si="3"/>
        <v>0</v>
      </c>
      <c r="AB124" s="75">
        <f t="shared" si="4"/>
        <v>0</v>
      </c>
      <c r="AC124" s="75">
        <f t="shared" si="5"/>
        <v>0</v>
      </c>
      <c r="AD124" s="75">
        <f t="shared" si="6"/>
        <v>0</v>
      </c>
      <c r="AE124" s="75">
        <f t="shared" si="7"/>
        <v>0</v>
      </c>
      <c r="AF124" s="75">
        <f t="shared" ref="AF124:AG124" si="128">IF(V$3="Yes",V124*V$4,0)</f>
        <v>0</v>
      </c>
      <c r="AG124" s="76">
        <f t="shared" si="128"/>
        <v>0</v>
      </c>
      <c r="AH124" s="77">
        <f t="shared" si="9"/>
        <v>0</v>
      </c>
      <c r="AI124" s="78">
        <f t="shared" si="10"/>
        <v>0</v>
      </c>
      <c r="AJ124" s="73">
        <f t="shared" si="11"/>
        <v>1.9075667962134384</v>
      </c>
    </row>
    <row r="125" spans="1:36" ht="15" x14ac:dyDescent="0.25">
      <c r="A125" s="38" t="s">
        <v>297</v>
      </c>
      <c r="B125" s="62" t="s">
        <v>37</v>
      </c>
      <c r="C125" s="62" t="s">
        <v>181</v>
      </c>
      <c r="D125" s="62">
        <v>2</v>
      </c>
      <c r="E125" s="63">
        <v>84</v>
      </c>
      <c r="F125" s="64">
        <v>9.5</v>
      </c>
      <c r="G125" s="64">
        <v>-1.0716855342290899</v>
      </c>
      <c r="H125" s="64">
        <v>35.200000000000003</v>
      </c>
      <c r="I125" s="64">
        <v>6.8290091623175883E-2</v>
      </c>
      <c r="J125" s="64">
        <v>44.8</v>
      </c>
      <c r="K125" s="64">
        <v>-0.46830042499768998</v>
      </c>
      <c r="L125" s="64">
        <v>9.5</v>
      </c>
      <c r="M125" s="64">
        <v>-0.46224204129512764</v>
      </c>
      <c r="N125" s="64">
        <v>159.30000000000001</v>
      </c>
      <c r="O125" s="64">
        <v>-0.21583440024054487</v>
      </c>
      <c r="P125" s="64">
        <v>56.2</v>
      </c>
      <c r="Q125" s="64">
        <v>-0.40706228726762811</v>
      </c>
      <c r="R125" s="64">
        <v>152.9</v>
      </c>
      <c r="S125" s="64">
        <v>1.9358805860622952</v>
      </c>
      <c r="T125" s="64">
        <v>26.6</v>
      </c>
      <c r="U125" s="64">
        <v>-0.45946775633349307</v>
      </c>
      <c r="V125" s="65">
        <v>0.06</v>
      </c>
      <c r="W125" s="66">
        <v>22.25</v>
      </c>
      <c r="X125" s="74">
        <f t="shared" si="0"/>
        <v>0</v>
      </c>
      <c r="Y125" s="75">
        <f t="shared" si="1"/>
        <v>0</v>
      </c>
      <c r="Z125" s="75">
        <f t="shared" si="2"/>
        <v>0</v>
      </c>
      <c r="AA125" s="75">
        <f t="shared" si="3"/>
        <v>0</v>
      </c>
      <c r="AB125" s="75">
        <f t="shared" si="4"/>
        <v>0</v>
      </c>
      <c r="AC125" s="75">
        <f t="shared" si="5"/>
        <v>0</v>
      </c>
      <c r="AD125" s="75">
        <f t="shared" si="6"/>
        <v>0</v>
      </c>
      <c r="AE125" s="75">
        <f t="shared" si="7"/>
        <v>0</v>
      </c>
      <c r="AF125" s="75">
        <f t="shared" ref="AF125:AG125" si="129">IF(V$3="Yes",V125*V$4,0)</f>
        <v>0</v>
      </c>
      <c r="AG125" s="76">
        <f t="shared" si="129"/>
        <v>0</v>
      </c>
      <c r="AH125" s="77">
        <f t="shared" si="9"/>
        <v>0</v>
      </c>
      <c r="AI125" s="78">
        <f t="shared" si="10"/>
        <v>0</v>
      </c>
      <c r="AJ125" s="73">
        <f t="shared" si="11"/>
        <v>-0.45892817277880771</v>
      </c>
    </row>
    <row r="126" spans="1:36" ht="15" x14ac:dyDescent="0.25">
      <c r="A126" s="38" t="s">
        <v>298</v>
      </c>
      <c r="B126" s="62" t="s">
        <v>43</v>
      </c>
      <c r="C126" s="62" t="s">
        <v>186</v>
      </c>
      <c r="D126" s="62">
        <v>2</v>
      </c>
      <c r="E126" s="63">
        <v>84</v>
      </c>
      <c r="F126" s="64">
        <v>29</v>
      </c>
      <c r="G126" s="64">
        <v>0.76932425292394746</v>
      </c>
      <c r="H126" s="64">
        <v>38.9</v>
      </c>
      <c r="I126" s="64">
        <v>0.32464218096856501</v>
      </c>
      <c r="J126" s="64">
        <v>67.900000000000006</v>
      </c>
      <c r="K126" s="64">
        <v>0.58539171092993436</v>
      </c>
      <c r="L126" s="64">
        <v>18.399999999999999</v>
      </c>
      <c r="M126" s="64">
        <v>0.3856032182364062</v>
      </c>
      <c r="N126" s="64">
        <v>187.7</v>
      </c>
      <c r="O126" s="64">
        <v>0.31213233158028925</v>
      </c>
      <c r="P126" s="64">
        <v>79.099999999999994</v>
      </c>
      <c r="Q126" s="64">
        <v>-3.1341603270436919E-2</v>
      </c>
      <c r="R126" s="64">
        <v>30.2</v>
      </c>
      <c r="S126" s="64">
        <v>-0.85679420665567241</v>
      </c>
      <c r="T126" s="64">
        <v>41.7</v>
      </c>
      <c r="U126" s="64">
        <v>0.23033820464710394</v>
      </c>
      <c r="V126" s="65">
        <v>0.154</v>
      </c>
      <c r="W126" s="66">
        <v>16.25</v>
      </c>
      <c r="X126" s="74">
        <f t="shared" si="0"/>
        <v>0</v>
      </c>
      <c r="Y126" s="75">
        <f t="shared" si="1"/>
        <v>0</v>
      </c>
      <c r="Z126" s="75">
        <f t="shared" si="2"/>
        <v>0</v>
      </c>
      <c r="AA126" s="75">
        <f t="shared" si="3"/>
        <v>0</v>
      </c>
      <c r="AB126" s="75">
        <f t="shared" si="4"/>
        <v>0</v>
      </c>
      <c r="AC126" s="75">
        <f t="shared" si="5"/>
        <v>0</v>
      </c>
      <c r="AD126" s="75">
        <f t="shared" si="6"/>
        <v>0</v>
      </c>
      <c r="AE126" s="75">
        <f t="shared" si="7"/>
        <v>0</v>
      </c>
      <c r="AF126" s="75">
        <f t="shared" ref="AF126:AG126" si="130">IF(V$3="Yes",V126*V$4,0)</f>
        <v>0</v>
      </c>
      <c r="AG126" s="76">
        <f t="shared" si="130"/>
        <v>0</v>
      </c>
      <c r="AH126" s="77">
        <f t="shared" si="9"/>
        <v>0</v>
      </c>
      <c r="AI126" s="78">
        <f t="shared" si="10"/>
        <v>0</v>
      </c>
      <c r="AJ126" s="73">
        <f t="shared" si="11"/>
        <v>1.1078725018917455</v>
      </c>
    </row>
    <row r="127" spans="1:36" ht="15" x14ac:dyDescent="0.25">
      <c r="A127" s="38" t="s">
        <v>299</v>
      </c>
      <c r="B127" s="62" t="s">
        <v>43</v>
      </c>
      <c r="C127" s="62" t="s">
        <v>153</v>
      </c>
      <c r="D127" s="62">
        <v>2</v>
      </c>
      <c r="E127" s="63">
        <v>84</v>
      </c>
      <c r="F127" s="64">
        <v>27.8</v>
      </c>
      <c r="G127" s="64">
        <v>0.65603134294529875</v>
      </c>
      <c r="H127" s="64">
        <v>30.5</v>
      </c>
      <c r="I127" s="64">
        <v>-0.2573463461939402</v>
      </c>
      <c r="J127" s="64">
        <v>58.3</v>
      </c>
      <c r="K127" s="64">
        <v>0.14749368041455785</v>
      </c>
      <c r="L127" s="64">
        <v>11.7</v>
      </c>
      <c r="M127" s="64">
        <v>-0.25266231421991681</v>
      </c>
      <c r="N127" s="64">
        <v>225</v>
      </c>
      <c r="O127" s="64">
        <v>1.0055534265421597</v>
      </c>
      <c r="P127" s="64">
        <v>134.69999999999999</v>
      </c>
      <c r="Q127" s="64">
        <v>0.88088852905462123</v>
      </c>
      <c r="R127" s="64">
        <v>43.4</v>
      </c>
      <c r="S127" s="64">
        <v>-0.55635975462733378</v>
      </c>
      <c r="T127" s="64">
        <v>87.4</v>
      </c>
      <c r="U127" s="64">
        <v>2.318029093177786</v>
      </c>
      <c r="V127" s="65">
        <v>0.123</v>
      </c>
      <c r="W127" s="66">
        <v>17</v>
      </c>
      <c r="X127" s="74">
        <f t="shared" si="0"/>
        <v>0</v>
      </c>
      <c r="Y127" s="75">
        <f t="shared" si="1"/>
        <v>0</v>
      </c>
      <c r="Z127" s="75">
        <f t="shared" si="2"/>
        <v>0</v>
      </c>
      <c r="AA127" s="75">
        <f t="shared" si="3"/>
        <v>0</v>
      </c>
      <c r="AB127" s="75">
        <f t="shared" si="4"/>
        <v>0</v>
      </c>
      <c r="AC127" s="75">
        <f t="shared" si="5"/>
        <v>0</v>
      </c>
      <c r="AD127" s="75">
        <f t="shared" si="6"/>
        <v>0</v>
      </c>
      <c r="AE127" s="75">
        <f t="shared" si="7"/>
        <v>0</v>
      </c>
      <c r="AF127" s="75">
        <f t="shared" ref="AF127:AG127" si="131">IF(V$3="Yes",V127*V$4,0)</f>
        <v>0</v>
      </c>
      <c r="AG127" s="76">
        <f t="shared" si="131"/>
        <v>0</v>
      </c>
      <c r="AH127" s="77">
        <f t="shared" si="9"/>
        <v>0</v>
      </c>
      <c r="AI127" s="78">
        <f t="shared" si="10"/>
        <v>0</v>
      </c>
      <c r="AJ127" s="73">
        <f t="shared" si="11"/>
        <v>1.4839889089306983</v>
      </c>
    </row>
    <row r="128" spans="1:36" ht="15" x14ac:dyDescent="0.25">
      <c r="A128" s="38" t="s">
        <v>300</v>
      </c>
      <c r="B128" s="62" t="s">
        <v>47</v>
      </c>
      <c r="C128" s="62" t="s">
        <v>179</v>
      </c>
      <c r="D128" s="62">
        <v>2</v>
      </c>
      <c r="E128" s="63">
        <v>84</v>
      </c>
      <c r="F128" s="64">
        <v>27.9</v>
      </c>
      <c r="G128" s="64">
        <v>0.66547241877685281</v>
      </c>
      <c r="H128" s="64">
        <v>36.700000000000003</v>
      </c>
      <c r="I128" s="64">
        <v>0.17221661433076668</v>
      </c>
      <c r="J128" s="64">
        <v>64.7</v>
      </c>
      <c r="K128" s="64">
        <v>0.43942570075814241</v>
      </c>
      <c r="L128" s="64">
        <v>14.1</v>
      </c>
      <c r="M128" s="64">
        <v>-2.4029884683323625E-2</v>
      </c>
      <c r="N128" s="64">
        <v>210</v>
      </c>
      <c r="O128" s="64">
        <v>0.72669775832693051</v>
      </c>
      <c r="P128" s="64">
        <v>96.1</v>
      </c>
      <c r="Q128" s="64">
        <v>0.24757768179298006</v>
      </c>
      <c r="R128" s="64">
        <v>26.3</v>
      </c>
      <c r="S128" s="64">
        <v>-0.94555893111859068</v>
      </c>
      <c r="T128" s="64">
        <v>62</v>
      </c>
      <c r="U128" s="64">
        <v>1.1576932382832712</v>
      </c>
      <c r="V128" s="65">
        <v>0.13300000000000001</v>
      </c>
      <c r="W128" s="66">
        <v>17.25</v>
      </c>
      <c r="X128" s="74">
        <f t="shared" si="0"/>
        <v>0</v>
      </c>
      <c r="Y128" s="75">
        <f t="shared" si="1"/>
        <v>0</v>
      </c>
      <c r="Z128" s="75">
        <f t="shared" si="2"/>
        <v>0</v>
      </c>
      <c r="AA128" s="75">
        <f t="shared" si="3"/>
        <v>0</v>
      </c>
      <c r="AB128" s="75">
        <f t="shared" si="4"/>
        <v>0</v>
      </c>
      <c r="AC128" s="75">
        <f t="shared" si="5"/>
        <v>0</v>
      </c>
      <c r="AD128" s="75">
        <f t="shared" si="6"/>
        <v>0</v>
      </c>
      <c r="AE128" s="75">
        <f t="shared" si="7"/>
        <v>0</v>
      </c>
      <c r="AF128" s="75">
        <f t="shared" ref="AF128:AG128" si="132">IF(V$3="Yes",V128*V$4,0)</f>
        <v>0</v>
      </c>
      <c r="AG128" s="76">
        <f t="shared" si="132"/>
        <v>0</v>
      </c>
      <c r="AH128" s="77">
        <f t="shared" si="9"/>
        <v>0</v>
      </c>
      <c r="AI128" s="78">
        <f t="shared" si="10"/>
        <v>0</v>
      </c>
      <c r="AJ128" s="73">
        <f t="shared" si="11"/>
        <v>0.97631803576752996</v>
      </c>
    </row>
    <row r="129" spans="1:36" ht="15" x14ac:dyDescent="0.25">
      <c r="A129" s="38" t="s">
        <v>301</v>
      </c>
      <c r="B129" s="62" t="s">
        <v>56</v>
      </c>
      <c r="C129" s="62" t="s">
        <v>153</v>
      </c>
      <c r="D129" s="62">
        <v>2</v>
      </c>
      <c r="E129" s="63">
        <v>84</v>
      </c>
      <c r="F129" s="64">
        <v>33</v>
      </c>
      <c r="G129" s="64">
        <v>1.1469672861861089</v>
      </c>
      <c r="H129" s="64">
        <v>30.5</v>
      </c>
      <c r="I129" s="64">
        <v>-0.2573463461939402</v>
      </c>
      <c r="J129" s="64">
        <v>63.6</v>
      </c>
      <c r="K129" s="64">
        <v>0.38924988476158856</v>
      </c>
      <c r="L129" s="64">
        <v>15.3</v>
      </c>
      <c r="M129" s="64">
        <v>9.0286330084973401E-2</v>
      </c>
      <c r="N129" s="64">
        <v>195</v>
      </c>
      <c r="O129" s="64">
        <v>0.44784209011170112</v>
      </c>
      <c r="P129" s="64">
        <v>38.4</v>
      </c>
      <c r="Q129" s="64">
        <v>-0.69910718574579434</v>
      </c>
      <c r="R129" s="64">
        <v>60.7</v>
      </c>
      <c r="S129" s="64">
        <v>-0.16260854098413197</v>
      </c>
      <c r="T129" s="64">
        <v>26.4</v>
      </c>
      <c r="U129" s="64">
        <v>-0.46860425912793813</v>
      </c>
      <c r="V129" s="65">
        <v>0.16900000000000001</v>
      </c>
      <c r="W129" s="66">
        <v>19.25</v>
      </c>
      <c r="X129" s="74">
        <f t="shared" si="0"/>
        <v>0</v>
      </c>
      <c r="Y129" s="75">
        <f t="shared" si="1"/>
        <v>0</v>
      </c>
      <c r="Z129" s="75">
        <f t="shared" si="2"/>
        <v>0</v>
      </c>
      <c r="AA129" s="75">
        <f t="shared" si="3"/>
        <v>0</v>
      </c>
      <c r="AB129" s="75">
        <f t="shared" si="4"/>
        <v>0</v>
      </c>
      <c r="AC129" s="75">
        <f t="shared" si="5"/>
        <v>0</v>
      </c>
      <c r="AD129" s="75">
        <f t="shared" si="6"/>
        <v>0</v>
      </c>
      <c r="AE129" s="75">
        <f t="shared" si="7"/>
        <v>0</v>
      </c>
      <c r="AF129" s="75">
        <f t="shared" ref="AF129:AG129" si="133">IF(V$3="Yes",V129*V$4,0)</f>
        <v>0</v>
      </c>
      <c r="AG129" s="76">
        <f t="shared" si="133"/>
        <v>0</v>
      </c>
      <c r="AH129" s="77">
        <f t="shared" si="9"/>
        <v>0</v>
      </c>
      <c r="AI129" s="78">
        <f t="shared" si="10"/>
        <v>0</v>
      </c>
      <c r="AJ129" s="73">
        <f t="shared" si="11"/>
        <v>0.77593056775901759</v>
      </c>
    </row>
    <row r="130" spans="1:36" ht="15" x14ac:dyDescent="0.25">
      <c r="A130" s="38" t="s">
        <v>303</v>
      </c>
      <c r="B130" s="62" t="s">
        <v>63</v>
      </c>
      <c r="C130" s="62" t="s">
        <v>186</v>
      </c>
      <c r="D130" s="62">
        <v>2</v>
      </c>
      <c r="E130" s="63">
        <v>84</v>
      </c>
      <c r="F130" s="64">
        <v>27.1</v>
      </c>
      <c r="G130" s="64">
        <v>0.58994381212442082</v>
      </c>
      <c r="H130" s="64">
        <v>25.2</v>
      </c>
      <c r="I130" s="64">
        <v>-0.6245533930940923</v>
      </c>
      <c r="J130" s="64">
        <v>52.3</v>
      </c>
      <c r="K130" s="64">
        <v>-0.12619258865755226</v>
      </c>
      <c r="L130" s="64">
        <v>8.9</v>
      </c>
      <c r="M130" s="64">
        <v>-0.51940014867927597</v>
      </c>
      <c r="N130" s="64">
        <v>234.9</v>
      </c>
      <c r="O130" s="64">
        <v>1.1895981675642118</v>
      </c>
      <c r="P130" s="64">
        <v>161.19999999999999</v>
      </c>
      <c r="Q130" s="64">
        <v>1.3156744734181831</v>
      </c>
      <c r="R130" s="64">
        <v>52</v>
      </c>
      <c r="S130" s="64">
        <v>-0.36062215709371886</v>
      </c>
      <c r="T130" s="64">
        <v>25</v>
      </c>
      <c r="U130" s="64">
        <v>-0.53255977868905313</v>
      </c>
      <c r="V130" s="65">
        <v>0.115</v>
      </c>
      <c r="W130" s="66">
        <v>17.25</v>
      </c>
      <c r="X130" s="74">
        <f t="shared" si="0"/>
        <v>0</v>
      </c>
      <c r="Y130" s="75">
        <f t="shared" si="1"/>
        <v>0</v>
      </c>
      <c r="Z130" s="75">
        <f t="shared" si="2"/>
        <v>0</v>
      </c>
      <c r="AA130" s="75">
        <f t="shared" si="3"/>
        <v>0</v>
      </c>
      <c r="AB130" s="75">
        <f t="shared" si="4"/>
        <v>0</v>
      </c>
      <c r="AC130" s="75">
        <f t="shared" si="5"/>
        <v>0</v>
      </c>
      <c r="AD130" s="75">
        <f t="shared" si="6"/>
        <v>0</v>
      </c>
      <c r="AE130" s="75">
        <f t="shared" si="7"/>
        <v>0</v>
      </c>
      <c r="AF130" s="75">
        <f t="shared" ref="AF130:AG130" si="134">IF(V$3="Yes",V130*V$4,0)</f>
        <v>0</v>
      </c>
      <c r="AG130" s="76">
        <f t="shared" si="134"/>
        <v>0</v>
      </c>
      <c r="AH130" s="77">
        <f t="shared" si="9"/>
        <v>0</v>
      </c>
      <c r="AI130" s="78">
        <f t="shared" si="10"/>
        <v>0</v>
      </c>
      <c r="AJ130" s="73">
        <f t="shared" si="11"/>
        <v>1.5021898889517968</v>
      </c>
    </row>
    <row r="131" spans="1:36" ht="15" x14ac:dyDescent="0.25">
      <c r="A131" s="38" t="s">
        <v>304</v>
      </c>
      <c r="B131" s="62" t="s">
        <v>61</v>
      </c>
      <c r="C131" s="62" t="s">
        <v>181</v>
      </c>
      <c r="D131" s="62">
        <v>1</v>
      </c>
      <c r="E131" s="63">
        <v>84</v>
      </c>
      <c r="F131" s="64">
        <v>13.4</v>
      </c>
      <c r="G131" s="64">
        <v>-0.70348357679848217</v>
      </c>
      <c r="H131" s="64">
        <v>35</v>
      </c>
      <c r="I131" s="64">
        <v>5.4433221928830947E-2</v>
      </c>
      <c r="J131" s="64">
        <v>48.4</v>
      </c>
      <c r="K131" s="64">
        <v>-0.30408866355442393</v>
      </c>
      <c r="L131" s="64">
        <v>17.399999999999999</v>
      </c>
      <c r="M131" s="64">
        <v>0.29033970592949243</v>
      </c>
      <c r="N131" s="64">
        <v>127.1</v>
      </c>
      <c r="O131" s="64">
        <v>-0.8144445680092377</v>
      </c>
      <c r="P131" s="64">
        <v>75.5</v>
      </c>
      <c r="Q131" s="64">
        <v>-9.0406863636807694E-2</v>
      </c>
      <c r="R131" s="64">
        <v>118.9</v>
      </c>
      <c r="S131" s="64">
        <v>1.1620342702317257</v>
      </c>
      <c r="T131" s="64">
        <v>50.6</v>
      </c>
      <c r="U131" s="64">
        <v>0.63691257899990616</v>
      </c>
      <c r="V131" s="65">
        <v>0.106</v>
      </c>
      <c r="W131" s="66">
        <v>24.75</v>
      </c>
      <c r="X131" s="74">
        <f t="shared" si="0"/>
        <v>0</v>
      </c>
      <c r="Y131" s="75">
        <f t="shared" si="1"/>
        <v>0</v>
      </c>
      <c r="Z131" s="75">
        <f t="shared" si="2"/>
        <v>0</v>
      </c>
      <c r="AA131" s="75">
        <f t="shared" si="3"/>
        <v>0</v>
      </c>
      <c r="AB131" s="75">
        <f t="shared" si="4"/>
        <v>0</v>
      </c>
      <c r="AC131" s="75">
        <f t="shared" si="5"/>
        <v>0</v>
      </c>
      <c r="AD131" s="75">
        <f t="shared" si="6"/>
        <v>0</v>
      </c>
      <c r="AE131" s="75">
        <f t="shared" si="7"/>
        <v>0</v>
      </c>
      <c r="AF131" s="75">
        <f t="shared" ref="AF131:AG131" si="135">IF(V$3="Yes",V131*V$4,0)</f>
        <v>0</v>
      </c>
      <c r="AG131" s="76">
        <f t="shared" si="135"/>
        <v>0</v>
      </c>
      <c r="AH131" s="77">
        <f t="shared" si="9"/>
        <v>0</v>
      </c>
      <c r="AI131" s="78">
        <f t="shared" si="10"/>
        <v>0</v>
      </c>
      <c r="AJ131" s="73">
        <f t="shared" si="11"/>
        <v>-0.2500049381008691</v>
      </c>
    </row>
    <row r="132" spans="1:36" ht="15" x14ac:dyDescent="0.25">
      <c r="A132" s="38" t="s">
        <v>305</v>
      </c>
      <c r="B132" s="62" t="s">
        <v>25</v>
      </c>
      <c r="C132" s="62" t="s">
        <v>186</v>
      </c>
      <c r="D132" s="62">
        <v>1</v>
      </c>
      <c r="E132" s="63">
        <v>84</v>
      </c>
      <c r="F132" s="64">
        <v>33.1</v>
      </c>
      <c r="G132" s="64">
        <v>1.1564083620176631</v>
      </c>
      <c r="H132" s="64">
        <v>28.3</v>
      </c>
      <c r="I132" s="64">
        <v>-0.40977191283173903</v>
      </c>
      <c r="J132" s="64">
        <v>61.4</v>
      </c>
      <c r="K132" s="64">
        <v>0.28889825276848158</v>
      </c>
      <c r="L132" s="64">
        <v>23.4</v>
      </c>
      <c r="M132" s="64">
        <v>0.86192077977097659</v>
      </c>
      <c r="N132" s="64">
        <v>226.5</v>
      </c>
      <c r="O132" s="64">
        <v>1.0334389933636829</v>
      </c>
      <c r="P132" s="64">
        <v>29.4</v>
      </c>
      <c r="Q132" s="64">
        <v>-0.84677033666172108</v>
      </c>
      <c r="R132" s="64">
        <v>36.799999999999997</v>
      </c>
      <c r="S132" s="64">
        <v>-0.70657698064150321</v>
      </c>
      <c r="T132" s="64">
        <v>28.8</v>
      </c>
      <c r="U132" s="64">
        <v>-0.35896622559459823</v>
      </c>
      <c r="V132" s="65">
        <v>0.14599999999999999</v>
      </c>
      <c r="W132" s="66">
        <v>18.25</v>
      </c>
      <c r="X132" s="74">
        <f t="shared" si="0"/>
        <v>0</v>
      </c>
      <c r="Y132" s="75">
        <f t="shared" si="1"/>
        <v>0</v>
      </c>
      <c r="Z132" s="75">
        <f t="shared" si="2"/>
        <v>0</v>
      </c>
      <c r="AA132" s="75">
        <f t="shared" si="3"/>
        <v>0</v>
      </c>
      <c r="AB132" s="75">
        <f t="shared" si="4"/>
        <v>0</v>
      </c>
      <c r="AC132" s="75">
        <f t="shared" si="5"/>
        <v>0</v>
      </c>
      <c r="AD132" s="75">
        <f t="shared" si="6"/>
        <v>0</v>
      </c>
      <c r="AE132" s="75">
        <f t="shared" si="7"/>
        <v>0</v>
      </c>
      <c r="AF132" s="75">
        <f t="shared" ref="AF132:AG132" si="136">IF(V$3="Yes",V132*V$4,0)</f>
        <v>0</v>
      </c>
      <c r="AG132" s="76">
        <f t="shared" si="136"/>
        <v>0</v>
      </c>
      <c r="AH132" s="77">
        <f t="shared" si="9"/>
        <v>0</v>
      </c>
      <c r="AI132" s="78">
        <f t="shared" si="10"/>
        <v>0</v>
      </c>
      <c r="AJ132" s="73">
        <f t="shared" si="11"/>
        <v>1.4458165509265459</v>
      </c>
    </row>
    <row r="133" spans="1:36" ht="15" x14ac:dyDescent="0.25">
      <c r="A133" s="38" t="s">
        <v>306</v>
      </c>
      <c r="B133" s="62" t="s">
        <v>45</v>
      </c>
      <c r="C133" s="62" t="s">
        <v>153</v>
      </c>
      <c r="D133" s="62">
        <v>1</v>
      </c>
      <c r="E133" s="63">
        <v>84</v>
      </c>
      <c r="F133" s="64">
        <v>24.3</v>
      </c>
      <c r="G133" s="64">
        <v>0.325593688840908</v>
      </c>
      <c r="H133" s="64">
        <v>46.5</v>
      </c>
      <c r="I133" s="64">
        <v>0.85120322935368919</v>
      </c>
      <c r="J133" s="64">
        <v>70.8</v>
      </c>
      <c r="K133" s="64">
        <v>0.71767340764812104</v>
      </c>
      <c r="L133" s="64">
        <v>21.5</v>
      </c>
      <c r="M133" s="64">
        <v>0.68092010638783973</v>
      </c>
      <c r="N133" s="64">
        <v>159.80000000000001</v>
      </c>
      <c r="O133" s="64">
        <v>-0.20653921130003716</v>
      </c>
      <c r="P133" s="64">
        <v>18.600000000000001</v>
      </c>
      <c r="Q133" s="64">
        <v>-1.023966117760833</v>
      </c>
      <c r="R133" s="64">
        <v>71.400000000000006</v>
      </c>
      <c r="S133" s="64">
        <v>8.0925446644900284E-2</v>
      </c>
      <c r="T133" s="64">
        <v>24</v>
      </c>
      <c r="U133" s="64">
        <v>-0.57824229266127825</v>
      </c>
      <c r="V133" s="65">
        <v>0.152</v>
      </c>
      <c r="W133" s="66">
        <v>20.5</v>
      </c>
      <c r="X133" s="74">
        <f t="shared" si="0"/>
        <v>0</v>
      </c>
      <c r="Y133" s="75">
        <f t="shared" si="1"/>
        <v>0</v>
      </c>
      <c r="Z133" s="75">
        <f t="shared" si="2"/>
        <v>0</v>
      </c>
      <c r="AA133" s="75">
        <f t="shared" si="3"/>
        <v>0</v>
      </c>
      <c r="AB133" s="75">
        <f t="shared" si="4"/>
        <v>0</v>
      </c>
      <c r="AC133" s="75">
        <f t="shared" si="5"/>
        <v>0</v>
      </c>
      <c r="AD133" s="75">
        <f t="shared" si="6"/>
        <v>0</v>
      </c>
      <c r="AE133" s="75">
        <f t="shared" si="7"/>
        <v>0</v>
      </c>
      <c r="AF133" s="75">
        <f t="shared" ref="AF133:AG133" si="137">IF(V$3="Yes",V133*V$4,0)</f>
        <v>0</v>
      </c>
      <c r="AG133" s="76">
        <f t="shared" si="137"/>
        <v>0</v>
      </c>
      <c r="AH133" s="77">
        <f t="shared" si="9"/>
        <v>0</v>
      </c>
      <c r="AI133" s="78">
        <f t="shared" si="10"/>
        <v>0</v>
      </c>
      <c r="AJ133" s="73">
        <f t="shared" si="11"/>
        <v>0.90309258880093524</v>
      </c>
    </row>
    <row r="134" spans="1:36" ht="15" x14ac:dyDescent="0.25">
      <c r="A134" s="38" t="s">
        <v>307</v>
      </c>
      <c r="B134" s="62" t="s">
        <v>58</v>
      </c>
      <c r="C134" s="62" t="s">
        <v>181</v>
      </c>
      <c r="D134" s="62">
        <v>1</v>
      </c>
      <c r="E134" s="63">
        <v>84</v>
      </c>
      <c r="F134" s="64">
        <v>10.8</v>
      </c>
      <c r="G134" s="64">
        <v>-0.94895154841888718</v>
      </c>
      <c r="H134" s="64">
        <v>42.3</v>
      </c>
      <c r="I134" s="64">
        <v>0.56020896577243651</v>
      </c>
      <c r="J134" s="64">
        <v>53.1</v>
      </c>
      <c r="K134" s="64">
        <v>-8.9701086114604367E-2</v>
      </c>
      <c r="L134" s="64">
        <v>22.1</v>
      </c>
      <c r="M134" s="64">
        <v>0.73807821377198846</v>
      </c>
      <c r="N134" s="64">
        <v>181.9</v>
      </c>
      <c r="O134" s="64">
        <v>0.20430813987040045</v>
      </c>
      <c r="P134" s="64">
        <v>23.4</v>
      </c>
      <c r="Q134" s="64">
        <v>-0.94521243727233895</v>
      </c>
      <c r="R134" s="64">
        <v>69.900000000000006</v>
      </c>
      <c r="S134" s="64">
        <v>4.6785168005316471E-2</v>
      </c>
      <c r="T134" s="64">
        <v>31</v>
      </c>
      <c r="U134" s="64">
        <v>-0.25846469485570323</v>
      </c>
      <c r="V134" s="65">
        <v>5.8999999999999997E-2</v>
      </c>
      <c r="W134" s="66">
        <v>23.25</v>
      </c>
      <c r="X134" s="74">
        <f t="shared" si="0"/>
        <v>0</v>
      </c>
      <c r="Y134" s="75">
        <f t="shared" si="1"/>
        <v>0</v>
      </c>
      <c r="Z134" s="75">
        <f t="shared" si="2"/>
        <v>0</v>
      </c>
      <c r="AA134" s="75">
        <f t="shared" si="3"/>
        <v>0</v>
      </c>
      <c r="AB134" s="75">
        <f t="shared" si="4"/>
        <v>0</v>
      </c>
      <c r="AC134" s="75">
        <f t="shared" si="5"/>
        <v>0</v>
      </c>
      <c r="AD134" s="75">
        <f t="shared" si="6"/>
        <v>0</v>
      </c>
      <c r="AE134" s="75">
        <f t="shared" si="7"/>
        <v>0</v>
      </c>
      <c r="AF134" s="75">
        <f t="shared" ref="AF134:AG134" si="138">IF(V$3="Yes",V134*V$4,0)</f>
        <v>0</v>
      </c>
      <c r="AG134" s="76">
        <f t="shared" si="138"/>
        <v>0</v>
      </c>
      <c r="AH134" s="77">
        <f t="shared" si="9"/>
        <v>0</v>
      </c>
      <c r="AI134" s="78">
        <f t="shared" si="10"/>
        <v>0</v>
      </c>
      <c r="AJ134" s="73">
        <f t="shared" si="11"/>
        <v>-0.27602810480907181</v>
      </c>
    </row>
    <row r="135" spans="1:36" ht="15" x14ac:dyDescent="0.25">
      <c r="A135" s="38" t="s">
        <v>308</v>
      </c>
      <c r="B135" s="62" t="s">
        <v>19</v>
      </c>
      <c r="C135" s="62" t="s">
        <v>153</v>
      </c>
      <c r="D135" s="62">
        <v>1</v>
      </c>
      <c r="E135" s="63">
        <v>84</v>
      </c>
      <c r="F135" s="64">
        <v>22.4</v>
      </c>
      <c r="G135" s="64">
        <v>0.146213248041381</v>
      </c>
      <c r="H135" s="64">
        <v>50.8</v>
      </c>
      <c r="I135" s="64">
        <v>1.1491259277821142</v>
      </c>
      <c r="J135" s="64">
        <v>73.2</v>
      </c>
      <c r="K135" s="64">
        <v>0.82714791527696507</v>
      </c>
      <c r="L135" s="64">
        <v>25.6</v>
      </c>
      <c r="M135" s="64">
        <v>1.0715005068461874</v>
      </c>
      <c r="N135" s="64">
        <v>146.69999999999999</v>
      </c>
      <c r="O135" s="64">
        <v>-0.45007316154133836</v>
      </c>
      <c r="P135" s="64">
        <v>13.4</v>
      </c>
      <c r="Q135" s="64">
        <v>-1.1092826049567019</v>
      </c>
      <c r="R135" s="64">
        <v>54.3</v>
      </c>
      <c r="S135" s="64">
        <v>-0.30827372984635698</v>
      </c>
      <c r="T135" s="64">
        <v>34</v>
      </c>
      <c r="U135" s="64">
        <v>-0.12141715293902836</v>
      </c>
      <c r="V135" s="65">
        <v>0.152</v>
      </c>
      <c r="W135" s="66">
        <v>17.25</v>
      </c>
      <c r="X135" s="74">
        <f t="shared" si="0"/>
        <v>0</v>
      </c>
      <c r="Y135" s="75">
        <f t="shared" si="1"/>
        <v>0</v>
      </c>
      <c r="Z135" s="75">
        <f t="shared" si="2"/>
        <v>0</v>
      </c>
      <c r="AA135" s="75">
        <f t="shared" si="3"/>
        <v>0</v>
      </c>
      <c r="AB135" s="75">
        <f t="shared" si="4"/>
        <v>0</v>
      </c>
      <c r="AC135" s="75">
        <f t="shared" si="5"/>
        <v>0</v>
      </c>
      <c r="AD135" s="75">
        <f t="shared" si="6"/>
        <v>0</v>
      </c>
      <c r="AE135" s="75">
        <f t="shared" si="7"/>
        <v>0</v>
      </c>
      <c r="AF135" s="75">
        <f t="shared" ref="AF135:AG135" si="139">IF(V$3="Yes",V135*V$4,0)</f>
        <v>0</v>
      </c>
      <c r="AG135" s="76">
        <f t="shared" si="139"/>
        <v>0</v>
      </c>
      <c r="AH135" s="77">
        <f t="shared" si="9"/>
        <v>0</v>
      </c>
      <c r="AI135" s="78">
        <f t="shared" si="10"/>
        <v>0</v>
      </c>
      <c r="AJ135" s="73">
        <f t="shared" si="11"/>
        <v>0.76273719529434825</v>
      </c>
    </row>
    <row r="136" spans="1:36" ht="15" x14ac:dyDescent="0.25">
      <c r="A136" s="38" t="s">
        <v>309</v>
      </c>
      <c r="B136" s="62" t="s">
        <v>47</v>
      </c>
      <c r="C136" s="62" t="s">
        <v>179</v>
      </c>
      <c r="D136" s="62">
        <v>1</v>
      </c>
      <c r="E136" s="63">
        <v>55</v>
      </c>
      <c r="F136" s="64">
        <v>16.899999999999999</v>
      </c>
      <c r="G136" s="64">
        <v>0.46823976185947858</v>
      </c>
      <c r="H136" s="64">
        <v>29.5</v>
      </c>
      <c r="I136" s="64">
        <v>0.751055852926375</v>
      </c>
      <c r="J136" s="64">
        <v>46.4</v>
      </c>
      <c r="K136" s="64">
        <v>0.72065907603799839</v>
      </c>
      <c r="L136" s="64">
        <v>13.5</v>
      </c>
      <c r="M136" s="64">
        <v>0.59691500917174312</v>
      </c>
      <c r="N136" s="64">
        <v>136.1</v>
      </c>
      <c r="O136" s="64">
        <v>0.68694815034861401</v>
      </c>
      <c r="P136" s="64">
        <v>2.9</v>
      </c>
      <c r="Q136" s="64">
        <v>-1.256468460839365</v>
      </c>
      <c r="R136" s="64">
        <v>14</v>
      </c>
      <c r="S136" s="64">
        <v>-1.0574976629004993</v>
      </c>
      <c r="T136" s="64">
        <v>14.6</v>
      </c>
      <c r="U136" s="64">
        <v>-0.65598562553037376</v>
      </c>
      <c r="V136" s="65">
        <v>0.124</v>
      </c>
      <c r="W136" s="66">
        <v>18</v>
      </c>
      <c r="X136" s="74">
        <f t="shared" si="0"/>
        <v>0</v>
      </c>
      <c r="Y136" s="75">
        <f t="shared" si="1"/>
        <v>0</v>
      </c>
      <c r="Z136" s="75">
        <f t="shared" si="2"/>
        <v>0</v>
      </c>
      <c r="AA136" s="75">
        <f t="shared" si="3"/>
        <v>0</v>
      </c>
      <c r="AB136" s="75">
        <f t="shared" si="4"/>
        <v>0</v>
      </c>
      <c r="AC136" s="75">
        <f t="shared" si="5"/>
        <v>0</v>
      </c>
      <c r="AD136" s="75">
        <f t="shared" si="6"/>
        <v>0</v>
      </c>
      <c r="AE136" s="75">
        <f t="shared" si="7"/>
        <v>0</v>
      </c>
      <c r="AF136" s="75">
        <f t="shared" ref="AF136:AG136" si="140">IF(V$3="Yes",V136*V$4,0)</f>
        <v>0</v>
      </c>
      <c r="AG136" s="76">
        <f t="shared" si="140"/>
        <v>0</v>
      </c>
      <c r="AH136" s="77">
        <f t="shared" si="9"/>
        <v>0</v>
      </c>
      <c r="AI136" s="78">
        <f t="shared" si="10"/>
        <v>0</v>
      </c>
      <c r="AJ136" s="73">
        <f t="shared" si="11"/>
        <v>0.52710474004345498</v>
      </c>
    </row>
    <row r="137" spans="1:36" ht="15" x14ac:dyDescent="0.25">
      <c r="A137" s="38" t="s">
        <v>310</v>
      </c>
      <c r="B137" s="62" t="s">
        <v>83</v>
      </c>
      <c r="C137" s="62" t="s">
        <v>181</v>
      </c>
      <c r="D137" s="62">
        <v>2</v>
      </c>
      <c r="E137" s="63">
        <v>84</v>
      </c>
      <c r="F137" s="64">
        <v>7.7</v>
      </c>
      <c r="G137" s="64">
        <v>-1.2416248991970624</v>
      </c>
      <c r="H137" s="64">
        <v>37.6</v>
      </c>
      <c r="I137" s="64">
        <v>0.23457252795532066</v>
      </c>
      <c r="J137" s="64">
        <v>45.3</v>
      </c>
      <c r="K137" s="64">
        <v>-0.44549323590834766</v>
      </c>
      <c r="L137" s="64">
        <v>14.7</v>
      </c>
      <c r="M137" s="64">
        <v>3.312822270082489E-2</v>
      </c>
      <c r="N137" s="64">
        <v>139.69999999999999</v>
      </c>
      <c r="O137" s="64">
        <v>-0.58020580670844513</v>
      </c>
      <c r="P137" s="64">
        <v>126.9</v>
      </c>
      <c r="Q137" s="64">
        <v>0.75291379826081806</v>
      </c>
      <c r="R137" s="64">
        <v>107.1</v>
      </c>
      <c r="S137" s="64">
        <v>0.89346407826699836</v>
      </c>
      <c r="T137" s="64">
        <v>38.700000000000003</v>
      </c>
      <c r="U137" s="64">
        <v>9.3290662730429241E-2</v>
      </c>
      <c r="V137" s="65">
        <v>5.5E-2</v>
      </c>
      <c r="W137" s="66">
        <v>24.25</v>
      </c>
      <c r="X137" s="74">
        <f t="shared" si="0"/>
        <v>0</v>
      </c>
      <c r="Y137" s="75">
        <f t="shared" si="1"/>
        <v>0</v>
      </c>
      <c r="Z137" s="75">
        <f t="shared" si="2"/>
        <v>0</v>
      </c>
      <c r="AA137" s="75">
        <f t="shared" si="3"/>
        <v>0</v>
      </c>
      <c r="AB137" s="75">
        <f t="shared" si="4"/>
        <v>0</v>
      </c>
      <c r="AC137" s="75">
        <f t="shared" si="5"/>
        <v>0</v>
      </c>
      <c r="AD137" s="75">
        <f t="shared" si="6"/>
        <v>0</v>
      </c>
      <c r="AE137" s="75">
        <f t="shared" si="7"/>
        <v>0</v>
      </c>
      <c r="AF137" s="75">
        <f t="shared" ref="AF137:AG137" si="141">IF(V$3="Yes",V137*V$4,0)</f>
        <v>0</v>
      </c>
      <c r="AG137" s="76">
        <f t="shared" si="141"/>
        <v>0</v>
      </c>
      <c r="AH137" s="77">
        <f t="shared" si="9"/>
        <v>0</v>
      </c>
      <c r="AI137" s="78">
        <f t="shared" si="10"/>
        <v>0</v>
      </c>
      <c r="AJ137" s="73">
        <f t="shared" si="11"/>
        <v>-0.19323953402395089</v>
      </c>
    </row>
    <row r="138" spans="1:36" ht="15" x14ac:dyDescent="0.25">
      <c r="A138" s="38" t="s">
        <v>311</v>
      </c>
      <c r="B138" s="62" t="s">
        <v>63</v>
      </c>
      <c r="C138" s="62" t="s">
        <v>203</v>
      </c>
      <c r="D138" s="62">
        <v>1</v>
      </c>
      <c r="E138" s="63">
        <v>84</v>
      </c>
      <c r="F138" s="64">
        <v>22.6</v>
      </c>
      <c r="G138" s="64">
        <v>0.16509539970448953</v>
      </c>
      <c r="H138" s="64">
        <v>48.8</v>
      </c>
      <c r="I138" s="64">
        <v>1.0105572308386603</v>
      </c>
      <c r="J138" s="64">
        <v>71.400000000000006</v>
      </c>
      <c r="K138" s="64">
        <v>0.74504203455533224</v>
      </c>
      <c r="L138" s="64">
        <v>22.4</v>
      </c>
      <c r="M138" s="64">
        <v>0.76665726746406238</v>
      </c>
      <c r="N138" s="64">
        <v>165.6</v>
      </c>
      <c r="O138" s="64">
        <v>-9.8715019590148931E-2</v>
      </c>
      <c r="P138" s="64">
        <v>46.6</v>
      </c>
      <c r="Q138" s="64">
        <v>-0.56456964824461664</v>
      </c>
      <c r="R138" s="64">
        <v>27.1</v>
      </c>
      <c r="S138" s="64">
        <v>-0.92735078251081249</v>
      </c>
      <c r="T138" s="64">
        <v>47.4</v>
      </c>
      <c r="U138" s="64">
        <v>0.49072853428878643</v>
      </c>
      <c r="V138" s="65">
        <v>0.13600000000000001</v>
      </c>
      <c r="W138" s="66">
        <v>18.5</v>
      </c>
      <c r="X138" s="74">
        <f t="shared" si="0"/>
        <v>0</v>
      </c>
      <c r="Y138" s="75">
        <f t="shared" si="1"/>
        <v>0</v>
      </c>
      <c r="Z138" s="75">
        <f t="shared" si="2"/>
        <v>0</v>
      </c>
      <c r="AA138" s="75">
        <f t="shared" si="3"/>
        <v>0</v>
      </c>
      <c r="AB138" s="75">
        <f t="shared" si="4"/>
        <v>0</v>
      </c>
      <c r="AC138" s="75">
        <f t="shared" si="5"/>
        <v>0</v>
      </c>
      <c r="AD138" s="75">
        <f t="shared" si="6"/>
        <v>0</v>
      </c>
      <c r="AE138" s="75">
        <f t="shared" si="7"/>
        <v>0</v>
      </c>
      <c r="AF138" s="75">
        <f t="shared" ref="AF138:AG138" si="142">IF(V$3="Yes",V138*V$4,0)</f>
        <v>0</v>
      </c>
      <c r="AG138" s="76">
        <f t="shared" si="142"/>
        <v>0</v>
      </c>
      <c r="AH138" s="77">
        <f t="shared" si="9"/>
        <v>0</v>
      </c>
      <c r="AI138" s="78">
        <f t="shared" si="10"/>
        <v>0</v>
      </c>
      <c r="AJ138" s="73">
        <f t="shared" si="11"/>
        <v>0.59404175745403198</v>
      </c>
    </row>
    <row r="139" spans="1:36" ht="15" x14ac:dyDescent="0.25">
      <c r="A139" s="38" t="s">
        <v>312</v>
      </c>
      <c r="B139" s="62" t="s">
        <v>53</v>
      </c>
      <c r="C139" s="62" t="s">
        <v>203</v>
      </c>
      <c r="D139" s="62">
        <v>2</v>
      </c>
      <c r="E139" s="63">
        <v>84</v>
      </c>
      <c r="F139" s="64">
        <v>23</v>
      </c>
      <c r="G139" s="64">
        <v>0.20285970303070555</v>
      </c>
      <c r="H139" s="64">
        <v>25.9</v>
      </c>
      <c r="I139" s="64">
        <v>-0.57605434916388354</v>
      </c>
      <c r="J139" s="64">
        <v>48.9</v>
      </c>
      <c r="K139" s="64">
        <v>-0.28128147446508162</v>
      </c>
      <c r="L139" s="64">
        <v>7.7</v>
      </c>
      <c r="M139" s="64">
        <v>-0.63371636344757265</v>
      </c>
      <c r="N139" s="64">
        <v>224.5</v>
      </c>
      <c r="O139" s="64">
        <v>0.99625823760165211</v>
      </c>
      <c r="P139" s="64">
        <v>205.7</v>
      </c>
      <c r="Q139" s="64">
        <v>2.0457867196135981</v>
      </c>
      <c r="R139" s="64">
        <v>50.5</v>
      </c>
      <c r="S139" s="64">
        <v>-0.394762435733303</v>
      </c>
      <c r="T139" s="64">
        <v>20.2</v>
      </c>
      <c r="U139" s="64">
        <v>-0.75183584575573315</v>
      </c>
      <c r="V139" s="65">
        <v>0.10299999999999999</v>
      </c>
      <c r="W139" s="66">
        <v>18.25</v>
      </c>
      <c r="X139" s="74">
        <f t="shared" si="0"/>
        <v>0</v>
      </c>
      <c r="Y139" s="75">
        <f t="shared" si="1"/>
        <v>0</v>
      </c>
      <c r="Z139" s="75">
        <f t="shared" si="2"/>
        <v>0</v>
      </c>
      <c r="AA139" s="75">
        <f t="shared" si="3"/>
        <v>0</v>
      </c>
      <c r="AB139" s="75">
        <f t="shared" si="4"/>
        <v>0</v>
      </c>
      <c r="AC139" s="75">
        <f t="shared" si="5"/>
        <v>0</v>
      </c>
      <c r="AD139" s="75">
        <f t="shared" si="6"/>
        <v>0</v>
      </c>
      <c r="AE139" s="75">
        <f t="shared" si="7"/>
        <v>0</v>
      </c>
      <c r="AF139" s="75">
        <f t="shared" ref="AF139:AG139" si="143">IF(V$3="Yes",V139*V$4,0)</f>
        <v>0</v>
      </c>
      <c r="AG139" s="76">
        <f t="shared" si="143"/>
        <v>0</v>
      </c>
      <c r="AH139" s="77">
        <f t="shared" si="9"/>
        <v>0</v>
      </c>
      <c r="AI139" s="78">
        <f t="shared" si="10"/>
        <v>0</v>
      </c>
      <c r="AJ139" s="73">
        <f t="shared" si="11"/>
        <v>1.4321834174714803</v>
      </c>
    </row>
    <row r="140" spans="1:36" ht="15" x14ac:dyDescent="0.25">
      <c r="A140" s="38" t="s">
        <v>313</v>
      </c>
      <c r="B140" s="62" t="s">
        <v>77</v>
      </c>
      <c r="C140" s="62" t="s">
        <v>181</v>
      </c>
      <c r="D140" s="62">
        <v>1</v>
      </c>
      <c r="E140" s="63">
        <v>84</v>
      </c>
      <c r="F140" s="64">
        <v>13.2</v>
      </c>
      <c r="G140" s="64">
        <v>-0.72236572846159042</v>
      </c>
      <c r="H140" s="64">
        <v>33.5</v>
      </c>
      <c r="I140" s="64">
        <v>-4.9493300778759353E-2</v>
      </c>
      <c r="J140" s="64">
        <v>46.8</v>
      </c>
      <c r="K140" s="64">
        <v>-0.37707166864031971</v>
      </c>
      <c r="L140" s="64">
        <v>20.9</v>
      </c>
      <c r="M140" s="64">
        <v>0.62376199900369134</v>
      </c>
      <c r="N140" s="64">
        <v>182.2</v>
      </c>
      <c r="O140" s="64">
        <v>0.20988525323470508</v>
      </c>
      <c r="P140" s="64">
        <v>26.9</v>
      </c>
      <c r="Q140" s="64">
        <v>-0.88778787858281194</v>
      </c>
      <c r="R140" s="64">
        <v>89.6</v>
      </c>
      <c r="S140" s="64">
        <v>0.49516082747185225</v>
      </c>
      <c r="T140" s="64">
        <v>49.2</v>
      </c>
      <c r="U140" s="64">
        <v>0.57295705943879149</v>
      </c>
      <c r="V140" s="65">
        <v>7.2999999999999995E-2</v>
      </c>
      <c r="W140" s="66">
        <v>21.25</v>
      </c>
      <c r="X140" s="74">
        <f t="shared" si="0"/>
        <v>0</v>
      </c>
      <c r="Y140" s="75">
        <f t="shared" si="1"/>
        <v>0</v>
      </c>
      <c r="Z140" s="75">
        <f t="shared" si="2"/>
        <v>0</v>
      </c>
      <c r="AA140" s="75">
        <f t="shared" si="3"/>
        <v>0</v>
      </c>
      <c r="AB140" s="75">
        <f t="shared" si="4"/>
        <v>0</v>
      </c>
      <c r="AC140" s="75">
        <f t="shared" si="5"/>
        <v>0</v>
      </c>
      <c r="AD140" s="75">
        <f t="shared" si="6"/>
        <v>0</v>
      </c>
      <c r="AE140" s="75">
        <f t="shared" si="7"/>
        <v>0</v>
      </c>
      <c r="AF140" s="75">
        <f t="shared" ref="AF140:AG140" si="144">IF(V$3="Yes",V140*V$4,0)</f>
        <v>0</v>
      </c>
      <c r="AG140" s="76">
        <f t="shared" si="144"/>
        <v>0</v>
      </c>
      <c r="AH140" s="77">
        <f t="shared" si="9"/>
        <v>0</v>
      </c>
      <c r="AI140" s="78">
        <f t="shared" si="10"/>
        <v>0</v>
      </c>
      <c r="AJ140" s="73">
        <f t="shared" si="11"/>
        <v>-0.30143649594760707</v>
      </c>
    </row>
    <row r="141" spans="1:36" ht="15" x14ac:dyDescent="0.25">
      <c r="A141" s="38" t="s">
        <v>314</v>
      </c>
      <c r="B141" s="62" t="s">
        <v>56</v>
      </c>
      <c r="C141" s="62" t="s">
        <v>186</v>
      </c>
      <c r="D141" s="62">
        <v>1</v>
      </c>
      <c r="E141" s="63">
        <v>84</v>
      </c>
      <c r="F141" s="64">
        <v>23.8</v>
      </c>
      <c r="G141" s="64">
        <v>0.27838830968313755</v>
      </c>
      <c r="H141" s="64">
        <v>35.6</v>
      </c>
      <c r="I141" s="64">
        <v>9.6003831011866755E-2</v>
      </c>
      <c r="J141" s="64">
        <v>59.4</v>
      </c>
      <c r="K141" s="64">
        <v>0.19766949641111134</v>
      </c>
      <c r="L141" s="64">
        <v>10.4</v>
      </c>
      <c r="M141" s="64">
        <v>-0.3765048802189051</v>
      </c>
      <c r="N141" s="64">
        <v>190.4</v>
      </c>
      <c r="O141" s="64">
        <v>0.36232635185903078</v>
      </c>
      <c r="P141" s="64">
        <v>123</v>
      </c>
      <c r="Q141" s="64">
        <v>0.68892643286391664</v>
      </c>
      <c r="R141" s="64">
        <v>44.9</v>
      </c>
      <c r="S141" s="64">
        <v>-0.52221947598774965</v>
      </c>
      <c r="T141" s="64">
        <v>65.599999999999994</v>
      </c>
      <c r="U141" s="64">
        <v>1.3221502885832803</v>
      </c>
      <c r="V141" s="65">
        <v>0.125</v>
      </c>
      <c r="W141" s="66">
        <v>17</v>
      </c>
      <c r="X141" s="74">
        <f t="shared" si="0"/>
        <v>0</v>
      </c>
      <c r="Y141" s="75">
        <f t="shared" si="1"/>
        <v>0</v>
      </c>
      <c r="Z141" s="75">
        <f t="shared" si="2"/>
        <v>0</v>
      </c>
      <c r="AA141" s="75">
        <f t="shared" si="3"/>
        <v>0</v>
      </c>
      <c r="AB141" s="75">
        <f t="shared" si="4"/>
        <v>0</v>
      </c>
      <c r="AC141" s="75">
        <f t="shared" si="5"/>
        <v>0</v>
      </c>
      <c r="AD141" s="75">
        <f t="shared" si="6"/>
        <v>0</v>
      </c>
      <c r="AE141" s="75">
        <f t="shared" si="7"/>
        <v>0</v>
      </c>
      <c r="AF141" s="75">
        <f t="shared" ref="AF141:AG141" si="145">IF(V$3="Yes",V141*V$4,0)</f>
        <v>0</v>
      </c>
      <c r="AG141" s="76">
        <f t="shared" si="145"/>
        <v>0</v>
      </c>
      <c r="AH141" s="77">
        <f t="shared" si="9"/>
        <v>0</v>
      </c>
      <c r="AI141" s="78">
        <f t="shared" si="10"/>
        <v>0</v>
      </c>
      <c r="AJ141" s="73">
        <f t="shared" si="11"/>
        <v>0.50043821647010356</v>
      </c>
    </row>
    <row r="142" spans="1:36" ht="15" x14ac:dyDescent="0.25">
      <c r="A142" s="38" t="s">
        <v>315</v>
      </c>
      <c r="B142" s="62" t="s">
        <v>70</v>
      </c>
      <c r="C142" s="62" t="s">
        <v>181</v>
      </c>
      <c r="D142" s="62"/>
      <c r="E142" s="63">
        <v>84</v>
      </c>
      <c r="F142" s="64">
        <v>8.1999999999999993</v>
      </c>
      <c r="G142" s="64">
        <v>-1.1944195200392924</v>
      </c>
      <c r="H142" s="64">
        <v>21.5</v>
      </c>
      <c r="I142" s="64">
        <v>-0.88090548243948152</v>
      </c>
      <c r="J142" s="64">
        <v>29.7</v>
      </c>
      <c r="K142" s="64">
        <v>-1.1570775354958343</v>
      </c>
      <c r="L142" s="64">
        <v>2.2999999999999998</v>
      </c>
      <c r="M142" s="64">
        <v>-1.1481393299049081</v>
      </c>
      <c r="N142" s="64">
        <v>179.4</v>
      </c>
      <c r="O142" s="64">
        <v>0.15783219516786248</v>
      </c>
      <c r="P142" s="64">
        <v>154.4</v>
      </c>
      <c r="Q142" s="64">
        <v>1.2041067593928168</v>
      </c>
      <c r="R142" s="64">
        <v>155.1</v>
      </c>
      <c r="S142" s="64">
        <v>1.9859529947336847</v>
      </c>
      <c r="T142" s="64">
        <v>81.400000000000006</v>
      </c>
      <c r="U142" s="64">
        <v>2.0439340093444365</v>
      </c>
      <c r="V142" s="65">
        <v>4.5999999999999999E-2</v>
      </c>
      <c r="W142" s="66">
        <v>22</v>
      </c>
      <c r="X142" s="74">
        <f t="shared" si="0"/>
        <v>0</v>
      </c>
      <c r="Y142" s="75">
        <f t="shared" si="1"/>
        <v>0</v>
      </c>
      <c r="Z142" s="75">
        <f t="shared" si="2"/>
        <v>0</v>
      </c>
      <c r="AA142" s="75">
        <f t="shared" si="3"/>
        <v>0</v>
      </c>
      <c r="AB142" s="75">
        <f t="shared" si="4"/>
        <v>0</v>
      </c>
      <c r="AC142" s="75">
        <f t="shared" si="5"/>
        <v>0</v>
      </c>
      <c r="AD142" s="75">
        <f t="shared" si="6"/>
        <v>0</v>
      </c>
      <c r="AE142" s="75">
        <f t="shared" si="7"/>
        <v>0</v>
      </c>
      <c r="AF142" s="75">
        <f t="shared" ref="AF142:AG142" si="146">IF(V$3="Yes",V142*V$4,0)</f>
        <v>0</v>
      </c>
      <c r="AG142" s="76">
        <f t="shared" si="146"/>
        <v>0</v>
      </c>
      <c r="AH142" s="77">
        <f t="shared" si="9"/>
        <v>0</v>
      </c>
      <c r="AI142" s="78">
        <f t="shared" si="10"/>
        <v>0</v>
      </c>
      <c r="AJ142" s="73">
        <f t="shared" si="11"/>
        <v>-0.42883424349638832</v>
      </c>
    </row>
    <row r="143" spans="1:36" ht="15" x14ac:dyDescent="0.25">
      <c r="A143" s="38" t="s">
        <v>316</v>
      </c>
      <c r="B143" s="62" t="s">
        <v>74</v>
      </c>
      <c r="C143" s="62" t="s">
        <v>186</v>
      </c>
      <c r="D143" s="62">
        <v>1</v>
      </c>
      <c r="E143" s="63">
        <v>84</v>
      </c>
      <c r="F143" s="64">
        <v>25.2</v>
      </c>
      <c r="G143" s="64">
        <v>0.41056337132489379</v>
      </c>
      <c r="H143" s="64">
        <v>33.299999999999997</v>
      </c>
      <c r="I143" s="64">
        <v>-6.3350170473105302E-2</v>
      </c>
      <c r="J143" s="64">
        <v>58.5</v>
      </c>
      <c r="K143" s="64">
        <v>0.1566165560502949</v>
      </c>
      <c r="L143" s="64">
        <v>16.5</v>
      </c>
      <c r="M143" s="64">
        <v>0.20460254485327009</v>
      </c>
      <c r="N143" s="64">
        <v>245.4</v>
      </c>
      <c r="O143" s="64">
        <v>1.3847971353148723</v>
      </c>
      <c r="P143" s="64">
        <v>36.5</v>
      </c>
      <c r="Q143" s="64">
        <v>-0.73028051760582335</v>
      </c>
      <c r="R143" s="64">
        <v>40.6</v>
      </c>
      <c r="S143" s="64">
        <v>-0.62008827475455697</v>
      </c>
      <c r="T143" s="64">
        <v>33.1</v>
      </c>
      <c r="U143" s="64">
        <v>-0.16253141551403075</v>
      </c>
      <c r="V143" s="65">
        <v>0.10299999999999999</v>
      </c>
      <c r="W143" s="66">
        <v>17.25</v>
      </c>
      <c r="X143" s="74">
        <f t="shared" si="0"/>
        <v>0</v>
      </c>
      <c r="Y143" s="75">
        <f t="shared" si="1"/>
        <v>0</v>
      </c>
      <c r="Z143" s="75">
        <f t="shared" si="2"/>
        <v>0</v>
      </c>
      <c r="AA143" s="75">
        <f t="shared" si="3"/>
        <v>0</v>
      </c>
      <c r="AB143" s="75">
        <f t="shared" si="4"/>
        <v>0</v>
      </c>
      <c r="AC143" s="75">
        <f t="shared" si="5"/>
        <v>0</v>
      </c>
      <c r="AD143" s="75">
        <f t="shared" si="6"/>
        <v>0</v>
      </c>
      <c r="AE143" s="75">
        <f t="shared" si="7"/>
        <v>0</v>
      </c>
      <c r="AF143" s="75">
        <f t="shared" ref="AF143:AG143" si="147">IF(V$3="Yes",V143*V$4,0)</f>
        <v>0</v>
      </c>
      <c r="AG143" s="76">
        <f t="shared" si="147"/>
        <v>0</v>
      </c>
      <c r="AH143" s="77">
        <f t="shared" si="9"/>
        <v>0</v>
      </c>
      <c r="AI143" s="78">
        <f t="shared" si="10"/>
        <v>0</v>
      </c>
      <c r="AJ143" s="73">
        <f t="shared" si="11"/>
        <v>0.78279755951340491</v>
      </c>
    </row>
    <row r="144" spans="1:36" ht="15" x14ac:dyDescent="0.25">
      <c r="A144" s="38" t="s">
        <v>317</v>
      </c>
      <c r="B144" s="62" t="s">
        <v>56</v>
      </c>
      <c r="C144" s="62" t="s">
        <v>183</v>
      </c>
      <c r="D144" s="62">
        <v>1</v>
      </c>
      <c r="E144" s="63">
        <v>84</v>
      </c>
      <c r="F144" s="64">
        <v>22</v>
      </c>
      <c r="G144" s="64">
        <v>0.108448944715165</v>
      </c>
      <c r="H144" s="64">
        <v>39.700000000000003</v>
      </c>
      <c r="I144" s="64">
        <v>0.38006965974594675</v>
      </c>
      <c r="J144" s="64">
        <v>61.8</v>
      </c>
      <c r="K144" s="64">
        <v>0.30714400403995534</v>
      </c>
      <c r="L144" s="64">
        <v>16</v>
      </c>
      <c r="M144" s="64">
        <v>0.15697078869981301</v>
      </c>
      <c r="N144" s="64">
        <v>211.9</v>
      </c>
      <c r="O144" s="64">
        <v>0.7620194763008592</v>
      </c>
      <c r="P144" s="64">
        <v>52.8</v>
      </c>
      <c r="Q144" s="64">
        <v>-0.46284614428031162</v>
      </c>
      <c r="R144" s="64">
        <v>42.8</v>
      </c>
      <c r="S144" s="64">
        <v>-0.57001586608316723</v>
      </c>
      <c r="T144" s="64">
        <v>33.799999999999997</v>
      </c>
      <c r="U144" s="64">
        <v>-0.13055365573347341</v>
      </c>
      <c r="V144" s="65">
        <v>0.104</v>
      </c>
      <c r="W144" s="66">
        <v>17</v>
      </c>
      <c r="X144" s="74">
        <f t="shared" si="0"/>
        <v>0</v>
      </c>
      <c r="Y144" s="75">
        <f t="shared" si="1"/>
        <v>0</v>
      </c>
      <c r="Z144" s="75">
        <f t="shared" si="2"/>
        <v>0</v>
      </c>
      <c r="AA144" s="75">
        <f t="shared" si="3"/>
        <v>0</v>
      </c>
      <c r="AB144" s="75">
        <f t="shared" si="4"/>
        <v>0</v>
      </c>
      <c r="AC144" s="75">
        <f t="shared" si="5"/>
        <v>0</v>
      </c>
      <c r="AD144" s="75">
        <f t="shared" si="6"/>
        <v>0</v>
      </c>
      <c r="AE144" s="75">
        <f t="shared" si="7"/>
        <v>0</v>
      </c>
      <c r="AF144" s="75">
        <f t="shared" ref="AF144:AG144" si="148">IF(V$3="Yes",V144*V$4,0)</f>
        <v>0</v>
      </c>
      <c r="AG144" s="76">
        <f t="shared" si="148"/>
        <v>0</v>
      </c>
      <c r="AH144" s="77">
        <f t="shared" si="9"/>
        <v>0</v>
      </c>
      <c r="AI144" s="78">
        <f t="shared" si="10"/>
        <v>0</v>
      </c>
      <c r="AJ144" s="73">
        <f t="shared" si="11"/>
        <v>0.50447503347615086</v>
      </c>
    </row>
    <row r="145" spans="1:36" ht="15" x14ac:dyDescent="0.25">
      <c r="A145" s="38" t="s">
        <v>318</v>
      </c>
      <c r="B145" s="62" t="s">
        <v>53</v>
      </c>
      <c r="C145" s="62" t="s">
        <v>153</v>
      </c>
      <c r="D145" s="62">
        <v>1</v>
      </c>
      <c r="E145" s="63">
        <v>84</v>
      </c>
      <c r="F145" s="64">
        <v>27</v>
      </c>
      <c r="G145" s="64">
        <v>0.58050273629286675</v>
      </c>
      <c r="H145" s="64">
        <v>35.9</v>
      </c>
      <c r="I145" s="64">
        <v>0.11678913555338442</v>
      </c>
      <c r="J145" s="64">
        <v>62.9</v>
      </c>
      <c r="K145" s="64">
        <v>0.35731982003650919</v>
      </c>
      <c r="L145" s="64">
        <v>13.8</v>
      </c>
      <c r="M145" s="64">
        <v>-5.2608938375397624E-2</v>
      </c>
      <c r="N145" s="64">
        <v>189.4</v>
      </c>
      <c r="O145" s="64">
        <v>0.34373597397801542</v>
      </c>
      <c r="P145" s="64">
        <v>70</v>
      </c>
      <c r="Q145" s="64">
        <v>-0.18064545586320713</v>
      </c>
      <c r="R145" s="64">
        <v>38.9</v>
      </c>
      <c r="S145" s="64">
        <v>-0.65878059054608551</v>
      </c>
      <c r="T145" s="64">
        <v>46.6</v>
      </c>
      <c r="U145" s="64">
        <v>0.4541825231110066</v>
      </c>
      <c r="V145" s="65">
        <v>0.14199999999999999</v>
      </c>
      <c r="W145" s="66">
        <v>19</v>
      </c>
      <c r="X145" s="74">
        <f t="shared" si="0"/>
        <v>0</v>
      </c>
      <c r="Y145" s="75">
        <f t="shared" si="1"/>
        <v>0</v>
      </c>
      <c r="Z145" s="75">
        <f t="shared" si="2"/>
        <v>0</v>
      </c>
      <c r="AA145" s="75">
        <f t="shared" si="3"/>
        <v>0</v>
      </c>
      <c r="AB145" s="75">
        <f t="shared" si="4"/>
        <v>0</v>
      </c>
      <c r="AC145" s="75">
        <f t="shared" si="5"/>
        <v>0</v>
      </c>
      <c r="AD145" s="75">
        <f t="shared" si="6"/>
        <v>0</v>
      </c>
      <c r="AE145" s="75">
        <f t="shared" si="7"/>
        <v>0</v>
      </c>
      <c r="AF145" s="75">
        <f t="shared" ref="AF145:AG145" si="149">IF(V$3="Yes",V145*V$4,0)</f>
        <v>0</v>
      </c>
      <c r="AG145" s="76">
        <f t="shared" si="149"/>
        <v>0</v>
      </c>
      <c r="AH145" s="77">
        <f t="shared" si="9"/>
        <v>0</v>
      </c>
      <c r="AI145" s="78">
        <f t="shared" si="10"/>
        <v>0</v>
      </c>
      <c r="AJ145" s="73">
        <f t="shared" si="11"/>
        <v>0.28572484547225241</v>
      </c>
    </row>
    <row r="146" spans="1:36" ht="15" x14ac:dyDescent="0.25">
      <c r="A146" s="38" t="s">
        <v>319</v>
      </c>
      <c r="B146" s="62" t="s">
        <v>34</v>
      </c>
      <c r="C146" s="62" t="s">
        <v>196</v>
      </c>
      <c r="D146" s="62">
        <v>1</v>
      </c>
      <c r="E146" s="63">
        <v>84</v>
      </c>
      <c r="F146" s="64">
        <v>25.7</v>
      </c>
      <c r="G146" s="64">
        <v>0.45776875048266391</v>
      </c>
      <c r="H146" s="64">
        <v>26.8</v>
      </c>
      <c r="I146" s="64">
        <v>-0.51369843553932903</v>
      </c>
      <c r="J146" s="64">
        <v>52.5</v>
      </c>
      <c r="K146" s="64">
        <v>-0.11706971302181521</v>
      </c>
      <c r="L146" s="64">
        <v>15.2</v>
      </c>
      <c r="M146" s="64">
        <v>8.075997885428178E-2</v>
      </c>
      <c r="N146" s="64">
        <v>196</v>
      </c>
      <c r="O146" s="64">
        <v>0.46643246799271648</v>
      </c>
      <c r="P146" s="64">
        <v>76.099999999999994</v>
      </c>
      <c r="Q146" s="64">
        <v>-8.0562653575746102E-2</v>
      </c>
      <c r="R146" s="64">
        <v>94.5</v>
      </c>
      <c r="S146" s="64">
        <v>0.60668573769449319</v>
      </c>
      <c r="T146" s="64">
        <v>66.5</v>
      </c>
      <c r="U146" s="64">
        <v>1.363264551158283</v>
      </c>
      <c r="V146" s="65">
        <v>0.13100000000000001</v>
      </c>
      <c r="W146" s="66">
        <v>17.5</v>
      </c>
      <c r="X146" s="74">
        <f t="shared" si="0"/>
        <v>0</v>
      </c>
      <c r="Y146" s="75">
        <f t="shared" si="1"/>
        <v>0</v>
      </c>
      <c r="Z146" s="75">
        <f t="shared" si="2"/>
        <v>0</v>
      </c>
      <c r="AA146" s="75">
        <f t="shared" si="3"/>
        <v>0</v>
      </c>
      <c r="AB146" s="75">
        <f t="shared" si="4"/>
        <v>0</v>
      </c>
      <c r="AC146" s="75">
        <f t="shared" si="5"/>
        <v>0</v>
      </c>
      <c r="AD146" s="75">
        <f t="shared" si="6"/>
        <v>0</v>
      </c>
      <c r="AE146" s="75">
        <f t="shared" si="7"/>
        <v>0</v>
      </c>
      <c r="AF146" s="75">
        <f t="shared" ref="AF146:AG146" si="150">IF(V$3="Yes",V146*V$4,0)</f>
        <v>0</v>
      </c>
      <c r="AG146" s="76">
        <f t="shared" si="150"/>
        <v>0</v>
      </c>
      <c r="AH146" s="77">
        <f t="shared" si="9"/>
        <v>0</v>
      </c>
      <c r="AI146" s="78">
        <f t="shared" si="10"/>
        <v>0</v>
      </c>
      <c r="AJ146" s="73">
        <f t="shared" si="11"/>
        <v>1.0186264104309</v>
      </c>
    </row>
    <row r="147" spans="1:36" ht="15" x14ac:dyDescent="0.25">
      <c r="A147" s="38" t="s">
        <v>320</v>
      </c>
      <c r="B147" s="62" t="s">
        <v>63</v>
      </c>
      <c r="C147" s="62" t="s">
        <v>186</v>
      </c>
      <c r="D147" s="62">
        <v>1</v>
      </c>
      <c r="E147" s="63">
        <v>84</v>
      </c>
      <c r="F147" s="64">
        <v>31.2</v>
      </c>
      <c r="G147" s="64">
        <v>0.97702792121813642</v>
      </c>
      <c r="H147" s="64">
        <v>24.6</v>
      </c>
      <c r="I147" s="64">
        <v>-0.66612400217712819</v>
      </c>
      <c r="J147" s="64">
        <v>55.8</v>
      </c>
      <c r="K147" s="64">
        <v>3.3457734967845265E-2</v>
      </c>
      <c r="L147" s="64">
        <v>13.2</v>
      </c>
      <c r="M147" s="64">
        <v>-0.10976704575954596</v>
      </c>
      <c r="N147" s="64">
        <v>186.9</v>
      </c>
      <c r="O147" s="64">
        <v>0.29726002927547746</v>
      </c>
      <c r="P147" s="64">
        <v>79.2</v>
      </c>
      <c r="Q147" s="64">
        <v>-2.970090159359328E-2</v>
      </c>
      <c r="R147" s="64">
        <v>64.900000000000006</v>
      </c>
      <c r="S147" s="64">
        <v>-6.7015760793296852E-2</v>
      </c>
      <c r="T147" s="64">
        <v>48.3</v>
      </c>
      <c r="U147" s="64">
        <v>0.53184279686378888</v>
      </c>
      <c r="V147" s="65">
        <v>0.16700000000000001</v>
      </c>
      <c r="W147" s="66">
        <v>17.75</v>
      </c>
      <c r="X147" s="74">
        <f t="shared" si="0"/>
        <v>0</v>
      </c>
      <c r="Y147" s="75">
        <f t="shared" si="1"/>
        <v>0</v>
      </c>
      <c r="Z147" s="75">
        <f t="shared" si="2"/>
        <v>0</v>
      </c>
      <c r="AA147" s="75">
        <f t="shared" si="3"/>
        <v>0</v>
      </c>
      <c r="AB147" s="75">
        <f t="shared" si="4"/>
        <v>0</v>
      </c>
      <c r="AC147" s="75">
        <f t="shared" si="5"/>
        <v>0</v>
      </c>
      <c r="AD147" s="75">
        <f t="shared" si="6"/>
        <v>0</v>
      </c>
      <c r="AE147" s="75">
        <f t="shared" si="7"/>
        <v>0</v>
      </c>
      <c r="AF147" s="75">
        <f t="shared" ref="AF147:AG147" si="151">IF(V$3="Yes",V147*V$4,0)</f>
        <v>0</v>
      </c>
      <c r="AG147" s="76">
        <f t="shared" si="151"/>
        <v>0</v>
      </c>
      <c r="AH147" s="77">
        <f t="shared" si="9"/>
        <v>0</v>
      </c>
      <c r="AI147" s="78">
        <f t="shared" si="10"/>
        <v>0</v>
      </c>
      <c r="AJ147" s="73">
        <f t="shared" si="11"/>
        <v>0.49807799395459779</v>
      </c>
    </row>
    <row r="148" spans="1:36" ht="15" x14ac:dyDescent="0.25">
      <c r="A148" s="38" t="s">
        <v>321</v>
      </c>
      <c r="B148" s="62" t="s">
        <v>23</v>
      </c>
      <c r="C148" s="62" t="s">
        <v>196</v>
      </c>
      <c r="D148" s="62">
        <v>1</v>
      </c>
      <c r="E148" s="63">
        <v>84</v>
      </c>
      <c r="F148" s="64">
        <v>30.2</v>
      </c>
      <c r="G148" s="64">
        <v>0.88261716290259584</v>
      </c>
      <c r="H148" s="64">
        <v>37.1</v>
      </c>
      <c r="I148" s="64">
        <v>0.19993035371945705</v>
      </c>
      <c r="J148" s="64">
        <v>67.3</v>
      </c>
      <c r="K148" s="64">
        <v>0.55802308402272316</v>
      </c>
      <c r="L148" s="64">
        <v>23.4</v>
      </c>
      <c r="M148" s="64">
        <v>0.86192077977097659</v>
      </c>
      <c r="N148" s="64">
        <v>150.5</v>
      </c>
      <c r="O148" s="64">
        <v>-0.37942972559347932</v>
      </c>
      <c r="P148" s="64">
        <v>21.7</v>
      </c>
      <c r="Q148" s="64">
        <v>-0.97310436577868065</v>
      </c>
      <c r="R148" s="64">
        <v>43.4</v>
      </c>
      <c r="S148" s="64">
        <v>-0.55635975462733378</v>
      </c>
      <c r="T148" s="64">
        <v>23.8</v>
      </c>
      <c r="U148" s="64">
        <v>-0.58737879545572313</v>
      </c>
      <c r="V148" s="65">
        <v>0.20100000000000001</v>
      </c>
      <c r="W148" s="66">
        <v>18.5</v>
      </c>
      <c r="X148" s="74">
        <f t="shared" si="0"/>
        <v>0</v>
      </c>
      <c r="Y148" s="75">
        <f t="shared" si="1"/>
        <v>0</v>
      </c>
      <c r="Z148" s="75">
        <f t="shared" si="2"/>
        <v>0</v>
      </c>
      <c r="AA148" s="75">
        <f t="shared" si="3"/>
        <v>0</v>
      </c>
      <c r="AB148" s="75">
        <f t="shared" si="4"/>
        <v>0</v>
      </c>
      <c r="AC148" s="75">
        <f t="shared" si="5"/>
        <v>0</v>
      </c>
      <c r="AD148" s="75">
        <f t="shared" si="6"/>
        <v>0</v>
      </c>
      <c r="AE148" s="75">
        <f t="shared" si="7"/>
        <v>0</v>
      </c>
      <c r="AF148" s="75">
        <f t="shared" ref="AF148:AG148" si="152">IF(V$3="Yes",V148*V$4,0)</f>
        <v>0</v>
      </c>
      <c r="AG148" s="76">
        <f t="shared" si="152"/>
        <v>0</v>
      </c>
      <c r="AH148" s="77">
        <f t="shared" si="9"/>
        <v>0</v>
      </c>
      <c r="AI148" s="78">
        <f t="shared" si="10"/>
        <v>0</v>
      </c>
      <c r="AJ148" s="73">
        <f t="shared" si="11"/>
        <v>0.36297465670149442</v>
      </c>
    </row>
    <row r="149" spans="1:36" ht="15" x14ac:dyDescent="0.25">
      <c r="A149" s="38" t="s">
        <v>322</v>
      </c>
      <c r="B149" s="62" t="s">
        <v>25</v>
      </c>
      <c r="C149" s="62" t="s">
        <v>186</v>
      </c>
      <c r="D149" s="62">
        <v>1</v>
      </c>
      <c r="E149" s="63">
        <v>84</v>
      </c>
      <c r="F149" s="64">
        <v>23.5</v>
      </c>
      <c r="G149" s="64">
        <v>0.25006508218847529</v>
      </c>
      <c r="H149" s="64">
        <v>37.299999999999997</v>
      </c>
      <c r="I149" s="64">
        <v>0.21378722341380199</v>
      </c>
      <c r="J149" s="64">
        <v>60.8</v>
      </c>
      <c r="K149" s="64">
        <v>0.26152962586127043</v>
      </c>
      <c r="L149" s="64">
        <v>17.7</v>
      </c>
      <c r="M149" s="64">
        <v>0.31891875962156679</v>
      </c>
      <c r="N149" s="64">
        <v>177.6</v>
      </c>
      <c r="O149" s="64">
        <v>0.12436951498203477</v>
      </c>
      <c r="P149" s="64">
        <v>87.9</v>
      </c>
      <c r="Q149" s="64">
        <v>0.11304014429180261</v>
      </c>
      <c r="R149" s="64">
        <v>43.4</v>
      </c>
      <c r="S149" s="64">
        <v>-0.55635975462733378</v>
      </c>
      <c r="T149" s="64">
        <v>23.8</v>
      </c>
      <c r="U149" s="64">
        <v>-0.58737879545572313</v>
      </c>
      <c r="V149" s="65">
        <v>0.13200000000000001</v>
      </c>
      <c r="W149" s="66">
        <v>18.5</v>
      </c>
      <c r="X149" s="74">
        <f t="shared" si="0"/>
        <v>0</v>
      </c>
      <c r="Y149" s="75">
        <f t="shared" si="1"/>
        <v>0</v>
      </c>
      <c r="Z149" s="75">
        <f t="shared" si="2"/>
        <v>0</v>
      </c>
      <c r="AA149" s="75">
        <f t="shared" si="3"/>
        <v>0</v>
      </c>
      <c r="AB149" s="75">
        <f t="shared" si="4"/>
        <v>0</v>
      </c>
      <c r="AC149" s="75">
        <f t="shared" si="5"/>
        <v>0</v>
      </c>
      <c r="AD149" s="75">
        <f t="shared" si="6"/>
        <v>0</v>
      </c>
      <c r="AE149" s="75">
        <f t="shared" si="7"/>
        <v>0</v>
      </c>
      <c r="AF149" s="75">
        <f t="shared" ref="AF149:AG149" si="153">IF(V$3="Yes",V149*V$4,0)</f>
        <v>0</v>
      </c>
      <c r="AG149" s="76">
        <f t="shared" si="153"/>
        <v>0</v>
      </c>
      <c r="AH149" s="77">
        <f t="shared" si="9"/>
        <v>0</v>
      </c>
      <c r="AI149" s="78">
        <f t="shared" si="10"/>
        <v>0</v>
      </c>
      <c r="AJ149" s="73">
        <f t="shared" si="11"/>
        <v>0.56505131508490503</v>
      </c>
    </row>
    <row r="150" spans="1:36" ht="15" x14ac:dyDescent="0.25">
      <c r="A150" s="38" t="s">
        <v>323</v>
      </c>
      <c r="B150" s="62" t="s">
        <v>81</v>
      </c>
      <c r="C150" s="62" t="s">
        <v>186</v>
      </c>
      <c r="D150" s="62">
        <v>2</v>
      </c>
      <c r="E150" s="63">
        <v>84</v>
      </c>
      <c r="F150" s="64">
        <v>27.3</v>
      </c>
      <c r="G150" s="64">
        <v>0.60882596378752896</v>
      </c>
      <c r="H150" s="64">
        <v>33.200000000000003</v>
      </c>
      <c r="I150" s="64">
        <v>-7.0278605320277507E-2</v>
      </c>
      <c r="J150" s="64">
        <v>60.6</v>
      </c>
      <c r="K150" s="64">
        <v>0.25240675022553366</v>
      </c>
      <c r="L150" s="64">
        <v>13.8</v>
      </c>
      <c r="M150" s="64">
        <v>-5.2608938375397624E-2</v>
      </c>
      <c r="N150" s="64">
        <v>195.1</v>
      </c>
      <c r="O150" s="64">
        <v>0.4497011278998021</v>
      </c>
      <c r="P150" s="64">
        <v>50.5</v>
      </c>
      <c r="Q150" s="64">
        <v>-0.50058228284771522</v>
      </c>
      <c r="R150" s="64">
        <v>46.3</v>
      </c>
      <c r="S150" s="64">
        <v>-0.49035521592413811</v>
      </c>
      <c r="T150" s="64">
        <v>10.9</v>
      </c>
      <c r="U150" s="64">
        <v>-1.1766832256974253</v>
      </c>
      <c r="V150" s="65">
        <v>0.14000000000000001</v>
      </c>
      <c r="W150" s="66">
        <v>16</v>
      </c>
      <c r="X150" s="74">
        <f t="shared" si="0"/>
        <v>0</v>
      </c>
      <c r="Y150" s="75">
        <f t="shared" si="1"/>
        <v>0</v>
      </c>
      <c r="Z150" s="75">
        <f t="shared" si="2"/>
        <v>0</v>
      </c>
      <c r="AA150" s="75">
        <f t="shared" si="3"/>
        <v>0</v>
      </c>
      <c r="AB150" s="75">
        <f t="shared" si="4"/>
        <v>0</v>
      </c>
      <c r="AC150" s="75">
        <f t="shared" si="5"/>
        <v>0</v>
      </c>
      <c r="AD150" s="75">
        <f t="shared" si="6"/>
        <v>0</v>
      </c>
      <c r="AE150" s="75">
        <f t="shared" si="7"/>
        <v>0</v>
      </c>
      <c r="AF150" s="75">
        <f t="shared" ref="AF150:AG150" si="154">IF(V$3="Yes",V150*V$4,0)</f>
        <v>0</v>
      </c>
      <c r="AG150" s="76">
        <f t="shared" si="154"/>
        <v>0</v>
      </c>
      <c r="AH150" s="77">
        <f t="shared" si="9"/>
        <v>0</v>
      </c>
      <c r="AI150" s="78">
        <f t="shared" si="10"/>
        <v>0</v>
      </c>
      <c r="AJ150" s="73">
        <f t="shared" si="11"/>
        <v>9.9417501638201122E-2</v>
      </c>
    </row>
    <row r="151" spans="1:36" ht="15" x14ac:dyDescent="0.25">
      <c r="A151" s="38" t="s">
        <v>324</v>
      </c>
      <c r="B151" s="62" t="s">
        <v>79</v>
      </c>
      <c r="C151" s="62" t="s">
        <v>181</v>
      </c>
      <c r="D151" s="62">
        <v>1</v>
      </c>
      <c r="E151" s="63">
        <v>84</v>
      </c>
      <c r="F151" s="64">
        <v>13</v>
      </c>
      <c r="G151" s="64">
        <v>-0.74124788012469844</v>
      </c>
      <c r="H151" s="64">
        <v>29.8</v>
      </c>
      <c r="I151" s="64">
        <v>-0.30584539012414874</v>
      </c>
      <c r="J151" s="64">
        <v>42.8</v>
      </c>
      <c r="K151" s="64">
        <v>-0.55952918135506025</v>
      </c>
      <c r="L151" s="64">
        <v>14.4</v>
      </c>
      <c r="M151" s="64">
        <v>4.5491690087507185E-3</v>
      </c>
      <c r="N151" s="64">
        <v>152.4</v>
      </c>
      <c r="O151" s="64">
        <v>-0.34410800761955057</v>
      </c>
      <c r="P151" s="64">
        <v>26.3</v>
      </c>
      <c r="Q151" s="64">
        <v>-0.89763208864387356</v>
      </c>
      <c r="R151" s="64">
        <v>121.3</v>
      </c>
      <c r="S151" s="64">
        <v>1.2166587160550599</v>
      </c>
      <c r="T151" s="64">
        <v>32.9</v>
      </c>
      <c r="U151" s="64">
        <v>-0.17166791830847578</v>
      </c>
      <c r="V151" s="65">
        <v>8.5999999999999993E-2</v>
      </c>
      <c r="W151" s="66">
        <v>21.75</v>
      </c>
      <c r="X151" s="74">
        <f t="shared" si="0"/>
        <v>0</v>
      </c>
      <c r="Y151" s="75">
        <f t="shared" si="1"/>
        <v>0</v>
      </c>
      <c r="Z151" s="75">
        <f t="shared" si="2"/>
        <v>0</v>
      </c>
      <c r="AA151" s="75">
        <f t="shared" si="3"/>
        <v>0</v>
      </c>
      <c r="AB151" s="75">
        <f t="shared" si="4"/>
        <v>0</v>
      </c>
      <c r="AC151" s="75">
        <f t="shared" si="5"/>
        <v>0</v>
      </c>
      <c r="AD151" s="75">
        <f t="shared" si="6"/>
        <v>0</v>
      </c>
      <c r="AE151" s="75">
        <f t="shared" si="7"/>
        <v>0</v>
      </c>
      <c r="AF151" s="75">
        <f t="shared" ref="AF151:AG151" si="155">IF(V$3="Yes",V151*V$4,0)</f>
        <v>0</v>
      </c>
      <c r="AG151" s="76">
        <f t="shared" si="155"/>
        <v>0</v>
      </c>
      <c r="AH151" s="77">
        <f t="shared" si="9"/>
        <v>0</v>
      </c>
      <c r="AI151" s="78">
        <f t="shared" si="10"/>
        <v>0</v>
      </c>
      <c r="AJ151" s="73">
        <f t="shared" si="11"/>
        <v>-1.1731980153011741</v>
      </c>
    </row>
    <row r="152" spans="1:36" ht="15" x14ac:dyDescent="0.25">
      <c r="A152" s="38" t="s">
        <v>325</v>
      </c>
      <c r="B152" s="62" t="s">
        <v>19</v>
      </c>
      <c r="C152" s="62" t="s">
        <v>181</v>
      </c>
      <c r="D152" s="62">
        <v>2</v>
      </c>
      <c r="E152" s="63">
        <v>84</v>
      </c>
      <c r="F152" s="64">
        <v>9.6999999999999993</v>
      </c>
      <c r="G152" s="64">
        <v>-1.0528033825659817</v>
      </c>
      <c r="H152" s="64">
        <v>35.5</v>
      </c>
      <c r="I152" s="64">
        <v>8.9075396164694037E-2</v>
      </c>
      <c r="J152" s="64">
        <v>45.2</v>
      </c>
      <c r="K152" s="64">
        <v>-0.45005467372621555</v>
      </c>
      <c r="L152" s="64">
        <v>15.9</v>
      </c>
      <c r="M152" s="64">
        <v>0.14744443746912159</v>
      </c>
      <c r="N152" s="64">
        <v>156.5</v>
      </c>
      <c r="O152" s="64">
        <v>-0.26788745830738797</v>
      </c>
      <c r="P152" s="64">
        <v>102.9</v>
      </c>
      <c r="Q152" s="64">
        <v>0.35914539581834704</v>
      </c>
      <c r="R152" s="64">
        <v>61.3</v>
      </c>
      <c r="S152" s="64">
        <v>-0.14895242952829846</v>
      </c>
      <c r="T152" s="64">
        <v>47.6</v>
      </c>
      <c r="U152" s="64">
        <v>0.49986503708323149</v>
      </c>
      <c r="V152" s="65">
        <v>6.2E-2</v>
      </c>
      <c r="W152" s="66">
        <v>19.5</v>
      </c>
      <c r="X152" s="74">
        <f t="shared" si="0"/>
        <v>0</v>
      </c>
      <c r="Y152" s="75">
        <f t="shared" si="1"/>
        <v>0</v>
      </c>
      <c r="Z152" s="75">
        <f t="shared" si="2"/>
        <v>0</v>
      </c>
      <c r="AA152" s="75">
        <f t="shared" si="3"/>
        <v>0</v>
      </c>
      <c r="AB152" s="75">
        <f t="shared" si="4"/>
        <v>0</v>
      </c>
      <c r="AC152" s="75">
        <f t="shared" si="5"/>
        <v>0</v>
      </c>
      <c r="AD152" s="75">
        <f t="shared" si="6"/>
        <v>0</v>
      </c>
      <c r="AE152" s="75">
        <f t="shared" si="7"/>
        <v>0</v>
      </c>
      <c r="AF152" s="75">
        <f t="shared" ref="AF152:AG152" si="156">IF(V$3="Yes",V152*V$4,0)</f>
        <v>0</v>
      </c>
      <c r="AG152" s="76">
        <f t="shared" si="156"/>
        <v>0</v>
      </c>
      <c r="AH152" s="77">
        <f t="shared" si="9"/>
        <v>0</v>
      </c>
      <c r="AI152" s="78">
        <f t="shared" si="10"/>
        <v>0</v>
      </c>
      <c r="AJ152" s="73">
        <f t="shared" si="11"/>
        <v>-0.98553323208819676</v>
      </c>
    </row>
    <row r="153" spans="1:36" ht="15" x14ac:dyDescent="0.25">
      <c r="A153" s="38" t="s">
        <v>326</v>
      </c>
      <c r="B153" s="62" t="s">
        <v>83</v>
      </c>
      <c r="C153" s="62" t="s">
        <v>153</v>
      </c>
      <c r="D153" s="62">
        <v>1</v>
      </c>
      <c r="E153" s="63">
        <v>84</v>
      </c>
      <c r="F153" s="64">
        <v>24.3</v>
      </c>
      <c r="G153" s="64">
        <v>0.325593688840908</v>
      </c>
      <c r="H153" s="64">
        <v>39.6</v>
      </c>
      <c r="I153" s="64">
        <v>0.37314122489877405</v>
      </c>
      <c r="J153" s="64">
        <v>63.8</v>
      </c>
      <c r="K153" s="64">
        <v>0.39837276039732561</v>
      </c>
      <c r="L153" s="64">
        <v>27</v>
      </c>
      <c r="M153" s="64">
        <v>1.2048694240758666</v>
      </c>
      <c r="N153" s="64">
        <v>148.80000000000001</v>
      </c>
      <c r="O153" s="64">
        <v>-0.41103336799120549</v>
      </c>
      <c r="P153" s="64">
        <v>56.8</v>
      </c>
      <c r="Q153" s="64">
        <v>-0.39721807720656654</v>
      </c>
      <c r="R153" s="64">
        <v>46.5</v>
      </c>
      <c r="S153" s="64">
        <v>-0.48580317877219337</v>
      </c>
      <c r="T153" s="64">
        <v>20</v>
      </c>
      <c r="U153" s="64">
        <v>-0.76097234855017815</v>
      </c>
      <c r="V153" s="65">
        <v>0.16300000000000001</v>
      </c>
      <c r="W153" s="66">
        <v>18</v>
      </c>
      <c r="X153" s="74">
        <f t="shared" si="0"/>
        <v>0</v>
      </c>
      <c r="Y153" s="75">
        <f t="shared" si="1"/>
        <v>0</v>
      </c>
      <c r="Z153" s="75">
        <f t="shared" si="2"/>
        <v>0</v>
      </c>
      <c r="AA153" s="75">
        <f t="shared" si="3"/>
        <v>0</v>
      </c>
      <c r="AB153" s="75">
        <f t="shared" si="4"/>
        <v>0</v>
      </c>
      <c r="AC153" s="75">
        <f t="shared" si="5"/>
        <v>0</v>
      </c>
      <c r="AD153" s="75">
        <f t="shared" si="6"/>
        <v>0</v>
      </c>
      <c r="AE153" s="75">
        <f t="shared" si="7"/>
        <v>0</v>
      </c>
      <c r="AF153" s="75">
        <f t="shared" ref="AF153:AG153" si="157">IF(V$3="Yes",V153*V$4,0)</f>
        <v>0</v>
      </c>
      <c r="AG153" s="76">
        <f t="shared" si="157"/>
        <v>0</v>
      </c>
      <c r="AH153" s="77">
        <f t="shared" si="9"/>
        <v>0</v>
      </c>
      <c r="AI153" s="78">
        <f t="shared" si="10"/>
        <v>0</v>
      </c>
      <c r="AJ153" s="73">
        <f t="shared" si="11"/>
        <v>0.85089815073513675</v>
      </c>
    </row>
    <row r="154" spans="1:36" ht="15" x14ac:dyDescent="0.25">
      <c r="A154" s="38" t="s">
        <v>327</v>
      </c>
      <c r="B154" s="62" t="s">
        <v>23</v>
      </c>
      <c r="C154" s="62" t="s">
        <v>181</v>
      </c>
      <c r="D154" s="62">
        <v>2</v>
      </c>
      <c r="E154" s="63">
        <v>84</v>
      </c>
      <c r="F154" s="64">
        <v>4.9000000000000004</v>
      </c>
      <c r="G154" s="64">
        <v>-1.5059750224805755</v>
      </c>
      <c r="H154" s="64">
        <v>30.2</v>
      </c>
      <c r="I154" s="64">
        <v>-0.27813165073545809</v>
      </c>
      <c r="J154" s="64">
        <v>35</v>
      </c>
      <c r="K154" s="64">
        <v>-0.91532133114880321</v>
      </c>
      <c r="L154" s="64">
        <v>7.5</v>
      </c>
      <c r="M154" s="64">
        <v>-0.65276906590895556</v>
      </c>
      <c r="N154" s="64">
        <v>139.1</v>
      </c>
      <c r="O154" s="64">
        <v>-0.59136003343705434</v>
      </c>
      <c r="P154" s="64">
        <v>171.9</v>
      </c>
      <c r="Q154" s="64">
        <v>1.491229552840452</v>
      </c>
      <c r="R154" s="64">
        <v>121.9</v>
      </c>
      <c r="S154" s="64">
        <v>1.2303148275108939</v>
      </c>
      <c r="T154" s="64">
        <v>56.9</v>
      </c>
      <c r="U154" s="64">
        <v>0.92471241702492391</v>
      </c>
      <c r="V154" s="65">
        <v>3.5000000000000003E-2</v>
      </c>
      <c r="W154" s="66">
        <v>22.25</v>
      </c>
      <c r="X154" s="74">
        <f t="shared" si="0"/>
        <v>0</v>
      </c>
      <c r="Y154" s="75">
        <f t="shared" si="1"/>
        <v>0</v>
      </c>
      <c r="Z154" s="75">
        <f t="shared" si="2"/>
        <v>0</v>
      </c>
      <c r="AA154" s="75">
        <f t="shared" si="3"/>
        <v>0</v>
      </c>
      <c r="AB154" s="75">
        <f t="shared" si="4"/>
        <v>0</v>
      </c>
      <c r="AC154" s="75">
        <f t="shared" si="5"/>
        <v>0</v>
      </c>
      <c r="AD154" s="75">
        <f t="shared" si="6"/>
        <v>0</v>
      </c>
      <c r="AE154" s="75">
        <f t="shared" si="7"/>
        <v>0</v>
      </c>
      <c r="AF154" s="75">
        <f t="shared" ref="AF154:AG154" si="158">IF(V$3="Yes",V154*V$4,0)</f>
        <v>0</v>
      </c>
      <c r="AG154" s="76">
        <f t="shared" si="158"/>
        <v>0</v>
      </c>
      <c r="AH154" s="77">
        <f t="shared" si="9"/>
        <v>0</v>
      </c>
      <c r="AI154" s="78">
        <f t="shared" si="10"/>
        <v>0</v>
      </c>
      <c r="AJ154" s="73">
        <f t="shared" si="11"/>
        <v>-0.79472023908478562</v>
      </c>
    </row>
    <row r="155" spans="1:36" ht="15" x14ac:dyDescent="0.25">
      <c r="A155" s="38" t="s">
        <v>328</v>
      </c>
      <c r="B155" s="62" t="s">
        <v>72</v>
      </c>
      <c r="C155" s="62" t="s">
        <v>181</v>
      </c>
      <c r="D155" s="62">
        <v>2</v>
      </c>
      <c r="E155" s="63">
        <v>84</v>
      </c>
      <c r="F155" s="64">
        <v>8.4</v>
      </c>
      <c r="G155" s="64">
        <v>-1.1755373683761841</v>
      </c>
      <c r="H155" s="64">
        <v>34.4</v>
      </c>
      <c r="I155" s="64">
        <v>1.2862612845794624E-2</v>
      </c>
      <c r="J155" s="64">
        <v>42.8</v>
      </c>
      <c r="K155" s="64">
        <v>-0.55952918135506025</v>
      </c>
      <c r="L155" s="64">
        <v>4.9000000000000004</v>
      </c>
      <c r="M155" s="64">
        <v>-0.90045419790693182</v>
      </c>
      <c r="N155" s="64">
        <v>137.19999999999999</v>
      </c>
      <c r="O155" s="64">
        <v>-0.62668175141098303</v>
      </c>
      <c r="P155" s="64">
        <v>119</v>
      </c>
      <c r="Q155" s="64">
        <v>0.6232983657901715</v>
      </c>
      <c r="R155" s="64">
        <v>95.9</v>
      </c>
      <c r="S155" s="64">
        <v>0.63854999775810506</v>
      </c>
      <c r="T155" s="64">
        <v>51.3</v>
      </c>
      <c r="U155" s="64">
        <v>0.66889033878046356</v>
      </c>
      <c r="V155" s="65">
        <v>6.0999999999999999E-2</v>
      </c>
      <c r="W155" s="66">
        <v>22.5</v>
      </c>
      <c r="X155" s="74">
        <f t="shared" si="0"/>
        <v>0</v>
      </c>
      <c r="Y155" s="75">
        <f t="shared" si="1"/>
        <v>0</v>
      </c>
      <c r="Z155" s="75">
        <f t="shared" si="2"/>
        <v>0</v>
      </c>
      <c r="AA155" s="75">
        <f t="shared" si="3"/>
        <v>0</v>
      </c>
      <c r="AB155" s="75">
        <f t="shared" si="4"/>
        <v>0</v>
      </c>
      <c r="AC155" s="75">
        <f t="shared" si="5"/>
        <v>0</v>
      </c>
      <c r="AD155" s="75">
        <f t="shared" si="6"/>
        <v>0</v>
      </c>
      <c r="AE155" s="75">
        <f t="shared" si="7"/>
        <v>0</v>
      </c>
      <c r="AF155" s="75">
        <f t="shared" ref="AF155:AG155" si="159">IF(V$3="Yes",V155*V$4,0)</f>
        <v>0</v>
      </c>
      <c r="AG155" s="76">
        <f t="shared" si="159"/>
        <v>0</v>
      </c>
      <c r="AH155" s="77">
        <f t="shared" si="9"/>
        <v>0</v>
      </c>
      <c r="AI155" s="78">
        <f t="shared" si="10"/>
        <v>0</v>
      </c>
      <c r="AJ155" s="73">
        <f t="shared" si="11"/>
        <v>-1.761746334283167</v>
      </c>
    </row>
    <row r="156" spans="1:36" ht="15" x14ac:dyDescent="0.25">
      <c r="A156" s="38" t="s">
        <v>329</v>
      </c>
      <c r="B156" s="62" t="s">
        <v>16</v>
      </c>
      <c r="C156" s="62" t="s">
        <v>153</v>
      </c>
      <c r="D156" s="62">
        <v>2</v>
      </c>
      <c r="E156" s="63">
        <v>84</v>
      </c>
      <c r="F156" s="64">
        <v>26.7</v>
      </c>
      <c r="G156" s="64">
        <v>0.55217950879820443</v>
      </c>
      <c r="H156" s="64">
        <v>35.799999999999997</v>
      </c>
      <c r="I156" s="64">
        <v>0.10986070070621221</v>
      </c>
      <c r="J156" s="64">
        <v>62.5</v>
      </c>
      <c r="K156" s="64">
        <v>0.33907406876503543</v>
      </c>
      <c r="L156" s="64">
        <v>6.4</v>
      </c>
      <c r="M156" s="64">
        <v>-0.75755892944656078</v>
      </c>
      <c r="N156" s="64">
        <v>156.19999999999999</v>
      </c>
      <c r="O156" s="64">
        <v>-0.27346457167169264</v>
      </c>
      <c r="P156" s="64">
        <v>57.8</v>
      </c>
      <c r="Q156" s="64">
        <v>-0.38081106043813012</v>
      </c>
      <c r="R156" s="64">
        <v>60.5</v>
      </c>
      <c r="S156" s="64">
        <v>-0.16716057813607652</v>
      </c>
      <c r="T156" s="64">
        <v>41.7</v>
      </c>
      <c r="U156" s="64">
        <v>0.23033820464710394</v>
      </c>
      <c r="V156" s="65">
        <v>0.17100000000000001</v>
      </c>
      <c r="W156" s="66">
        <v>18</v>
      </c>
      <c r="X156" s="74">
        <f t="shared" si="0"/>
        <v>0</v>
      </c>
      <c r="Y156" s="75">
        <f t="shared" si="1"/>
        <v>0</v>
      </c>
      <c r="Z156" s="75">
        <f t="shared" si="2"/>
        <v>0</v>
      </c>
      <c r="AA156" s="75">
        <f t="shared" si="3"/>
        <v>0</v>
      </c>
      <c r="AB156" s="75">
        <f t="shared" si="4"/>
        <v>0</v>
      </c>
      <c r="AC156" s="75">
        <f t="shared" si="5"/>
        <v>0</v>
      </c>
      <c r="AD156" s="75">
        <f t="shared" si="6"/>
        <v>0</v>
      </c>
      <c r="AE156" s="75">
        <f t="shared" si="7"/>
        <v>0</v>
      </c>
      <c r="AF156" s="75">
        <f t="shared" ref="AF156:AG156" si="160">IF(V$3="Yes",V156*V$4,0)</f>
        <v>0</v>
      </c>
      <c r="AG156" s="76">
        <f t="shared" si="160"/>
        <v>0</v>
      </c>
      <c r="AH156" s="77">
        <f t="shared" si="9"/>
        <v>0</v>
      </c>
      <c r="AI156" s="78">
        <f t="shared" si="10"/>
        <v>0</v>
      </c>
      <c r="AJ156" s="73">
        <f t="shared" si="11"/>
        <v>-0.8826957083954583</v>
      </c>
    </row>
    <row r="157" spans="1:36" ht="15" x14ac:dyDescent="0.25">
      <c r="A157" s="38" t="s">
        <v>330</v>
      </c>
      <c r="B157" s="62" t="s">
        <v>93</v>
      </c>
      <c r="C157" s="62" t="s">
        <v>183</v>
      </c>
      <c r="D157" s="62">
        <v>1</v>
      </c>
      <c r="E157" s="63">
        <v>84</v>
      </c>
      <c r="F157" s="64">
        <v>21.2</v>
      </c>
      <c r="G157" s="64">
        <v>3.2920338062732625E-2</v>
      </c>
      <c r="H157" s="64">
        <v>43.6</v>
      </c>
      <c r="I157" s="64">
        <v>0.65027861878568138</v>
      </c>
      <c r="J157" s="64">
        <v>64.8</v>
      </c>
      <c r="K157" s="64">
        <v>0.44398713857601058</v>
      </c>
      <c r="L157" s="64">
        <v>30</v>
      </c>
      <c r="M157" s="64">
        <v>1.4906599609966082</v>
      </c>
      <c r="N157" s="64">
        <v>160.5</v>
      </c>
      <c r="O157" s="64">
        <v>-0.19352594678332638</v>
      </c>
      <c r="P157" s="64">
        <v>28.2</v>
      </c>
      <c r="Q157" s="64">
        <v>-0.86645875678384465</v>
      </c>
      <c r="R157" s="64">
        <v>44.6</v>
      </c>
      <c r="S157" s="64">
        <v>-0.52904753171566643</v>
      </c>
      <c r="T157" s="64">
        <v>23.3</v>
      </c>
      <c r="U157" s="64">
        <v>-0.61022005244183553</v>
      </c>
      <c r="V157" s="65">
        <v>0.13200000000000001</v>
      </c>
      <c r="W157" s="66">
        <v>19.25</v>
      </c>
      <c r="X157" s="74">
        <f t="shared" si="0"/>
        <v>0</v>
      </c>
      <c r="Y157" s="75">
        <f t="shared" si="1"/>
        <v>0</v>
      </c>
      <c r="Z157" s="75">
        <f t="shared" si="2"/>
        <v>0</v>
      </c>
      <c r="AA157" s="75">
        <f t="shared" si="3"/>
        <v>0</v>
      </c>
      <c r="AB157" s="75">
        <f t="shared" si="4"/>
        <v>0</v>
      </c>
      <c r="AC157" s="75">
        <f t="shared" si="5"/>
        <v>0</v>
      </c>
      <c r="AD157" s="75">
        <f t="shared" si="6"/>
        <v>0</v>
      </c>
      <c r="AE157" s="75">
        <f t="shared" si="7"/>
        <v>0</v>
      </c>
      <c r="AF157" s="75">
        <f t="shared" ref="AF157:AG157" si="161">IF(V$3="Yes",V157*V$4,0)</f>
        <v>0</v>
      </c>
      <c r="AG157" s="76">
        <f t="shared" si="161"/>
        <v>0</v>
      </c>
      <c r="AH157" s="77">
        <f t="shared" si="9"/>
        <v>0</v>
      </c>
      <c r="AI157" s="78">
        <f t="shared" si="10"/>
        <v>0</v>
      </c>
      <c r="AJ157" s="73">
        <f t="shared" si="11"/>
        <v>0.87673534131806974</v>
      </c>
    </row>
    <row r="158" spans="1:36" ht="15" x14ac:dyDescent="0.25">
      <c r="A158" s="38" t="s">
        <v>331</v>
      </c>
      <c r="B158" s="62" t="s">
        <v>72</v>
      </c>
      <c r="C158" s="62" t="s">
        <v>181</v>
      </c>
      <c r="D158" s="62"/>
      <c r="E158" s="63">
        <v>84</v>
      </c>
      <c r="F158" s="64">
        <v>9.1</v>
      </c>
      <c r="G158" s="64">
        <v>-1.1094498375553059</v>
      </c>
      <c r="H158" s="64">
        <v>22.6</v>
      </c>
      <c r="I158" s="64">
        <v>-0.80469269912058161</v>
      </c>
      <c r="J158" s="64">
        <v>31.7</v>
      </c>
      <c r="K158" s="64">
        <v>-1.0658487791384641</v>
      </c>
      <c r="L158" s="64">
        <v>1.5</v>
      </c>
      <c r="M158" s="64">
        <v>-1.2243501397504393</v>
      </c>
      <c r="N158" s="64">
        <v>176.1</v>
      </c>
      <c r="O158" s="64">
        <v>9.6483948160512215E-2</v>
      </c>
      <c r="P158" s="64">
        <v>137.19999999999999</v>
      </c>
      <c r="Q158" s="64">
        <v>0.9219060709757122</v>
      </c>
      <c r="R158" s="64">
        <v>123.9</v>
      </c>
      <c r="S158" s="64">
        <v>1.2758351990303387</v>
      </c>
      <c r="T158" s="64">
        <v>58.4</v>
      </c>
      <c r="U158" s="64">
        <v>0.99323618798326108</v>
      </c>
      <c r="V158" s="65">
        <v>5.1999999999999998E-2</v>
      </c>
      <c r="W158" s="66">
        <v>21.5</v>
      </c>
      <c r="X158" s="74">
        <f t="shared" si="0"/>
        <v>0</v>
      </c>
      <c r="Y158" s="75">
        <f t="shared" si="1"/>
        <v>0</v>
      </c>
      <c r="Z158" s="75">
        <f t="shared" si="2"/>
        <v>0</v>
      </c>
      <c r="AA158" s="75">
        <f t="shared" si="3"/>
        <v>0</v>
      </c>
      <c r="AB158" s="75">
        <f t="shared" si="4"/>
        <v>0</v>
      </c>
      <c r="AC158" s="75">
        <f t="shared" si="5"/>
        <v>0</v>
      </c>
      <c r="AD158" s="75">
        <f t="shared" si="6"/>
        <v>0</v>
      </c>
      <c r="AE158" s="75">
        <f t="shared" si="7"/>
        <v>0</v>
      </c>
      <c r="AF158" s="75">
        <f t="shared" ref="AF158:AG158" si="162">IF(V$3="Yes",V158*V$4,0)</f>
        <v>0</v>
      </c>
      <c r="AG158" s="76">
        <f t="shared" si="162"/>
        <v>0</v>
      </c>
      <c r="AH158" s="77">
        <f t="shared" si="9"/>
        <v>0</v>
      </c>
      <c r="AI158" s="78">
        <f t="shared" si="10"/>
        <v>0</v>
      </c>
      <c r="AJ158" s="73">
        <f t="shared" si="11"/>
        <v>-1.2974215829909432</v>
      </c>
    </row>
    <row r="159" spans="1:36" ht="15" x14ac:dyDescent="0.25">
      <c r="A159" s="38" t="s">
        <v>332</v>
      </c>
      <c r="B159" s="62" t="s">
        <v>66</v>
      </c>
      <c r="C159" s="62" t="s">
        <v>179</v>
      </c>
      <c r="D159" s="62">
        <v>1</v>
      </c>
      <c r="E159" s="63">
        <v>84</v>
      </c>
      <c r="F159" s="64">
        <v>26.7</v>
      </c>
      <c r="G159" s="64">
        <v>0.55217950879820443</v>
      </c>
      <c r="H159" s="64">
        <v>32.299999999999997</v>
      </c>
      <c r="I159" s="64">
        <v>-0.132634518944832</v>
      </c>
      <c r="J159" s="64">
        <v>59</v>
      </c>
      <c r="K159" s="64">
        <v>0.17942374513963721</v>
      </c>
      <c r="L159" s="64">
        <v>19</v>
      </c>
      <c r="M159" s="64">
        <v>0.44276132562055492</v>
      </c>
      <c r="N159" s="64">
        <v>183.8</v>
      </c>
      <c r="O159" s="64">
        <v>0.23962985784433025</v>
      </c>
      <c r="P159" s="64">
        <v>83.4</v>
      </c>
      <c r="Q159" s="64">
        <v>3.9208568833839087E-2</v>
      </c>
      <c r="R159" s="64">
        <v>30.2</v>
      </c>
      <c r="S159" s="64">
        <v>-0.85679420665567241</v>
      </c>
      <c r="T159" s="64">
        <v>24.7</v>
      </c>
      <c r="U159" s="64">
        <v>-0.54626453288072052</v>
      </c>
      <c r="V159" s="65">
        <v>0.14499999999999999</v>
      </c>
      <c r="W159" s="66">
        <v>16.5</v>
      </c>
      <c r="X159" s="74">
        <f t="shared" si="0"/>
        <v>0</v>
      </c>
      <c r="Y159" s="75">
        <f t="shared" si="1"/>
        <v>0</v>
      </c>
      <c r="Z159" s="75">
        <f t="shared" si="2"/>
        <v>0</v>
      </c>
      <c r="AA159" s="75">
        <f t="shared" si="3"/>
        <v>0</v>
      </c>
      <c r="AB159" s="75">
        <f t="shared" si="4"/>
        <v>0</v>
      </c>
      <c r="AC159" s="75">
        <f t="shared" si="5"/>
        <v>0</v>
      </c>
      <c r="AD159" s="75">
        <f t="shared" si="6"/>
        <v>0</v>
      </c>
      <c r="AE159" s="75">
        <f t="shared" si="7"/>
        <v>0</v>
      </c>
      <c r="AF159" s="75">
        <f t="shared" ref="AF159:AG159" si="163">IF(V$3="Yes",V159*V$4,0)</f>
        <v>0</v>
      </c>
      <c r="AG159" s="76">
        <f t="shared" si="163"/>
        <v>0</v>
      </c>
      <c r="AH159" s="77">
        <f t="shared" si="9"/>
        <v>0</v>
      </c>
      <c r="AI159" s="78">
        <f t="shared" si="10"/>
        <v>0</v>
      </c>
      <c r="AJ159" s="73">
        <f t="shared" si="11"/>
        <v>0.46560318272048351</v>
      </c>
    </row>
    <row r="160" spans="1:36" ht="15" x14ac:dyDescent="0.25">
      <c r="A160" s="38" t="s">
        <v>333</v>
      </c>
      <c r="B160" s="62" t="s">
        <v>56</v>
      </c>
      <c r="C160" s="62" t="s">
        <v>181</v>
      </c>
      <c r="D160" s="62"/>
      <c r="E160" s="63">
        <v>84</v>
      </c>
      <c r="F160" s="64">
        <v>9.1</v>
      </c>
      <c r="G160" s="64">
        <v>-1.1094498375553059</v>
      </c>
      <c r="H160" s="64">
        <v>29.2</v>
      </c>
      <c r="I160" s="64">
        <v>-0.34741599920718508</v>
      </c>
      <c r="J160" s="64">
        <v>38.299999999999997</v>
      </c>
      <c r="K160" s="64">
        <v>-0.76479388315914276</v>
      </c>
      <c r="L160" s="64">
        <v>1.7</v>
      </c>
      <c r="M160" s="64">
        <v>-1.2052974372890564</v>
      </c>
      <c r="N160" s="64">
        <v>186.6</v>
      </c>
      <c r="O160" s="64">
        <v>0.29168291591117285</v>
      </c>
      <c r="P160" s="64">
        <v>51.8</v>
      </c>
      <c r="Q160" s="64">
        <v>-0.47925316104874804</v>
      </c>
      <c r="R160" s="64">
        <v>111.7</v>
      </c>
      <c r="S160" s="64">
        <v>0.99816093276172235</v>
      </c>
      <c r="T160" s="64">
        <v>22.2</v>
      </c>
      <c r="U160" s="64">
        <v>-0.66047081781128314</v>
      </c>
      <c r="V160" s="65">
        <v>4.9000000000000002E-2</v>
      </c>
      <c r="W160" s="66">
        <v>19</v>
      </c>
      <c r="X160" s="74">
        <f t="shared" si="0"/>
        <v>0</v>
      </c>
      <c r="Y160" s="75">
        <f t="shared" si="1"/>
        <v>0</v>
      </c>
      <c r="Z160" s="75">
        <f t="shared" si="2"/>
        <v>0</v>
      </c>
      <c r="AA160" s="75">
        <f t="shared" si="3"/>
        <v>0</v>
      </c>
      <c r="AB160" s="75">
        <f t="shared" si="4"/>
        <v>0</v>
      </c>
      <c r="AC160" s="75">
        <f t="shared" si="5"/>
        <v>0</v>
      </c>
      <c r="AD160" s="75">
        <f t="shared" si="6"/>
        <v>0</v>
      </c>
      <c r="AE160" s="75">
        <f t="shared" si="7"/>
        <v>0</v>
      </c>
      <c r="AF160" s="75">
        <f t="shared" ref="AF160:AG160" si="164">IF(V$3="Yes",V160*V$4,0)</f>
        <v>0</v>
      </c>
      <c r="AG160" s="76">
        <f t="shared" si="164"/>
        <v>0</v>
      </c>
      <c r="AH160" s="77">
        <f t="shared" si="9"/>
        <v>0</v>
      </c>
      <c r="AI160" s="78">
        <f t="shared" si="10"/>
        <v>0</v>
      </c>
      <c r="AJ160" s="73">
        <f t="shared" si="11"/>
        <v>-2.1349380910831339</v>
      </c>
    </row>
    <row r="161" spans="1:36" ht="15" x14ac:dyDescent="0.25">
      <c r="A161" s="38" t="s">
        <v>334</v>
      </c>
      <c r="B161" s="62" t="s">
        <v>68</v>
      </c>
      <c r="C161" s="62" t="s">
        <v>181</v>
      </c>
      <c r="D161" s="62">
        <v>2</v>
      </c>
      <c r="E161" s="63">
        <v>84</v>
      </c>
      <c r="F161" s="64">
        <v>11.7</v>
      </c>
      <c r="G161" s="64">
        <v>-0.86398186593490089</v>
      </c>
      <c r="H161" s="64">
        <v>24.8</v>
      </c>
      <c r="I161" s="64">
        <v>-0.65226713248278301</v>
      </c>
      <c r="J161" s="64">
        <v>36.5</v>
      </c>
      <c r="K161" s="64">
        <v>-0.84689976388077592</v>
      </c>
      <c r="L161" s="64">
        <v>6.5</v>
      </c>
      <c r="M161" s="64">
        <v>-0.74803257821586944</v>
      </c>
      <c r="N161" s="64">
        <v>155.6</v>
      </c>
      <c r="O161" s="64">
        <v>-0.28461879840030185</v>
      </c>
      <c r="P161" s="64">
        <v>30.3</v>
      </c>
      <c r="Q161" s="64">
        <v>-0.83200402157012843</v>
      </c>
      <c r="R161" s="64">
        <v>150.4</v>
      </c>
      <c r="S161" s="64">
        <v>1.8789801216629891</v>
      </c>
      <c r="T161" s="64">
        <v>56</v>
      </c>
      <c r="U161" s="64">
        <v>0.88359815444992118</v>
      </c>
      <c r="V161" s="65">
        <v>7.4999999999999997E-2</v>
      </c>
      <c r="W161" s="66">
        <v>21.5</v>
      </c>
      <c r="X161" s="74">
        <f t="shared" si="0"/>
        <v>0</v>
      </c>
      <c r="Y161" s="75">
        <f t="shared" si="1"/>
        <v>0</v>
      </c>
      <c r="Z161" s="75">
        <f t="shared" si="2"/>
        <v>0</v>
      </c>
      <c r="AA161" s="75">
        <f t="shared" si="3"/>
        <v>0</v>
      </c>
      <c r="AB161" s="75">
        <f t="shared" si="4"/>
        <v>0</v>
      </c>
      <c r="AC161" s="75">
        <f t="shared" si="5"/>
        <v>0</v>
      </c>
      <c r="AD161" s="75">
        <f t="shared" si="6"/>
        <v>0</v>
      </c>
      <c r="AE161" s="75">
        <f t="shared" si="7"/>
        <v>0</v>
      </c>
      <c r="AF161" s="75">
        <f t="shared" ref="AF161:AG161" si="165">IF(V$3="Yes",V161*V$4,0)</f>
        <v>0</v>
      </c>
      <c r="AG161" s="76">
        <f t="shared" si="165"/>
        <v>0</v>
      </c>
      <c r="AH161" s="77">
        <f t="shared" si="9"/>
        <v>0</v>
      </c>
      <c r="AI161" s="78">
        <f t="shared" si="10"/>
        <v>0</v>
      </c>
      <c r="AJ161" s="73">
        <f t="shared" si="11"/>
        <v>-1.767823329365358</v>
      </c>
    </row>
    <row r="162" spans="1:36" ht="15" x14ac:dyDescent="0.25">
      <c r="A162" s="38" t="s">
        <v>335</v>
      </c>
      <c r="B162" s="62" t="s">
        <v>83</v>
      </c>
      <c r="C162" s="62" t="s">
        <v>186</v>
      </c>
      <c r="D162" s="62">
        <v>1</v>
      </c>
      <c r="E162" s="63">
        <v>84</v>
      </c>
      <c r="F162" s="64">
        <v>30.6</v>
      </c>
      <c r="G162" s="64">
        <v>0.92038146622881223</v>
      </c>
      <c r="H162" s="64">
        <v>21.6</v>
      </c>
      <c r="I162" s="64">
        <v>-0.87397704759230854</v>
      </c>
      <c r="J162" s="64">
        <v>52.2</v>
      </c>
      <c r="K162" s="64">
        <v>-0.13075402647542078</v>
      </c>
      <c r="L162" s="64">
        <v>24.5</v>
      </c>
      <c r="M162" s="64">
        <v>0.96671064330858181</v>
      </c>
      <c r="N162" s="64">
        <v>205</v>
      </c>
      <c r="O162" s="64">
        <v>0.63374586892185458</v>
      </c>
      <c r="P162" s="64">
        <v>80.400000000000006</v>
      </c>
      <c r="Q162" s="64">
        <v>-1.0012481471469612E-2</v>
      </c>
      <c r="R162" s="64">
        <v>39.9</v>
      </c>
      <c r="S162" s="64">
        <v>-0.6360204047863629</v>
      </c>
      <c r="T162" s="64">
        <v>17.399999999999999</v>
      </c>
      <c r="U162" s="64">
        <v>-0.87974688487796304</v>
      </c>
      <c r="V162" s="65">
        <v>0.14899999999999999</v>
      </c>
      <c r="W162" s="66">
        <v>17.25</v>
      </c>
      <c r="X162" s="74">
        <f t="shared" si="0"/>
        <v>0</v>
      </c>
      <c r="Y162" s="75">
        <f t="shared" si="1"/>
        <v>0</v>
      </c>
      <c r="Z162" s="75">
        <f t="shared" si="2"/>
        <v>0</v>
      </c>
      <c r="AA162" s="75">
        <f t="shared" si="3"/>
        <v>0</v>
      </c>
      <c r="AB162" s="75">
        <f t="shared" si="4"/>
        <v>0</v>
      </c>
      <c r="AC162" s="75">
        <f t="shared" si="5"/>
        <v>0</v>
      </c>
      <c r="AD162" s="75">
        <f t="shared" si="6"/>
        <v>0</v>
      </c>
      <c r="AE162" s="75">
        <f t="shared" si="7"/>
        <v>0</v>
      </c>
      <c r="AF162" s="75">
        <f t="shared" ref="AF162:AG162" si="166">IF(V$3="Yes",V162*V$4,0)</f>
        <v>0</v>
      </c>
      <c r="AG162" s="76">
        <f t="shared" si="166"/>
        <v>0</v>
      </c>
      <c r="AH162" s="77">
        <f t="shared" si="9"/>
        <v>0</v>
      </c>
      <c r="AI162" s="78">
        <f t="shared" si="10"/>
        <v>0</v>
      </c>
      <c r="AJ162" s="73">
        <f t="shared" si="11"/>
        <v>1.2541405441886306</v>
      </c>
    </row>
    <row r="163" spans="1:36" ht="15" x14ac:dyDescent="0.25">
      <c r="A163" s="38" t="s">
        <v>336</v>
      </c>
      <c r="B163" s="62" t="s">
        <v>93</v>
      </c>
      <c r="C163" s="62" t="s">
        <v>181</v>
      </c>
      <c r="D163" s="62">
        <v>2</v>
      </c>
      <c r="E163" s="63">
        <v>84</v>
      </c>
      <c r="F163" s="64">
        <v>6.9</v>
      </c>
      <c r="G163" s="64">
        <v>-1.3171535058494948</v>
      </c>
      <c r="H163" s="64">
        <v>33.4</v>
      </c>
      <c r="I163" s="64">
        <v>-5.6421735625932577E-2</v>
      </c>
      <c r="J163" s="64">
        <v>40.299999999999997</v>
      </c>
      <c r="K163" s="64">
        <v>-0.67356512680177283</v>
      </c>
      <c r="L163" s="64">
        <v>2.6</v>
      </c>
      <c r="M163" s="64">
        <v>-1.1195602762128338</v>
      </c>
      <c r="N163" s="64">
        <v>138.30000000000001</v>
      </c>
      <c r="O163" s="64">
        <v>-0.60623233574186608</v>
      </c>
      <c r="P163" s="64">
        <v>69.7</v>
      </c>
      <c r="Q163" s="64">
        <v>-0.18556756089373805</v>
      </c>
      <c r="R163" s="64">
        <v>132</v>
      </c>
      <c r="S163" s="64">
        <v>1.460192703684092</v>
      </c>
      <c r="T163" s="64">
        <v>33.200000000000003</v>
      </c>
      <c r="U163" s="64">
        <v>-0.15796316411680822</v>
      </c>
      <c r="V163" s="65">
        <v>0.05</v>
      </c>
      <c r="W163" s="66">
        <v>20.5</v>
      </c>
      <c r="X163" s="74">
        <f t="shared" si="0"/>
        <v>0</v>
      </c>
      <c r="Y163" s="75">
        <f t="shared" si="1"/>
        <v>0</v>
      </c>
      <c r="Z163" s="75">
        <f t="shared" si="2"/>
        <v>0</v>
      </c>
      <c r="AA163" s="75">
        <f t="shared" si="3"/>
        <v>0</v>
      </c>
      <c r="AB163" s="75">
        <f t="shared" si="4"/>
        <v>0</v>
      </c>
      <c r="AC163" s="75">
        <f t="shared" si="5"/>
        <v>0</v>
      </c>
      <c r="AD163" s="75">
        <f t="shared" si="6"/>
        <v>0</v>
      </c>
      <c r="AE163" s="75">
        <f t="shared" si="7"/>
        <v>0</v>
      </c>
      <c r="AF163" s="75">
        <f t="shared" ref="AF163:AG163" si="167">IF(V$3="Yes",V163*V$4,0)</f>
        <v>0</v>
      </c>
      <c r="AG163" s="76">
        <f t="shared" si="167"/>
        <v>0</v>
      </c>
      <c r="AH163" s="77">
        <f t="shared" si="9"/>
        <v>0</v>
      </c>
      <c r="AI163" s="78">
        <f t="shared" si="10"/>
        <v>0</v>
      </c>
      <c r="AJ163" s="73">
        <f t="shared" si="11"/>
        <v>-2.1958766031250416</v>
      </c>
    </row>
    <row r="164" spans="1:36" ht="15" x14ac:dyDescent="0.25">
      <c r="A164" s="38" t="s">
        <v>337</v>
      </c>
      <c r="B164" s="62" t="s">
        <v>70</v>
      </c>
      <c r="C164" s="62" t="s">
        <v>191</v>
      </c>
      <c r="D164" s="62">
        <v>2</v>
      </c>
      <c r="E164" s="63">
        <v>84</v>
      </c>
      <c r="F164" s="64">
        <v>24.6</v>
      </c>
      <c r="G164" s="64">
        <v>0.35391691633556993</v>
      </c>
      <c r="H164" s="64">
        <v>36</v>
      </c>
      <c r="I164" s="64">
        <v>0.12371757040055714</v>
      </c>
      <c r="J164" s="64">
        <v>60.7</v>
      </c>
      <c r="K164" s="64">
        <v>0.25696818804340221</v>
      </c>
      <c r="L164" s="64">
        <v>14.6</v>
      </c>
      <c r="M164" s="64">
        <v>2.3601871470133443E-2</v>
      </c>
      <c r="N164" s="64">
        <v>158.9</v>
      </c>
      <c r="O164" s="64">
        <v>-0.22327055139295102</v>
      </c>
      <c r="P164" s="64">
        <v>101.2</v>
      </c>
      <c r="Q164" s="64">
        <v>0.33125346731200517</v>
      </c>
      <c r="R164" s="64">
        <v>34.299999999999997</v>
      </c>
      <c r="S164" s="64">
        <v>-0.76347744504080961</v>
      </c>
      <c r="T164" s="64">
        <v>65.099999999999994</v>
      </c>
      <c r="U164" s="64">
        <v>1.299309031597168</v>
      </c>
      <c r="V164" s="65">
        <v>0.155</v>
      </c>
      <c r="W164" s="66">
        <v>16.25</v>
      </c>
      <c r="X164" s="74">
        <f t="shared" si="0"/>
        <v>0</v>
      </c>
      <c r="Y164" s="75">
        <f t="shared" si="1"/>
        <v>0</v>
      </c>
      <c r="Z164" s="75">
        <f t="shared" si="2"/>
        <v>0</v>
      </c>
      <c r="AA164" s="75">
        <f t="shared" si="3"/>
        <v>0</v>
      </c>
      <c r="AB164" s="75">
        <f t="shared" si="4"/>
        <v>0</v>
      </c>
      <c r="AC164" s="75">
        <f t="shared" si="5"/>
        <v>0</v>
      </c>
      <c r="AD164" s="75">
        <f t="shared" si="6"/>
        <v>0</v>
      </c>
      <c r="AE164" s="75">
        <f t="shared" si="7"/>
        <v>0</v>
      </c>
      <c r="AF164" s="75">
        <f t="shared" ref="AF164:AG164" si="168">IF(V$3="Yes",V164*V$4,0)</f>
        <v>0</v>
      </c>
      <c r="AG164" s="76">
        <f t="shared" si="168"/>
        <v>0</v>
      </c>
      <c r="AH164" s="77">
        <f t="shared" si="9"/>
        <v>0</v>
      </c>
      <c r="AI164" s="78">
        <f t="shared" si="10"/>
        <v>0</v>
      </c>
      <c r="AJ164" s="73">
        <f t="shared" si="11"/>
        <v>-7.3283894362044077E-2</v>
      </c>
    </row>
    <row r="165" spans="1:36" ht="15" x14ac:dyDescent="0.25">
      <c r="A165" s="38" t="s">
        <v>338</v>
      </c>
      <c r="B165" s="62" t="s">
        <v>23</v>
      </c>
      <c r="C165" s="62" t="s">
        <v>186</v>
      </c>
      <c r="D165" s="62">
        <v>1</v>
      </c>
      <c r="E165" s="63">
        <v>84</v>
      </c>
      <c r="F165" s="64">
        <v>23.9</v>
      </c>
      <c r="G165" s="64">
        <v>0.28782938551469134</v>
      </c>
      <c r="H165" s="64">
        <v>31.9</v>
      </c>
      <c r="I165" s="64">
        <v>-0.16034825833352262</v>
      </c>
      <c r="J165" s="64">
        <v>55.7</v>
      </c>
      <c r="K165" s="64">
        <v>2.8896297149977403E-2</v>
      </c>
      <c r="L165" s="64">
        <v>16.600000000000001</v>
      </c>
      <c r="M165" s="64">
        <v>0.21412889608396155</v>
      </c>
      <c r="N165" s="64">
        <v>197</v>
      </c>
      <c r="O165" s="64">
        <v>0.4850228458737319</v>
      </c>
      <c r="P165" s="64">
        <v>72.7</v>
      </c>
      <c r="Q165" s="64">
        <v>-0.13634651058842934</v>
      </c>
      <c r="R165" s="64">
        <v>45.5</v>
      </c>
      <c r="S165" s="64">
        <v>-0.5085633645319162</v>
      </c>
      <c r="T165" s="64">
        <v>23.9</v>
      </c>
      <c r="U165" s="64">
        <v>-0.58281054405850075</v>
      </c>
      <c r="V165" s="65">
        <v>0.121</v>
      </c>
      <c r="W165" s="66">
        <v>17</v>
      </c>
      <c r="X165" s="74">
        <f t="shared" si="0"/>
        <v>0</v>
      </c>
      <c r="Y165" s="75">
        <f t="shared" si="1"/>
        <v>0</v>
      </c>
      <c r="Z165" s="75">
        <f t="shared" si="2"/>
        <v>0</v>
      </c>
      <c r="AA165" s="75">
        <f t="shared" si="3"/>
        <v>0</v>
      </c>
      <c r="AB165" s="75">
        <f t="shared" si="4"/>
        <v>0</v>
      </c>
      <c r="AC165" s="75">
        <f t="shared" si="5"/>
        <v>0</v>
      </c>
      <c r="AD165" s="75">
        <f t="shared" si="6"/>
        <v>0</v>
      </c>
      <c r="AE165" s="75">
        <f t="shared" si="7"/>
        <v>0</v>
      </c>
      <c r="AF165" s="75">
        <f t="shared" ref="AF165:AG165" si="169">IF(V$3="Yes",V165*V$4,0)</f>
        <v>0</v>
      </c>
      <c r="AG165" s="76">
        <f t="shared" si="169"/>
        <v>0</v>
      </c>
      <c r="AH165" s="77">
        <f t="shared" si="9"/>
        <v>0</v>
      </c>
      <c r="AI165" s="78">
        <f t="shared" si="10"/>
        <v>0</v>
      </c>
      <c r="AJ165" s="73">
        <f t="shared" si="11"/>
        <v>0.29640980969041658</v>
      </c>
    </row>
    <row r="166" spans="1:36" ht="15" x14ac:dyDescent="0.25">
      <c r="A166" s="38" t="s">
        <v>339</v>
      </c>
      <c r="B166" s="62" t="s">
        <v>79</v>
      </c>
      <c r="C166" s="62" t="s">
        <v>179</v>
      </c>
      <c r="D166" s="62">
        <v>1</v>
      </c>
      <c r="E166" s="63">
        <v>84</v>
      </c>
      <c r="F166" s="64">
        <v>24.9</v>
      </c>
      <c r="G166" s="64">
        <v>0.38224014383023186</v>
      </c>
      <c r="H166" s="64">
        <v>33.299999999999997</v>
      </c>
      <c r="I166" s="64">
        <v>-6.3350170473105302E-2</v>
      </c>
      <c r="J166" s="64">
        <v>58.2</v>
      </c>
      <c r="K166" s="64">
        <v>0.1429322425966893</v>
      </c>
      <c r="L166" s="64">
        <v>18.7</v>
      </c>
      <c r="M166" s="64">
        <v>0.41418227192848056</v>
      </c>
      <c r="N166" s="64">
        <v>221.7</v>
      </c>
      <c r="O166" s="64">
        <v>0.94420517953480954</v>
      </c>
      <c r="P166" s="64">
        <v>28.9</v>
      </c>
      <c r="Q166" s="64">
        <v>-0.85497384504593921</v>
      </c>
      <c r="R166" s="64">
        <v>28.9</v>
      </c>
      <c r="S166" s="64">
        <v>-0.88638244814331191</v>
      </c>
      <c r="T166" s="64">
        <v>34.200000000000003</v>
      </c>
      <c r="U166" s="64">
        <v>-0.11228065014458298</v>
      </c>
      <c r="V166" s="65">
        <v>0.113</v>
      </c>
      <c r="W166" s="66">
        <v>17.75</v>
      </c>
      <c r="X166" s="74">
        <f t="shared" si="0"/>
        <v>0</v>
      </c>
      <c r="Y166" s="75">
        <f t="shared" si="1"/>
        <v>0</v>
      </c>
      <c r="Z166" s="75">
        <f t="shared" si="2"/>
        <v>0</v>
      </c>
      <c r="AA166" s="75">
        <f t="shared" si="3"/>
        <v>0</v>
      </c>
      <c r="AB166" s="75">
        <f t="shared" si="4"/>
        <v>0</v>
      </c>
      <c r="AC166" s="75">
        <f t="shared" si="5"/>
        <v>0</v>
      </c>
      <c r="AD166" s="75">
        <f t="shared" si="6"/>
        <v>0</v>
      </c>
      <c r="AE166" s="75">
        <f t="shared" si="7"/>
        <v>0</v>
      </c>
      <c r="AF166" s="75">
        <f t="shared" ref="AF166:AG166" si="170">IF(V$3="Yes",V166*V$4,0)</f>
        <v>0</v>
      </c>
      <c r="AG166" s="76">
        <f t="shared" si="170"/>
        <v>0</v>
      </c>
      <c r="AH166" s="77">
        <f t="shared" si="9"/>
        <v>0</v>
      </c>
      <c r="AI166" s="78">
        <f t="shared" si="10"/>
        <v>0</v>
      </c>
      <c r="AJ166" s="73">
        <f t="shared" si="11"/>
        <v>0.18969900252596172</v>
      </c>
    </row>
    <row r="167" spans="1:36" ht="15" x14ac:dyDescent="0.25">
      <c r="A167" s="38" t="s">
        <v>340</v>
      </c>
      <c r="B167" s="62" t="s">
        <v>39</v>
      </c>
      <c r="C167" s="62" t="s">
        <v>186</v>
      </c>
      <c r="D167" s="62">
        <v>1</v>
      </c>
      <c r="E167" s="63">
        <v>84</v>
      </c>
      <c r="F167" s="64">
        <v>25.7</v>
      </c>
      <c r="G167" s="64">
        <v>0.45776875048266391</v>
      </c>
      <c r="H167" s="64">
        <v>29.9</v>
      </c>
      <c r="I167" s="64">
        <v>-0.29891695527697654</v>
      </c>
      <c r="J167" s="64">
        <v>55.6</v>
      </c>
      <c r="K167" s="64">
        <v>2.4334859332108209E-2</v>
      </c>
      <c r="L167" s="64">
        <v>14</v>
      </c>
      <c r="M167" s="64">
        <v>-3.3556235914014902E-2</v>
      </c>
      <c r="N167" s="64">
        <v>201.1</v>
      </c>
      <c r="O167" s="64">
        <v>0.5612433951858945</v>
      </c>
      <c r="P167" s="64">
        <v>80.900000000000006</v>
      </c>
      <c r="Q167" s="64">
        <v>-1.8089730872516549E-3</v>
      </c>
      <c r="R167" s="64">
        <v>35.6</v>
      </c>
      <c r="S167" s="64">
        <v>-0.73388920355317022</v>
      </c>
      <c r="T167" s="64">
        <v>26</v>
      </c>
      <c r="U167" s="64">
        <v>-0.48687726471682807</v>
      </c>
      <c r="V167" s="65">
        <v>0.128</v>
      </c>
      <c r="W167" s="66">
        <v>19.25</v>
      </c>
      <c r="X167" s="74">
        <f t="shared" si="0"/>
        <v>0</v>
      </c>
      <c r="Y167" s="75">
        <f t="shared" si="1"/>
        <v>0</v>
      </c>
      <c r="Z167" s="75">
        <f t="shared" si="2"/>
        <v>0</v>
      </c>
      <c r="AA167" s="75">
        <f t="shared" si="3"/>
        <v>0</v>
      </c>
      <c r="AB167" s="75">
        <f t="shared" si="4"/>
        <v>0</v>
      </c>
      <c r="AC167" s="75">
        <f t="shared" si="5"/>
        <v>0</v>
      </c>
      <c r="AD167" s="75">
        <f t="shared" si="6"/>
        <v>0</v>
      </c>
      <c r="AE167" s="75">
        <f t="shared" si="7"/>
        <v>0</v>
      </c>
      <c r="AF167" s="75">
        <f t="shared" ref="AF167:AG167" si="171">IF(V$3="Yes",V167*V$4,0)</f>
        <v>0</v>
      </c>
      <c r="AG167" s="76">
        <f t="shared" si="171"/>
        <v>0</v>
      </c>
      <c r="AH167" s="77">
        <f t="shared" si="9"/>
        <v>0</v>
      </c>
      <c r="AI167" s="78">
        <f t="shared" si="10"/>
        <v>0</v>
      </c>
      <c r="AJ167" s="73">
        <f t="shared" si="11"/>
        <v>6.683184695805211E-2</v>
      </c>
    </row>
    <row r="168" spans="1:36" ht="15" x14ac:dyDescent="0.25">
      <c r="A168" s="38" t="s">
        <v>341</v>
      </c>
      <c r="B168" s="62" t="s">
        <v>66</v>
      </c>
      <c r="C168" s="62" t="s">
        <v>181</v>
      </c>
      <c r="D168" s="62"/>
      <c r="E168" s="63">
        <v>84</v>
      </c>
      <c r="F168" s="64">
        <v>8.6999999999999993</v>
      </c>
      <c r="G168" s="64">
        <v>-1.1472141408815222</v>
      </c>
      <c r="H168" s="64">
        <v>23.7</v>
      </c>
      <c r="I168" s="64">
        <v>-0.72847991580168237</v>
      </c>
      <c r="J168" s="64">
        <v>32.4</v>
      </c>
      <c r="K168" s="64">
        <v>-1.0339187144133846</v>
      </c>
      <c r="L168" s="64">
        <v>0</v>
      </c>
      <c r="M168" s="64">
        <v>-1.3672454082108101</v>
      </c>
      <c r="N168" s="64">
        <v>104.8</v>
      </c>
      <c r="O168" s="64">
        <v>-1.2290099947558788</v>
      </c>
      <c r="P168" s="64">
        <v>146.30000000000001</v>
      </c>
      <c r="Q168" s="64">
        <v>1.0712099235684824</v>
      </c>
      <c r="R168" s="64">
        <v>163.9</v>
      </c>
      <c r="S168" s="64">
        <v>2.1862426294192443</v>
      </c>
      <c r="T168" s="64">
        <v>29.8</v>
      </c>
      <c r="U168" s="64">
        <v>-0.31328371162237317</v>
      </c>
      <c r="V168" s="65">
        <v>8.3000000000000004E-2</v>
      </c>
      <c r="W168" s="66">
        <v>22.75</v>
      </c>
      <c r="X168" s="74">
        <f t="shared" si="0"/>
        <v>0</v>
      </c>
      <c r="Y168" s="75">
        <f t="shared" si="1"/>
        <v>0</v>
      </c>
      <c r="Z168" s="75">
        <f t="shared" si="2"/>
        <v>0</v>
      </c>
      <c r="AA168" s="75">
        <f t="shared" si="3"/>
        <v>0</v>
      </c>
      <c r="AB168" s="75">
        <f t="shared" si="4"/>
        <v>0</v>
      </c>
      <c r="AC168" s="75">
        <f t="shared" si="5"/>
        <v>0</v>
      </c>
      <c r="AD168" s="75">
        <f t="shared" si="6"/>
        <v>0</v>
      </c>
      <c r="AE168" s="75">
        <f t="shared" si="7"/>
        <v>0</v>
      </c>
      <c r="AF168" s="75">
        <f t="shared" ref="AF168:AG168" si="172">IF(V$3="Yes",V168*V$4,0)</f>
        <v>0</v>
      </c>
      <c r="AG168" s="76">
        <f t="shared" si="172"/>
        <v>0</v>
      </c>
      <c r="AH168" s="77">
        <f t="shared" si="9"/>
        <v>0</v>
      </c>
      <c r="AI168" s="78">
        <f t="shared" si="10"/>
        <v>0</v>
      </c>
      <c r="AJ168" s="73">
        <f t="shared" si="11"/>
        <v>-1.7916881168701724</v>
      </c>
    </row>
    <row r="169" spans="1:36" ht="15" x14ac:dyDescent="0.25">
      <c r="A169" s="38" t="s">
        <v>342</v>
      </c>
      <c r="B169" s="62" t="s">
        <v>39</v>
      </c>
      <c r="C169" s="62" t="s">
        <v>153</v>
      </c>
      <c r="D169" s="62">
        <v>1</v>
      </c>
      <c r="E169" s="63">
        <v>84</v>
      </c>
      <c r="F169" s="64">
        <v>20.8</v>
      </c>
      <c r="G169" s="64">
        <v>-4.8439652634837327E-3</v>
      </c>
      <c r="H169" s="64">
        <v>37.5</v>
      </c>
      <c r="I169" s="64">
        <v>0.22764409310814793</v>
      </c>
      <c r="J169" s="64">
        <v>58.3</v>
      </c>
      <c r="K169" s="64">
        <v>0.14749368041455785</v>
      </c>
      <c r="L169" s="64">
        <v>16.600000000000001</v>
      </c>
      <c r="M169" s="64">
        <v>0.21412889608396155</v>
      </c>
      <c r="N169" s="64">
        <v>146.5</v>
      </c>
      <c r="O169" s="64">
        <v>-0.45379123711754088</v>
      </c>
      <c r="P169" s="64">
        <v>108.4</v>
      </c>
      <c r="Q169" s="64">
        <v>0.44938398804474672</v>
      </c>
      <c r="R169" s="64">
        <v>55.9</v>
      </c>
      <c r="S169" s="64">
        <v>-0.2718574326308007</v>
      </c>
      <c r="T169" s="64">
        <v>16.3</v>
      </c>
      <c r="U169" s="64">
        <v>-0.92999765024741032</v>
      </c>
      <c r="V169" s="65">
        <v>0.14199999999999999</v>
      </c>
      <c r="W169" s="66">
        <v>18.25</v>
      </c>
      <c r="X169" s="74">
        <f t="shared" si="0"/>
        <v>0</v>
      </c>
      <c r="Y169" s="75">
        <f t="shared" si="1"/>
        <v>0</v>
      </c>
      <c r="Z169" s="75">
        <f t="shared" si="2"/>
        <v>0</v>
      </c>
      <c r="AA169" s="75">
        <f t="shared" si="3"/>
        <v>0</v>
      </c>
      <c r="AB169" s="75">
        <f t="shared" si="4"/>
        <v>0</v>
      </c>
      <c r="AC169" s="75">
        <f t="shared" si="5"/>
        <v>0</v>
      </c>
      <c r="AD169" s="75">
        <f t="shared" si="6"/>
        <v>0</v>
      </c>
      <c r="AE169" s="75">
        <f t="shared" si="7"/>
        <v>0</v>
      </c>
      <c r="AF169" s="75">
        <f t="shared" ref="AF169:AG169" si="173">IF(V$3="Yes",V169*V$4,0)</f>
        <v>0</v>
      </c>
      <c r="AG169" s="76">
        <f t="shared" si="173"/>
        <v>0</v>
      </c>
      <c r="AH169" s="77">
        <f t="shared" si="9"/>
        <v>0</v>
      </c>
      <c r="AI169" s="78">
        <f t="shared" si="10"/>
        <v>0</v>
      </c>
      <c r="AJ169" s="73">
        <f t="shared" si="11"/>
        <v>0.16384017976568413</v>
      </c>
    </row>
    <row r="170" spans="1:36" ht="15" x14ac:dyDescent="0.25">
      <c r="A170" s="38" t="s">
        <v>343</v>
      </c>
      <c r="B170" s="62" t="s">
        <v>77</v>
      </c>
      <c r="C170" s="62" t="s">
        <v>186</v>
      </c>
      <c r="D170" s="62">
        <v>2</v>
      </c>
      <c r="E170" s="63">
        <v>84</v>
      </c>
      <c r="F170" s="64">
        <v>31</v>
      </c>
      <c r="G170" s="64">
        <v>0.95814576955502817</v>
      </c>
      <c r="H170" s="64">
        <v>19.3</v>
      </c>
      <c r="I170" s="64">
        <v>-1.0333310490772802</v>
      </c>
      <c r="J170" s="64">
        <v>50.2</v>
      </c>
      <c r="K170" s="64">
        <v>-0.22198278283279071</v>
      </c>
      <c r="L170" s="64">
        <v>10.1</v>
      </c>
      <c r="M170" s="64">
        <v>-0.4050839339109793</v>
      </c>
      <c r="N170" s="64">
        <v>215.6</v>
      </c>
      <c r="O170" s="64">
        <v>0.83080387446061565</v>
      </c>
      <c r="P170" s="64">
        <v>128.80000000000001</v>
      </c>
      <c r="Q170" s="64">
        <v>0.78408713012084741</v>
      </c>
      <c r="R170" s="64">
        <v>21</v>
      </c>
      <c r="S170" s="64">
        <v>-1.0661879156451206</v>
      </c>
      <c r="T170" s="64">
        <v>31.5</v>
      </c>
      <c r="U170" s="64">
        <v>-0.23562343786959078</v>
      </c>
      <c r="V170" s="65">
        <v>0.14399999999999999</v>
      </c>
      <c r="W170" s="66">
        <v>17</v>
      </c>
      <c r="X170" s="74">
        <f t="shared" si="0"/>
        <v>0</v>
      </c>
      <c r="Y170" s="75">
        <f t="shared" si="1"/>
        <v>0</v>
      </c>
      <c r="Z170" s="75">
        <f t="shared" si="2"/>
        <v>0</v>
      </c>
      <c r="AA170" s="75">
        <f t="shared" si="3"/>
        <v>0</v>
      </c>
      <c r="AB170" s="75">
        <f t="shared" si="4"/>
        <v>0</v>
      </c>
      <c r="AC170" s="75">
        <f t="shared" si="5"/>
        <v>0</v>
      </c>
      <c r="AD170" s="75">
        <f t="shared" si="6"/>
        <v>0</v>
      </c>
      <c r="AE170" s="75">
        <f t="shared" si="7"/>
        <v>0</v>
      </c>
      <c r="AF170" s="75">
        <f t="shared" ref="AF170:AG170" si="174">IF(V$3="Yes",V170*V$4,0)</f>
        <v>0</v>
      </c>
      <c r="AG170" s="76">
        <f t="shared" si="174"/>
        <v>0</v>
      </c>
      <c r="AH170" s="77">
        <f t="shared" si="9"/>
        <v>0</v>
      </c>
      <c r="AI170" s="78">
        <f t="shared" si="10"/>
        <v>0</v>
      </c>
      <c r="AJ170" s="73">
        <f t="shared" si="11"/>
        <v>0.15195013761994347</v>
      </c>
    </row>
    <row r="171" spans="1:36" ht="15" x14ac:dyDescent="0.25">
      <c r="A171" s="38" t="s">
        <v>344</v>
      </c>
      <c r="B171" s="62" t="s">
        <v>61</v>
      </c>
      <c r="C171" s="62" t="s">
        <v>186</v>
      </c>
      <c r="D171" s="62">
        <v>1</v>
      </c>
      <c r="E171" s="63">
        <v>84</v>
      </c>
      <c r="F171" s="64">
        <v>29.4</v>
      </c>
      <c r="G171" s="64">
        <v>0.80708855625016351</v>
      </c>
      <c r="H171" s="64">
        <v>29.1</v>
      </c>
      <c r="I171" s="64">
        <v>-0.35434443405435778</v>
      </c>
      <c r="J171" s="64">
        <v>58.5</v>
      </c>
      <c r="K171" s="64">
        <v>0.1566165560502949</v>
      </c>
      <c r="L171" s="64">
        <v>20.3</v>
      </c>
      <c r="M171" s="64">
        <v>0.56660389161954305</v>
      </c>
      <c r="N171" s="64">
        <v>178.2</v>
      </c>
      <c r="O171" s="64">
        <v>0.13552374171064402</v>
      </c>
      <c r="P171" s="64">
        <v>62.4</v>
      </c>
      <c r="Q171" s="64">
        <v>-0.30533878330332309</v>
      </c>
      <c r="R171" s="64">
        <v>28.8</v>
      </c>
      <c r="S171" s="64">
        <v>-0.88865846671928417</v>
      </c>
      <c r="T171" s="64">
        <v>46.5</v>
      </c>
      <c r="U171" s="64">
        <v>0.4496142717137841</v>
      </c>
      <c r="V171" s="65">
        <v>0.16500000000000001</v>
      </c>
      <c r="W171" s="66">
        <v>18.5</v>
      </c>
      <c r="X171" s="74">
        <f t="shared" si="0"/>
        <v>0</v>
      </c>
      <c r="Y171" s="75">
        <f t="shared" si="1"/>
        <v>0</v>
      </c>
      <c r="Z171" s="75">
        <f t="shared" si="2"/>
        <v>0</v>
      </c>
      <c r="AA171" s="75">
        <f t="shared" si="3"/>
        <v>0</v>
      </c>
      <c r="AB171" s="75">
        <f t="shared" si="4"/>
        <v>0</v>
      </c>
      <c r="AC171" s="75">
        <f t="shared" si="5"/>
        <v>0</v>
      </c>
      <c r="AD171" s="75">
        <f t="shared" si="6"/>
        <v>0</v>
      </c>
      <c r="AE171" s="75">
        <f t="shared" si="7"/>
        <v>0</v>
      </c>
      <c r="AF171" s="75">
        <f t="shared" ref="AF171:AG171" si="175">IF(V$3="Yes",V171*V$4,0)</f>
        <v>0</v>
      </c>
      <c r="AG171" s="76">
        <f t="shared" si="175"/>
        <v>0</v>
      </c>
      <c r="AH171" s="77">
        <f t="shared" si="9"/>
        <v>0</v>
      </c>
      <c r="AI171" s="78">
        <f t="shared" si="10"/>
        <v>0</v>
      </c>
      <c r="AJ171" s="73">
        <f t="shared" si="11"/>
        <v>0.21764347529261707</v>
      </c>
    </row>
    <row r="172" spans="1:36" ht="15" x14ac:dyDescent="0.25">
      <c r="A172" s="38" t="s">
        <v>345</v>
      </c>
      <c r="B172" s="62" t="s">
        <v>30</v>
      </c>
      <c r="C172" s="62" t="s">
        <v>186</v>
      </c>
      <c r="D172" s="62">
        <v>1</v>
      </c>
      <c r="E172" s="63">
        <v>84</v>
      </c>
      <c r="F172" s="64">
        <v>27.6</v>
      </c>
      <c r="G172" s="64">
        <v>0.63714919128219094</v>
      </c>
      <c r="H172" s="64">
        <v>37</v>
      </c>
      <c r="I172" s="64">
        <v>0.19300191887228435</v>
      </c>
      <c r="J172" s="64">
        <v>64.599999999999994</v>
      </c>
      <c r="K172" s="64">
        <v>0.43486426294027353</v>
      </c>
      <c r="L172" s="64">
        <v>16.3</v>
      </c>
      <c r="M172" s="64">
        <v>0.18554984239188738</v>
      </c>
      <c r="N172" s="64">
        <v>177.4</v>
      </c>
      <c r="O172" s="64">
        <v>0.1206514394058317</v>
      </c>
      <c r="P172" s="64">
        <v>20</v>
      </c>
      <c r="Q172" s="64">
        <v>-1.0009962942850223</v>
      </c>
      <c r="R172" s="64">
        <v>18</v>
      </c>
      <c r="S172" s="64">
        <v>-1.1344684729242887</v>
      </c>
      <c r="T172" s="64">
        <v>28.4</v>
      </c>
      <c r="U172" s="64">
        <v>-0.37723923118348834</v>
      </c>
      <c r="V172" s="65">
        <v>0.155</v>
      </c>
      <c r="W172" s="66">
        <v>16.75</v>
      </c>
      <c r="X172" s="74">
        <f t="shared" si="0"/>
        <v>0</v>
      </c>
      <c r="Y172" s="75">
        <f t="shared" si="1"/>
        <v>0</v>
      </c>
      <c r="Z172" s="75">
        <f t="shared" si="2"/>
        <v>0</v>
      </c>
      <c r="AA172" s="75">
        <f t="shared" si="3"/>
        <v>0</v>
      </c>
      <c r="AB172" s="75">
        <f t="shared" si="4"/>
        <v>0</v>
      </c>
      <c r="AC172" s="75">
        <f t="shared" si="5"/>
        <v>0</v>
      </c>
      <c r="AD172" s="75">
        <f t="shared" si="6"/>
        <v>0</v>
      </c>
      <c r="AE172" s="75">
        <f t="shared" si="7"/>
        <v>0</v>
      </c>
      <c r="AF172" s="75">
        <f t="shared" ref="AF172:AG172" si="176">IF(V$3="Yes",V172*V$4,0)</f>
        <v>0</v>
      </c>
      <c r="AG172" s="76">
        <f t="shared" si="176"/>
        <v>0</v>
      </c>
      <c r="AH172" s="77">
        <f t="shared" si="9"/>
        <v>0</v>
      </c>
      <c r="AI172" s="78">
        <f t="shared" si="10"/>
        <v>0</v>
      </c>
      <c r="AJ172" s="73">
        <f t="shared" si="11"/>
        <v>-0.7032959951687775</v>
      </c>
    </row>
    <row r="173" spans="1:36" ht="15" x14ac:dyDescent="0.25">
      <c r="A173" s="38" t="s">
        <v>346</v>
      </c>
      <c r="B173" s="62" t="s">
        <v>83</v>
      </c>
      <c r="C173" s="62" t="s">
        <v>186</v>
      </c>
      <c r="D173" s="62">
        <v>1</v>
      </c>
      <c r="E173" s="63">
        <v>84</v>
      </c>
      <c r="F173" s="64">
        <v>25.8</v>
      </c>
      <c r="G173" s="64">
        <v>0.46720982631421831</v>
      </c>
      <c r="H173" s="64">
        <v>31.8</v>
      </c>
      <c r="I173" s="64">
        <v>-0.16727669318069535</v>
      </c>
      <c r="J173" s="64">
        <v>57.6</v>
      </c>
      <c r="K173" s="64">
        <v>0.11556361568947847</v>
      </c>
      <c r="L173" s="64">
        <v>21.8</v>
      </c>
      <c r="M173" s="64">
        <v>0.70949916007991409</v>
      </c>
      <c r="N173" s="64">
        <v>182.2</v>
      </c>
      <c r="O173" s="64">
        <v>0.20988525323470508</v>
      </c>
      <c r="P173" s="64">
        <v>63.2</v>
      </c>
      <c r="Q173" s="64">
        <v>-0.2922131698885741</v>
      </c>
      <c r="R173" s="64">
        <v>34.700000000000003</v>
      </c>
      <c r="S173" s="64">
        <v>-0.75437337073692046</v>
      </c>
      <c r="T173" s="64">
        <v>11.5</v>
      </c>
      <c r="U173" s="64">
        <v>-1.1492737173140903</v>
      </c>
      <c r="V173" s="65">
        <v>0.14099999999999999</v>
      </c>
      <c r="W173" s="66">
        <v>19</v>
      </c>
      <c r="X173" s="74">
        <f t="shared" si="0"/>
        <v>0</v>
      </c>
      <c r="Y173" s="75">
        <f t="shared" si="1"/>
        <v>0</v>
      </c>
      <c r="Z173" s="75">
        <f t="shared" si="2"/>
        <v>0</v>
      </c>
      <c r="AA173" s="75">
        <f t="shared" si="3"/>
        <v>0</v>
      </c>
      <c r="AB173" s="75">
        <f t="shared" si="4"/>
        <v>0</v>
      </c>
      <c r="AC173" s="75">
        <f t="shared" si="5"/>
        <v>0</v>
      </c>
      <c r="AD173" s="75">
        <f t="shared" si="6"/>
        <v>0</v>
      </c>
      <c r="AE173" s="75">
        <f t="shared" si="7"/>
        <v>0</v>
      </c>
      <c r="AF173" s="75">
        <f t="shared" ref="AF173:AG173" si="177">IF(V$3="Yes",V173*V$4,0)</f>
        <v>0</v>
      </c>
      <c r="AG173" s="76">
        <f t="shared" si="177"/>
        <v>0</v>
      </c>
      <c r="AH173" s="77">
        <f t="shared" si="9"/>
        <v>0</v>
      </c>
      <c r="AI173" s="78">
        <f t="shared" si="10"/>
        <v>0</v>
      </c>
      <c r="AJ173" s="73">
        <f t="shared" si="11"/>
        <v>0.39506055852461053</v>
      </c>
    </row>
    <row r="174" spans="1:36" ht="15" x14ac:dyDescent="0.25">
      <c r="A174" s="38" t="s">
        <v>347</v>
      </c>
      <c r="B174" s="62" t="s">
        <v>41</v>
      </c>
      <c r="C174" s="62" t="s">
        <v>181</v>
      </c>
      <c r="D174" s="62"/>
      <c r="E174" s="63">
        <v>84</v>
      </c>
      <c r="F174" s="64">
        <v>6.8</v>
      </c>
      <c r="G174" s="64">
        <v>-1.3265945816810487</v>
      </c>
      <c r="H174" s="64">
        <v>29.3</v>
      </c>
      <c r="I174" s="64">
        <v>-0.34048756436001232</v>
      </c>
      <c r="J174" s="64">
        <v>36.1</v>
      </c>
      <c r="K174" s="64">
        <v>-0.86514551515224969</v>
      </c>
      <c r="L174" s="64">
        <v>0.9</v>
      </c>
      <c r="M174" s="64">
        <v>-1.2815082471345878</v>
      </c>
      <c r="N174" s="64">
        <v>122.1</v>
      </c>
      <c r="O174" s="64">
        <v>-0.90739645741431418</v>
      </c>
      <c r="P174" s="64">
        <v>61.9</v>
      </c>
      <c r="Q174" s="64">
        <v>-0.31354229168754144</v>
      </c>
      <c r="R174" s="64">
        <v>166.5</v>
      </c>
      <c r="S174" s="64">
        <v>2.2454191123945226</v>
      </c>
      <c r="T174" s="64">
        <v>39</v>
      </c>
      <c r="U174" s="64">
        <v>0.10699541692209648</v>
      </c>
      <c r="V174" s="65">
        <v>5.6000000000000001E-2</v>
      </c>
      <c r="W174" s="66">
        <v>23.75</v>
      </c>
      <c r="X174" s="74">
        <f t="shared" si="0"/>
        <v>0</v>
      </c>
      <c r="Y174" s="75">
        <f t="shared" si="1"/>
        <v>0</v>
      </c>
      <c r="Z174" s="75">
        <f t="shared" si="2"/>
        <v>0</v>
      </c>
      <c r="AA174" s="75">
        <f t="shared" si="3"/>
        <v>0</v>
      </c>
      <c r="AB174" s="75">
        <f t="shared" si="4"/>
        <v>0</v>
      </c>
      <c r="AC174" s="75">
        <f t="shared" si="5"/>
        <v>0</v>
      </c>
      <c r="AD174" s="75">
        <f t="shared" si="6"/>
        <v>0</v>
      </c>
      <c r="AE174" s="75">
        <f t="shared" si="7"/>
        <v>0</v>
      </c>
      <c r="AF174" s="75">
        <f t="shared" ref="AF174:AG174" si="178">IF(V$3="Yes",V174*V$4,0)</f>
        <v>0</v>
      </c>
      <c r="AG174" s="76">
        <f t="shared" si="178"/>
        <v>0</v>
      </c>
      <c r="AH174" s="77">
        <f t="shared" si="9"/>
        <v>0</v>
      </c>
      <c r="AI174" s="78">
        <f t="shared" si="10"/>
        <v>0</v>
      </c>
      <c r="AJ174" s="73">
        <f t="shared" si="11"/>
        <v>-2.378107994835243</v>
      </c>
    </row>
    <row r="175" spans="1:36" ht="15" x14ac:dyDescent="0.25">
      <c r="A175" s="38" t="s">
        <v>348</v>
      </c>
      <c r="B175" s="62" t="s">
        <v>30</v>
      </c>
      <c r="C175" s="62" t="s">
        <v>153</v>
      </c>
      <c r="D175" s="62">
        <v>1</v>
      </c>
      <c r="E175" s="63">
        <v>84</v>
      </c>
      <c r="F175" s="64">
        <v>21.6</v>
      </c>
      <c r="G175" s="64">
        <v>7.0684641388948977E-2</v>
      </c>
      <c r="H175" s="64">
        <v>35.700000000000003</v>
      </c>
      <c r="I175" s="64">
        <v>0.10293226585903949</v>
      </c>
      <c r="J175" s="64">
        <v>57.3</v>
      </c>
      <c r="K175" s="64">
        <v>0.10187930223587321</v>
      </c>
      <c r="L175" s="64">
        <v>23.4</v>
      </c>
      <c r="M175" s="64">
        <v>0.86192077977097659</v>
      </c>
      <c r="N175" s="64">
        <v>149.1</v>
      </c>
      <c r="O175" s="64">
        <v>-0.40545625462690138</v>
      </c>
      <c r="P175" s="64">
        <v>57.8</v>
      </c>
      <c r="Q175" s="64">
        <v>-0.38081106043813012</v>
      </c>
      <c r="R175" s="64">
        <v>73.900000000000006</v>
      </c>
      <c r="S175" s="64">
        <v>0.13782591104420686</v>
      </c>
      <c r="T175" s="64">
        <v>29.4</v>
      </c>
      <c r="U175" s="64">
        <v>-0.33155671721126329</v>
      </c>
      <c r="V175" s="65">
        <v>0.14499999999999999</v>
      </c>
      <c r="W175" s="66">
        <v>18</v>
      </c>
      <c r="X175" s="74">
        <f t="shared" si="0"/>
        <v>0</v>
      </c>
      <c r="Y175" s="75">
        <f t="shared" si="1"/>
        <v>0</v>
      </c>
      <c r="Z175" s="75">
        <f t="shared" si="2"/>
        <v>0</v>
      </c>
      <c r="AA175" s="75">
        <f t="shared" si="3"/>
        <v>0</v>
      </c>
      <c r="AB175" s="75">
        <f t="shared" si="4"/>
        <v>0</v>
      </c>
      <c r="AC175" s="75">
        <f t="shared" si="5"/>
        <v>0</v>
      </c>
      <c r="AD175" s="75">
        <f t="shared" si="6"/>
        <v>0</v>
      </c>
      <c r="AE175" s="75">
        <f t="shared" si="7"/>
        <v>0</v>
      </c>
      <c r="AF175" s="75">
        <f t="shared" ref="AF175:AG175" si="179">IF(V$3="Yes",V175*V$4,0)</f>
        <v>0</v>
      </c>
      <c r="AG175" s="76">
        <f t="shared" si="179"/>
        <v>0</v>
      </c>
      <c r="AH175" s="77">
        <f t="shared" si="9"/>
        <v>0</v>
      </c>
      <c r="AI175" s="78">
        <f t="shared" si="10"/>
        <v>0</v>
      </c>
      <c r="AJ175" s="73">
        <f t="shared" si="11"/>
        <v>0.5046553400535253</v>
      </c>
    </row>
    <row r="176" spans="1:36" ht="15" x14ac:dyDescent="0.25">
      <c r="A176" s="38" t="s">
        <v>349</v>
      </c>
      <c r="B176" s="62" t="s">
        <v>61</v>
      </c>
      <c r="C176" s="62" t="s">
        <v>153</v>
      </c>
      <c r="D176" s="62">
        <v>1</v>
      </c>
      <c r="E176" s="63">
        <v>84</v>
      </c>
      <c r="F176" s="64">
        <v>23.3</v>
      </c>
      <c r="G176" s="64">
        <v>0.23118293052536748</v>
      </c>
      <c r="H176" s="64">
        <v>32.799999999999997</v>
      </c>
      <c r="I176" s="64">
        <v>-9.7992344708968893E-2</v>
      </c>
      <c r="J176" s="64">
        <v>56.1</v>
      </c>
      <c r="K176" s="64">
        <v>4.7142048421451185E-2</v>
      </c>
      <c r="L176" s="64">
        <v>16.8</v>
      </c>
      <c r="M176" s="64">
        <v>0.23318159854534443</v>
      </c>
      <c r="N176" s="64">
        <v>187.4</v>
      </c>
      <c r="O176" s="64">
        <v>0.30655521821598458</v>
      </c>
      <c r="P176" s="64">
        <v>49.6</v>
      </c>
      <c r="Q176" s="64">
        <v>-0.51534859793930787</v>
      </c>
      <c r="R176" s="64">
        <v>55.3</v>
      </c>
      <c r="S176" s="64">
        <v>-0.28551354408663421</v>
      </c>
      <c r="T176" s="64">
        <v>38.1</v>
      </c>
      <c r="U176" s="64">
        <v>6.5881154347094101E-2</v>
      </c>
      <c r="V176" s="65">
        <v>0.124</v>
      </c>
      <c r="W176" s="66">
        <v>18.75</v>
      </c>
      <c r="X176" s="74">
        <f t="shared" si="0"/>
        <v>0</v>
      </c>
      <c r="Y176" s="75">
        <f t="shared" si="1"/>
        <v>0</v>
      </c>
      <c r="Z176" s="75">
        <f t="shared" si="2"/>
        <v>0</v>
      </c>
      <c r="AA176" s="75">
        <f t="shared" si="3"/>
        <v>0</v>
      </c>
      <c r="AB176" s="75">
        <f t="shared" si="4"/>
        <v>0</v>
      </c>
      <c r="AC176" s="75">
        <f t="shared" si="5"/>
        <v>0</v>
      </c>
      <c r="AD176" s="75">
        <f t="shared" si="6"/>
        <v>0</v>
      </c>
      <c r="AE176" s="75">
        <f t="shared" si="7"/>
        <v>0</v>
      </c>
      <c r="AF176" s="75">
        <f t="shared" ref="AF176:AG176" si="180">IF(V$3="Yes",V176*V$4,0)</f>
        <v>0</v>
      </c>
      <c r="AG176" s="76">
        <f t="shared" si="180"/>
        <v>0</v>
      </c>
      <c r="AH176" s="77">
        <f t="shared" si="9"/>
        <v>0</v>
      </c>
      <c r="AI176" s="78">
        <f t="shared" si="10"/>
        <v>0</v>
      </c>
      <c r="AJ176" s="73">
        <f t="shared" si="11"/>
        <v>-1.4120723385491196E-3</v>
      </c>
    </row>
    <row r="177" spans="1:36" ht="15" x14ac:dyDescent="0.25">
      <c r="A177" s="38" t="s">
        <v>350</v>
      </c>
      <c r="B177" s="62" t="s">
        <v>61</v>
      </c>
      <c r="C177" s="62" t="s">
        <v>179</v>
      </c>
      <c r="D177" s="62">
        <v>1</v>
      </c>
      <c r="E177" s="63">
        <v>84</v>
      </c>
      <c r="F177" s="64">
        <v>19.3</v>
      </c>
      <c r="G177" s="64">
        <v>-0.14646010273679405</v>
      </c>
      <c r="H177" s="64">
        <v>42.6</v>
      </c>
      <c r="I177" s="64">
        <v>0.58099427031395412</v>
      </c>
      <c r="J177" s="64">
        <v>61.9</v>
      </c>
      <c r="K177" s="64">
        <v>0.3117054418578239</v>
      </c>
      <c r="L177" s="64">
        <v>21.2</v>
      </c>
      <c r="M177" s="64">
        <v>0.6523410526957657</v>
      </c>
      <c r="N177" s="64">
        <v>200.4</v>
      </c>
      <c r="O177" s="64">
        <v>0.54823013066918369</v>
      </c>
      <c r="P177" s="64">
        <v>21.8</v>
      </c>
      <c r="Q177" s="64">
        <v>-0.97146366410183693</v>
      </c>
      <c r="R177" s="64">
        <v>25.8</v>
      </c>
      <c r="S177" s="64">
        <v>-0.9569390239984521</v>
      </c>
      <c r="T177" s="64">
        <v>17.8</v>
      </c>
      <c r="U177" s="64">
        <v>-0.86147387928907304</v>
      </c>
      <c r="V177" s="65">
        <v>9.6000000000000002E-2</v>
      </c>
      <c r="W177" s="66">
        <v>18</v>
      </c>
      <c r="X177" s="74">
        <f t="shared" si="0"/>
        <v>0</v>
      </c>
      <c r="Y177" s="75">
        <f t="shared" si="1"/>
        <v>0</v>
      </c>
      <c r="Z177" s="75">
        <f t="shared" si="2"/>
        <v>0</v>
      </c>
      <c r="AA177" s="75">
        <f t="shared" si="3"/>
        <v>0</v>
      </c>
      <c r="AB177" s="75">
        <f t="shared" si="4"/>
        <v>0</v>
      </c>
      <c r="AC177" s="75">
        <f t="shared" si="5"/>
        <v>0</v>
      </c>
      <c r="AD177" s="75">
        <f t="shared" si="6"/>
        <v>0</v>
      </c>
      <c r="AE177" s="75">
        <f t="shared" si="7"/>
        <v>0</v>
      </c>
      <c r="AF177" s="75">
        <f t="shared" ref="AF177:AG177" si="181">IF(V$3="Yes",V177*V$4,0)</f>
        <v>0</v>
      </c>
      <c r="AG177" s="76">
        <f t="shared" si="181"/>
        <v>0</v>
      </c>
      <c r="AH177" s="77">
        <f t="shared" si="9"/>
        <v>0</v>
      </c>
      <c r="AI177" s="78">
        <f t="shared" si="10"/>
        <v>0</v>
      </c>
      <c r="AJ177" s="73">
        <f t="shared" si="11"/>
        <v>-4.9868973352253487E-2</v>
      </c>
    </row>
    <row r="178" spans="1:36" ht="15" x14ac:dyDescent="0.25">
      <c r="A178" s="38" t="s">
        <v>351</v>
      </c>
      <c r="B178" s="62" t="s">
        <v>37</v>
      </c>
      <c r="C178" s="62" t="s">
        <v>186</v>
      </c>
      <c r="D178" s="62">
        <v>1</v>
      </c>
      <c r="E178" s="63">
        <v>84</v>
      </c>
      <c r="F178" s="64">
        <v>20.6</v>
      </c>
      <c r="G178" s="64">
        <v>-2.3726116926591569E-2</v>
      </c>
      <c r="H178" s="64">
        <v>37.1</v>
      </c>
      <c r="I178" s="64">
        <v>0.19993035371945705</v>
      </c>
      <c r="J178" s="64">
        <v>57.7</v>
      </c>
      <c r="K178" s="64">
        <v>0.12012505350734699</v>
      </c>
      <c r="L178" s="64">
        <v>20.7</v>
      </c>
      <c r="M178" s="64">
        <v>0.60470929654230854</v>
      </c>
      <c r="N178" s="64">
        <v>181.7</v>
      </c>
      <c r="O178" s="64">
        <v>0.20059006429419737</v>
      </c>
      <c r="P178" s="64">
        <v>61.5</v>
      </c>
      <c r="Q178" s="64">
        <v>-0.32010509839491585</v>
      </c>
      <c r="R178" s="64">
        <v>45.5</v>
      </c>
      <c r="S178" s="64">
        <v>-0.5085633645319162</v>
      </c>
      <c r="T178" s="64">
        <v>31.1</v>
      </c>
      <c r="U178" s="64">
        <v>-0.25389644345848073</v>
      </c>
      <c r="V178" s="65">
        <v>0.113</v>
      </c>
      <c r="W178" s="66">
        <v>17.25</v>
      </c>
      <c r="X178" s="74">
        <f t="shared" si="0"/>
        <v>0</v>
      </c>
      <c r="Y178" s="75">
        <f t="shared" si="1"/>
        <v>0</v>
      </c>
      <c r="Z178" s="75">
        <f t="shared" si="2"/>
        <v>0</v>
      </c>
      <c r="AA178" s="75">
        <f t="shared" si="3"/>
        <v>0</v>
      </c>
      <c r="AB178" s="75">
        <f t="shared" si="4"/>
        <v>0</v>
      </c>
      <c r="AC178" s="75">
        <f t="shared" si="5"/>
        <v>0</v>
      </c>
      <c r="AD178" s="75">
        <f t="shared" si="6"/>
        <v>0</v>
      </c>
      <c r="AE178" s="75">
        <f t="shared" si="7"/>
        <v>0</v>
      </c>
      <c r="AF178" s="75">
        <f t="shared" ref="AF178:AG178" si="182">IF(V$3="Yes",V178*V$4,0)</f>
        <v>0</v>
      </c>
      <c r="AG178" s="76">
        <f t="shared" si="182"/>
        <v>0</v>
      </c>
      <c r="AH178" s="77">
        <f t="shared" si="9"/>
        <v>0</v>
      </c>
      <c r="AI178" s="78">
        <f t="shared" si="10"/>
        <v>0</v>
      </c>
      <c r="AJ178" s="73">
        <f t="shared" si="11"/>
        <v>0.29380029895679444</v>
      </c>
    </row>
    <row r="179" spans="1:36" ht="15" x14ac:dyDescent="0.25">
      <c r="A179" s="38" t="s">
        <v>352</v>
      </c>
      <c r="B179" s="62" t="s">
        <v>66</v>
      </c>
      <c r="C179" s="62" t="s">
        <v>179</v>
      </c>
      <c r="D179" s="62">
        <v>2</v>
      </c>
      <c r="E179" s="63">
        <v>84</v>
      </c>
      <c r="F179" s="64">
        <v>26.8</v>
      </c>
      <c r="G179" s="64">
        <v>0.56162058462975883</v>
      </c>
      <c r="H179" s="64">
        <v>29.5</v>
      </c>
      <c r="I179" s="64">
        <v>-0.32663069466566713</v>
      </c>
      <c r="J179" s="64">
        <v>56.2</v>
      </c>
      <c r="K179" s="64">
        <v>5.1703486239319717E-2</v>
      </c>
      <c r="L179" s="64">
        <v>12</v>
      </c>
      <c r="M179" s="64">
        <v>-0.22408326052784283</v>
      </c>
      <c r="N179" s="64">
        <v>211.8</v>
      </c>
      <c r="O179" s="64">
        <v>0.76016043851275761</v>
      </c>
      <c r="P179" s="64">
        <v>53.7</v>
      </c>
      <c r="Q179" s="64">
        <v>-0.44807982918871886</v>
      </c>
      <c r="R179" s="64">
        <v>27.1</v>
      </c>
      <c r="S179" s="64">
        <v>-0.92735078251081249</v>
      </c>
      <c r="T179" s="64">
        <v>17.3</v>
      </c>
      <c r="U179" s="64">
        <v>-0.88431513627518543</v>
      </c>
      <c r="V179" s="65">
        <v>0.126</v>
      </c>
      <c r="W179" s="66">
        <v>16</v>
      </c>
      <c r="X179" s="74">
        <f t="shared" si="0"/>
        <v>0</v>
      </c>
      <c r="Y179" s="75">
        <f t="shared" si="1"/>
        <v>0</v>
      </c>
      <c r="Z179" s="75">
        <f t="shared" si="2"/>
        <v>0</v>
      </c>
      <c r="AA179" s="75">
        <f t="shared" si="3"/>
        <v>0</v>
      </c>
      <c r="AB179" s="75">
        <f t="shared" si="4"/>
        <v>0</v>
      </c>
      <c r="AC179" s="75">
        <f t="shared" si="5"/>
        <v>0</v>
      </c>
      <c r="AD179" s="75">
        <f t="shared" si="6"/>
        <v>0</v>
      </c>
      <c r="AE179" s="75">
        <f t="shared" si="7"/>
        <v>0</v>
      </c>
      <c r="AF179" s="75">
        <f t="shared" ref="AF179:AG179" si="183">IF(V$3="Yes",V179*V$4,0)</f>
        <v>0</v>
      </c>
      <c r="AG179" s="76">
        <f t="shared" si="183"/>
        <v>0</v>
      </c>
      <c r="AH179" s="77">
        <f t="shared" si="9"/>
        <v>0</v>
      </c>
      <c r="AI179" s="78">
        <f t="shared" si="10"/>
        <v>0</v>
      </c>
      <c r="AJ179" s="73">
        <f t="shared" si="11"/>
        <v>-0.43306675017038015</v>
      </c>
    </row>
    <row r="180" spans="1:36" ht="15" x14ac:dyDescent="0.25">
      <c r="A180" s="38" t="s">
        <v>353</v>
      </c>
      <c r="B180" s="62" t="s">
        <v>41</v>
      </c>
      <c r="C180" s="62" t="s">
        <v>179</v>
      </c>
      <c r="D180" s="62">
        <v>1</v>
      </c>
      <c r="E180" s="63">
        <v>84</v>
      </c>
      <c r="F180" s="64">
        <v>20.2</v>
      </c>
      <c r="G180" s="64">
        <v>-6.1490420252807924E-2</v>
      </c>
      <c r="H180" s="64">
        <v>46.8</v>
      </c>
      <c r="I180" s="64">
        <v>0.87198853389520736</v>
      </c>
      <c r="J180" s="64">
        <v>66.900000000000006</v>
      </c>
      <c r="K180" s="64">
        <v>0.53977733275124973</v>
      </c>
      <c r="L180" s="64">
        <v>20.5</v>
      </c>
      <c r="M180" s="64">
        <v>0.58565659408092596</v>
      </c>
      <c r="N180" s="64">
        <v>148.1</v>
      </c>
      <c r="O180" s="64">
        <v>-0.42404663250791624</v>
      </c>
      <c r="P180" s="64">
        <v>29.4</v>
      </c>
      <c r="Q180" s="64">
        <v>-0.84677033666172108</v>
      </c>
      <c r="R180" s="64">
        <v>31.2</v>
      </c>
      <c r="S180" s="64">
        <v>-0.8340340208959498</v>
      </c>
      <c r="T180" s="64">
        <v>32.6</v>
      </c>
      <c r="U180" s="64">
        <v>-0.18537267250014319</v>
      </c>
      <c r="V180" s="65">
        <v>0.13600000000000001</v>
      </c>
      <c r="W180" s="66">
        <v>16.5</v>
      </c>
      <c r="X180" s="74">
        <f t="shared" si="0"/>
        <v>0</v>
      </c>
      <c r="Y180" s="75">
        <f t="shared" si="1"/>
        <v>0</v>
      </c>
      <c r="Z180" s="75">
        <f t="shared" si="2"/>
        <v>0</v>
      </c>
      <c r="AA180" s="75">
        <f t="shared" si="3"/>
        <v>0</v>
      </c>
      <c r="AB180" s="75">
        <f t="shared" si="4"/>
        <v>0</v>
      </c>
      <c r="AC180" s="75">
        <f t="shared" si="5"/>
        <v>0</v>
      </c>
      <c r="AD180" s="75">
        <f t="shared" si="6"/>
        <v>0</v>
      </c>
      <c r="AE180" s="75">
        <f t="shared" si="7"/>
        <v>0</v>
      </c>
      <c r="AF180" s="75">
        <f t="shared" ref="AF180:AG180" si="184">IF(V$3="Yes",V180*V$4,0)</f>
        <v>0</v>
      </c>
      <c r="AG180" s="76">
        <f t="shared" si="184"/>
        <v>0</v>
      </c>
      <c r="AH180" s="77">
        <f t="shared" si="9"/>
        <v>0</v>
      </c>
      <c r="AI180" s="78">
        <f t="shared" si="10"/>
        <v>0</v>
      </c>
      <c r="AJ180" s="73">
        <f t="shared" si="11"/>
        <v>-0.48819922920368264</v>
      </c>
    </row>
    <row r="181" spans="1:36" ht="15" x14ac:dyDescent="0.25">
      <c r="A181" s="38" t="s">
        <v>354</v>
      </c>
      <c r="B181" s="62" t="s">
        <v>43</v>
      </c>
      <c r="C181" s="62" t="s">
        <v>191</v>
      </c>
      <c r="D181" s="62">
        <v>2</v>
      </c>
      <c r="E181" s="63">
        <v>84</v>
      </c>
      <c r="F181" s="64">
        <v>28.3</v>
      </c>
      <c r="G181" s="64">
        <v>0.7032367221030692</v>
      </c>
      <c r="H181" s="64">
        <v>26.6</v>
      </c>
      <c r="I181" s="64">
        <v>-0.52755530523367455</v>
      </c>
      <c r="J181" s="64">
        <v>54.9</v>
      </c>
      <c r="K181" s="64">
        <v>-7.5952053929711641E-3</v>
      </c>
      <c r="L181" s="64">
        <v>10.9</v>
      </c>
      <c r="M181" s="64">
        <v>-0.32887312406544805</v>
      </c>
      <c r="N181" s="64">
        <v>209.7</v>
      </c>
      <c r="O181" s="64">
        <v>0.72112064496262585</v>
      </c>
      <c r="P181" s="64">
        <v>72.7</v>
      </c>
      <c r="Q181" s="64">
        <v>-0.13634651058842934</v>
      </c>
      <c r="R181" s="64">
        <v>24.9</v>
      </c>
      <c r="S181" s="64">
        <v>-0.97742319118220244</v>
      </c>
      <c r="T181" s="64">
        <v>38.1</v>
      </c>
      <c r="U181" s="64">
        <v>6.5881154347094101E-2</v>
      </c>
      <c r="V181" s="65">
        <v>0.13500000000000001</v>
      </c>
      <c r="W181" s="66">
        <v>16.5</v>
      </c>
      <c r="X181" s="74">
        <f t="shared" si="0"/>
        <v>0</v>
      </c>
      <c r="Y181" s="75">
        <f t="shared" si="1"/>
        <v>0</v>
      </c>
      <c r="Z181" s="75">
        <f t="shared" si="2"/>
        <v>0</v>
      </c>
      <c r="AA181" s="75">
        <f t="shared" si="3"/>
        <v>0</v>
      </c>
      <c r="AB181" s="75">
        <f t="shared" si="4"/>
        <v>0</v>
      </c>
      <c r="AC181" s="75">
        <f t="shared" si="5"/>
        <v>0</v>
      </c>
      <c r="AD181" s="75">
        <f t="shared" si="6"/>
        <v>0</v>
      </c>
      <c r="AE181" s="75">
        <f t="shared" si="7"/>
        <v>0</v>
      </c>
      <c r="AF181" s="75">
        <f t="shared" ref="AF181:AG181" si="185">IF(V$3="Yes",V181*V$4,0)</f>
        <v>0</v>
      </c>
      <c r="AG181" s="76">
        <f t="shared" si="185"/>
        <v>0</v>
      </c>
      <c r="AH181" s="77">
        <f t="shared" si="9"/>
        <v>0</v>
      </c>
      <c r="AI181" s="78">
        <f t="shared" si="10"/>
        <v>0</v>
      </c>
      <c r="AJ181" s="73">
        <f t="shared" si="11"/>
        <v>-0.39702743402323415</v>
      </c>
    </row>
    <row r="182" spans="1:36" ht="15" x14ac:dyDescent="0.25">
      <c r="A182" s="38" t="s">
        <v>355</v>
      </c>
      <c r="B182" s="62" t="s">
        <v>74</v>
      </c>
      <c r="C182" s="62" t="s">
        <v>181</v>
      </c>
      <c r="D182" s="62">
        <v>2</v>
      </c>
      <c r="E182" s="63">
        <v>84</v>
      </c>
      <c r="F182" s="64">
        <v>9.4</v>
      </c>
      <c r="G182" s="64">
        <v>-1.0811266100606438</v>
      </c>
      <c r="H182" s="64">
        <v>22.5</v>
      </c>
      <c r="I182" s="64">
        <v>-0.81162113396775448</v>
      </c>
      <c r="J182" s="64">
        <v>31.9</v>
      </c>
      <c r="K182" s="64">
        <v>-1.0567259035027272</v>
      </c>
      <c r="L182" s="64">
        <v>5.6</v>
      </c>
      <c r="M182" s="64">
        <v>-0.83376973929209208</v>
      </c>
      <c r="N182" s="64">
        <v>153.4</v>
      </c>
      <c r="O182" s="64">
        <v>-0.32551762973853521</v>
      </c>
      <c r="P182" s="64">
        <v>79.7</v>
      </c>
      <c r="Q182" s="64">
        <v>-2.1497393209375087E-2</v>
      </c>
      <c r="R182" s="64">
        <v>144.80000000000001</v>
      </c>
      <c r="S182" s="64">
        <v>1.7515230814085423</v>
      </c>
      <c r="T182" s="64">
        <v>32.4</v>
      </c>
      <c r="U182" s="64">
        <v>-0.19450917529458839</v>
      </c>
      <c r="V182" s="65">
        <v>6.0999999999999999E-2</v>
      </c>
      <c r="W182" s="66">
        <v>20.75</v>
      </c>
      <c r="X182" s="74">
        <f t="shared" si="0"/>
        <v>0</v>
      </c>
      <c r="Y182" s="75">
        <f t="shared" si="1"/>
        <v>0</v>
      </c>
      <c r="Z182" s="75">
        <f t="shared" si="2"/>
        <v>0</v>
      </c>
      <c r="AA182" s="75">
        <f t="shared" si="3"/>
        <v>0</v>
      </c>
      <c r="AB182" s="75">
        <f t="shared" si="4"/>
        <v>0</v>
      </c>
      <c r="AC182" s="75">
        <f t="shared" si="5"/>
        <v>0</v>
      </c>
      <c r="AD182" s="75">
        <f t="shared" si="6"/>
        <v>0</v>
      </c>
      <c r="AE182" s="75">
        <f t="shared" si="7"/>
        <v>0</v>
      </c>
      <c r="AF182" s="75">
        <f t="shared" ref="AF182:AG182" si="186">IF(V$3="Yes",V182*V$4,0)</f>
        <v>0</v>
      </c>
      <c r="AG182" s="76">
        <f t="shared" si="186"/>
        <v>0</v>
      </c>
      <c r="AH182" s="77">
        <f t="shared" si="9"/>
        <v>0</v>
      </c>
      <c r="AI182" s="78">
        <f t="shared" si="10"/>
        <v>0</v>
      </c>
      <c r="AJ182" s="73">
        <f t="shared" si="11"/>
        <v>-1.6865016286150485</v>
      </c>
    </row>
    <row r="183" spans="1:36" ht="15" x14ac:dyDescent="0.25">
      <c r="A183" s="38" t="s">
        <v>356</v>
      </c>
      <c r="B183" s="62" t="s">
        <v>68</v>
      </c>
      <c r="C183" s="62" t="s">
        <v>191</v>
      </c>
      <c r="D183" s="62">
        <v>2</v>
      </c>
      <c r="E183" s="63">
        <v>84</v>
      </c>
      <c r="F183" s="64">
        <v>22.7</v>
      </c>
      <c r="G183" s="64">
        <v>0.17453647553604293</v>
      </c>
      <c r="H183" s="64">
        <v>37.700000000000003</v>
      </c>
      <c r="I183" s="64">
        <v>0.24150096280249286</v>
      </c>
      <c r="J183" s="64">
        <v>60.4</v>
      </c>
      <c r="K183" s="64">
        <v>0.24328387458979661</v>
      </c>
      <c r="L183" s="64">
        <v>4.5</v>
      </c>
      <c r="M183" s="64">
        <v>-0.93855960282969741</v>
      </c>
      <c r="N183" s="64">
        <v>131.19999999999999</v>
      </c>
      <c r="O183" s="64">
        <v>-0.73822401869707543</v>
      </c>
      <c r="P183" s="64">
        <v>139.30000000000001</v>
      </c>
      <c r="Q183" s="64">
        <v>0.95636080618942854</v>
      </c>
      <c r="R183" s="64">
        <v>37.799999999999997</v>
      </c>
      <c r="S183" s="64">
        <v>-0.68381679488178038</v>
      </c>
      <c r="T183" s="64">
        <v>11.2</v>
      </c>
      <c r="U183" s="64">
        <v>-1.1629784715057578</v>
      </c>
      <c r="V183" s="65">
        <v>0.17299999999999999</v>
      </c>
      <c r="W183" s="66">
        <v>16</v>
      </c>
      <c r="X183" s="74">
        <f t="shared" si="0"/>
        <v>0</v>
      </c>
      <c r="Y183" s="75">
        <f t="shared" si="1"/>
        <v>0</v>
      </c>
      <c r="Z183" s="75">
        <f t="shared" si="2"/>
        <v>0</v>
      </c>
      <c r="AA183" s="75">
        <f t="shared" si="3"/>
        <v>0</v>
      </c>
      <c r="AB183" s="75">
        <f t="shared" si="4"/>
        <v>0</v>
      </c>
      <c r="AC183" s="75">
        <f t="shared" si="5"/>
        <v>0</v>
      </c>
      <c r="AD183" s="75">
        <f t="shared" si="6"/>
        <v>0</v>
      </c>
      <c r="AE183" s="75">
        <f t="shared" si="7"/>
        <v>0</v>
      </c>
      <c r="AF183" s="75">
        <f t="shared" ref="AF183:AG183" si="187">IF(V$3="Yes",V183*V$4,0)</f>
        <v>0</v>
      </c>
      <c r="AG183" s="76">
        <f t="shared" si="187"/>
        <v>0</v>
      </c>
      <c r="AH183" s="77">
        <f t="shared" si="9"/>
        <v>0</v>
      </c>
      <c r="AI183" s="78">
        <f t="shared" si="10"/>
        <v>0</v>
      </c>
      <c r="AJ183" s="73">
        <f t="shared" si="11"/>
        <v>-1.0918588857407192</v>
      </c>
    </row>
    <row r="184" spans="1:36" ht="15" x14ac:dyDescent="0.25">
      <c r="A184" s="38" t="s">
        <v>357</v>
      </c>
      <c r="B184" s="62" t="s">
        <v>72</v>
      </c>
      <c r="C184" s="62" t="s">
        <v>179</v>
      </c>
      <c r="D184" s="62">
        <v>2</v>
      </c>
      <c r="E184" s="63">
        <v>84</v>
      </c>
      <c r="F184" s="64">
        <v>24.5</v>
      </c>
      <c r="G184" s="64">
        <v>0.34447584050401586</v>
      </c>
      <c r="H184" s="64">
        <v>36.700000000000003</v>
      </c>
      <c r="I184" s="64">
        <v>0.17221661433076668</v>
      </c>
      <c r="J184" s="64">
        <v>61.2</v>
      </c>
      <c r="K184" s="64">
        <v>0.27977537713274486</v>
      </c>
      <c r="L184" s="64">
        <v>14.8</v>
      </c>
      <c r="M184" s="64">
        <v>4.2654573931516337E-2</v>
      </c>
      <c r="N184" s="64">
        <v>186.9</v>
      </c>
      <c r="O184" s="64">
        <v>0.29726002927547746</v>
      </c>
      <c r="P184" s="64">
        <v>15.2</v>
      </c>
      <c r="Q184" s="64">
        <v>-1.0797499747735166</v>
      </c>
      <c r="R184" s="64">
        <v>35.5</v>
      </c>
      <c r="S184" s="64">
        <v>-0.73616522212914248</v>
      </c>
      <c r="T184" s="64">
        <v>37.9</v>
      </c>
      <c r="U184" s="64">
        <v>5.6744651552649059E-2</v>
      </c>
      <c r="V184" s="65">
        <v>0.13100000000000001</v>
      </c>
      <c r="W184" s="66">
        <v>16.75</v>
      </c>
      <c r="X184" s="74">
        <f t="shared" si="0"/>
        <v>0</v>
      </c>
      <c r="Y184" s="75">
        <f t="shared" si="1"/>
        <v>0</v>
      </c>
      <c r="Z184" s="75">
        <f t="shared" si="2"/>
        <v>0</v>
      </c>
      <c r="AA184" s="75">
        <f t="shared" si="3"/>
        <v>0</v>
      </c>
      <c r="AB184" s="75">
        <f t="shared" si="4"/>
        <v>0</v>
      </c>
      <c r="AC184" s="75">
        <f t="shared" si="5"/>
        <v>0</v>
      </c>
      <c r="AD184" s="75">
        <f t="shared" si="6"/>
        <v>0</v>
      </c>
      <c r="AE184" s="75">
        <f t="shared" si="7"/>
        <v>0</v>
      </c>
      <c r="AF184" s="75">
        <f t="shared" ref="AF184:AG184" si="188">IF(V$3="Yes",V184*V$4,0)</f>
        <v>0</v>
      </c>
      <c r="AG184" s="76">
        <f t="shared" si="188"/>
        <v>0</v>
      </c>
      <c r="AH184" s="77">
        <f t="shared" si="9"/>
        <v>0</v>
      </c>
      <c r="AI184" s="78">
        <f t="shared" si="10"/>
        <v>0</v>
      </c>
      <c r="AJ184" s="73">
        <f t="shared" si="11"/>
        <v>-0.73900357772706371</v>
      </c>
    </row>
    <row r="185" spans="1:36" ht="15" x14ac:dyDescent="0.25">
      <c r="A185" s="38" t="s">
        <v>358</v>
      </c>
      <c r="B185" s="62" t="s">
        <v>37</v>
      </c>
      <c r="C185" s="62" t="s">
        <v>153</v>
      </c>
      <c r="D185" s="62">
        <v>2</v>
      </c>
      <c r="E185" s="63">
        <v>84</v>
      </c>
      <c r="F185" s="64">
        <v>27.9</v>
      </c>
      <c r="G185" s="64">
        <v>0.66547241877685281</v>
      </c>
      <c r="H185" s="64">
        <v>23.1</v>
      </c>
      <c r="I185" s="64">
        <v>-0.77005052488471848</v>
      </c>
      <c r="J185" s="64">
        <v>50.9</v>
      </c>
      <c r="K185" s="64">
        <v>-0.19005271810771135</v>
      </c>
      <c r="L185" s="64">
        <v>6.7</v>
      </c>
      <c r="M185" s="64">
        <v>-0.72897987575448664</v>
      </c>
      <c r="N185" s="64">
        <v>182.2</v>
      </c>
      <c r="O185" s="64">
        <v>0.20988525323470508</v>
      </c>
      <c r="P185" s="64">
        <v>101.1</v>
      </c>
      <c r="Q185" s="64">
        <v>0.32961276563516156</v>
      </c>
      <c r="R185" s="64">
        <v>58.9</v>
      </c>
      <c r="S185" s="64">
        <v>-0.20357687535163277</v>
      </c>
      <c r="T185" s="64">
        <v>42.2</v>
      </c>
      <c r="U185" s="64">
        <v>0.25317946163321658</v>
      </c>
      <c r="V185" s="65">
        <v>0.153</v>
      </c>
      <c r="W185" s="66">
        <v>18.5</v>
      </c>
      <c r="X185" s="74">
        <f t="shared" si="0"/>
        <v>0</v>
      </c>
      <c r="Y185" s="75">
        <f t="shared" si="1"/>
        <v>0</v>
      </c>
      <c r="Z185" s="75">
        <f t="shared" si="2"/>
        <v>0</v>
      </c>
      <c r="AA185" s="75">
        <f t="shared" si="3"/>
        <v>0</v>
      </c>
      <c r="AB185" s="75">
        <f t="shared" si="4"/>
        <v>0</v>
      </c>
      <c r="AC185" s="75">
        <f t="shared" si="5"/>
        <v>0</v>
      </c>
      <c r="AD185" s="75">
        <f t="shared" si="6"/>
        <v>0</v>
      </c>
      <c r="AE185" s="75">
        <f t="shared" si="7"/>
        <v>0</v>
      </c>
      <c r="AF185" s="75">
        <f t="shared" ref="AF185:AG185" si="189">IF(V$3="Yes",V185*V$4,0)</f>
        <v>0</v>
      </c>
      <c r="AG185" s="76">
        <f t="shared" si="189"/>
        <v>0</v>
      </c>
      <c r="AH185" s="77">
        <f t="shared" si="9"/>
        <v>0</v>
      </c>
      <c r="AI185" s="78">
        <f t="shared" si="10"/>
        <v>0</v>
      </c>
      <c r="AJ185" s="73">
        <f t="shared" si="11"/>
        <v>-0.51659117307023472</v>
      </c>
    </row>
    <row r="186" spans="1:36" ht="15" x14ac:dyDescent="0.25">
      <c r="A186" s="38" t="s">
        <v>359</v>
      </c>
      <c r="B186" s="62" t="s">
        <v>47</v>
      </c>
      <c r="C186" s="62" t="s">
        <v>183</v>
      </c>
      <c r="D186" s="62">
        <v>2</v>
      </c>
      <c r="E186" s="63">
        <v>84</v>
      </c>
      <c r="F186" s="64">
        <v>20.9</v>
      </c>
      <c r="G186" s="64">
        <v>4.5971105680703561E-3</v>
      </c>
      <c r="H186" s="64">
        <v>37.4</v>
      </c>
      <c r="I186" s="64">
        <v>0.22071565826097472</v>
      </c>
      <c r="J186" s="64">
        <v>58.3</v>
      </c>
      <c r="K186" s="64">
        <v>0.14749368041455785</v>
      </c>
      <c r="L186" s="64">
        <v>14.3</v>
      </c>
      <c r="M186" s="64">
        <v>-4.9771822219405563E-3</v>
      </c>
      <c r="N186" s="64">
        <v>159.4</v>
      </c>
      <c r="O186" s="64">
        <v>-0.21397536245244334</v>
      </c>
      <c r="P186" s="64">
        <v>52.3</v>
      </c>
      <c r="Q186" s="64">
        <v>-0.47104965266452981</v>
      </c>
      <c r="R186" s="64">
        <v>65.2</v>
      </c>
      <c r="S186" s="64">
        <v>-6.0187705065380015E-2</v>
      </c>
      <c r="T186" s="64">
        <v>24</v>
      </c>
      <c r="U186" s="64">
        <v>-0.57824229266127825</v>
      </c>
      <c r="V186" s="65">
        <v>0.13100000000000001</v>
      </c>
      <c r="W186" s="66">
        <v>19.25</v>
      </c>
      <c r="X186" s="74">
        <f t="shared" si="0"/>
        <v>0</v>
      </c>
      <c r="Y186" s="75">
        <f t="shared" si="1"/>
        <v>0</v>
      </c>
      <c r="Z186" s="75">
        <f t="shared" si="2"/>
        <v>0</v>
      </c>
      <c r="AA186" s="75">
        <f t="shared" si="3"/>
        <v>0</v>
      </c>
      <c r="AB186" s="75">
        <f t="shared" si="4"/>
        <v>0</v>
      </c>
      <c r="AC186" s="75">
        <f t="shared" si="5"/>
        <v>0</v>
      </c>
      <c r="AD186" s="75">
        <f t="shared" si="6"/>
        <v>0</v>
      </c>
      <c r="AE186" s="75">
        <f t="shared" si="7"/>
        <v>0</v>
      </c>
      <c r="AF186" s="75">
        <f t="shared" ref="AF186:AG186" si="190">IF(V$3="Yes",V186*V$4,0)</f>
        <v>0</v>
      </c>
      <c r="AG186" s="76">
        <f t="shared" si="190"/>
        <v>0</v>
      </c>
      <c r="AH186" s="77">
        <f t="shared" si="9"/>
        <v>0</v>
      </c>
      <c r="AI186" s="78">
        <f t="shared" si="10"/>
        <v>0</v>
      </c>
      <c r="AJ186" s="73">
        <f t="shared" si="11"/>
        <v>-0.47179140496764471</v>
      </c>
    </row>
    <row r="187" spans="1:36" ht="15" x14ac:dyDescent="0.25">
      <c r="A187" s="38" t="s">
        <v>360</v>
      </c>
      <c r="B187" s="62" t="s">
        <v>63</v>
      </c>
      <c r="C187" s="62" t="s">
        <v>181</v>
      </c>
      <c r="D187" s="62"/>
      <c r="E187" s="63">
        <v>84</v>
      </c>
      <c r="F187" s="64">
        <v>9</v>
      </c>
      <c r="G187" s="64">
        <v>-1.1188909133868601</v>
      </c>
      <c r="H187" s="64">
        <v>29.7</v>
      </c>
      <c r="I187" s="64">
        <v>-0.31277382497132172</v>
      </c>
      <c r="J187" s="64">
        <v>38.6</v>
      </c>
      <c r="K187" s="64">
        <v>-0.75110956970553711</v>
      </c>
      <c r="L187" s="64">
        <v>3.3</v>
      </c>
      <c r="M187" s="64">
        <v>-1.0528758175979942</v>
      </c>
      <c r="N187" s="64">
        <v>102.1</v>
      </c>
      <c r="O187" s="64">
        <v>-1.27920401503462</v>
      </c>
      <c r="P187" s="64">
        <v>52.2</v>
      </c>
      <c r="Q187" s="64">
        <v>-0.47269035434137346</v>
      </c>
      <c r="R187" s="64">
        <v>158.6</v>
      </c>
      <c r="S187" s="64">
        <v>2.0656136448927143</v>
      </c>
      <c r="T187" s="64">
        <v>25.2</v>
      </c>
      <c r="U187" s="64">
        <v>-0.52342327589460824</v>
      </c>
      <c r="V187" s="65">
        <v>8.7999999999999995E-2</v>
      </c>
      <c r="W187" s="66">
        <v>24</v>
      </c>
      <c r="X187" s="74">
        <f t="shared" si="0"/>
        <v>0</v>
      </c>
      <c r="Y187" s="75">
        <f t="shared" si="1"/>
        <v>0</v>
      </c>
      <c r="Z187" s="75">
        <f t="shared" si="2"/>
        <v>0</v>
      </c>
      <c r="AA187" s="75">
        <f t="shared" si="3"/>
        <v>0</v>
      </c>
      <c r="AB187" s="75">
        <f t="shared" si="4"/>
        <v>0</v>
      </c>
      <c r="AC187" s="75">
        <f t="shared" si="5"/>
        <v>0</v>
      </c>
      <c r="AD187" s="75">
        <f t="shared" si="6"/>
        <v>0</v>
      </c>
      <c r="AE187" s="75">
        <f t="shared" si="7"/>
        <v>0</v>
      </c>
      <c r="AF187" s="75">
        <f t="shared" ref="AF187:AG187" si="191">IF(V$3="Yes",V187*V$4,0)</f>
        <v>0</v>
      </c>
      <c r="AG187" s="76">
        <f t="shared" si="191"/>
        <v>0</v>
      </c>
      <c r="AH187" s="77">
        <f t="shared" si="9"/>
        <v>0</v>
      </c>
      <c r="AI187" s="78">
        <f t="shared" si="10"/>
        <v>0</v>
      </c>
      <c r="AJ187" s="73">
        <f t="shared" si="11"/>
        <v>-2.5472902825930746</v>
      </c>
    </row>
    <row r="188" spans="1:36" ht="15" x14ac:dyDescent="0.25">
      <c r="A188" s="38" t="s">
        <v>361</v>
      </c>
      <c r="B188" s="62" t="s">
        <v>66</v>
      </c>
      <c r="C188" s="62" t="s">
        <v>191</v>
      </c>
      <c r="D188" s="62">
        <v>2</v>
      </c>
      <c r="E188" s="63">
        <v>84</v>
      </c>
      <c r="F188" s="64">
        <v>21.4</v>
      </c>
      <c r="G188" s="64">
        <v>5.1802489725840457E-2</v>
      </c>
      <c r="H188" s="64">
        <v>40</v>
      </c>
      <c r="I188" s="64">
        <v>0.40085496428746442</v>
      </c>
      <c r="J188" s="64">
        <v>61.4</v>
      </c>
      <c r="K188" s="64">
        <v>0.28889825276848158</v>
      </c>
      <c r="L188" s="64">
        <v>12.7</v>
      </c>
      <c r="M188" s="64">
        <v>-0.15739880191300304</v>
      </c>
      <c r="N188" s="64">
        <v>174</v>
      </c>
      <c r="O188" s="64">
        <v>5.7444154610379876E-2</v>
      </c>
      <c r="P188" s="64">
        <v>52.9</v>
      </c>
      <c r="Q188" s="64">
        <v>-0.46120544260346796</v>
      </c>
      <c r="R188" s="64">
        <v>31.1</v>
      </c>
      <c r="S188" s="64">
        <v>-0.83631003947192206</v>
      </c>
      <c r="T188" s="64">
        <v>57.8</v>
      </c>
      <c r="U188" s="64">
        <v>0.96582667959992619</v>
      </c>
      <c r="V188" s="65">
        <v>0.123</v>
      </c>
      <c r="W188" s="66">
        <v>17.25</v>
      </c>
      <c r="X188" s="74">
        <f t="shared" si="0"/>
        <v>0</v>
      </c>
      <c r="Y188" s="75">
        <f t="shared" si="1"/>
        <v>0</v>
      </c>
      <c r="Z188" s="75">
        <f t="shared" si="2"/>
        <v>0</v>
      </c>
      <c r="AA188" s="75">
        <f t="shared" si="3"/>
        <v>0</v>
      </c>
      <c r="AB188" s="75">
        <f t="shared" si="4"/>
        <v>0</v>
      </c>
      <c r="AC188" s="75">
        <f t="shared" si="5"/>
        <v>0</v>
      </c>
      <c r="AD188" s="75">
        <f t="shared" si="6"/>
        <v>0</v>
      </c>
      <c r="AE188" s="75">
        <f t="shared" si="7"/>
        <v>0</v>
      </c>
      <c r="AF188" s="75">
        <f t="shared" ref="AF188:AG188" si="192">IF(V$3="Yes",V188*V$4,0)</f>
        <v>0</v>
      </c>
      <c r="AG188" s="76">
        <f t="shared" si="192"/>
        <v>0</v>
      </c>
      <c r="AH188" s="77">
        <f t="shared" si="9"/>
        <v>0</v>
      </c>
      <c r="AI188" s="78">
        <f t="shared" si="10"/>
        <v>0</v>
      </c>
      <c r="AJ188" s="73">
        <f t="shared" si="11"/>
        <v>-0.82562075837588567</v>
      </c>
    </row>
    <row r="189" spans="1:36" ht="15" x14ac:dyDescent="0.25">
      <c r="A189" s="38" t="s">
        <v>362</v>
      </c>
      <c r="B189" s="62" t="s">
        <v>70</v>
      </c>
      <c r="C189" s="62" t="s">
        <v>191</v>
      </c>
      <c r="D189" s="62">
        <v>1</v>
      </c>
      <c r="E189" s="63">
        <v>84</v>
      </c>
      <c r="F189" s="64">
        <v>23.8</v>
      </c>
      <c r="G189" s="64">
        <v>0.27838830968313755</v>
      </c>
      <c r="H189" s="64">
        <v>35.700000000000003</v>
      </c>
      <c r="I189" s="64">
        <v>0.10293226585903949</v>
      </c>
      <c r="J189" s="64">
        <v>59.5</v>
      </c>
      <c r="K189" s="64">
        <v>0.2022309342289802</v>
      </c>
      <c r="L189" s="64">
        <v>16.5</v>
      </c>
      <c r="M189" s="64">
        <v>0.20460254485327009</v>
      </c>
      <c r="N189" s="64">
        <v>181.7</v>
      </c>
      <c r="O189" s="64">
        <v>0.20059006429419737</v>
      </c>
      <c r="P189" s="64">
        <v>29.9</v>
      </c>
      <c r="Q189" s="64">
        <v>-0.83856682827750306</v>
      </c>
      <c r="R189" s="64">
        <v>39.9</v>
      </c>
      <c r="S189" s="64">
        <v>-0.6360204047863629</v>
      </c>
      <c r="T189" s="64">
        <v>20</v>
      </c>
      <c r="U189" s="64">
        <v>-0.76097234855017815</v>
      </c>
      <c r="V189" s="65">
        <v>0.13100000000000001</v>
      </c>
      <c r="W189" s="66">
        <v>16.75</v>
      </c>
      <c r="X189" s="74">
        <f t="shared" si="0"/>
        <v>0</v>
      </c>
      <c r="Y189" s="75">
        <f t="shared" si="1"/>
        <v>0</v>
      </c>
      <c r="Z189" s="75">
        <f t="shared" si="2"/>
        <v>0</v>
      </c>
      <c r="AA189" s="75">
        <f t="shared" si="3"/>
        <v>0</v>
      </c>
      <c r="AB189" s="75">
        <f t="shared" si="4"/>
        <v>0</v>
      </c>
      <c r="AC189" s="75">
        <f t="shared" si="5"/>
        <v>0</v>
      </c>
      <c r="AD189" s="75">
        <f t="shared" si="6"/>
        <v>0</v>
      </c>
      <c r="AE189" s="75">
        <f t="shared" si="7"/>
        <v>0</v>
      </c>
      <c r="AF189" s="75">
        <f t="shared" ref="AF189:AG189" si="193">IF(V$3="Yes",V189*V$4,0)</f>
        <v>0</v>
      </c>
      <c r="AG189" s="76">
        <f t="shared" si="193"/>
        <v>0</v>
      </c>
      <c r="AH189" s="77">
        <f t="shared" si="9"/>
        <v>0</v>
      </c>
      <c r="AI189" s="78">
        <f t="shared" si="10"/>
        <v>0</v>
      </c>
      <c r="AJ189" s="73">
        <f t="shared" si="11"/>
        <v>-0.49231623961419413</v>
      </c>
    </row>
    <row r="190" spans="1:36" ht="15" x14ac:dyDescent="0.25">
      <c r="A190" s="38" t="s">
        <v>363</v>
      </c>
      <c r="B190" s="62" t="s">
        <v>34</v>
      </c>
      <c r="C190" s="62" t="s">
        <v>183</v>
      </c>
      <c r="D190" s="62">
        <v>2</v>
      </c>
      <c r="E190" s="63">
        <v>84</v>
      </c>
      <c r="F190" s="64">
        <v>22.9</v>
      </c>
      <c r="G190" s="64">
        <v>0.19341862719915112</v>
      </c>
      <c r="H190" s="64">
        <v>21.9</v>
      </c>
      <c r="I190" s="64">
        <v>-0.85319174305079082</v>
      </c>
      <c r="J190" s="64">
        <v>44.8</v>
      </c>
      <c r="K190" s="64">
        <v>-0.46830042499768998</v>
      </c>
      <c r="L190" s="64">
        <v>5.7</v>
      </c>
      <c r="M190" s="64">
        <v>-0.82424338806140063</v>
      </c>
      <c r="N190" s="64">
        <v>191.4</v>
      </c>
      <c r="O190" s="64">
        <v>0.38091672974004565</v>
      </c>
      <c r="P190" s="64">
        <v>179.2</v>
      </c>
      <c r="Q190" s="64">
        <v>1.6110007752500368</v>
      </c>
      <c r="R190" s="64">
        <v>57.1</v>
      </c>
      <c r="S190" s="64">
        <v>-0.24454520971913341</v>
      </c>
      <c r="T190" s="64">
        <v>56</v>
      </c>
      <c r="U190" s="64">
        <v>0.88359815444992118</v>
      </c>
      <c r="V190" s="65">
        <v>0.12</v>
      </c>
      <c r="W190" s="66">
        <v>17</v>
      </c>
      <c r="X190" s="74">
        <f t="shared" si="0"/>
        <v>0</v>
      </c>
      <c r="Y190" s="75">
        <f t="shared" si="1"/>
        <v>0</v>
      </c>
      <c r="Z190" s="75">
        <f t="shared" si="2"/>
        <v>0</v>
      </c>
      <c r="AA190" s="75">
        <f t="shared" si="3"/>
        <v>0</v>
      </c>
      <c r="AB190" s="75">
        <f t="shared" si="4"/>
        <v>0</v>
      </c>
      <c r="AC190" s="75">
        <f t="shared" si="5"/>
        <v>0</v>
      </c>
      <c r="AD190" s="75">
        <f t="shared" si="6"/>
        <v>0</v>
      </c>
      <c r="AE190" s="75">
        <f t="shared" si="7"/>
        <v>0</v>
      </c>
      <c r="AF190" s="75">
        <f t="shared" ref="AF190:AG190" si="194">IF(V$3="Yes",V190*V$4,0)</f>
        <v>0</v>
      </c>
      <c r="AG190" s="76">
        <f t="shared" si="194"/>
        <v>0</v>
      </c>
      <c r="AH190" s="77">
        <f t="shared" si="9"/>
        <v>0</v>
      </c>
      <c r="AI190" s="78">
        <f t="shared" si="10"/>
        <v>0</v>
      </c>
      <c r="AJ190" s="73">
        <f t="shared" si="11"/>
        <v>6.362775871859358E-2</v>
      </c>
    </row>
    <row r="191" spans="1:36" ht="15" x14ac:dyDescent="0.25">
      <c r="A191" s="38" t="s">
        <v>364</v>
      </c>
      <c r="B191" s="62" t="s">
        <v>19</v>
      </c>
      <c r="C191" s="62" t="s">
        <v>183</v>
      </c>
      <c r="D191" s="62"/>
      <c r="E191" s="63">
        <v>84</v>
      </c>
      <c r="F191" s="64">
        <v>20.7</v>
      </c>
      <c r="G191" s="64">
        <v>-1.4285041095037821E-2</v>
      </c>
      <c r="H191" s="64">
        <v>24.4</v>
      </c>
      <c r="I191" s="64">
        <v>-0.67998087187147382</v>
      </c>
      <c r="J191" s="64">
        <v>45</v>
      </c>
      <c r="K191" s="64">
        <v>-0.45917754936195293</v>
      </c>
      <c r="L191" s="64">
        <v>6.4</v>
      </c>
      <c r="M191" s="64">
        <v>-0.75755892944656078</v>
      </c>
      <c r="N191" s="64">
        <v>177.6</v>
      </c>
      <c r="O191" s="64">
        <v>0.12436951498203477</v>
      </c>
      <c r="P191" s="64">
        <v>169.4</v>
      </c>
      <c r="Q191" s="64">
        <v>1.450212010919361</v>
      </c>
      <c r="R191" s="64">
        <v>73.599999999999994</v>
      </c>
      <c r="S191" s="64">
        <v>0.13099785531628971</v>
      </c>
      <c r="T191" s="64">
        <v>46</v>
      </c>
      <c r="U191" s="64">
        <v>0.42677301472767182</v>
      </c>
      <c r="V191" s="65">
        <v>0.11600000000000001</v>
      </c>
      <c r="W191" s="66">
        <v>16.75</v>
      </c>
      <c r="X191" s="74">
        <f t="shared" si="0"/>
        <v>0</v>
      </c>
      <c r="Y191" s="75">
        <f t="shared" si="1"/>
        <v>0</v>
      </c>
      <c r="Z191" s="75">
        <f t="shared" si="2"/>
        <v>0</v>
      </c>
      <c r="AA191" s="75">
        <f t="shared" si="3"/>
        <v>0</v>
      </c>
      <c r="AB191" s="75">
        <f t="shared" si="4"/>
        <v>0</v>
      </c>
      <c r="AC191" s="75">
        <f t="shared" si="5"/>
        <v>0</v>
      </c>
      <c r="AD191" s="75">
        <f t="shared" si="6"/>
        <v>0</v>
      </c>
      <c r="AE191" s="75">
        <f t="shared" si="7"/>
        <v>0</v>
      </c>
      <c r="AF191" s="75">
        <f t="shared" ref="AF191:AG191" si="195">IF(V$3="Yes",V191*V$4,0)</f>
        <v>0</v>
      </c>
      <c r="AG191" s="76">
        <f t="shared" si="195"/>
        <v>0</v>
      </c>
      <c r="AH191" s="77">
        <f t="shared" si="9"/>
        <v>0</v>
      </c>
      <c r="AI191" s="78">
        <f t="shared" si="10"/>
        <v>0</v>
      </c>
      <c r="AJ191" s="73">
        <f t="shared" si="11"/>
        <v>1.8449155126888134E-2</v>
      </c>
    </row>
    <row r="192" spans="1:36" ht="15" x14ac:dyDescent="0.25">
      <c r="A192" s="38" t="s">
        <v>365</v>
      </c>
      <c r="B192" s="62" t="s">
        <v>93</v>
      </c>
      <c r="C192" s="62" t="s">
        <v>181</v>
      </c>
      <c r="D192" s="62">
        <v>2</v>
      </c>
      <c r="E192" s="63">
        <v>84</v>
      </c>
      <c r="F192" s="64">
        <v>9.6</v>
      </c>
      <c r="G192" s="64">
        <v>-1.0622444583975357</v>
      </c>
      <c r="H192" s="64">
        <v>21.9</v>
      </c>
      <c r="I192" s="64">
        <v>-0.85319174305079082</v>
      </c>
      <c r="J192" s="64">
        <v>31.5</v>
      </c>
      <c r="K192" s="64">
        <v>-1.074971654774201</v>
      </c>
      <c r="L192" s="64">
        <v>3.3</v>
      </c>
      <c r="M192" s="64">
        <v>-1.0528758175979942</v>
      </c>
      <c r="N192" s="64">
        <v>157</v>
      </c>
      <c r="O192" s="64">
        <v>-0.25859226936688029</v>
      </c>
      <c r="P192" s="64">
        <v>34.700000000000003</v>
      </c>
      <c r="Q192" s="64">
        <v>-0.75981314778900866</v>
      </c>
      <c r="R192" s="64">
        <v>156.30000000000001</v>
      </c>
      <c r="S192" s="64">
        <v>2.013265217645352</v>
      </c>
      <c r="T192" s="64">
        <v>20.5</v>
      </c>
      <c r="U192" s="64">
        <v>-0.73813109156406553</v>
      </c>
      <c r="V192" s="65">
        <v>6.0999999999999999E-2</v>
      </c>
      <c r="W192" s="66">
        <v>18.25</v>
      </c>
      <c r="X192" s="74">
        <f t="shared" si="0"/>
        <v>0</v>
      </c>
      <c r="Y192" s="75">
        <f t="shared" si="1"/>
        <v>0</v>
      </c>
      <c r="Z192" s="75">
        <f t="shared" si="2"/>
        <v>0</v>
      </c>
      <c r="AA192" s="75">
        <f t="shared" si="3"/>
        <v>0</v>
      </c>
      <c r="AB192" s="75">
        <f t="shared" si="4"/>
        <v>0</v>
      </c>
      <c r="AC192" s="75">
        <f t="shared" si="5"/>
        <v>0</v>
      </c>
      <c r="AD192" s="75">
        <f t="shared" si="6"/>
        <v>0</v>
      </c>
      <c r="AE192" s="75">
        <f t="shared" si="7"/>
        <v>0</v>
      </c>
      <c r="AF192" s="75">
        <f t="shared" ref="AF192:AG192" si="196">IF(V$3="Yes",V192*V$4,0)</f>
        <v>0</v>
      </c>
      <c r="AG192" s="76">
        <f t="shared" si="196"/>
        <v>0</v>
      </c>
      <c r="AH192" s="77">
        <f t="shared" si="9"/>
        <v>0</v>
      </c>
      <c r="AI192" s="78">
        <f t="shared" si="10"/>
        <v>0</v>
      </c>
      <c r="AJ192" s="73">
        <f t="shared" si="11"/>
        <v>-2.3103094531420449</v>
      </c>
    </row>
    <row r="193" spans="1:36" ht="15" x14ac:dyDescent="0.25">
      <c r="A193" s="38" t="s">
        <v>366</v>
      </c>
      <c r="B193" s="62" t="s">
        <v>56</v>
      </c>
      <c r="C193" s="62" t="s">
        <v>181</v>
      </c>
      <c r="D193" s="62">
        <v>2</v>
      </c>
      <c r="E193" s="63">
        <v>84</v>
      </c>
      <c r="F193" s="64">
        <v>8.5</v>
      </c>
      <c r="G193" s="64">
        <v>-1.1660962925446301</v>
      </c>
      <c r="H193" s="64">
        <v>33.700000000000003</v>
      </c>
      <c r="I193" s="64">
        <v>-3.563643108441391E-2</v>
      </c>
      <c r="J193" s="64">
        <v>42.2</v>
      </c>
      <c r="K193" s="64">
        <v>-0.58689780826227111</v>
      </c>
      <c r="L193" s="64">
        <v>2.8</v>
      </c>
      <c r="M193" s="64">
        <v>-1.1005075737514511</v>
      </c>
      <c r="N193" s="64">
        <v>140</v>
      </c>
      <c r="O193" s="64">
        <v>-0.57462869334413991</v>
      </c>
      <c r="P193" s="64">
        <v>36.799999999999997</v>
      </c>
      <c r="Q193" s="64">
        <v>-0.72535841257529254</v>
      </c>
      <c r="R193" s="64">
        <v>103</v>
      </c>
      <c r="S193" s="64">
        <v>0.80014731665213568</v>
      </c>
      <c r="T193" s="64">
        <v>29.1</v>
      </c>
      <c r="U193" s="64">
        <v>-0.34526147140293084</v>
      </c>
      <c r="V193" s="65">
        <v>6.0999999999999999E-2</v>
      </c>
      <c r="W193" s="66">
        <v>22.5</v>
      </c>
      <c r="X193" s="74">
        <f t="shared" si="0"/>
        <v>0</v>
      </c>
      <c r="Y193" s="75">
        <f t="shared" si="1"/>
        <v>0</v>
      </c>
      <c r="Z193" s="75">
        <f t="shared" si="2"/>
        <v>0</v>
      </c>
      <c r="AA193" s="75">
        <f t="shared" si="3"/>
        <v>0</v>
      </c>
      <c r="AB193" s="75">
        <f t="shared" si="4"/>
        <v>0</v>
      </c>
      <c r="AC193" s="75">
        <f t="shared" si="5"/>
        <v>0</v>
      </c>
      <c r="AD193" s="75">
        <f t="shared" si="6"/>
        <v>0</v>
      </c>
      <c r="AE193" s="75">
        <f t="shared" si="7"/>
        <v>0</v>
      </c>
      <c r="AF193" s="75">
        <f t="shared" ref="AF193:AG193" si="197">IF(V$3="Yes",V193*V$4,0)</f>
        <v>0</v>
      </c>
      <c r="AG193" s="76">
        <f t="shared" si="197"/>
        <v>0</v>
      </c>
      <c r="AH193" s="77">
        <f t="shared" si="9"/>
        <v>0</v>
      </c>
      <c r="AI193" s="78">
        <f t="shared" si="10"/>
        <v>0</v>
      </c>
      <c r="AJ193" s="73">
        <f t="shared" si="11"/>
        <v>-3.0362193636850852</v>
      </c>
    </row>
    <row r="194" spans="1:36" ht="15" x14ac:dyDescent="0.25">
      <c r="A194" s="38" t="s">
        <v>367</v>
      </c>
      <c r="B194" s="62" t="s">
        <v>19</v>
      </c>
      <c r="C194" s="62" t="s">
        <v>179</v>
      </c>
      <c r="D194" s="62">
        <v>2</v>
      </c>
      <c r="E194" s="63">
        <v>84</v>
      </c>
      <c r="F194" s="64">
        <v>23.5</v>
      </c>
      <c r="G194" s="64">
        <v>0.25006508218847529</v>
      </c>
      <c r="H194" s="64">
        <v>27.8</v>
      </c>
      <c r="I194" s="64">
        <v>-0.44441408706760266</v>
      </c>
      <c r="J194" s="64">
        <v>51.2</v>
      </c>
      <c r="K194" s="64">
        <v>-0.17636840465410542</v>
      </c>
      <c r="L194" s="64">
        <v>12.3</v>
      </c>
      <c r="M194" s="64">
        <v>-0.19550420683576847</v>
      </c>
      <c r="N194" s="64">
        <v>177.8</v>
      </c>
      <c r="O194" s="64">
        <v>0.12808759055823785</v>
      </c>
      <c r="P194" s="64">
        <v>144.19999999999999</v>
      </c>
      <c r="Q194" s="64">
        <v>1.0367551883547659</v>
      </c>
      <c r="R194" s="64">
        <v>31.2</v>
      </c>
      <c r="S194" s="64">
        <v>-0.8340340208959498</v>
      </c>
      <c r="T194" s="64">
        <v>53.3</v>
      </c>
      <c r="U194" s="64">
        <v>0.76025536672491367</v>
      </c>
      <c r="V194" s="65">
        <v>0.13200000000000001</v>
      </c>
      <c r="W194" s="66">
        <v>14.75</v>
      </c>
      <c r="X194" s="74">
        <f t="shared" si="0"/>
        <v>0</v>
      </c>
      <c r="Y194" s="75">
        <f t="shared" si="1"/>
        <v>0</v>
      </c>
      <c r="Z194" s="75">
        <f t="shared" si="2"/>
        <v>0</v>
      </c>
      <c r="AA194" s="75">
        <f t="shared" si="3"/>
        <v>0</v>
      </c>
      <c r="AB194" s="75">
        <f t="shared" si="4"/>
        <v>0</v>
      </c>
      <c r="AC194" s="75">
        <f t="shared" si="5"/>
        <v>0</v>
      </c>
      <c r="AD194" s="75">
        <f t="shared" si="6"/>
        <v>0</v>
      </c>
      <c r="AE194" s="75">
        <f t="shared" si="7"/>
        <v>0</v>
      </c>
      <c r="AF194" s="75">
        <f t="shared" ref="AF194:AG194" si="198">IF(V$3="Yes",V194*V$4,0)</f>
        <v>0</v>
      </c>
      <c r="AG194" s="76">
        <f t="shared" si="198"/>
        <v>0</v>
      </c>
      <c r="AH194" s="77">
        <f t="shared" si="9"/>
        <v>0</v>
      </c>
      <c r="AI194" s="78">
        <f t="shared" si="10"/>
        <v>0</v>
      </c>
      <c r="AJ194" s="73">
        <f t="shared" si="11"/>
        <v>-7.3860482908452818E-2</v>
      </c>
    </row>
    <row r="195" spans="1:36" ht="15" x14ac:dyDescent="0.25">
      <c r="A195" s="38" t="s">
        <v>368</v>
      </c>
      <c r="B195" s="62" t="s">
        <v>25</v>
      </c>
      <c r="C195" s="62" t="s">
        <v>186</v>
      </c>
      <c r="D195" s="62">
        <v>2</v>
      </c>
      <c r="E195" s="63">
        <v>84</v>
      </c>
      <c r="F195" s="64">
        <v>20.5</v>
      </c>
      <c r="G195" s="64">
        <v>-3.3167192758145655E-2</v>
      </c>
      <c r="H195" s="64">
        <v>16.399999999999999</v>
      </c>
      <c r="I195" s="64">
        <v>-1.2342556596452885</v>
      </c>
      <c r="J195" s="64">
        <v>36.9</v>
      </c>
      <c r="K195" s="64">
        <v>-0.82865401260930183</v>
      </c>
      <c r="L195" s="64">
        <v>6.7</v>
      </c>
      <c r="M195" s="64">
        <v>-0.72897987575448664</v>
      </c>
      <c r="N195" s="64">
        <v>154.19999999999999</v>
      </c>
      <c r="O195" s="64">
        <v>-0.31064532743372342</v>
      </c>
      <c r="P195" s="64">
        <v>308.60000000000002</v>
      </c>
      <c r="Q195" s="64">
        <v>3.7340687450856942</v>
      </c>
      <c r="R195" s="64">
        <v>68.3</v>
      </c>
      <c r="S195" s="64">
        <v>1.0368870789760053E-2</v>
      </c>
      <c r="T195" s="64">
        <v>57.8</v>
      </c>
      <c r="U195" s="64">
        <v>0.96582667959992619</v>
      </c>
      <c r="V195" s="65">
        <v>0.13300000000000001</v>
      </c>
      <c r="W195" s="66">
        <v>16.5</v>
      </c>
      <c r="X195" s="74">
        <f t="shared" si="0"/>
        <v>0</v>
      </c>
      <c r="Y195" s="75">
        <f t="shared" si="1"/>
        <v>0</v>
      </c>
      <c r="Z195" s="75">
        <f t="shared" si="2"/>
        <v>0</v>
      </c>
      <c r="AA195" s="75">
        <f t="shared" si="3"/>
        <v>0</v>
      </c>
      <c r="AB195" s="75">
        <f t="shared" si="4"/>
        <v>0</v>
      </c>
      <c r="AC195" s="75">
        <f t="shared" si="5"/>
        <v>0</v>
      </c>
      <c r="AD195" s="75">
        <f t="shared" si="6"/>
        <v>0</v>
      </c>
      <c r="AE195" s="75">
        <f t="shared" si="7"/>
        <v>0</v>
      </c>
      <c r="AF195" s="75">
        <f t="shared" ref="AF195:AG195" si="199">IF(V$3="Yes",V195*V$4,0)</f>
        <v>0</v>
      </c>
      <c r="AG195" s="76">
        <f t="shared" si="199"/>
        <v>0</v>
      </c>
      <c r="AH195" s="77">
        <f t="shared" si="9"/>
        <v>0</v>
      </c>
      <c r="AI195" s="78">
        <f t="shared" si="10"/>
        <v>0</v>
      </c>
      <c r="AJ195" s="73">
        <f t="shared" si="11"/>
        <v>0.98673109184500174</v>
      </c>
    </row>
    <row r="196" spans="1:36" ht="15" x14ac:dyDescent="0.25">
      <c r="A196" s="38" t="s">
        <v>369</v>
      </c>
      <c r="B196" s="62" t="s">
        <v>28</v>
      </c>
      <c r="C196" s="62" t="s">
        <v>196</v>
      </c>
      <c r="D196" s="62">
        <v>2</v>
      </c>
      <c r="E196" s="63">
        <v>84</v>
      </c>
      <c r="F196" s="64">
        <v>24.3</v>
      </c>
      <c r="G196" s="64">
        <v>0.325593688840908</v>
      </c>
      <c r="H196" s="64">
        <v>38.700000000000003</v>
      </c>
      <c r="I196" s="64">
        <v>0.3107853112742201</v>
      </c>
      <c r="J196" s="64">
        <v>63</v>
      </c>
      <c r="K196" s="64">
        <v>0.36188125785437775</v>
      </c>
      <c r="L196" s="64">
        <v>19.399999999999999</v>
      </c>
      <c r="M196" s="64">
        <v>0.48086673054332035</v>
      </c>
      <c r="N196" s="64">
        <v>140.30000000000001</v>
      </c>
      <c r="O196" s="64">
        <v>-0.5690515799798358</v>
      </c>
      <c r="P196" s="64">
        <v>34.9</v>
      </c>
      <c r="Q196" s="64">
        <v>-0.75653174443532145</v>
      </c>
      <c r="R196" s="64">
        <v>29.9</v>
      </c>
      <c r="S196" s="64">
        <v>-0.86362226238358941</v>
      </c>
      <c r="T196" s="64">
        <v>12</v>
      </c>
      <c r="U196" s="64">
        <v>-1.1264324603279778</v>
      </c>
      <c r="V196" s="65">
        <v>0.17299999999999999</v>
      </c>
      <c r="W196" s="66">
        <v>16.75</v>
      </c>
      <c r="X196" s="74">
        <f t="shared" si="0"/>
        <v>0</v>
      </c>
      <c r="Y196" s="75">
        <f t="shared" si="1"/>
        <v>0</v>
      </c>
      <c r="Z196" s="75">
        <f t="shared" si="2"/>
        <v>0</v>
      </c>
      <c r="AA196" s="75">
        <f t="shared" si="3"/>
        <v>0</v>
      </c>
      <c r="AB196" s="75">
        <f t="shared" si="4"/>
        <v>0</v>
      </c>
      <c r="AC196" s="75">
        <f t="shared" si="5"/>
        <v>0</v>
      </c>
      <c r="AD196" s="75">
        <f t="shared" si="6"/>
        <v>0</v>
      </c>
      <c r="AE196" s="75">
        <f t="shared" si="7"/>
        <v>0</v>
      </c>
      <c r="AF196" s="75">
        <f t="shared" ref="AF196:AG196" si="200">IF(V$3="Yes",V196*V$4,0)</f>
        <v>0</v>
      </c>
      <c r="AG196" s="76">
        <f t="shared" si="200"/>
        <v>0</v>
      </c>
      <c r="AH196" s="77">
        <f t="shared" si="9"/>
        <v>0</v>
      </c>
      <c r="AI196" s="78">
        <f t="shared" si="10"/>
        <v>0</v>
      </c>
      <c r="AJ196" s="73">
        <f t="shared" si="11"/>
        <v>-0.82929841351998423</v>
      </c>
    </row>
    <row r="197" spans="1:36" ht="15" x14ac:dyDescent="0.25">
      <c r="A197" s="38" t="s">
        <v>370</v>
      </c>
      <c r="B197" s="62" t="s">
        <v>66</v>
      </c>
      <c r="C197" s="62" t="s">
        <v>153</v>
      </c>
      <c r="D197" s="62">
        <v>1</v>
      </c>
      <c r="E197" s="63">
        <v>84</v>
      </c>
      <c r="F197" s="64">
        <v>22.6</v>
      </c>
      <c r="G197" s="64">
        <v>0.16509539970448953</v>
      </c>
      <c r="H197" s="64">
        <v>37.700000000000003</v>
      </c>
      <c r="I197" s="64">
        <v>0.24150096280249286</v>
      </c>
      <c r="J197" s="64">
        <v>60.3</v>
      </c>
      <c r="K197" s="64">
        <v>0.23872243677192809</v>
      </c>
      <c r="L197" s="64">
        <v>15.9</v>
      </c>
      <c r="M197" s="64">
        <v>0.14744443746912159</v>
      </c>
      <c r="N197" s="64">
        <v>134.80000000000001</v>
      </c>
      <c r="O197" s="64">
        <v>-0.67129865832541946</v>
      </c>
      <c r="P197" s="64">
        <v>46</v>
      </c>
      <c r="Q197" s="64">
        <v>-0.57441385830567837</v>
      </c>
      <c r="R197" s="64">
        <v>49.9</v>
      </c>
      <c r="S197" s="64">
        <v>-0.4084185471891365</v>
      </c>
      <c r="T197" s="64">
        <v>50.9</v>
      </c>
      <c r="U197" s="64">
        <v>0.65061733319157378</v>
      </c>
      <c r="V197" s="65">
        <v>0.16700000000000001</v>
      </c>
      <c r="W197" s="66">
        <v>15.75</v>
      </c>
      <c r="X197" s="74">
        <f t="shared" si="0"/>
        <v>0</v>
      </c>
      <c r="Y197" s="75">
        <f t="shared" si="1"/>
        <v>0</v>
      </c>
      <c r="Z197" s="75">
        <f t="shared" si="2"/>
        <v>0</v>
      </c>
      <c r="AA197" s="75">
        <f t="shared" si="3"/>
        <v>0</v>
      </c>
      <c r="AB197" s="75">
        <f t="shared" si="4"/>
        <v>0</v>
      </c>
      <c r="AC197" s="75">
        <f t="shared" si="5"/>
        <v>0</v>
      </c>
      <c r="AD197" s="75">
        <f t="shared" si="6"/>
        <v>0</v>
      </c>
      <c r="AE197" s="75">
        <f t="shared" si="7"/>
        <v>0</v>
      </c>
      <c r="AF197" s="75">
        <f t="shared" ref="AF197:AG197" si="201">IF(V$3="Yes",V197*V$4,0)</f>
        <v>0</v>
      </c>
      <c r="AG197" s="76">
        <f t="shared" si="201"/>
        <v>0</v>
      </c>
      <c r="AH197" s="77">
        <f t="shared" si="9"/>
        <v>0</v>
      </c>
      <c r="AI197" s="78">
        <f t="shared" si="10"/>
        <v>0</v>
      </c>
      <c r="AJ197" s="73">
        <f t="shared" si="11"/>
        <v>-0.97055303957728778</v>
      </c>
    </row>
    <row r="198" spans="1:36" ht="15" x14ac:dyDescent="0.25">
      <c r="A198" s="38" t="s">
        <v>371</v>
      </c>
      <c r="B198" s="62" t="s">
        <v>49</v>
      </c>
      <c r="C198" s="62" t="s">
        <v>181</v>
      </c>
      <c r="D198" s="62"/>
      <c r="E198" s="63">
        <v>84</v>
      </c>
      <c r="F198" s="64">
        <v>7.5</v>
      </c>
      <c r="G198" s="64">
        <v>-1.2605070508601706</v>
      </c>
      <c r="H198" s="64">
        <v>16.899999999999999</v>
      </c>
      <c r="I198" s="64">
        <v>-1.1996134854094249</v>
      </c>
      <c r="J198" s="64">
        <v>24.4</v>
      </c>
      <c r="K198" s="64">
        <v>-1.398833739842865</v>
      </c>
      <c r="L198" s="64">
        <v>0.6</v>
      </c>
      <c r="M198" s="64">
        <v>-1.3100873008266618</v>
      </c>
      <c r="N198" s="64">
        <v>125.3</v>
      </c>
      <c r="O198" s="64">
        <v>-0.84790724819506524</v>
      </c>
      <c r="P198" s="64">
        <v>103.4</v>
      </c>
      <c r="Q198" s="64">
        <v>0.36734890420256522</v>
      </c>
      <c r="R198" s="64">
        <v>185</v>
      </c>
      <c r="S198" s="64">
        <v>2.666482548949392</v>
      </c>
      <c r="T198" s="64">
        <v>18.100000000000001</v>
      </c>
      <c r="U198" s="64">
        <v>-0.84776912509740543</v>
      </c>
      <c r="V198" s="65">
        <v>0.06</v>
      </c>
      <c r="W198" s="66">
        <v>22.25</v>
      </c>
      <c r="X198" s="74">
        <f t="shared" si="0"/>
        <v>0</v>
      </c>
      <c r="Y198" s="75">
        <f t="shared" si="1"/>
        <v>0</v>
      </c>
      <c r="Z198" s="75">
        <f t="shared" si="2"/>
        <v>0</v>
      </c>
      <c r="AA198" s="75">
        <f t="shared" si="3"/>
        <v>0</v>
      </c>
      <c r="AB198" s="75">
        <f t="shared" si="4"/>
        <v>0</v>
      </c>
      <c r="AC198" s="75">
        <f t="shared" si="5"/>
        <v>0</v>
      </c>
      <c r="AD198" s="75">
        <f t="shared" si="6"/>
        <v>0</v>
      </c>
      <c r="AE198" s="75">
        <f t="shared" si="7"/>
        <v>0</v>
      </c>
      <c r="AF198" s="75">
        <f t="shared" ref="AF198:AG198" si="202">IF(V$3="Yes",V198*V$4,0)</f>
        <v>0</v>
      </c>
      <c r="AG198" s="76">
        <f t="shared" si="202"/>
        <v>0</v>
      </c>
      <c r="AH198" s="77">
        <f t="shared" si="9"/>
        <v>0</v>
      </c>
      <c r="AI198" s="78">
        <f t="shared" si="10"/>
        <v>0</v>
      </c>
      <c r="AJ198" s="73">
        <f t="shared" si="11"/>
        <v>-2.1447262126232447</v>
      </c>
    </row>
    <row r="199" spans="1:36" ht="15" x14ac:dyDescent="0.25">
      <c r="A199" s="38" t="s">
        <v>372</v>
      </c>
      <c r="B199" s="62" t="s">
        <v>49</v>
      </c>
      <c r="C199" s="62" t="s">
        <v>181</v>
      </c>
      <c r="D199" s="62">
        <v>1</v>
      </c>
      <c r="E199" s="63">
        <v>84</v>
      </c>
      <c r="F199" s="64">
        <v>7.4</v>
      </c>
      <c r="G199" s="64">
        <v>-1.2699481266917245</v>
      </c>
      <c r="H199" s="64">
        <v>34.799999999999997</v>
      </c>
      <c r="I199" s="64">
        <v>4.0576352234485004E-2</v>
      </c>
      <c r="J199" s="64">
        <v>42.2</v>
      </c>
      <c r="K199" s="64">
        <v>-0.58689780826227111</v>
      </c>
      <c r="L199" s="64">
        <v>10.8</v>
      </c>
      <c r="M199" s="64">
        <v>-0.33839947529613934</v>
      </c>
      <c r="N199" s="64">
        <v>109.2</v>
      </c>
      <c r="O199" s="64">
        <v>-1.1472123320794112</v>
      </c>
      <c r="P199" s="64">
        <v>39.4</v>
      </c>
      <c r="Q199" s="64">
        <v>-0.68270016897735808</v>
      </c>
      <c r="R199" s="64">
        <v>110.3</v>
      </c>
      <c r="S199" s="64">
        <v>0.96629667269811081</v>
      </c>
      <c r="T199" s="64">
        <v>19.5</v>
      </c>
      <c r="U199" s="64">
        <v>-0.78381360553629065</v>
      </c>
      <c r="V199" s="65">
        <v>6.8000000000000005E-2</v>
      </c>
      <c r="W199" s="66">
        <v>24.25</v>
      </c>
      <c r="X199" s="74">
        <f t="shared" si="0"/>
        <v>0</v>
      </c>
      <c r="Y199" s="75">
        <f t="shared" si="1"/>
        <v>0</v>
      </c>
      <c r="Z199" s="75">
        <f t="shared" si="2"/>
        <v>0</v>
      </c>
      <c r="AA199" s="75">
        <f t="shared" si="3"/>
        <v>0</v>
      </c>
      <c r="AB199" s="75">
        <f t="shared" si="4"/>
        <v>0</v>
      </c>
      <c r="AC199" s="75">
        <f t="shared" si="5"/>
        <v>0</v>
      </c>
      <c r="AD199" s="75">
        <f t="shared" si="6"/>
        <v>0</v>
      </c>
      <c r="AE199" s="75">
        <f t="shared" si="7"/>
        <v>0</v>
      </c>
      <c r="AF199" s="75">
        <f t="shared" ref="AF199:AG199" si="203">IF(V$3="Yes",V199*V$4,0)</f>
        <v>0</v>
      </c>
      <c r="AG199" s="76">
        <f t="shared" si="203"/>
        <v>0</v>
      </c>
      <c r="AH199" s="77">
        <f t="shared" si="9"/>
        <v>0</v>
      </c>
      <c r="AI199" s="78">
        <f t="shared" si="10"/>
        <v>0</v>
      </c>
      <c r="AJ199" s="73">
        <f t="shared" si="11"/>
        <v>-2.6205814886828991</v>
      </c>
    </row>
    <row r="200" spans="1:36" ht="15" x14ac:dyDescent="0.25">
      <c r="A200" s="38" t="s">
        <v>373</v>
      </c>
      <c r="B200" s="62" t="s">
        <v>19</v>
      </c>
      <c r="C200" s="62" t="s">
        <v>186</v>
      </c>
      <c r="D200" s="62"/>
      <c r="E200" s="63">
        <v>84</v>
      </c>
      <c r="F200" s="64">
        <v>27.6</v>
      </c>
      <c r="G200" s="64">
        <v>0.63714919128219094</v>
      </c>
      <c r="H200" s="64">
        <v>31</v>
      </c>
      <c r="I200" s="64">
        <v>-0.2227041719580766</v>
      </c>
      <c r="J200" s="64">
        <v>58.6</v>
      </c>
      <c r="K200" s="64">
        <v>0.16117799386816342</v>
      </c>
      <c r="L200" s="64">
        <v>2.5</v>
      </c>
      <c r="M200" s="64">
        <v>-1.1290866274435254</v>
      </c>
      <c r="N200" s="64">
        <v>169.1</v>
      </c>
      <c r="O200" s="64">
        <v>-3.3648697006595035E-2</v>
      </c>
      <c r="P200" s="64">
        <v>32.200000000000003</v>
      </c>
      <c r="Q200" s="64">
        <v>-0.80083068971009941</v>
      </c>
      <c r="R200" s="64">
        <v>42.7</v>
      </c>
      <c r="S200" s="64">
        <v>-0.57229188465913938</v>
      </c>
      <c r="T200" s="64">
        <v>21</v>
      </c>
      <c r="U200" s="64">
        <v>-0.71528983457795303</v>
      </c>
      <c r="V200" s="65">
        <v>0.16300000000000001</v>
      </c>
      <c r="W200" s="66">
        <v>17.5</v>
      </c>
      <c r="X200" s="74">
        <f t="shared" si="0"/>
        <v>0</v>
      </c>
      <c r="Y200" s="75">
        <f t="shared" si="1"/>
        <v>0</v>
      </c>
      <c r="Z200" s="75">
        <f t="shared" si="2"/>
        <v>0</v>
      </c>
      <c r="AA200" s="75">
        <f t="shared" si="3"/>
        <v>0</v>
      </c>
      <c r="AB200" s="75">
        <f t="shared" si="4"/>
        <v>0</v>
      </c>
      <c r="AC200" s="75">
        <f t="shared" si="5"/>
        <v>0</v>
      </c>
      <c r="AD200" s="75">
        <f t="shared" si="6"/>
        <v>0</v>
      </c>
      <c r="AE200" s="75">
        <f t="shared" si="7"/>
        <v>0</v>
      </c>
      <c r="AF200" s="75">
        <f t="shared" ref="AF200:AG200" si="204">IF(V$3="Yes",V200*V$4,0)</f>
        <v>0</v>
      </c>
      <c r="AG200" s="76">
        <f t="shared" si="204"/>
        <v>0</v>
      </c>
      <c r="AH200" s="77">
        <f t="shared" si="9"/>
        <v>0</v>
      </c>
      <c r="AI200" s="78">
        <f t="shared" si="10"/>
        <v>0</v>
      </c>
      <c r="AJ200" s="73">
        <f t="shared" si="11"/>
        <v>-2.0332943656744549</v>
      </c>
    </row>
    <row r="201" spans="1:36" ht="15" x14ac:dyDescent="0.25">
      <c r="A201" s="38" t="s">
        <v>374</v>
      </c>
      <c r="B201" s="62" t="s">
        <v>77</v>
      </c>
      <c r="C201" s="62" t="s">
        <v>179</v>
      </c>
      <c r="D201" s="62">
        <v>1</v>
      </c>
      <c r="E201" s="63">
        <v>84</v>
      </c>
      <c r="F201" s="64">
        <v>24.7</v>
      </c>
      <c r="G201" s="64">
        <v>0.36335799216712406</v>
      </c>
      <c r="H201" s="64">
        <v>31</v>
      </c>
      <c r="I201" s="64">
        <v>-0.2227041719580766</v>
      </c>
      <c r="J201" s="64">
        <v>55.7</v>
      </c>
      <c r="K201" s="64">
        <v>2.8896297149977403E-2</v>
      </c>
      <c r="L201" s="64">
        <v>15.1</v>
      </c>
      <c r="M201" s="64">
        <v>7.1233627623590506E-2</v>
      </c>
      <c r="N201" s="64">
        <v>170.9</v>
      </c>
      <c r="O201" s="64">
        <v>-1.8601682076786044E-4</v>
      </c>
      <c r="P201" s="64">
        <v>44.4</v>
      </c>
      <c r="Q201" s="64">
        <v>-0.60066508513517658</v>
      </c>
      <c r="R201" s="64">
        <v>44.4</v>
      </c>
      <c r="S201" s="64">
        <v>-0.53359956886761106</v>
      </c>
      <c r="T201" s="64">
        <v>30.5</v>
      </c>
      <c r="U201" s="64">
        <v>-0.28130595184181584</v>
      </c>
      <c r="V201" s="65">
        <v>0.14399999999999999</v>
      </c>
      <c r="W201" s="66">
        <v>18.25</v>
      </c>
      <c r="X201" s="74">
        <f t="shared" si="0"/>
        <v>0</v>
      </c>
      <c r="Y201" s="75">
        <f t="shared" si="1"/>
        <v>0</v>
      </c>
      <c r="Z201" s="75">
        <f t="shared" si="2"/>
        <v>0</v>
      </c>
      <c r="AA201" s="75">
        <f t="shared" si="3"/>
        <v>0</v>
      </c>
      <c r="AB201" s="75">
        <f t="shared" si="4"/>
        <v>0</v>
      </c>
      <c r="AC201" s="75">
        <f t="shared" si="5"/>
        <v>0</v>
      </c>
      <c r="AD201" s="75">
        <f t="shared" si="6"/>
        <v>0</v>
      </c>
      <c r="AE201" s="75">
        <f t="shared" si="7"/>
        <v>0</v>
      </c>
      <c r="AF201" s="75">
        <f t="shared" ref="AF201:AG201" si="205">IF(V$3="Yes",V201*V$4,0)</f>
        <v>0</v>
      </c>
      <c r="AG201" s="76">
        <f t="shared" si="205"/>
        <v>0</v>
      </c>
      <c r="AH201" s="77">
        <f t="shared" si="9"/>
        <v>0</v>
      </c>
      <c r="AI201" s="78">
        <f t="shared" si="10"/>
        <v>0</v>
      </c>
      <c r="AJ201" s="73">
        <f t="shared" si="11"/>
        <v>-0.76567759561156734</v>
      </c>
    </row>
    <row r="202" spans="1:36" ht="15" x14ac:dyDescent="0.25">
      <c r="A202" s="38" t="s">
        <v>375</v>
      </c>
      <c r="B202" s="62" t="s">
        <v>72</v>
      </c>
      <c r="C202" s="62" t="s">
        <v>181</v>
      </c>
      <c r="D202" s="62"/>
      <c r="E202" s="63">
        <v>84</v>
      </c>
      <c r="F202" s="64">
        <v>10</v>
      </c>
      <c r="G202" s="64">
        <v>-1.0244801550713196</v>
      </c>
      <c r="H202" s="64">
        <v>22</v>
      </c>
      <c r="I202" s="64">
        <v>-0.84626330820361784</v>
      </c>
      <c r="J202" s="64">
        <v>32</v>
      </c>
      <c r="K202" s="64">
        <v>-1.0521644656848586</v>
      </c>
      <c r="L202" s="64">
        <v>5.9</v>
      </c>
      <c r="M202" s="64">
        <v>-0.80519068560001783</v>
      </c>
      <c r="N202" s="64">
        <v>135.1</v>
      </c>
      <c r="O202" s="64">
        <v>-0.66572154496111535</v>
      </c>
      <c r="P202" s="64">
        <v>138.9</v>
      </c>
      <c r="Q202" s="64">
        <v>0.94979799948205401</v>
      </c>
      <c r="R202" s="64">
        <v>101.5</v>
      </c>
      <c r="S202" s="64">
        <v>0.76600703801255154</v>
      </c>
      <c r="T202" s="64">
        <v>35.1</v>
      </c>
      <c r="U202" s="64">
        <v>-7.1166387569580936E-2</v>
      </c>
      <c r="V202" s="65">
        <v>7.3999999999999996E-2</v>
      </c>
      <c r="W202" s="66">
        <v>18.25</v>
      </c>
      <c r="X202" s="74">
        <f t="shared" si="0"/>
        <v>0</v>
      </c>
      <c r="Y202" s="75">
        <f t="shared" si="1"/>
        <v>0</v>
      </c>
      <c r="Z202" s="75">
        <f t="shared" si="2"/>
        <v>0</v>
      </c>
      <c r="AA202" s="75">
        <f t="shared" si="3"/>
        <v>0</v>
      </c>
      <c r="AB202" s="75">
        <f t="shared" si="4"/>
        <v>0</v>
      </c>
      <c r="AC202" s="75">
        <f t="shared" si="5"/>
        <v>0</v>
      </c>
      <c r="AD202" s="75">
        <f t="shared" si="6"/>
        <v>0</v>
      </c>
      <c r="AE202" s="75">
        <f t="shared" si="7"/>
        <v>0</v>
      </c>
      <c r="AF202" s="75">
        <f t="shared" ref="AF202:AG202" si="206">IF(V$3="Yes",V202*V$4,0)</f>
        <v>0</v>
      </c>
      <c r="AG202" s="76">
        <f t="shared" si="206"/>
        <v>0</v>
      </c>
      <c r="AH202" s="77">
        <f t="shared" si="9"/>
        <v>0</v>
      </c>
      <c r="AI202" s="78">
        <f t="shared" si="10"/>
        <v>0</v>
      </c>
      <c r="AJ202" s="73">
        <f t="shared" si="11"/>
        <v>-1.9803982441580597</v>
      </c>
    </row>
    <row r="203" spans="1:36" ht="15" x14ac:dyDescent="0.25">
      <c r="A203" s="38" t="s">
        <v>376</v>
      </c>
      <c r="B203" s="62" t="s">
        <v>63</v>
      </c>
      <c r="C203" s="62" t="s">
        <v>186</v>
      </c>
      <c r="D203" s="62">
        <v>2</v>
      </c>
      <c r="E203" s="63">
        <v>84</v>
      </c>
      <c r="F203" s="64">
        <v>21.9</v>
      </c>
      <c r="G203" s="64">
        <v>9.9007868883610559E-2</v>
      </c>
      <c r="H203" s="64">
        <v>38.5</v>
      </c>
      <c r="I203" s="64">
        <v>0.29692844157987414</v>
      </c>
      <c r="J203" s="64">
        <v>60.4</v>
      </c>
      <c r="K203" s="64">
        <v>0.24328387458979661</v>
      </c>
      <c r="L203" s="64">
        <v>15.3</v>
      </c>
      <c r="M203" s="64">
        <v>9.0286330084973401E-2</v>
      </c>
      <c r="N203" s="64">
        <v>175.3</v>
      </c>
      <c r="O203" s="64">
        <v>8.1611645855699896E-2</v>
      </c>
      <c r="P203" s="64">
        <v>34</v>
      </c>
      <c r="Q203" s="64">
        <v>-0.7712980595269141</v>
      </c>
      <c r="R203" s="64">
        <v>22.3</v>
      </c>
      <c r="S203" s="64">
        <v>-1.0365996741574812</v>
      </c>
      <c r="T203" s="64">
        <v>58.8</v>
      </c>
      <c r="U203" s="64">
        <v>1.0115091935721512</v>
      </c>
      <c r="V203" s="65">
        <v>0.125</v>
      </c>
      <c r="W203" s="66">
        <v>15.5</v>
      </c>
      <c r="X203" s="74">
        <f t="shared" si="0"/>
        <v>0</v>
      </c>
      <c r="Y203" s="75">
        <f t="shared" si="1"/>
        <v>0</v>
      </c>
      <c r="Z203" s="75">
        <f t="shared" si="2"/>
        <v>0</v>
      </c>
      <c r="AA203" s="75">
        <f t="shared" si="3"/>
        <v>0</v>
      </c>
      <c r="AB203" s="75">
        <f t="shared" si="4"/>
        <v>0</v>
      </c>
      <c r="AC203" s="75">
        <f t="shared" si="5"/>
        <v>0</v>
      </c>
      <c r="AD203" s="75">
        <f t="shared" si="6"/>
        <v>0</v>
      </c>
      <c r="AE203" s="75">
        <f t="shared" si="7"/>
        <v>0</v>
      </c>
      <c r="AF203" s="75">
        <f t="shared" ref="AF203:AG203" si="207">IF(V$3="Yes",V203*V$4,0)</f>
        <v>0</v>
      </c>
      <c r="AG203" s="76">
        <f t="shared" si="207"/>
        <v>0</v>
      </c>
      <c r="AH203" s="77">
        <f t="shared" si="9"/>
        <v>0</v>
      </c>
      <c r="AI203" s="78">
        <f t="shared" si="10"/>
        <v>0</v>
      </c>
      <c r="AJ203" s="73">
        <f t="shared" si="11"/>
        <v>-1.0403442540149395</v>
      </c>
    </row>
    <row r="204" spans="1:36" ht="15" x14ac:dyDescent="0.25">
      <c r="A204" s="38" t="s">
        <v>377</v>
      </c>
      <c r="B204" s="62" t="s">
        <v>61</v>
      </c>
      <c r="C204" s="62" t="s">
        <v>153</v>
      </c>
      <c r="D204" s="62">
        <v>2</v>
      </c>
      <c r="E204" s="63">
        <v>84</v>
      </c>
      <c r="F204" s="64">
        <v>26.1</v>
      </c>
      <c r="G204" s="64">
        <v>0.49553305380888024</v>
      </c>
      <c r="H204" s="64">
        <v>23.3</v>
      </c>
      <c r="I204" s="64">
        <v>-0.75619365519037307</v>
      </c>
      <c r="J204" s="64">
        <v>49.4</v>
      </c>
      <c r="K204" s="64">
        <v>-0.25847428537573863</v>
      </c>
      <c r="L204" s="64">
        <v>17.3</v>
      </c>
      <c r="M204" s="64">
        <v>0.28081335469880131</v>
      </c>
      <c r="N204" s="64">
        <v>210.7</v>
      </c>
      <c r="O204" s="64">
        <v>0.73971102284364121</v>
      </c>
      <c r="P204" s="64">
        <v>53.9</v>
      </c>
      <c r="Q204" s="64">
        <v>-0.44479842583503182</v>
      </c>
      <c r="R204" s="64">
        <v>39.200000000000003</v>
      </c>
      <c r="S204" s="64">
        <v>-0.65195253481816873</v>
      </c>
      <c r="T204" s="64">
        <v>24.5</v>
      </c>
      <c r="U204" s="64">
        <v>-0.55540103567516563</v>
      </c>
      <c r="V204" s="65">
        <v>0.124</v>
      </c>
      <c r="W204" s="66">
        <v>16.75</v>
      </c>
      <c r="X204" s="74">
        <f t="shared" si="0"/>
        <v>0</v>
      </c>
      <c r="Y204" s="75">
        <f t="shared" si="1"/>
        <v>0</v>
      </c>
      <c r="Z204" s="75">
        <f t="shared" si="2"/>
        <v>0</v>
      </c>
      <c r="AA204" s="75">
        <f t="shared" si="3"/>
        <v>0</v>
      </c>
      <c r="AB204" s="75">
        <f t="shared" si="4"/>
        <v>0</v>
      </c>
      <c r="AC204" s="75">
        <f t="shared" si="5"/>
        <v>0</v>
      </c>
      <c r="AD204" s="75">
        <f t="shared" si="6"/>
        <v>0</v>
      </c>
      <c r="AE204" s="75">
        <f t="shared" si="7"/>
        <v>0</v>
      </c>
      <c r="AF204" s="75">
        <f t="shared" ref="AF204:AG204" si="208">IF(V$3="Yes",V204*V$4,0)</f>
        <v>0</v>
      </c>
      <c r="AG204" s="76">
        <f t="shared" si="208"/>
        <v>0</v>
      </c>
      <c r="AH204" s="77">
        <f t="shared" si="9"/>
        <v>0</v>
      </c>
      <c r="AI204" s="78">
        <f t="shared" si="10"/>
        <v>0</v>
      </c>
      <c r="AJ204" s="73">
        <f t="shared" si="11"/>
        <v>-0.14957744757616259</v>
      </c>
    </row>
    <row r="205" spans="1:36" ht="15" x14ac:dyDescent="0.25">
      <c r="A205" s="38" t="s">
        <v>378</v>
      </c>
      <c r="B205" s="62" t="s">
        <v>51</v>
      </c>
      <c r="C205" s="62" t="s">
        <v>191</v>
      </c>
      <c r="D205" s="62">
        <v>1</v>
      </c>
      <c r="E205" s="63">
        <v>84</v>
      </c>
      <c r="F205" s="64">
        <v>22.4</v>
      </c>
      <c r="G205" s="64">
        <v>0.146213248041381</v>
      </c>
      <c r="H205" s="64">
        <v>40.1</v>
      </c>
      <c r="I205" s="64">
        <v>0.40778339913463768</v>
      </c>
      <c r="J205" s="64">
        <v>62.5</v>
      </c>
      <c r="K205" s="64">
        <v>0.33907406876503543</v>
      </c>
      <c r="L205" s="64">
        <v>20.399999999999999</v>
      </c>
      <c r="M205" s="64">
        <v>0.57613024285023418</v>
      </c>
      <c r="N205" s="64">
        <v>162.80000000000001</v>
      </c>
      <c r="O205" s="64">
        <v>-0.15076807765699096</v>
      </c>
      <c r="P205" s="64">
        <v>15.2</v>
      </c>
      <c r="Q205" s="64">
        <v>-1.0797499747735166</v>
      </c>
      <c r="R205" s="64">
        <v>20.3</v>
      </c>
      <c r="S205" s="64">
        <v>-1.0821200456769267</v>
      </c>
      <c r="T205" s="64">
        <v>25.4</v>
      </c>
      <c r="U205" s="64">
        <v>-0.51428677310016324</v>
      </c>
      <c r="V205" s="65">
        <v>0.13800000000000001</v>
      </c>
      <c r="W205" s="66">
        <v>17.25</v>
      </c>
      <c r="X205" s="74">
        <f t="shared" si="0"/>
        <v>0</v>
      </c>
      <c r="Y205" s="75">
        <f t="shared" si="1"/>
        <v>0</v>
      </c>
      <c r="Z205" s="75">
        <f t="shared" si="2"/>
        <v>0</v>
      </c>
      <c r="AA205" s="75">
        <f t="shared" si="3"/>
        <v>0</v>
      </c>
      <c r="AB205" s="75">
        <f t="shared" si="4"/>
        <v>0</v>
      </c>
      <c r="AC205" s="75">
        <f t="shared" si="5"/>
        <v>0</v>
      </c>
      <c r="AD205" s="75">
        <f t="shared" si="6"/>
        <v>0</v>
      </c>
      <c r="AE205" s="75">
        <f t="shared" si="7"/>
        <v>0</v>
      </c>
      <c r="AF205" s="75">
        <f t="shared" ref="AF205:AG205" si="209">IF(V$3="Yes",V205*V$4,0)</f>
        <v>0</v>
      </c>
      <c r="AG205" s="76">
        <f t="shared" si="209"/>
        <v>0</v>
      </c>
      <c r="AH205" s="77">
        <f t="shared" si="9"/>
        <v>0</v>
      </c>
      <c r="AI205" s="78">
        <f t="shared" si="10"/>
        <v>0</v>
      </c>
      <c r="AJ205" s="73">
        <f t="shared" si="11"/>
        <v>-0.89408985694697551</v>
      </c>
    </row>
    <row r="206" spans="1:36" ht="15" x14ac:dyDescent="0.25">
      <c r="A206" s="38" t="s">
        <v>379</v>
      </c>
      <c r="B206" s="62" t="s">
        <v>32</v>
      </c>
      <c r="C206" s="62" t="s">
        <v>186</v>
      </c>
      <c r="D206" s="62">
        <v>2</v>
      </c>
      <c r="E206" s="63">
        <v>84</v>
      </c>
      <c r="F206" s="64">
        <v>22</v>
      </c>
      <c r="G206" s="64">
        <v>0.108448944715165</v>
      </c>
      <c r="H206" s="64">
        <v>21.9</v>
      </c>
      <c r="I206" s="64">
        <v>-0.85319174305079082</v>
      </c>
      <c r="J206" s="64">
        <v>43.9</v>
      </c>
      <c r="K206" s="64">
        <v>-0.50935336535850639</v>
      </c>
      <c r="L206" s="64">
        <v>2</v>
      </c>
      <c r="M206" s="64">
        <v>-1.1767183835969823</v>
      </c>
      <c r="N206" s="64">
        <v>150.6</v>
      </c>
      <c r="O206" s="64">
        <v>-0.37757068780537828</v>
      </c>
      <c r="P206" s="64">
        <v>230</v>
      </c>
      <c r="Q206" s="64">
        <v>2.4444772270866006</v>
      </c>
      <c r="R206" s="64">
        <v>56.6</v>
      </c>
      <c r="S206" s="64">
        <v>-0.25592530259899476</v>
      </c>
      <c r="T206" s="64">
        <v>46.1</v>
      </c>
      <c r="U206" s="64">
        <v>0.43134126612489399</v>
      </c>
      <c r="V206" s="65">
        <v>0.14599999999999999</v>
      </c>
      <c r="W206" s="66">
        <v>17</v>
      </c>
      <c r="X206" s="74">
        <f t="shared" si="0"/>
        <v>0</v>
      </c>
      <c r="Y206" s="75">
        <f t="shared" si="1"/>
        <v>0</v>
      </c>
      <c r="Z206" s="75">
        <f t="shared" si="2"/>
        <v>0</v>
      </c>
      <c r="AA206" s="75">
        <f t="shared" si="3"/>
        <v>0</v>
      </c>
      <c r="AB206" s="75">
        <f t="shared" si="4"/>
        <v>0</v>
      </c>
      <c r="AC206" s="75">
        <f t="shared" si="5"/>
        <v>0</v>
      </c>
      <c r="AD206" s="75">
        <f t="shared" si="6"/>
        <v>0</v>
      </c>
      <c r="AE206" s="75">
        <f t="shared" si="7"/>
        <v>0</v>
      </c>
      <c r="AF206" s="75">
        <f t="shared" ref="AF206:AG206" si="210">IF(V$3="Yes",V206*V$4,0)</f>
        <v>0</v>
      </c>
      <c r="AG206" s="76">
        <f t="shared" si="210"/>
        <v>0</v>
      </c>
      <c r="AH206" s="77">
        <f t="shared" si="9"/>
        <v>0</v>
      </c>
      <c r="AI206" s="78">
        <f t="shared" si="10"/>
        <v>0</v>
      </c>
      <c r="AJ206" s="73">
        <f t="shared" si="11"/>
        <v>-0.43616208158732328</v>
      </c>
    </row>
    <row r="207" spans="1:36" ht="15" x14ac:dyDescent="0.25">
      <c r="A207" s="38" t="s">
        <v>380</v>
      </c>
      <c r="B207" s="62" t="s">
        <v>74</v>
      </c>
      <c r="C207" s="62" t="s">
        <v>181</v>
      </c>
      <c r="D207" s="62"/>
      <c r="E207" s="63">
        <v>84</v>
      </c>
      <c r="F207" s="64">
        <v>9.4</v>
      </c>
      <c r="G207" s="64">
        <v>-1.0811266100606438</v>
      </c>
      <c r="H207" s="64">
        <v>20.3</v>
      </c>
      <c r="I207" s="64">
        <v>-0.96404670060555364</v>
      </c>
      <c r="J207" s="64">
        <v>29.8</v>
      </c>
      <c r="K207" s="64">
        <v>-1.1525160976779656</v>
      </c>
      <c r="L207" s="64">
        <v>0</v>
      </c>
      <c r="M207" s="64">
        <v>-1.3672454082108101</v>
      </c>
      <c r="N207" s="64">
        <v>101.9</v>
      </c>
      <c r="O207" s="64">
        <v>-1.2829220906108227</v>
      </c>
      <c r="P207" s="64">
        <v>100.8</v>
      </c>
      <c r="Q207" s="64">
        <v>0.32469066060463064</v>
      </c>
      <c r="R207" s="64">
        <v>164.2</v>
      </c>
      <c r="S207" s="64">
        <v>2.1930706851471613</v>
      </c>
      <c r="T207" s="64">
        <v>80.099999999999994</v>
      </c>
      <c r="U207" s="64">
        <v>1.9845467411805429</v>
      </c>
      <c r="V207" s="65">
        <v>9.2999999999999999E-2</v>
      </c>
      <c r="W207" s="66">
        <v>21.75</v>
      </c>
      <c r="X207" s="74">
        <f t="shared" si="0"/>
        <v>0</v>
      </c>
      <c r="Y207" s="75">
        <f t="shared" si="1"/>
        <v>0</v>
      </c>
      <c r="Z207" s="75">
        <f t="shared" si="2"/>
        <v>0</v>
      </c>
      <c r="AA207" s="75">
        <f t="shared" si="3"/>
        <v>0</v>
      </c>
      <c r="AB207" s="75">
        <f t="shared" si="4"/>
        <v>0</v>
      </c>
      <c r="AC207" s="75">
        <f t="shared" si="5"/>
        <v>0</v>
      </c>
      <c r="AD207" s="75">
        <f t="shared" si="6"/>
        <v>0</v>
      </c>
      <c r="AE207" s="75">
        <f t="shared" si="7"/>
        <v>0</v>
      </c>
      <c r="AF207" s="75">
        <f t="shared" ref="AF207:AG207" si="211">IF(V$3="Yes",V207*V$4,0)</f>
        <v>0</v>
      </c>
      <c r="AG207" s="76">
        <f t="shared" si="211"/>
        <v>0</v>
      </c>
      <c r="AH207" s="77">
        <f t="shared" si="9"/>
        <v>0</v>
      </c>
      <c r="AI207" s="78">
        <f t="shared" si="10"/>
        <v>0</v>
      </c>
      <c r="AJ207" s="73">
        <f t="shared" si="11"/>
        <v>-2.6741928001383632</v>
      </c>
    </row>
    <row r="208" spans="1:36" ht="15" x14ac:dyDescent="0.25">
      <c r="A208" s="38" t="s">
        <v>381</v>
      </c>
      <c r="B208" s="62" t="s">
        <v>83</v>
      </c>
      <c r="C208" s="62" t="s">
        <v>181</v>
      </c>
      <c r="D208" s="62">
        <v>1</v>
      </c>
      <c r="E208" s="63">
        <v>84</v>
      </c>
      <c r="F208" s="64">
        <v>7.9</v>
      </c>
      <c r="G208" s="64">
        <v>-1.2227427475339543</v>
      </c>
      <c r="H208" s="64">
        <v>38.200000000000003</v>
      </c>
      <c r="I208" s="64">
        <v>0.27614313703835647</v>
      </c>
      <c r="J208" s="64">
        <v>46.1</v>
      </c>
      <c r="K208" s="64">
        <v>-0.40900173336539941</v>
      </c>
      <c r="L208" s="64">
        <v>20.399999999999999</v>
      </c>
      <c r="M208" s="64">
        <v>0.57613024285023418</v>
      </c>
      <c r="N208" s="64">
        <v>118</v>
      </c>
      <c r="O208" s="64">
        <v>-0.98361700672647712</v>
      </c>
      <c r="P208" s="64">
        <v>33.4</v>
      </c>
      <c r="Q208" s="64">
        <v>-0.78114226958797595</v>
      </c>
      <c r="R208" s="64">
        <v>66.900000000000006</v>
      </c>
      <c r="S208" s="64">
        <v>-2.1495389273851487E-2</v>
      </c>
      <c r="T208" s="64">
        <v>43.1</v>
      </c>
      <c r="U208" s="64">
        <v>0.29429372420821925</v>
      </c>
      <c r="V208" s="65">
        <v>6.7000000000000004E-2</v>
      </c>
      <c r="W208" s="66">
        <v>21.5</v>
      </c>
      <c r="X208" s="74">
        <f t="shared" si="0"/>
        <v>0</v>
      </c>
      <c r="Y208" s="75">
        <f t="shared" si="1"/>
        <v>0</v>
      </c>
      <c r="Z208" s="75">
        <f t="shared" si="2"/>
        <v>0</v>
      </c>
      <c r="AA208" s="75">
        <f t="shared" si="3"/>
        <v>0</v>
      </c>
      <c r="AB208" s="75">
        <f t="shared" si="4"/>
        <v>0</v>
      </c>
      <c r="AC208" s="75">
        <f t="shared" si="5"/>
        <v>0</v>
      </c>
      <c r="AD208" s="75">
        <f t="shared" si="6"/>
        <v>0</v>
      </c>
      <c r="AE208" s="75">
        <f t="shared" si="7"/>
        <v>0</v>
      </c>
      <c r="AF208" s="75">
        <f t="shared" ref="AF208:AG208" si="212">IF(V$3="Yes",V208*V$4,0)</f>
        <v>0</v>
      </c>
      <c r="AG208" s="76">
        <f t="shared" si="212"/>
        <v>0</v>
      </c>
      <c r="AH208" s="77">
        <f t="shared" si="9"/>
        <v>0</v>
      </c>
      <c r="AI208" s="78">
        <f t="shared" si="10"/>
        <v>0</v>
      </c>
      <c r="AJ208" s="73">
        <f t="shared" si="11"/>
        <v>-2.1411215178158578</v>
      </c>
    </row>
    <row r="209" spans="1:36" ht="15" x14ac:dyDescent="0.25">
      <c r="A209" s="38" t="s">
        <v>382</v>
      </c>
      <c r="B209" s="62" t="s">
        <v>21</v>
      </c>
      <c r="C209" s="62" t="s">
        <v>183</v>
      </c>
      <c r="D209" s="62">
        <v>1</v>
      </c>
      <c r="E209" s="63">
        <v>84</v>
      </c>
      <c r="F209" s="64">
        <v>19.600000000000001</v>
      </c>
      <c r="G209" s="64">
        <v>-0.11813687524213212</v>
      </c>
      <c r="H209" s="64">
        <v>30.6</v>
      </c>
      <c r="I209" s="64">
        <v>-0.25041791134676722</v>
      </c>
      <c r="J209" s="64">
        <v>50.1</v>
      </c>
      <c r="K209" s="64">
        <v>-0.22654422065065924</v>
      </c>
      <c r="L209" s="64">
        <v>14.6</v>
      </c>
      <c r="M209" s="64">
        <v>2.3601871470133443E-2</v>
      </c>
      <c r="N209" s="64">
        <v>133.9</v>
      </c>
      <c r="O209" s="64">
        <v>-0.68802999841833334</v>
      </c>
      <c r="P209" s="64">
        <v>178.7</v>
      </c>
      <c r="Q209" s="64">
        <v>1.6027972668658186</v>
      </c>
      <c r="R209" s="64">
        <v>44.4</v>
      </c>
      <c r="S209" s="64">
        <v>-0.53359956886761106</v>
      </c>
      <c r="T209" s="64">
        <v>45.4</v>
      </c>
      <c r="U209" s="64">
        <v>0.39936350634433632</v>
      </c>
      <c r="V209" s="65">
        <v>0.14599999999999999</v>
      </c>
      <c r="W209" s="66">
        <v>16.25</v>
      </c>
      <c r="X209" s="74">
        <f t="shared" si="0"/>
        <v>0</v>
      </c>
      <c r="Y209" s="75">
        <f t="shared" si="1"/>
        <v>0</v>
      </c>
      <c r="Z209" s="75">
        <f t="shared" si="2"/>
        <v>0</v>
      </c>
      <c r="AA209" s="75">
        <f t="shared" si="3"/>
        <v>0</v>
      </c>
      <c r="AB209" s="75">
        <f t="shared" si="4"/>
        <v>0</v>
      </c>
      <c r="AC209" s="75">
        <f t="shared" si="5"/>
        <v>0</v>
      </c>
      <c r="AD209" s="75">
        <f t="shared" si="6"/>
        <v>0</v>
      </c>
      <c r="AE209" s="75">
        <f t="shared" si="7"/>
        <v>0</v>
      </c>
      <c r="AF209" s="75">
        <f t="shared" ref="AF209:AG209" si="213">IF(V$3="Yes",V209*V$4,0)</f>
        <v>0</v>
      </c>
      <c r="AG209" s="76">
        <f t="shared" si="213"/>
        <v>0</v>
      </c>
      <c r="AH209" s="77">
        <f t="shared" si="9"/>
        <v>0</v>
      </c>
      <c r="AI209" s="78">
        <f t="shared" si="10"/>
        <v>0</v>
      </c>
      <c r="AJ209" s="73">
        <f t="shared" si="11"/>
        <v>-8.0158485715912442E-2</v>
      </c>
    </row>
    <row r="210" spans="1:36" ht="15" x14ac:dyDescent="0.25">
      <c r="A210" s="38" t="s">
        <v>383</v>
      </c>
      <c r="B210" s="62" t="s">
        <v>45</v>
      </c>
      <c r="C210" s="62" t="s">
        <v>186</v>
      </c>
      <c r="D210" s="62">
        <v>1</v>
      </c>
      <c r="E210" s="63">
        <v>84</v>
      </c>
      <c r="F210" s="64">
        <v>15.8</v>
      </c>
      <c r="G210" s="64">
        <v>-0.47689775684118546</v>
      </c>
      <c r="H210" s="64">
        <v>44.8</v>
      </c>
      <c r="I210" s="64">
        <v>0.7334198369517535</v>
      </c>
      <c r="J210" s="64">
        <v>60.5</v>
      </c>
      <c r="K210" s="64">
        <v>0.24784531240766516</v>
      </c>
      <c r="L210" s="64">
        <v>15.6</v>
      </c>
      <c r="M210" s="64">
        <v>0.11886538377704757</v>
      </c>
      <c r="N210" s="64">
        <v>180.6</v>
      </c>
      <c r="O210" s="64">
        <v>0.18014064862508042</v>
      </c>
      <c r="P210" s="64">
        <v>25.4</v>
      </c>
      <c r="Q210" s="64">
        <v>-0.91239840373546632</v>
      </c>
      <c r="R210" s="64">
        <v>20.3</v>
      </c>
      <c r="S210" s="64">
        <v>-1.0821200456769267</v>
      </c>
      <c r="T210" s="64">
        <v>30.4</v>
      </c>
      <c r="U210" s="64">
        <v>-0.28587420323903839</v>
      </c>
      <c r="V210" s="65">
        <v>8.6999999999999994E-2</v>
      </c>
      <c r="W210" s="66">
        <v>16.75</v>
      </c>
      <c r="X210" s="74">
        <f t="shared" si="0"/>
        <v>0</v>
      </c>
      <c r="Y210" s="75">
        <f t="shared" si="1"/>
        <v>0</v>
      </c>
      <c r="Z210" s="75">
        <f t="shared" si="2"/>
        <v>0</v>
      </c>
      <c r="AA210" s="75">
        <f t="shared" si="3"/>
        <v>0</v>
      </c>
      <c r="AB210" s="75">
        <f t="shared" si="4"/>
        <v>0</v>
      </c>
      <c r="AC210" s="75">
        <f t="shared" si="5"/>
        <v>0</v>
      </c>
      <c r="AD210" s="75">
        <f t="shared" si="6"/>
        <v>0</v>
      </c>
      <c r="AE210" s="75">
        <f t="shared" si="7"/>
        <v>0</v>
      </c>
      <c r="AF210" s="75">
        <f t="shared" ref="AF210:AG210" si="214">IF(V$3="Yes",V210*V$4,0)</f>
        <v>0</v>
      </c>
      <c r="AG210" s="76">
        <f t="shared" si="214"/>
        <v>0</v>
      </c>
      <c r="AH210" s="77">
        <f t="shared" si="9"/>
        <v>0</v>
      </c>
      <c r="AI210" s="78">
        <f t="shared" si="10"/>
        <v>0</v>
      </c>
      <c r="AJ210" s="73">
        <f t="shared" si="11"/>
        <v>-1.2753417292648717</v>
      </c>
    </row>
    <row r="211" spans="1:36" ht="15" x14ac:dyDescent="0.25">
      <c r="A211" s="38" t="s">
        <v>384</v>
      </c>
      <c r="B211" s="62" t="s">
        <v>43</v>
      </c>
      <c r="C211" s="62" t="s">
        <v>181</v>
      </c>
      <c r="D211" s="62">
        <v>2</v>
      </c>
      <c r="E211" s="63">
        <v>84</v>
      </c>
      <c r="F211" s="64">
        <v>5.3</v>
      </c>
      <c r="G211" s="64">
        <v>-1.4682107191543594</v>
      </c>
      <c r="H211" s="64">
        <v>27.3</v>
      </c>
      <c r="I211" s="64">
        <v>-0.47905626130346574</v>
      </c>
      <c r="J211" s="64">
        <v>32.5</v>
      </c>
      <c r="K211" s="64">
        <v>-1.0293572765955159</v>
      </c>
      <c r="L211" s="64">
        <v>7.6</v>
      </c>
      <c r="M211" s="64">
        <v>-0.64324271467826422</v>
      </c>
      <c r="N211" s="64">
        <v>126.2</v>
      </c>
      <c r="O211" s="64">
        <v>-0.83117590810215136</v>
      </c>
      <c r="P211" s="64">
        <v>112.1</v>
      </c>
      <c r="Q211" s="64">
        <v>0.51008995008796088</v>
      </c>
      <c r="R211" s="64">
        <v>117.8</v>
      </c>
      <c r="S211" s="64">
        <v>1.1369980658960306</v>
      </c>
      <c r="T211" s="64">
        <v>71.2</v>
      </c>
      <c r="U211" s="64">
        <v>1.577972366827741</v>
      </c>
      <c r="V211" s="65">
        <v>4.2000000000000003E-2</v>
      </c>
      <c r="W211" s="66">
        <v>22.25</v>
      </c>
      <c r="X211" s="74">
        <f t="shared" si="0"/>
        <v>0</v>
      </c>
      <c r="Y211" s="75">
        <f t="shared" si="1"/>
        <v>0</v>
      </c>
      <c r="Z211" s="75">
        <f t="shared" si="2"/>
        <v>0</v>
      </c>
      <c r="AA211" s="75">
        <f t="shared" si="3"/>
        <v>0</v>
      </c>
      <c r="AB211" s="75">
        <f t="shared" si="4"/>
        <v>0</v>
      </c>
      <c r="AC211" s="75">
        <f t="shared" si="5"/>
        <v>0</v>
      </c>
      <c r="AD211" s="75">
        <f t="shared" si="6"/>
        <v>0</v>
      </c>
      <c r="AE211" s="75">
        <f t="shared" si="7"/>
        <v>0</v>
      </c>
      <c r="AF211" s="75">
        <f t="shared" ref="AF211:AG211" si="215">IF(V$3="Yes",V211*V$4,0)</f>
        <v>0</v>
      </c>
      <c r="AG211" s="76">
        <f t="shared" si="215"/>
        <v>0</v>
      </c>
      <c r="AH211" s="77">
        <f t="shared" si="9"/>
        <v>0</v>
      </c>
      <c r="AI211" s="78">
        <f t="shared" si="10"/>
        <v>0</v>
      </c>
      <c r="AJ211" s="73">
        <f t="shared" si="11"/>
        <v>-2.1504517322359114</v>
      </c>
    </row>
    <row r="212" spans="1:36" ht="15" x14ac:dyDescent="0.25">
      <c r="A212" s="38" t="s">
        <v>385</v>
      </c>
      <c r="B212" s="62" t="s">
        <v>56</v>
      </c>
      <c r="C212" s="62" t="s">
        <v>181</v>
      </c>
      <c r="D212" s="62"/>
      <c r="E212" s="63">
        <v>84</v>
      </c>
      <c r="F212" s="64">
        <v>5.3</v>
      </c>
      <c r="G212" s="64">
        <v>-1.4682107191543594</v>
      </c>
      <c r="H212" s="64">
        <v>22.7</v>
      </c>
      <c r="I212" s="64">
        <v>-0.7977642642734093</v>
      </c>
      <c r="J212" s="64">
        <v>28</v>
      </c>
      <c r="K212" s="64">
        <v>-1.2346219783995989</v>
      </c>
      <c r="L212" s="64">
        <v>0</v>
      </c>
      <c r="M212" s="64">
        <v>-1.3672454082108101</v>
      </c>
      <c r="N212" s="64">
        <v>132.5</v>
      </c>
      <c r="O212" s="64">
        <v>-0.71405652745175485</v>
      </c>
      <c r="P212" s="64">
        <v>184.1</v>
      </c>
      <c r="Q212" s="64">
        <v>1.6913951574153741</v>
      </c>
      <c r="R212" s="64">
        <v>109</v>
      </c>
      <c r="S212" s="64">
        <v>0.93670843121047154</v>
      </c>
      <c r="T212" s="64">
        <v>91.8</v>
      </c>
      <c r="U212" s="64">
        <v>2.5190321546555747</v>
      </c>
      <c r="V212" s="65">
        <v>0.04</v>
      </c>
      <c r="W212" s="66">
        <v>17.75</v>
      </c>
      <c r="X212" s="74">
        <f t="shared" si="0"/>
        <v>0</v>
      </c>
      <c r="Y212" s="75">
        <f t="shared" si="1"/>
        <v>0</v>
      </c>
      <c r="Z212" s="75">
        <f t="shared" si="2"/>
        <v>0</v>
      </c>
      <c r="AA212" s="75">
        <f t="shared" si="3"/>
        <v>0</v>
      </c>
      <c r="AB212" s="75">
        <f t="shared" si="4"/>
        <v>0</v>
      </c>
      <c r="AC212" s="75">
        <f t="shared" si="5"/>
        <v>0</v>
      </c>
      <c r="AD212" s="75">
        <f t="shared" si="6"/>
        <v>0</v>
      </c>
      <c r="AE212" s="75">
        <f t="shared" si="7"/>
        <v>0</v>
      </c>
      <c r="AF212" s="75">
        <f t="shared" ref="AF212:AG212" si="216">IF(V$3="Yes",V212*V$4,0)</f>
        <v>0</v>
      </c>
      <c r="AG212" s="76">
        <f t="shared" si="216"/>
        <v>0</v>
      </c>
      <c r="AH212" s="77">
        <f t="shared" si="9"/>
        <v>0</v>
      </c>
      <c r="AI212" s="78">
        <f t="shared" si="10"/>
        <v>0</v>
      </c>
      <c r="AJ212" s="73">
        <f t="shared" si="11"/>
        <v>-2.2655293020635892</v>
      </c>
    </row>
    <row r="213" spans="1:36" ht="15" x14ac:dyDescent="0.25">
      <c r="A213" s="38" t="s">
        <v>386</v>
      </c>
      <c r="B213" s="62" t="s">
        <v>81</v>
      </c>
      <c r="C213" s="62" t="s">
        <v>181</v>
      </c>
      <c r="D213" s="62">
        <v>2</v>
      </c>
      <c r="E213" s="63">
        <v>84</v>
      </c>
      <c r="F213" s="64">
        <v>5.3</v>
      </c>
      <c r="G213" s="64">
        <v>-1.4682107191543594</v>
      </c>
      <c r="H213" s="64">
        <v>28.8</v>
      </c>
      <c r="I213" s="64">
        <v>-0.37512973859587567</v>
      </c>
      <c r="J213" s="64">
        <v>34.1</v>
      </c>
      <c r="K213" s="64">
        <v>-0.95637427150961996</v>
      </c>
      <c r="L213" s="64">
        <v>7.9</v>
      </c>
      <c r="M213" s="64">
        <v>-0.61466366098618996</v>
      </c>
      <c r="N213" s="64">
        <v>120.1</v>
      </c>
      <c r="O213" s="64">
        <v>-0.94457721317634469</v>
      </c>
      <c r="P213" s="64">
        <v>113.5</v>
      </c>
      <c r="Q213" s="64">
        <v>0.53305977356377188</v>
      </c>
      <c r="R213" s="64">
        <v>107.5</v>
      </c>
      <c r="S213" s="64">
        <v>0.90256815257088707</v>
      </c>
      <c r="T213" s="64">
        <v>46.5</v>
      </c>
      <c r="U213" s="64">
        <v>0.4496142717137841</v>
      </c>
      <c r="V213" s="65">
        <v>4.3999999999999997E-2</v>
      </c>
      <c r="W213" s="66">
        <v>21.75</v>
      </c>
      <c r="X213" s="74">
        <f t="shared" si="0"/>
        <v>0</v>
      </c>
      <c r="Y213" s="75">
        <f t="shared" si="1"/>
        <v>0</v>
      </c>
      <c r="Z213" s="75">
        <f t="shared" si="2"/>
        <v>0</v>
      </c>
      <c r="AA213" s="75">
        <f t="shared" si="3"/>
        <v>0</v>
      </c>
      <c r="AB213" s="75">
        <f t="shared" si="4"/>
        <v>0</v>
      </c>
      <c r="AC213" s="75">
        <f t="shared" si="5"/>
        <v>0</v>
      </c>
      <c r="AD213" s="75">
        <f t="shared" si="6"/>
        <v>0</v>
      </c>
      <c r="AE213" s="75">
        <f t="shared" si="7"/>
        <v>0</v>
      </c>
      <c r="AF213" s="75">
        <f t="shared" ref="AF213:AG213" si="217">IF(V$3="Yes",V213*V$4,0)</f>
        <v>0</v>
      </c>
      <c r="AG213" s="76">
        <f t="shared" si="217"/>
        <v>0</v>
      </c>
      <c r="AH213" s="77">
        <f t="shared" si="9"/>
        <v>0</v>
      </c>
      <c r="AI213" s="78">
        <f t="shared" si="10"/>
        <v>0</v>
      </c>
      <c r="AJ213" s="73">
        <f t="shared" si="11"/>
        <v>-2.3188036364056317</v>
      </c>
    </row>
    <row r="214" spans="1:36" ht="15" x14ac:dyDescent="0.25">
      <c r="A214" s="38" t="s">
        <v>387</v>
      </c>
      <c r="B214" s="62" t="s">
        <v>39</v>
      </c>
      <c r="C214" s="62" t="s">
        <v>181</v>
      </c>
      <c r="D214" s="62">
        <v>2</v>
      </c>
      <c r="E214" s="63">
        <v>84</v>
      </c>
      <c r="F214" s="64">
        <v>9.5</v>
      </c>
      <c r="G214" s="64">
        <v>-1.0716855342290899</v>
      </c>
      <c r="H214" s="64">
        <v>28.9</v>
      </c>
      <c r="I214" s="64">
        <v>-0.36820130374870297</v>
      </c>
      <c r="J214" s="64">
        <v>38.5</v>
      </c>
      <c r="K214" s="64">
        <v>-0.75567100752340599</v>
      </c>
      <c r="L214" s="64">
        <v>4.5</v>
      </c>
      <c r="M214" s="64">
        <v>-0.93855960282969741</v>
      </c>
      <c r="N214" s="64">
        <v>114.5</v>
      </c>
      <c r="O214" s="64">
        <v>-1.0486833293100302</v>
      </c>
      <c r="P214" s="64">
        <v>50.3</v>
      </c>
      <c r="Q214" s="64">
        <v>-0.50386368620140254</v>
      </c>
      <c r="R214" s="64">
        <v>107.3</v>
      </c>
      <c r="S214" s="64">
        <v>0.89801611541894288</v>
      </c>
      <c r="T214" s="64">
        <v>53.1</v>
      </c>
      <c r="U214" s="64">
        <v>0.75111886393046867</v>
      </c>
      <c r="V214" s="65">
        <v>8.3000000000000004E-2</v>
      </c>
      <c r="W214" s="66">
        <v>21.25</v>
      </c>
      <c r="X214" s="74">
        <f t="shared" si="0"/>
        <v>0</v>
      </c>
      <c r="Y214" s="75">
        <f t="shared" si="1"/>
        <v>0</v>
      </c>
      <c r="Z214" s="75">
        <f t="shared" si="2"/>
        <v>0</v>
      </c>
      <c r="AA214" s="75">
        <f t="shared" si="3"/>
        <v>0</v>
      </c>
      <c r="AB214" s="75">
        <f t="shared" si="4"/>
        <v>0</v>
      </c>
      <c r="AC214" s="75">
        <f t="shared" si="5"/>
        <v>0</v>
      </c>
      <c r="AD214" s="75">
        <f t="shared" si="6"/>
        <v>0</v>
      </c>
      <c r="AE214" s="75">
        <f t="shared" si="7"/>
        <v>0</v>
      </c>
      <c r="AF214" s="75">
        <f t="shared" ref="AF214:AG214" si="218">IF(V$3="Yes",V214*V$4,0)</f>
        <v>0</v>
      </c>
      <c r="AG214" s="76">
        <f t="shared" si="218"/>
        <v>0</v>
      </c>
      <c r="AH214" s="77">
        <f t="shared" si="9"/>
        <v>0</v>
      </c>
      <c r="AI214" s="78">
        <f t="shared" si="10"/>
        <v>0</v>
      </c>
      <c r="AJ214" s="73">
        <f t="shared" si="11"/>
        <v>-3.2734170975276133</v>
      </c>
    </row>
    <row r="215" spans="1:36" ht="15" x14ac:dyDescent="0.25">
      <c r="A215" s="38" t="s">
        <v>388</v>
      </c>
      <c r="B215" s="62" t="s">
        <v>51</v>
      </c>
      <c r="C215" s="62" t="s">
        <v>181</v>
      </c>
      <c r="D215" s="62"/>
      <c r="E215" s="63">
        <v>84</v>
      </c>
      <c r="F215" s="64">
        <v>3.9</v>
      </c>
      <c r="G215" s="64">
        <v>-1.6003857807961159</v>
      </c>
      <c r="H215" s="64">
        <v>23.6</v>
      </c>
      <c r="I215" s="64">
        <v>-0.73540835064885512</v>
      </c>
      <c r="J215" s="64">
        <v>27.5</v>
      </c>
      <c r="K215" s="64">
        <v>-1.2574291674889413</v>
      </c>
      <c r="L215" s="64">
        <v>0</v>
      </c>
      <c r="M215" s="64">
        <v>-1.3672454082108101</v>
      </c>
      <c r="N215" s="64">
        <v>82.6</v>
      </c>
      <c r="O215" s="64">
        <v>-1.6417163837144184</v>
      </c>
      <c r="P215" s="64">
        <v>139</v>
      </c>
      <c r="Q215" s="64">
        <v>0.95143870115889717</v>
      </c>
      <c r="R215" s="64">
        <v>174.4</v>
      </c>
      <c r="S215" s="64">
        <v>2.4252245798963319</v>
      </c>
      <c r="T215" s="64">
        <v>67.599999999999994</v>
      </c>
      <c r="U215" s="64">
        <v>1.4135153165277308</v>
      </c>
      <c r="V215" s="65">
        <v>4.8000000000000001E-2</v>
      </c>
      <c r="W215" s="66">
        <v>21.5</v>
      </c>
      <c r="X215" s="74">
        <f t="shared" si="0"/>
        <v>0</v>
      </c>
      <c r="Y215" s="75">
        <f t="shared" si="1"/>
        <v>0</v>
      </c>
      <c r="Z215" s="75">
        <f t="shared" si="2"/>
        <v>0</v>
      </c>
      <c r="AA215" s="75">
        <f t="shared" si="3"/>
        <v>0</v>
      </c>
      <c r="AB215" s="75">
        <f t="shared" si="4"/>
        <v>0</v>
      </c>
      <c r="AC215" s="75">
        <f t="shared" si="5"/>
        <v>0</v>
      </c>
      <c r="AD215" s="75">
        <f t="shared" si="6"/>
        <v>0</v>
      </c>
      <c r="AE215" s="75">
        <f t="shared" si="7"/>
        <v>0</v>
      </c>
      <c r="AF215" s="75">
        <f t="shared" ref="AF215:AG215" si="219">IF(V$3="Yes",V215*V$4,0)</f>
        <v>0</v>
      </c>
      <c r="AG215" s="76">
        <f t="shared" si="219"/>
        <v>0</v>
      </c>
      <c r="AH215" s="77">
        <f t="shared" si="9"/>
        <v>0</v>
      </c>
      <c r="AI215" s="78">
        <f t="shared" si="10"/>
        <v>0</v>
      </c>
      <c r="AJ215" s="73">
        <f t="shared" si="11"/>
        <v>-2.6025220893211856</v>
      </c>
    </row>
    <row r="216" spans="1:36" ht="15" x14ac:dyDescent="0.25">
      <c r="A216" s="38" t="s">
        <v>389</v>
      </c>
      <c r="B216" s="62" t="s">
        <v>70</v>
      </c>
      <c r="C216" s="62" t="s">
        <v>186</v>
      </c>
      <c r="D216" s="62"/>
      <c r="E216" s="63">
        <v>84</v>
      </c>
      <c r="F216" s="64">
        <v>19.5</v>
      </c>
      <c r="G216" s="64">
        <v>-0.12757795107368622</v>
      </c>
      <c r="H216" s="64">
        <v>16.600000000000001</v>
      </c>
      <c r="I216" s="64">
        <v>-1.2203987899509428</v>
      </c>
      <c r="J216" s="64">
        <v>36.1</v>
      </c>
      <c r="K216" s="64">
        <v>-0.86514551515224969</v>
      </c>
      <c r="L216" s="64">
        <v>2.4</v>
      </c>
      <c r="M216" s="64">
        <v>-1.1386129786742167</v>
      </c>
      <c r="N216" s="64">
        <v>155.1</v>
      </c>
      <c r="O216" s="64">
        <v>-0.29391398734080953</v>
      </c>
      <c r="P216" s="64">
        <v>355.6</v>
      </c>
      <c r="Q216" s="64">
        <v>4.5051985332021998</v>
      </c>
      <c r="R216" s="64">
        <v>31.3</v>
      </c>
      <c r="S216" s="64">
        <v>-0.83175800231997754</v>
      </c>
      <c r="T216" s="64">
        <v>40.6</v>
      </c>
      <c r="U216" s="64">
        <v>0.18008743927765652</v>
      </c>
      <c r="V216" s="65">
        <v>0.126</v>
      </c>
      <c r="W216" s="66">
        <v>15</v>
      </c>
      <c r="X216" s="74">
        <f t="shared" si="0"/>
        <v>0</v>
      </c>
      <c r="Y216" s="75">
        <f t="shared" si="1"/>
        <v>0</v>
      </c>
      <c r="Z216" s="75">
        <f t="shared" si="2"/>
        <v>0</v>
      </c>
      <c r="AA216" s="75">
        <f t="shared" si="3"/>
        <v>0</v>
      </c>
      <c r="AB216" s="75">
        <f t="shared" si="4"/>
        <v>0</v>
      </c>
      <c r="AC216" s="75">
        <f t="shared" si="5"/>
        <v>0</v>
      </c>
      <c r="AD216" s="75">
        <f t="shared" si="6"/>
        <v>0</v>
      </c>
      <c r="AE216" s="75">
        <f t="shared" si="7"/>
        <v>0</v>
      </c>
      <c r="AF216" s="75">
        <f t="shared" ref="AF216:AG216" si="220">IF(V$3="Yes",V216*V$4,0)</f>
        <v>0</v>
      </c>
      <c r="AG216" s="76">
        <f t="shared" si="220"/>
        <v>0</v>
      </c>
      <c r="AH216" s="77">
        <f t="shared" si="9"/>
        <v>0</v>
      </c>
      <c r="AI216" s="78">
        <f t="shared" si="10"/>
        <v>0</v>
      </c>
      <c r="AJ216" s="73">
        <f t="shared" si="11"/>
        <v>0.39897367777955473</v>
      </c>
    </row>
    <row r="217" spans="1:36" ht="15" x14ac:dyDescent="0.25">
      <c r="A217" s="38" t="s">
        <v>390</v>
      </c>
      <c r="B217" s="62" t="s">
        <v>32</v>
      </c>
      <c r="C217" s="62" t="s">
        <v>191</v>
      </c>
      <c r="D217" s="62">
        <v>2</v>
      </c>
      <c r="E217" s="63">
        <v>84</v>
      </c>
      <c r="F217" s="64">
        <v>26.1</v>
      </c>
      <c r="G217" s="64">
        <v>0.49553305380888024</v>
      </c>
      <c r="H217" s="64">
        <v>19.3</v>
      </c>
      <c r="I217" s="64">
        <v>-1.0333310490772802</v>
      </c>
      <c r="J217" s="64">
        <v>45.4</v>
      </c>
      <c r="K217" s="64">
        <v>-0.44093179809047911</v>
      </c>
      <c r="L217" s="64">
        <v>7.9</v>
      </c>
      <c r="M217" s="64">
        <v>-0.61466366098618996</v>
      </c>
      <c r="N217" s="64">
        <v>202.7</v>
      </c>
      <c r="O217" s="64">
        <v>0.59098799979551864</v>
      </c>
      <c r="P217" s="64">
        <v>108</v>
      </c>
      <c r="Q217" s="64">
        <v>0.44282118133737214</v>
      </c>
      <c r="R217" s="64">
        <v>38.5</v>
      </c>
      <c r="S217" s="64">
        <v>-0.66788466484997466</v>
      </c>
      <c r="T217" s="64">
        <v>41</v>
      </c>
      <c r="U217" s="64">
        <v>0.19836044486654661</v>
      </c>
      <c r="V217" s="65">
        <v>0.129</v>
      </c>
      <c r="W217" s="66">
        <v>15.25</v>
      </c>
      <c r="X217" s="74">
        <f t="shared" si="0"/>
        <v>0</v>
      </c>
      <c r="Y217" s="75">
        <f t="shared" si="1"/>
        <v>0</v>
      </c>
      <c r="Z217" s="75">
        <f t="shared" si="2"/>
        <v>0</v>
      </c>
      <c r="AA217" s="75">
        <f t="shared" si="3"/>
        <v>0</v>
      </c>
      <c r="AB217" s="75">
        <f t="shared" si="4"/>
        <v>0</v>
      </c>
      <c r="AC217" s="75">
        <f t="shared" si="5"/>
        <v>0</v>
      </c>
      <c r="AD217" s="75">
        <f t="shared" si="6"/>
        <v>0</v>
      </c>
      <c r="AE217" s="75">
        <f t="shared" si="7"/>
        <v>0</v>
      </c>
      <c r="AF217" s="75">
        <f t="shared" ref="AF217:AG217" si="221">IF(V$3="Yes",V217*V$4,0)</f>
        <v>0</v>
      </c>
      <c r="AG217" s="76">
        <f t="shared" si="221"/>
        <v>0</v>
      </c>
      <c r="AH217" s="77">
        <f t="shared" si="9"/>
        <v>0</v>
      </c>
      <c r="AI217" s="78">
        <f t="shared" si="10"/>
        <v>0</v>
      </c>
      <c r="AJ217" s="73">
        <f t="shared" si="11"/>
        <v>-0.77594385233814456</v>
      </c>
    </row>
    <row r="218" spans="1:36" ht="15" x14ac:dyDescent="0.25">
      <c r="A218" s="38" t="s">
        <v>391</v>
      </c>
      <c r="B218" s="62" t="s">
        <v>43</v>
      </c>
      <c r="C218" s="62" t="s">
        <v>153</v>
      </c>
      <c r="D218" s="62">
        <v>2</v>
      </c>
      <c r="E218" s="63">
        <v>84</v>
      </c>
      <c r="F218" s="64">
        <v>21.1</v>
      </c>
      <c r="G218" s="64">
        <v>2.3479262231178535E-2</v>
      </c>
      <c r="H218" s="64">
        <v>27.9</v>
      </c>
      <c r="I218" s="64">
        <v>-0.4374856522204299</v>
      </c>
      <c r="J218" s="64">
        <v>49</v>
      </c>
      <c r="K218" s="64">
        <v>-0.27672003664721273</v>
      </c>
      <c r="L218" s="64">
        <v>9.6999999999999993</v>
      </c>
      <c r="M218" s="64">
        <v>-0.44318933883374489</v>
      </c>
      <c r="N218" s="64">
        <v>167</v>
      </c>
      <c r="O218" s="64">
        <v>-7.2688490556727381E-2</v>
      </c>
      <c r="P218" s="64">
        <v>105.4</v>
      </c>
      <c r="Q218" s="64">
        <v>0.40016293773943779</v>
      </c>
      <c r="R218" s="64">
        <v>49.7</v>
      </c>
      <c r="S218" s="64">
        <v>-0.41297058434108103</v>
      </c>
      <c r="T218" s="64">
        <v>40.700000000000003</v>
      </c>
      <c r="U218" s="64">
        <v>0.18465569067487939</v>
      </c>
      <c r="V218" s="65">
        <v>0.126</v>
      </c>
      <c r="W218" s="66">
        <v>17.5</v>
      </c>
      <c r="X218" s="74">
        <f t="shared" si="0"/>
        <v>0</v>
      </c>
      <c r="Y218" s="75">
        <f t="shared" si="1"/>
        <v>0</v>
      </c>
      <c r="Z218" s="75">
        <f t="shared" si="2"/>
        <v>0</v>
      </c>
      <c r="AA218" s="75">
        <f t="shared" si="3"/>
        <v>0</v>
      </c>
      <c r="AB218" s="75">
        <f t="shared" si="4"/>
        <v>0</v>
      </c>
      <c r="AC218" s="75">
        <f t="shared" si="5"/>
        <v>0</v>
      </c>
      <c r="AD218" s="75">
        <f t="shared" si="6"/>
        <v>0</v>
      </c>
      <c r="AE218" s="75">
        <f t="shared" si="7"/>
        <v>0</v>
      </c>
      <c r="AF218" s="75">
        <f t="shared" ref="AF218:AG218" si="222">IF(V$3="Yes",V218*V$4,0)</f>
        <v>0</v>
      </c>
      <c r="AG218" s="76">
        <f t="shared" si="222"/>
        <v>0</v>
      </c>
      <c r="AH218" s="77">
        <f t="shared" si="9"/>
        <v>0</v>
      </c>
      <c r="AI218" s="78">
        <f t="shared" si="10"/>
        <v>0</v>
      </c>
      <c r="AJ218" s="73">
        <f t="shared" si="11"/>
        <v>-0.98338210898145917</v>
      </c>
    </row>
    <row r="219" spans="1:36" ht="15" x14ac:dyDescent="0.25">
      <c r="A219" s="38" t="s">
        <v>392</v>
      </c>
      <c r="B219" s="62" t="s">
        <v>16</v>
      </c>
      <c r="C219" s="62" t="s">
        <v>181</v>
      </c>
      <c r="D219" s="62">
        <v>2</v>
      </c>
      <c r="E219" s="63">
        <v>84</v>
      </c>
      <c r="F219" s="64">
        <v>7</v>
      </c>
      <c r="G219" s="64">
        <v>-1.3077124300179408</v>
      </c>
      <c r="H219" s="64">
        <v>30.2</v>
      </c>
      <c r="I219" s="64">
        <v>-0.27813165073545809</v>
      </c>
      <c r="J219" s="64">
        <v>37.1</v>
      </c>
      <c r="K219" s="64">
        <v>-0.81953113697356472</v>
      </c>
      <c r="L219" s="64">
        <v>5.6</v>
      </c>
      <c r="M219" s="64">
        <v>-0.83376973929209208</v>
      </c>
      <c r="N219" s="64">
        <v>105.8</v>
      </c>
      <c r="O219" s="64">
        <v>-1.2104196168748633</v>
      </c>
      <c r="P219" s="64">
        <v>111.7</v>
      </c>
      <c r="Q219" s="64">
        <v>0.50352714338058635</v>
      </c>
      <c r="R219" s="64">
        <v>88.5</v>
      </c>
      <c r="S219" s="64">
        <v>0.47012462313615722</v>
      </c>
      <c r="T219" s="64">
        <v>120.8</v>
      </c>
      <c r="U219" s="64">
        <v>3.8438250598500998</v>
      </c>
      <c r="V219" s="65">
        <v>6.6000000000000003E-2</v>
      </c>
      <c r="W219" s="66">
        <v>19</v>
      </c>
      <c r="X219" s="74">
        <f t="shared" si="0"/>
        <v>0</v>
      </c>
      <c r="Y219" s="75">
        <f t="shared" si="1"/>
        <v>0</v>
      </c>
      <c r="Z219" s="75">
        <f t="shared" si="2"/>
        <v>0</v>
      </c>
      <c r="AA219" s="75">
        <f t="shared" si="3"/>
        <v>0</v>
      </c>
      <c r="AB219" s="75">
        <f t="shared" si="4"/>
        <v>0</v>
      </c>
      <c r="AC219" s="75">
        <f t="shared" si="5"/>
        <v>0</v>
      </c>
      <c r="AD219" s="75">
        <f t="shared" si="6"/>
        <v>0</v>
      </c>
      <c r="AE219" s="75">
        <f t="shared" si="7"/>
        <v>0</v>
      </c>
      <c r="AF219" s="75">
        <f t="shared" ref="AF219:AG219" si="223">IF(V$3="Yes",V219*V$4,0)</f>
        <v>0</v>
      </c>
      <c r="AG219" s="76">
        <f t="shared" si="223"/>
        <v>0</v>
      </c>
      <c r="AH219" s="77">
        <f t="shared" si="9"/>
        <v>0</v>
      </c>
      <c r="AI219" s="78">
        <f t="shared" si="10"/>
        <v>0</v>
      </c>
      <c r="AJ219" s="73">
        <f t="shared" si="11"/>
        <v>-2.9678950639862882</v>
      </c>
    </row>
    <row r="220" spans="1:36" ht="15" x14ac:dyDescent="0.25">
      <c r="A220" s="38" t="s">
        <v>393</v>
      </c>
      <c r="B220" s="62" t="s">
        <v>66</v>
      </c>
      <c r="C220" s="62" t="s">
        <v>181</v>
      </c>
      <c r="D220" s="62">
        <v>2</v>
      </c>
      <c r="E220" s="63">
        <v>84</v>
      </c>
      <c r="F220" s="64">
        <v>10.7</v>
      </c>
      <c r="G220" s="64">
        <v>-0.95839262425044147</v>
      </c>
      <c r="H220" s="64">
        <v>23.8</v>
      </c>
      <c r="I220" s="64">
        <v>-0.72155148095450972</v>
      </c>
      <c r="J220" s="64">
        <v>34.5</v>
      </c>
      <c r="K220" s="64">
        <v>-0.93812852023814586</v>
      </c>
      <c r="L220" s="64">
        <v>6.7</v>
      </c>
      <c r="M220" s="64">
        <v>-0.72897987575448664</v>
      </c>
      <c r="N220" s="64">
        <v>161.69999999999999</v>
      </c>
      <c r="O220" s="64">
        <v>-0.17121749332610844</v>
      </c>
      <c r="P220" s="64">
        <v>42.9</v>
      </c>
      <c r="Q220" s="64">
        <v>-0.62527561028783107</v>
      </c>
      <c r="R220" s="64">
        <v>86.8</v>
      </c>
      <c r="S220" s="64">
        <v>0.43143230734462851</v>
      </c>
      <c r="T220" s="64">
        <v>31.2</v>
      </c>
      <c r="U220" s="64">
        <v>-0.24932819206125817</v>
      </c>
      <c r="V220" s="65">
        <v>6.6000000000000003E-2</v>
      </c>
      <c r="W220" s="66">
        <v>19</v>
      </c>
      <c r="X220" s="74">
        <f t="shared" si="0"/>
        <v>0</v>
      </c>
      <c r="Y220" s="75">
        <f t="shared" si="1"/>
        <v>0</v>
      </c>
      <c r="Z220" s="75">
        <f t="shared" si="2"/>
        <v>0</v>
      </c>
      <c r="AA220" s="75">
        <f t="shared" si="3"/>
        <v>0</v>
      </c>
      <c r="AB220" s="75">
        <f t="shared" si="4"/>
        <v>0</v>
      </c>
      <c r="AC220" s="75">
        <f t="shared" si="5"/>
        <v>0</v>
      </c>
      <c r="AD220" s="75">
        <f t="shared" si="6"/>
        <v>0</v>
      </c>
      <c r="AE220" s="75">
        <f t="shared" si="7"/>
        <v>0</v>
      </c>
      <c r="AF220" s="75">
        <f t="shared" ref="AF220:AG220" si="224">IF(V$3="Yes",V220*V$4,0)</f>
        <v>0</v>
      </c>
      <c r="AG220" s="76">
        <f t="shared" si="224"/>
        <v>0</v>
      </c>
      <c r="AH220" s="77">
        <f t="shared" si="9"/>
        <v>0</v>
      </c>
      <c r="AI220" s="78">
        <f t="shared" si="10"/>
        <v>0</v>
      </c>
      <c r="AJ220" s="73">
        <f t="shared" si="11"/>
        <v>-2.9233376969349214</v>
      </c>
    </row>
    <row r="221" spans="1:36" ht="15" x14ac:dyDescent="0.25">
      <c r="A221" s="38" t="s">
        <v>394</v>
      </c>
      <c r="B221" s="62" t="s">
        <v>43</v>
      </c>
      <c r="C221" s="62" t="s">
        <v>181</v>
      </c>
      <c r="D221" s="62"/>
      <c r="E221" s="63">
        <v>84</v>
      </c>
      <c r="F221" s="64">
        <v>9</v>
      </c>
      <c r="G221" s="64">
        <v>-1.1188909133868601</v>
      </c>
      <c r="H221" s="64">
        <v>23.2</v>
      </c>
      <c r="I221" s="64">
        <v>-0.76312209003754572</v>
      </c>
      <c r="J221" s="64">
        <v>32.200000000000003</v>
      </c>
      <c r="K221" s="64">
        <v>-1.0430415900491214</v>
      </c>
      <c r="L221" s="64">
        <v>1.6</v>
      </c>
      <c r="M221" s="64">
        <v>-1.2148237885197479</v>
      </c>
      <c r="N221" s="64">
        <v>157.5</v>
      </c>
      <c r="O221" s="64">
        <v>-0.24929708042637258</v>
      </c>
      <c r="P221" s="64">
        <v>67.599999999999994</v>
      </c>
      <c r="Q221" s="64">
        <v>-0.22002229610745447</v>
      </c>
      <c r="R221" s="64">
        <v>101.3</v>
      </c>
      <c r="S221" s="64">
        <v>0.76145500086060691</v>
      </c>
      <c r="T221" s="64">
        <v>49.7</v>
      </c>
      <c r="U221" s="64">
        <v>0.59579831642490377</v>
      </c>
      <c r="V221" s="65">
        <v>5.7000000000000002E-2</v>
      </c>
      <c r="W221" s="66">
        <v>22.5</v>
      </c>
      <c r="X221" s="74">
        <f t="shared" si="0"/>
        <v>0</v>
      </c>
      <c r="Y221" s="75">
        <f t="shared" si="1"/>
        <v>0</v>
      </c>
      <c r="Z221" s="75">
        <f t="shared" si="2"/>
        <v>0</v>
      </c>
      <c r="AA221" s="75">
        <f t="shared" si="3"/>
        <v>0</v>
      </c>
      <c r="AB221" s="75">
        <f t="shared" si="4"/>
        <v>0</v>
      </c>
      <c r="AC221" s="75">
        <f t="shared" si="5"/>
        <v>0</v>
      </c>
      <c r="AD221" s="75">
        <f t="shared" si="6"/>
        <v>0</v>
      </c>
      <c r="AE221" s="75">
        <f t="shared" si="7"/>
        <v>0</v>
      </c>
      <c r="AF221" s="75">
        <f t="shared" ref="AF221:AG221" si="225">IF(V$3="Yes",V221*V$4,0)</f>
        <v>0</v>
      </c>
      <c r="AG221" s="76">
        <f t="shared" si="225"/>
        <v>0</v>
      </c>
      <c r="AH221" s="77">
        <f t="shared" si="9"/>
        <v>0</v>
      </c>
      <c r="AI221" s="78">
        <f t="shared" si="10"/>
        <v>0</v>
      </c>
      <c r="AJ221" s="73">
        <f t="shared" si="11"/>
        <v>-3.0922159082833502</v>
      </c>
    </row>
    <row r="222" spans="1:36" ht="15" x14ac:dyDescent="0.25">
      <c r="A222" s="38" t="s">
        <v>395</v>
      </c>
      <c r="B222" s="62" t="s">
        <v>68</v>
      </c>
      <c r="C222" s="62" t="s">
        <v>181</v>
      </c>
      <c r="D222" s="62"/>
      <c r="E222" s="63">
        <v>84</v>
      </c>
      <c r="F222" s="64">
        <v>8.8000000000000007</v>
      </c>
      <c r="G222" s="64">
        <v>-1.137773065049968</v>
      </c>
      <c r="H222" s="64">
        <v>21.4</v>
      </c>
      <c r="I222" s="64">
        <v>-0.88783391728665417</v>
      </c>
      <c r="J222" s="64">
        <v>30.2</v>
      </c>
      <c r="K222" s="64">
        <v>-1.1342703464064916</v>
      </c>
      <c r="L222" s="64">
        <v>4.8</v>
      </c>
      <c r="M222" s="64">
        <v>-0.90998054913762327</v>
      </c>
      <c r="N222" s="64">
        <v>154.1</v>
      </c>
      <c r="O222" s="64">
        <v>-0.31250436522182495</v>
      </c>
      <c r="P222" s="64">
        <v>43.6</v>
      </c>
      <c r="Q222" s="64">
        <v>-0.61379069854992563</v>
      </c>
      <c r="R222" s="64">
        <v>125.9</v>
      </c>
      <c r="S222" s="64">
        <v>1.3213555705497839</v>
      </c>
      <c r="T222" s="64">
        <v>15.6</v>
      </c>
      <c r="U222" s="64">
        <v>-0.96197541002796805</v>
      </c>
      <c r="V222" s="65">
        <v>5.7000000000000002E-2</v>
      </c>
      <c r="W222" s="66">
        <v>21.5</v>
      </c>
      <c r="X222" s="74">
        <f t="shared" si="0"/>
        <v>0</v>
      </c>
      <c r="Y222" s="75">
        <f t="shared" si="1"/>
        <v>0</v>
      </c>
      <c r="Z222" s="75">
        <f t="shared" si="2"/>
        <v>0</v>
      </c>
      <c r="AA222" s="75">
        <f t="shared" si="3"/>
        <v>0</v>
      </c>
      <c r="AB222" s="75">
        <f t="shared" si="4"/>
        <v>0</v>
      </c>
      <c r="AC222" s="75">
        <f t="shared" si="5"/>
        <v>0</v>
      </c>
      <c r="AD222" s="75">
        <f t="shared" si="6"/>
        <v>0</v>
      </c>
      <c r="AE222" s="75">
        <f t="shared" si="7"/>
        <v>0</v>
      </c>
      <c r="AF222" s="75">
        <f t="shared" ref="AF222:AG222" si="226">IF(V$3="Yes",V222*V$4,0)</f>
        <v>0</v>
      </c>
      <c r="AG222" s="76">
        <f t="shared" si="226"/>
        <v>0</v>
      </c>
      <c r="AH222" s="77">
        <f t="shared" si="9"/>
        <v>0</v>
      </c>
      <c r="AI222" s="78">
        <f t="shared" si="10"/>
        <v>0</v>
      </c>
      <c r="AJ222" s="73">
        <f t="shared" si="11"/>
        <v>-2.8160588733149572</v>
      </c>
    </row>
    <row r="223" spans="1:36" ht="15" x14ac:dyDescent="0.25">
      <c r="A223" s="38" t="s">
        <v>396</v>
      </c>
      <c r="B223" s="62" t="s">
        <v>77</v>
      </c>
      <c r="C223" s="62" t="s">
        <v>153</v>
      </c>
      <c r="D223" s="62">
        <v>1</v>
      </c>
      <c r="E223" s="63">
        <v>84</v>
      </c>
      <c r="F223" s="64">
        <v>20.8</v>
      </c>
      <c r="G223" s="64">
        <v>-4.8439652634837327E-3</v>
      </c>
      <c r="H223" s="64">
        <v>32.200000000000003</v>
      </c>
      <c r="I223" s="64">
        <v>-0.1395629537920042</v>
      </c>
      <c r="J223" s="64">
        <v>53</v>
      </c>
      <c r="K223" s="64">
        <v>-9.4262523932472891E-2</v>
      </c>
      <c r="L223" s="64">
        <v>13.5</v>
      </c>
      <c r="M223" s="64">
        <v>-8.1187992067471793E-2</v>
      </c>
      <c r="N223" s="64">
        <v>149.69999999999999</v>
      </c>
      <c r="O223" s="64">
        <v>-0.39430202789829216</v>
      </c>
      <c r="P223" s="64">
        <v>33.799999999999997</v>
      </c>
      <c r="Q223" s="64">
        <v>-0.77457946288060142</v>
      </c>
      <c r="R223" s="64">
        <v>68.7</v>
      </c>
      <c r="S223" s="64">
        <v>1.9472945093649156E-2</v>
      </c>
      <c r="T223" s="64">
        <v>20.7</v>
      </c>
      <c r="U223" s="64">
        <v>-0.72899458876962064</v>
      </c>
      <c r="V223" s="65">
        <v>0.13900000000000001</v>
      </c>
      <c r="W223" s="66">
        <v>19.25</v>
      </c>
      <c r="X223" s="74">
        <f t="shared" si="0"/>
        <v>0</v>
      </c>
      <c r="Y223" s="75">
        <f t="shared" si="1"/>
        <v>0</v>
      </c>
      <c r="Z223" s="75">
        <f t="shared" si="2"/>
        <v>0</v>
      </c>
      <c r="AA223" s="75">
        <f t="shared" si="3"/>
        <v>0</v>
      </c>
      <c r="AB223" s="75">
        <f t="shared" si="4"/>
        <v>0</v>
      </c>
      <c r="AC223" s="75">
        <f t="shared" si="5"/>
        <v>0</v>
      </c>
      <c r="AD223" s="75">
        <f t="shared" si="6"/>
        <v>0</v>
      </c>
      <c r="AE223" s="75">
        <f t="shared" si="7"/>
        <v>0</v>
      </c>
      <c r="AF223" s="75">
        <f t="shared" ref="AF223:AG223" si="227">IF(V$3="Yes",V223*V$4,0)</f>
        <v>0</v>
      </c>
      <c r="AG223" s="76">
        <f t="shared" si="227"/>
        <v>0</v>
      </c>
      <c r="AH223" s="77">
        <f t="shared" si="9"/>
        <v>0</v>
      </c>
      <c r="AI223" s="78">
        <f t="shared" si="10"/>
        <v>0</v>
      </c>
      <c r="AJ223" s="73">
        <f t="shared" si="11"/>
        <v>-1.3080960007626046</v>
      </c>
    </row>
    <row r="224" spans="1:36" ht="15" x14ac:dyDescent="0.25">
      <c r="A224" s="38" t="s">
        <v>397</v>
      </c>
      <c r="B224" s="62" t="s">
        <v>19</v>
      </c>
      <c r="C224" s="62" t="s">
        <v>181</v>
      </c>
      <c r="D224" s="62"/>
      <c r="E224" s="63">
        <v>84</v>
      </c>
      <c r="F224" s="64">
        <v>5.0999999999999996</v>
      </c>
      <c r="G224" s="64">
        <v>-1.4870928708174675</v>
      </c>
      <c r="H224" s="64">
        <v>22.6</v>
      </c>
      <c r="I224" s="64">
        <v>-0.80469269912058161</v>
      </c>
      <c r="J224" s="64">
        <v>27.7</v>
      </c>
      <c r="K224" s="64">
        <v>-1.2483062918532042</v>
      </c>
      <c r="L224" s="64">
        <v>0</v>
      </c>
      <c r="M224" s="64">
        <v>-1.3672454082108101</v>
      </c>
      <c r="N224" s="64">
        <v>78.3</v>
      </c>
      <c r="O224" s="64">
        <v>-1.7216550086027842</v>
      </c>
      <c r="P224" s="64">
        <v>118.7</v>
      </c>
      <c r="Q224" s="64">
        <v>0.61837626075964058</v>
      </c>
      <c r="R224" s="64">
        <v>181</v>
      </c>
      <c r="S224" s="64">
        <v>2.5754418059105011</v>
      </c>
      <c r="T224" s="64">
        <v>37.299999999999997</v>
      </c>
      <c r="U224" s="64">
        <v>2.9335143169313918E-2</v>
      </c>
      <c r="V224" s="65">
        <v>6.6000000000000003E-2</v>
      </c>
      <c r="W224" s="66">
        <v>19.75</v>
      </c>
      <c r="X224" s="74">
        <f t="shared" si="0"/>
        <v>0</v>
      </c>
      <c r="Y224" s="75">
        <f t="shared" si="1"/>
        <v>0</v>
      </c>
      <c r="Z224" s="75">
        <f t="shared" si="2"/>
        <v>0</v>
      </c>
      <c r="AA224" s="75">
        <f t="shared" si="3"/>
        <v>0</v>
      </c>
      <c r="AB224" s="75">
        <f t="shared" si="4"/>
        <v>0</v>
      </c>
      <c r="AC224" s="75">
        <f t="shared" si="5"/>
        <v>0</v>
      </c>
      <c r="AD224" s="75">
        <f t="shared" si="6"/>
        <v>0</v>
      </c>
      <c r="AE224" s="75">
        <f t="shared" si="7"/>
        <v>0</v>
      </c>
      <c r="AF224" s="75">
        <f t="shared" ref="AF224:AG224" si="228">IF(V$3="Yes",V224*V$4,0)</f>
        <v>0</v>
      </c>
      <c r="AG224" s="76">
        <f t="shared" si="228"/>
        <v>0</v>
      </c>
      <c r="AH224" s="77">
        <f t="shared" si="9"/>
        <v>0</v>
      </c>
      <c r="AI224" s="78">
        <f t="shared" si="10"/>
        <v>0</v>
      </c>
      <c r="AJ224" s="73">
        <f t="shared" si="11"/>
        <v>-2.791683554651343</v>
      </c>
    </row>
    <row r="225" spans="1:36" ht="15" x14ac:dyDescent="0.25">
      <c r="A225" s="38" t="s">
        <v>398</v>
      </c>
      <c r="B225" s="62" t="s">
        <v>79</v>
      </c>
      <c r="C225" s="62" t="s">
        <v>153</v>
      </c>
      <c r="D225" s="62">
        <v>1</v>
      </c>
      <c r="E225" s="63">
        <v>84</v>
      </c>
      <c r="F225" s="64">
        <v>22</v>
      </c>
      <c r="G225" s="64">
        <v>0.108448944715165</v>
      </c>
      <c r="H225" s="64">
        <v>27.6</v>
      </c>
      <c r="I225" s="64">
        <v>-0.45827095676194785</v>
      </c>
      <c r="J225" s="64">
        <v>49.6</v>
      </c>
      <c r="K225" s="64">
        <v>-0.24935140974000189</v>
      </c>
      <c r="L225" s="64">
        <v>18.399999999999999</v>
      </c>
      <c r="M225" s="64">
        <v>0.3856032182364062</v>
      </c>
      <c r="N225" s="64">
        <v>160.19999999999999</v>
      </c>
      <c r="O225" s="64">
        <v>-0.19910306014763154</v>
      </c>
      <c r="P225" s="64">
        <v>70.5</v>
      </c>
      <c r="Q225" s="64">
        <v>-0.17244194747898917</v>
      </c>
      <c r="R225" s="64">
        <v>48.1</v>
      </c>
      <c r="S225" s="64">
        <v>-0.44938688155663731</v>
      </c>
      <c r="T225" s="64">
        <v>23.5</v>
      </c>
      <c r="U225" s="64">
        <v>-0.60108354964739064</v>
      </c>
      <c r="V225" s="65">
        <v>0.13700000000000001</v>
      </c>
      <c r="W225" s="66">
        <v>16.75</v>
      </c>
      <c r="X225" s="74">
        <f t="shared" si="0"/>
        <v>0</v>
      </c>
      <c r="Y225" s="75">
        <f t="shared" si="1"/>
        <v>0</v>
      </c>
      <c r="Z225" s="75">
        <f t="shared" si="2"/>
        <v>0</v>
      </c>
      <c r="AA225" s="75">
        <f t="shared" si="3"/>
        <v>0</v>
      </c>
      <c r="AB225" s="75">
        <f t="shared" si="4"/>
        <v>0</v>
      </c>
      <c r="AC225" s="75">
        <f t="shared" si="5"/>
        <v>0</v>
      </c>
      <c r="AD225" s="75">
        <f t="shared" si="6"/>
        <v>0</v>
      </c>
      <c r="AE225" s="75">
        <f t="shared" si="7"/>
        <v>0</v>
      </c>
      <c r="AF225" s="75">
        <f t="shared" ref="AF225:AG225" si="229">IF(V$3="Yes",V225*V$4,0)</f>
        <v>0</v>
      </c>
      <c r="AG225" s="76">
        <f t="shared" si="229"/>
        <v>0</v>
      </c>
      <c r="AH225" s="77">
        <f t="shared" si="9"/>
        <v>0</v>
      </c>
      <c r="AI225" s="78">
        <f t="shared" si="10"/>
        <v>0</v>
      </c>
      <c r="AJ225" s="73">
        <f t="shared" si="11"/>
        <v>-0.67356258379491485</v>
      </c>
    </row>
    <row r="226" spans="1:36" ht="15" x14ac:dyDescent="0.25">
      <c r="A226" s="38" t="s">
        <v>399</v>
      </c>
      <c r="B226" s="62" t="s">
        <v>53</v>
      </c>
      <c r="C226" s="62" t="s">
        <v>179</v>
      </c>
      <c r="D226" s="62">
        <v>2</v>
      </c>
      <c r="E226" s="63">
        <v>84</v>
      </c>
      <c r="F226" s="64">
        <v>17.8</v>
      </c>
      <c r="G226" s="64">
        <v>-0.28807624021010469</v>
      </c>
      <c r="H226" s="64">
        <v>40</v>
      </c>
      <c r="I226" s="64">
        <v>0.40085496428746442</v>
      </c>
      <c r="J226" s="64">
        <v>57.8</v>
      </c>
      <c r="K226" s="64">
        <v>0.12468649132521552</v>
      </c>
      <c r="L226" s="64">
        <v>15</v>
      </c>
      <c r="M226" s="64">
        <v>6.1707276392899059E-2</v>
      </c>
      <c r="N226" s="64">
        <v>153.30000000000001</v>
      </c>
      <c r="O226" s="64">
        <v>-0.32737666752663674</v>
      </c>
      <c r="P226" s="64">
        <v>28.4</v>
      </c>
      <c r="Q226" s="64">
        <v>-0.86317735343015745</v>
      </c>
      <c r="R226" s="64">
        <v>35.5</v>
      </c>
      <c r="S226" s="64">
        <v>-0.73616522212914248</v>
      </c>
      <c r="T226" s="64">
        <v>25.1</v>
      </c>
      <c r="U226" s="64">
        <v>-0.52799152729183063</v>
      </c>
      <c r="V226" s="65">
        <v>0.11600000000000001</v>
      </c>
      <c r="W226" s="66">
        <v>17</v>
      </c>
      <c r="X226" s="74">
        <f t="shared" si="0"/>
        <v>0</v>
      </c>
      <c r="Y226" s="75">
        <f t="shared" si="1"/>
        <v>0</v>
      </c>
      <c r="Z226" s="75">
        <f t="shared" si="2"/>
        <v>0</v>
      </c>
      <c r="AA226" s="75">
        <f t="shared" si="3"/>
        <v>0</v>
      </c>
      <c r="AB226" s="75">
        <f t="shared" si="4"/>
        <v>0</v>
      </c>
      <c r="AC226" s="75">
        <f t="shared" si="5"/>
        <v>0</v>
      </c>
      <c r="AD226" s="75">
        <f t="shared" si="6"/>
        <v>0</v>
      </c>
      <c r="AE226" s="75">
        <f t="shared" si="7"/>
        <v>0</v>
      </c>
      <c r="AF226" s="75">
        <f t="shared" ref="AF226:AG226" si="230">IF(V$3="Yes",V226*V$4,0)</f>
        <v>0</v>
      </c>
      <c r="AG226" s="76">
        <f t="shared" si="230"/>
        <v>0</v>
      </c>
      <c r="AH226" s="77">
        <f t="shared" si="9"/>
        <v>0</v>
      </c>
      <c r="AI226" s="78">
        <f t="shared" si="10"/>
        <v>0</v>
      </c>
      <c r="AJ226" s="73">
        <f t="shared" si="11"/>
        <v>-1.6149358814414685</v>
      </c>
    </row>
    <row r="227" spans="1:36" ht="15" x14ac:dyDescent="0.25">
      <c r="A227" s="38" t="s">
        <v>400</v>
      </c>
      <c r="B227" s="62" t="s">
        <v>70</v>
      </c>
      <c r="C227" s="62" t="s">
        <v>181</v>
      </c>
      <c r="D227" s="62">
        <v>1</v>
      </c>
      <c r="E227" s="63">
        <v>84</v>
      </c>
      <c r="F227" s="64">
        <v>4.9000000000000004</v>
      </c>
      <c r="G227" s="64">
        <v>-1.5059750224805755</v>
      </c>
      <c r="H227" s="64">
        <v>32.9</v>
      </c>
      <c r="I227" s="64">
        <v>-9.1063909861795675E-2</v>
      </c>
      <c r="J227" s="64">
        <v>37.799999999999997</v>
      </c>
      <c r="K227" s="64">
        <v>-0.78760107224848541</v>
      </c>
      <c r="L227" s="64">
        <v>14.8</v>
      </c>
      <c r="M227" s="64">
        <v>4.2654573931516337E-2</v>
      </c>
      <c r="N227" s="64">
        <v>107.5</v>
      </c>
      <c r="O227" s="64">
        <v>-1.1788159744771376</v>
      </c>
      <c r="P227" s="64">
        <v>119.7</v>
      </c>
      <c r="Q227" s="64">
        <v>0.63478327752807695</v>
      </c>
      <c r="R227" s="64">
        <v>74.7</v>
      </c>
      <c r="S227" s="64">
        <v>0.15603405965198508</v>
      </c>
      <c r="T227" s="64">
        <v>34.6</v>
      </c>
      <c r="U227" s="64">
        <v>-9.4007644555693215E-2</v>
      </c>
      <c r="V227" s="65">
        <v>4.5999999999999999E-2</v>
      </c>
      <c r="W227" s="66">
        <v>21.75</v>
      </c>
      <c r="X227" s="74">
        <f t="shared" si="0"/>
        <v>0</v>
      </c>
      <c r="Y227" s="75">
        <f t="shared" si="1"/>
        <v>0</v>
      </c>
      <c r="Z227" s="75">
        <f t="shared" si="2"/>
        <v>0</v>
      </c>
      <c r="AA227" s="75">
        <f t="shared" si="3"/>
        <v>0</v>
      </c>
      <c r="AB227" s="75">
        <f t="shared" si="4"/>
        <v>0</v>
      </c>
      <c r="AC227" s="75">
        <f t="shared" si="5"/>
        <v>0</v>
      </c>
      <c r="AD227" s="75">
        <f t="shared" si="6"/>
        <v>0</v>
      </c>
      <c r="AE227" s="75">
        <f t="shared" si="7"/>
        <v>0</v>
      </c>
      <c r="AF227" s="75">
        <f t="shared" ref="AF227:AG227" si="231">IF(V$3="Yes",V227*V$4,0)</f>
        <v>0</v>
      </c>
      <c r="AG227" s="76">
        <f t="shared" si="231"/>
        <v>0</v>
      </c>
      <c r="AH227" s="77">
        <f t="shared" si="9"/>
        <v>0</v>
      </c>
      <c r="AI227" s="78">
        <f t="shared" si="10"/>
        <v>0</v>
      </c>
      <c r="AJ227" s="73">
        <f t="shared" si="11"/>
        <v>-2.1677967742808426</v>
      </c>
    </row>
    <row r="228" spans="1:36" ht="15" x14ac:dyDescent="0.25">
      <c r="A228" s="38" t="s">
        <v>401</v>
      </c>
      <c r="B228" s="62" t="s">
        <v>47</v>
      </c>
      <c r="C228" s="62" t="s">
        <v>191</v>
      </c>
      <c r="D228" s="62">
        <v>1</v>
      </c>
      <c r="E228" s="63">
        <v>84</v>
      </c>
      <c r="F228" s="64">
        <v>24</v>
      </c>
      <c r="G228" s="64">
        <v>0.29727046134624541</v>
      </c>
      <c r="H228" s="64">
        <v>29.5</v>
      </c>
      <c r="I228" s="64">
        <v>-0.32663069466566713</v>
      </c>
      <c r="J228" s="64">
        <v>53.4</v>
      </c>
      <c r="K228" s="64">
        <v>-7.6016772660998766E-2</v>
      </c>
      <c r="L228" s="64">
        <v>17.100000000000001</v>
      </c>
      <c r="M228" s="64">
        <v>0.26176065223741879</v>
      </c>
      <c r="N228" s="64">
        <v>157.19999999999999</v>
      </c>
      <c r="O228" s="64">
        <v>-0.25487419379067777</v>
      </c>
      <c r="P228" s="64">
        <v>81</v>
      </c>
      <c r="Q228" s="64">
        <v>-1.6827141040801576E-4</v>
      </c>
      <c r="R228" s="64">
        <v>24.1</v>
      </c>
      <c r="S228" s="64">
        <v>-0.99563133978998042</v>
      </c>
      <c r="T228" s="64">
        <v>33.1</v>
      </c>
      <c r="U228" s="64">
        <v>-0.16253141551403075</v>
      </c>
      <c r="V228" s="65">
        <v>0.153</v>
      </c>
      <c r="W228" s="66">
        <v>17</v>
      </c>
      <c r="X228" s="74">
        <f t="shared" si="0"/>
        <v>0</v>
      </c>
      <c r="Y228" s="75">
        <f t="shared" si="1"/>
        <v>0</v>
      </c>
      <c r="Z228" s="75">
        <f t="shared" si="2"/>
        <v>0</v>
      </c>
      <c r="AA228" s="75">
        <f t="shared" si="3"/>
        <v>0</v>
      </c>
      <c r="AB228" s="75">
        <f t="shared" si="4"/>
        <v>0</v>
      </c>
      <c r="AC228" s="75">
        <f t="shared" si="5"/>
        <v>0</v>
      </c>
      <c r="AD228" s="75">
        <f t="shared" si="6"/>
        <v>0</v>
      </c>
      <c r="AE228" s="75">
        <f t="shared" si="7"/>
        <v>0</v>
      </c>
      <c r="AF228" s="75">
        <f t="shared" ref="AF228:AG228" si="232">IF(V$3="Yes",V228*V$4,0)</f>
        <v>0</v>
      </c>
      <c r="AG228" s="76">
        <f t="shared" si="232"/>
        <v>0</v>
      </c>
      <c r="AH228" s="77">
        <f t="shared" si="9"/>
        <v>0</v>
      </c>
      <c r="AI228" s="78">
        <f t="shared" si="10"/>
        <v>0</v>
      </c>
      <c r="AJ228" s="73">
        <f t="shared" si="11"/>
        <v>-0.86279031359466385</v>
      </c>
    </row>
    <row r="229" spans="1:36" ht="15" x14ac:dyDescent="0.25">
      <c r="A229" s="38" t="s">
        <v>402</v>
      </c>
      <c r="B229" s="62" t="s">
        <v>51</v>
      </c>
      <c r="C229" s="62" t="s">
        <v>181</v>
      </c>
      <c r="D229" s="62">
        <v>2</v>
      </c>
      <c r="E229" s="63">
        <v>84</v>
      </c>
      <c r="F229" s="64">
        <v>6.4</v>
      </c>
      <c r="G229" s="64">
        <v>-1.3643588850072648</v>
      </c>
      <c r="H229" s="64">
        <v>28</v>
      </c>
      <c r="I229" s="64">
        <v>-0.4305572173732572</v>
      </c>
      <c r="J229" s="64">
        <v>34.5</v>
      </c>
      <c r="K229" s="64">
        <v>-0.93812852023814586</v>
      </c>
      <c r="L229" s="64">
        <v>5</v>
      </c>
      <c r="M229" s="64">
        <v>-0.89092784667624036</v>
      </c>
      <c r="N229" s="64">
        <v>122.2</v>
      </c>
      <c r="O229" s="64">
        <v>-0.9055374196262127</v>
      </c>
      <c r="P229" s="64">
        <v>37.5</v>
      </c>
      <c r="Q229" s="64">
        <v>-0.71387350083738699</v>
      </c>
      <c r="R229" s="64">
        <v>124.9</v>
      </c>
      <c r="S229" s="64">
        <v>1.2985953847900615</v>
      </c>
      <c r="T229" s="64">
        <v>25.1</v>
      </c>
      <c r="U229" s="64">
        <v>-0.52799152729183063</v>
      </c>
      <c r="V229" s="65">
        <v>5.1999999999999998E-2</v>
      </c>
      <c r="W229" s="66">
        <v>19</v>
      </c>
      <c r="X229" s="74">
        <f t="shared" si="0"/>
        <v>0</v>
      </c>
      <c r="Y229" s="75">
        <f t="shared" si="1"/>
        <v>0</v>
      </c>
      <c r="Z229" s="75">
        <f t="shared" si="2"/>
        <v>0</v>
      </c>
      <c r="AA229" s="75">
        <f t="shared" si="3"/>
        <v>0</v>
      </c>
      <c r="AB229" s="75">
        <f t="shared" si="4"/>
        <v>0</v>
      </c>
      <c r="AC229" s="75">
        <f t="shared" si="5"/>
        <v>0</v>
      </c>
      <c r="AD229" s="75">
        <f t="shared" si="6"/>
        <v>0</v>
      </c>
      <c r="AE229" s="75">
        <f t="shared" si="7"/>
        <v>0</v>
      </c>
      <c r="AF229" s="75">
        <f t="shared" ref="AF229:AG229" si="233">IF(V$3="Yes",V229*V$4,0)</f>
        <v>0</v>
      </c>
      <c r="AG229" s="76">
        <f t="shared" si="233"/>
        <v>0</v>
      </c>
      <c r="AH229" s="77">
        <f t="shared" si="9"/>
        <v>0</v>
      </c>
      <c r="AI229" s="78">
        <f t="shared" si="10"/>
        <v>0</v>
      </c>
      <c r="AJ229" s="73">
        <f t="shared" si="11"/>
        <v>-3.2906603462939192</v>
      </c>
    </row>
    <row r="230" spans="1:36" ht="15" x14ac:dyDescent="0.25">
      <c r="A230" s="38" t="s">
        <v>403</v>
      </c>
      <c r="B230" s="62" t="s">
        <v>66</v>
      </c>
      <c r="C230" s="62" t="s">
        <v>191</v>
      </c>
      <c r="D230" s="62">
        <v>1</v>
      </c>
      <c r="E230" s="63">
        <v>84</v>
      </c>
      <c r="F230" s="64">
        <v>24.2</v>
      </c>
      <c r="G230" s="64">
        <v>0.3161526130093536</v>
      </c>
      <c r="H230" s="64">
        <v>28.1</v>
      </c>
      <c r="I230" s="64">
        <v>-0.42362878252608421</v>
      </c>
      <c r="J230" s="64">
        <v>52.3</v>
      </c>
      <c r="K230" s="64">
        <v>-0.12619258865755226</v>
      </c>
      <c r="L230" s="64">
        <v>18.3</v>
      </c>
      <c r="M230" s="64">
        <v>0.37607686700571513</v>
      </c>
      <c r="N230" s="64">
        <v>159</v>
      </c>
      <c r="O230" s="64">
        <v>-0.22141151360484948</v>
      </c>
      <c r="P230" s="64">
        <v>77.2</v>
      </c>
      <c r="Q230" s="64">
        <v>-6.2514935130465826E-2</v>
      </c>
      <c r="R230" s="64">
        <v>25.7</v>
      </c>
      <c r="S230" s="64">
        <v>-0.95921504257442436</v>
      </c>
      <c r="T230" s="64">
        <v>28.6</v>
      </c>
      <c r="U230" s="64">
        <v>-0.36810272838904312</v>
      </c>
      <c r="V230" s="65">
        <v>0.152</v>
      </c>
      <c r="W230" s="66">
        <v>15</v>
      </c>
      <c r="X230" s="74">
        <f t="shared" si="0"/>
        <v>0</v>
      </c>
      <c r="Y230" s="75">
        <f t="shared" si="1"/>
        <v>0</v>
      </c>
      <c r="Z230" s="75">
        <f t="shared" si="2"/>
        <v>0</v>
      </c>
      <c r="AA230" s="75">
        <f t="shared" si="3"/>
        <v>0</v>
      </c>
      <c r="AB230" s="75">
        <f t="shared" si="4"/>
        <v>0</v>
      </c>
      <c r="AC230" s="75">
        <f t="shared" si="5"/>
        <v>0</v>
      </c>
      <c r="AD230" s="75">
        <f t="shared" si="6"/>
        <v>0</v>
      </c>
      <c r="AE230" s="75">
        <f t="shared" si="7"/>
        <v>0</v>
      </c>
      <c r="AF230" s="75">
        <f t="shared" ref="AF230:AG230" si="234">IF(V$3="Yes",V230*V$4,0)</f>
        <v>0</v>
      </c>
      <c r="AG230" s="76">
        <f t="shared" si="234"/>
        <v>0</v>
      </c>
      <c r="AH230" s="77">
        <f t="shared" si="9"/>
        <v>0</v>
      </c>
      <c r="AI230" s="78">
        <f t="shared" si="10"/>
        <v>0</v>
      </c>
      <c r="AJ230" s="73">
        <f t="shared" si="11"/>
        <v>-0.80314484804875919</v>
      </c>
    </row>
    <row r="231" spans="1:36" ht="15" x14ac:dyDescent="0.25">
      <c r="A231" s="38" t="s">
        <v>404</v>
      </c>
      <c r="B231" s="62" t="s">
        <v>49</v>
      </c>
      <c r="C231" s="62" t="s">
        <v>153</v>
      </c>
      <c r="D231" s="62">
        <v>1</v>
      </c>
      <c r="E231" s="63">
        <v>84</v>
      </c>
      <c r="F231" s="64">
        <v>21.1</v>
      </c>
      <c r="G231" s="64">
        <v>2.3479262231178535E-2</v>
      </c>
      <c r="H231" s="64">
        <v>29.3</v>
      </c>
      <c r="I231" s="64">
        <v>-0.34048756436001232</v>
      </c>
      <c r="J231" s="64">
        <v>50.4</v>
      </c>
      <c r="K231" s="64">
        <v>-0.212859907197054</v>
      </c>
      <c r="L231" s="64">
        <v>11.9</v>
      </c>
      <c r="M231" s="64">
        <v>-0.23360961175853409</v>
      </c>
      <c r="N231" s="64">
        <v>158.1</v>
      </c>
      <c r="O231" s="64">
        <v>-0.23814285369776336</v>
      </c>
      <c r="P231" s="64">
        <v>89.8</v>
      </c>
      <c r="Q231" s="64">
        <v>0.1442134761518315</v>
      </c>
      <c r="R231" s="64">
        <v>35.6</v>
      </c>
      <c r="S231" s="64">
        <v>-0.73388920355317022</v>
      </c>
      <c r="T231" s="64">
        <v>41.7</v>
      </c>
      <c r="U231" s="64">
        <v>0.23033820464710394</v>
      </c>
      <c r="V231" s="65">
        <v>0.13400000000000001</v>
      </c>
      <c r="W231" s="66">
        <v>16</v>
      </c>
      <c r="X231" s="74">
        <f t="shared" si="0"/>
        <v>0</v>
      </c>
      <c r="Y231" s="75">
        <f t="shared" si="1"/>
        <v>0</v>
      </c>
      <c r="Z231" s="75">
        <f t="shared" si="2"/>
        <v>0</v>
      </c>
      <c r="AA231" s="75">
        <f t="shared" si="3"/>
        <v>0</v>
      </c>
      <c r="AB231" s="75">
        <f t="shared" si="4"/>
        <v>0</v>
      </c>
      <c r="AC231" s="75">
        <f t="shared" si="5"/>
        <v>0</v>
      </c>
      <c r="AD231" s="75">
        <f t="shared" si="6"/>
        <v>0</v>
      </c>
      <c r="AE231" s="75">
        <f t="shared" si="7"/>
        <v>0</v>
      </c>
      <c r="AF231" s="75">
        <f t="shared" ref="AF231:AG231" si="235">IF(V$3="Yes",V231*V$4,0)</f>
        <v>0</v>
      </c>
      <c r="AG231" s="76">
        <f t="shared" si="235"/>
        <v>0</v>
      </c>
      <c r="AH231" s="77">
        <f t="shared" si="9"/>
        <v>0</v>
      </c>
      <c r="AI231" s="78">
        <f t="shared" si="10"/>
        <v>0</v>
      </c>
      <c r="AJ231" s="73">
        <f t="shared" si="11"/>
        <v>-1.3404819571990716</v>
      </c>
    </row>
    <row r="232" spans="1:36" ht="15" x14ac:dyDescent="0.25">
      <c r="A232" s="38" t="s">
        <v>405</v>
      </c>
      <c r="B232" s="62" t="s">
        <v>28</v>
      </c>
      <c r="C232" s="62" t="s">
        <v>181</v>
      </c>
      <c r="D232" s="62"/>
      <c r="E232" s="63">
        <v>84</v>
      </c>
      <c r="F232" s="64">
        <v>5.2</v>
      </c>
      <c r="G232" s="64">
        <v>-1.4776517949859134</v>
      </c>
      <c r="H232" s="64">
        <v>25.8</v>
      </c>
      <c r="I232" s="64">
        <v>-0.58298278401105608</v>
      </c>
      <c r="J232" s="64">
        <v>31</v>
      </c>
      <c r="K232" s="64">
        <v>-1.0977788438635436</v>
      </c>
      <c r="L232" s="64">
        <v>2.2999999999999998</v>
      </c>
      <c r="M232" s="64">
        <v>-1.1481393299049081</v>
      </c>
      <c r="N232" s="64">
        <v>87.5</v>
      </c>
      <c r="O232" s="64">
        <v>-1.5506235320974433</v>
      </c>
      <c r="P232" s="64">
        <v>35.5</v>
      </c>
      <c r="Q232" s="64">
        <v>-0.74668753437425961</v>
      </c>
      <c r="R232" s="64">
        <v>181.8</v>
      </c>
      <c r="S232" s="64">
        <v>2.5936499545182796</v>
      </c>
      <c r="T232" s="64">
        <v>18.100000000000001</v>
      </c>
      <c r="U232" s="64">
        <v>-0.84776912509740543</v>
      </c>
      <c r="V232" s="65">
        <v>0.06</v>
      </c>
      <c r="W232" s="66">
        <v>23</v>
      </c>
      <c r="X232" s="74">
        <f t="shared" si="0"/>
        <v>0</v>
      </c>
      <c r="Y232" s="75">
        <f t="shared" si="1"/>
        <v>0</v>
      </c>
      <c r="Z232" s="75">
        <f t="shared" si="2"/>
        <v>0</v>
      </c>
      <c r="AA232" s="75">
        <f t="shared" si="3"/>
        <v>0</v>
      </c>
      <c r="AB232" s="75">
        <f t="shared" si="4"/>
        <v>0</v>
      </c>
      <c r="AC232" s="75">
        <f t="shared" si="5"/>
        <v>0</v>
      </c>
      <c r="AD232" s="75">
        <f t="shared" si="6"/>
        <v>0</v>
      </c>
      <c r="AE232" s="75">
        <f t="shared" si="7"/>
        <v>0</v>
      </c>
      <c r="AF232" s="75">
        <f t="shared" ref="AF232:AG232" si="236">IF(V$3="Yes",V232*V$4,0)</f>
        <v>0</v>
      </c>
      <c r="AG232" s="76">
        <f t="shared" si="236"/>
        <v>0</v>
      </c>
      <c r="AH232" s="77">
        <f t="shared" si="9"/>
        <v>0</v>
      </c>
      <c r="AI232" s="78">
        <f t="shared" si="10"/>
        <v>0</v>
      </c>
      <c r="AJ232" s="73">
        <f t="shared" si="11"/>
        <v>-3.3597103753587851</v>
      </c>
    </row>
    <row r="233" spans="1:36" ht="15" x14ac:dyDescent="0.25">
      <c r="A233" s="38" t="s">
        <v>406</v>
      </c>
      <c r="B233" s="62" t="s">
        <v>68</v>
      </c>
      <c r="C233" s="62" t="s">
        <v>181</v>
      </c>
      <c r="D233" s="62"/>
      <c r="E233" s="63">
        <v>84</v>
      </c>
      <c r="F233" s="64">
        <v>5.6</v>
      </c>
      <c r="G233" s="64">
        <v>-1.4398874916596973</v>
      </c>
      <c r="H233" s="64">
        <v>12.6</v>
      </c>
      <c r="I233" s="64">
        <v>-1.4975361838378503</v>
      </c>
      <c r="J233" s="64">
        <v>18.2</v>
      </c>
      <c r="K233" s="64">
        <v>-1.6816428845507121</v>
      </c>
      <c r="L233" s="64">
        <v>0</v>
      </c>
      <c r="M233" s="64">
        <v>-1.3672454082108101</v>
      </c>
      <c r="N233" s="64">
        <v>106.1</v>
      </c>
      <c r="O233" s="64">
        <v>-1.204842503510559</v>
      </c>
      <c r="P233" s="64">
        <v>141.4</v>
      </c>
      <c r="Q233" s="64">
        <v>0.99081554140314454</v>
      </c>
      <c r="R233" s="64">
        <v>190.4</v>
      </c>
      <c r="S233" s="64">
        <v>2.789387552051894</v>
      </c>
      <c r="T233" s="64">
        <v>35</v>
      </c>
      <c r="U233" s="64">
        <v>-7.5734638966803117E-2</v>
      </c>
      <c r="V233" s="65">
        <v>5.1999999999999998E-2</v>
      </c>
      <c r="W233" s="66">
        <v>20.5</v>
      </c>
      <c r="X233" s="74">
        <f t="shared" si="0"/>
        <v>0</v>
      </c>
      <c r="Y233" s="75">
        <f t="shared" si="1"/>
        <v>0</v>
      </c>
      <c r="Z233" s="75">
        <f t="shared" si="2"/>
        <v>0</v>
      </c>
      <c r="AA233" s="75">
        <f t="shared" si="3"/>
        <v>0</v>
      </c>
      <c r="AB233" s="75">
        <f t="shared" si="4"/>
        <v>0</v>
      </c>
      <c r="AC233" s="75">
        <f t="shared" si="5"/>
        <v>0</v>
      </c>
      <c r="AD233" s="75">
        <f t="shared" si="6"/>
        <v>0</v>
      </c>
      <c r="AE233" s="75">
        <f t="shared" si="7"/>
        <v>0</v>
      </c>
      <c r="AF233" s="75">
        <f t="shared" ref="AF233:AG233" si="237">IF(V$3="Yes",V233*V$4,0)</f>
        <v>0</v>
      </c>
      <c r="AG233" s="76">
        <f t="shared" si="237"/>
        <v>0</v>
      </c>
      <c r="AH233" s="77">
        <f t="shared" si="9"/>
        <v>0</v>
      </c>
      <c r="AI233" s="78">
        <f t="shared" si="10"/>
        <v>0</v>
      </c>
      <c r="AJ233" s="73">
        <f t="shared" si="11"/>
        <v>-2.3880420930964328</v>
      </c>
    </row>
    <row r="234" spans="1:36" ht="15" x14ac:dyDescent="0.25">
      <c r="A234" s="38" t="s">
        <v>407</v>
      </c>
      <c r="B234" s="62" t="s">
        <v>72</v>
      </c>
      <c r="C234" s="62" t="s">
        <v>191</v>
      </c>
      <c r="D234" s="62">
        <v>2</v>
      </c>
      <c r="E234" s="63">
        <v>84</v>
      </c>
      <c r="F234" s="64">
        <v>18.2</v>
      </c>
      <c r="G234" s="64">
        <v>-0.2503119368838887</v>
      </c>
      <c r="H234" s="64">
        <v>37.9</v>
      </c>
      <c r="I234" s="64">
        <v>0.2553578324968383</v>
      </c>
      <c r="J234" s="64">
        <v>56.2</v>
      </c>
      <c r="K234" s="64">
        <v>5.1703486239319717E-2</v>
      </c>
      <c r="L234" s="64">
        <v>10</v>
      </c>
      <c r="M234" s="64">
        <v>-0.41461028514167075</v>
      </c>
      <c r="N234" s="64">
        <v>152.1</v>
      </c>
      <c r="O234" s="64">
        <v>-0.34968512098385518</v>
      </c>
      <c r="P234" s="64">
        <v>57.3</v>
      </c>
      <c r="Q234" s="64">
        <v>-0.38901456882234825</v>
      </c>
      <c r="R234" s="64">
        <v>34.5</v>
      </c>
      <c r="S234" s="64">
        <v>-0.75892540788886509</v>
      </c>
      <c r="T234" s="64">
        <v>45</v>
      </c>
      <c r="U234" s="64">
        <v>0.38109050075544654</v>
      </c>
      <c r="V234" s="65">
        <v>0.12</v>
      </c>
      <c r="W234" s="66">
        <v>15.25</v>
      </c>
      <c r="X234" s="74">
        <f t="shared" si="0"/>
        <v>0</v>
      </c>
      <c r="Y234" s="75">
        <f t="shared" si="1"/>
        <v>0</v>
      </c>
      <c r="Z234" s="75">
        <f t="shared" si="2"/>
        <v>0</v>
      </c>
      <c r="AA234" s="75">
        <f t="shared" si="3"/>
        <v>0</v>
      </c>
      <c r="AB234" s="75">
        <f t="shared" si="4"/>
        <v>0</v>
      </c>
      <c r="AC234" s="75">
        <f t="shared" si="5"/>
        <v>0</v>
      </c>
      <c r="AD234" s="75">
        <f t="shared" si="6"/>
        <v>0</v>
      </c>
      <c r="AE234" s="75">
        <f t="shared" si="7"/>
        <v>0</v>
      </c>
      <c r="AF234" s="75">
        <f t="shared" ref="AF234:AG234" si="238">IF(V$3="Yes",V234*V$4,0)</f>
        <v>0</v>
      </c>
      <c r="AG234" s="76">
        <f t="shared" si="238"/>
        <v>0</v>
      </c>
      <c r="AH234" s="77">
        <f t="shared" si="9"/>
        <v>0</v>
      </c>
      <c r="AI234" s="78">
        <f t="shared" si="10"/>
        <v>0</v>
      </c>
      <c r="AJ234" s="73">
        <f t="shared" si="11"/>
        <v>-1.8588877117552245</v>
      </c>
    </row>
    <row r="235" spans="1:36" ht="15" x14ac:dyDescent="0.25">
      <c r="A235" s="38" t="s">
        <v>408</v>
      </c>
      <c r="B235" s="62" t="s">
        <v>47</v>
      </c>
      <c r="C235" s="62" t="s">
        <v>181</v>
      </c>
      <c r="D235" s="62"/>
      <c r="E235" s="63">
        <v>84</v>
      </c>
      <c r="F235" s="64">
        <v>9.6999999999999993</v>
      </c>
      <c r="G235" s="64">
        <v>-1.0528033825659817</v>
      </c>
      <c r="H235" s="64">
        <v>21.1</v>
      </c>
      <c r="I235" s="64">
        <v>-0.90861922182817212</v>
      </c>
      <c r="J235" s="64">
        <v>30.8</v>
      </c>
      <c r="K235" s="64">
        <v>-1.1069017194992805</v>
      </c>
      <c r="L235" s="64">
        <v>3</v>
      </c>
      <c r="M235" s="64">
        <v>-1.0814548712900682</v>
      </c>
      <c r="N235" s="64">
        <v>107.1</v>
      </c>
      <c r="O235" s="64">
        <v>-1.1862521256295435</v>
      </c>
      <c r="P235" s="64">
        <v>58.9</v>
      </c>
      <c r="Q235" s="64">
        <v>-0.36276334199285026</v>
      </c>
      <c r="R235" s="64">
        <v>143</v>
      </c>
      <c r="S235" s="64">
        <v>1.7105547470410412</v>
      </c>
      <c r="T235" s="64">
        <v>24.7</v>
      </c>
      <c r="U235" s="64">
        <v>-0.54626453288072052</v>
      </c>
      <c r="V235" s="65">
        <v>9.0999999999999998E-2</v>
      </c>
      <c r="W235" s="66">
        <v>20.5</v>
      </c>
      <c r="X235" s="74">
        <f t="shared" si="0"/>
        <v>0</v>
      </c>
      <c r="Y235" s="75">
        <f t="shared" si="1"/>
        <v>0</v>
      </c>
      <c r="Z235" s="75">
        <f t="shared" si="2"/>
        <v>0</v>
      </c>
      <c r="AA235" s="75">
        <f t="shared" si="3"/>
        <v>0</v>
      </c>
      <c r="AB235" s="75">
        <f t="shared" si="4"/>
        <v>0</v>
      </c>
      <c r="AC235" s="75">
        <f t="shared" si="5"/>
        <v>0</v>
      </c>
      <c r="AD235" s="75">
        <f t="shared" si="6"/>
        <v>0</v>
      </c>
      <c r="AE235" s="75">
        <f t="shared" si="7"/>
        <v>0</v>
      </c>
      <c r="AF235" s="75">
        <f t="shared" ref="AF235:AG235" si="239">IF(V$3="Yes",V235*V$4,0)</f>
        <v>0</v>
      </c>
      <c r="AG235" s="76">
        <f t="shared" si="239"/>
        <v>0</v>
      </c>
      <c r="AH235" s="77">
        <f t="shared" si="9"/>
        <v>0</v>
      </c>
      <c r="AI235" s="78">
        <f t="shared" si="10"/>
        <v>0</v>
      </c>
      <c r="AJ235" s="73">
        <f t="shared" si="11"/>
        <v>-3.2295431621559993</v>
      </c>
    </row>
    <row r="236" spans="1:36" ht="15" x14ac:dyDescent="0.25">
      <c r="A236" s="38" t="s">
        <v>409</v>
      </c>
      <c r="B236" s="62" t="s">
        <v>66</v>
      </c>
      <c r="C236" s="62" t="s">
        <v>181</v>
      </c>
      <c r="D236" s="62">
        <v>2</v>
      </c>
      <c r="E236" s="63">
        <v>84</v>
      </c>
      <c r="F236" s="64">
        <v>8.9</v>
      </c>
      <c r="G236" s="64">
        <v>-1.128331989218414</v>
      </c>
      <c r="H236" s="64">
        <v>25.5</v>
      </c>
      <c r="I236" s="64">
        <v>-0.60376808855257424</v>
      </c>
      <c r="J236" s="64">
        <v>34.5</v>
      </c>
      <c r="K236" s="64">
        <v>-0.93812852023814586</v>
      </c>
      <c r="L236" s="64">
        <v>2.7</v>
      </c>
      <c r="M236" s="64">
        <v>-1.1100339249821425</v>
      </c>
      <c r="N236" s="64">
        <v>134.1</v>
      </c>
      <c r="O236" s="64">
        <v>-0.68431192284213083</v>
      </c>
      <c r="P236" s="64">
        <v>30.1</v>
      </c>
      <c r="Q236" s="64">
        <v>-0.83528542492381563</v>
      </c>
      <c r="R236" s="64">
        <v>108.9</v>
      </c>
      <c r="S236" s="64">
        <v>0.93443241263449928</v>
      </c>
      <c r="T236" s="64">
        <v>17.399999999999999</v>
      </c>
      <c r="U236" s="64">
        <v>-0.87974688487796304</v>
      </c>
      <c r="V236" s="65">
        <v>6.7000000000000004E-2</v>
      </c>
      <c r="W236" s="66">
        <v>22.5</v>
      </c>
      <c r="X236" s="74">
        <f t="shared" si="0"/>
        <v>0</v>
      </c>
      <c r="Y236" s="75">
        <f t="shared" si="1"/>
        <v>0</v>
      </c>
      <c r="Z236" s="75">
        <f t="shared" si="2"/>
        <v>0</v>
      </c>
      <c r="AA236" s="75">
        <f t="shared" si="3"/>
        <v>0</v>
      </c>
      <c r="AB236" s="75">
        <f t="shared" si="4"/>
        <v>0</v>
      </c>
      <c r="AC236" s="75">
        <f t="shared" si="5"/>
        <v>0</v>
      </c>
      <c r="AD236" s="75">
        <f t="shared" si="6"/>
        <v>0</v>
      </c>
      <c r="AE236" s="75">
        <f t="shared" si="7"/>
        <v>0</v>
      </c>
      <c r="AF236" s="75">
        <f t="shared" ref="AF236:AG236" si="240">IF(V$3="Yes",V236*V$4,0)</f>
        <v>0</v>
      </c>
      <c r="AG236" s="76">
        <f t="shared" si="240"/>
        <v>0</v>
      </c>
      <c r="AH236" s="77">
        <f t="shared" si="9"/>
        <v>0</v>
      </c>
      <c r="AI236" s="78">
        <f t="shared" si="10"/>
        <v>0</v>
      </c>
      <c r="AJ236" s="73">
        <f t="shared" si="11"/>
        <v>-3.6610502280757018</v>
      </c>
    </row>
    <row r="237" spans="1:36" ht="15" x14ac:dyDescent="0.25">
      <c r="A237" s="38" t="s">
        <v>410</v>
      </c>
      <c r="B237" s="62" t="s">
        <v>53</v>
      </c>
      <c r="C237" s="62" t="s">
        <v>186</v>
      </c>
      <c r="D237" s="62">
        <v>2</v>
      </c>
      <c r="E237" s="63">
        <v>84</v>
      </c>
      <c r="F237" s="64">
        <v>22.1</v>
      </c>
      <c r="G237" s="64">
        <v>0.11789002054671908</v>
      </c>
      <c r="H237" s="64">
        <v>22.1</v>
      </c>
      <c r="I237" s="64">
        <v>-0.83933487335644519</v>
      </c>
      <c r="J237" s="64">
        <v>44.2</v>
      </c>
      <c r="K237" s="64">
        <v>-0.49566905190490079</v>
      </c>
      <c r="L237" s="64">
        <v>3.5</v>
      </c>
      <c r="M237" s="64">
        <v>-1.0338231151366115</v>
      </c>
      <c r="N237" s="64">
        <v>202.6</v>
      </c>
      <c r="O237" s="64">
        <v>0.58912896200741705</v>
      </c>
      <c r="P237" s="64">
        <v>88.6</v>
      </c>
      <c r="Q237" s="64">
        <v>0.12452505602970784</v>
      </c>
      <c r="R237" s="64">
        <v>45.1</v>
      </c>
      <c r="S237" s="64">
        <v>-0.51766743883580524</v>
      </c>
      <c r="T237" s="64">
        <v>16.8</v>
      </c>
      <c r="U237" s="64">
        <v>-0.90715639326129793</v>
      </c>
      <c r="V237" s="65">
        <v>0.109</v>
      </c>
      <c r="W237" s="66">
        <v>17.25</v>
      </c>
      <c r="X237" s="74">
        <f t="shared" si="0"/>
        <v>0</v>
      </c>
      <c r="Y237" s="75">
        <f t="shared" si="1"/>
        <v>0</v>
      </c>
      <c r="Z237" s="75">
        <f t="shared" si="2"/>
        <v>0</v>
      </c>
      <c r="AA237" s="75">
        <f t="shared" si="3"/>
        <v>0</v>
      </c>
      <c r="AB237" s="75">
        <f t="shared" si="4"/>
        <v>0</v>
      </c>
      <c r="AC237" s="75">
        <f t="shared" si="5"/>
        <v>0</v>
      </c>
      <c r="AD237" s="75">
        <f t="shared" si="6"/>
        <v>0</v>
      </c>
      <c r="AE237" s="75">
        <f t="shared" si="7"/>
        <v>0</v>
      </c>
      <c r="AF237" s="75">
        <f t="shared" ref="AF237:AG237" si="241">IF(V$3="Yes",V237*V$4,0)</f>
        <v>0</v>
      </c>
      <c r="AG237" s="76">
        <f t="shared" si="241"/>
        <v>0</v>
      </c>
      <c r="AH237" s="77">
        <f t="shared" si="9"/>
        <v>0</v>
      </c>
      <c r="AI237" s="78">
        <f t="shared" si="10"/>
        <v>0</v>
      </c>
      <c r="AJ237" s="73">
        <f t="shared" si="11"/>
        <v>-1.6115604599233975</v>
      </c>
    </row>
    <row r="238" spans="1:36" ht="15" x14ac:dyDescent="0.25">
      <c r="A238" s="38" t="s">
        <v>411</v>
      </c>
      <c r="B238" s="62" t="s">
        <v>56</v>
      </c>
      <c r="C238" s="62" t="s">
        <v>186</v>
      </c>
      <c r="D238" s="62">
        <v>2</v>
      </c>
      <c r="E238" s="63">
        <v>84</v>
      </c>
      <c r="F238" s="64">
        <v>25.7</v>
      </c>
      <c r="G238" s="64">
        <v>0.45776875048266391</v>
      </c>
      <c r="H238" s="64">
        <v>25.3</v>
      </c>
      <c r="I238" s="64">
        <v>-0.61762495824691965</v>
      </c>
      <c r="J238" s="64">
        <v>51.1</v>
      </c>
      <c r="K238" s="64">
        <v>-0.18092984247197394</v>
      </c>
      <c r="L238" s="64">
        <v>7.5</v>
      </c>
      <c r="M238" s="64">
        <v>-0.65276906590895556</v>
      </c>
      <c r="N238" s="64">
        <v>175.9</v>
      </c>
      <c r="O238" s="64">
        <v>9.2765872584309142E-2</v>
      </c>
      <c r="P238" s="64">
        <v>45.8</v>
      </c>
      <c r="Q238" s="64">
        <v>-0.5776952616593658</v>
      </c>
      <c r="R238" s="64">
        <v>40</v>
      </c>
      <c r="S238" s="64">
        <v>-0.63374438621039064</v>
      </c>
      <c r="T238" s="64">
        <v>25.8</v>
      </c>
      <c r="U238" s="64">
        <v>-0.49601376751127313</v>
      </c>
      <c r="V238" s="65">
        <v>0.14599999999999999</v>
      </c>
      <c r="W238" s="66">
        <v>18</v>
      </c>
      <c r="X238" s="74">
        <f t="shared" si="0"/>
        <v>0</v>
      </c>
      <c r="Y238" s="75">
        <f t="shared" si="1"/>
        <v>0</v>
      </c>
      <c r="Z238" s="75">
        <f t="shared" si="2"/>
        <v>0</v>
      </c>
      <c r="AA238" s="75">
        <f t="shared" si="3"/>
        <v>0</v>
      </c>
      <c r="AB238" s="75">
        <f t="shared" si="4"/>
        <v>0</v>
      </c>
      <c r="AC238" s="75">
        <f t="shared" si="5"/>
        <v>0</v>
      </c>
      <c r="AD238" s="75">
        <f t="shared" si="6"/>
        <v>0</v>
      </c>
      <c r="AE238" s="75">
        <f t="shared" si="7"/>
        <v>0</v>
      </c>
      <c r="AF238" s="75">
        <f t="shared" ref="AF238:AG238" si="242">IF(V$3="Yes",V238*V$4,0)</f>
        <v>0</v>
      </c>
      <c r="AG238" s="76">
        <f t="shared" si="242"/>
        <v>0</v>
      </c>
      <c r="AH238" s="77">
        <f t="shared" si="9"/>
        <v>0</v>
      </c>
      <c r="AI238" s="78">
        <f t="shared" si="10"/>
        <v>0</v>
      </c>
      <c r="AJ238" s="73">
        <f t="shared" si="11"/>
        <v>-1.8296551157143122</v>
      </c>
    </row>
    <row r="239" spans="1:36" ht="15" x14ac:dyDescent="0.25">
      <c r="A239" s="38" t="s">
        <v>412</v>
      </c>
      <c r="B239" s="62" t="s">
        <v>77</v>
      </c>
      <c r="C239" s="62" t="s">
        <v>181</v>
      </c>
      <c r="D239" s="62"/>
      <c r="E239" s="63">
        <v>84</v>
      </c>
      <c r="F239" s="64">
        <v>7.2</v>
      </c>
      <c r="G239" s="64">
        <v>-1.2888302783548327</v>
      </c>
      <c r="H239" s="64">
        <v>16.5</v>
      </c>
      <c r="I239" s="64">
        <v>-1.2273272247981155</v>
      </c>
      <c r="J239" s="64">
        <v>23.7</v>
      </c>
      <c r="K239" s="64">
        <v>-1.4307638045679443</v>
      </c>
      <c r="L239" s="64">
        <v>0</v>
      </c>
      <c r="M239" s="64">
        <v>-1.3672454082108101</v>
      </c>
      <c r="N239" s="64">
        <v>108.9</v>
      </c>
      <c r="O239" s="64">
        <v>-1.1527894454437158</v>
      </c>
      <c r="P239" s="64">
        <v>108.9</v>
      </c>
      <c r="Q239" s="64">
        <v>0.4575874964289649</v>
      </c>
      <c r="R239" s="64">
        <v>162.1</v>
      </c>
      <c r="S239" s="64">
        <v>2.1452742950517432</v>
      </c>
      <c r="T239" s="64">
        <v>35</v>
      </c>
      <c r="U239" s="64">
        <v>-7.5734638966803117E-2</v>
      </c>
      <c r="V239" s="65">
        <v>6.6000000000000003E-2</v>
      </c>
      <c r="W239" s="66">
        <v>21.5</v>
      </c>
      <c r="X239" s="74">
        <f t="shared" si="0"/>
        <v>0</v>
      </c>
      <c r="Y239" s="75">
        <f t="shared" si="1"/>
        <v>0</v>
      </c>
      <c r="Z239" s="75">
        <f t="shared" si="2"/>
        <v>0</v>
      </c>
      <c r="AA239" s="75">
        <f t="shared" si="3"/>
        <v>0</v>
      </c>
      <c r="AB239" s="75">
        <f t="shared" si="4"/>
        <v>0</v>
      </c>
      <c r="AC239" s="75">
        <f t="shared" si="5"/>
        <v>0</v>
      </c>
      <c r="AD239" s="75">
        <f t="shared" si="6"/>
        <v>0</v>
      </c>
      <c r="AE239" s="75">
        <f t="shared" si="7"/>
        <v>0</v>
      </c>
      <c r="AF239" s="75">
        <f t="shared" ref="AF239:AG239" si="243">IF(V$3="Yes",V239*V$4,0)</f>
        <v>0</v>
      </c>
      <c r="AG239" s="76">
        <f t="shared" si="243"/>
        <v>0</v>
      </c>
      <c r="AH239" s="77">
        <f t="shared" si="9"/>
        <v>0</v>
      </c>
      <c r="AI239" s="78">
        <f t="shared" si="10"/>
        <v>0</v>
      </c>
      <c r="AJ239" s="73">
        <f t="shared" si="11"/>
        <v>-2.9592243131314016</v>
      </c>
    </row>
    <row r="240" spans="1:36" ht="15" x14ac:dyDescent="0.25">
      <c r="A240" s="38" t="s">
        <v>413</v>
      </c>
      <c r="B240" s="62" t="s">
        <v>79</v>
      </c>
      <c r="C240" s="62" t="s">
        <v>181</v>
      </c>
      <c r="D240" s="62"/>
      <c r="E240" s="63">
        <v>84</v>
      </c>
      <c r="F240" s="64">
        <v>4</v>
      </c>
      <c r="G240" s="64">
        <v>-1.5909447049645618</v>
      </c>
      <c r="H240" s="64">
        <v>16.3</v>
      </c>
      <c r="I240" s="64">
        <v>-1.2411840944924606</v>
      </c>
      <c r="J240" s="64">
        <v>20.3</v>
      </c>
      <c r="K240" s="64">
        <v>-1.5858526903754733</v>
      </c>
      <c r="L240" s="64">
        <v>0</v>
      </c>
      <c r="M240" s="64">
        <v>-1.3672454082108101</v>
      </c>
      <c r="N240" s="64">
        <v>88.2</v>
      </c>
      <c r="O240" s="64">
        <v>-1.5376102675807324</v>
      </c>
      <c r="P240" s="64">
        <v>137.19999999999999</v>
      </c>
      <c r="Q240" s="64">
        <v>0.9219060709757122</v>
      </c>
      <c r="R240" s="64">
        <v>190.8</v>
      </c>
      <c r="S240" s="64">
        <v>2.7984916263557826</v>
      </c>
      <c r="T240" s="64">
        <v>33.299999999999997</v>
      </c>
      <c r="U240" s="64">
        <v>-0.15339491271958602</v>
      </c>
      <c r="V240" s="65">
        <v>4.4999999999999998E-2</v>
      </c>
      <c r="W240" s="66">
        <v>22</v>
      </c>
      <c r="X240" s="74">
        <f t="shared" si="0"/>
        <v>0</v>
      </c>
      <c r="Y240" s="75">
        <f t="shared" si="1"/>
        <v>0</v>
      </c>
      <c r="Z240" s="75">
        <f t="shared" si="2"/>
        <v>0</v>
      </c>
      <c r="AA240" s="75">
        <f t="shared" si="3"/>
        <v>0</v>
      </c>
      <c r="AB240" s="75">
        <f t="shared" si="4"/>
        <v>0</v>
      </c>
      <c r="AC240" s="75">
        <f t="shared" si="5"/>
        <v>0</v>
      </c>
      <c r="AD240" s="75">
        <f t="shared" si="6"/>
        <v>0</v>
      </c>
      <c r="AE240" s="75">
        <f t="shared" si="7"/>
        <v>0</v>
      </c>
      <c r="AF240" s="75">
        <f t="shared" ref="AF240:AG240" si="244">IF(V$3="Yes",V240*V$4,0)</f>
        <v>0</v>
      </c>
      <c r="AG240" s="76">
        <f t="shared" si="244"/>
        <v>0</v>
      </c>
      <c r="AH240" s="77">
        <f t="shared" si="9"/>
        <v>0</v>
      </c>
      <c r="AI240" s="78">
        <f t="shared" si="10"/>
        <v>0</v>
      </c>
      <c r="AJ240" s="73">
        <f t="shared" si="11"/>
        <v>-2.6844455589677567</v>
      </c>
    </row>
    <row r="241" spans="1:36" ht="15" x14ac:dyDescent="0.25">
      <c r="A241" s="38" t="s">
        <v>414</v>
      </c>
      <c r="B241" s="62" t="s">
        <v>49</v>
      </c>
      <c r="C241" s="62" t="s">
        <v>181</v>
      </c>
      <c r="D241" s="62">
        <v>2</v>
      </c>
      <c r="E241" s="63">
        <v>84</v>
      </c>
      <c r="F241" s="64">
        <v>10</v>
      </c>
      <c r="G241" s="64">
        <v>-1.0244801550713196</v>
      </c>
      <c r="H241" s="64">
        <v>17.7</v>
      </c>
      <c r="I241" s="64">
        <v>-1.1441860066320433</v>
      </c>
      <c r="J241" s="64">
        <v>27.7</v>
      </c>
      <c r="K241" s="64">
        <v>-1.2483062918532042</v>
      </c>
      <c r="L241" s="64">
        <v>6.9</v>
      </c>
      <c r="M241" s="64">
        <v>-0.70992717329310395</v>
      </c>
      <c r="N241" s="64">
        <v>142.80000000000001</v>
      </c>
      <c r="O241" s="64">
        <v>-0.52257563527729733</v>
      </c>
      <c r="P241" s="64">
        <v>126.9</v>
      </c>
      <c r="Q241" s="64">
        <v>0.75291379826081806</v>
      </c>
      <c r="R241" s="64">
        <v>80</v>
      </c>
      <c r="S241" s="64">
        <v>0.27666304417851473</v>
      </c>
      <c r="T241" s="64">
        <v>69.3</v>
      </c>
      <c r="U241" s="64">
        <v>1.4911755902805131</v>
      </c>
      <c r="V241" s="65">
        <v>7.0000000000000007E-2</v>
      </c>
      <c r="W241" s="66">
        <v>20.25</v>
      </c>
      <c r="X241" s="74">
        <f t="shared" si="0"/>
        <v>0</v>
      </c>
      <c r="Y241" s="75">
        <f t="shared" si="1"/>
        <v>0</v>
      </c>
      <c r="Z241" s="75">
        <f t="shared" si="2"/>
        <v>0</v>
      </c>
      <c r="AA241" s="75">
        <f t="shared" si="3"/>
        <v>0</v>
      </c>
      <c r="AB241" s="75">
        <f t="shared" si="4"/>
        <v>0</v>
      </c>
      <c r="AC241" s="75">
        <f t="shared" si="5"/>
        <v>0</v>
      </c>
      <c r="AD241" s="75">
        <f t="shared" si="6"/>
        <v>0</v>
      </c>
      <c r="AE241" s="75">
        <f t="shared" si="7"/>
        <v>0</v>
      </c>
      <c r="AF241" s="75">
        <f t="shared" ref="AF241:AG241" si="245">IF(V$3="Yes",V241*V$4,0)</f>
        <v>0</v>
      </c>
      <c r="AG241" s="76">
        <f t="shared" si="245"/>
        <v>0</v>
      </c>
      <c r="AH241" s="77">
        <f t="shared" si="9"/>
        <v>0</v>
      </c>
      <c r="AI241" s="78">
        <f t="shared" si="10"/>
        <v>0</v>
      </c>
      <c r="AJ241" s="73">
        <f t="shared" si="11"/>
        <v>-2.6479905449148071</v>
      </c>
    </row>
    <row r="242" spans="1:36" ht="15" x14ac:dyDescent="0.25">
      <c r="A242" s="38" t="s">
        <v>415</v>
      </c>
      <c r="B242" s="62" t="s">
        <v>77</v>
      </c>
      <c r="C242" s="62" t="s">
        <v>179</v>
      </c>
      <c r="D242" s="62">
        <v>2</v>
      </c>
      <c r="E242" s="63">
        <v>84</v>
      </c>
      <c r="F242" s="64">
        <v>22.4</v>
      </c>
      <c r="G242" s="64">
        <v>0.146213248041381</v>
      </c>
      <c r="H242" s="64">
        <v>21.7</v>
      </c>
      <c r="I242" s="64">
        <v>-0.86704861274513634</v>
      </c>
      <c r="J242" s="64">
        <v>44.1</v>
      </c>
      <c r="K242" s="64">
        <v>-0.5002304897227694</v>
      </c>
      <c r="L242" s="64">
        <v>12</v>
      </c>
      <c r="M242" s="64">
        <v>-0.22408326052784283</v>
      </c>
      <c r="N242" s="64">
        <v>167.7</v>
      </c>
      <c r="O242" s="64">
        <v>-5.967522604001714E-2</v>
      </c>
      <c r="P242" s="64">
        <v>133</v>
      </c>
      <c r="Q242" s="64">
        <v>0.8529966005482793</v>
      </c>
      <c r="R242" s="64">
        <v>37.1</v>
      </c>
      <c r="S242" s="64">
        <v>-0.6997489249135862</v>
      </c>
      <c r="T242" s="64">
        <v>23.2</v>
      </c>
      <c r="U242" s="64">
        <v>-0.61478830383905803</v>
      </c>
      <c r="V242" s="65">
        <v>0.13400000000000001</v>
      </c>
      <c r="W242" s="66">
        <v>15.5</v>
      </c>
      <c r="X242" s="74">
        <f t="shared" si="0"/>
        <v>0</v>
      </c>
      <c r="Y242" s="75">
        <f t="shared" si="1"/>
        <v>0</v>
      </c>
      <c r="Z242" s="75">
        <f t="shared" si="2"/>
        <v>0</v>
      </c>
      <c r="AA242" s="75">
        <f t="shared" si="3"/>
        <v>0</v>
      </c>
      <c r="AB242" s="75">
        <f t="shared" si="4"/>
        <v>0</v>
      </c>
      <c r="AC242" s="75">
        <f t="shared" si="5"/>
        <v>0</v>
      </c>
      <c r="AD242" s="75">
        <f t="shared" si="6"/>
        <v>0</v>
      </c>
      <c r="AE242" s="75">
        <f t="shared" si="7"/>
        <v>0</v>
      </c>
      <c r="AF242" s="75">
        <f t="shared" ref="AF242:AG242" si="246">IF(V$3="Yes",V242*V$4,0)</f>
        <v>0</v>
      </c>
      <c r="AG242" s="76">
        <f t="shared" si="246"/>
        <v>0</v>
      </c>
      <c r="AH242" s="77">
        <f t="shared" si="9"/>
        <v>0</v>
      </c>
      <c r="AI242" s="78">
        <f t="shared" si="10"/>
        <v>0</v>
      </c>
      <c r="AJ242" s="73">
        <f t="shared" si="11"/>
        <v>-0.87445794444903779</v>
      </c>
    </row>
    <row r="243" spans="1:36" ht="15" x14ac:dyDescent="0.25">
      <c r="A243" s="38" t="s">
        <v>416</v>
      </c>
      <c r="B243" s="62" t="s">
        <v>39</v>
      </c>
      <c r="C243" s="62" t="s">
        <v>181</v>
      </c>
      <c r="D243" s="62"/>
      <c r="E243" s="63">
        <v>84</v>
      </c>
      <c r="F243" s="64">
        <v>7.5</v>
      </c>
      <c r="G243" s="64">
        <v>-1.2605070508601706</v>
      </c>
      <c r="H243" s="64">
        <v>23.2</v>
      </c>
      <c r="I243" s="64">
        <v>-0.76312209003754572</v>
      </c>
      <c r="J243" s="64">
        <v>30.8</v>
      </c>
      <c r="K243" s="64">
        <v>-1.1069017194992805</v>
      </c>
      <c r="L243" s="64">
        <v>4.2</v>
      </c>
      <c r="M243" s="64">
        <v>-0.96713865652177167</v>
      </c>
      <c r="N243" s="64">
        <v>126.4</v>
      </c>
      <c r="O243" s="64">
        <v>-0.82745783252594829</v>
      </c>
      <c r="P243" s="64">
        <v>29.1</v>
      </c>
      <c r="Q243" s="64">
        <v>-0.851692441692252</v>
      </c>
      <c r="R243" s="64">
        <v>132</v>
      </c>
      <c r="S243" s="64">
        <v>1.460192703684092</v>
      </c>
      <c r="T243" s="64">
        <v>32.6</v>
      </c>
      <c r="U243" s="64">
        <v>-0.18537267250014319</v>
      </c>
      <c r="V243" s="65">
        <v>0.06</v>
      </c>
      <c r="W243" s="66">
        <v>23.75</v>
      </c>
      <c r="X243" s="74">
        <f t="shared" si="0"/>
        <v>0</v>
      </c>
      <c r="Y243" s="75">
        <f t="shared" si="1"/>
        <v>0</v>
      </c>
      <c r="Z243" s="75">
        <f t="shared" si="2"/>
        <v>0</v>
      </c>
      <c r="AA243" s="75">
        <f t="shared" si="3"/>
        <v>0</v>
      </c>
      <c r="AB243" s="75">
        <f t="shared" si="4"/>
        <v>0</v>
      </c>
      <c r="AC243" s="75">
        <f t="shared" si="5"/>
        <v>0</v>
      </c>
      <c r="AD243" s="75">
        <f t="shared" si="6"/>
        <v>0</v>
      </c>
      <c r="AE243" s="75">
        <f t="shared" si="7"/>
        <v>0</v>
      </c>
      <c r="AF243" s="75">
        <f t="shared" ref="AF243:AG243" si="247">IF(V$3="Yes",V243*V$4,0)</f>
        <v>0</v>
      </c>
      <c r="AG243" s="76">
        <f t="shared" si="247"/>
        <v>0</v>
      </c>
      <c r="AH243" s="77">
        <f t="shared" si="9"/>
        <v>0</v>
      </c>
      <c r="AI243" s="78">
        <f t="shared" si="10"/>
        <v>0</v>
      </c>
      <c r="AJ243" s="73">
        <f t="shared" si="11"/>
        <v>-3.4933399648909749</v>
      </c>
    </row>
    <row r="244" spans="1:36" ht="15" x14ac:dyDescent="0.25">
      <c r="A244" s="38" t="s">
        <v>417</v>
      </c>
      <c r="B244" s="62" t="s">
        <v>79</v>
      </c>
      <c r="C244" s="62" t="s">
        <v>186</v>
      </c>
      <c r="D244" s="62">
        <v>1</v>
      </c>
      <c r="E244" s="63">
        <v>84</v>
      </c>
      <c r="F244" s="64">
        <v>18.7</v>
      </c>
      <c r="G244" s="64">
        <v>-0.20310655772611858</v>
      </c>
      <c r="H244" s="64">
        <v>32.700000000000003</v>
      </c>
      <c r="I244" s="64">
        <v>-0.10492077955614061</v>
      </c>
      <c r="J244" s="64">
        <v>51.4</v>
      </c>
      <c r="K244" s="64">
        <v>-0.16724552901836903</v>
      </c>
      <c r="L244" s="64">
        <v>16.2</v>
      </c>
      <c r="M244" s="64">
        <v>0.17602349116119576</v>
      </c>
      <c r="N244" s="64">
        <v>146.19999999999999</v>
      </c>
      <c r="O244" s="64">
        <v>-0.45936835048184554</v>
      </c>
      <c r="P244" s="64">
        <v>51.1</v>
      </c>
      <c r="Q244" s="64">
        <v>-0.49073807278665327</v>
      </c>
      <c r="R244" s="64">
        <v>56.6</v>
      </c>
      <c r="S244" s="64">
        <v>-0.25592530259899476</v>
      </c>
      <c r="T244" s="64">
        <v>56.8</v>
      </c>
      <c r="U244" s="64">
        <v>0.92014416562770096</v>
      </c>
      <c r="V244" s="65">
        <v>0.128</v>
      </c>
      <c r="W244" s="66">
        <v>18.75</v>
      </c>
      <c r="X244" s="74">
        <f t="shared" si="0"/>
        <v>0</v>
      </c>
      <c r="Y244" s="75">
        <f t="shared" si="1"/>
        <v>0</v>
      </c>
      <c r="Z244" s="75">
        <f t="shared" si="2"/>
        <v>0</v>
      </c>
      <c r="AA244" s="75">
        <f t="shared" si="3"/>
        <v>0</v>
      </c>
      <c r="AB244" s="75">
        <f t="shared" si="4"/>
        <v>0</v>
      </c>
      <c r="AC244" s="75">
        <f t="shared" si="5"/>
        <v>0</v>
      </c>
      <c r="AD244" s="75">
        <f t="shared" si="6"/>
        <v>0</v>
      </c>
      <c r="AE244" s="75">
        <f t="shared" si="7"/>
        <v>0</v>
      </c>
      <c r="AF244" s="75">
        <f t="shared" ref="AF244:AG244" si="248">IF(V$3="Yes",V244*V$4,0)</f>
        <v>0</v>
      </c>
      <c r="AG244" s="76">
        <f t="shared" si="248"/>
        <v>0</v>
      </c>
      <c r="AH244" s="77">
        <f t="shared" si="9"/>
        <v>0</v>
      </c>
      <c r="AI244" s="78">
        <f t="shared" si="10"/>
        <v>0</v>
      </c>
      <c r="AJ244" s="73">
        <f t="shared" si="11"/>
        <v>-1.2660775411064844</v>
      </c>
    </row>
    <row r="245" spans="1:36" ht="15" x14ac:dyDescent="0.25">
      <c r="A245" s="38" t="s">
        <v>418</v>
      </c>
      <c r="B245" s="62" t="s">
        <v>79</v>
      </c>
      <c r="C245" s="62" t="s">
        <v>181</v>
      </c>
      <c r="D245" s="62">
        <v>2</v>
      </c>
      <c r="E245" s="63">
        <v>84</v>
      </c>
      <c r="F245" s="64">
        <v>12.6</v>
      </c>
      <c r="G245" s="64">
        <v>-0.77901218345091472</v>
      </c>
      <c r="H245" s="64">
        <v>22.9</v>
      </c>
      <c r="I245" s="64">
        <v>-0.78390739457906389</v>
      </c>
      <c r="J245" s="64">
        <v>35.5</v>
      </c>
      <c r="K245" s="64">
        <v>-0.89251414205946089</v>
      </c>
      <c r="L245" s="64">
        <v>15.1</v>
      </c>
      <c r="M245" s="64">
        <v>7.1233627623590506E-2</v>
      </c>
      <c r="N245" s="64">
        <v>140</v>
      </c>
      <c r="O245" s="64">
        <v>-0.57462869334413991</v>
      </c>
      <c r="P245" s="64">
        <v>33.799999999999997</v>
      </c>
      <c r="Q245" s="64">
        <v>-0.77457946288060142</v>
      </c>
      <c r="R245" s="64">
        <v>69</v>
      </c>
      <c r="S245" s="64">
        <v>2.6301000821565987E-2</v>
      </c>
      <c r="T245" s="64">
        <v>21</v>
      </c>
      <c r="U245" s="64">
        <v>-0.71528983457795303</v>
      </c>
      <c r="V245" s="65">
        <v>0.09</v>
      </c>
      <c r="W245" s="66">
        <v>17.5</v>
      </c>
      <c r="X245" s="74">
        <f t="shared" si="0"/>
        <v>0</v>
      </c>
      <c r="Y245" s="75">
        <f t="shared" si="1"/>
        <v>0</v>
      </c>
      <c r="Z245" s="75">
        <f t="shared" si="2"/>
        <v>0</v>
      </c>
      <c r="AA245" s="75">
        <f t="shared" si="3"/>
        <v>0</v>
      </c>
      <c r="AB245" s="75">
        <f t="shared" si="4"/>
        <v>0</v>
      </c>
      <c r="AC245" s="75">
        <f t="shared" si="5"/>
        <v>0</v>
      </c>
      <c r="AD245" s="75">
        <f t="shared" si="6"/>
        <v>0</v>
      </c>
      <c r="AE245" s="75">
        <f t="shared" si="7"/>
        <v>0</v>
      </c>
      <c r="AF245" s="75">
        <f t="shared" ref="AF245:AG245" si="249">IF(V$3="Yes",V245*V$4,0)</f>
        <v>0</v>
      </c>
      <c r="AG245" s="76">
        <f t="shared" si="249"/>
        <v>0</v>
      </c>
      <c r="AH245" s="77">
        <f t="shared" si="9"/>
        <v>0</v>
      </c>
      <c r="AI245" s="78">
        <f t="shared" si="10"/>
        <v>0</v>
      </c>
      <c r="AJ245" s="73">
        <f t="shared" si="11"/>
        <v>-2.8105431151863924</v>
      </c>
    </row>
    <row r="246" spans="1:36" ht="15" x14ac:dyDescent="0.25">
      <c r="A246" s="38" t="s">
        <v>419</v>
      </c>
      <c r="B246" s="62" t="s">
        <v>63</v>
      </c>
      <c r="C246" s="62" t="s">
        <v>181</v>
      </c>
      <c r="D246" s="62"/>
      <c r="E246" s="63">
        <v>84</v>
      </c>
      <c r="F246" s="64">
        <v>5.7</v>
      </c>
      <c r="G246" s="64">
        <v>-1.4304464158281431</v>
      </c>
      <c r="H246" s="64">
        <v>24.3</v>
      </c>
      <c r="I246" s="64">
        <v>-0.68690930671864603</v>
      </c>
      <c r="J246" s="64">
        <v>30</v>
      </c>
      <c r="K246" s="64">
        <v>-1.1433932220422287</v>
      </c>
      <c r="L246" s="64">
        <v>4.7</v>
      </c>
      <c r="M246" s="64">
        <v>-0.91950690036831451</v>
      </c>
      <c r="N246" s="64">
        <v>99.1</v>
      </c>
      <c r="O246" s="64">
        <v>-1.334975148677666</v>
      </c>
      <c r="P246" s="64">
        <v>37.799999999999997</v>
      </c>
      <c r="Q246" s="64">
        <v>-0.70895139580685618</v>
      </c>
      <c r="R246" s="64">
        <v>159.5</v>
      </c>
      <c r="S246" s="64">
        <v>2.0860978120764644</v>
      </c>
      <c r="T246" s="64">
        <v>31.6</v>
      </c>
      <c r="U246" s="64">
        <v>-0.23105518647236825</v>
      </c>
      <c r="V246" s="65">
        <v>5.8000000000000003E-2</v>
      </c>
      <c r="W246" s="66">
        <v>22</v>
      </c>
      <c r="X246" s="74">
        <f t="shared" si="0"/>
        <v>0</v>
      </c>
      <c r="Y246" s="75">
        <f t="shared" si="1"/>
        <v>0</v>
      </c>
      <c r="Z246" s="75">
        <f t="shared" si="2"/>
        <v>0</v>
      </c>
      <c r="AA246" s="75">
        <f t="shared" si="3"/>
        <v>0</v>
      </c>
      <c r="AB246" s="75">
        <f t="shared" si="4"/>
        <v>0</v>
      </c>
      <c r="AC246" s="75">
        <f t="shared" si="5"/>
        <v>0</v>
      </c>
      <c r="AD246" s="75">
        <f t="shared" si="6"/>
        <v>0</v>
      </c>
      <c r="AE246" s="75">
        <f t="shared" si="7"/>
        <v>0</v>
      </c>
      <c r="AF246" s="75">
        <f t="shared" ref="AF246:AG246" si="250">IF(V$3="Yes",V246*V$4,0)</f>
        <v>0</v>
      </c>
      <c r="AG246" s="76">
        <f t="shared" si="250"/>
        <v>0</v>
      </c>
      <c r="AH246" s="77">
        <f t="shared" si="9"/>
        <v>0</v>
      </c>
      <c r="AI246" s="78">
        <f t="shared" si="10"/>
        <v>0</v>
      </c>
      <c r="AJ246" s="73">
        <f t="shared" si="11"/>
        <v>-3.3674013285697679</v>
      </c>
    </row>
    <row r="247" spans="1:36" ht="15" x14ac:dyDescent="0.25">
      <c r="A247" s="38" t="s">
        <v>420</v>
      </c>
      <c r="B247" s="62" t="s">
        <v>39</v>
      </c>
      <c r="C247" s="62" t="s">
        <v>179</v>
      </c>
      <c r="D247" s="62"/>
      <c r="E247" s="63">
        <v>84</v>
      </c>
      <c r="F247" s="64">
        <v>18.600000000000001</v>
      </c>
      <c r="G247" s="64">
        <v>-0.21254763355767231</v>
      </c>
      <c r="H247" s="64">
        <v>15.2</v>
      </c>
      <c r="I247" s="64">
        <v>-1.3173968778113605</v>
      </c>
      <c r="J247" s="64">
        <v>33.799999999999997</v>
      </c>
      <c r="K247" s="64">
        <v>-0.9700585849632255</v>
      </c>
      <c r="L247" s="64">
        <v>0</v>
      </c>
      <c r="M247" s="64">
        <v>-1.3672454082108101</v>
      </c>
      <c r="N247" s="64">
        <v>124.2</v>
      </c>
      <c r="O247" s="64">
        <v>-0.86835666386418187</v>
      </c>
      <c r="P247" s="64">
        <v>299</v>
      </c>
      <c r="Q247" s="64">
        <v>3.5765613841087052</v>
      </c>
      <c r="R247" s="64">
        <v>63.5</v>
      </c>
      <c r="S247" s="64">
        <v>-9.888002085690871E-2</v>
      </c>
      <c r="T247" s="64">
        <v>141.80000000000001</v>
      </c>
      <c r="U247" s="64">
        <v>4.8031578532668258</v>
      </c>
      <c r="V247" s="65">
        <v>0.15</v>
      </c>
      <c r="W247" s="66">
        <v>14.25</v>
      </c>
      <c r="X247" s="74">
        <f t="shared" si="0"/>
        <v>0</v>
      </c>
      <c r="Y247" s="75">
        <f t="shared" si="1"/>
        <v>0</v>
      </c>
      <c r="Z247" s="75">
        <f t="shared" si="2"/>
        <v>0</v>
      </c>
      <c r="AA247" s="75">
        <f t="shared" si="3"/>
        <v>0</v>
      </c>
      <c r="AB247" s="75">
        <f t="shared" si="4"/>
        <v>0</v>
      </c>
      <c r="AC247" s="75">
        <f t="shared" si="5"/>
        <v>0</v>
      </c>
      <c r="AD247" s="75">
        <f t="shared" si="6"/>
        <v>0</v>
      </c>
      <c r="AE247" s="75">
        <f t="shared" si="7"/>
        <v>0</v>
      </c>
      <c r="AF247" s="75">
        <f t="shared" ref="AF247:AG247" si="251">IF(V$3="Yes",V247*V$4,0)</f>
        <v>0</v>
      </c>
      <c r="AG247" s="76">
        <f t="shared" si="251"/>
        <v>0</v>
      </c>
      <c r="AH247" s="77">
        <f t="shared" si="9"/>
        <v>0</v>
      </c>
      <c r="AI247" s="78">
        <f t="shared" si="10"/>
        <v>0</v>
      </c>
      <c r="AJ247" s="73">
        <f t="shared" si="11"/>
        <v>-0.79361266069425596</v>
      </c>
    </row>
    <row r="248" spans="1:36" ht="15" x14ac:dyDescent="0.25">
      <c r="A248" s="38" t="s">
        <v>421</v>
      </c>
      <c r="B248" s="62" t="s">
        <v>21</v>
      </c>
      <c r="C248" s="62" t="s">
        <v>181</v>
      </c>
      <c r="D248" s="62">
        <v>2</v>
      </c>
      <c r="E248" s="63">
        <v>84</v>
      </c>
      <c r="F248" s="64">
        <v>8.1</v>
      </c>
      <c r="G248" s="64">
        <v>-1.2038605958708464</v>
      </c>
      <c r="H248" s="64">
        <v>26.8</v>
      </c>
      <c r="I248" s="64">
        <v>-0.51369843553932903</v>
      </c>
      <c r="J248" s="64">
        <v>35</v>
      </c>
      <c r="K248" s="64">
        <v>-0.91532133114880321</v>
      </c>
      <c r="L248" s="64">
        <v>7.6</v>
      </c>
      <c r="M248" s="64">
        <v>-0.64324271467826422</v>
      </c>
      <c r="N248" s="64">
        <v>150.19999999999999</v>
      </c>
      <c r="O248" s="64">
        <v>-0.38500683895778448</v>
      </c>
      <c r="P248" s="64">
        <v>33</v>
      </c>
      <c r="Q248" s="64">
        <v>-0.78770507629535036</v>
      </c>
      <c r="R248" s="64">
        <v>74.900000000000006</v>
      </c>
      <c r="S248" s="64">
        <v>0.16058609680392963</v>
      </c>
      <c r="T248" s="64">
        <v>43.7</v>
      </c>
      <c r="U248" s="64">
        <v>0.32170323259155409</v>
      </c>
      <c r="V248" s="65">
        <v>5.3999999999999999E-2</v>
      </c>
      <c r="W248" s="66">
        <v>17.5</v>
      </c>
      <c r="X248" s="74">
        <f t="shared" si="0"/>
        <v>0</v>
      </c>
      <c r="Y248" s="75">
        <f t="shared" si="1"/>
        <v>0</v>
      </c>
      <c r="Z248" s="75">
        <f t="shared" si="2"/>
        <v>0</v>
      </c>
      <c r="AA248" s="75">
        <f t="shared" si="3"/>
        <v>0</v>
      </c>
      <c r="AB248" s="75">
        <f t="shared" si="4"/>
        <v>0</v>
      </c>
      <c r="AC248" s="75">
        <f t="shared" si="5"/>
        <v>0</v>
      </c>
      <c r="AD248" s="75">
        <f t="shared" si="6"/>
        <v>0</v>
      </c>
      <c r="AE248" s="75">
        <f t="shared" si="7"/>
        <v>0</v>
      </c>
      <c r="AF248" s="75">
        <f t="shared" ref="AF248:AG248" si="252">IF(V$3="Yes",V248*V$4,0)</f>
        <v>0</v>
      </c>
      <c r="AG248" s="76">
        <f t="shared" si="252"/>
        <v>0</v>
      </c>
      <c r="AH248" s="77">
        <f t="shared" si="9"/>
        <v>0</v>
      </c>
      <c r="AI248" s="78">
        <f t="shared" si="10"/>
        <v>0</v>
      </c>
      <c r="AJ248" s="73">
        <f t="shared" si="11"/>
        <v>-3.4949259976434139</v>
      </c>
    </row>
    <row r="249" spans="1:36" ht="15" x14ac:dyDescent="0.25">
      <c r="A249" s="38" t="s">
        <v>422</v>
      </c>
      <c r="B249" s="62" t="s">
        <v>45</v>
      </c>
      <c r="C249" s="62" t="s">
        <v>196</v>
      </c>
      <c r="D249" s="62">
        <v>2</v>
      </c>
      <c r="E249" s="63">
        <v>84</v>
      </c>
      <c r="F249" s="64">
        <v>20</v>
      </c>
      <c r="G249" s="64">
        <v>-8.0372571915916111E-2</v>
      </c>
      <c r="H249" s="64">
        <v>30.8</v>
      </c>
      <c r="I249" s="64">
        <v>-0.23656104165242178</v>
      </c>
      <c r="J249" s="64">
        <v>50.7</v>
      </c>
      <c r="K249" s="64">
        <v>-0.19917559374344806</v>
      </c>
      <c r="L249" s="64">
        <v>13.5</v>
      </c>
      <c r="M249" s="64">
        <v>-8.1187992067471793E-2</v>
      </c>
      <c r="N249" s="64">
        <v>142.80000000000001</v>
      </c>
      <c r="O249" s="64">
        <v>-0.52257563527729733</v>
      </c>
      <c r="P249" s="64">
        <v>78.400000000000006</v>
      </c>
      <c r="Q249" s="64">
        <v>-4.2826515008342392E-2</v>
      </c>
      <c r="R249" s="64">
        <v>31</v>
      </c>
      <c r="S249" s="64">
        <v>-0.83858605804789443</v>
      </c>
      <c r="T249" s="64">
        <v>18.600000000000001</v>
      </c>
      <c r="U249" s="64">
        <v>-0.82492786811129293</v>
      </c>
      <c r="V249" s="65">
        <v>0.14000000000000001</v>
      </c>
      <c r="W249" s="66">
        <v>16.25</v>
      </c>
      <c r="X249" s="74">
        <f t="shared" si="0"/>
        <v>0</v>
      </c>
      <c r="Y249" s="75">
        <f t="shared" si="1"/>
        <v>0</v>
      </c>
      <c r="Z249" s="75">
        <f t="shared" si="2"/>
        <v>0</v>
      </c>
      <c r="AA249" s="75">
        <f t="shared" si="3"/>
        <v>0</v>
      </c>
      <c r="AB249" s="75">
        <f t="shared" si="4"/>
        <v>0</v>
      </c>
      <c r="AC249" s="75">
        <f t="shared" si="5"/>
        <v>0</v>
      </c>
      <c r="AD249" s="75">
        <f t="shared" si="6"/>
        <v>0</v>
      </c>
      <c r="AE249" s="75">
        <f t="shared" si="7"/>
        <v>0</v>
      </c>
      <c r="AF249" s="75">
        <f t="shared" ref="AF249:AG249" si="253">IF(V$3="Yes",V249*V$4,0)</f>
        <v>0</v>
      </c>
      <c r="AG249" s="76">
        <f t="shared" si="253"/>
        <v>0</v>
      </c>
      <c r="AH249" s="77">
        <f t="shared" si="9"/>
        <v>0</v>
      </c>
      <c r="AI249" s="78">
        <f t="shared" si="10"/>
        <v>0</v>
      </c>
      <c r="AJ249" s="73">
        <f t="shared" si="11"/>
        <v>-1.7301246130620589</v>
      </c>
    </row>
    <row r="250" spans="1:36" ht="15" x14ac:dyDescent="0.25">
      <c r="A250" s="38" t="s">
        <v>423</v>
      </c>
      <c r="B250" s="62" t="s">
        <v>19</v>
      </c>
      <c r="C250" s="62" t="s">
        <v>181</v>
      </c>
      <c r="D250" s="62"/>
      <c r="E250" s="63">
        <v>84</v>
      </c>
      <c r="F250" s="64">
        <v>3.4</v>
      </c>
      <c r="G250" s="64">
        <v>-1.6475911599538859</v>
      </c>
      <c r="H250" s="64">
        <v>20.6</v>
      </c>
      <c r="I250" s="64">
        <v>-0.94326139606403547</v>
      </c>
      <c r="J250" s="64">
        <v>24</v>
      </c>
      <c r="K250" s="64">
        <v>-1.417079491114339</v>
      </c>
      <c r="L250" s="64">
        <v>0</v>
      </c>
      <c r="M250" s="64">
        <v>-1.3672454082108101</v>
      </c>
      <c r="N250" s="64">
        <v>102.4</v>
      </c>
      <c r="O250" s="64">
        <v>-1.2736269016703152</v>
      </c>
      <c r="P250" s="64">
        <v>133.19999999999999</v>
      </c>
      <c r="Q250" s="64">
        <v>0.85627800390196662</v>
      </c>
      <c r="R250" s="64">
        <v>157</v>
      </c>
      <c r="S250" s="64">
        <v>2.0291973476771581</v>
      </c>
      <c r="T250" s="64">
        <v>26.8</v>
      </c>
      <c r="U250" s="64">
        <v>-0.45033125353904807</v>
      </c>
      <c r="V250" s="65">
        <v>3.3000000000000002E-2</v>
      </c>
      <c r="W250" s="66">
        <v>21</v>
      </c>
      <c r="X250" s="74">
        <f t="shared" si="0"/>
        <v>0</v>
      </c>
      <c r="Y250" s="75">
        <f t="shared" si="1"/>
        <v>0</v>
      </c>
      <c r="Z250" s="75">
        <f t="shared" si="2"/>
        <v>0</v>
      </c>
      <c r="AA250" s="75">
        <f t="shared" si="3"/>
        <v>0</v>
      </c>
      <c r="AB250" s="75">
        <f t="shared" si="4"/>
        <v>0</v>
      </c>
      <c r="AC250" s="75">
        <f t="shared" si="5"/>
        <v>0</v>
      </c>
      <c r="AD250" s="75">
        <f t="shared" si="6"/>
        <v>0</v>
      </c>
      <c r="AE250" s="75">
        <f t="shared" si="7"/>
        <v>0</v>
      </c>
      <c r="AF250" s="75">
        <f t="shared" ref="AF250:AG250" si="254">IF(V$3="Yes",V250*V$4,0)</f>
        <v>0</v>
      </c>
      <c r="AG250" s="76">
        <f t="shared" si="254"/>
        <v>0</v>
      </c>
      <c r="AH250" s="77">
        <f t="shared" si="9"/>
        <v>0</v>
      </c>
      <c r="AI250" s="78">
        <f t="shared" si="10"/>
        <v>0</v>
      </c>
      <c r="AJ250" s="73">
        <f t="shared" si="11"/>
        <v>-2.9362807062943039</v>
      </c>
    </row>
    <row r="251" spans="1:36" ht="15" x14ac:dyDescent="0.25">
      <c r="A251" s="38" t="s">
        <v>424</v>
      </c>
      <c r="B251" s="62" t="s">
        <v>58</v>
      </c>
      <c r="C251" s="62" t="s">
        <v>186</v>
      </c>
      <c r="D251" s="62">
        <v>1</v>
      </c>
      <c r="E251" s="63">
        <v>84</v>
      </c>
      <c r="F251" s="64">
        <v>23</v>
      </c>
      <c r="G251" s="64">
        <v>0.20285970303070555</v>
      </c>
      <c r="H251" s="64">
        <v>26.3</v>
      </c>
      <c r="I251" s="64">
        <v>-0.54834060977519272</v>
      </c>
      <c r="J251" s="64">
        <v>49.4</v>
      </c>
      <c r="K251" s="64">
        <v>-0.25847428537573863</v>
      </c>
      <c r="L251" s="64">
        <v>15.7</v>
      </c>
      <c r="M251" s="64">
        <v>0.12839173500773884</v>
      </c>
      <c r="N251" s="64">
        <v>149.1</v>
      </c>
      <c r="O251" s="64">
        <v>-0.40545625462690138</v>
      </c>
      <c r="P251" s="64">
        <v>68.3</v>
      </c>
      <c r="Q251" s="64">
        <v>-0.20853738436954899</v>
      </c>
      <c r="R251" s="64">
        <v>41</v>
      </c>
      <c r="S251" s="64">
        <v>-0.61098420045066792</v>
      </c>
      <c r="T251" s="64">
        <v>41.8</v>
      </c>
      <c r="U251" s="64">
        <v>0.23490645604432647</v>
      </c>
      <c r="V251" s="65">
        <v>0.154</v>
      </c>
      <c r="W251" s="66">
        <v>15.5</v>
      </c>
      <c r="X251" s="74">
        <f t="shared" si="0"/>
        <v>0</v>
      </c>
      <c r="Y251" s="75">
        <f t="shared" si="1"/>
        <v>0</v>
      </c>
      <c r="Z251" s="75">
        <f t="shared" si="2"/>
        <v>0</v>
      </c>
      <c r="AA251" s="75">
        <f t="shared" si="3"/>
        <v>0</v>
      </c>
      <c r="AB251" s="75">
        <f t="shared" si="4"/>
        <v>0</v>
      </c>
      <c r="AC251" s="75">
        <f t="shared" si="5"/>
        <v>0</v>
      </c>
      <c r="AD251" s="75">
        <f t="shared" si="6"/>
        <v>0</v>
      </c>
      <c r="AE251" s="75">
        <f t="shared" si="7"/>
        <v>0</v>
      </c>
      <c r="AF251" s="75">
        <f t="shared" ref="AF251:AG251" si="255">IF(V$3="Yes",V251*V$4,0)</f>
        <v>0</v>
      </c>
      <c r="AG251" s="76">
        <f t="shared" si="255"/>
        <v>0</v>
      </c>
      <c r="AH251" s="77">
        <f t="shared" si="9"/>
        <v>0</v>
      </c>
      <c r="AI251" s="78">
        <f t="shared" si="10"/>
        <v>0</v>
      </c>
      <c r="AJ251" s="73">
        <f t="shared" si="11"/>
        <v>-1.3269897088980005</v>
      </c>
    </row>
    <row r="252" spans="1:36" ht="15" x14ac:dyDescent="0.25">
      <c r="A252" s="38" t="s">
        <v>425</v>
      </c>
      <c r="B252" s="62" t="s">
        <v>21</v>
      </c>
      <c r="C252" s="62" t="s">
        <v>179</v>
      </c>
      <c r="D252" s="62">
        <v>2</v>
      </c>
      <c r="E252" s="63">
        <v>84</v>
      </c>
      <c r="F252" s="64">
        <v>23.5</v>
      </c>
      <c r="G252" s="64">
        <v>0.25006508218847529</v>
      </c>
      <c r="H252" s="64">
        <v>22.2</v>
      </c>
      <c r="I252" s="64">
        <v>-0.83240643850927265</v>
      </c>
      <c r="J252" s="64">
        <v>45.7</v>
      </c>
      <c r="K252" s="64">
        <v>-0.42724748463687323</v>
      </c>
      <c r="L252" s="64">
        <v>12.9</v>
      </c>
      <c r="M252" s="64">
        <v>-0.13834609945162013</v>
      </c>
      <c r="N252" s="64">
        <v>179.4</v>
      </c>
      <c r="O252" s="64">
        <v>0.15783219516786248</v>
      </c>
      <c r="P252" s="64">
        <v>58.5</v>
      </c>
      <c r="Q252" s="64">
        <v>-0.36932614870022479</v>
      </c>
      <c r="R252" s="64">
        <v>36.700000000000003</v>
      </c>
      <c r="S252" s="64">
        <v>-0.70885299921747513</v>
      </c>
      <c r="T252" s="64">
        <v>23.6</v>
      </c>
      <c r="U252" s="64">
        <v>-0.59651529825016814</v>
      </c>
      <c r="V252" s="65">
        <v>0.13100000000000001</v>
      </c>
      <c r="W252" s="66">
        <v>17.25</v>
      </c>
      <c r="X252" s="74">
        <f t="shared" si="0"/>
        <v>0</v>
      </c>
      <c r="Y252" s="75">
        <f t="shared" si="1"/>
        <v>0</v>
      </c>
      <c r="Z252" s="75">
        <f t="shared" si="2"/>
        <v>0</v>
      </c>
      <c r="AA252" s="75">
        <f t="shared" si="3"/>
        <v>0</v>
      </c>
      <c r="AB252" s="75">
        <f t="shared" si="4"/>
        <v>0</v>
      </c>
      <c r="AC252" s="75">
        <f t="shared" si="5"/>
        <v>0</v>
      </c>
      <c r="AD252" s="75">
        <f t="shared" si="6"/>
        <v>0</v>
      </c>
      <c r="AE252" s="75">
        <f t="shared" si="7"/>
        <v>0</v>
      </c>
      <c r="AF252" s="75">
        <f t="shared" ref="AF252:AG252" si="256">IF(V$3="Yes",V252*V$4,0)</f>
        <v>0</v>
      </c>
      <c r="AG252" s="76">
        <f t="shared" si="256"/>
        <v>0</v>
      </c>
      <c r="AH252" s="77">
        <f t="shared" si="9"/>
        <v>0</v>
      </c>
      <c r="AI252" s="78">
        <f t="shared" si="10"/>
        <v>0</v>
      </c>
      <c r="AJ252" s="73">
        <f t="shared" si="11"/>
        <v>-1.5220445954567994</v>
      </c>
    </row>
    <row r="253" spans="1:36" ht="15" x14ac:dyDescent="0.25">
      <c r="A253" s="38" t="s">
        <v>426</v>
      </c>
      <c r="B253" s="62" t="s">
        <v>37</v>
      </c>
      <c r="C253" s="62" t="s">
        <v>181</v>
      </c>
      <c r="D253" s="62"/>
      <c r="E253" s="63">
        <v>84</v>
      </c>
      <c r="F253" s="64">
        <v>5</v>
      </c>
      <c r="G253" s="64">
        <v>-1.4965339466490215</v>
      </c>
      <c r="H253" s="64">
        <v>23.8</v>
      </c>
      <c r="I253" s="64">
        <v>-0.72155148095450972</v>
      </c>
      <c r="J253" s="64">
        <v>28.7</v>
      </c>
      <c r="K253" s="64">
        <v>-1.2026919136745191</v>
      </c>
      <c r="L253" s="64">
        <v>0</v>
      </c>
      <c r="M253" s="64">
        <v>-1.3672454082108101</v>
      </c>
      <c r="N253" s="64">
        <v>96.4</v>
      </c>
      <c r="O253" s="64">
        <v>-1.385169168956407</v>
      </c>
      <c r="P253" s="64">
        <v>77.5</v>
      </c>
      <c r="Q253" s="64">
        <v>-5.7592830099934905E-2</v>
      </c>
      <c r="R253" s="64">
        <v>144.19999999999999</v>
      </c>
      <c r="S253" s="64">
        <v>1.7378669699527078</v>
      </c>
      <c r="T253" s="64">
        <v>52.3</v>
      </c>
      <c r="U253" s="64">
        <v>0.71457285275268878</v>
      </c>
      <c r="V253" s="65">
        <v>5.0999999999999997E-2</v>
      </c>
      <c r="W253" s="66">
        <v>20.75</v>
      </c>
      <c r="X253" s="74">
        <f t="shared" si="0"/>
        <v>0</v>
      </c>
      <c r="Y253" s="75">
        <f t="shared" si="1"/>
        <v>0</v>
      </c>
      <c r="Z253" s="75">
        <f t="shared" si="2"/>
        <v>0</v>
      </c>
      <c r="AA253" s="75">
        <f t="shared" si="3"/>
        <v>0</v>
      </c>
      <c r="AB253" s="75">
        <f t="shared" si="4"/>
        <v>0</v>
      </c>
      <c r="AC253" s="75">
        <f t="shared" si="5"/>
        <v>0</v>
      </c>
      <c r="AD253" s="75">
        <f t="shared" si="6"/>
        <v>0</v>
      </c>
      <c r="AE253" s="75">
        <f t="shared" si="7"/>
        <v>0</v>
      </c>
      <c r="AF253" s="75">
        <f t="shared" ref="AF253:AG253" si="257">IF(V$3="Yes",V253*V$4,0)</f>
        <v>0</v>
      </c>
      <c r="AG253" s="76">
        <f t="shared" si="257"/>
        <v>0</v>
      </c>
      <c r="AH253" s="77">
        <f t="shared" si="9"/>
        <v>0</v>
      </c>
      <c r="AI253" s="78">
        <f t="shared" si="10"/>
        <v>0</v>
      </c>
      <c r="AJ253" s="73">
        <f t="shared" si="11"/>
        <v>-3.7446312143892371</v>
      </c>
    </row>
    <row r="254" spans="1:36" ht="15" x14ac:dyDescent="0.25">
      <c r="A254" s="38" t="s">
        <v>427</v>
      </c>
      <c r="B254" s="62" t="s">
        <v>39</v>
      </c>
      <c r="C254" s="62" t="s">
        <v>181</v>
      </c>
      <c r="D254" s="62"/>
      <c r="E254" s="63">
        <v>84</v>
      </c>
      <c r="F254" s="64">
        <v>10.1</v>
      </c>
      <c r="G254" s="64">
        <v>-1.0150390792397657</v>
      </c>
      <c r="H254" s="64">
        <v>24.1</v>
      </c>
      <c r="I254" s="64">
        <v>-0.70076617641299155</v>
      </c>
      <c r="J254" s="64">
        <v>34.200000000000003</v>
      </c>
      <c r="K254" s="64">
        <v>-0.95181283369175107</v>
      </c>
      <c r="L254" s="64">
        <v>3.7</v>
      </c>
      <c r="M254" s="64">
        <v>-1.0147704126752286</v>
      </c>
      <c r="N254" s="64">
        <v>102.3</v>
      </c>
      <c r="O254" s="64">
        <v>-1.2754859394584173</v>
      </c>
      <c r="P254" s="64">
        <v>36.799999999999997</v>
      </c>
      <c r="Q254" s="64">
        <v>-0.72535841257529254</v>
      </c>
      <c r="R254" s="64">
        <v>107.1</v>
      </c>
      <c r="S254" s="64">
        <v>0.89346407826699836</v>
      </c>
      <c r="T254" s="64">
        <v>16.5</v>
      </c>
      <c r="U254" s="64">
        <v>-0.92086114745296543</v>
      </c>
      <c r="V254" s="65">
        <v>9.9000000000000005E-2</v>
      </c>
      <c r="W254" s="66">
        <v>19.25</v>
      </c>
      <c r="X254" s="74">
        <f t="shared" si="0"/>
        <v>0</v>
      </c>
      <c r="Y254" s="75">
        <f t="shared" si="1"/>
        <v>0</v>
      </c>
      <c r="Z254" s="75">
        <f t="shared" si="2"/>
        <v>0</v>
      </c>
      <c r="AA254" s="75">
        <f t="shared" si="3"/>
        <v>0</v>
      </c>
      <c r="AB254" s="75">
        <f t="shared" si="4"/>
        <v>0</v>
      </c>
      <c r="AC254" s="75">
        <f t="shared" si="5"/>
        <v>0</v>
      </c>
      <c r="AD254" s="75">
        <f t="shared" si="6"/>
        <v>0</v>
      </c>
      <c r="AE254" s="75">
        <f t="shared" si="7"/>
        <v>0</v>
      </c>
      <c r="AF254" s="75">
        <f t="shared" ref="AF254:AG254" si="258">IF(V$3="Yes",V254*V$4,0)</f>
        <v>0</v>
      </c>
      <c r="AG254" s="76">
        <f t="shared" si="258"/>
        <v>0</v>
      </c>
      <c r="AH254" s="77">
        <f t="shared" si="9"/>
        <v>0</v>
      </c>
      <c r="AI254" s="78">
        <f t="shared" si="10"/>
        <v>0</v>
      </c>
      <c r="AJ254" s="73">
        <f t="shared" si="11"/>
        <v>-4.0577474578553678</v>
      </c>
    </row>
    <row r="255" spans="1:36" ht="15" x14ac:dyDescent="0.25">
      <c r="A255" s="38" t="s">
        <v>428</v>
      </c>
      <c r="B255" s="62" t="s">
        <v>21</v>
      </c>
      <c r="C255" s="62" t="s">
        <v>186</v>
      </c>
      <c r="D255" s="62">
        <v>2</v>
      </c>
      <c r="E255" s="63">
        <v>84</v>
      </c>
      <c r="F255" s="64">
        <v>20.100000000000001</v>
      </c>
      <c r="G255" s="64">
        <v>-7.0931496084361667E-2</v>
      </c>
      <c r="H255" s="64">
        <v>12.9</v>
      </c>
      <c r="I255" s="64">
        <v>-1.4767508792963322</v>
      </c>
      <c r="J255" s="64">
        <v>33</v>
      </c>
      <c r="K255" s="64">
        <v>-1.0065500875061735</v>
      </c>
      <c r="L255" s="64">
        <v>4.8</v>
      </c>
      <c r="M255" s="64">
        <v>-0.90998054913762327</v>
      </c>
      <c r="N255" s="64">
        <v>162.1</v>
      </c>
      <c r="O255" s="64">
        <v>-0.1637813421737023</v>
      </c>
      <c r="P255" s="64">
        <v>245.9</v>
      </c>
      <c r="Q255" s="64">
        <v>2.7053487937047382</v>
      </c>
      <c r="R255" s="64">
        <v>51.6</v>
      </c>
      <c r="S255" s="64">
        <v>-0.36972623139760796</v>
      </c>
      <c r="T255" s="64">
        <v>20.8</v>
      </c>
      <c r="U255" s="64">
        <v>-0.72442633737239814</v>
      </c>
      <c r="V255" s="65">
        <v>0.124</v>
      </c>
      <c r="W255" s="66">
        <v>15.75</v>
      </c>
      <c r="X255" s="74">
        <f t="shared" si="0"/>
        <v>0</v>
      </c>
      <c r="Y255" s="75">
        <f t="shared" si="1"/>
        <v>0</v>
      </c>
      <c r="Z255" s="75">
        <f t="shared" si="2"/>
        <v>0</v>
      </c>
      <c r="AA255" s="75">
        <f t="shared" si="3"/>
        <v>0</v>
      </c>
      <c r="AB255" s="75">
        <f t="shared" si="4"/>
        <v>0</v>
      </c>
      <c r="AC255" s="75">
        <f t="shared" si="5"/>
        <v>0</v>
      </c>
      <c r="AD255" s="75">
        <f t="shared" si="6"/>
        <v>0</v>
      </c>
      <c r="AE255" s="75">
        <f t="shared" si="7"/>
        <v>0</v>
      </c>
      <c r="AF255" s="75">
        <f t="shared" ref="AF255:AG255" si="259">IF(V$3="Yes",V255*V$4,0)</f>
        <v>0</v>
      </c>
      <c r="AG255" s="76">
        <f t="shared" si="259"/>
        <v>0</v>
      </c>
      <c r="AH255" s="77">
        <f t="shared" si="9"/>
        <v>0</v>
      </c>
      <c r="AI255" s="78">
        <f t="shared" si="10"/>
        <v>0</v>
      </c>
      <c r="AJ255" s="73">
        <f t="shared" si="11"/>
        <v>-0.61747516513780065</v>
      </c>
    </row>
    <row r="256" spans="1:36" ht="15" x14ac:dyDescent="0.25">
      <c r="A256" s="38" t="s">
        <v>429</v>
      </c>
      <c r="B256" s="62" t="s">
        <v>34</v>
      </c>
      <c r="C256" s="62" t="s">
        <v>181</v>
      </c>
      <c r="D256" s="62">
        <v>2</v>
      </c>
      <c r="E256" s="63">
        <v>84</v>
      </c>
      <c r="F256" s="64">
        <v>5.6</v>
      </c>
      <c r="G256" s="64">
        <v>-1.4398874916596973</v>
      </c>
      <c r="H256" s="64">
        <v>22</v>
      </c>
      <c r="I256" s="64">
        <v>-0.84626330820361784</v>
      </c>
      <c r="J256" s="64">
        <v>27.5</v>
      </c>
      <c r="K256" s="64">
        <v>-1.2574291674889413</v>
      </c>
      <c r="L256" s="64">
        <v>5.2</v>
      </c>
      <c r="M256" s="64">
        <v>-0.87187514421485768</v>
      </c>
      <c r="N256" s="64">
        <v>96.2</v>
      </c>
      <c r="O256" s="64">
        <v>-1.3888872445326104</v>
      </c>
      <c r="P256" s="64">
        <v>72.8</v>
      </c>
      <c r="Q256" s="64">
        <v>-0.13470580891158571</v>
      </c>
      <c r="R256" s="64">
        <v>139.69999999999999</v>
      </c>
      <c r="S256" s="64">
        <v>1.6354461340339561</v>
      </c>
      <c r="T256" s="64">
        <v>12.3</v>
      </c>
      <c r="U256" s="64">
        <v>-1.1127277061363103</v>
      </c>
      <c r="V256" s="65">
        <v>5.8000000000000003E-2</v>
      </c>
      <c r="W256" s="66">
        <v>19</v>
      </c>
      <c r="X256" s="74">
        <f t="shared" si="0"/>
        <v>0</v>
      </c>
      <c r="Y256" s="75">
        <f t="shared" si="1"/>
        <v>0</v>
      </c>
      <c r="Z256" s="75">
        <f t="shared" si="2"/>
        <v>0</v>
      </c>
      <c r="AA256" s="75">
        <f t="shared" si="3"/>
        <v>0</v>
      </c>
      <c r="AB256" s="75">
        <f t="shared" si="4"/>
        <v>0</v>
      </c>
      <c r="AC256" s="75">
        <f t="shared" si="5"/>
        <v>0</v>
      </c>
      <c r="AD256" s="75">
        <f t="shared" si="6"/>
        <v>0</v>
      </c>
      <c r="AE256" s="75">
        <f t="shared" si="7"/>
        <v>0</v>
      </c>
      <c r="AF256" s="75">
        <f t="shared" ref="AF256:AG256" si="260">IF(V$3="Yes",V256*V$4,0)</f>
        <v>0</v>
      </c>
      <c r="AG256" s="76">
        <f t="shared" si="260"/>
        <v>0</v>
      </c>
      <c r="AH256" s="77">
        <f t="shared" si="9"/>
        <v>0</v>
      </c>
      <c r="AI256" s="78">
        <f t="shared" si="10"/>
        <v>0</v>
      </c>
      <c r="AJ256" s="73">
        <f t="shared" si="11"/>
        <v>-3.4274231595881055</v>
      </c>
    </row>
    <row r="257" spans="1:36" ht="15" x14ac:dyDescent="0.25">
      <c r="A257" s="38" t="s">
        <v>430</v>
      </c>
      <c r="B257" s="62" t="s">
        <v>53</v>
      </c>
      <c r="C257" s="62" t="s">
        <v>181</v>
      </c>
      <c r="D257" s="62">
        <v>2</v>
      </c>
      <c r="E257" s="63">
        <v>84</v>
      </c>
      <c r="F257" s="64">
        <v>8</v>
      </c>
      <c r="G257" s="64">
        <v>-1.2133016717024003</v>
      </c>
      <c r="H257" s="64">
        <v>25.4</v>
      </c>
      <c r="I257" s="64">
        <v>-0.61069652339974689</v>
      </c>
      <c r="J257" s="64">
        <v>33.4</v>
      </c>
      <c r="K257" s="64">
        <v>-0.98830433623469971</v>
      </c>
      <c r="L257" s="64">
        <v>9.5</v>
      </c>
      <c r="M257" s="64">
        <v>-0.46224204129512764</v>
      </c>
      <c r="N257" s="64">
        <v>108.4</v>
      </c>
      <c r="O257" s="64">
        <v>-1.1620846343842235</v>
      </c>
      <c r="P257" s="64">
        <v>64.7</v>
      </c>
      <c r="Q257" s="64">
        <v>-0.26760264473591966</v>
      </c>
      <c r="R257" s="64">
        <v>90.8</v>
      </c>
      <c r="S257" s="64">
        <v>0.52247305038351921</v>
      </c>
      <c r="T257" s="64">
        <v>46.5</v>
      </c>
      <c r="U257" s="64">
        <v>0.4496142717137841</v>
      </c>
      <c r="V257" s="65">
        <v>7.3999999999999996E-2</v>
      </c>
      <c r="W257" s="66">
        <v>22</v>
      </c>
      <c r="X257" s="74">
        <f t="shared" si="0"/>
        <v>0</v>
      </c>
      <c r="Y257" s="75">
        <f t="shared" si="1"/>
        <v>0</v>
      </c>
      <c r="Z257" s="75">
        <f t="shared" si="2"/>
        <v>0</v>
      </c>
      <c r="AA257" s="75">
        <f t="shared" si="3"/>
        <v>0</v>
      </c>
      <c r="AB257" s="75">
        <f t="shared" si="4"/>
        <v>0</v>
      </c>
      <c r="AC257" s="75">
        <f t="shared" si="5"/>
        <v>0</v>
      </c>
      <c r="AD257" s="75">
        <f t="shared" si="6"/>
        <v>0</v>
      </c>
      <c r="AE257" s="75">
        <f t="shared" si="7"/>
        <v>0</v>
      </c>
      <c r="AF257" s="75">
        <f t="shared" ref="AF257:AG257" si="261">IF(V$3="Yes",V257*V$4,0)</f>
        <v>0</v>
      </c>
      <c r="AG257" s="76">
        <f t="shared" si="261"/>
        <v>0</v>
      </c>
      <c r="AH257" s="77">
        <f t="shared" si="9"/>
        <v>0</v>
      </c>
      <c r="AI257" s="78">
        <f t="shared" si="10"/>
        <v>0</v>
      </c>
      <c r="AJ257" s="73">
        <f t="shared" si="11"/>
        <v>-3.3864958769984113</v>
      </c>
    </row>
    <row r="258" spans="1:36" ht="15" x14ac:dyDescent="0.25">
      <c r="A258" s="38" t="s">
        <v>431</v>
      </c>
      <c r="B258" s="62" t="s">
        <v>30</v>
      </c>
      <c r="C258" s="62" t="s">
        <v>181</v>
      </c>
      <c r="D258" s="62"/>
      <c r="E258" s="63">
        <v>84</v>
      </c>
      <c r="F258" s="64">
        <v>3.4</v>
      </c>
      <c r="G258" s="64">
        <v>-1.6475911599538859</v>
      </c>
      <c r="H258" s="64">
        <v>19.2</v>
      </c>
      <c r="I258" s="64">
        <v>-1.040259483924453</v>
      </c>
      <c r="J258" s="64">
        <v>22.6</v>
      </c>
      <c r="K258" s="64">
        <v>-1.4809396205644976</v>
      </c>
      <c r="L258" s="64">
        <v>0</v>
      </c>
      <c r="M258" s="64">
        <v>-1.3672454082108101</v>
      </c>
      <c r="N258" s="64">
        <v>106.7</v>
      </c>
      <c r="O258" s="64">
        <v>-1.1936882767819497</v>
      </c>
      <c r="P258" s="64">
        <v>202.1</v>
      </c>
      <c r="Q258" s="64">
        <v>1.9867214592472278</v>
      </c>
      <c r="R258" s="64">
        <v>104.9</v>
      </c>
      <c r="S258" s="64">
        <v>0.84339166959560852</v>
      </c>
      <c r="T258" s="64">
        <v>153.19999999999999</v>
      </c>
      <c r="U258" s="64">
        <v>5.323938512550189</v>
      </c>
      <c r="V258" s="65">
        <v>3.2000000000000001E-2</v>
      </c>
      <c r="W258" s="66">
        <v>20.5</v>
      </c>
      <c r="X258" s="74">
        <f t="shared" si="0"/>
        <v>0</v>
      </c>
      <c r="Y258" s="75">
        <f t="shared" si="1"/>
        <v>0</v>
      </c>
      <c r="Z258" s="75">
        <f t="shared" si="2"/>
        <v>0</v>
      </c>
      <c r="AA258" s="75">
        <f t="shared" si="3"/>
        <v>0</v>
      </c>
      <c r="AB258" s="75">
        <f t="shared" si="4"/>
        <v>0</v>
      </c>
      <c r="AC258" s="75">
        <f t="shared" si="5"/>
        <v>0</v>
      </c>
      <c r="AD258" s="75">
        <f t="shared" si="6"/>
        <v>0</v>
      </c>
      <c r="AE258" s="75">
        <f t="shared" si="7"/>
        <v>0</v>
      </c>
      <c r="AF258" s="75">
        <f t="shared" ref="AF258:AG258" si="262">IF(V$3="Yes",V258*V$4,0)</f>
        <v>0</v>
      </c>
      <c r="AG258" s="76">
        <f t="shared" si="262"/>
        <v>0</v>
      </c>
      <c r="AH258" s="77">
        <f t="shared" si="9"/>
        <v>0</v>
      </c>
      <c r="AI258" s="78">
        <f t="shared" si="10"/>
        <v>0</v>
      </c>
      <c r="AJ258" s="73">
        <f t="shared" si="11"/>
        <v>-3.003166169729016</v>
      </c>
    </row>
    <row r="259" spans="1:36" ht="15" x14ac:dyDescent="0.25">
      <c r="A259" s="38" t="s">
        <v>432</v>
      </c>
      <c r="B259" s="62" t="s">
        <v>63</v>
      </c>
      <c r="C259" s="62" t="s">
        <v>181</v>
      </c>
      <c r="D259" s="62">
        <v>1</v>
      </c>
      <c r="E259" s="63">
        <v>84</v>
      </c>
      <c r="F259" s="64">
        <v>9</v>
      </c>
      <c r="G259" s="64">
        <v>-1.1188909133868601</v>
      </c>
      <c r="H259" s="64">
        <v>25.2</v>
      </c>
      <c r="I259" s="64">
        <v>-0.6245533930940923</v>
      </c>
      <c r="J259" s="64">
        <v>34.299999999999997</v>
      </c>
      <c r="K259" s="64">
        <v>-0.94725139587388285</v>
      </c>
      <c r="L259" s="64">
        <v>9.5</v>
      </c>
      <c r="M259" s="64">
        <v>-0.46224204129512764</v>
      </c>
      <c r="N259" s="64">
        <v>105.4</v>
      </c>
      <c r="O259" s="64">
        <v>-1.2178557680272695</v>
      </c>
      <c r="P259" s="64">
        <v>20</v>
      </c>
      <c r="Q259" s="64">
        <v>-1.0009962942850223</v>
      </c>
      <c r="R259" s="64">
        <v>109.6</v>
      </c>
      <c r="S259" s="64">
        <v>0.95036454266630488</v>
      </c>
      <c r="T259" s="64">
        <v>27.6</v>
      </c>
      <c r="U259" s="64">
        <v>-0.41378524236126818</v>
      </c>
      <c r="V259" s="65">
        <v>8.5999999999999993E-2</v>
      </c>
      <c r="W259" s="66">
        <v>21.25</v>
      </c>
      <c r="X259" s="74">
        <f t="shared" si="0"/>
        <v>0</v>
      </c>
      <c r="Y259" s="75">
        <f t="shared" si="1"/>
        <v>0</v>
      </c>
      <c r="Z259" s="75">
        <f t="shared" si="2"/>
        <v>0</v>
      </c>
      <c r="AA259" s="75">
        <f t="shared" si="3"/>
        <v>0</v>
      </c>
      <c r="AB259" s="75">
        <f t="shared" si="4"/>
        <v>0</v>
      </c>
      <c r="AC259" s="75">
        <f t="shared" si="5"/>
        <v>0</v>
      </c>
      <c r="AD259" s="75">
        <f t="shared" si="6"/>
        <v>0</v>
      </c>
      <c r="AE259" s="75">
        <f t="shared" si="7"/>
        <v>0</v>
      </c>
      <c r="AF259" s="75">
        <f t="shared" ref="AF259:AG259" si="263">IF(V$3="Yes",V259*V$4,0)</f>
        <v>0</v>
      </c>
      <c r="AG259" s="76">
        <f t="shared" si="263"/>
        <v>0</v>
      </c>
      <c r="AH259" s="77">
        <f t="shared" si="9"/>
        <v>0</v>
      </c>
      <c r="AI259" s="78">
        <f t="shared" si="10"/>
        <v>0</v>
      </c>
      <c r="AJ259" s="73">
        <f t="shared" si="11"/>
        <v>-3.6272239877283941</v>
      </c>
    </row>
    <row r="260" spans="1:36" ht="15" x14ac:dyDescent="0.25">
      <c r="A260" s="38" t="s">
        <v>433</v>
      </c>
      <c r="B260" s="62" t="s">
        <v>72</v>
      </c>
      <c r="C260" s="62" t="s">
        <v>196</v>
      </c>
      <c r="D260" s="62">
        <v>2</v>
      </c>
      <c r="E260" s="63">
        <v>84</v>
      </c>
      <c r="F260" s="64">
        <v>21.3</v>
      </c>
      <c r="G260" s="64">
        <v>4.2361413894286368E-2</v>
      </c>
      <c r="H260" s="64">
        <v>28.5</v>
      </c>
      <c r="I260" s="64">
        <v>-0.39591504313739362</v>
      </c>
      <c r="J260" s="64">
        <v>49.8</v>
      </c>
      <c r="K260" s="64">
        <v>-0.24022853410426484</v>
      </c>
      <c r="L260" s="64">
        <v>10.199999999999999</v>
      </c>
      <c r="M260" s="64">
        <v>-0.39555758268028801</v>
      </c>
      <c r="N260" s="64">
        <v>175</v>
      </c>
      <c r="O260" s="64">
        <v>7.6034532491395274E-2</v>
      </c>
      <c r="P260" s="64">
        <v>44.1</v>
      </c>
      <c r="Q260" s="64">
        <v>-0.60558719016570739</v>
      </c>
      <c r="R260" s="64">
        <v>24.5</v>
      </c>
      <c r="S260" s="64">
        <v>-0.98652726548609138</v>
      </c>
      <c r="T260" s="64">
        <v>19.600000000000001</v>
      </c>
      <c r="U260" s="64">
        <v>-0.77924535413906804</v>
      </c>
      <c r="V260" s="65">
        <v>0.122</v>
      </c>
      <c r="W260" s="66">
        <v>15.5</v>
      </c>
      <c r="X260" s="74">
        <f t="shared" si="0"/>
        <v>0</v>
      </c>
      <c r="Y260" s="75">
        <f t="shared" si="1"/>
        <v>0</v>
      </c>
      <c r="Z260" s="75">
        <f t="shared" si="2"/>
        <v>0</v>
      </c>
      <c r="AA260" s="75">
        <f t="shared" si="3"/>
        <v>0</v>
      </c>
      <c r="AB260" s="75">
        <f t="shared" si="4"/>
        <v>0</v>
      </c>
      <c r="AC260" s="75">
        <f t="shared" si="5"/>
        <v>0</v>
      </c>
      <c r="AD260" s="75">
        <f t="shared" si="6"/>
        <v>0</v>
      </c>
      <c r="AE260" s="75">
        <f t="shared" si="7"/>
        <v>0</v>
      </c>
      <c r="AF260" s="75">
        <f t="shared" ref="AF260:AG260" si="264">IF(V$3="Yes",V260*V$4,0)</f>
        <v>0</v>
      </c>
      <c r="AG260" s="76">
        <f t="shared" si="264"/>
        <v>0</v>
      </c>
      <c r="AH260" s="77">
        <f t="shared" si="9"/>
        <v>0</v>
      </c>
      <c r="AI260" s="78">
        <f t="shared" si="10"/>
        <v>0</v>
      </c>
      <c r="AJ260" s="73">
        <f t="shared" si="11"/>
        <v>-2.1412993063972192</v>
      </c>
    </row>
    <row r="261" spans="1:36" ht="15" x14ac:dyDescent="0.25">
      <c r="A261" s="38" t="s">
        <v>434</v>
      </c>
      <c r="B261" s="62" t="s">
        <v>25</v>
      </c>
      <c r="C261" s="62" t="s">
        <v>181</v>
      </c>
      <c r="D261" s="62">
        <v>2</v>
      </c>
      <c r="E261" s="63">
        <v>84</v>
      </c>
      <c r="F261" s="64">
        <v>7.8</v>
      </c>
      <c r="G261" s="64">
        <v>-1.2321838233655085</v>
      </c>
      <c r="H261" s="64">
        <v>22.9</v>
      </c>
      <c r="I261" s="64">
        <v>-0.78390739457906389</v>
      </c>
      <c r="J261" s="64">
        <v>30.7</v>
      </c>
      <c r="K261" s="64">
        <v>-1.1114631573171492</v>
      </c>
      <c r="L261" s="64">
        <v>5.6</v>
      </c>
      <c r="M261" s="64">
        <v>-0.83376973929209208</v>
      </c>
      <c r="N261" s="64">
        <v>103.8</v>
      </c>
      <c r="O261" s="64">
        <v>-1.2476003726368938</v>
      </c>
      <c r="P261" s="64">
        <v>43.5</v>
      </c>
      <c r="Q261" s="64">
        <v>-0.61543140022676923</v>
      </c>
      <c r="R261" s="64">
        <v>131.4</v>
      </c>
      <c r="S261" s="64">
        <v>1.4465365922282585</v>
      </c>
      <c r="T261" s="64">
        <v>58.5</v>
      </c>
      <c r="U261" s="64">
        <v>0.99780443938048358</v>
      </c>
      <c r="V261" s="65">
        <v>7.4999999999999997E-2</v>
      </c>
      <c r="W261" s="66">
        <v>20</v>
      </c>
      <c r="X261" s="74">
        <f t="shared" si="0"/>
        <v>0</v>
      </c>
      <c r="Y261" s="75">
        <f t="shared" si="1"/>
        <v>0</v>
      </c>
      <c r="Z261" s="75">
        <f t="shared" si="2"/>
        <v>0</v>
      </c>
      <c r="AA261" s="75">
        <f t="shared" si="3"/>
        <v>0</v>
      </c>
      <c r="AB261" s="75">
        <f t="shared" si="4"/>
        <v>0</v>
      </c>
      <c r="AC261" s="75">
        <f t="shared" si="5"/>
        <v>0</v>
      </c>
      <c r="AD261" s="75">
        <f t="shared" si="6"/>
        <v>0</v>
      </c>
      <c r="AE261" s="75">
        <f t="shared" si="7"/>
        <v>0</v>
      </c>
      <c r="AF261" s="75">
        <f t="shared" ref="AF261:AG261" si="265">IF(V$3="Yes",V261*V$4,0)</f>
        <v>0</v>
      </c>
      <c r="AG261" s="76">
        <f t="shared" si="265"/>
        <v>0</v>
      </c>
      <c r="AH261" s="77">
        <f t="shared" si="9"/>
        <v>0</v>
      </c>
      <c r="AI261" s="78">
        <f t="shared" si="10"/>
        <v>0</v>
      </c>
      <c r="AJ261" s="73">
        <f t="shared" si="11"/>
        <v>-3.5560620133379786</v>
      </c>
    </row>
    <row r="262" spans="1:36" ht="15" x14ac:dyDescent="0.25">
      <c r="A262" s="38" t="s">
        <v>435</v>
      </c>
      <c r="B262" s="62" t="s">
        <v>30</v>
      </c>
      <c r="C262" s="62" t="s">
        <v>183</v>
      </c>
      <c r="D262" s="62">
        <v>2</v>
      </c>
      <c r="E262" s="63">
        <v>84</v>
      </c>
      <c r="F262" s="64">
        <v>19.7</v>
      </c>
      <c r="G262" s="64">
        <v>-0.10869579941057803</v>
      </c>
      <c r="H262" s="64">
        <v>34.1</v>
      </c>
      <c r="I262" s="64">
        <v>-7.9226916957235369E-3</v>
      </c>
      <c r="J262" s="64">
        <v>53.9</v>
      </c>
      <c r="K262" s="64">
        <v>-5.3209583571656456E-2</v>
      </c>
      <c r="L262" s="64">
        <v>10.9</v>
      </c>
      <c r="M262" s="64">
        <v>-0.32887312406544805</v>
      </c>
      <c r="N262" s="64">
        <v>131.6</v>
      </c>
      <c r="O262" s="64">
        <v>-0.73078786754466873</v>
      </c>
      <c r="P262" s="64">
        <v>62.3</v>
      </c>
      <c r="Q262" s="64">
        <v>-0.30697948498016686</v>
      </c>
      <c r="R262" s="64">
        <v>25.9</v>
      </c>
      <c r="S262" s="64">
        <v>-0.95466300542247984</v>
      </c>
      <c r="T262" s="64">
        <v>21.5</v>
      </c>
      <c r="U262" s="64">
        <v>-0.69244857759184064</v>
      </c>
      <c r="V262" s="65">
        <v>0.15</v>
      </c>
      <c r="W262" s="66">
        <v>16.25</v>
      </c>
      <c r="X262" s="74">
        <f t="shared" ref="X262:X384" si="266">IF(F$3="Yes",F262*F$4,0)</f>
        <v>0</v>
      </c>
      <c r="Y262" s="75">
        <f t="shared" ref="Y262:Y384" si="267">IF(H$3="Yes",H262*H$4,0)</f>
        <v>0</v>
      </c>
      <c r="Z262" s="75">
        <f t="shared" ref="Z262:Z384" si="268">IF(J$3="Yes",J262*J$4,0)</f>
        <v>0</v>
      </c>
      <c r="AA262" s="75">
        <f t="shared" ref="AA262:AA384" si="269">IF(L$3="Yes",L262*L$4,0)</f>
        <v>0</v>
      </c>
      <c r="AB262" s="75">
        <f t="shared" ref="AB262:AB384" si="270">IF(N$3="Yes",N262*N$4,0)</f>
        <v>0</v>
      </c>
      <c r="AC262" s="75">
        <f t="shared" ref="AC262:AC384" si="271">IF(P$3="Yes",P262*P$4,0)</f>
        <v>0</v>
      </c>
      <c r="AD262" s="75">
        <f t="shared" ref="AD262:AD384" si="272">IF(R$3="Yes",R262*R$4,0)</f>
        <v>0</v>
      </c>
      <c r="AE262" s="75">
        <f t="shared" ref="AE262:AE384" si="273">IF(T$3="Yes",T262*T$4,0)</f>
        <v>0</v>
      </c>
      <c r="AF262" s="75">
        <f t="shared" ref="AF262:AG262" si="274">IF(V$3="Yes",V262*V$4,0)</f>
        <v>0</v>
      </c>
      <c r="AG262" s="76">
        <f t="shared" si="274"/>
        <v>0</v>
      </c>
      <c r="AH262" s="77">
        <f t="shared" ref="AH262:AH384" si="275">SUM(X262:AG262)</f>
        <v>0</v>
      </c>
      <c r="AI262" s="78">
        <f t="shared" ref="AI262:AI384" si="276">AH262/E262</f>
        <v>0</v>
      </c>
      <c r="AJ262" s="73">
        <f t="shared" ref="AJ262:AJ384" si="277">(G262 * $G$4) + (I262 * $I$4) + (K262 * $K$4) + (M262 * $M$4) + (O262 * $O$4) + (Q262 * $Q$4) + (S262 * $S$4) + (U262 * $U$4)</f>
        <v>-2.3555146164264031</v>
      </c>
    </row>
    <row r="263" spans="1:36" ht="15" x14ac:dyDescent="0.25">
      <c r="A263" s="38" t="s">
        <v>436</v>
      </c>
      <c r="B263" s="62" t="s">
        <v>16</v>
      </c>
      <c r="C263" s="62" t="s">
        <v>181</v>
      </c>
      <c r="D263" s="62"/>
      <c r="E263" s="63">
        <v>84</v>
      </c>
      <c r="F263" s="64">
        <v>6.9</v>
      </c>
      <c r="G263" s="64">
        <v>-1.3171535058494948</v>
      </c>
      <c r="H263" s="64">
        <v>23.5</v>
      </c>
      <c r="I263" s="64">
        <v>-0.74233678549602788</v>
      </c>
      <c r="J263" s="64">
        <v>30.4</v>
      </c>
      <c r="K263" s="64">
        <v>-1.1251474707707547</v>
      </c>
      <c r="L263" s="64">
        <v>0</v>
      </c>
      <c r="M263" s="64">
        <v>-1.3672454082108101</v>
      </c>
      <c r="N263" s="64">
        <v>111.8</v>
      </c>
      <c r="O263" s="64">
        <v>-1.0988773495887718</v>
      </c>
      <c r="P263" s="64">
        <v>62.7</v>
      </c>
      <c r="Q263" s="64">
        <v>-0.30041667827279228</v>
      </c>
      <c r="R263" s="64">
        <v>102.2</v>
      </c>
      <c r="S263" s="64">
        <v>0.78193916804435781</v>
      </c>
      <c r="T263" s="64">
        <v>54.4</v>
      </c>
      <c r="U263" s="64">
        <v>0.8105061320943614</v>
      </c>
      <c r="V263" s="65">
        <v>6.2E-2</v>
      </c>
      <c r="W263" s="66">
        <v>21</v>
      </c>
      <c r="X263" s="74">
        <f t="shared" si="266"/>
        <v>0</v>
      </c>
      <c r="Y263" s="75">
        <f t="shared" si="267"/>
        <v>0</v>
      </c>
      <c r="Z263" s="75">
        <f t="shared" si="268"/>
        <v>0</v>
      </c>
      <c r="AA263" s="75">
        <f t="shared" si="269"/>
        <v>0</v>
      </c>
      <c r="AB263" s="75">
        <f t="shared" si="270"/>
        <v>0</v>
      </c>
      <c r="AC263" s="75">
        <f t="shared" si="271"/>
        <v>0</v>
      </c>
      <c r="AD263" s="75">
        <f t="shared" si="272"/>
        <v>0</v>
      </c>
      <c r="AE263" s="75">
        <f t="shared" si="273"/>
        <v>0</v>
      </c>
      <c r="AF263" s="75">
        <f t="shared" ref="AF263:AG263" si="278">IF(V$3="Yes",V263*V$4,0)</f>
        <v>0</v>
      </c>
      <c r="AG263" s="76">
        <f t="shared" si="278"/>
        <v>0</v>
      </c>
      <c r="AH263" s="77">
        <f t="shared" si="275"/>
        <v>0</v>
      </c>
      <c r="AI263" s="78">
        <f t="shared" si="276"/>
        <v>0</v>
      </c>
      <c r="AJ263" s="73">
        <f t="shared" si="277"/>
        <v>-4.360682699756727</v>
      </c>
    </row>
    <row r="264" spans="1:36" ht="15" x14ac:dyDescent="0.25">
      <c r="A264" s="38" t="s">
        <v>437</v>
      </c>
      <c r="B264" s="62" t="s">
        <v>45</v>
      </c>
      <c r="C264" s="62" t="s">
        <v>186</v>
      </c>
      <c r="D264" s="62">
        <v>2</v>
      </c>
      <c r="E264" s="63">
        <v>84</v>
      </c>
      <c r="F264" s="64">
        <v>19</v>
      </c>
      <c r="G264" s="64">
        <v>-0.17478333023145631</v>
      </c>
      <c r="H264" s="64">
        <v>27.3</v>
      </c>
      <c r="I264" s="64">
        <v>-0.47905626130346574</v>
      </c>
      <c r="J264" s="64">
        <v>46.3</v>
      </c>
      <c r="K264" s="64">
        <v>-0.3998788577296627</v>
      </c>
      <c r="L264" s="64">
        <v>11.6</v>
      </c>
      <c r="M264" s="64">
        <v>-0.26218866545060826</v>
      </c>
      <c r="N264" s="64">
        <v>166</v>
      </c>
      <c r="O264" s="64">
        <v>-9.127886843774223E-2</v>
      </c>
      <c r="P264" s="64">
        <v>94.5</v>
      </c>
      <c r="Q264" s="64">
        <v>0.22132645496348208</v>
      </c>
      <c r="R264" s="64">
        <v>16.3</v>
      </c>
      <c r="S264" s="64">
        <v>-1.1731607887158171</v>
      </c>
      <c r="T264" s="64">
        <v>35.799999999999997</v>
      </c>
      <c r="U264" s="64">
        <v>-3.9188627789023267E-2</v>
      </c>
      <c r="V264" s="65">
        <v>0.114</v>
      </c>
      <c r="W264" s="66">
        <v>16</v>
      </c>
      <c r="X264" s="74">
        <f t="shared" si="266"/>
        <v>0</v>
      </c>
      <c r="Y264" s="75">
        <f t="shared" si="267"/>
        <v>0</v>
      </c>
      <c r="Z264" s="75">
        <f t="shared" si="268"/>
        <v>0</v>
      </c>
      <c r="AA264" s="75">
        <f t="shared" si="269"/>
        <v>0</v>
      </c>
      <c r="AB264" s="75">
        <f t="shared" si="270"/>
        <v>0</v>
      </c>
      <c r="AC264" s="75">
        <f t="shared" si="271"/>
        <v>0</v>
      </c>
      <c r="AD264" s="75">
        <f t="shared" si="272"/>
        <v>0</v>
      </c>
      <c r="AE264" s="75">
        <f t="shared" si="273"/>
        <v>0</v>
      </c>
      <c r="AF264" s="75">
        <f t="shared" ref="AF264:AG264" si="279">IF(V$3="Yes",V264*V$4,0)</f>
        <v>0</v>
      </c>
      <c r="AG264" s="76">
        <f t="shared" si="279"/>
        <v>0</v>
      </c>
      <c r="AH264" s="77">
        <f t="shared" si="275"/>
        <v>0</v>
      </c>
      <c r="AI264" s="78">
        <f t="shared" si="276"/>
        <v>0</v>
      </c>
      <c r="AJ264" s="73">
        <f t="shared" si="277"/>
        <v>-1.9076552253685803</v>
      </c>
    </row>
    <row r="265" spans="1:36" ht="15" x14ac:dyDescent="0.25">
      <c r="A265" s="38" t="s">
        <v>438</v>
      </c>
      <c r="B265" s="62" t="s">
        <v>51</v>
      </c>
      <c r="C265" s="62" t="s">
        <v>181</v>
      </c>
      <c r="D265" s="62">
        <v>2</v>
      </c>
      <c r="E265" s="63">
        <v>84</v>
      </c>
      <c r="F265" s="64">
        <v>8</v>
      </c>
      <c r="G265" s="64">
        <v>-1.2133016717024003</v>
      </c>
      <c r="H265" s="64">
        <v>23.9</v>
      </c>
      <c r="I265" s="64">
        <v>-0.71462304610733718</v>
      </c>
      <c r="J265" s="64">
        <v>31.9</v>
      </c>
      <c r="K265" s="64">
        <v>-1.0567259035027272</v>
      </c>
      <c r="L265" s="64">
        <v>4</v>
      </c>
      <c r="M265" s="64">
        <v>-0.98619135898315435</v>
      </c>
      <c r="N265" s="64">
        <v>126.5</v>
      </c>
      <c r="O265" s="64">
        <v>-0.8255987947378467</v>
      </c>
      <c r="P265" s="64">
        <v>71.099999999999994</v>
      </c>
      <c r="Q265" s="64">
        <v>-0.16259773741792757</v>
      </c>
      <c r="R265" s="64">
        <v>76.5</v>
      </c>
      <c r="S265" s="64">
        <v>0.19700239401948572</v>
      </c>
      <c r="T265" s="64">
        <v>56.3</v>
      </c>
      <c r="U265" s="64">
        <v>0.89730290864158868</v>
      </c>
      <c r="V265" s="65">
        <v>6.3E-2</v>
      </c>
      <c r="W265" s="66">
        <v>19.25</v>
      </c>
      <c r="X265" s="74">
        <f t="shared" si="266"/>
        <v>0</v>
      </c>
      <c r="Y265" s="75">
        <f t="shared" si="267"/>
        <v>0</v>
      </c>
      <c r="Z265" s="75">
        <f t="shared" si="268"/>
        <v>0</v>
      </c>
      <c r="AA265" s="75">
        <f t="shared" si="269"/>
        <v>0</v>
      </c>
      <c r="AB265" s="75">
        <f t="shared" si="270"/>
        <v>0</v>
      </c>
      <c r="AC265" s="75">
        <f t="shared" si="271"/>
        <v>0</v>
      </c>
      <c r="AD265" s="75">
        <f t="shared" si="272"/>
        <v>0</v>
      </c>
      <c r="AE265" s="75">
        <f t="shared" si="273"/>
        <v>0</v>
      </c>
      <c r="AF265" s="75">
        <f t="shared" ref="AF265:AG265" si="280">IF(V$3="Yes",V265*V$4,0)</f>
        <v>0</v>
      </c>
      <c r="AG265" s="76">
        <f t="shared" si="280"/>
        <v>0</v>
      </c>
      <c r="AH265" s="77">
        <f t="shared" si="275"/>
        <v>0</v>
      </c>
      <c r="AI265" s="78">
        <f t="shared" si="276"/>
        <v>0</v>
      </c>
      <c r="AJ265" s="73">
        <f t="shared" si="277"/>
        <v>-3.9286999836578915</v>
      </c>
    </row>
    <row r="266" spans="1:36" ht="15" x14ac:dyDescent="0.25">
      <c r="A266" s="38" t="s">
        <v>439</v>
      </c>
      <c r="B266" s="62" t="s">
        <v>77</v>
      </c>
      <c r="C266" s="62" t="s">
        <v>153</v>
      </c>
      <c r="D266" s="62">
        <v>1</v>
      </c>
      <c r="E266" s="63">
        <v>84</v>
      </c>
      <c r="F266" s="64">
        <v>16.899999999999999</v>
      </c>
      <c r="G266" s="64">
        <v>-0.37304592269409115</v>
      </c>
      <c r="H266" s="64">
        <v>38.1</v>
      </c>
      <c r="I266" s="64">
        <v>0.26921470219118376</v>
      </c>
      <c r="J266" s="64">
        <v>54.9</v>
      </c>
      <c r="K266" s="64">
        <v>-7.5952053929711641E-3</v>
      </c>
      <c r="L266" s="64">
        <v>16.600000000000001</v>
      </c>
      <c r="M266" s="64">
        <v>0.21412889608396155</v>
      </c>
      <c r="N266" s="64">
        <v>97.9</v>
      </c>
      <c r="O266" s="64">
        <v>-1.3572836021348842</v>
      </c>
      <c r="P266" s="64">
        <v>22.9</v>
      </c>
      <c r="Q266" s="64">
        <v>-0.95341594565655707</v>
      </c>
      <c r="R266" s="64">
        <v>60.4</v>
      </c>
      <c r="S266" s="64">
        <v>-0.16943659671204878</v>
      </c>
      <c r="T266" s="64">
        <v>17.8</v>
      </c>
      <c r="U266" s="64">
        <v>-0.86147387928907304</v>
      </c>
      <c r="V266" s="65">
        <v>0.17199999999999999</v>
      </c>
      <c r="W266" s="66">
        <v>19.75</v>
      </c>
      <c r="X266" s="74">
        <f t="shared" si="266"/>
        <v>0</v>
      </c>
      <c r="Y266" s="75">
        <f t="shared" si="267"/>
        <v>0</v>
      </c>
      <c r="Z266" s="75">
        <f t="shared" si="268"/>
        <v>0</v>
      </c>
      <c r="AA266" s="75">
        <f t="shared" si="269"/>
        <v>0</v>
      </c>
      <c r="AB266" s="75">
        <f t="shared" si="270"/>
        <v>0</v>
      </c>
      <c r="AC266" s="75">
        <f t="shared" si="271"/>
        <v>0</v>
      </c>
      <c r="AD266" s="75">
        <f t="shared" si="272"/>
        <v>0</v>
      </c>
      <c r="AE266" s="75">
        <f t="shared" si="273"/>
        <v>0</v>
      </c>
      <c r="AF266" s="75">
        <f t="shared" ref="AF266:AG266" si="281">IF(V$3="Yes",V266*V$4,0)</f>
        <v>0</v>
      </c>
      <c r="AG266" s="76">
        <f t="shared" si="281"/>
        <v>0</v>
      </c>
      <c r="AH266" s="77">
        <f t="shared" si="275"/>
        <v>0</v>
      </c>
      <c r="AI266" s="78">
        <f t="shared" si="276"/>
        <v>0</v>
      </c>
      <c r="AJ266" s="73">
        <f t="shared" si="277"/>
        <v>-2.2734449173465885</v>
      </c>
    </row>
    <row r="267" spans="1:36" ht="15" x14ac:dyDescent="0.25">
      <c r="A267" s="38" t="s">
        <v>440</v>
      </c>
      <c r="B267" s="62" t="s">
        <v>28</v>
      </c>
      <c r="C267" s="62" t="s">
        <v>196</v>
      </c>
      <c r="D267" s="62">
        <v>2</v>
      </c>
      <c r="E267" s="63">
        <v>84</v>
      </c>
      <c r="F267" s="64">
        <v>24</v>
      </c>
      <c r="G267" s="64">
        <v>0.29727046134624541</v>
      </c>
      <c r="H267" s="64">
        <v>28</v>
      </c>
      <c r="I267" s="64">
        <v>-0.4305572173732572</v>
      </c>
      <c r="J267" s="64">
        <v>52</v>
      </c>
      <c r="K267" s="64">
        <v>-0.13987690211115753</v>
      </c>
      <c r="L267" s="64">
        <v>10.7</v>
      </c>
      <c r="M267" s="64">
        <v>-0.34792582652683096</v>
      </c>
      <c r="N267" s="64">
        <v>146.30000000000001</v>
      </c>
      <c r="O267" s="64">
        <v>-0.45750931269374401</v>
      </c>
      <c r="P267" s="64">
        <v>49.9</v>
      </c>
      <c r="Q267" s="64">
        <v>-0.51042649290877695</v>
      </c>
      <c r="R267" s="64">
        <v>20</v>
      </c>
      <c r="S267" s="64">
        <v>-1.0889481014048434</v>
      </c>
      <c r="T267" s="64">
        <v>10.8</v>
      </c>
      <c r="U267" s="64">
        <v>-1.1812514770946478</v>
      </c>
      <c r="V267" s="65">
        <v>0.16400000000000001</v>
      </c>
      <c r="W267" s="66">
        <v>16.25</v>
      </c>
      <c r="X267" s="74">
        <f t="shared" si="266"/>
        <v>0</v>
      </c>
      <c r="Y267" s="75">
        <f t="shared" si="267"/>
        <v>0</v>
      </c>
      <c r="Z267" s="75">
        <f t="shared" si="268"/>
        <v>0</v>
      </c>
      <c r="AA267" s="75">
        <f t="shared" si="269"/>
        <v>0</v>
      </c>
      <c r="AB267" s="75">
        <f t="shared" si="270"/>
        <v>0</v>
      </c>
      <c r="AC267" s="75">
        <f t="shared" si="271"/>
        <v>0</v>
      </c>
      <c r="AD267" s="75">
        <f t="shared" si="272"/>
        <v>0</v>
      </c>
      <c r="AE267" s="75">
        <f t="shared" si="273"/>
        <v>0</v>
      </c>
      <c r="AF267" s="75">
        <f t="shared" ref="AF267:AG267" si="282">IF(V$3="Yes",V267*V$4,0)</f>
        <v>0</v>
      </c>
      <c r="AG267" s="76">
        <f t="shared" si="282"/>
        <v>0</v>
      </c>
      <c r="AH267" s="77">
        <f t="shared" si="275"/>
        <v>0</v>
      </c>
      <c r="AI267" s="78">
        <f t="shared" si="276"/>
        <v>0</v>
      </c>
      <c r="AJ267" s="73">
        <f t="shared" si="277"/>
        <v>-2.3832245666479039</v>
      </c>
    </row>
    <row r="268" spans="1:36" ht="15" x14ac:dyDescent="0.25">
      <c r="A268" s="38" t="s">
        <v>441</v>
      </c>
      <c r="B268" s="62" t="s">
        <v>93</v>
      </c>
      <c r="C268" s="62" t="s">
        <v>186</v>
      </c>
      <c r="D268" s="62">
        <v>2</v>
      </c>
      <c r="E268" s="63">
        <v>84</v>
      </c>
      <c r="F268" s="64">
        <v>17.399999999999999</v>
      </c>
      <c r="G268" s="64">
        <v>-0.32584054353632103</v>
      </c>
      <c r="H268" s="64">
        <v>19.600000000000001</v>
      </c>
      <c r="I268" s="64">
        <v>-1.0125457445357624</v>
      </c>
      <c r="J268" s="64">
        <v>37</v>
      </c>
      <c r="K268" s="64">
        <v>-0.82409257479143327</v>
      </c>
      <c r="L268" s="64">
        <v>3</v>
      </c>
      <c r="M268" s="64">
        <v>-1.0814548712900682</v>
      </c>
      <c r="N268" s="64">
        <v>135.9</v>
      </c>
      <c r="O268" s="64">
        <v>-0.65084924265630306</v>
      </c>
      <c r="P268" s="64">
        <v>235.2</v>
      </c>
      <c r="Q268" s="64">
        <v>2.5297937142824694</v>
      </c>
      <c r="R268" s="64">
        <v>53.9</v>
      </c>
      <c r="S268" s="64">
        <v>-0.31737780415024608</v>
      </c>
      <c r="T268" s="64">
        <v>58.8</v>
      </c>
      <c r="U268" s="64">
        <v>1.0115091935721512</v>
      </c>
      <c r="V268" s="65">
        <v>0.128</v>
      </c>
      <c r="W268" s="66">
        <v>14.5</v>
      </c>
      <c r="X268" s="74">
        <f t="shared" si="266"/>
        <v>0</v>
      </c>
      <c r="Y268" s="75">
        <f t="shared" si="267"/>
        <v>0</v>
      </c>
      <c r="Z268" s="75">
        <f t="shared" si="268"/>
        <v>0</v>
      </c>
      <c r="AA268" s="75">
        <f t="shared" si="269"/>
        <v>0</v>
      </c>
      <c r="AB268" s="75">
        <f t="shared" si="270"/>
        <v>0</v>
      </c>
      <c r="AC268" s="75">
        <f t="shared" si="271"/>
        <v>0</v>
      </c>
      <c r="AD268" s="75">
        <f t="shared" si="272"/>
        <v>0</v>
      </c>
      <c r="AE268" s="75">
        <f t="shared" si="273"/>
        <v>0</v>
      </c>
      <c r="AF268" s="75">
        <f t="shared" ref="AF268:AG268" si="283">IF(V$3="Yes",V268*V$4,0)</f>
        <v>0</v>
      </c>
      <c r="AG268" s="76">
        <f t="shared" si="283"/>
        <v>0</v>
      </c>
      <c r="AH268" s="77">
        <f t="shared" si="275"/>
        <v>0</v>
      </c>
      <c r="AI268" s="78">
        <f t="shared" si="276"/>
        <v>0</v>
      </c>
      <c r="AJ268" s="73">
        <f t="shared" si="277"/>
        <v>-1.2202456243820923</v>
      </c>
    </row>
    <row r="269" spans="1:36" ht="15" x14ac:dyDescent="0.25">
      <c r="A269" s="38" t="s">
        <v>442</v>
      </c>
      <c r="B269" s="62" t="s">
        <v>45</v>
      </c>
      <c r="C269" s="62" t="s">
        <v>181</v>
      </c>
      <c r="D269" s="62">
        <v>2</v>
      </c>
      <c r="E269" s="63">
        <v>84</v>
      </c>
      <c r="F269" s="64">
        <v>7.9</v>
      </c>
      <c r="G269" s="64">
        <v>-1.2227427475339543</v>
      </c>
      <c r="H269" s="64">
        <v>21.6</v>
      </c>
      <c r="I269" s="64">
        <v>-0.87397704759230854</v>
      </c>
      <c r="J269" s="64">
        <v>29.5</v>
      </c>
      <c r="K269" s="64">
        <v>-1.1662004111315714</v>
      </c>
      <c r="L269" s="64">
        <v>3.8</v>
      </c>
      <c r="M269" s="64">
        <v>-1.0052440614445373</v>
      </c>
      <c r="N269" s="64">
        <v>113.7</v>
      </c>
      <c r="O269" s="64">
        <v>-1.0635556316148425</v>
      </c>
      <c r="P269" s="64">
        <v>59.5</v>
      </c>
      <c r="Q269" s="64">
        <v>-0.35291913193178842</v>
      </c>
      <c r="R269" s="64">
        <v>93.3</v>
      </c>
      <c r="S269" s="64">
        <v>0.57937351478282617</v>
      </c>
      <c r="T269" s="64">
        <v>41.2</v>
      </c>
      <c r="U269" s="64">
        <v>0.20749694766099167</v>
      </c>
      <c r="V269" s="65">
        <v>6.9000000000000006E-2</v>
      </c>
      <c r="W269" s="66">
        <v>22.25</v>
      </c>
      <c r="X269" s="74">
        <f t="shared" si="266"/>
        <v>0</v>
      </c>
      <c r="Y269" s="75">
        <f t="shared" si="267"/>
        <v>0</v>
      </c>
      <c r="Z269" s="75">
        <f t="shared" si="268"/>
        <v>0</v>
      </c>
      <c r="AA269" s="75">
        <f t="shared" si="269"/>
        <v>0</v>
      </c>
      <c r="AB269" s="75">
        <f t="shared" si="270"/>
        <v>0</v>
      </c>
      <c r="AC269" s="75">
        <f t="shared" si="271"/>
        <v>0</v>
      </c>
      <c r="AD269" s="75">
        <f t="shared" si="272"/>
        <v>0</v>
      </c>
      <c r="AE269" s="75">
        <f t="shared" si="273"/>
        <v>0</v>
      </c>
      <c r="AF269" s="75">
        <f t="shared" ref="AF269:AG269" si="284">IF(V$3="Yes",V269*V$4,0)</f>
        <v>0</v>
      </c>
      <c r="AG269" s="76">
        <f t="shared" si="284"/>
        <v>0</v>
      </c>
      <c r="AH269" s="77">
        <f t="shared" si="275"/>
        <v>0</v>
      </c>
      <c r="AI269" s="78">
        <f t="shared" si="276"/>
        <v>0</v>
      </c>
      <c r="AJ269" s="73">
        <f t="shared" si="277"/>
        <v>-4.1845092245175577</v>
      </c>
    </row>
    <row r="270" spans="1:36" ht="15" x14ac:dyDescent="0.25">
      <c r="A270" s="38" t="s">
        <v>443</v>
      </c>
      <c r="B270" s="62" t="s">
        <v>30</v>
      </c>
      <c r="C270" s="62" t="s">
        <v>181</v>
      </c>
      <c r="D270" s="62">
        <v>2</v>
      </c>
      <c r="E270" s="63">
        <v>84</v>
      </c>
      <c r="F270" s="64">
        <v>6.1</v>
      </c>
      <c r="G270" s="64">
        <v>-1.3926821125019271</v>
      </c>
      <c r="H270" s="64">
        <v>22.9</v>
      </c>
      <c r="I270" s="64">
        <v>-0.78390739457906389</v>
      </c>
      <c r="J270" s="64">
        <v>29</v>
      </c>
      <c r="K270" s="64">
        <v>-1.1890076002209136</v>
      </c>
      <c r="L270" s="64">
        <v>3.8</v>
      </c>
      <c r="M270" s="64">
        <v>-1.0052440614445373</v>
      </c>
      <c r="N270" s="64">
        <v>122.3</v>
      </c>
      <c r="O270" s="64">
        <v>-0.90367838183811111</v>
      </c>
      <c r="P270" s="64">
        <v>20.3</v>
      </c>
      <c r="Q270" s="64">
        <v>-0.99607418925449143</v>
      </c>
      <c r="R270" s="64">
        <v>122.8</v>
      </c>
      <c r="S270" s="64">
        <v>1.2507989946946436</v>
      </c>
      <c r="T270" s="64">
        <v>57.5</v>
      </c>
      <c r="U270" s="64">
        <v>0.95212192540825868</v>
      </c>
      <c r="V270" s="65">
        <v>0.05</v>
      </c>
      <c r="W270" s="66">
        <v>21.5</v>
      </c>
      <c r="X270" s="74">
        <f t="shared" si="266"/>
        <v>0</v>
      </c>
      <c r="Y270" s="75">
        <f t="shared" si="267"/>
        <v>0</v>
      </c>
      <c r="Z270" s="75">
        <f t="shared" si="268"/>
        <v>0</v>
      </c>
      <c r="AA270" s="75">
        <f t="shared" si="269"/>
        <v>0</v>
      </c>
      <c r="AB270" s="75">
        <f t="shared" si="270"/>
        <v>0</v>
      </c>
      <c r="AC270" s="75">
        <f t="shared" si="271"/>
        <v>0</v>
      </c>
      <c r="AD270" s="75">
        <f t="shared" si="272"/>
        <v>0</v>
      </c>
      <c r="AE270" s="75">
        <f t="shared" si="273"/>
        <v>0</v>
      </c>
      <c r="AF270" s="75">
        <f t="shared" ref="AF270:AG270" si="285">IF(V$3="Yes",V270*V$4,0)</f>
        <v>0</v>
      </c>
      <c r="AG270" s="76">
        <f t="shared" si="285"/>
        <v>0</v>
      </c>
      <c r="AH270" s="77">
        <f t="shared" si="275"/>
        <v>0</v>
      </c>
      <c r="AI270" s="78">
        <f t="shared" si="276"/>
        <v>0</v>
      </c>
      <c r="AJ270" s="73">
        <f t="shared" si="277"/>
        <v>-4.0960522428621493</v>
      </c>
    </row>
    <row r="271" spans="1:36" ht="15" x14ac:dyDescent="0.25">
      <c r="A271" s="38" t="s">
        <v>444</v>
      </c>
      <c r="B271" s="62" t="s">
        <v>68</v>
      </c>
      <c r="C271" s="62" t="s">
        <v>153</v>
      </c>
      <c r="D271" s="62">
        <v>2</v>
      </c>
      <c r="E271" s="63">
        <v>84</v>
      </c>
      <c r="F271" s="64">
        <v>19.7</v>
      </c>
      <c r="G271" s="64">
        <v>-0.10869579941057803</v>
      </c>
      <c r="H271" s="64">
        <v>22.7</v>
      </c>
      <c r="I271" s="64">
        <v>-0.7977642642734093</v>
      </c>
      <c r="J271" s="64">
        <v>42.4</v>
      </c>
      <c r="K271" s="64">
        <v>-0.57777493262653401</v>
      </c>
      <c r="L271" s="64">
        <v>4.8</v>
      </c>
      <c r="M271" s="64">
        <v>-0.90998054913762327</v>
      </c>
      <c r="N271" s="64">
        <v>183.2</v>
      </c>
      <c r="O271" s="64">
        <v>0.22847563111572047</v>
      </c>
      <c r="P271" s="64">
        <v>45.1</v>
      </c>
      <c r="Q271" s="64">
        <v>-0.58918017339727125</v>
      </c>
      <c r="R271" s="64">
        <v>58.5</v>
      </c>
      <c r="S271" s="64">
        <v>-0.21268094965552187</v>
      </c>
      <c r="T271" s="64">
        <v>19.600000000000001</v>
      </c>
      <c r="U271" s="64">
        <v>-0.77924535413906804</v>
      </c>
      <c r="V271" s="65">
        <v>0.108</v>
      </c>
      <c r="W271" s="66">
        <v>16.5</v>
      </c>
      <c r="X271" s="74">
        <f t="shared" si="266"/>
        <v>0</v>
      </c>
      <c r="Y271" s="75">
        <f t="shared" si="267"/>
        <v>0</v>
      </c>
      <c r="Z271" s="75">
        <f t="shared" si="268"/>
        <v>0</v>
      </c>
      <c r="AA271" s="75">
        <f t="shared" si="269"/>
        <v>0</v>
      </c>
      <c r="AB271" s="75">
        <f t="shared" si="270"/>
        <v>0</v>
      </c>
      <c r="AC271" s="75">
        <f t="shared" si="271"/>
        <v>0</v>
      </c>
      <c r="AD271" s="75">
        <f t="shared" si="272"/>
        <v>0</v>
      </c>
      <c r="AE271" s="75">
        <f t="shared" si="273"/>
        <v>0</v>
      </c>
      <c r="AF271" s="75">
        <f t="shared" ref="AF271:AG271" si="286">IF(V$3="Yes",V271*V$4,0)</f>
        <v>0</v>
      </c>
      <c r="AG271" s="76">
        <f t="shared" si="286"/>
        <v>0</v>
      </c>
      <c r="AH271" s="77">
        <f t="shared" si="275"/>
        <v>0</v>
      </c>
      <c r="AI271" s="78">
        <f t="shared" si="276"/>
        <v>0</v>
      </c>
      <c r="AJ271" s="73">
        <f t="shared" si="277"/>
        <v>-2.4115076273082239</v>
      </c>
    </row>
    <row r="272" spans="1:36" ht="15" x14ac:dyDescent="0.25">
      <c r="A272" s="38" t="s">
        <v>445</v>
      </c>
      <c r="B272" s="62" t="s">
        <v>37</v>
      </c>
      <c r="C272" s="62" t="s">
        <v>181</v>
      </c>
      <c r="D272" s="62"/>
      <c r="E272" s="63">
        <v>84</v>
      </c>
      <c r="F272" s="64">
        <v>8.4</v>
      </c>
      <c r="G272" s="64">
        <v>-1.1755373683761841</v>
      </c>
      <c r="H272" s="64">
        <v>23.6</v>
      </c>
      <c r="I272" s="64">
        <v>-0.73540835064885512</v>
      </c>
      <c r="J272" s="64">
        <v>32</v>
      </c>
      <c r="K272" s="64">
        <v>-1.0521644656848586</v>
      </c>
      <c r="L272" s="64">
        <v>3.4</v>
      </c>
      <c r="M272" s="64">
        <v>-1.0433494663673026</v>
      </c>
      <c r="N272" s="64">
        <v>118.1</v>
      </c>
      <c r="O272" s="64">
        <v>-0.98175796893837552</v>
      </c>
      <c r="P272" s="64">
        <v>73.099999999999994</v>
      </c>
      <c r="Q272" s="64">
        <v>-0.12978370388105478</v>
      </c>
      <c r="R272" s="64">
        <v>77.8</v>
      </c>
      <c r="S272" s="64">
        <v>0.22659063550712499</v>
      </c>
      <c r="T272" s="64">
        <v>20.8</v>
      </c>
      <c r="U272" s="64">
        <v>-0.72442633737239814</v>
      </c>
      <c r="V272" s="65">
        <v>7.0999999999999994E-2</v>
      </c>
      <c r="W272" s="66">
        <v>18.5</v>
      </c>
      <c r="X272" s="74">
        <f t="shared" si="266"/>
        <v>0</v>
      </c>
      <c r="Y272" s="75">
        <f t="shared" si="267"/>
        <v>0</v>
      </c>
      <c r="Z272" s="75">
        <f t="shared" si="268"/>
        <v>0</v>
      </c>
      <c r="AA272" s="75">
        <f t="shared" si="269"/>
        <v>0</v>
      </c>
      <c r="AB272" s="75">
        <f t="shared" si="270"/>
        <v>0</v>
      </c>
      <c r="AC272" s="75">
        <f t="shared" si="271"/>
        <v>0</v>
      </c>
      <c r="AD272" s="75">
        <f t="shared" si="272"/>
        <v>0</v>
      </c>
      <c r="AE272" s="75">
        <f t="shared" si="273"/>
        <v>0</v>
      </c>
      <c r="AF272" s="75">
        <f t="shared" ref="AF272:AG272" si="287">IF(V$3="Yes",V272*V$4,0)</f>
        <v>0</v>
      </c>
      <c r="AG272" s="76">
        <f t="shared" si="287"/>
        <v>0</v>
      </c>
      <c r="AH272" s="77">
        <f t="shared" si="275"/>
        <v>0</v>
      </c>
      <c r="AI272" s="78">
        <f t="shared" si="276"/>
        <v>0</v>
      </c>
      <c r="AJ272" s="73">
        <f t="shared" si="277"/>
        <v>-4.0708155993416026</v>
      </c>
    </row>
    <row r="273" spans="1:36" ht="15" x14ac:dyDescent="0.25">
      <c r="A273" s="38" t="s">
        <v>446</v>
      </c>
      <c r="B273" s="62" t="s">
        <v>49</v>
      </c>
      <c r="C273" s="62" t="s">
        <v>183</v>
      </c>
      <c r="D273" s="62">
        <v>2</v>
      </c>
      <c r="E273" s="63">
        <v>84</v>
      </c>
      <c r="F273" s="64">
        <v>18.899999999999999</v>
      </c>
      <c r="G273" s="64">
        <v>-0.18422440606301041</v>
      </c>
      <c r="H273" s="64">
        <v>29.3</v>
      </c>
      <c r="I273" s="64">
        <v>-0.34048756436001232</v>
      </c>
      <c r="J273" s="64">
        <v>48.2</v>
      </c>
      <c r="K273" s="64">
        <v>-0.31321153919016065</v>
      </c>
      <c r="L273" s="64">
        <v>6.9</v>
      </c>
      <c r="M273" s="64">
        <v>-0.70992717329310395</v>
      </c>
      <c r="N273" s="64">
        <v>152.30000000000001</v>
      </c>
      <c r="O273" s="64">
        <v>-0.34596704540765161</v>
      </c>
      <c r="P273" s="64">
        <v>44.2</v>
      </c>
      <c r="Q273" s="64">
        <v>-0.60394648848886379</v>
      </c>
      <c r="R273" s="64">
        <v>42.5</v>
      </c>
      <c r="S273" s="64">
        <v>-0.57684392181108413</v>
      </c>
      <c r="T273" s="64">
        <v>34</v>
      </c>
      <c r="U273" s="64">
        <v>-0.12141715293902836</v>
      </c>
      <c r="V273" s="65">
        <v>0.124</v>
      </c>
      <c r="W273" s="66">
        <v>16.75</v>
      </c>
      <c r="X273" s="74">
        <f t="shared" si="266"/>
        <v>0</v>
      </c>
      <c r="Y273" s="75">
        <f t="shared" si="267"/>
        <v>0</v>
      </c>
      <c r="Z273" s="75">
        <f t="shared" si="268"/>
        <v>0</v>
      </c>
      <c r="AA273" s="75">
        <f t="shared" si="269"/>
        <v>0</v>
      </c>
      <c r="AB273" s="75">
        <f t="shared" si="270"/>
        <v>0</v>
      </c>
      <c r="AC273" s="75">
        <f t="shared" si="271"/>
        <v>0</v>
      </c>
      <c r="AD273" s="75">
        <f t="shared" si="272"/>
        <v>0</v>
      </c>
      <c r="AE273" s="75">
        <f t="shared" si="273"/>
        <v>0</v>
      </c>
      <c r="AF273" s="75">
        <f t="shared" ref="AF273:AG273" si="288">IF(V$3="Yes",V273*V$4,0)</f>
        <v>0</v>
      </c>
      <c r="AG273" s="76">
        <f t="shared" si="288"/>
        <v>0</v>
      </c>
      <c r="AH273" s="77">
        <f t="shared" si="275"/>
        <v>0</v>
      </c>
      <c r="AI273" s="78">
        <f t="shared" si="276"/>
        <v>0</v>
      </c>
      <c r="AJ273" s="73">
        <f t="shared" si="277"/>
        <v>-2.7327327163293429</v>
      </c>
    </row>
    <row r="274" spans="1:36" ht="15" x14ac:dyDescent="0.25">
      <c r="A274" s="38" t="s">
        <v>447</v>
      </c>
      <c r="B274" s="62" t="s">
        <v>19</v>
      </c>
      <c r="C274" s="62" t="s">
        <v>181</v>
      </c>
      <c r="D274" s="62"/>
      <c r="E274" s="63">
        <v>42</v>
      </c>
      <c r="F274" s="64">
        <v>2.1</v>
      </c>
      <c r="G274" s="64">
        <v>-1.5720625533014536</v>
      </c>
      <c r="H274" s="64">
        <v>11.5</v>
      </c>
      <c r="I274" s="64">
        <v>-0.77697895973189091</v>
      </c>
      <c r="J274" s="64">
        <v>13.7</v>
      </c>
      <c r="K274" s="64">
        <v>-1.2619906053068097</v>
      </c>
      <c r="L274" s="64">
        <v>0.9</v>
      </c>
      <c r="M274" s="64">
        <v>-1.195771086058365</v>
      </c>
      <c r="N274" s="64">
        <v>44</v>
      </c>
      <c r="O274" s="64">
        <v>-1.5413283431569356</v>
      </c>
      <c r="P274" s="64">
        <v>47.4</v>
      </c>
      <c r="Q274" s="64">
        <v>0.226248559994013</v>
      </c>
      <c r="R274" s="64">
        <v>69.5</v>
      </c>
      <c r="S274" s="64">
        <v>1.6195140040021501</v>
      </c>
      <c r="T274" s="64">
        <v>8.8000000000000007</v>
      </c>
      <c r="U274" s="64">
        <v>-0.87061038208351804</v>
      </c>
      <c r="V274" s="65">
        <v>4.9000000000000002E-2</v>
      </c>
      <c r="W274" s="66">
        <v>18.75</v>
      </c>
      <c r="X274" s="74">
        <f t="shared" si="266"/>
        <v>0</v>
      </c>
      <c r="Y274" s="75">
        <f t="shared" si="267"/>
        <v>0</v>
      </c>
      <c r="Z274" s="75">
        <f t="shared" si="268"/>
        <v>0</v>
      </c>
      <c r="AA274" s="75">
        <f t="shared" si="269"/>
        <v>0</v>
      </c>
      <c r="AB274" s="75">
        <f t="shared" si="270"/>
        <v>0</v>
      </c>
      <c r="AC274" s="75">
        <f t="shared" si="271"/>
        <v>0</v>
      </c>
      <c r="AD274" s="75">
        <f t="shared" si="272"/>
        <v>0</v>
      </c>
      <c r="AE274" s="75">
        <f t="shared" si="273"/>
        <v>0</v>
      </c>
      <c r="AF274" s="75">
        <f t="shared" ref="AF274:AG274" si="289">IF(V$3="Yes",V274*V$4,0)</f>
        <v>0</v>
      </c>
      <c r="AG274" s="76">
        <f t="shared" si="289"/>
        <v>0</v>
      </c>
      <c r="AH274" s="77">
        <f t="shared" si="275"/>
        <v>0</v>
      </c>
      <c r="AI274" s="78">
        <f t="shared" si="276"/>
        <v>0</v>
      </c>
      <c r="AJ274" s="73">
        <f t="shared" si="277"/>
        <v>-3.7017379985880812</v>
      </c>
    </row>
    <row r="275" spans="1:36" ht="15" x14ac:dyDescent="0.25">
      <c r="A275" s="38" t="s">
        <v>448</v>
      </c>
      <c r="B275" s="62" t="s">
        <v>68</v>
      </c>
      <c r="C275" s="62" t="s">
        <v>181</v>
      </c>
      <c r="D275" s="62"/>
      <c r="E275" s="63">
        <v>84</v>
      </c>
      <c r="F275" s="64">
        <v>3.6</v>
      </c>
      <c r="G275" s="64">
        <v>-1.6287090082907778</v>
      </c>
      <c r="H275" s="64">
        <v>10.6</v>
      </c>
      <c r="I275" s="64">
        <v>-1.6361048807813037</v>
      </c>
      <c r="J275" s="64">
        <v>14.2</v>
      </c>
      <c r="K275" s="64">
        <v>-1.8641003972654524</v>
      </c>
      <c r="L275" s="64">
        <v>0</v>
      </c>
      <c r="M275" s="64">
        <v>-1.3672454082108101</v>
      </c>
      <c r="N275" s="64">
        <v>92.8</v>
      </c>
      <c r="O275" s="64">
        <v>-1.4520945293280623</v>
      </c>
      <c r="P275" s="64">
        <v>288.10000000000002</v>
      </c>
      <c r="Q275" s="64">
        <v>3.3977249013327504</v>
      </c>
      <c r="R275" s="64">
        <v>111.7</v>
      </c>
      <c r="S275" s="64">
        <v>0.99816093276172235</v>
      </c>
      <c r="T275" s="64">
        <v>109.9</v>
      </c>
      <c r="U275" s="64">
        <v>3.3458856575528473</v>
      </c>
      <c r="V275" s="65">
        <v>3.9E-2</v>
      </c>
      <c r="W275" s="66">
        <v>16.75</v>
      </c>
      <c r="X275" s="74">
        <f t="shared" si="266"/>
        <v>0</v>
      </c>
      <c r="Y275" s="75">
        <f t="shared" si="267"/>
        <v>0</v>
      </c>
      <c r="Z275" s="75">
        <f t="shared" si="268"/>
        <v>0</v>
      </c>
      <c r="AA275" s="75">
        <f t="shared" si="269"/>
        <v>0</v>
      </c>
      <c r="AB275" s="75">
        <f t="shared" si="270"/>
        <v>0</v>
      </c>
      <c r="AC275" s="75">
        <f t="shared" si="271"/>
        <v>0</v>
      </c>
      <c r="AD275" s="75">
        <f t="shared" si="272"/>
        <v>0</v>
      </c>
      <c r="AE275" s="75">
        <f t="shared" si="273"/>
        <v>0</v>
      </c>
      <c r="AF275" s="75">
        <f t="shared" ref="AF275:AG275" si="290">IF(V$3="Yes",V275*V$4,0)</f>
        <v>0</v>
      </c>
      <c r="AG275" s="76">
        <f t="shared" si="290"/>
        <v>0</v>
      </c>
      <c r="AH275" s="77">
        <f t="shared" si="275"/>
        <v>0</v>
      </c>
      <c r="AI275" s="78">
        <f t="shared" si="276"/>
        <v>0</v>
      </c>
      <c r="AJ275" s="73">
        <f t="shared" si="277"/>
        <v>-2.427452017576087</v>
      </c>
    </row>
    <row r="276" spans="1:36" ht="15" x14ac:dyDescent="0.25">
      <c r="A276" s="38" t="s">
        <v>449</v>
      </c>
      <c r="B276" s="62" t="s">
        <v>63</v>
      </c>
      <c r="C276" s="62" t="s">
        <v>153</v>
      </c>
      <c r="D276" s="62">
        <v>2</v>
      </c>
      <c r="E276" s="63">
        <v>84</v>
      </c>
      <c r="F276" s="64">
        <v>18.899999999999999</v>
      </c>
      <c r="G276" s="64">
        <v>-0.18422440606301041</v>
      </c>
      <c r="H276" s="64">
        <v>27.9</v>
      </c>
      <c r="I276" s="64">
        <v>-0.4374856522204299</v>
      </c>
      <c r="J276" s="64">
        <v>46.8</v>
      </c>
      <c r="K276" s="64">
        <v>-0.37707166864031971</v>
      </c>
      <c r="L276" s="64">
        <v>7.7</v>
      </c>
      <c r="M276" s="64">
        <v>-0.63371636344757265</v>
      </c>
      <c r="N276" s="64">
        <v>146</v>
      </c>
      <c r="O276" s="64">
        <v>-0.46308642605804862</v>
      </c>
      <c r="P276" s="64">
        <v>44</v>
      </c>
      <c r="Q276" s="64">
        <v>-0.60722789184255099</v>
      </c>
      <c r="R276" s="64">
        <v>57</v>
      </c>
      <c r="S276" s="64">
        <v>-0.24682122829510569</v>
      </c>
      <c r="T276" s="64">
        <v>23.5</v>
      </c>
      <c r="U276" s="64">
        <v>-0.60108354964739064</v>
      </c>
      <c r="V276" s="65">
        <v>0.13</v>
      </c>
      <c r="W276" s="66">
        <v>18.25</v>
      </c>
      <c r="X276" s="74">
        <f t="shared" si="266"/>
        <v>0</v>
      </c>
      <c r="Y276" s="75">
        <f t="shared" si="267"/>
        <v>0</v>
      </c>
      <c r="Z276" s="75">
        <f t="shared" si="268"/>
        <v>0</v>
      </c>
      <c r="AA276" s="75">
        <f t="shared" si="269"/>
        <v>0</v>
      </c>
      <c r="AB276" s="75">
        <f t="shared" si="270"/>
        <v>0</v>
      </c>
      <c r="AC276" s="75">
        <f t="shared" si="271"/>
        <v>0</v>
      </c>
      <c r="AD276" s="75">
        <f t="shared" si="272"/>
        <v>0</v>
      </c>
      <c r="AE276" s="75">
        <f t="shared" si="273"/>
        <v>0</v>
      </c>
      <c r="AF276" s="75">
        <f t="shared" ref="AF276:AG276" si="291">IF(V$3="Yes",V276*V$4,0)</f>
        <v>0</v>
      </c>
      <c r="AG276" s="76">
        <f t="shared" si="291"/>
        <v>0</v>
      </c>
      <c r="AH276" s="77">
        <f t="shared" si="275"/>
        <v>0</v>
      </c>
      <c r="AI276" s="78">
        <f t="shared" si="276"/>
        <v>0</v>
      </c>
      <c r="AJ276" s="73">
        <f t="shared" si="277"/>
        <v>-2.5689511328640111</v>
      </c>
    </row>
    <row r="277" spans="1:36" ht="15" x14ac:dyDescent="0.25">
      <c r="A277" s="38" t="s">
        <v>450</v>
      </c>
      <c r="B277" s="62" t="s">
        <v>45</v>
      </c>
      <c r="C277" s="62" t="s">
        <v>183</v>
      </c>
      <c r="D277" s="62">
        <v>2</v>
      </c>
      <c r="E277" s="63">
        <v>84</v>
      </c>
      <c r="F277" s="64">
        <v>17</v>
      </c>
      <c r="G277" s="64">
        <v>-0.36360484686253708</v>
      </c>
      <c r="H277" s="64">
        <v>19.2</v>
      </c>
      <c r="I277" s="64">
        <v>-1.040259483924453</v>
      </c>
      <c r="J277" s="64">
        <v>36.200000000000003</v>
      </c>
      <c r="K277" s="64">
        <v>-0.86058407733438114</v>
      </c>
      <c r="L277" s="64">
        <v>4.5999999999999996</v>
      </c>
      <c r="M277" s="64">
        <v>-0.92903325159900618</v>
      </c>
      <c r="N277" s="64">
        <v>148.4</v>
      </c>
      <c r="O277" s="64">
        <v>-0.41846951914361163</v>
      </c>
      <c r="P277" s="64">
        <v>187.5</v>
      </c>
      <c r="Q277" s="64">
        <v>1.7471790144280579</v>
      </c>
      <c r="R277" s="64">
        <v>46.2</v>
      </c>
      <c r="S277" s="64">
        <v>-0.4926312345001102</v>
      </c>
      <c r="T277" s="64">
        <v>16.8</v>
      </c>
      <c r="U277" s="64">
        <v>-0.90715639326129793</v>
      </c>
      <c r="V277" s="65">
        <v>0.115</v>
      </c>
      <c r="W277" s="66">
        <v>13</v>
      </c>
      <c r="X277" s="74">
        <f t="shared" si="266"/>
        <v>0</v>
      </c>
      <c r="Y277" s="75">
        <f t="shared" si="267"/>
        <v>0</v>
      </c>
      <c r="Z277" s="75">
        <f t="shared" si="268"/>
        <v>0</v>
      </c>
      <c r="AA277" s="75">
        <f t="shared" si="269"/>
        <v>0</v>
      </c>
      <c r="AB277" s="75">
        <f t="shared" si="270"/>
        <v>0</v>
      </c>
      <c r="AC277" s="75">
        <f t="shared" si="271"/>
        <v>0</v>
      </c>
      <c r="AD277" s="75">
        <f t="shared" si="272"/>
        <v>0</v>
      </c>
      <c r="AE277" s="75">
        <f t="shared" si="273"/>
        <v>0</v>
      </c>
      <c r="AF277" s="75">
        <f t="shared" ref="AF277:AG277" si="292">IF(V$3="Yes",V277*V$4,0)</f>
        <v>0</v>
      </c>
      <c r="AG277" s="76">
        <f t="shared" si="292"/>
        <v>0</v>
      </c>
      <c r="AH277" s="77">
        <f t="shared" si="275"/>
        <v>0</v>
      </c>
      <c r="AI277" s="78">
        <f t="shared" si="276"/>
        <v>0</v>
      </c>
      <c r="AJ277" s="73">
        <f t="shared" si="277"/>
        <v>-1.7515379094406094</v>
      </c>
    </row>
    <row r="278" spans="1:36" ht="15" x14ac:dyDescent="0.25">
      <c r="A278" s="38" t="s">
        <v>451</v>
      </c>
      <c r="B278" s="62" t="s">
        <v>63</v>
      </c>
      <c r="C278" s="62" t="s">
        <v>181</v>
      </c>
      <c r="D278" s="62">
        <v>2</v>
      </c>
      <c r="E278" s="63">
        <v>84</v>
      </c>
      <c r="F278" s="64">
        <v>3.7</v>
      </c>
      <c r="G278" s="64">
        <v>-1.6192679324592241</v>
      </c>
      <c r="H278" s="64">
        <v>21.3</v>
      </c>
      <c r="I278" s="64">
        <v>-0.89476235213382693</v>
      </c>
      <c r="J278" s="64">
        <v>24.9</v>
      </c>
      <c r="K278" s="64">
        <v>-1.3760265507535223</v>
      </c>
      <c r="L278" s="64">
        <v>3</v>
      </c>
      <c r="M278" s="64">
        <v>-1.0814548712900682</v>
      </c>
      <c r="N278" s="64">
        <v>112.8</v>
      </c>
      <c r="O278" s="64">
        <v>-1.0802869717077566</v>
      </c>
      <c r="P278" s="64">
        <v>108.9</v>
      </c>
      <c r="Q278" s="64">
        <v>0.4575874964289649</v>
      </c>
      <c r="R278" s="64">
        <v>113.1</v>
      </c>
      <c r="S278" s="64">
        <v>1.0300251928253339</v>
      </c>
      <c r="T278" s="64">
        <v>27.3</v>
      </c>
      <c r="U278" s="64">
        <v>-0.42748999655293557</v>
      </c>
      <c r="V278" s="65">
        <v>3.2000000000000001E-2</v>
      </c>
      <c r="W278" s="66">
        <v>21.25</v>
      </c>
      <c r="X278" s="74">
        <f t="shared" si="266"/>
        <v>0</v>
      </c>
      <c r="Y278" s="75">
        <f t="shared" si="267"/>
        <v>0</v>
      </c>
      <c r="Z278" s="75">
        <f t="shared" si="268"/>
        <v>0</v>
      </c>
      <c r="AA278" s="75">
        <f t="shared" si="269"/>
        <v>0</v>
      </c>
      <c r="AB278" s="75">
        <f t="shared" si="270"/>
        <v>0</v>
      </c>
      <c r="AC278" s="75">
        <f t="shared" si="271"/>
        <v>0</v>
      </c>
      <c r="AD278" s="75">
        <f t="shared" si="272"/>
        <v>0</v>
      </c>
      <c r="AE278" s="75">
        <f t="shared" si="273"/>
        <v>0</v>
      </c>
      <c r="AF278" s="75">
        <f t="shared" ref="AF278:AG278" si="293">IF(V$3="Yes",V278*V$4,0)</f>
        <v>0</v>
      </c>
      <c r="AG278" s="76">
        <f t="shared" si="293"/>
        <v>0</v>
      </c>
      <c r="AH278" s="77">
        <f t="shared" si="275"/>
        <v>0</v>
      </c>
      <c r="AI278" s="78">
        <f t="shared" si="276"/>
        <v>0</v>
      </c>
      <c r="AJ278" s="73">
        <f t="shared" si="277"/>
        <v>-3.6069929876369353</v>
      </c>
    </row>
    <row r="279" spans="1:36" ht="15" x14ac:dyDescent="0.25">
      <c r="A279" s="38" t="s">
        <v>452</v>
      </c>
      <c r="B279" s="62" t="s">
        <v>30</v>
      </c>
      <c r="C279" s="62" t="s">
        <v>153</v>
      </c>
      <c r="D279" s="62">
        <v>2</v>
      </c>
      <c r="E279" s="63">
        <v>84</v>
      </c>
      <c r="F279" s="64">
        <v>21.8</v>
      </c>
      <c r="G279" s="64">
        <v>8.9566793052056823E-2</v>
      </c>
      <c r="H279" s="64">
        <v>24.7</v>
      </c>
      <c r="I279" s="64">
        <v>-0.65919556732995543</v>
      </c>
      <c r="J279" s="64">
        <v>46.5</v>
      </c>
      <c r="K279" s="64">
        <v>-0.39075598209392531</v>
      </c>
      <c r="L279" s="64">
        <v>10.9</v>
      </c>
      <c r="M279" s="64">
        <v>-0.32887312406544805</v>
      </c>
      <c r="N279" s="64">
        <v>157.9</v>
      </c>
      <c r="O279" s="64">
        <v>-0.24186092927396644</v>
      </c>
      <c r="P279" s="64">
        <v>46.4</v>
      </c>
      <c r="Q279" s="64">
        <v>-0.56785105159830396</v>
      </c>
      <c r="R279" s="64">
        <v>27.8</v>
      </c>
      <c r="S279" s="64">
        <v>-0.91141865247900689</v>
      </c>
      <c r="T279" s="64">
        <v>23.2</v>
      </c>
      <c r="U279" s="64">
        <v>-0.61478830383905803</v>
      </c>
      <c r="V279" s="65">
        <v>0.13800000000000001</v>
      </c>
      <c r="W279" s="66">
        <v>15.25</v>
      </c>
      <c r="X279" s="74">
        <f t="shared" si="266"/>
        <v>0</v>
      </c>
      <c r="Y279" s="75">
        <f t="shared" si="267"/>
        <v>0</v>
      </c>
      <c r="Z279" s="75">
        <f t="shared" si="268"/>
        <v>0</v>
      </c>
      <c r="AA279" s="75">
        <f t="shared" si="269"/>
        <v>0</v>
      </c>
      <c r="AB279" s="75">
        <f t="shared" si="270"/>
        <v>0</v>
      </c>
      <c r="AC279" s="75">
        <f t="shared" si="271"/>
        <v>0</v>
      </c>
      <c r="AD279" s="75">
        <f t="shared" si="272"/>
        <v>0</v>
      </c>
      <c r="AE279" s="75">
        <f t="shared" si="273"/>
        <v>0</v>
      </c>
      <c r="AF279" s="75">
        <f t="shared" ref="AF279:AG279" si="294">IF(V$3="Yes",V279*V$4,0)</f>
        <v>0</v>
      </c>
      <c r="AG279" s="76">
        <f t="shared" si="294"/>
        <v>0</v>
      </c>
      <c r="AH279" s="77">
        <f t="shared" si="275"/>
        <v>0</v>
      </c>
      <c r="AI279" s="78">
        <f t="shared" si="276"/>
        <v>0</v>
      </c>
      <c r="AJ279" s="73">
        <f t="shared" si="277"/>
        <v>-2.4956361943882319</v>
      </c>
    </row>
    <row r="280" spans="1:36" ht="15" x14ac:dyDescent="0.25">
      <c r="A280" s="38" t="s">
        <v>453</v>
      </c>
      <c r="B280" s="62" t="s">
        <v>49</v>
      </c>
      <c r="C280" s="62" t="s">
        <v>186</v>
      </c>
      <c r="D280" s="62">
        <v>2</v>
      </c>
      <c r="E280" s="63">
        <v>84</v>
      </c>
      <c r="F280" s="64">
        <v>18.100000000000001</v>
      </c>
      <c r="G280" s="64">
        <v>-0.25975301271544243</v>
      </c>
      <c r="H280" s="64">
        <v>23.9</v>
      </c>
      <c r="I280" s="64">
        <v>-0.71462304610733718</v>
      </c>
      <c r="J280" s="64">
        <v>42</v>
      </c>
      <c r="K280" s="64">
        <v>-0.59602068389800811</v>
      </c>
      <c r="L280" s="64">
        <v>7.6</v>
      </c>
      <c r="M280" s="64">
        <v>-0.64324271467826422</v>
      </c>
      <c r="N280" s="64">
        <v>106.1</v>
      </c>
      <c r="O280" s="64">
        <v>-1.204842503510559</v>
      </c>
      <c r="P280" s="64">
        <v>170.7</v>
      </c>
      <c r="Q280" s="64">
        <v>1.4715411327183279</v>
      </c>
      <c r="R280" s="64">
        <v>46.4</v>
      </c>
      <c r="S280" s="64">
        <v>-0.48807919734816563</v>
      </c>
      <c r="T280" s="64">
        <v>51</v>
      </c>
      <c r="U280" s="64">
        <v>0.65518558458879628</v>
      </c>
      <c r="V280" s="65">
        <v>0.17100000000000001</v>
      </c>
      <c r="W280" s="66">
        <v>14.75</v>
      </c>
      <c r="X280" s="74">
        <f t="shared" si="266"/>
        <v>0</v>
      </c>
      <c r="Y280" s="75">
        <f t="shared" si="267"/>
        <v>0</v>
      </c>
      <c r="Z280" s="75">
        <f t="shared" si="268"/>
        <v>0</v>
      </c>
      <c r="AA280" s="75">
        <f t="shared" si="269"/>
        <v>0</v>
      </c>
      <c r="AB280" s="75">
        <f t="shared" si="270"/>
        <v>0</v>
      </c>
      <c r="AC280" s="75">
        <f t="shared" si="271"/>
        <v>0</v>
      </c>
      <c r="AD280" s="75">
        <f t="shared" si="272"/>
        <v>0</v>
      </c>
      <c r="AE280" s="75">
        <f t="shared" si="273"/>
        <v>0</v>
      </c>
      <c r="AF280" s="75">
        <f t="shared" ref="AF280:AG280" si="295">IF(V$3="Yes",V280*V$4,0)</f>
        <v>0</v>
      </c>
      <c r="AG280" s="76">
        <f t="shared" si="295"/>
        <v>0</v>
      </c>
      <c r="AH280" s="77">
        <f t="shared" si="275"/>
        <v>0</v>
      </c>
      <c r="AI280" s="78">
        <f t="shared" si="276"/>
        <v>0</v>
      </c>
      <c r="AJ280" s="73">
        <f t="shared" si="277"/>
        <v>-2.0276451079178277</v>
      </c>
    </row>
    <row r="281" spans="1:36" ht="15" x14ac:dyDescent="0.25">
      <c r="A281" s="38" t="s">
        <v>454</v>
      </c>
      <c r="B281" s="62" t="s">
        <v>37</v>
      </c>
      <c r="C281" s="62" t="s">
        <v>181</v>
      </c>
      <c r="D281" s="62">
        <v>2</v>
      </c>
      <c r="E281" s="63">
        <v>84</v>
      </c>
      <c r="F281" s="64">
        <v>8.4</v>
      </c>
      <c r="G281" s="64">
        <v>-1.1755373683761841</v>
      </c>
      <c r="H281" s="64">
        <v>22.6</v>
      </c>
      <c r="I281" s="64">
        <v>-0.80469269912058161</v>
      </c>
      <c r="J281" s="64">
        <v>31</v>
      </c>
      <c r="K281" s="64">
        <v>-1.0977788438635436</v>
      </c>
      <c r="L281" s="64">
        <v>7.5</v>
      </c>
      <c r="M281" s="64">
        <v>-0.65276906590895556</v>
      </c>
      <c r="N281" s="64">
        <v>116.2</v>
      </c>
      <c r="O281" s="64">
        <v>-1.0170796869123042</v>
      </c>
      <c r="P281" s="64">
        <v>20.3</v>
      </c>
      <c r="Q281" s="64">
        <v>-0.99607418925449143</v>
      </c>
      <c r="R281" s="64">
        <v>91.4</v>
      </c>
      <c r="S281" s="64">
        <v>0.53612916183935322</v>
      </c>
      <c r="T281" s="64">
        <v>45.7</v>
      </c>
      <c r="U281" s="64">
        <v>0.41306826053600421</v>
      </c>
      <c r="V281" s="65">
        <v>7.2999999999999995E-2</v>
      </c>
      <c r="W281" s="66">
        <v>16</v>
      </c>
      <c r="X281" s="74">
        <f t="shared" si="266"/>
        <v>0</v>
      </c>
      <c r="Y281" s="75">
        <f t="shared" si="267"/>
        <v>0</v>
      </c>
      <c r="Z281" s="75">
        <f t="shared" si="268"/>
        <v>0</v>
      </c>
      <c r="AA281" s="75">
        <f t="shared" si="269"/>
        <v>0</v>
      </c>
      <c r="AB281" s="75">
        <f t="shared" si="270"/>
        <v>0</v>
      </c>
      <c r="AC281" s="75">
        <f t="shared" si="271"/>
        <v>0</v>
      </c>
      <c r="AD281" s="75">
        <f t="shared" si="272"/>
        <v>0</v>
      </c>
      <c r="AE281" s="75">
        <f t="shared" si="273"/>
        <v>0</v>
      </c>
      <c r="AF281" s="75">
        <f t="shared" ref="AF281:AG281" si="296">IF(V$3="Yes",V281*V$4,0)</f>
        <v>0</v>
      </c>
      <c r="AG281" s="76">
        <f t="shared" si="296"/>
        <v>0</v>
      </c>
      <c r="AH281" s="77">
        <f t="shared" si="275"/>
        <v>0</v>
      </c>
      <c r="AI281" s="78">
        <f t="shared" si="276"/>
        <v>0</v>
      </c>
      <c r="AJ281" s="73">
        <f t="shared" si="277"/>
        <v>-4.2468599884201632</v>
      </c>
    </row>
    <row r="282" spans="1:36" ht="15" x14ac:dyDescent="0.25">
      <c r="A282" s="38" t="s">
        <v>455</v>
      </c>
      <c r="B282" s="62" t="s">
        <v>63</v>
      </c>
      <c r="C282" s="62" t="s">
        <v>153</v>
      </c>
      <c r="D282" s="62">
        <v>2</v>
      </c>
      <c r="E282" s="63">
        <v>84</v>
      </c>
      <c r="F282" s="64">
        <v>17.399999999999999</v>
      </c>
      <c r="G282" s="64">
        <v>-0.32584054353632103</v>
      </c>
      <c r="H282" s="64">
        <v>27</v>
      </c>
      <c r="I282" s="64">
        <v>-0.4998415658449839</v>
      </c>
      <c r="J282" s="64">
        <v>44.4</v>
      </c>
      <c r="K282" s="64">
        <v>-0.48654617626916408</v>
      </c>
      <c r="L282" s="64">
        <v>7.3</v>
      </c>
      <c r="M282" s="64">
        <v>-0.67182176837033836</v>
      </c>
      <c r="N282" s="64">
        <v>125.7</v>
      </c>
      <c r="O282" s="64">
        <v>-0.8404710970426591</v>
      </c>
      <c r="P282" s="64">
        <v>98</v>
      </c>
      <c r="Q282" s="64">
        <v>0.27875101365300919</v>
      </c>
      <c r="R282" s="64">
        <v>53.7</v>
      </c>
      <c r="S282" s="64">
        <v>-0.32192984130219032</v>
      </c>
      <c r="T282" s="64">
        <v>31.2</v>
      </c>
      <c r="U282" s="64">
        <v>-0.24932819206125817</v>
      </c>
      <c r="V282" s="65">
        <v>0.13800000000000001</v>
      </c>
      <c r="W282" s="66">
        <v>16</v>
      </c>
      <c r="X282" s="74">
        <f t="shared" si="266"/>
        <v>0</v>
      </c>
      <c r="Y282" s="75">
        <f t="shared" si="267"/>
        <v>0</v>
      </c>
      <c r="Z282" s="75">
        <f t="shared" si="268"/>
        <v>0</v>
      </c>
      <c r="AA282" s="75">
        <f t="shared" si="269"/>
        <v>0</v>
      </c>
      <c r="AB282" s="75">
        <f t="shared" si="270"/>
        <v>0</v>
      </c>
      <c r="AC282" s="75">
        <f t="shared" si="271"/>
        <v>0</v>
      </c>
      <c r="AD282" s="75">
        <f t="shared" si="272"/>
        <v>0</v>
      </c>
      <c r="AE282" s="75">
        <f t="shared" si="273"/>
        <v>0</v>
      </c>
      <c r="AF282" s="75">
        <f t="shared" ref="AF282:AG282" si="297">IF(V$3="Yes",V282*V$4,0)</f>
        <v>0</v>
      </c>
      <c r="AG282" s="76">
        <f t="shared" si="297"/>
        <v>0</v>
      </c>
      <c r="AH282" s="77">
        <f t="shared" si="275"/>
        <v>0</v>
      </c>
      <c r="AI282" s="78">
        <f t="shared" si="276"/>
        <v>0</v>
      </c>
      <c r="AJ282" s="73">
        <f t="shared" si="277"/>
        <v>-2.4766021508692315</v>
      </c>
    </row>
    <row r="283" spans="1:36" ht="15" x14ac:dyDescent="0.25">
      <c r="A283" s="38" t="s">
        <v>456</v>
      </c>
      <c r="B283" s="62" t="s">
        <v>47</v>
      </c>
      <c r="C283" s="62" t="s">
        <v>181</v>
      </c>
      <c r="D283" s="62">
        <v>2</v>
      </c>
      <c r="E283" s="63">
        <v>84</v>
      </c>
      <c r="F283" s="64">
        <v>9</v>
      </c>
      <c r="G283" s="64">
        <v>-1.1188909133868601</v>
      </c>
      <c r="H283" s="64">
        <v>22.9</v>
      </c>
      <c r="I283" s="64">
        <v>-0.78390739457906389</v>
      </c>
      <c r="J283" s="64">
        <v>31.9</v>
      </c>
      <c r="K283" s="64">
        <v>-1.0567259035027272</v>
      </c>
      <c r="L283" s="64">
        <v>6.6</v>
      </c>
      <c r="M283" s="64">
        <v>-0.73850622698517809</v>
      </c>
      <c r="N283" s="64">
        <v>126.5</v>
      </c>
      <c r="O283" s="64">
        <v>-0.8255987947378467</v>
      </c>
      <c r="P283" s="64">
        <v>29.8</v>
      </c>
      <c r="Q283" s="64">
        <v>-0.84020752995434644</v>
      </c>
      <c r="R283" s="64">
        <v>77.900000000000006</v>
      </c>
      <c r="S283" s="64">
        <v>0.22886665408309759</v>
      </c>
      <c r="T283" s="64">
        <v>34</v>
      </c>
      <c r="U283" s="64">
        <v>-0.12141715293902836</v>
      </c>
      <c r="V283" s="65">
        <v>7.0999999999999994E-2</v>
      </c>
      <c r="W283" s="66">
        <v>17.75</v>
      </c>
      <c r="X283" s="74">
        <f t="shared" si="266"/>
        <v>0</v>
      </c>
      <c r="Y283" s="75">
        <f t="shared" si="267"/>
        <v>0</v>
      </c>
      <c r="Z283" s="75">
        <f t="shared" si="268"/>
        <v>0</v>
      </c>
      <c r="AA283" s="75">
        <f t="shared" si="269"/>
        <v>0</v>
      </c>
      <c r="AB283" s="75">
        <f t="shared" si="270"/>
        <v>0</v>
      </c>
      <c r="AC283" s="75">
        <f t="shared" si="271"/>
        <v>0</v>
      </c>
      <c r="AD283" s="75">
        <f t="shared" si="272"/>
        <v>0</v>
      </c>
      <c r="AE283" s="75">
        <f t="shared" si="273"/>
        <v>0</v>
      </c>
      <c r="AF283" s="75">
        <f t="shared" ref="AF283:AG283" si="298">IF(V$3="Yes",V283*V$4,0)</f>
        <v>0</v>
      </c>
      <c r="AG283" s="76">
        <f t="shared" si="298"/>
        <v>0</v>
      </c>
      <c r="AH283" s="77">
        <f t="shared" si="275"/>
        <v>0</v>
      </c>
      <c r="AI283" s="78">
        <f t="shared" si="276"/>
        <v>0</v>
      </c>
      <c r="AJ283" s="73">
        <f t="shared" si="277"/>
        <v>-4.2028498320102772</v>
      </c>
    </row>
    <row r="284" spans="1:36" ht="15" x14ac:dyDescent="0.25">
      <c r="A284" s="38" t="s">
        <v>457</v>
      </c>
      <c r="B284" s="62" t="s">
        <v>49</v>
      </c>
      <c r="C284" s="62" t="s">
        <v>203</v>
      </c>
      <c r="D284" s="62">
        <v>2</v>
      </c>
      <c r="E284" s="63">
        <v>84</v>
      </c>
      <c r="F284" s="64">
        <v>20.399999999999999</v>
      </c>
      <c r="G284" s="64">
        <v>-4.2608268589700092E-2</v>
      </c>
      <c r="H284" s="64">
        <v>27</v>
      </c>
      <c r="I284" s="64">
        <v>-0.4998415658449839</v>
      </c>
      <c r="J284" s="64">
        <v>47.4</v>
      </c>
      <c r="K284" s="64">
        <v>-0.3497030417331089</v>
      </c>
      <c r="L284" s="64">
        <v>11.4</v>
      </c>
      <c r="M284" s="64">
        <v>-0.281241367911991</v>
      </c>
      <c r="N284" s="64">
        <v>140.69999999999999</v>
      </c>
      <c r="O284" s="64">
        <v>-0.56161542882742965</v>
      </c>
      <c r="P284" s="64">
        <v>36.799999999999997</v>
      </c>
      <c r="Q284" s="64">
        <v>-0.72535841257529254</v>
      </c>
      <c r="R284" s="64">
        <v>37.700000000000003</v>
      </c>
      <c r="S284" s="64">
        <v>-0.68609281345775275</v>
      </c>
      <c r="T284" s="64">
        <v>21.4</v>
      </c>
      <c r="U284" s="64">
        <v>-0.69701682898906314</v>
      </c>
      <c r="V284" s="65">
        <v>0.14499999999999999</v>
      </c>
      <c r="W284" s="66">
        <v>17.5</v>
      </c>
      <c r="X284" s="74">
        <f t="shared" si="266"/>
        <v>0</v>
      </c>
      <c r="Y284" s="75">
        <f t="shared" si="267"/>
        <v>0</v>
      </c>
      <c r="Z284" s="75">
        <f t="shared" si="268"/>
        <v>0</v>
      </c>
      <c r="AA284" s="75">
        <f t="shared" si="269"/>
        <v>0</v>
      </c>
      <c r="AB284" s="75">
        <f t="shared" si="270"/>
        <v>0</v>
      </c>
      <c r="AC284" s="75">
        <f t="shared" si="271"/>
        <v>0</v>
      </c>
      <c r="AD284" s="75">
        <f t="shared" si="272"/>
        <v>0</v>
      </c>
      <c r="AE284" s="75">
        <f t="shared" si="273"/>
        <v>0</v>
      </c>
      <c r="AF284" s="75">
        <f t="shared" ref="AF284:AG284" si="299">IF(V$3="Yes",V284*V$4,0)</f>
        <v>0</v>
      </c>
      <c r="AG284" s="76">
        <f t="shared" si="299"/>
        <v>0</v>
      </c>
      <c r="AH284" s="77">
        <f t="shared" si="275"/>
        <v>0</v>
      </c>
      <c r="AI284" s="78">
        <f t="shared" si="276"/>
        <v>0</v>
      </c>
      <c r="AJ284" s="73">
        <f t="shared" si="277"/>
        <v>-2.6879976982540148</v>
      </c>
    </row>
    <row r="285" spans="1:36" ht="15" x14ac:dyDescent="0.25">
      <c r="A285" s="38" t="s">
        <v>458</v>
      </c>
      <c r="B285" s="62" t="s">
        <v>72</v>
      </c>
      <c r="C285" s="62" t="s">
        <v>153</v>
      </c>
      <c r="D285" s="62">
        <v>2</v>
      </c>
      <c r="E285" s="63">
        <v>84</v>
      </c>
      <c r="F285" s="64">
        <v>17.8</v>
      </c>
      <c r="G285" s="64">
        <v>-0.28807624021010469</v>
      </c>
      <c r="H285" s="64">
        <v>21.5</v>
      </c>
      <c r="I285" s="64">
        <v>-0.88090548243948152</v>
      </c>
      <c r="J285" s="64">
        <v>39.299999999999997</v>
      </c>
      <c r="K285" s="64">
        <v>-0.71917950498045813</v>
      </c>
      <c r="L285" s="64">
        <v>4</v>
      </c>
      <c r="M285" s="64">
        <v>-0.98619135898315435</v>
      </c>
      <c r="N285" s="64">
        <v>121.5</v>
      </c>
      <c r="O285" s="64">
        <v>-0.91855068414292318</v>
      </c>
      <c r="P285" s="64">
        <v>167.7</v>
      </c>
      <c r="Q285" s="64">
        <v>1.4223200824130187</v>
      </c>
      <c r="R285" s="64">
        <v>51.2</v>
      </c>
      <c r="S285" s="64">
        <v>-0.37883030570149689</v>
      </c>
      <c r="T285" s="64">
        <v>29.7</v>
      </c>
      <c r="U285" s="64">
        <v>-0.31785196301959584</v>
      </c>
      <c r="V285" s="65">
        <v>0.14599999999999999</v>
      </c>
      <c r="W285" s="66">
        <v>16.25</v>
      </c>
      <c r="X285" s="74">
        <f t="shared" si="266"/>
        <v>0</v>
      </c>
      <c r="Y285" s="75">
        <f t="shared" si="267"/>
        <v>0</v>
      </c>
      <c r="Z285" s="75">
        <f t="shared" si="268"/>
        <v>0</v>
      </c>
      <c r="AA285" s="75">
        <f t="shared" si="269"/>
        <v>0</v>
      </c>
      <c r="AB285" s="75">
        <f t="shared" si="270"/>
        <v>0</v>
      </c>
      <c r="AC285" s="75">
        <f t="shared" si="271"/>
        <v>0</v>
      </c>
      <c r="AD285" s="75">
        <f t="shared" si="272"/>
        <v>0</v>
      </c>
      <c r="AE285" s="75">
        <f t="shared" si="273"/>
        <v>0</v>
      </c>
      <c r="AF285" s="75">
        <f t="shared" ref="AF285:AG285" si="300">IF(V$3="Yes",V285*V$4,0)</f>
        <v>0</v>
      </c>
      <c r="AG285" s="76">
        <f t="shared" si="300"/>
        <v>0</v>
      </c>
      <c r="AH285" s="77">
        <f t="shared" si="275"/>
        <v>0</v>
      </c>
      <c r="AI285" s="78">
        <f t="shared" si="276"/>
        <v>0</v>
      </c>
      <c r="AJ285" s="73">
        <f t="shared" si="277"/>
        <v>-2.2620097266546204</v>
      </c>
    </row>
    <row r="286" spans="1:36" ht="15" x14ac:dyDescent="0.25">
      <c r="A286" s="38" t="s">
        <v>459</v>
      </c>
      <c r="B286" s="62" t="s">
        <v>34</v>
      </c>
      <c r="C286" s="62" t="s">
        <v>179</v>
      </c>
      <c r="D286" s="62">
        <v>2</v>
      </c>
      <c r="E286" s="63">
        <v>84</v>
      </c>
      <c r="F286" s="64">
        <v>16.600000000000001</v>
      </c>
      <c r="G286" s="64">
        <v>-0.40136915018875308</v>
      </c>
      <c r="H286" s="64">
        <v>28.2</v>
      </c>
      <c r="I286" s="64">
        <v>-0.41670034767891201</v>
      </c>
      <c r="J286" s="64">
        <v>44.8</v>
      </c>
      <c r="K286" s="64">
        <v>-0.46830042499768998</v>
      </c>
      <c r="L286" s="64">
        <v>12.1</v>
      </c>
      <c r="M286" s="64">
        <v>-0.21455690929715138</v>
      </c>
      <c r="N286" s="64">
        <v>118.7</v>
      </c>
      <c r="O286" s="64">
        <v>-0.97060374220976597</v>
      </c>
      <c r="P286" s="64">
        <v>88.1</v>
      </c>
      <c r="Q286" s="64">
        <v>0.11632154764548941</v>
      </c>
      <c r="R286" s="64">
        <v>46.4</v>
      </c>
      <c r="S286" s="64">
        <v>-0.48807919734816563</v>
      </c>
      <c r="T286" s="64">
        <v>27.8</v>
      </c>
      <c r="U286" s="64">
        <v>-0.40464873956682329</v>
      </c>
      <c r="V286" s="65">
        <v>0.14000000000000001</v>
      </c>
      <c r="W286" s="66">
        <v>15.5</v>
      </c>
      <c r="X286" s="74">
        <f t="shared" si="266"/>
        <v>0</v>
      </c>
      <c r="Y286" s="75">
        <f t="shared" si="267"/>
        <v>0</v>
      </c>
      <c r="Z286" s="75">
        <f t="shared" si="268"/>
        <v>0</v>
      </c>
      <c r="AA286" s="75">
        <f t="shared" si="269"/>
        <v>0</v>
      </c>
      <c r="AB286" s="75">
        <f t="shared" si="270"/>
        <v>0</v>
      </c>
      <c r="AC286" s="75">
        <f t="shared" si="271"/>
        <v>0</v>
      </c>
      <c r="AD286" s="75">
        <f t="shared" si="272"/>
        <v>0</v>
      </c>
      <c r="AE286" s="75">
        <f t="shared" si="273"/>
        <v>0</v>
      </c>
      <c r="AF286" s="75">
        <f t="shared" ref="AF286:AG286" si="301">IF(V$3="Yes",V286*V$4,0)</f>
        <v>0</v>
      </c>
      <c r="AG286" s="76">
        <f t="shared" si="301"/>
        <v>0</v>
      </c>
      <c r="AH286" s="77">
        <f t="shared" si="275"/>
        <v>0</v>
      </c>
      <c r="AI286" s="78">
        <f t="shared" si="276"/>
        <v>0</v>
      </c>
      <c r="AJ286" s="73">
        <f t="shared" si="277"/>
        <v>-2.399404640055582</v>
      </c>
    </row>
    <row r="287" spans="1:36" ht="15" x14ac:dyDescent="0.25">
      <c r="A287" s="38" t="s">
        <v>460</v>
      </c>
      <c r="B287" s="62" t="s">
        <v>21</v>
      </c>
      <c r="C287" s="62" t="s">
        <v>196</v>
      </c>
      <c r="D287" s="62">
        <v>1</v>
      </c>
      <c r="E287" s="63">
        <v>84</v>
      </c>
      <c r="F287" s="64">
        <v>18.100000000000001</v>
      </c>
      <c r="G287" s="64">
        <v>-0.25975301271544243</v>
      </c>
      <c r="H287" s="64">
        <v>28.8</v>
      </c>
      <c r="I287" s="64">
        <v>-0.37512973859587567</v>
      </c>
      <c r="J287" s="64">
        <v>46.8</v>
      </c>
      <c r="K287" s="64">
        <v>-0.37707166864031971</v>
      </c>
      <c r="L287" s="64">
        <v>15.4</v>
      </c>
      <c r="M287" s="64">
        <v>9.9812681315664856E-2</v>
      </c>
      <c r="N287" s="64">
        <v>131.6</v>
      </c>
      <c r="O287" s="64">
        <v>-0.73078786754466873</v>
      </c>
      <c r="P287" s="64">
        <v>27.3</v>
      </c>
      <c r="Q287" s="64">
        <v>-0.88122507187543719</v>
      </c>
      <c r="R287" s="64">
        <v>50.1</v>
      </c>
      <c r="S287" s="64">
        <v>-0.40386651003719193</v>
      </c>
      <c r="T287" s="64">
        <v>25.4</v>
      </c>
      <c r="U287" s="64">
        <v>-0.51428677310016324</v>
      </c>
      <c r="V287" s="65">
        <v>0.13700000000000001</v>
      </c>
      <c r="W287" s="66">
        <v>15.5</v>
      </c>
      <c r="X287" s="74">
        <f t="shared" si="266"/>
        <v>0</v>
      </c>
      <c r="Y287" s="75">
        <f t="shared" si="267"/>
        <v>0</v>
      </c>
      <c r="Z287" s="75">
        <f t="shared" si="268"/>
        <v>0</v>
      </c>
      <c r="AA287" s="75">
        <f t="shared" si="269"/>
        <v>0</v>
      </c>
      <c r="AB287" s="75">
        <f t="shared" si="270"/>
        <v>0</v>
      </c>
      <c r="AC287" s="75">
        <f t="shared" si="271"/>
        <v>0</v>
      </c>
      <c r="AD287" s="75">
        <f t="shared" si="272"/>
        <v>0</v>
      </c>
      <c r="AE287" s="75">
        <f t="shared" si="273"/>
        <v>0</v>
      </c>
      <c r="AF287" s="75">
        <f t="shared" ref="AF287:AG287" si="302">IF(V$3="Yes",V287*V$4,0)</f>
        <v>0</v>
      </c>
      <c r="AG287" s="76">
        <f t="shared" si="302"/>
        <v>0</v>
      </c>
      <c r="AH287" s="77">
        <f t="shared" si="275"/>
        <v>0</v>
      </c>
      <c r="AI287" s="78">
        <f t="shared" si="276"/>
        <v>0</v>
      </c>
      <c r="AJ287" s="73">
        <f t="shared" si="277"/>
        <v>-2.438434394401666</v>
      </c>
    </row>
    <row r="288" spans="1:36" ht="15" x14ac:dyDescent="0.25">
      <c r="A288" s="38" t="s">
        <v>461</v>
      </c>
      <c r="B288" s="62" t="s">
        <v>70</v>
      </c>
      <c r="C288" s="62" t="s">
        <v>186</v>
      </c>
      <c r="D288" s="62"/>
      <c r="E288" s="63">
        <v>84</v>
      </c>
      <c r="F288" s="64">
        <v>21.4</v>
      </c>
      <c r="G288" s="64">
        <v>5.1802489725840457E-2</v>
      </c>
      <c r="H288" s="64">
        <v>22.6</v>
      </c>
      <c r="I288" s="64">
        <v>-0.80469269912058161</v>
      </c>
      <c r="J288" s="64">
        <v>43.9</v>
      </c>
      <c r="K288" s="64">
        <v>-0.50935336535850639</v>
      </c>
      <c r="L288" s="64">
        <v>2.2000000000000002</v>
      </c>
      <c r="M288" s="64">
        <v>-1.1576656811355996</v>
      </c>
      <c r="N288" s="64">
        <v>139</v>
      </c>
      <c r="O288" s="64">
        <v>-0.59321907122515583</v>
      </c>
      <c r="P288" s="64">
        <v>91</v>
      </c>
      <c r="Q288" s="64">
        <v>0.16390189627395493</v>
      </c>
      <c r="R288" s="64">
        <v>49.8</v>
      </c>
      <c r="S288" s="64">
        <v>-0.41069456576510877</v>
      </c>
      <c r="T288" s="64">
        <v>15</v>
      </c>
      <c r="U288" s="64">
        <v>-0.98938491841130294</v>
      </c>
      <c r="V288" s="65">
        <v>0.154</v>
      </c>
      <c r="W288" s="66">
        <v>16.5</v>
      </c>
      <c r="X288" s="74">
        <f t="shared" si="266"/>
        <v>0</v>
      </c>
      <c r="Y288" s="75">
        <f t="shared" si="267"/>
        <v>0</v>
      </c>
      <c r="Z288" s="75">
        <f t="shared" si="268"/>
        <v>0</v>
      </c>
      <c r="AA288" s="75">
        <f t="shared" si="269"/>
        <v>0</v>
      </c>
      <c r="AB288" s="75">
        <f t="shared" si="270"/>
        <v>0</v>
      </c>
      <c r="AC288" s="75">
        <f t="shared" si="271"/>
        <v>0</v>
      </c>
      <c r="AD288" s="75">
        <f t="shared" si="272"/>
        <v>0</v>
      </c>
      <c r="AE288" s="75">
        <f t="shared" si="273"/>
        <v>0</v>
      </c>
      <c r="AF288" s="75">
        <f t="shared" ref="AF288:AG288" si="303">IF(V$3="Yes",V288*V$4,0)</f>
        <v>0</v>
      </c>
      <c r="AG288" s="76">
        <f t="shared" si="303"/>
        <v>0</v>
      </c>
      <c r="AH288" s="77">
        <f t="shared" si="275"/>
        <v>0</v>
      </c>
      <c r="AI288" s="78">
        <f t="shared" si="276"/>
        <v>0</v>
      </c>
      <c r="AJ288" s="73">
        <f t="shared" si="277"/>
        <v>-2.8364746834385111</v>
      </c>
    </row>
    <row r="289" spans="1:36" ht="15" x14ac:dyDescent="0.25">
      <c r="A289" s="38" t="s">
        <v>462</v>
      </c>
      <c r="B289" s="62" t="s">
        <v>37</v>
      </c>
      <c r="C289" s="62" t="s">
        <v>203</v>
      </c>
      <c r="D289" s="62">
        <v>2</v>
      </c>
      <c r="E289" s="63">
        <v>84</v>
      </c>
      <c r="F289" s="64">
        <v>16.7</v>
      </c>
      <c r="G289" s="64">
        <v>-0.39192807435719934</v>
      </c>
      <c r="H289" s="64">
        <v>31.1</v>
      </c>
      <c r="I289" s="64">
        <v>-0.21577573711090389</v>
      </c>
      <c r="J289" s="64">
        <v>47.8</v>
      </c>
      <c r="K289" s="64">
        <v>-0.33145729046163508</v>
      </c>
      <c r="L289" s="64">
        <v>13.5</v>
      </c>
      <c r="M289" s="64">
        <v>-8.1187992067471793E-2</v>
      </c>
      <c r="N289" s="64">
        <v>142.6</v>
      </c>
      <c r="O289" s="64">
        <v>-0.52629371085350041</v>
      </c>
      <c r="P289" s="64">
        <v>63.2</v>
      </c>
      <c r="Q289" s="64">
        <v>-0.2922131698885741</v>
      </c>
      <c r="R289" s="64">
        <v>31.4</v>
      </c>
      <c r="S289" s="64">
        <v>-0.82948198374400528</v>
      </c>
      <c r="T289" s="64">
        <v>21.5</v>
      </c>
      <c r="U289" s="64">
        <v>-0.69244857759184064</v>
      </c>
      <c r="V289" s="65">
        <v>0.11700000000000001</v>
      </c>
      <c r="W289" s="66">
        <v>16.25</v>
      </c>
      <c r="X289" s="74">
        <f t="shared" si="266"/>
        <v>0</v>
      </c>
      <c r="Y289" s="75">
        <f t="shared" si="267"/>
        <v>0</v>
      </c>
      <c r="Z289" s="75">
        <f t="shared" si="268"/>
        <v>0</v>
      </c>
      <c r="AA289" s="75">
        <f t="shared" si="269"/>
        <v>0</v>
      </c>
      <c r="AB289" s="75">
        <f t="shared" si="270"/>
        <v>0</v>
      </c>
      <c r="AC289" s="75">
        <f t="shared" si="271"/>
        <v>0</v>
      </c>
      <c r="AD289" s="75">
        <f t="shared" si="272"/>
        <v>0</v>
      </c>
      <c r="AE289" s="75">
        <f t="shared" si="273"/>
        <v>0</v>
      </c>
      <c r="AF289" s="75">
        <f t="shared" ref="AF289:AG289" si="304">IF(V$3="Yes",V289*V$4,0)</f>
        <v>0</v>
      </c>
      <c r="AG289" s="76">
        <f t="shared" si="304"/>
        <v>0</v>
      </c>
      <c r="AH289" s="77">
        <f t="shared" si="275"/>
        <v>0</v>
      </c>
      <c r="AI289" s="78">
        <f t="shared" si="276"/>
        <v>0</v>
      </c>
      <c r="AJ289" s="73">
        <f t="shared" si="277"/>
        <v>-2.2720227593008642</v>
      </c>
    </row>
    <row r="290" spans="1:36" ht="15" x14ac:dyDescent="0.25">
      <c r="A290" s="38" t="s">
        <v>463</v>
      </c>
      <c r="B290" s="62" t="s">
        <v>39</v>
      </c>
      <c r="C290" s="62" t="s">
        <v>153</v>
      </c>
      <c r="D290" s="62">
        <v>2</v>
      </c>
      <c r="E290" s="63">
        <v>84</v>
      </c>
      <c r="F290" s="64">
        <v>17.100000000000001</v>
      </c>
      <c r="G290" s="64">
        <v>-0.35416377103098262</v>
      </c>
      <c r="H290" s="64">
        <v>28</v>
      </c>
      <c r="I290" s="64">
        <v>-0.4305572173732572</v>
      </c>
      <c r="J290" s="64">
        <v>45.1</v>
      </c>
      <c r="K290" s="64">
        <v>-0.45461611154408471</v>
      </c>
      <c r="L290" s="64">
        <v>10.199999999999999</v>
      </c>
      <c r="M290" s="64">
        <v>-0.39555758268028801</v>
      </c>
      <c r="N290" s="64">
        <v>145.6</v>
      </c>
      <c r="O290" s="64">
        <v>-0.47052257721045476</v>
      </c>
      <c r="P290" s="64">
        <v>45</v>
      </c>
      <c r="Q290" s="64">
        <v>-0.59082087507411474</v>
      </c>
      <c r="R290" s="64">
        <v>40.1</v>
      </c>
      <c r="S290" s="64">
        <v>-0.63146836763441827</v>
      </c>
      <c r="T290" s="64">
        <v>12.1</v>
      </c>
      <c r="U290" s="64">
        <v>-1.1218642089307553</v>
      </c>
      <c r="V290" s="65">
        <v>0.11700000000000001</v>
      </c>
      <c r="W290" s="66">
        <v>17</v>
      </c>
      <c r="X290" s="74">
        <f t="shared" si="266"/>
        <v>0</v>
      </c>
      <c r="Y290" s="75">
        <f t="shared" si="267"/>
        <v>0</v>
      </c>
      <c r="Z290" s="75">
        <f t="shared" si="268"/>
        <v>0</v>
      </c>
      <c r="AA290" s="75">
        <f t="shared" si="269"/>
        <v>0</v>
      </c>
      <c r="AB290" s="75">
        <f t="shared" si="270"/>
        <v>0</v>
      </c>
      <c r="AC290" s="75">
        <f t="shared" si="271"/>
        <v>0</v>
      </c>
      <c r="AD290" s="75">
        <f t="shared" si="272"/>
        <v>0</v>
      </c>
      <c r="AE290" s="75">
        <f t="shared" si="273"/>
        <v>0</v>
      </c>
      <c r="AF290" s="75">
        <f t="shared" ref="AF290:AG290" si="305">IF(V$3="Yes",V290*V$4,0)</f>
        <v>0</v>
      </c>
      <c r="AG290" s="76">
        <f t="shared" si="305"/>
        <v>0</v>
      </c>
      <c r="AH290" s="77">
        <f t="shared" si="275"/>
        <v>0</v>
      </c>
      <c r="AI290" s="78">
        <f t="shared" si="276"/>
        <v>0</v>
      </c>
      <c r="AJ290" s="73">
        <f t="shared" si="277"/>
        <v>-2.8258336021037893</v>
      </c>
    </row>
    <row r="291" spans="1:36" ht="15" x14ac:dyDescent="0.25">
      <c r="A291" s="38" t="s">
        <v>464</v>
      </c>
      <c r="B291" s="62" t="s">
        <v>81</v>
      </c>
      <c r="C291" s="62" t="s">
        <v>153</v>
      </c>
      <c r="D291" s="62">
        <v>2</v>
      </c>
      <c r="E291" s="63">
        <v>84</v>
      </c>
      <c r="F291" s="64">
        <v>19.2</v>
      </c>
      <c r="G291" s="64">
        <v>-0.15590117856834812</v>
      </c>
      <c r="H291" s="64">
        <v>21.7</v>
      </c>
      <c r="I291" s="64">
        <v>-0.86704861274513634</v>
      </c>
      <c r="J291" s="64">
        <v>40.9</v>
      </c>
      <c r="K291" s="64">
        <v>-0.64619649989456163</v>
      </c>
      <c r="L291" s="64">
        <v>9.8000000000000007</v>
      </c>
      <c r="M291" s="64">
        <v>-0.4336629876030535</v>
      </c>
      <c r="N291" s="64">
        <v>164.8</v>
      </c>
      <c r="O291" s="64">
        <v>-0.11358732189496071</v>
      </c>
      <c r="P291" s="64">
        <v>31.9</v>
      </c>
      <c r="Q291" s="64">
        <v>-0.80575279474063033</v>
      </c>
      <c r="R291" s="64">
        <v>60.9</v>
      </c>
      <c r="S291" s="64">
        <v>-0.15805650383218758</v>
      </c>
      <c r="T291" s="64">
        <v>18.2</v>
      </c>
      <c r="U291" s="64">
        <v>-0.84320087370018304</v>
      </c>
      <c r="V291" s="65">
        <v>0.11600000000000001</v>
      </c>
      <c r="W291" s="66">
        <v>15.5</v>
      </c>
      <c r="X291" s="74">
        <f t="shared" si="266"/>
        <v>0</v>
      </c>
      <c r="Y291" s="75">
        <f t="shared" si="267"/>
        <v>0</v>
      </c>
      <c r="Z291" s="75">
        <f t="shared" si="268"/>
        <v>0</v>
      </c>
      <c r="AA291" s="75">
        <f t="shared" si="269"/>
        <v>0</v>
      </c>
      <c r="AB291" s="75">
        <f t="shared" si="270"/>
        <v>0</v>
      </c>
      <c r="AC291" s="75">
        <f t="shared" si="271"/>
        <v>0</v>
      </c>
      <c r="AD291" s="75">
        <f t="shared" si="272"/>
        <v>0</v>
      </c>
      <c r="AE291" s="75">
        <f t="shared" si="273"/>
        <v>0</v>
      </c>
      <c r="AF291" s="75">
        <f t="shared" ref="AF291:AG291" si="306">IF(V$3="Yes",V291*V$4,0)</f>
        <v>0</v>
      </c>
      <c r="AG291" s="76">
        <f t="shared" si="306"/>
        <v>0</v>
      </c>
      <c r="AH291" s="77">
        <f t="shared" si="275"/>
        <v>0</v>
      </c>
      <c r="AI291" s="78">
        <f t="shared" si="276"/>
        <v>0</v>
      </c>
      <c r="AJ291" s="73">
        <f t="shared" si="277"/>
        <v>-2.4965848861441753</v>
      </c>
    </row>
    <row r="292" spans="1:36" ht="15" x14ac:dyDescent="0.25">
      <c r="A292" s="38" t="s">
        <v>465</v>
      </c>
      <c r="B292" s="62" t="s">
        <v>30</v>
      </c>
      <c r="C292" s="62" t="s">
        <v>181</v>
      </c>
      <c r="D292" s="62">
        <v>2</v>
      </c>
      <c r="E292" s="63">
        <v>84</v>
      </c>
      <c r="F292" s="64">
        <v>7.3</v>
      </c>
      <c r="G292" s="64">
        <v>-1.2793892025232785</v>
      </c>
      <c r="H292" s="64">
        <v>22.6</v>
      </c>
      <c r="I292" s="64">
        <v>-0.80469269912058161</v>
      </c>
      <c r="J292" s="64">
        <v>29.9</v>
      </c>
      <c r="K292" s="64">
        <v>-1.1479546598600974</v>
      </c>
      <c r="L292" s="64">
        <v>6.8</v>
      </c>
      <c r="M292" s="64">
        <v>-0.7194535245237953</v>
      </c>
      <c r="N292" s="64">
        <v>87.3</v>
      </c>
      <c r="O292" s="64">
        <v>-1.5543416076736465</v>
      </c>
      <c r="P292" s="64">
        <v>32.6</v>
      </c>
      <c r="Q292" s="64">
        <v>-0.79426788300272477</v>
      </c>
      <c r="R292" s="64">
        <v>104.4</v>
      </c>
      <c r="S292" s="64">
        <v>0.83201157671574721</v>
      </c>
      <c r="T292" s="64">
        <v>21.7</v>
      </c>
      <c r="U292" s="64">
        <v>-0.68331207479739575</v>
      </c>
      <c r="V292" s="65">
        <v>8.4000000000000005E-2</v>
      </c>
      <c r="W292" s="66">
        <v>17</v>
      </c>
      <c r="X292" s="74">
        <f t="shared" si="266"/>
        <v>0</v>
      </c>
      <c r="Y292" s="75">
        <f t="shared" si="267"/>
        <v>0</v>
      </c>
      <c r="Z292" s="75">
        <f t="shared" si="268"/>
        <v>0</v>
      </c>
      <c r="AA292" s="75">
        <f t="shared" si="269"/>
        <v>0</v>
      </c>
      <c r="AB292" s="75">
        <f t="shared" si="270"/>
        <v>0</v>
      </c>
      <c r="AC292" s="75">
        <f t="shared" si="271"/>
        <v>0</v>
      </c>
      <c r="AD292" s="75">
        <f t="shared" si="272"/>
        <v>0</v>
      </c>
      <c r="AE292" s="75">
        <f t="shared" si="273"/>
        <v>0</v>
      </c>
      <c r="AF292" s="75">
        <f t="shared" ref="AF292:AG292" si="307">IF(V$3="Yes",V292*V$4,0)</f>
        <v>0</v>
      </c>
      <c r="AG292" s="76">
        <f t="shared" si="307"/>
        <v>0</v>
      </c>
      <c r="AH292" s="77">
        <f t="shared" si="275"/>
        <v>0</v>
      </c>
      <c r="AI292" s="78">
        <f t="shared" si="276"/>
        <v>0</v>
      </c>
      <c r="AJ292" s="73">
        <f t="shared" si="277"/>
        <v>-4.5237919822042887</v>
      </c>
    </row>
    <row r="293" spans="1:36" ht="15" x14ac:dyDescent="0.25">
      <c r="A293" s="38" t="s">
        <v>466</v>
      </c>
      <c r="B293" s="62" t="s">
        <v>19</v>
      </c>
      <c r="C293" s="62" t="s">
        <v>183</v>
      </c>
      <c r="D293" s="62">
        <v>2</v>
      </c>
      <c r="E293" s="63">
        <v>84</v>
      </c>
      <c r="F293" s="64">
        <v>14.4</v>
      </c>
      <c r="G293" s="64">
        <v>-0.60907281848294204</v>
      </c>
      <c r="H293" s="64">
        <v>35.799999999999997</v>
      </c>
      <c r="I293" s="64">
        <v>0.10986070070621221</v>
      </c>
      <c r="J293" s="64">
        <v>50.2</v>
      </c>
      <c r="K293" s="64">
        <v>-0.22198278283279071</v>
      </c>
      <c r="L293" s="64">
        <v>10.1</v>
      </c>
      <c r="M293" s="64">
        <v>-0.4050839339109793</v>
      </c>
      <c r="N293" s="64">
        <v>124.3</v>
      </c>
      <c r="O293" s="64">
        <v>-0.86649762607608039</v>
      </c>
      <c r="P293" s="64">
        <v>67.3</v>
      </c>
      <c r="Q293" s="64">
        <v>-0.22494440113798539</v>
      </c>
      <c r="R293" s="64">
        <v>39.9</v>
      </c>
      <c r="S293" s="64">
        <v>-0.6360204047863629</v>
      </c>
      <c r="T293" s="64">
        <v>62.9</v>
      </c>
      <c r="U293" s="64">
        <v>1.1988075008582737</v>
      </c>
      <c r="V293" s="65">
        <v>0.11600000000000001</v>
      </c>
      <c r="W293" s="66">
        <v>16</v>
      </c>
      <c r="X293" s="74">
        <f t="shared" si="266"/>
        <v>0</v>
      </c>
      <c r="Y293" s="75">
        <f t="shared" si="267"/>
        <v>0</v>
      </c>
      <c r="Z293" s="75">
        <f t="shared" si="268"/>
        <v>0</v>
      </c>
      <c r="AA293" s="75">
        <f t="shared" si="269"/>
        <v>0</v>
      </c>
      <c r="AB293" s="75">
        <f t="shared" si="270"/>
        <v>0</v>
      </c>
      <c r="AC293" s="75">
        <f t="shared" si="271"/>
        <v>0</v>
      </c>
      <c r="AD293" s="75">
        <f t="shared" si="272"/>
        <v>0</v>
      </c>
      <c r="AE293" s="75">
        <f t="shared" si="273"/>
        <v>0</v>
      </c>
      <c r="AF293" s="75">
        <f t="shared" ref="AF293:AG293" si="308">IF(V$3="Yes",V293*V$4,0)</f>
        <v>0</v>
      </c>
      <c r="AG293" s="76">
        <f t="shared" si="308"/>
        <v>0</v>
      </c>
      <c r="AH293" s="77">
        <f t="shared" si="275"/>
        <v>0</v>
      </c>
      <c r="AI293" s="78">
        <f t="shared" si="276"/>
        <v>0</v>
      </c>
      <c r="AJ293" s="73">
        <f t="shared" si="277"/>
        <v>-2.6470776783350951</v>
      </c>
    </row>
    <row r="294" spans="1:36" ht="15" x14ac:dyDescent="0.25">
      <c r="A294" s="38" t="s">
        <v>467</v>
      </c>
      <c r="B294" s="62" t="s">
        <v>79</v>
      </c>
      <c r="C294" s="62" t="s">
        <v>186</v>
      </c>
      <c r="D294" s="62">
        <v>1</v>
      </c>
      <c r="E294" s="63">
        <v>84</v>
      </c>
      <c r="F294" s="64">
        <v>15.8</v>
      </c>
      <c r="G294" s="64">
        <v>-0.47689775684118546</v>
      </c>
      <c r="H294" s="64">
        <v>27</v>
      </c>
      <c r="I294" s="64">
        <v>-0.4998415658449839</v>
      </c>
      <c r="J294" s="64">
        <v>42.8</v>
      </c>
      <c r="K294" s="64">
        <v>-0.55952918135506025</v>
      </c>
      <c r="L294" s="64">
        <v>14.5</v>
      </c>
      <c r="M294" s="64">
        <v>1.4075520239442167E-2</v>
      </c>
      <c r="N294" s="64">
        <v>171.5</v>
      </c>
      <c r="O294" s="64">
        <v>1.096820990784138E-2</v>
      </c>
      <c r="P294" s="64">
        <v>23.1</v>
      </c>
      <c r="Q294" s="64">
        <v>-0.95013454230286987</v>
      </c>
      <c r="R294" s="64">
        <v>46.2</v>
      </c>
      <c r="S294" s="64">
        <v>-0.4926312345001102</v>
      </c>
      <c r="T294" s="64">
        <v>4.8</v>
      </c>
      <c r="U294" s="64">
        <v>-1.4553465609279976</v>
      </c>
      <c r="V294" s="65">
        <v>9.1999999999999998E-2</v>
      </c>
      <c r="W294" s="66">
        <v>16.25</v>
      </c>
      <c r="X294" s="74">
        <f t="shared" si="266"/>
        <v>0</v>
      </c>
      <c r="Y294" s="75">
        <f t="shared" si="267"/>
        <v>0</v>
      </c>
      <c r="Z294" s="75">
        <f t="shared" si="268"/>
        <v>0</v>
      </c>
      <c r="AA294" s="75">
        <f t="shared" si="269"/>
        <v>0</v>
      </c>
      <c r="AB294" s="75">
        <f t="shared" si="270"/>
        <v>0</v>
      </c>
      <c r="AC294" s="75">
        <f t="shared" si="271"/>
        <v>0</v>
      </c>
      <c r="AD294" s="75">
        <f t="shared" si="272"/>
        <v>0</v>
      </c>
      <c r="AE294" s="75">
        <f t="shared" si="273"/>
        <v>0</v>
      </c>
      <c r="AF294" s="75">
        <f t="shared" ref="AF294:AG294" si="309">IF(V$3="Yes",V294*V$4,0)</f>
        <v>0</v>
      </c>
      <c r="AG294" s="76">
        <f t="shared" si="309"/>
        <v>0</v>
      </c>
      <c r="AH294" s="77">
        <f t="shared" si="275"/>
        <v>0</v>
      </c>
      <c r="AI294" s="78">
        <f t="shared" si="276"/>
        <v>0</v>
      </c>
      <c r="AJ294" s="73">
        <f t="shared" si="277"/>
        <v>-2.2964670153217424</v>
      </c>
    </row>
    <row r="295" spans="1:36" ht="15" x14ac:dyDescent="0.25">
      <c r="A295" s="38" t="s">
        <v>468</v>
      </c>
      <c r="B295" s="62" t="s">
        <v>70</v>
      </c>
      <c r="C295" s="62" t="s">
        <v>186</v>
      </c>
      <c r="D295" s="62">
        <v>2</v>
      </c>
      <c r="E295" s="63">
        <v>84</v>
      </c>
      <c r="F295" s="64">
        <v>20.9</v>
      </c>
      <c r="G295" s="64">
        <v>4.5971105680703561E-3</v>
      </c>
      <c r="H295" s="64">
        <v>25.1</v>
      </c>
      <c r="I295" s="64">
        <v>-0.63148182794126484</v>
      </c>
      <c r="J295" s="64">
        <v>46</v>
      </c>
      <c r="K295" s="64">
        <v>-0.41356317118326763</v>
      </c>
      <c r="L295" s="64">
        <v>9.1</v>
      </c>
      <c r="M295" s="64">
        <v>-0.50034744621789329</v>
      </c>
      <c r="N295" s="64">
        <v>143.4</v>
      </c>
      <c r="O295" s="64">
        <v>-0.51142140854868812</v>
      </c>
      <c r="P295" s="64">
        <v>48.1</v>
      </c>
      <c r="Q295" s="64">
        <v>-0.53995912309196226</v>
      </c>
      <c r="R295" s="64">
        <v>38.5</v>
      </c>
      <c r="S295" s="64">
        <v>-0.66788466484997466</v>
      </c>
      <c r="T295" s="64">
        <v>17.3</v>
      </c>
      <c r="U295" s="64">
        <v>-0.88431513627518543</v>
      </c>
      <c r="V295" s="65">
        <v>0.14599999999999999</v>
      </c>
      <c r="W295" s="66">
        <v>15.25</v>
      </c>
      <c r="X295" s="74">
        <f t="shared" si="266"/>
        <v>0</v>
      </c>
      <c r="Y295" s="75">
        <f t="shared" si="267"/>
        <v>0</v>
      </c>
      <c r="Z295" s="75">
        <f t="shared" si="268"/>
        <v>0</v>
      </c>
      <c r="AA295" s="75">
        <f t="shared" si="269"/>
        <v>0</v>
      </c>
      <c r="AB295" s="75">
        <f t="shared" si="270"/>
        <v>0</v>
      </c>
      <c r="AC295" s="75">
        <f t="shared" si="271"/>
        <v>0</v>
      </c>
      <c r="AD295" s="75">
        <f t="shared" si="272"/>
        <v>0</v>
      </c>
      <c r="AE295" s="75">
        <f t="shared" si="273"/>
        <v>0</v>
      </c>
      <c r="AF295" s="75">
        <f t="shared" ref="AF295:AG295" si="310">IF(V$3="Yes",V295*V$4,0)</f>
        <v>0</v>
      </c>
      <c r="AG295" s="76">
        <f t="shared" si="310"/>
        <v>0</v>
      </c>
      <c r="AH295" s="77">
        <f t="shared" si="275"/>
        <v>0</v>
      </c>
      <c r="AI295" s="78">
        <f t="shared" si="276"/>
        <v>0</v>
      </c>
      <c r="AJ295" s="73">
        <f t="shared" si="277"/>
        <v>-2.7752880148525012</v>
      </c>
    </row>
    <row r="296" spans="1:36" ht="15" x14ac:dyDescent="0.25">
      <c r="A296" s="38" t="s">
        <v>469</v>
      </c>
      <c r="B296" s="62" t="s">
        <v>61</v>
      </c>
      <c r="C296" s="62" t="s">
        <v>181</v>
      </c>
      <c r="D296" s="62"/>
      <c r="E296" s="63">
        <v>84</v>
      </c>
      <c r="F296" s="64">
        <v>7.2</v>
      </c>
      <c r="G296" s="64">
        <v>-1.2888302783548327</v>
      </c>
      <c r="H296" s="64">
        <v>16</v>
      </c>
      <c r="I296" s="64">
        <v>-1.2619693990339789</v>
      </c>
      <c r="J296" s="64">
        <v>23.3</v>
      </c>
      <c r="K296" s="64">
        <v>-1.4490095558394183</v>
      </c>
      <c r="L296" s="64">
        <v>4.0999999999999996</v>
      </c>
      <c r="M296" s="64">
        <v>-0.97666500775246312</v>
      </c>
      <c r="N296" s="64">
        <v>127.8</v>
      </c>
      <c r="O296" s="64">
        <v>-0.801431303492527</v>
      </c>
      <c r="P296" s="64">
        <v>75.7</v>
      </c>
      <c r="Q296" s="64">
        <v>-8.7125460283120418E-2</v>
      </c>
      <c r="R296" s="64">
        <v>96.7</v>
      </c>
      <c r="S296" s="64">
        <v>0.65675814636588326</v>
      </c>
      <c r="T296" s="64">
        <v>52.9</v>
      </c>
      <c r="U296" s="64">
        <v>0.74198236113602389</v>
      </c>
      <c r="V296" s="65">
        <v>5.7000000000000002E-2</v>
      </c>
      <c r="W296" s="66">
        <v>17.5</v>
      </c>
      <c r="X296" s="74">
        <f t="shared" si="266"/>
        <v>0</v>
      </c>
      <c r="Y296" s="75">
        <f t="shared" si="267"/>
        <v>0</v>
      </c>
      <c r="Z296" s="75">
        <f t="shared" si="268"/>
        <v>0</v>
      </c>
      <c r="AA296" s="75">
        <f t="shared" si="269"/>
        <v>0</v>
      </c>
      <c r="AB296" s="75">
        <f t="shared" si="270"/>
        <v>0</v>
      </c>
      <c r="AC296" s="75">
        <f t="shared" si="271"/>
        <v>0</v>
      </c>
      <c r="AD296" s="75">
        <f t="shared" si="272"/>
        <v>0</v>
      </c>
      <c r="AE296" s="75">
        <f t="shared" si="273"/>
        <v>0</v>
      </c>
      <c r="AF296" s="75">
        <f t="shared" ref="AF296:AG296" si="311">IF(V$3="Yes",V296*V$4,0)</f>
        <v>0</v>
      </c>
      <c r="AG296" s="76">
        <f t="shared" si="311"/>
        <v>0</v>
      </c>
      <c r="AH296" s="77">
        <f t="shared" si="275"/>
        <v>0</v>
      </c>
      <c r="AI296" s="78">
        <f t="shared" si="276"/>
        <v>0</v>
      </c>
      <c r="AJ296" s="73">
        <f t="shared" si="277"/>
        <v>-4.0427760997700446</v>
      </c>
    </row>
    <row r="297" spans="1:36" ht="15" x14ac:dyDescent="0.25">
      <c r="A297" s="38" t="s">
        <v>470</v>
      </c>
      <c r="B297" s="62" t="s">
        <v>81</v>
      </c>
      <c r="C297" s="62" t="s">
        <v>179</v>
      </c>
      <c r="D297" s="62"/>
      <c r="E297" s="63">
        <v>84</v>
      </c>
      <c r="F297" s="64">
        <v>17.2</v>
      </c>
      <c r="G297" s="64">
        <v>-0.34472269519942889</v>
      </c>
      <c r="H297" s="64">
        <v>21.9</v>
      </c>
      <c r="I297" s="64">
        <v>-0.85319174305079082</v>
      </c>
      <c r="J297" s="64">
        <v>39.1</v>
      </c>
      <c r="K297" s="64">
        <v>-0.72830238061619479</v>
      </c>
      <c r="L297" s="64">
        <v>5.7</v>
      </c>
      <c r="M297" s="64">
        <v>-0.82424338806140063</v>
      </c>
      <c r="N297" s="64">
        <v>129.19999999999999</v>
      </c>
      <c r="O297" s="64">
        <v>-0.77540477445910572</v>
      </c>
      <c r="P297" s="64">
        <v>115.2</v>
      </c>
      <c r="Q297" s="64">
        <v>0.56095170207011347</v>
      </c>
      <c r="R297" s="64">
        <v>57.6</v>
      </c>
      <c r="S297" s="64">
        <v>-0.23316511683927219</v>
      </c>
      <c r="T297" s="64">
        <v>16.5</v>
      </c>
      <c r="U297" s="64">
        <v>-0.92086114745296543</v>
      </c>
      <c r="V297" s="65">
        <v>0.13300000000000001</v>
      </c>
      <c r="W297" s="66">
        <v>12.75</v>
      </c>
      <c r="X297" s="74">
        <f t="shared" si="266"/>
        <v>0</v>
      </c>
      <c r="Y297" s="75">
        <f t="shared" si="267"/>
        <v>0</v>
      </c>
      <c r="Z297" s="75">
        <f t="shared" si="268"/>
        <v>0</v>
      </c>
      <c r="AA297" s="75">
        <f t="shared" si="269"/>
        <v>0</v>
      </c>
      <c r="AB297" s="75">
        <f t="shared" si="270"/>
        <v>0</v>
      </c>
      <c r="AC297" s="75">
        <f t="shared" si="271"/>
        <v>0</v>
      </c>
      <c r="AD297" s="75">
        <f t="shared" si="272"/>
        <v>0</v>
      </c>
      <c r="AE297" s="75">
        <f t="shared" si="273"/>
        <v>0</v>
      </c>
      <c r="AF297" s="75">
        <f t="shared" ref="AF297:AG297" si="312">IF(V$3="Yes",V297*V$4,0)</f>
        <v>0</v>
      </c>
      <c r="AG297" s="76">
        <f t="shared" si="312"/>
        <v>0</v>
      </c>
      <c r="AH297" s="77">
        <f t="shared" si="275"/>
        <v>0</v>
      </c>
      <c r="AI297" s="78">
        <f t="shared" si="276"/>
        <v>0</v>
      </c>
      <c r="AJ297" s="73">
        <f t="shared" si="277"/>
        <v>-2.6194512823890519</v>
      </c>
    </row>
    <row r="298" spans="1:36" ht="15" x14ac:dyDescent="0.25">
      <c r="A298" s="38" t="s">
        <v>471</v>
      </c>
      <c r="B298" s="62" t="s">
        <v>58</v>
      </c>
      <c r="C298" s="62" t="s">
        <v>186</v>
      </c>
      <c r="D298" s="62">
        <v>2</v>
      </c>
      <c r="E298" s="63">
        <v>84</v>
      </c>
      <c r="F298" s="64">
        <v>19.2</v>
      </c>
      <c r="G298" s="64">
        <v>-0.15590117856834812</v>
      </c>
      <c r="H298" s="64">
        <v>21.2</v>
      </c>
      <c r="I298" s="64">
        <v>-0.90169078698099936</v>
      </c>
      <c r="J298" s="64">
        <v>40.299999999999997</v>
      </c>
      <c r="K298" s="64">
        <v>-0.67356512680177283</v>
      </c>
      <c r="L298" s="64">
        <v>6</v>
      </c>
      <c r="M298" s="64">
        <v>-0.7956643343693266</v>
      </c>
      <c r="N298" s="64">
        <v>183.8</v>
      </c>
      <c r="O298" s="64">
        <v>0.23962985784433025</v>
      </c>
      <c r="P298" s="64">
        <v>72.2</v>
      </c>
      <c r="Q298" s="64">
        <v>-0.1445500189726473</v>
      </c>
      <c r="R298" s="64">
        <v>21.9</v>
      </c>
      <c r="S298" s="64">
        <v>-1.0457037484613705</v>
      </c>
      <c r="T298" s="64">
        <v>30.3</v>
      </c>
      <c r="U298" s="64">
        <v>-0.29044245463626073</v>
      </c>
      <c r="V298" s="65">
        <v>0.104</v>
      </c>
      <c r="W298" s="66">
        <v>14.75</v>
      </c>
      <c r="X298" s="74">
        <f t="shared" si="266"/>
        <v>0</v>
      </c>
      <c r="Y298" s="75">
        <f t="shared" si="267"/>
        <v>0</v>
      </c>
      <c r="Z298" s="75">
        <f t="shared" si="268"/>
        <v>0</v>
      </c>
      <c r="AA298" s="75">
        <f t="shared" si="269"/>
        <v>0</v>
      </c>
      <c r="AB298" s="75">
        <f t="shared" si="270"/>
        <v>0</v>
      </c>
      <c r="AC298" s="75">
        <f t="shared" si="271"/>
        <v>0</v>
      </c>
      <c r="AD298" s="75">
        <f t="shared" si="272"/>
        <v>0</v>
      </c>
      <c r="AE298" s="75">
        <f t="shared" si="273"/>
        <v>0</v>
      </c>
      <c r="AF298" s="75">
        <f t="shared" ref="AF298:AG298" si="313">IF(V$3="Yes",V298*V$4,0)</f>
        <v>0</v>
      </c>
      <c r="AG298" s="76">
        <f t="shared" si="313"/>
        <v>0</v>
      </c>
      <c r="AH298" s="77">
        <f t="shared" si="275"/>
        <v>0</v>
      </c>
      <c r="AI298" s="78">
        <f t="shared" si="276"/>
        <v>0</v>
      </c>
      <c r="AJ298" s="73">
        <f t="shared" si="277"/>
        <v>-2.7800113840587271</v>
      </c>
    </row>
    <row r="299" spans="1:36" ht="15" x14ac:dyDescent="0.25">
      <c r="A299" s="38" t="s">
        <v>472</v>
      </c>
      <c r="B299" s="62" t="s">
        <v>32</v>
      </c>
      <c r="C299" s="62" t="s">
        <v>183</v>
      </c>
      <c r="D299" s="62"/>
      <c r="E299" s="63">
        <v>84</v>
      </c>
      <c r="F299" s="64">
        <v>16.5</v>
      </c>
      <c r="G299" s="64">
        <v>-0.41081022602030715</v>
      </c>
      <c r="H299" s="64">
        <v>13.3</v>
      </c>
      <c r="I299" s="64">
        <v>-1.4490371399076412</v>
      </c>
      <c r="J299" s="64">
        <v>29.7</v>
      </c>
      <c r="K299" s="64">
        <v>-1.1570775354958343</v>
      </c>
      <c r="L299" s="64">
        <v>0.6</v>
      </c>
      <c r="M299" s="64">
        <v>-1.3100873008266618</v>
      </c>
      <c r="N299" s="64">
        <v>113.8</v>
      </c>
      <c r="O299" s="64">
        <v>-1.0616965938267409</v>
      </c>
      <c r="P299" s="64">
        <v>303.89999999999998</v>
      </c>
      <c r="Q299" s="64">
        <v>3.6569557662740424</v>
      </c>
      <c r="R299" s="64">
        <v>53.6</v>
      </c>
      <c r="S299" s="64">
        <v>-0.32420585987816258</v>
      </c>
      <c r="T299" s="64">
        <v>89.1</v>
      </c>
      <c r="U299" s="64">
        <v>2.3956893669305681</v>
      </c>
      <c r="V299" s="65">
        <v>0.14499999999999999</v>
      </c>
      <c r="W299" s="66">
        <v>13.75</v>
      </c>
      <c r="X299" s="74">
        <f t="shared" si="266"/>
        <v>0</v>
      </c>
      <c r="Y299" s="75">
        <f t="shared" si="267"/>
        <v>0</v>
      </c>
      <c r="Z299" s="75">
        <f t="shared" si="268"/>
        <v>0</v>
      </c>
      <c r="AA299" s="75">
        <f t="shared" si="269"/>
        <v>0</v>
      </c>
      <c r="AB299" s="75">
        <f t="shared" si="270"/>
        <v>0</v>
      </c>
      <c r="AC299" s="75">
        <f t="shared" si="271"/>
        <v>0</v>
      </c>
      <c r="AD299" s="75">
        <f t="shared" si="272"/>
        <v>0</v>
      </c>
      <c r="AE299" s="75">
        <f t="shared" si="273"/>
        <v>0</v>
      </c>
      <c r="AF299" s="75">
        <f t="shared" ref="AF299:AG299" si="314">IF(V$3="Yes",V299*V$4,0)</f>
        <v>0</v>
      </c>
      <c r="AG299" s="76">
        <f t="shared" si="314"/>
        <v>0</v>
      </c>
      <c r="AH299" s="77">
        <f t="shared" si="275"/>
        <v>0</v>
      </c>
      <c r="AI299" s="78">
        <f t="shared" si="276"/>
        <v>0</v>
      </c>
      <c r="AJ299" s="73">
        <f t="shared" si="277"/>
        <v>-1.4042460975097559</v>
      </c>
    </row>
    <row r="300" spans="1:36" ht="15" x14ac:dyDescent="0.25">
      <c r="A300" s="38" t="s">
        <v>473</v>
      </c>
      <c r="B300" s="62" t="s">
        <v>70</v>
      </c>
      <c r="C300" s="62" t="s">
        <v>153</v>
      </c>
      <c r="D300" s="62">
        <v>2</v>
      </c>
      <c r="E300" s="63">
        <v>84</v>
      </c>
      <c r="F300" s="64">
        <v>19.2</v>
      </c>
      <c r="G300" s="64">
        <v>-0.15590117856834812</v>
      </c>
      <c r="H300" s="64">
        <v>27.3</v>
      </c>
      <c r="I300" s="64">
        <v>-0.47905626130346574</v>
      </c>
      <c r="J300" s="64">
        <v>46.5</v>
      </c>
      <c r="K300" s="64">
        <v>-0.39075598209392531</v>
      </c>
      <c r="L300" s="64">
        <v>9.3000000000000007</v>
      </c>
      <c r="M300" s="64">
        <v>-0.48129474375651038</v>
      </c>
      <c r="N300" s="64">
        <v>132.30000000000001</v>
      </c>
      <c r="O300" s="64">
        <v>-0.71777460302795792</v>
      </c>
      <c r="P300" s="64">
        <v>27.8</v>
      </c>
      <c r="Q300" s="64">
        <v>-0.87302156349121929</v>
      </c>
      <c r="R300" s="64">
        <v>46.4</v>
      </c>
      <c r="S300" s="64">
        <v>-0.48807919734816563</v>
      </c>
      <c r="T300" s="64">
        <v>18.600000000000001</v>
      </c>
      <c r="U300" s="64">
        <v>-0.82492786811129293</v>
      </c>
      <c r="V300" s="65">
        <v>0.14499999999999999</v>
      </c>
      <c r="W300" s="66">
        <v>14.75</v>
      </c>
      <c r="X300" s="74">
        <f t="shared" si="266"/>
        <v>0</v>
      </c>
      <c r="Y300" s="75">
        <f t="shared" si="267"/>
        <v>0</v>
      </c>
      <c r="Z300" s="75">
        <f t="shared" si="268"/>
        <v>0</v>
      </c>
      <c r="AA300" s="75">
        <f t="shared" si="269"/>
        <v>0</v>
      </c>
      <c r="AB300" s="75">
        <f t="shared" si="270"/>
        <v>0</v>
      </c>
      <c r="AC300" s="75">
        <f t="shared" si="271"/>
        <v>0</v>
      </c>
      <c r="AD300" s="75">
        <f t="shared" si="272"/>
        <v>0</v>
      </c>
      <c r="AE300" s="75">
        <f t="shared" si="273"/>
        <v>0</v>
      </c>
      <c r="AF300" s="75">
        <f t="shared" ref="AF300:AG300" si="315">IF(V$3="Yes",V300*V$4,0)</f>
        <v>0</v>
      </c>
      <c r="AG300" s="76">
        <f t="shared" si="315"/>
        <v>0</v>
      </c>
      <c r="AH300" s="77">
        <f t="shared" si="275"/>
        <v>0</v>
      </c>
      <c r="AI300" s="78">
        <f t="shared" si="276"/>
        <v>0</v>
      </c>
      <c r="AJ300" s="73">
        <f t="shared" si="277"/>
        <v>-3.1227370636442142</v>
      </c>
    </row>
    <row r="301" spans="1:36" ht="15" x14ac:dyDescent="0.25">
      <c r="A301" s="38" t="s">
        <v>474</v>
      </c>
      <c r="B301" s="62" t="s">
        <v>66</v>
      </c>
      <c r="C301" s="62" t="s">
        <v>153</v>
      </c>
      <c r="D301" s="62"/>
      <c r="E301" s="63">
        <v>84</v>
      </c>
      <c r="F301" s="64">
        <v>13.5</v>
      </c>
      <c r="G301" s="64">
        <v>-0.69404250096692832</v>
      </c>
      <c r="H301" s="64">
        <v>40.799999999999997</v>
      </c>
      <c r="I301" s="64">
        <v>0.45628244306484567</v>
      </c>
      <c r="J301" s="64">
        <v>54.3</v>
      </c>
      <c r="K301" s="64">
        <v>-3.4963832300182338E-2</v>
      </c>
      <c r="L301" s="64">
        <v>5.4</v>
      </c>
      <c r="M301" s="64">
        <v>-0.85282244175347477</v>
      </c>
      <c r="N301" s="64">
        <v>97.5</v>
      </c>
      <c r="O301" s="64">
        <v>-1.3647197532872903</v>
      </c>
      <c r="P301" s="64">
        <v>16.899999999999999</v>
      </c>
      <c r="Q301" s="64">
        <v>-1.0518580462671749</v>
      </c>
      <c r="R301" s="64">
        <v>36.4</v>
      </c>
      <c r="S301" s="64">
        <v>-0.71568105494539214</v>
      </c>
      <c r="T301" s="64">
        <v>16.3</v>
      </c>
      <c r="U301" s="64">
        <v>-0.92999765024741032</v>
      </c>
      <c r="V301" s="65">
        <v>0.13900000000000001</v>
      </c>
      <c r="W301" s="66">
        <v>17.5</v>
      </c>
      <c r="X301" s="74">
        <f t="shared" si="266"/>
        <v>0</v>
      </c>
      <c r="Y301" s="75">
        <f t="shared" si="267"/>
        <v>0</v>
      </c>
      <c r="Z301" s="75">
        <f t="shared" si="268"/>
        <v>0</v>
      </c>
      <c r="AA301" s="75">
        <f t="shared" si="269"/>
        <v>0</v>
      </c>
      <c r="AB301" s="75">
        <f t="shared" si="270"/>
        <v>0</v>
      </c>
      <c r="AC301" s="75">
        <f t="shared" si="271"/>
        <v>0</v>
      </c>
      <c r="AD301" s="75">
        <f t="shared" si="272"/>
        <v>0</v>
      </c>
      <c r="AE301" s="75">
        <f t="shared" si="273"/>
        <v>0</v>
      </c>
      <c r="AF301" s="75">
        <f t="shared" ref="AF301:AG301" si="316">IF(V$3="Yes",V301*V$4,0)</f>
        <v>0</v>
      </c>
      <c r="AG301" s="76">
        <f t="shared" si="316"/>
        <v>0</v>
      </c>
      <c r="AH301" s="77">
        <f t="shared" si="275"/>
        <v>0</v>
      </c>
      <c r="AI301" s="78">
        <f t="shared" si="276"/>
        <v>0</v>
      </c>
      <c r="AJ301" s="73">
        <f t="shared" si="277"/>
        <v>-4.2007739383061988</v>
      </c>
    </row>
    <row r="302" spans="1:36" ht="15" x14ac:dyDescent="0.25">
      <c r="A302" s="38" t="s">
        <v>475</v>
      </c>
      <c r="B302" s="62" t="s">
        <v>53</v>
      </c>
      <c r="C302" s="62" t="s">
        <v>183</v>
      </c>
      <c r="D302" s="62">
        <v>2</v>
      </c>
      <c r="E302" s="63">
        <v>84</v>
      </c>
      <c r="F302" s="64">
        <v>14.1</v>
      </c>
      <c r="G302" s="64">
        <v>-0.63739604597760424</v>
      </c>
      <c r="H302" s="64">
        <v>24.5</v>
      </c>
      <c r="I302" s="64">
        <v>-0.67305243702430084</v>
      </c>
      <c r="J302" s="64">
        <v>38.700000000000003</v>
      </c>
      <c r="K302" s="64">
        <v>-0.74654813188766855</v>
      </c>
      <c r="L302" s="64">
        <v>9.6</v>
      </c>
      <c r="M302" s="64">
        <v>-0.45271569006443618</v>
      </c>
      <c r="N302" s="64">
        <v>136.69999999999999</v>
      </c>
      <c r="O302" s="64">
        <v>-0.63597694035149133</v>
      </c>
      <c r="P302" s="64">
        <v>123.7</v>
      </c>
      <c r="Q302" s="64">
        <v>0.70041134460182208</v>
      </c>
      <c r="R302" s="64">
        <v>53.1</v>
      </c>
      <c r="S302" s="64">
        <v>-0.33558595275802411</v>
      </c>
      <c r="T302" s="64">
        <v>57.8</v>
      </c>
      <c r="U302" s="64">
        <v>0.96582667959992619</v>
      </c>
      <c r="V302" s="65">
        <v>0.10299999999999999</v>
      </c>
      <c r="W302" s="66">
        <v>16.75</v>
      </c>
      <c r="X302" s="74">
        <f t="shared" si="266"/>
        <v>0</v>
      </c>
      <c r="Y302" s="75">
        <f t="shared" si="267"/>
        <v>0</v>
      </c>
      <c r="Z302" s="75">
        <f t="shared" si="268"/>
        <v>0</v>
      </c>
      <c r="AA302" s="75">
        <f t="shared" si="269"/>
        <v>0</v>
      </c>
      <c r="AB302" s="75">
        <f t="shared" si="270"/>
        <v>0</v>
      </c>
      <c r="AC302" s="75">
        <f t="shared" si="271"/>
        <v>0</v>
      </c>
      <c r="AD302" s="75">
        <f t="shared" si="272"/>
        <v>0</v>
      </c>
      <c r="AE302" s="75">
        <f t="shared" si="273"/>
        <v>0</v>
      </c>
      <c r="AF302" s="75">
        <f t="shared" ref="AF302:AG302" si="317">IF(V$3="Yes",V302*V$4,0)</f>
        <v>0</v>
      </c>
      <c r="AG302" s="76">
        <f t="shared" si="317"/>
        <v>0</v>
      </c>
      <c r="AH302" s="77">
        <f t="shared" si="275"/>
        <v>0</v>
      </c>
      <c r="AI302" s="78">
        <f t="shared" si="276"/>
        <v>0</v>
      </c>
      <c r="AJ302" s="73">
        <f t="shared" si="277"/>
        <v>-2.1798094343626189</v>
      </c>
    </row>
    <row r="303" spans="1:36" ht="15" x14ac:dyDescent="0.25">
      <c r="A303" s="38" t="s">
        <v>476</v>
      </c>
      <c r="B303" s="62" t="s">
        <v>70</v>
      </c>
      <c r="C303" s="62" t="s">
        <v>153</v>
      </c>
      <c r="D303" s="62">
        <v>1</v>
      </c>
      <c r="E303" s="63">
        <v>84</v>
      </c>
      <c r="F303" s="64">
        <v>13.9</v>
      </c>
      <c r="G303" s="64">
        <v>-0.65627819764071227</v>
      </c>
      <c r="H303" s="64">
        <v>31.6</v>
      </c>
      <c r="I303" s="64">
        <v>-0.18113356287504054</v>
      </c>
      <c r="J303" s="64">
        <v>45.5</v>
      </c>
      <c r="K303" s="64">
        <v>-0.43637036027261061</v>
      </c>
      <c r="L303" s="64">
        <v>11.8</v>
      </c>
      <c r="M303" s="64">
        <v>-0.24313596298922555</v>
      </c>
      <c r="N303" s="64">
        <v>91.8</v>
      </c>
      <c r="O303" s="64">
        <v>-1.4706849072090777</v>
      </c>
      <c r="P303" s="64">
        <v>28.8</v>
      </c>
      <c r="Q303" s="64">
        <v>-0.85661454672278292</v>
      </c>
      <c r="R303" s="64">
        <v>92.4</v>
      </c>
      <c r="S303" s="64">
        <v>0.55888934759907571</v>
      </c>
      <c r="T303" s="64">
        <v>16.5</v>
      </c>
      <c r="U303" s="64">
        <v>-0.92086114745296543</v>
      </c>
      <c r="V303" s="65">
        <v>0.151</v>
      </c>
      <c r="W303" s="66">
        <v>19.25</v>
      </c>
      <c r="X303" s="74">
        <f t="shared" si="266"/>
        <v>0</v>
      </c>
      <c r="Y303" s="75">
        <f t="shared" si="267"/>
        <v>0</v>
      </c>
      <c r="Z303" s="75">
        <f t="shared" si="268"/>
        <v>0</v>
      </c>
      <c r="AA303" s="75">
        <f t="shared" si="269"/>
        <v>0</v>
      </c>
      <c r="AB303" s="75">
        <f t="shared" si="270"/>
        <v>0</v>
      </c>
      <c r="AC303" s="75">
        <f t="shared" si="271"/>
        <v>0</v>
      </c>
      <c r="AD303" s="75">
        <f t="shared" si="272"/>
        <v>0</v>
      </c>
      <c r="AE303" s="75">
        <f t="shared" si="273"/>
        <v>0</v>
      </c>
      <c r="AF303" s="75">
        <f t="shared" ref="AF303:AG303" si="318">IF(V$3="Yes",V303*V$4,0)</f>
        <v>0</v>
      </c>
      <c r="AG303" s="76">
        <f t="shared" si="318"/>
        <v>0</v>
      </c>
      <c r="AH303" s="77">
        <f t="shared" si="275"/>
        <v>0</v>
      </c>
      <c r="AI303" s="78">
        <f t="shared" si="276"/>
        <v>0</v>
      </c>
      <c r="AJ303" s="73">
        <f t="shared" si="277"/>
        <v>-2.9091267259883864</v>
      </c>
    </row>
    <row r="304" spans="1:36" ht="15" x14ac:dyDescent="0.25">
      <c r="A304" s="38" t="s">
        <v>477</v>
      </c>
      <c r="B304" s="62" t="s">
        <v>70</v>
      </c>
      <c r="C304" s="62" t="s">
        <v>181</v>
      </c>
      <c r="D304" s="62"/>
      <c r="E304" s="63">
        <v>84</v>
      </c>
      <c r="F304" s="64">
        <v>5.3</v>
      </c>
      <c r="G304" s="64">
        <v>-1.4682107191543594</v>
      </c>
      <c r="H304" s="64">
        <v>20.5</v>
      </c>
      <c r="I304" s="64">
        <v>-0.95018983091120823</v>
      </c>
      <c r="J304" s="64">
        <v>25.8</v>
      </c>
      <c r="K304" s="64">
        <v>-1.3349736103927057</v>
      </c>
      <c r="L304" s="64">
        <v>1.1000000000000001</v>
      </c>
      <c r="M304" s="64">
        <v>-1.2624555446732049</v>
      </c>
      <c r="N304" s="64">
        <v>105.5</v>
      </c>
      <c r="O304" s="64">
        <v>-1.2159967302391679</v>
      </c>
      <c r="P304" s="64">
        <v>91.4</v>
      </c>
      <c r="Q304" s="64">
        <v>0.17046470298132974</v>
      </c>
      <c r="R304" s="64">
        <v>92.2</v>
      </c>
      <c r="S304" s="64">
        <v>0.55433731044713108</v>
      </c>
      <c r="T304" s="64">
        <v>24.5</v>
      </c>
      <c r="U304" s="64">
        <v>-0.55540103567516563</v>
      </c>
      <c r="V304" s="65">
        <v>0.05</v>
      </c>
      <c r="W304" s="66">
        <v>18.75</v>
      </c>
      <c r="X304" s="74">
        <f t="shared" si="266"/>
        <v>0</v>
      </c>
      <c r="Y304" s="75">
        <f t="shared" si="267"/>
        <v>0</v>
      </c>
      <c r="Z304" s="75">
        <f t="shared" si="268"/>
        <v>0</v>
      </c>
      <c r="AA304" s="75">
        <f t="shared" si="269"/>
        <v>0</v>
      </c>
      <c r="AB304" s="75">
        <f t="shared" si="270"/>
        <v>0</v>
      </c>
      <c r="AC304" s="75">
        <f t="shared" si="271"/>
        <v>0</v>
      </c>
      <c r="AD304" s="75">
        <f t="shared" si="272"/>
        <v>0</v>
      </c>
      <c r="AE304" s="75">
        <f t="shared" si="273"/>
        <v>0</v>
      </c>
      <c r="AF304" s="75">
        <f t="shared" ref="AF304:AG304" si="319">IF(V$3="Yes",V304*V$4,0)</f>
        <v>0</v>
      </c>
      <c r="AG304" s="76">
        <f t="shared" si="319"/>
        <v>0</v>
      </c>
      <c r="AH304" s="77">
        <f t="shared" si="275"/>
        <v>0</v>
      </c>
      <c r="AI304" s="78">
        <f t="shared" si="276"/>
        <v>0</v>
      </c>
      <c r="AJ304" s="73">
        <f t="shared" si="277"/>
        <v>-4.5175976392750821</v>
      </c>
    </row>
    <row r="305" spans="1:36" ht="15" x14ac:dyDescent="0.25">
      <c r="A305" s="38" t="s">
        <v>478</v>
      </c>
      <c r="B305" s="62" t="s">
        <v>47</v>
      </c>
      <c r="C305" s="62" t="s">
        <v>153</v>
      </c>
      <c r="D305" s="62">
        <v>2</v>
      </c>
      <c r="E305" s="63">
        <v>84</v>
      </c>
      <c r="F305" s="64">
        <v>13</v>
      </c>
      <c r="G305" s="64">
        <v>-0.74124788012469844</v>
      </c>
      <c r="H305" s="64">
        <v>27.8</v>
      </c>
      <c r="I305" s="64">
        <v>-0.44441408706760266</v>
      </c>
      <c r="J305" s="64">
        <v>40.799999999999997</v>
      </c>
      <c r="K305" s="64">
        <v>-0.65075793771243051</v>
      </c>
      <c r="L305" s="64">
        <v>0.8</v>
      </c>
      <c r="M305" s="64">
        <v>-1.2910345983652789</v>
      </c>
      <c r="N305" s="64">
        <v>113.8</v>
      </c>
      <c r="O305" s="64">
        <v>-1.0616965938267409</v>
      </c>
      <c r="P305" s="64">
        <v>46.4</v>
      </c>
      <c r="Q305" s="64">
        <v>-0.56785105159830396</v>
      </c>
      <c r="R305" s="64">
        <v>105.4</v>
      </c>
      <c r="S305" s="64">
        <v>0.85477176247546993</v>
      </c>
      <c r="T305" s="64">
        <v>15.4</v>
      </c>
      <c r="U305" s="64">
        <v>-0.97111191282241294</v>
      </c>
      <c r="V305" s="65">
        <v>0.114</v>
      </c>
      <c r="W305" s="66">
        <v>15.75</v>
      </c>
      <c r="X305" s="74">
        <f t="shared" si="266"/>
        <v>0</v>
      </c>
      <c r="Y305" s="75">
        <f t="shared" si="267"/>
        <v>0</v>
      </c>
      <c r="Z305" s="75">
        <f t="shared" si="268"/>
        <v>0</v>
      </c>
      <c r="AA305" s="75">
        <f t="shared" si="269"/>
        <v>0</v>
      </c>
      <c r="AB305" s="75">
        <f t="shared" si="270"/>
        <v>0</v>
      </c>
      <c r="AC305" s="75">
        <f t="shared" si="271"/>
        <v>0</v>
      </c>
      <c r="AD305" s="75">
        <f t="shared" si="272"/>
        <v>0</v>
      </c>
      <c r="AE305" s="75">
        <f t="shared" si="273"/>
        <v>0</v>
      </c>
      <c r="AF305" s="75">
        <f t="shared" ref="AF305:AG305" si="320">IF(V$3="Yes",V305*V$4,0)</f>
        <v>0</v>
      </c>
      <c r="AG305" s="76">
        <f t="shared" si="320"/>
        <v>0</v>
      </c>
      <c r="AH305" s="77">
        <f t="shared" si="275"/>
        <v>0</v>
      </c>
      <c r="AI305" s="78">
        <f t="shared" si="276"/>
        <v>0</v>
      </c>
      <c r="AJ305" s="73">
        <f t="shared" si="277"/>
        <v>-3.4833927674438692</v>
      </c>
    </row>
    <row r="306" spans="1:36" ht="15" x14ac:dyDescent="0.25">
      <c r="A306" s="38" t="s">
        <v>479</v>
      </c>
      <c r="B306" s="62" t="s">
        <v>58</v>
      </c>
      <c r="C306" s="62" t="s">
        <v>196</v>
      </c>
      <c r="D306" s="62">
        <v>2</v>
      </c>
      <c r="E306" s="63">
        <v>84</v>
      </c>
      <c r="F306" s="64">
        <v>19.5</v>
      </c>
      <c r="G306" s="64">
        <v>-0.12757795107368622</v>
      </c>
      <c r="H306" s="64">
        <v>21.9</v>
      </c>
      <c r="I306" s="64">
        <v>-0.85319174305079082</v>
      </c>
      <c r="J306" s="64">
        <v>41.4</v>
      </c>
      <c r="K306" s="64">
        <v>-0.62338931080521931</v>
      </c>
      <c r="L306" s="64">
        <v>5.6</v>
      </c>
      <c r="M306" s="64">
        <v>-0.83376973929209208</v>
      </c>
      <c r="N306" s="64">
        <v>150.5</v>
      </c>
      <c r="O306" s="64">
        <v>-0.37942972559347932</v>
      </c>
      <c r="P306" s="64">
        <v>33.700000000000003</v>
      </c>
      <c r="Q306" s="64">
        <v>-0.77622016455744491</v>
      </c>
      <c r="R306" s="64">
        <v>50.9</v>
      </c>
      <c r="S306" s="64">
        <v>-0.3856583614294139</v>
      </c>
      <c r="T306" s="64">
        <v>26.7</v>
      </c>
      <c r="U306" s="64">
        <v>-0.45489950493627074</v>
      </c>
      <c r="V306" s="65">
        <v>0.129</v>
      </c>
      <c r="W306" s="66">
        <v>17.5</v>
      </c>
      <c r="X306" s="74">
        <f t="shared" si="266"/>
        <v>0</v>
      </c>
      <c r="Y306" s="75">
        <f t="shared" si="267"/>
        <v>0</v>
      </c>
      <c r="Z306" s="75">
        <f t="shared" si="268"/>
        <v>0</v>
      </c>
      <c r="AA306" s="75">
        <f t="shared" si="269"/>
        <v>0</v>
      </c>
      <c r="AB306" s="75">
        <f t="shared" si="270"/>
        <v>0</v>
      </c>
      <c r="AC306" s="75">
        <f t="shared" si="271"/>
        <v>0</v>
      </c>
      <c r="AD306" s="75">
        <f t="shared" si="272"/>
        <v>0</v>
      </c>
      <c r="AE306" s="75">
        <f t="shared" si="273"/>
        <v>0</v>
      </c>
      <c r="AF306" s="75">
        <f t="shared" ref="AF306:AG306" si="321">IF(V$3="Yes",V306*V$4,0)</f>
        <v>0</v>
      </c>
      <c r="AG306" s="76">
        <f t="shared" si="321"/>
        <v>0</v>
      </c>
      <c r="AH306" s="77">
        <f t="shared" si="275"/>
        <v>0</v>
      </c>
      <c r="AI306" s="78">
        <f t="shared" si="276"/>
        <v>0</v>
      </c>
      <c r="AJ306" s="73">
        <f t="shared" si="277"/>
        <v>-3.3357946014347992</v>
      </c>
    </row>
    <row r="307" spans="1:36" ht="15" x14ac:dyDescent="0.25">
      <c r="A307" s="38" t="s">
        <v>480</v>
      </c>
      <c r="B307" s="62" t="s">
        <v>30</v>
      </c>
      <c r="C307" s="62" t="s">
        <v>153</v>
      </c>
      <c r="D307" s="62"/>
      <c r="E307" s="63">
        <v>84</v>
      </c>
      <c r="F307" s="64">
        <v>17.100000000000001</v>
      </c>
      <c r="G307" s="64">
        <v>-0.35416377103098262</v>
      </c>
      <c r="H307" s="64">
        <v>19.600000000000001</v>
      </c>
      <c r="I307" s="64">
        <v>-1.0125457445357624</v>
      </c>
      <c r="J307" s="64">
        <v>36.700000000000003</v>
      </c>
      <c r="K307" s="64">
        <v>-0.83777688824503849</v>
      </c>
      <c r="L307" s="64">
        <v>3.5</v>
      </c>
      <c r="M307" s="64">
        <v>-1.0338231151366115</v>
      </c>
      <c r="N307" s="64">
        <v>120.6</v>
      </c>
      <c r="O307" s="64">
        <v>-0.93528202423583706</v>
      </c>
      <c r="P307" s="64">
        <v>152.30000000000001</v>
      </c>
      <c r="Q307" s="64">
        <v>1.1696520241791006</v>
      </c>
      <c r="R307" s="64">
        <v>46.6</v>
      </c>
      <c r="S307" s="64">
        <v>-0.48352716019622111</v>
      </c>
      <c r="T307" s="64">
        <v>18.899999999999999</v>
      </c>
      <c r="U307" s="64">
        <v>-0.81122311391962554</v>
      </c>
      <c r="V307" s="65">
        <v>0.14199999999999999</v>
      </c>
      <c r="W307" s="66">
        <v>16</v>
      </c>
      <c r="X307" s="74">
        <f t="shared" si="266"/>
        <v>0</v>
      </c>
      <c r="Y307" s="75">
        <f t="shared" si="267"/>
        <v>0</v>
      </c>
      <c r="Z307" s="75">
        <f t="shared" si="268"/>
        <v>0</v>
      </c>
      <c r="AA307" s="75">
        <f t="shared" si="269"/>
        <v>0</v>
      </c>
      <c r="AB307" s="75">
        <f t="shared" si="270"/>
        <v>0</v>
      </c>
      <c r="AC307" s="75">
        <f t="shared" si="271"/>
        <v>0</v>
      </c>
      <c r="AD307" s="75">
        <f t="shared" si="272"/>
        <v>0</v>
      </c>
      <c r="AE307" s="75">
        <f t="shared" si="273"/>
        <v>0</v>
      </c>
      <c r="AF307" s="75">
        <f t="shared" ref="AF307:AG307" si="322">IF(V$3="Yes",V307*V$4,0)</f>
        <v>0</v>
      </c>
      <c r="AG307" s="76">
        <f t="shared" si="322"/>
        <v>0</v>
      </c>
      <c r="AH307" s="77">
        <f t="shared" si="275"/>
        <v>0</v>
      </c>
      <c r="AI307" s="78">
        <f t="shared" si="276"/>
        <v>0</v>
      </c>
      <c r="AJ307" s="73">
        <f t="shared" si="277"/>
        <v>-2.8571009659713615</v>
      </c>
    </row>
    <row r="308" spans="1:36" ht="15" x14ac:dyDescent="0.25">
      <c r="A308" s="38" t="s">
        <v>481</v>
      </c>
      <c r="B308" s="62" t="s">
        <v>21</v>
      </c>
      <c r="C308" s="62" t="s">
        <v>186</v>
      </c>
      <c r="D308" s="62">
        <v>2</v>
      </c>
      <c r="E308" s="63">
        <v>84</v>
      </c>
      <c r="F308" s="64">
        <v>20.2</v>
      </c>
      <c r="G308" s="64">
        <v>-6.1490420252807924E-2</v>
      </c>
      <c r="H308" s="64">
        <v>26.4</v>
      </c>
      <c r="I308" s="64">
        <v>-0.54141217492801996</v>
      </c>
      <c r="J308" s="64">
        <v>46.6</v>
      </c>
      <c r="K308" s="64">
        <v>-0.38619454427605676</v>
      </c>
      <c r="L308" s="64">
        <v>5.8</v>
      </c>
      <c r="M308" s="64">
        <v>-0.81471703683070917</v>
      </c>
      <c r="N308" s="64">
        <v>109.8</v>
      </c>
      <c r="O308" s="64">
        <v>-1.1360581053508023</v>
      </c>
      <c r="P308" s="64">
        <v>20</v>
      </c>
      <c r="Q308" s="64">
        <v>-1.0009962942850223</v>
      </c>
      <c r="R308" s="64">
        <v>57.6</v>
      </c>
      <c r="S308" s="64">
        <v>-0.23316511683927219</v>
      </c>
      <c r="T308" s="64">
        <v>13</v>
      </c>
      <c r="U308" s="64">
        <v>-1.0807499463557531</v>
      </c>
      <c r="V308" s="65">
        <v>0.184</v>
      </c>
      <c r="W308" s="66">
        <v>16.75</v>
      </c>
      <c r="X308" s="74">
        <f t="shared" si="266"/>
        <v>0</v>
      </c>
      <c r="Y308" s="75">
        <f t="shared" si="267"/>
        <v>0</v>
      </c>
      <c r="Z308" s="75">
        <f t="shared" si="268"/>
        <v>0</v>
      </c>
      <c r="AA308" s="75">
        <f t="shared" si="269"/>
        <v>0</v>
      </c>
      <c r="AB308" s="75">
        <f t="shared" si="270"/>
        <v>0</v>
      </c>
      <c r="AC308" s="75">
        <f t="shared" si="271"/>
        <v>0</v>
      </c>
      <c r="AD308" s="75">
        <f t="shared" si="272"/>
        <v>0</v>
      </c>
      <c r="AE308" s="75">
        <f t="shared" si="273"/>
        <v>0</v>
      </c>
      <c r="AF308" s="75">
        <f t="shared" ref="AF308:AG308" si="323">IF(V$3="Yes",V308*V$4,0)</f>
        <v>0</v>
      </c>
      <c r="AG308" s="76">
        <f t="shared" si="323"/>
        <v>0</v>
      </c>
      <c r="AH308" s="77">
        <f t="shared" si="275"/>
        <v>0</v>
      </c>
      <c r="AI308" s="78">
        <f t="shared" si="276"/>
        <v>0</v>
      </c>
      <c r="AJ308" s="73">
        <f t="shared" si="277"/>
        <v>-3.7520437530825559</v>
      </c>
    </row>
    <row r="309" spans="1:36" ht="15" x14ac:dyDescent="0.25">
      <c r="A309" s="38" t="s">
        <v>482</v>
      </c>
      <c r="B309" s="62" t="s">
        <v>61</v>
      </c>
      <c r="C309" s="62" t="s">
        <v>181</v>
      </c>
      <c r="D309" s="62">
        <v>2</v>
      </c>
      <c r="E309" s="63">
        <v>84</v>
      </c>
      <c r="F309" s="64">
        <v>4.2</v>
      </c>
      <c r="G309" s="64">
        <v>-1.5720625533014536</v>
      </c>
      <c r="H309" s="64">
        <v>20.6</v>
      </c>
      <c r="I309" s="64">
        <v>-0.94326139606403547</v>
      </c>
      <c r="J309" s="64">
        <v>24.8</v>
      </c>
      <c r="K309" s="64">
        <v>-1.3805879885713908</v>
      </c>
      <c r="L309" s="64">
        <v>6.7</v>
      </c>
      <c r="M309" s="64">
        <v>-0.72897987575448664</v>
      </c>
      <c r="N309" s="64">
        <v>96.8</v>
      </c>
      <c r="O309" s="64">
        <v>-1.377733017804001</v>
      </c>
      <c r="P309" s="64">
        <v>106.1</v>
      </c>
      <c r="Q309" s="64">
        <v>0.41164784947734301</v>
      </c>
      <c r="R309" s="64">
        <v>91.6</v>
      </c>
      <c r="S309" s="64">
        <v>0.54068119899129752</v>
      </c>
      <c r="T309" s="64">
        <v>51.8</v>
      </c>
      <c r="U309" s="64">
        <v>0.69173159576657617</v>
      </c>
      <c r="V309" s="65">
        <v>4.2999999999999997E-2</v>
      </c>
      <c r="W309" s="66">
        <v>18.5</v>
      </c>
      <c r="X309" s="74">
        <f t="shared" si="266"/>
        <v>0</v>
      </c>
      <c r="Y309" s="75">
        <f t="shared" si="267"/>
        <v>0</v>
      </c>
      <c r="Z309" s="75">
        <f t="shared" si="268"/>
        <v>0</v>
      </c>
      <c r="AA309" s="75">
        <f t="shared" si="269"/>
        <v>0</v>
      </c>
      <c r="AB309" s="75">
        <f t="shared" si="270"/>
        <v>0</v>
      </c>
      <c r="AC309" s="75">
        <f t="shared" si="271"/>
        <v>0</v>
      </c>
      <c r="AD309" s="75">
        <f t="shared" si="272"/>
        <v>0</v>
      </c>
      <c r="AE309" s="75">
        <f t="shared" si="273"/>
        <v>0</v>
      </c>
      <c r="AF309" s="75">
        <f t="shared" ref="AF309:AG309" si="324">IF(V$3="Yes",V309*V$4,0)</f>
        <v>0</v>
      </c>
      <c r="AG309" s="76">
        <f t="shared" si="324"/>
        <v>0</v>
      </c>
      <c r="AH309" s="77">
        <f t="shared" si="275"/>
        <v>0</v>
      </c>
      <c r="AI309" s="78">
        <f t="shared" si="276"/>
        <v>0</v>
      </c>
      <c r="AJ309" s="73">
        <f t="shared" si="277"/>
        <v>-3.9950449422077945</v>
      </c>
    </row>
    <row r="310" spans="1:36" ht="15" x14ac:dyDescent="0.25">
      <c r="A310" s="38" t="s">
        <v>483</v>
      </c>
      <c r="B310" s="62" t="s">
        <v>16</v>
      </c>
      <c r="C310" s="62" t="s">
        <v>183</v>
      </c>
      <c r="D310" s="62">
        <v>2</v>
      </c>
      <c r="E310" s="63">
        <v>84</v>
      </c>
      <c r="F310" s="64">
        <v>16.3</v>
      </c>
      <c r="G310" s="64">
        <v>-0.42969237768341517</v>
      </c>
      <c r="H310" s="64">
        <v>26.1</v>
      </c>
      <c r="I310" s="64">
        <v>-0.56219747946953813</v>
      </c>
      <c r="J310" s="64">
        <v>42.4</v>
      </c>
      <c r="K310" s="64">
        <v>-0.57777493262653401</v>
      </c>
      <c r="L310" s="64">
        <v>6.6</v>
      </c>
      <c r="M310" s="64">
        <v>-0.73850622698517809</v>
      </c>
      <c r="N310" s="64">
        <v>111.1</v>
      </c>
      <c r="O310" s="64">
        <v>-1.1118906141054825</v>
      </c>
      <c r="P310" s="64">
        <v>110.7</v>
      </c>
      <c r="Q310" s="64">
        <v>0.48712012661215021</v>
      </c>
      <c r="R310" s="64">
        <v>35.6</v>
      </c>
      <c r="S310" s="64">
        <v>-0.73388920355317022</v>
      </c>
      <c r="T310" s="64">
        <v>43.3</v>
      </c>
      <c r="U310" s="64">
        <v>0.30343022700266364</v>
      </c>
      <c r="V310" s="65">
        <v>0.14699999999999999</v>
      </c>
      <c r="W310" s="66">
        <v>15</v>
      </c>
      <c r="X310" s="74">
        <f t="shared" si="266"/>
        <v>0</v>
      </c>
      <c r="Y310" s="75">
        <f t="shared" si="267"/>
        <v>0</v>
      </c>
      <c r="Z310" s="75">
        <f t="shared" si="268"/>
        <v>0</v>
      </c>
      <c r="AA310" s="75">
        <f t="shared" si="269"/>
        <v>0</v>
      </c>
      <c r="AB310" s="75">
        <f t="shared" si="270"/>
        <v>0</v>
      </c>
      <c r="AC310" s="75">
        <f t="shared" si="271"/>
        <v>0</v>
      </c>
      <c r="AD310" s="75">
        <f t="shared" si="272"/>
        <v>0</v>
      </c>
      <c r="AE310" s="75">
        <f t="shared" si="273"/>
        <v>0</v>
      </c>
      <c r="AF310" s="75">
        <f t="shared" ref="AF310:AG310" si="325">IF(V$3="Yes",V310*V$4,0)</f>
        <v>0</v>
      </c>
      <c r="AG310" s="76">
        <f t="shared" si="325"/>
        <v>0</v>
      </c>
      <c r="AH310" s="77">
        <f t="shared" si="275"/>
        <v>0</v>
      </c>
      <c r="AI310" s="78">
        <f t="shared" si="276"/>
        <v>0</v>
      </c>
      <c r="AJ310" s="73">
        <f t="shared" si="277"/>
        <v>-3.1811987279573914</v>
      </c>
    </row>
    <row r="311" spans="1:36" ht="15" x14ac:dyDescent="0.25">
      <c r="A311" s="38" t="s">
        <v>484</v>
      </c>
      <c r="B311" s="62" t="s">
        <v>45</v>
      </c>
      <c r="C311" s="62" t="s">
        <v>181</v>
      </c>
      <c r="D311" s="62">
        <v>2</v>
      </c>
      <c r="E311" s="63">
        <v>84</v>
      </c>
      <c r="F311" s="64">
        <v>6.9</v>
      </c>
      <c r="G311" s="64">
        <v>-1.3171535058494948</v>
      </c>
      <c r="H311" s="64">
        <v>24.4</v>
      </c>
      <c r="I311" s="64">
        <v>-0.67998087187147382</v>
      </c>
      <c r="J311" s="64">
        <v>31.3</v>
      </c>
      <c r="K311" s="64">
        <v>-1.0840945304099381</v>
      </c>
      <c r="L311" s="64">
        <v>9.8000000000000007</v>
      </c>
      <c r="M311" s="64">
        <v>-0.4336629876030535</v>
      </c>
      <c r="N311" s="64">
        <v>75.099999999999994</v>
      </c>
      <c r="O311" s="64">
        <v>-1.7811442178220331</v>
      </c>
      <c r="P311" s="64">
        <v>44.6</v>
      </c>
      <c r="Q311" s="64">
        <v>-0.59738368178148937</v>
      </c>
      <c r="R311" s="64">
        <v>58</v>
      </c>
      <c r="S311" s="64">
        <v>-0.22406104253538309</v>
      </c>
      <c r="T311" s="64">
        <v>26.8</v>
      </c>
      <c r="U311" s="64">
        <v>-0.45033125353904807</v>
      </c>
      <c r="V311" s="65">
        <v>9.1999999999999998E-2</v>
      </c>
      <c r="W311" s="66">
        <v>14.25</v>
      </c>
      <c r="X311" s="74">
        <f t="shared" si="266"/>
        <v>0</v>
      </c>
      <c r="Y311" s="75">
        <f t="shared" si="267"/>
        <v>0</v>
      </c>
      <c r="Z311" s="75">
        <f t="shared" si="268"/>
        <v>0</v>
      </c>
      <c r="AA311" s="75">
        <f t="shared" si="269"/>
        <v>0</v>
      </c>
      <c r="AB311" s="75">
        <f t="shared" si="270"/>
        <v>0</v>
      </c>
      <c r="AC311" s="75">
        <f t="shared" si="271"/>
        <v>0</v>
      </c>
      <c r="AD311" s="75">
        <f t="shared" si="272"/>
        <v>0</v>
      </c>
      <c r="AE311" s="75">
        <f t="shared" si="273"/>
        <v>0</v>
      </c>
      <c r="AF311" s="75">
        <f t="shared" ref="AF311:AG311" si="326">IF(V$3="Yes",V311*V$4,0)</f>
        <v>0</v>
      </c>
      <c r="AG311" s="76">
        <f t="shared" si="326"/>
        <v>0</v>
      </c>
      <c r="AH311" s="77">
        <f t="shared" si="275"/>
        <v>0</v>
      </c>
      <c r="AI311" s="78">
        <f t="shared" si="276"/>
        <v>0</v>
      </c>
      <c r="AJ311" s="73">
        <f t="shared" si="277"/>
        <v>-5.1263234843764947</v>
      </c>
    </row>
    <row r="312" spans="1:36" ht="15" x14ac:dyDescent="0.25">
      <c r="A312" s="38" t="s">
        <v>485</v>
      </c>
      <c r="B312" s="62" t="s">
        <v>49</v>
      </c>
      <c r="C312" s="62" t="s">
        <v>181</v>
      </c>
      <c r="D312" s="62"/>
      <c r="E312" s="63">
        <v>84</v>
      </c>
      <c r="F312" s="64">
        <v>4.2</v>
      </c>
      <c r="G312" s="64">
        <v>-1.5720625533014536</v>
      </c>
      <c r="H312" s="64">
        <v>25.8</v>
      </c>
      <c r="I312" s="64">
        <v>-0.58298278401105608</v>
      </c>
      <c r="J312" s="64">
        <v>30</v>
      </c>
      <c r="K312" s="64">
        <v>-1.1433932220422287</v>
      </c>
      <c r="L312" s="64">
        <v>5.5</v>
      </c>
      <c r="M312" s="64">
        <v>-0.84329609052278354</v>
      </c>
      <c r="N312" s="64">
        <v>93.3</v>
      </c>
      <c r="O312" s="64">
        <v>-1.4427993403875545</v>
      </c>
      <c r="P312" s="64">
        <v>9.3000000000000007</v>
      </c>
      <c r="Q312" s="64">
        <v>-1.1765513737072908</v>
      </c>
      <c r="R312" s="64">
        <v>82.6</v>
      </c>
      <c r="S312" s="64">
        <v>0.33583952715379356</v>
      </c>
      <c r="T312" s="64">
        <v>13.7</v>
      </c>
      <c r="U312" s="64">
        <v>-1.0487721865751956</v>
      </c>
      <c r="V312" s="65">
        <v>4.4999999999999998E-2</v>
      </c>
      <c r="W312" s="66">
        <v>20.5</v>
      </c>
      <c r="X312" s="74">
        <f t="shared" si="266"/>
        <v>0</v>
      </c>
      <c r="Y312" s="75">
        <f t="shared" si="267"/>
        <v>0</v>
      </c>
      <c r="Z312" s="75">
        <f t="shared" si="268"/>
        <v>0</v>
      </c>
      <c r="AA312" s="75">
        <f t="shared" si="269"/>
        <v>0</v>
      </c>
      <c r="AB312" s="75">
        <f t="shared" si="270"/>
        <v>0</v>
      </c>
      <c r="AC312" s="75">
        <f t="shared" si="271"/>
        <v>0</v>
      </c>
      <c r="AD312" s="75">
        <f t="shared" si="272"/>
        <v>0</v>
      </c>
      <c r="AE312" s="75">
        <f t="shared" si="273"/>
        <v>0</v>
      </c>
      <c r="AF312" s="75">
        <f t="shared" ref="AF312:AG312" si="327">IF(V$3="Yes",V312*V$4,0)</f>
        <v>0</v>
      </c>
      <c r="AG312" s="76">
        <f t="shared" si="327"/>
        <v>0</v>
      </c>
      <c r="AH312" s="77">
        <f t="shared" si="275"/>
        <v>0</v>
      </c>
      <c r="AI312" s="78">
        <f t="shared" si="276"/>
        <v>0</v>
      </c>
      <c r="AJ312" s="73">
        <f t="shared" si="277"/>
        <v>-5.4393172945034198</v>
      </c>
    </row>
    <row r="313" spans="1:36" ht="15" x14ac:dyDescent="0.25">
      <c r="A313" s="38" t="s">
        <v>486</v>
      </c>
      <c r="B313" s="62" t="s">
        <v>21</v>
      </c>
      <c r="C313" s="62" t="s">
        <v>153</v>
      </c>
      <c r="D313" s="62"/>
      <c r="E313" s="63">
        <v>84</v>
      </c>
      <c r="F313" s="64">
        <v>13.6</v>
      </c>
      <c r="G313" s="64">
        <v>-0.68460142513537425</v>
      </c>
      <c r="H313" s="64">
        <v>24.7</v>
      </c>
      <c r="I313" s="64">
        <v>-0.65919556732995543</v>
      </c>
      <c r="J313" s="64">
        <v>38.299999999999997</v>
      </c>
      <c r="K313" s="64">
        <v>-0.76479388315914276</v>
      </c>
      <c r="L313" s="64">
        <v>1.8</v>
      </c>
      <c r="M313" s="64">
        <v>-1.195771086058365</v>
      </c>
      <c r="N313" s="64">
        <v>101.8</v>
      </c>
      <c r="O313" s="64">
        <v>-1.2847811283989246</v>
      </c>
      <c r="P313" s="64">
        <v>133.1</v>
      </c>
      <c r="Q313" s="64">
        <v>0.85463730222512291</v>
      </c>
      <c r="R313" s="64">
        <v>60.4</v>
      </c>
      <c r="S313" s="64">
        <v>-0.16943659671204878</v>
      </c>
      <c r="T313" s="64">
        <v>10.7</v>
      </c>
      <c r="U313" s="64">
        <v>-1.1858197284918703</v>
      </c>
      <c r="V313" s="65">
        <v>0.13400000000000001</v>
      </c>
      <c r="W313" s="66">
        <v>15.75</v>
      </c>
      <c r="X313" s="74">
        <f t="shared" si="266"/>
        <v>0</v>
      </c>
      <c r="Y313" s="75">
        <f t="shared" si="267"/>
        <v>0</v>
      </c>
      <c r="Z313" s="75">
        <f t="shared" si="268"/>
        <v>0</v>
      </c>
      <c r="AA313" s="75">
        <f t="shared" si="269"/>
        <v>0</v>
      </c>
      <c r="AB313" s="75">
        <f t="shared" si="270"/>
        <v>0</v>
      </c>
      <c r="AC313" s="75">
        <f t="shared" si="271"/>
        <v>0</v>
      </c>
      <c r="AD313" s="75">
        <f t="shared" si="272"/>
        <v>0</v>
      </c>
      <c r="AE313" s="75">
        <f t="shared" si="273"/>
        <v>0</v>
      </c>
      <c r="AF313" s="75">
        <f t="shared" ref="AF313:AG313" si="328">IF(V$3="Yes",V313*V$4,0)</f>
        <v>0</v>
      </c>
      <c r="AG313" s="76">
        <f t="shared" si="328"/>
        <v>0</v>
      </c>
      <c r="AH313" s="77">
        <f t="shared" si="275"/>
        <v>0</v>
      </c>
      <c r="AI313" s="78">
        <f t="shared" si="276"/>
        <v>0</v>
      </c>
      <c r="AJ313" s="73">
        <f t="shared" si="277"/>
        <v>-3.3957058230802266</v>
      </c>
    </row>
    <row r="314" spans="1:36" ht="15" x14ac:dyDescent="0.25">
      <c r="A314" s="38" t="s">
        <v>487</v>
      </c>
      <c r="B314" s="62" t="s">
        <v>32</v>
      </c>
      <c r="C314" s="62" t="s">
        <v>181</v>
      </c>
      <c r="D314" s="62"/>
      <c r="E314" s="63">
        <v>84</v>
      </c>
      <c r="F314" s="64">
        <v>5.4</v>
      </c>
      <c r="G314" s="64">
        <v>-1.4587696433228052</v>
      </c>
      <c r="H314" s="64">
        <v>21.6</v>
      </c>
      <c r="I314" s="64">
        <v>-0.87397704759230854</v>
      </c>
      <c r="J314" s="64">
        <v>27</v>
      </c>
      <c r="K314" s="64">
        <v>-1.2802363565782837</v>
      </c>
      <c r="L314" s="64">
        <v>1.5</v>
      </c>
      <c r="M314" s="64">
        <v>-1.2243501397504393</v>
      </c>
      <c r="N314" s="64">
        <v>84</v>
      </c>
      <c r="O314" s="64">
        <v>-1.6156898546809968</v>
      </c>
      <c r="P314" s="64">
        <v>81</v>
      </c>
      <c r="Q314" s="64">
        <v>-1.6827141040801576E-4</v>
      </c>
      <c r="R314" s="64">
        <v>98.9</v>
      </c>
      <c r="S314" s="64">
        <v>0.70683055503727299</v>
      </c>
      <c r="T314" s="64">
        <v>25.2</v>
      </c>
      <c r="U314" s="64">
        <v>-0.52342327589460824</v>
      </c>
      <c r="V314" s="65">
        <v>6.4000000000000001E-2</v>
      </c>
      <c r="W314" s="66">
        <v>19.5</v>
      </c>
      <c r="X314" s="74">
        <f t="shared" si="266"/>
        <v>0</v>
      </c>
      <c r="Y314" s="75">
        <f t="shared" si="267"/>
        <v>0</v>
      </c>
      <c r="Z314" s="75">
        <f t="shared" si="268"/>
        <v>0</v>
      </c>
      <c r="AA314" s="75">
        <f t="shared" si="269"/>
        <v>0</v>
      </c>
      <c r="AB314" s="75">
        <f t="shared" si="270"/>
        <v>0</v>
      </c>
      <c r="AC314" s="75">
        <f t="shared" si="271"/>
        <v>0</v>
      </c>
      <c r="AD314" s="75">
        <f t="shared" si="272"/>
        <v>0</v>
      </c>
      <c r="AE314" s="75">
        <f t="shared" si="273"/>
        <v>0</v>
      </c>
      <c r="AF314" s="75">
        <f t="shared" ref="AF314:AG314" si="329">IF(V$3="Yes",V314*V$4,0)</f>
        <v>0</v>
      </c>
      <c r="AG314" s="76">
        <f t="shared" si="329"/>
        <v>0</v>
      </c>
      <c r="AH314" s="77">
        <f t="shared" si="275"/>
        <v>0</v>
      </c>
      <c r="AI314" s="78">
        <f t="shared" si="276"/>
        <v>0</v>
      </c>
      <c r="AJ314" s="73">
        <f t="shared" si="277"/>
        <v>-4.8051026083896957</v>
      </c>
    </row>
    <row r="315" spans="1:36" ht="15" x14ac:dyDescent="0.25">
      <c r="A315" s="38" t="s">
        <v>488</v>
      </c>
      <c r="B315" s="62" t="s">
        <v>70</v>
      </c>
      <c r="C315" s="62" t="s">
        <v>186</v>
      </c>
      <c r="D315" s="62">
        <v>2</v>
      </c>
      <c r="E315" s="63">
        <v>84</v>
      </c>
      <c r="F315" s="64">
        <v>19.3</v>
      </c>
      <c r="G315" s="64">
        <v>-0.14646010273679405</v>
      </c>
      <c r="H315" s="64">
        <v>23.2</v>
      </c>
      <c r="I315" s="64">
        <v>-0.76312209003754572</v>
      </c>
      <c r="J315" s="64">
        <v>42.5</v>
      </c>
      <c r="K315" s="64">
        <v>-0.57321349480866579</v>
      </c>
      <c r="L315" s="64">
        <v>9.8000000000000007</v>
      </c>
      <c r="M315" s="64">
        <v>-0.4336629876030535</v>
      </c>
      <c r="N315" s="64">
        <v>164</v>
      </c>
      <c r="O315" s="64">
        <v>-0.12845962419977303</v>
      </c>
      <c r="P315" s="64">
        <v>47.5</v>
      </c>
      <c r="Q315" s="64">
        <v>-0.54980333315302399</v>
      </c>
      <c r="R315" s="64">
        <v>29.5</v>
      </c>
      <c r="S315" s="64">
        <v>-0.87272633668747834</v>
      </c>
      <c r="T315" s="64">
        <v>9.6</v>
      </c>
      <c r="U315" s="64">
        <v>-1.2360704938613178</v>
      </c>
      <c r="V315" s="65">
        <v>0.11799999999999999</v>
      </c>
      <c r="W315" s="66">
        <v>13.75</v>
      </c>
      <c r="X315" s="74">
        <f t="shared" si="266"/>
        <v>0</v>
      </c>
      <c r="Y315" s="75">
        <f t="shared" si="267"/>
        <v>0</v>
      </c>
      <c r="Z315" s="75">
        <f t="shared" si="268"/>
        <v>0</v>
      </c>
      <c r="AA315" s="75">
        <f t="shared" si="269"/>
        <v>0</v>
      </c>
      <c r="AB315" s="75">
        <f t="shared" si="270"/>
        <v>0</v>
      </c>
      <c r="AC315" s="75">
        <f t="shared" si="271"/>
        <v>0</v>
      </c>
      <c r="AD315" s="75">
        <f t="shared" si="272"/>
        <v>0</v>
      </c>
      <c r="AE315" s="75">
        <f t="shared" si="273"/>
        <v>0</v>
      </c>
      <c r="AF315" s="75">
        <f t="shared" ref="AF315:AG315" si="330">IF(V$3="Yes",V315*V$4,0)</f>
        <v>0</v>
      </c>
      <c r="AG315" s="76">
        <f t="shared" si="330"/>
        <v>0</v>
      </c>
      <c r="AH315" s="77">
        <f t="shared" si="275"/>
        <v>0</v>
      </c>
      <c r="AI315" s="78">
        <f t="shared" si="276"/>
        <v>0</v>
      </c>
      <c r="AJ315" s="73">
        <f t="shared" si="277"/>
        <v>-2.8099938164676033</v>
      </c>
    </row>
    <row r="316" spans="1:36" ht="15" x14ac:dyDescent="0.25">
      <c r="A316" s="38" t="s">
        <v>489</v>
      </c>
      <c r="B316" s="62" t="s">
        <v>39</v>
      </c>
      <c r="C316" s="62" t="s">
        <v>196</v>
      </c>
      <c r="D316" s="62"/>
      <c r="E316" s="63">
        <v>84</v>
      </c>
      <c r="F316" s="64">
        <v>11.5</v>
      </c>
      <c r="G316" s="64">
        <v>-0.88286401759800892</v>
      </c>
      <c r="H316" s="64">
        <v>26.3</v>
      </c>
      <c r="I316" s="64">
        <v>-0.54834060977519272</v>
      </c>
      <c r="J316" s="64">
        <v>37.799999999999997</v>
      </c>
      <c r="K316" s="64">
        <v>-0.78760107224848541</v>
      </c>
      <c r="L316" s="64">
        <v>0.7</v>
      </c>
      <c r="M316" s="64">
        <v>-1.3005609495959705</v>
      </c>
      <c r="N316" s="64">
        <v>141.1</v>
      </c>
      <c r="O316" s="64">
        <v>-0.55417927767502351</v>
      </c>
      <c r="P316" s="64">
        <v>115.3</v>
      </c>
      <c r="Q316" s="64">
        <v>0.56259240374695707</v>
      </c>
      <c r="R316" s="64">
        <v>43.9</v>
      </c>
      <c r="S316" s="64">
        <v>-0.54497966174747225</v>
      </c>
      <c r="T316" s="64">
        <v>38.4</v>
      </c>
      <c r="U316" s="64">
        <v>7.9585908538761671E-2</v>
      </c>
      <c r="V316" s="65">
        <v>8.1000000000000003E-2</v>
      </c>
      <c r="W316" s="66">
        <v>15.25</v>
      </c>
      <c r="X316" s="74">
        <f t="shared" si="266"/>
        <v>0</v>
      </c>
      <c r="Y316" s="75">
        <f t="shared" si="267"/>
        <v>0</v>
      </c>
      <c r="Z316" s="75">
        <f t="shared" si="268"/>
        <v>0</v>
      </c>
      <c r="AA316" s="75">
        <f t="shared" si="269"/>
        <v>0</v>
      </c>
      <c r="AB316" s="75">
        <f t="shared" si="270"/>
        <v>0</v>
      </c>
      <c r="AC316" s="75">
        <f t="shared" si="271"/>
        <v>0</v>
      </c>
      <c r="AD316" s="75">
        <f t="shared" si="272"/>
        <v>0</v>
      </c>
      <c r="AE316" s="75">
        <f t="shared" si="273"/>
        <v>0</v>
      </c>
      <c r="AF316" s="75">
        <f t="shared" ref="AF316:AG316" si="331">IF(V$3="Yes",V316*V$4,0)</f>
        <v>0</v>
      </c>
      <c r="AG316" s="76">
        <f t="shared" si="331"/>
        <v>0</v>
      </c>
      <c r="AH316" s="77">
        <f t="shared" si="275"/>
        <v>0</v>
      </c>
      <c r="AI316" s="78">
        <f t="shared" si="276"/>
        <v>0</v>
      </c>
      <c r="AJ316" s="73">
        <f t="shared" si="277"/>
        <v>-3.488435883564057</v>
      </c>
    </row>
    <row r="317" spans="1:36" ht="15" x14ac:dyDescent="0.25">
      <c r="A317" s="38" t="s">
        <v>490</v>
      </c>
      <c r="B317" s="62" t="s">
        <v>83</v>
      </c>
      <c r="C317" s="62" t="s">
        <v>179</v>
      </c>
      <c r="D317" s="62">
        <v>2</v>
      </c>
      <c r="E317" s="63">
        <v>84</v>
      </c>
      <c r="F317" s="64">
        <v>19</v>
      </c>
      <c r="G317" s="64">
        <v>-0.17478333023145631</v>
      </c>
      <c r="H317" s="64">
        <v>20</v>
      </c>
      <c r="I317" s="64">
        <v>-0.98483200514707181</v>
      </c>
      <c r="J317" s="64">
        <v>39</v>
      </c>
      <c r="K317" s="64">
        <v>-0.73286381843406334</v>
      </c>
      <c r="L317" s="64">
        <v>7.1</v>
      </c>
      <c r="M317" s="64">
        <v>-0.69087447083172115</v>
      </c>
      <c r="N317" s="64">
        <v>140.19999999999999</v>
      </c>
      <c r="O317" s="64">
        <v>-0.57091061776793739</v>
      </c>
      <c r="P317" s="64">
        <v>100.1</v>
      </c>
      <c r="Q317" s="64">
        <v>0.31320574886672536</v>
      </c>
      <c r="R317" s="64">
        <v>27.7</v>
      </c>
      <c r="S317" s="64">
        <v>-0.91369467105497904</v>
      </c>
      <c r="T317" s="64">
        <v>39</v>
      </c>
      <c r="U317" s="64">
        <v>0.10699541692209648</v>
      </c>
      <c r="V317" s="65">
        <v>0.13600000000000001</v>
      </c>
      <c r="W317" s="66">
        <v>14.25</v>
      </c>
      <c r="X317" s="74">
        <f t="shared" si="266"/>
        <v>0</v>
      </c>
      <c r="Y317" s="75">
        <f t="shared" si="267"/>
        <v>0</v>
      </c>
      <c r="Z317" s="75">
        <f t="shared" si="268"/>
        <v>0</v>
      </c>
      <c r="AA317" s="75">
        <f t="shared" si="269"/>
        <v>0</v>
      </c>
      <c r="AB317" s="75">
        <f t="shared" si="270"/>
        <v>0</v>
      </c>
      <c r="AC317" s="75">
        <f t="shared" si="271"/>
        <v>0</v>
      </c>
      <c r="AD317" s="75">
        <f t="shared" si="272"/>
        <v>0</v>
      </c>
      <c r="AE317" s="75">
        <f t="shared" si="273"/>
        <v>0</v>
      </c>
      <c r="AF317" s="75">
        <f t="shared" ref="AF317:AG317" si="332">IF(V$3="Yes",V317*V$4,0)</f>
        <v>0</v>
      </c>
      <c r="AG317" s="76">
        <f t="shared" si="332"/>
        <v>0</v>
      </c>
      <c r="AH317" s="77">
        <f t="shared" si="275"/>
        <v>0</v>
      </c>
      <c r="AI317" s="78">
        <f t="shared" si="276"/>
        <v>0</v>
      </c>
      <c r="AJ317" s="73">
        <f t="shared" si="277"/>
        <v>-3.0484062340539326</v>
      </c>
    </row>
    <row r="318" spans="1:36" ht="15" x14ac:dyDescent="0.25">
      <c r="A318" s="38" t="s">
        <v>491</v>
      </c>
      <c r="B318" s="62" t="s">
        <v>41</v>
      </c>
      <c r="C318" s="62" t="s">
        <v>153</v>
      </c>
      <c r="D318" s="62">
        <v>2</v>
      </c>
      <c r="E318" s="63">
        <v>84</v>
      </c>
      <c r="F318" s="64">
        <v>21.2</v>
      </c>
      <c r="G318" s="64">
        <v>3.2920338062732625E-2</v>
      </c>
      <c r="H318" s="64">
        <v>16.600000000000001</v>
      </c>
      <c r="I318" s="64">
        <v>-1.2203987899509428</v>
      </c>
      <c r="J318" s="64">
        <v>37.9</v>
      </c>
      <c r="K318" s="64">
        <v>-0.78303963443061686</v>
      </c>
      <c r="L318" s="64">
        <v>2.4</v>
      </c>
      <c r="M318" s="64">
        <v>-1.1386129786742167</v>
      </c>
      <c r="N318" s="64">
        <v>140.69999999999999</v>
      </c>
      <c r="O318" s="64">
        <v>-0.56161542882742965</v>
      </c>
      <c r="P318" s="64">
        <v>35.799999999999997</v>
      </c>
      <c r="Q318" s="64">
        <v>-0.74176542934372869</v>
      </c>
      <c r="R318" s="64">
        <v>64.900000000000006</v>
      </c>
      <c r="S318" s="64">
        <v>-6.7015760793296852E-2</v>
      </c>
      <c r="T318" s="64">
        <v>21.9</v>
      </c>
      <c r="U318" s="64">
        <v>-0.67417557200295064</v>
      </c>
      <c r="V318" s="65">
        <v>0.151</v>
      </c>
      <c r="W318" s="66">
        <v>15</v>
      </c>
      <c r="X318" s="74">
        <f t="shared" si="266"/>
        <v>0</v>
      </c>
      <c r="Y318" s="75">
        <f t="shared" si="267"/>
        <v>0</v>
      </c>
      <c r="Z318" s="75">
        <f t="shared" si="268"/>
        <v>0</v>
      </c>
      <c r="AA318" s="75">
        <f t="shared" si="269"/>
        <v>0</v>
      </c>
      <c r="AB318" s="75">
        <f t="shared" si="270"/>
        <v>0</v>
      </c>
      <c r="AC318" s="75">
        <f t="shared" si="271"/>
        <v>0</v>
      </c>
      <c r="AD318" s="75">
        <f t="shared" si="272"/>
        <v>0</v>
      </c>
      <c r="AE318" s="75">
        <f t="shared" si="273"/>
        <v>0</v>
      </c>
      <c r="AF318" s="75">
        <f t="shared" ref="AF318:AG318" si="333">IF(V$3="Yes",V318*V$4,0)</f>
        <v>0</v>
      </c>
      <c r="AG318" s="76">
        <f t="shared" si="333"/>
        <v>0</v>
      </c>
      <c r="AH318" s="77">
        <f t="shared" si="275"/>
        <v>0</v>
      </c>
      <c r="AI318" s="78">
        <f t="shared" si="276"/>
        <v>0</v>
      </c>
      <c r="AJ318" s="73">
        <f t="shared" si="277"/>
        <v>-3.7261791945743283</v>
      </c>
    </row>
    <row r="319" spans="1:36" ht="15" x14ac:dyDescent="0.25">
      <c r="A319" s="38" t="s">
        <v>492</v>
      </c>
      <c r="B319" s="62" t="s">
        <v>74</v>
      </c>
      <c r="C319" s="62" t="s">
        <v>183</v>
      </c>
      <c r="D319" s="62">
        <v>2</v>
      </c>
      <c r="E319" s="63">
        <v>84</v>
      </c>
      <c r="F319" s="64">
        <v>13.1</v>
      </c>
      <c r="G319" s="64">
        <v>-0.73180680429314449</v>
      </c>
      <c r="H319" s="64">
        <v>18.600000000000001</v>
      </c>
      <c r="I319" s="64">
        <v>-1.0818300930074891</v>
      </c>
      <c r="J319" s="64">
        <v>31.7</v>
      </c>
      <c r="K319" s="64">
        <v>-1.0658487791384641</v>
      </c>
      <c r="L319" s="64">
        <v>4.3</v>
      </c>
      <c r="M319" s="64">
        <v>-0.95761230529108021</v>
      </c>
      <c r="N319" s="64">
        <v>146</v>
      </c>
      <c r="O319" s="64">
        <v>-0.46308642605804862</v>
      </c>
      <c r="P319" s="64">
        <v>184.4</v>
      </c>
      <c r="Q319" s="64">
        <v>1.6963172624459055</v>
      </c>
      <c r="R319" s="64">
        <v>55.2</v>
      </c>
      <c r="S319" s="64">
        <v>-0.28778956266260647</v>
      </c>
      <c r="T319" s="64">
        <v>36.4</v>
      </c>
      <c r="U319" s="64">
        <v>-1.177911940568846E-2</v>
      </c>
      <c r="V319" s="65">
        <v>0.09</v>
      </c>
      <c r="W319" s="66">
        <v>15</v>
      </c>
      <c r="X319" s="74">
        <f t="shared" si="266"/>
        <v>0</v>
      </c>
      <c r="Y319" s="75">
        <f t="shared" si="267"/>
        <v>0</v>
      </c>
      <c r="Z319" s="75">
        <f t="shared" si="268"/>
        <v>0</v>
      </c>
      <c r="AA319" s="75">
        <f t="shared" si="269"/>
        <v>0</v>
      </c>
      <c r="AB319" s="75">
        <f t="shared" si="270"/>
        <v>0</v>
      </c>
      <c r="AC319" s="75">
        <f t="shared" si="271"/>
        <v>0</v>
      </c>
      <c r="AD319" s="75">
        <f t="shared" si="272"/>
        <v>0</v>
      </c>
      <c r="AE319" s="75">
        <f t="shared" si="273"/>
        <v>0</v>
      </c>
      <c r="AF319" s="75">
        <f t="shared" ref="AF319:AG319" si="334">IF(V$3="Yes",V319*V$4,0)</f>
        <v>0</v>
      </c>
      <c r="AG319" s="76">
        <f t="shared" si="334"/>
        <v>0</v>
      </c>
      <c r="AH319" s="77">
        <f t="shared" si="275"/>
        <v>0</v>
      </c>
      <c r="AI319" s="78">
        <f t="shared" si="276"/>
        <v>0</v>
      </c>
      <c r="AJ319" s="73">
        <f t="shared" si="277"/>
        <v>-2.1356026098032159</v>
      </c>
    </row>
    <row r="320" spans="1:36" ht="15" x14ac:dyDescent="0.25">
      <c r="A320" s="38" t="s">
        <v>493</v>
      </c>
      <c r="B320" s="62" t="s">
        <v>61</v>
      </c>
      <c r="C320" s="62" t="s">
        <v>179</v>
      </c>
      <c r="D320" s="62">
        <v>2</v>
      </c>
      <c r="E320" s="63">
        <v>84</v>
      </c>
      <c r="F320" s="64">
        <v>20.100000000000001</v>
      </c>
      <c r="G320" s="64">
        <v>-7.0931496084361667E-2</v>
      </c>
      <c r="H320" s="64">
        <v>20.6</v>
      </c>
      <c r="I320" s="64">
        <v>-0.94326139606403547</v>
      </c>
      <c r="J320" s="64">
        <v>40.799999999999997</v>
      </c>
      <c r="K320" s="64">
        <v>-0.65075793771243051</v>
      </c>
      <c r="L320" s="64">
        <v>9.1</v>
      </c>
      <c r="M320" s="64">
        <v>-0.50034744621789329</v>
      </c>
      <c r="N320" s="64">
        <v>155.4</v>
      </c>
      <c r="O320" s="64">
        <v>-0.28833687397650437</v>
      </c>
      <c r="P320" s="64">
        <v>56</v>
      </c>
      <c r="Q320" s="64">
        <v>-0.41034369062131554</v>
      </c>
      <c r="R320" s="64">
        <v>27.3</v>
      </c>
      <c r="S320" s="64">
        <v>-0.92279874535886797</v>
      </c>
      <c r="T320" s="64">
        <v>57.4</v>
      </c>
      <c r="U320" s="64">
        <v>0.94755367401103618</v>
      </c>
      <c r="V320" s="65">
        <v>0.13</v>
      </c>
      <c r="W320" s="66">
        <v>15</v>
      </c>
      <c r="X320" s="74">
        <f t="shared" si="266"/>
        <v>0</v>
      </c>
      <c r="Y320" s="75">
        <f t="shared" si="267"/>
        <v>0</v>
      </c>
      <c r="Z320" s="75">
        <f t="shared" si="268"/>
        <v>0</v>
      </c>
      <c r="AA320" s="75">
        <f t="shared" si="269"/>
        <v>0</v>
      </c>
      <c r="AB320" s="75">
        <f t="shared" si="270"/>
        <v>0</v>
      </c>
      <c r="AC320" s="75">
        <f t="shared" si="271"/>
        <v>0</v>
      </c>
      <c r="AD320" s="75">
        <f t="shared" si="272"/>
        <v>0</v>
      </c>
      <c r="AE320" s="75">
        <f t="shared" si="273"/>
        <v>0</v>
      </c>
      <c r="AF320" s="75">
        <f t="shared" ref="AF320:AG320" si="335">IF(V$3="Yes",V320*V$4,0)</f>
        <v>0</v>
      </c>
      <c r="AG320" s="76">
        <f t="shared" si="335"/>
        <v>0</v>
      </c>
      <c r="AH320" s="77">
        <f t="shared" si="275"/>
        <v>0</v>
      </c>
      <c r="AI320" s="78">
        <f t="shared" si="276"/>
        <v>0</v>
      </c>
      <c r="AJ320" s="73">
        <f t="shared" si="277"/>
        <v>-3.0598332989551853</v>
      </c>
    </row>
    <row r="321" spans="1:36" ht="15" x14ac:dyDescent="0.25">
      <c r="A321" s="38" t="s">
        <v>494</v>
      </c>
      <c r="B321" s="62" t="s">
        <v>83</v>
      </c>
      <c r="C321" s="62" t="s">
        <v>153</v>
      </c>
      <c r="D321" s="62">
        <v>2</v>
      </c>
      <c r="E321" s="63">
        <v>84</v>
      </c>
      <c r="F321" s="64">
        <v>21.4</v>
      </c>
      <c r="G321" s="64">
        <v>5.1802489725840457E-2</v>
      </c>
      <c r="H321" s="64">
        <v>17.8</v>
      </c>
      <c r="I321" s="64">
        <v>-1.1372575717848705</v>
      </c>
      <c r="J321" s="64">
        <v>39.200000000000003</v>
      </c>
      <c r="K321" s="64">
        <v>-0.72374094279832624</v>
      </c>
      <c r="L321" s="64">
        <v>4.7</v>
      </c>
      <c r="M321" s="64">
        <v>-0.91950690036831451</v>
      </c>
      <c r="N321" s="64">
        <v>181.1</v>
      </c>
      <c r="O321" s="64">
        <v>0.18943583756558813</v>
      </c>
      <c r="P321" s="64">
        <v>33.700000000000003</v>
      </c>
      <c r="Q321" s="64">
        <v>-0.77622016455744491</v>
      </c>
      <c r="R321" s="64">
        <v>22.1</v>
      </c>
      <c r="S321" s="64">
        <v>-1.0411517113094257</v>
      </c>
      <c r="T321" s="64">
        <v>24.1</v>
      </c>
      <c r="U321" s="64">
        <v>-0.57367404126405552</v>
      </c>
      <c r="V321" s="65">
        <v>0.11799999999999999</v>
      </c>
      <c r="W321" s="66">
        <v>15</v>
      </c>
      <c r="X321" s="74">
        <f t="shared" si="266"/>
        <v>0</v>
      </c>
      <c r="Y321" s="75">
        <f t="shared" si="267"/>
        <v>0</v>
      </c>
      <c r="Z321" s="75">
        <f t="shared" si="268"/>
        <v>0</v>
      </c>
      <c r="AA321" s="75">
        <f t="shared" si="269"/>
        <v>0</v>
      </c>
      <c r="AB321" s="75">
        <f t="shared" si="270"/>
        <v>0</v>
      </c>
      <c r="AC321" s="75">
        <f t="shared" si="271"/>
        <v>0</v>
      </c>
      <c r="AD321" s="75">
        <f t="shared" si="272"/>
        <v>0</v>
      </c>
      <c r="AE321" s="75">
        <f t="shared" si="273"/>
        <v>0</v>
      </c>
      <c r="AF321" s="75">
        <f t="shared" ref="AF321:AG321" si="336">IF(V$3="Yes",V321*V$4,0)</f>
        <v>0</v>
      </c>
      <c r="AG321" s="76">
        <f t="shared" si="336"/>
        <v>0</v>
      </c>
      <c r="AH321" s="77">
        <f t="shared" si="275"/>
        <v>0</v>
      </c>
      <c r="AI321" s="78">
        <f t="shared" si="276"/>
        <v>0</v>
      </c>
      <c r="AJ321" s="73">
        <f t="shared" si="277"/>
        <v>-3.5379312742061875</v>
      </c>
    </row>
    <row r="322" spans="1:36" ht="15" x14ac:dyDescent="0.25">
      <c r="A322" s="38" t="s">
        <v>495</v>
      </c>
      <c r="B322" s="62" t="s">
        <v>79</v>
      </c>
      <c r="C322" s="62" t="s">
        <v>186</v>
      </c>
      <c r="D322" s="62">
        <v>2</v>
      </c>
      <c r="E322" s="63">
        <v>84</v>
      </c>
      <c r="F322" s="64">
        <v>19.5</v>
      </c>
      <c r="G322" s="64">
        <v>-0.12757795107368622</v>
      </c>
      <c r="H322" s="64">
        <v>17.899999999999999</v>
      </c>
      <c r="I322" s="64">
        <v>-1.130329136937698</v>
      </c>
      <c r="J322" s="64">
        <v>37.4</v>
      </c>
      <c r="K322" s="64">
        <v>-0.80584682351995951</v>
      </c>
      <c r="L322" s="64">
        <v>4.2</v>
      </c>
      <c r="M322" s="64">
        <v>-0.96713865652177167</v>
      </c>
      <c r="N322" s="64">
        <v>152.19999999999999</v>
      </c>
      <c r="O322" s="64">
        <v>-0.3478260831957542</v>
      </c>
      <c r="P322" s="64">
        <v>55.5</v>
      </c>
      <c r="Q322" s="64">
        <v>-0.41854719900553361</v>
      </c>
      <c r="R322" s="64">
        <v>52.9</v>
      </c>
      <c r="S322" s="64">
        <v>-0.34013798990996852</v>
      </c>
      <c r="T322" s="64">
        <v>27.8</v>
      </c>
      <c r="U322" s="64">
        <v>-0.40464873956682329</v>
      </c>
      <c r="V322" s="65">
        <v>0.128</v>
      </c>
      <c r="W322" s="66">
        <v>17.25</v>
      </c>
      <c r="X322" s="74">
        <f t="shared" si="266"/>
        <v>0</v>
      </c>
      <c r="Y322" s="75">
        <f t="shared" si="267"/>
        <v>0</v>
      </c>
      <c r="Z322" s="75">
        <f t="shared" si="268"/>
        <v>0</v>
      </c>
      <c r="AA322" s="75">
        <f t="shared" si="269"/>
        <v>0</v>
      </c>
      <c r="AB322" s="75">
        <f t="shared" si="270"/>
        <v>0</v>
      </c>
      <c r="AC322" s="75">
        <f t="shared" si="271"/>
        <v>0</v>
      </c>
      <c r="AD322" s="75">
        <f t="shared" si="272"/>
        <v>0</v>
      </c>
      <c r="AE322" s="75">
        <f t="shared" si="273"/>
        <v>0</v>
      </c>
      <c r="AF322" s="75">
        <f t="shared" ref="AF322:AG322" si="337">IF(V$3="Yes",V322*V$4,0)</f>
        <v>0</v>
      </c>
      <c r="AG322" s="76">
        <f t="shared" si="337"/>
        <v>0</v>
      </c>
      <c r="AH322" s="77">
        <f t="shared" si="275"/>
        <v>0</v>
      </c>
      <c r="AI322" s="78">
        <f t="shared" si="276"/>
        <v>0</v>
      </c>
      <c r="AJ322" s="73">
        <f t="shared" si="277"/>
        <v>-3.365160158512408</v>
      </c>
    </row>
    <row r="323" spans="1:36" ht="15" x14ac:dyDescent="0.25">
      <c r="A323" s="38" t="s">
        <v>496</v>
      </c>
      <c r="B323" s="62" t="s">
        <v>25</v>
      </c>
      <c r="C323" s="62" t="s">
        <v>179</v>
      </c>
      <c r="D323" s="62">
        <v>2</v>
      </c>
      <c r="E323" s="63">
        <v>84</v>
      </c>
      <c r="F323" s="64">
        <v>18.899999999999999</v>
      </c>
      <c r="G323" s="64">
        <v>-0.18422440606301041</v>
      </c>
      <c r="H323" s="64">
        <v>25.9</v>
      </c>
      <c r="I323" s="64">
        <v>-0.57605434916388354</v>
      </c>
      <c r="J323" s="64">
        <v>44.8</v>
      </c>
      <c r="K323" s="64">
        <v>-0.46830042499768998</v>
      </c>
      <c r="L323" s="64">
        <v>8.6999999999999993</v>
      </c>
      <c r="M323" s="64">
        <v>-0.53845285114065888</v>
      </c>
      <c r="N323" s="64">
        <v>131.80000000000001</v>
      </c>
      <c r="O323" s="64">
        <v>-0.72706979196846566</v>
      </c>
      <c r="P323" s="64">
        <v>39.9</v>
      </c>
      <c r="Q323" s="64">
        <v>-0.67449666059313995</v>
      </c>
      <c r="R323" s="64">
        <v>34.9</v>
      </c>
      <c r="S323" s="64">
        <v>-0.74982133358497616</v>
      </c>
      <c r="T323" s="64">
        <v>15</v>
      </c>
      <c r="U323" s="64">
        <v>-0.98938491841130294</v>
      </c>
      <c r="V323" s="65">
        <v>0.14299999999999999</v>
      </c>
      <c r="W323" s="66">
        <v>16</v>
      </c>
      <c r="X323" s="74">
        <f t="shared" si="266"/>
        <v>0</v>
      </c>
      <c r="Y323" s="75">
        <f t="shared" si="267"/>
        <v>0</v>
      </c>
      <c r="Z323" s="75">
        <f t="shared" si="268"/>
        <v>0</v>
      </c>
      <c r="AA323" s="75">
        <f t="shared" si="269"/>
        <v>0</v>
      </c>
      <c r="AB323" s="75">
        <f t="shared" si="270"/>
        <v>0</v>
      </c>
      <c r="AC323" s="75">
        <f t="shared" si="271"/>
        <v>0</v>
      </c>
      <c r="AD323" s="75">
        <f t="shared" si="272"/>
        <v>0</v>
      </c>
      <c r="AE323" s="75">
        <f t="shared" si="273"/>
        <v>0</v>
      </c>
      <c r="AF323" s="75">
        <f t="shared" ref="AF323:AG323" si="338">IF(V$3="Yes",V323*V$4,0)</f>
        <v>0</v>
      </c>
      <c r="AG323" s="76">
        <f t="shared" si="338"/>
        <v>0</v>
      </c>
      <c r="AH323" s="77">
        <f t="shared" si="275"/>
        <v>0</v>
      </c>
      <c r="AI323" s="78">
        <f t="shared" si="276"/>
        <v>0</v>
      </c>
      <c r="AJ323" s="73">
        <f t="shared" si="277"/>
        <v>-3.3799553188166898</v>
      </c>
    </row>
    <row r="324" spans="1:36" ht="15" x14ac:dyDescent="0.25">
      <c r="A324" s="38" t="s">
        <v>497</v>
      </c>
      <c r="B324" s="62" t="s">
        <v>21</v>
      </c>
      <c r="C324" s="62" t="s">
        <v>186</v>
      </c>
      <c r="D324" s="62">
        <v>2</v>
      </c>
      <c r="E324" s="63">
        <v>84</v>
      </c>
      <c r="F324" s="64">
        <v>17.100000000000001</v>
      </c>
      <c r="G324" s="64">
        <v>-0.35416377103098262</v>
      </c>
      <c r="H324" s="64">
        <v>31</v>
      </c>
      <c r="I324" s="64">
        <v>-0.2227041719580766</v>
      </c>
      <c r="J324" s="64">
        <v>48.2</v>
      </c>
      <c r="K324" s="64">
        <v>-0.31321153919016065</v>
      </c>
      <c r="L324" s="64">
        <v>11.7</v>
      </c>
      <c r="M324" s="64">
        <v>-0.25266231421991681</v>
      </c>
      <c r="N324" s="64">
        <v>133.30000000000001</v>
      </c>
      <c r="O324" s="64">
        <v>-0.69918422514694256</v>
      </c>
      <c r="P324" s="64">
        <v>18.600000000000001</v>
      </c>
      <c r="Q324" s="64">
        <v>-1.023966117760833</v>
      </c>
      <c r="R324" s="64">
        <v>14.3</v>
      </c>
      <c r="S324" s="64">
        <v>-1.2186811602352623</v>
      </c>
      <c r="T324" s="64">
        <v>16.5</v>
      </c>
      <c r="U324" s="64">
        <v>-0.92086114745296543</v>
      </c>
      <c r="V324" s="65">
        <v>0.128</v>
      </c>
      <c r="W324" s="66">
        <v>14.75</v>
      </c>
      <c r="X324" s="74">
        <f t="shared" si="266"/>
        <v>0</v>
      </c>
      <c r="Y324" s="75">
        <f t="shared" si="267"/>
        <v>0</v>
      </c>
      <c r="Z324" s="75">
        <f t="shared" si="268"/>
        <v>0</v>
      </c>
      <c r="AA324" s="75">
        <f t="shared" si="269"/>
        <v>0</v>
      </c>
      <c r="AB324" s="75">
        <f t="shared" si="270"/>
        <v>0</v>
      </c>
      <c r="AC324" s="75">
        <f t="shared" si="271"/>
        <v>0</v>
      </c>
      <c r="AD324" s="75">
        <f t="shared" si="272"/>
        <v>0</v>
      </c>
      <c r="AE324" s="75">
        <f t="shared" si="273"/>
        <v>0</v>
      </c>
      <c r="AF324" s="75">
        <f t="shared" ref="AF324:AG324" si="339">IF(V$3="Yes",V324*V$4,0)</f>
        <v>0</v>
      </c>
      <c r="AG324" s="76">
        <f t="shared" si="339"/>
        <v>0</v>
      </c>
      <c r="AH324" s="77">
        <f t="shared" si="275"/>
        <v>0</v>
      </c>
      <c r="AI324" s="78">
        <f t="shared" si="276"/>
        <v>0</v>
      </c>
      <c r="AJ324" s="73">
        <f t="shared" si="277"/>
        <v>-3.6077796410774945</v>
      </c>
    </row>
    <row r="325" spans="1:36" ht="15" x14ac:dyDescent="0.25">
      <c r="A325" s="38" t="s">
        <v>498</v>
      </c>
      <c r="B325" s="62" t="s">
        <v>51</v>
      </c>
      <c r="C325" s="62" t="s">
        <v>191</v>
      </c>
      <c r="D325" s="62">
        <v>2</v>
      </c>
      <c r="E325" s="63">
        <v>84</v>
      </c>
      <c r="F325" s="64">
        <v>16.7</v>
      </c>
      <c r="G325" s="64">
        <v>-0.39192807435719934</v>
      </c>
      <c r="H325" s="64">
        <v>22.8</v>
      </c>
      <c r="I325" s="64">
        <v>-0.79083582942623643</v>
      </c>
      <c r="J325" s="64">
        <v>39.5</v>
      </c>
      <c r="K325" s="64">
        <v>-0.71005662934472069</v>
      </c>
      <c r="L325" s="64">
        <v>6.5</v>
      </c>
      <c r="M325" s="64">
        <v>-0.74803257821586944</v>
      </c>
      <c r="N325" s="64">
        <v>137.6</v>
      </c>
      <c r="O325" s="64">
        <v>-0.61924560025857689</v>
      </c>
      <c r="P325" s="64">
        <v>89.8</v>
      </c>
      <c r="Q325" s="64">
        <v>0.1442134761518315</v>
      </c>
      <c r="R325" s="64">
        <v>38.299999999999997</v>
      </c>
      <c r="S325" s="64">
        <v>-0.67243670200191907</v>
      </c>
      <c r="T325" s="64">
        <v>39.9</v>
      </c>
      <c r="U325" s="64">
        <v>0.14810967949709886</v>
      </c>
      <c r="V325" s="65">
        <v>0.121</v>
      </c>
      <c r="W325" s="66">
        <v>15</v>
      </c>
      <c r="X325" s="74">
        <f t="shared" si="266"/>
        <v>0</v>
      </c>
      <c r="Y325" s="75">
        <f t="shared" si="267"/>
        <v>0</v>
      </c>
      <c r="Z325" s="75">
        <f t="shared" si="268"/>
        <v>0</v>
      </c>
      <c r="AA325" s="75">
        <f t="shared" si="269"/>
        <v>0</v>
      </c>
      <c r="AB325" s="75">
        <f t="shared" si="270"/>
        <v>0</v>
      </c>
      <c r="AC325" s="75">
        <f t="shared" si="271"/>
        <v>0</v>
      </c>
      <c r="AD325" s="75">
        <f t="shared" si="272"/>
        <v>0</v>
      </c>
      <c r="AE325" s="75">
        <f t="shared" si="273"/>
        <v>0</v>
      </c>
      <c r="AF325" s="75">
        <f t="shared" ref="AF325:AG325" si="340">IF(V$3="Yes",V325*V$4,0)</f>
        <v>0</v>
      </c>
      <c r="AG325" s="76">
        <f t="shared" si="340"/>
        <v>0</v>
      </c>
      <c r="AH325" s="77">
        <f t="shared" si="275"/>
        <v>0</v>
      </c>
      <c r="AI325" s="78">
        <f t="shared" si="276"/>
        <v>0</v>
      </c>
      <c r="AJ325" s="73">
        <f t="shared" si="277"/>
        <v>-3.1394390507802683</v>
      </c>
    </row>
    <row r="326" spans="1:36" ht="15" x14ac:dyDescent="0.25">
      <c r="A326" s="38" t="s">
        <v>499</v>
      </c>
      <c r="B326" s="62" t="s">
        <v>81</v>
      </c>
      <c r="C326" s="62" t="s">
        <v>183</v>
      </c>
      <c r="D326" s="62">
        <v>2</v>
      </c>
      <c r="E326" s="63">
        <v>84</v>
      </c>
      <c r="F326" s="64">
        <v>20.3</v>
      </c>
      <c r="G326" s="64">
        <v>-5.2049344421253835E-2</v>
      </c>
      <c r="H326" s="64">
        <v>25.3</v>
      </c>
      <c r="I326" s="64">
        <v>-0.61762495824691965</v>
      </c>
      <c r="J326" s="64">
        <v>45.6</v>
      </c>
      <c r="K326" s="64">
        <v>-0.43180892245474173</v>
      </c>
      <c r="L326" s="64">
        <v>7.8</v>
      </c>
      <c r="M326" s="64">
        <v>-0.62419001221688131</v>
      </c>
      <c r="N326" s="64">
        <v>138.6</v>
      </c>
      <c r="O326" s="64">
        <v>-0.60065522237756197</v>
      </c>
      <c r="P326" s="64">
        <v>11.3</v>
      </c>
      <c r="Q326" s="64">
        <v>-1.1437373401704181</v>
      </c>
      <c r="R326" s="64">
        <v>37.799999999999997</v>
      </c>
      <c r="S326" s="64">
        <v>-0.68381679488178038</v>
      </c>
      <c r="T326" s="64">
        <v>14.2</v>
      </c>
      <c r="U326" s="64">
        <v>-1.0259309295890831</v>
      </c>
      <c r="V326" s="65">
        <v>0.14699999999999999</v>
      </c>
      <c r="W326" s="66">
        <v>14.75</v>
      </c>
      <c r="X326" s="74">
        <f t="shared" si="266"/>
        <v>0</v>
      </c>
      <c r="Y326" s="75">
        <f t="shared" si="267"/>
        <v>0</v>
      </c>
      <c r="Z326" s="75">
        <f t="shared" si="268"/>
        <v>0</v>
      </c>
      <c r="AA326" s="75">
        <f t="shared" si="269"/>
        <v>0</v>
      </c>
      <c r="AB326" s="75">
        <f t="shared" si="270"/>
        <v>0</v>
      </c>
      <c r="AC326" s="75">
        <f t="shared" si="271"/>
        <v>0</v>
      </c>
      <c r="AD326" s="75">
        <f t="shared" si="272"/>
        <v>0</v>
      </c>
      <c r="AE326" s="75">
        <f t="shared" si="273"/>
        <v>0</v>
      </c>
      <c r="AF326" s="75">
        <f t="shared" ref="AF326:AG326" si="341">IF(V$3="Yes",V326*V$4,0)</f>
        <v>0</v>
      </c>
      <c r="AG326" s="76">
        <f t="shared" si="341"/>
        <v>0</v>
      </c>
      <c r="AH326" s="77">
        <f t="shared" si="275"/>
        <v>0</v>
      </c>
      <c r="AI326" s="78">
        <f t="shared" si="276"/>
        <v>0</v>
      </c>
      <c r="AJ326" s="73">
        <f t="shared" si="277"/>
        <v>-3.6069421944734086</v>
      </c>
    </row>
    <row r="327" spans="1:36" ht="15" x14ac:dyDescent="0.25">
      <c r="A327" s="38" t="s">
        <v>500</v>
      </c>
      <c r="B327" s="62" t="s">
        <v>45</v>
      </c>
      <c r="C327" s="62" t="s">
        <v>196</v>
      </c>
      <c r="D327" s="62">
        <v>2</v>
      </c>
      <c r="E327" s="63">
        <v>84</v>
      </c>
      <c r="F327" s="64">
        <v>19.7</v>
      </c>
      <c r="G327" s="64">
        <v>-0.10869579941057803</v>
      </c>
      <c r="H327" s="64">
        <v>16.899999999999999</v>
      </c>
      <c r="I327" s="64">
        <v>-1.1996134854094249</v>
      </c>
      <c r="J327" s="64">
        <v>36.6</v>
      </c>
      <c r="K327" s="64">
        <v>-0.84233832606290737</v>
      </c>
      <c r="L327" s="64">
        <v>8.1999999999999993</v>
      </c>
      <c r="M327" s="64">
        <v>-0.58608460729411593</v>
      </c>
      <c r="N327" s="64">
        <v>136.9</v>
      </c>
      <c r="O327" s="64">
        <v>-0.6322588647752877</v>
      </c>
      <c r="P327" s="64">
        <v>70</v>
      </c>
      <c r="Q327" s="64">
        <v>-0.18064545586320713</v>
      </c>
      <c r="R327" s="64">
        <v>33.299999999999997</v>
      </c>
      <c r="S327" s="64">
        <v>-0.78623763080053233</v>
      </c>
      <c r="T327" s="64">
        <v>19.3</v>
      </c>
      <c r="U327" s="64">
        <v>-0.79295010833073543</v>
      </c>
      <c r="V327" s="65">
        <v>0.14399999999999999</v>
      </c>
      <c r="W327" s="66">
        <v>14</v>
      </c>
      <c r="X327" s="74">
        <f t="shared" si="266"/>
        <v>0</v>
      </c>
      <c r="Y327" s="75">
        <f t="shared" si="267"/>
        <v>0</v>
      </c>
      <c r="Z327" s="75">
        <f t="shared" si="268"/>
        <v>0</v>
      </c>
      <c r="AA327" s="75">
        <f t="shared" si="269"/>
        <v>0</v>
      </c>
      <c r="AB327" s="75">
        <f t="shared" si="270"/>
        <v>0</v>
      </c>
      <c r="AC327" s="75">
        <f t="shared" si="271"/>
        <v>0</v>
      </c>
      <c r="AD327" s="75">
        <f t="shared" si="272"/>
        <v>0</v>
      </c>
      <c r="AE327" s="75">
        <f t="shared" si="273"/>
        <v>0</v>
      </c>
      <c r="AF327" s="75">
        <f t="shared" ref="AF327:AG327" si="342">IF(V$3="Yes",V327*V$4,0)</f>
        <v>0</v>
      </c>
      <c r="AG327" s="76">
        <f t="shared" si="342"/>
        <v>0</v>
      </c>
      <c r="AH327" s="77">
        <f t="shared" si="275"/>
        <v>0</v>
      </c>
      <c r="AI327" s="78">
        <f t="shared" si="276"/>
        <v>0</v>
      </c>
      <c r="AJ327" s="73">
        <f t="shared" si="277"/>
        <v>-3.4663255755572413</v>
      </c>
    </row>
    <row r="328" spans="1:36" ht="15" x14ac:dyDescent="0.25">
      <c r="A328" s="38" t="s">
        <v>501</v>
      </c>
      <c r="B328" s="62" t="s">
        <v>51</v>
      </c>
      <c r="C328" s="62" t="s">
        <v>181</v>
      </c>
      <c r="D328" s="62"/>
      <c r="E328" s="63">
        <v>84</v>
      </c>
      <c r="F328" s="64">
        <v>2.6</v>
      </c>
      <c r="G328" s="64">
        <v>-1.7231197666063183</v>
      </c>
      <c r="H328" s="64">
        <v>16.5</v>
      </c>
      <c r="I328" s="64">
        <v>-1.2273272247981155</v>
      </c>
      <c r="J328" s="64">
        <v>19.100000000000001</v>
      </c>
      <c r="K328" s="64">
        <v>-1.6405899441898957</v>
      </c>
      <c r="L328" s="64">
        <v>0</v>
      </c>
      <c r="M328" s="64">
        <v>-1.3672454082108101</v>
      </c>
      <c r="N328" s="64">
        <v>49.4</v>
      </c>
      <c r="O328" s="64">
        <v>-2.2589169293641258</v>
      </c>
      <c r="P328" s="64">
        <v>23.8</v>
      </c>
      <c r="Q328" s="64">
        <v>-0.93864963056496431</v>
      </c>
      <c r="R328" s="64">
        <v>189.7</v>
      </c>
      <c r="S328" s="64">
        <v>2.7734554220200884</v>
      </c>
      <c r="T328" s="64">
        <v>23.8</v>
      </c>
      <c r="U328" s="64">
        <v>-0.58737879545572313</v>
      </c>
      <c r="V328" s="65">
        <v>5.2999999999999999E-2</v>
      </c>
      <c r="W328" s="66">
        <v>19.5</v>
      </c>
      <c r="X328" s="74">
        <f t="shared" si="266"/>
        <v>0</v>
      </c>
      <c r="Y328" s="75">
        <f t="shared" si="267"/>
        <v>0</v>
      </c>
      <c r="Z328" s="75">
        <f t="shared" si="268"/>
        <v>0</v>
      </c>
      <c r="AA328" s="75">
        <f t="shared" si="269"/>
        <v>0</v>
      </c>
      <c r="AB328" s="75">
        <f t="shared" si="270"/>
        <v>0</v>
      </c>
      <c r="AC328" s="75">
        <f t="shared" si="271"/>
        <v>0</v>
      </c>
      <c r="AD328" s="75">
        <f t="shared" si="272"/>
        <v>0</v>
      </c>
      <c r="AE328" s="75">
        <f t="shared" si="273"/>
        <v>0</v>
      </c>
      <c r="AF328" s="75">
        <f t="shared" ref="AF328:AG328" si="343">IF(V$3="Yes",V328*V$4,0)</f>
        <v>0</v>
      </c>
      <c r="AG328" s="76">
        <f t="shared" si="343"/>
        <v>0</v>
      </c>
      <c r="AH328" s="77">
        <f t="shared" si="275"/>
        <v>0</v>
      </c>
      <c r="AI328" s="78">
        <f t="shared" si="276"/>
        <v>0</v>
      </c>
      <c r="AJ328" s="73">
        <f t="shared" si="277"/>
        <v>-5.2343206341514712</v>
      </c>
    </row>
    <row r="329" spans="1:36" ht="15" x14ac:dyDescent="0.25">
      <c r="A329" s="38" t="s">
        <v>502</v>
      </c>
      <c r="B329" s="62" t="s">
        <v>28</v>
      </c>
      <c r="C329" s="62" t="s">
        <v>203</v>
      </c>
      <c r="D329" s="62">
        <v>2</v>
      </c>
      <c r="E329" s="63">
        <v>84</v>
      </c>
      <c r="F329" s="64">
        <v>16.5</v>
      </c>
      <c r="G329" s="64">
        <v>-0.41081022602030715</v>
      </c>
      <c r="H329" s="64">
        <v>29</v>
      </c>
      <c r="I329" s="64">
        <v>-0.36127286890153026</v>
      </c>
      <c r="J329" s="64">
        <v>45.5</v>
      </c>
      <c r="K329" s="64">
        <v>-0.43637036027261061</v>
      </c>
      <c r="L329" s="64">
        <v>6.9</v>
      </c>
      <c r="M329" s="64">
        <v>-0.70992717329310395</v>
      </c>
      <c r="N329" s="64">
        <v>99.1</v>
      </c>
      <c r="O329" s="64">
        <v>-1.334975148677666</v>
      </c>
      <c r="P329" s="64">
        <v>107.6</v>
      </c>
      <c r="Q329" s="64">
        <v>0.43625837462999739</v>
      </c>
      <c r="R329" s="64">
        <v>32.700000000000003</v>
      </c>
      <c r="S329" s="64">
        <v>-0.79989374225636567</v>
      </c>
      <c r="T329" s="64">
        <v>70.2</v>
      </c>
      <c r="U329" s="64">
        <v>1.5322898528555158</v>
      </c>
      <c r="V329" s="65">
        <v>0.16600000000000001</v>
      </c>
      <c r="W329" s="66">
        <v>13</v>
      </c>
      <c r="X329" s="74">
        <f t="shared" si="266"/>
        <v>0</v>
      </c>
      <c r="Y329" s="75">
        <f t="shared" si="267"/>
        <v>0</v>
      </c>
      <c r="Z329" s="75">
        <f t="shared" si="268"/>
        <v>0</v>
      </c>
      <c r="AA329" s="75">
        <f t="shared" si="269"/>
        <v>0</v>
      </c>
      <c r="AB329" s="75">
        <f t="shared" si="270"/>
        <v>0</v>
      </c>
      <c r="AC329" s="75">
        <f t="shared" si="271"/>
        <v>0</v>
      </c>
      <c r="AD329" s="75">
        <f t="shared" si="272"/>
        <v>0</v>
      </c>
      <c r="AE329" s="75">
        <f t="shared" si="273"/>
        <v>0</v>
      </c>
      <c r="AF329" s="75">
        <f t="shared" ref="AF329:AG329" si="344">IF(V$3="Yes",V329*V$4,0)</f>
        <v>0</v>
      </c>
      <c r="AG329" s="76">
        <f t="shared" si="344"/>
        <v>0</v>
      </c>
      <c r="AH329" s="77">
        <f t="shared" si="275"/>
        <v>0</v>
      </c>
      <c r="AI329" s="78">
        <f t="shared" si="276"/>
        <v>0</v>
      </c>
      <c r="AJ329" s="73">
        <f t="shared" si="277"/>
        <v>-3.2563309876876803</v>
      </c>
    </row>
    <row r="330" spans="1:36" ht="15" x14ac:dyDescent="0.25">
      <c r="A330" s="38" t="s">
        <v>503</v>
      </c>
      <c r="B330" s="62" t="s">
        <v>79</v>
      </c>
      <c r="C330" s="62" t="s">
        <v>153</v>
      </c>
      <c r="D330" s="62">
        <v>2</v>
      </c>
      <c r="E330" s="63">
        <v>84</v>
      </c>
      <c r="F330" s="64">
        <v>16.100000000000001</v>
      </c>
      <c r="G330" s="64">
        <v>-0.4485745293465232</v>
      </c>
      <c r="H330" s="64">
        <v>19.899999999999999</v>
      </c>
      <c r="I330" s="64">
        <v>-0.99176043999424446</v>
      </c>
      <c r="J330" s="64">
        <v>36.1</v>
      </c>
      <c r="K330" s="64">
        <v>-0.86514551515224969</v>
      </c>
      <c r="L330" s="64">
        <v>3.5</v>
      </c>
      <c r="M330" s="64">
        <v>-1.0338231151366115</v>
      </c>
      <c r="N330" s="64">
        <v>193.3</v>
      </c>
      <c r="O330" s="64">
        <v>0.41623844771397545</v>
      </c>
      <c r="P330" s="64">
        <v>27.3</v>
      </c>
      <c r="Q330" s="64">
        <v>-0.88122507187543719</v>
      </c>
      <c r="R330" s="64">
        <v>34</v>
      </c>
      <c r="S330" s="64">
        <v>-0.77030550076872639</v>
      </c>
      <c r="T330" s="64">
        <v>18</v>
      </c>
      <c r="U330" s="64">
        <v>-0.85233737649462815</v>
      </c>
      <c r="V330" s="65">
        <v>8.3000000000000004E-2</v>
      </c>
      <c r="W330" s="66">
        <v>18.25</v>
      </c>
      <c r="X330" s="74">
        <f t="shared" si="266"/>
        <v>0</v>
      </c>
      <c r="Y330" s="75">
        <f t="shared" si="267"/>
        <v>0</v>
      </c>
      <c r="Z330" s="75">
        <f t="shared" si="268"/>
        <v>0</v>
      </c>
      <c r="AA330" s="75">
        <f t="shared" si="269"/>
        <v>0</v>
      </c>
      <c r="AB330" s="75">
        <f t="shared" si="270"/>
        <v>0</v>
      </c>
      <c r="AC330" s="75">
        <f t="shared" si="271"/>
        <v>0</v>
      </c>
      <c r="AD330" s="75">
        <f t="shared" si="272"/>
        <v>0</v>
      </c>
      <c r="AE330" s="75">
        <f t="shared" si="273"/>
        <v>0</v>
      </c>
      <c r="AF330" s="75">
        <f t="shared" ref="AF330:AG330" si="345">IF(V$3="Yes",V330*V$4,0)</f>
        <v>0</v>
      </c>
      <c r="AG330" s="76">
        <f t="shared" si="345"/>
        <v>0</v>
      </c>
      <c r="AH330" s="77">
        <f t="shared" si="275"/>
        <v>0</v>
      </c>
      <c r="AI330" s="78">
        <f t="shared" si="276"/>
        <v>0</v>
      </c>
      <c r="AJ330" s="73">
        <f t="shared" si="277"/>
        <v>-3.6925369165914645</v>
      </c>
    </row>
    <row r="331" spans="1:36" ht="15" x14ac:dyDescent="0.25">
      <c r="A331" s="38" t="s">
        <v>504</v>
      </c>
      <c r="B331" s="62" t="s">
        <v>81</v>
      </c>
      <c r="C331" s="62" t="s">
        <v>179</v>
      </c>
      <c r="D331" s="62">
        <v>2</v>
      </c>
      <c r="E331" s="63">
        <v>84</v>
      </c>
      <c r="F331" s="64">
        <v>19.100000000000001</v>
      </c>
      <c r="G331" s="64">
        <v>-0.16534225439990222</v>
      </c>
      <c r="H331" s="64">
        <v>20.100000000000001</v>
      </c>
      <c r="I331" s="64">
        <v>-0.97790357029989883</v>
      </c>
      <c r="J331" s="64">
        <v>39.200000000000003</v>
      </c>
      <c r="K331" s="64">
        <v>-0.72374094279832624</v>
      </c>
      <c r="L331" s="64">
        <v>4.7</v>
      </c>
      <c r="M331" s="64">
        <v>-0.91950690036831451</v>
      </c>
      <c r="N331" s="64">
        <v>137.4</v>
      </c>
      <c r="O331" s="64">
        <v>-0.62296367583477996</v>
      </c>
      <c r="P331" s="64">
        <v>66.5</v>
      </c>
      <c r="Q331" s="64">
        <v>-0.23807001455273449</v>
      </c>
      <c r="R331" s="64">
        <v>40.299999999999997</v>
      </c>
      <c r="S331" s="64">
        <v>-0.62691633048247386</v>
      </c>
      <c r="T331" s="64">
        <v>12.1</v>
      </c>
      <c r="U331" s="64">
        <v>-1.1218642089307553</v>
      </c>
      <c r="V331" s="65">
        <v>0.13900000000000001</v>
      </c>
      <c r="W331" s="66">
        <v>12.5</v>
      </c>
      <c r="X331" s="74">
        <f t="shared" si="266"/>
        <v>0</v>
      </c>
      <c r="Y331" s="75">
        <f t="shared" si="267"/>
        <v>0</v>
      </c>
      <c r="Z331" s="75">
        <f t="shared" si="268"/>
        <v>0</v>
      </c>
      <c r="AA331" s="75">
        <f t="shared" si="269"/>
        <v>0</v>
      </c>
      <c r="AB331" s="75">
        <f t="shared" si="270"/>
        <v>0</v>
      </c>
      <c r="AC331" s="75">
        <f t="shared" si="271"/>
        <v>0</v>
      </c>
      <c r="AD331" s="75">
        <f t="shared" si="272"/>
        <v>0</v>
      </c>
      <c r="AE331" s="75">
        <f t="shared" si="273"/>
        <v>0</v>
      </c>
      <c r="AF331" s="75">
        <f t="shared" ref="AF331:AG331" si="346">IF(V$3="Yes",V331*V$4,0)</f>
        <v>0</v>
      </c>
      <c r="AG331" s="76">
        <f t="shared" si="346"/>
        <v>0</v>
      </c>
      <c r="AH331" s="77">
        <f t="shared" si="275"/>
        <v>0</v>
      </c>
      <c r="AI331" s="78">
        <f t="shared" si="276"/>
        <v>0</v>
      </c>
      <c r="AJ331" s="73">
        <f t="shared" si="277"/>
        <v>-3.5726890269114051</v>
      </c>
    </row>
    <row r="332" spans="1:36" ht="15" x14ac:dyDescent="0.25">
      <c r="A332" s="38" t="s">
        <v>505</v>
      </c>
      <c r="B332" s="62" t="s">
        <v>58</v>
      </c>
      <c r="C332" s="62" t="s">
        <v>179</v>
      </c>
      <c r="D332" s="62">
        <v>2</v>
      </c>
      <c r="E332" s="63">
        <v>84</v>
      </c>
      <c r="F332" s="64">
        <v>15.8</v>
      </c>
      <c r="G332" s="64">
        <v>-0.47689775684118546</v>
      </c>
      <c r="H332" s="64">
        <v>26.6</v>
      </c>
      <c r="I332" s="64">
        <v>-0.52755530523367455</v>
      </c>
      <c r="J332" s="64">
        <v>42.5</v>
      </c>
      <c r="K332" s="64">
        <v>-0.57321349480866579</v>
      </c>
      <c r="L332" s="64">
        <v>9</v>
      </c>
      <c r="M332" s="64">
        <v>-0.50987379744858474</v>
      </c>
      <c r="N332" s="64">
        <v>131.4</v>
      </c>
      <c r="O332" s="64">
        <v>-0.73450594312087181</v>
      </c>
      <c r="P332" s="64">
        <v>22.8</v>
      </c>
      <c r="Q332" s="64">
        <v>-0.95505664733340068</v>
      </c>
      <c r="R332" s="64">
        <v>39.6</v>
      </c>
      <c r="S332" s="64">
        <v>-0.64284846051427957</v>
      </c>
      <c r="T332" s="64">
        <v>19.2</v>
      </c>
      <c r="U332" s="64">
        <v>-0.79751835972795804</v>
      </c>
      <c r="V332" s="65">
        <v>0.12</v>
      </c>
      <c r="W332" s="66">
        <v>16.25</v>
      </c>
      <c r="X332" s="74">
        <f t="shared" si="266"/>
        <v>0</v>
      </c>
      <c r="Y332" s="75">
        <f t="shared" si="267"/>
        <v>0</v>
      </c>
      <c r="Z332" s="75">
        <f t="shared" si="268"/>
        <v>0</v>
      </c>
      <c r="AA332" s="75">
        <f t="shared" si="269"/>
        <v>0</v>
      </c>
      <c r="AB332" s="75">
        <f t="shared" si="270"/>
        <v>0</v>
      </c>
      <c r="AC332" s="75">
        <f t="shared" si="271"/>
        <v>0</v>
      </c>
      <c r="AD332" s="75">
        <f t="shared" si="272"/>
        <v>0</v>
      </c>
      <c r="AE332" s="75">
        <f t="shared" si="273"/>
        <v>0</v>
      </c>
      <c r="AF332" s="75">
        <f t="shared" ref="AF332:AG332" si="347">IF(V$3="Yes",V332*V$4,0)</f>
        <v>0</v>
      </c>
      <c r="AG332" s="76">
        <f t="shared" si="347"/>
        <v>0</v>
      </c>
      <c r="AH332" s="77">
        <f t="shared" si="275"/>
        <v>0</v>
      </c>
      <c r="AI332" s="78">
        <f t="shared" si="276"/>
        <v>0</v>
      </c>
      <c r="AJ332" s="73">
        <f t="shared" si="277"/>
        <v>-3.7856245551362058</v>
      </c>
    </row>
    <row r="333" spans="1:36" ht="15" x14ac:dyDescent="0.25">
      <c r="A333" s="38" t="s">
        <v>506</v>
      </c>
      <c r="B333" s="62" t="s">
        <v>32</v>
      </c>
      <c r="C333" s="62" t="s">
        <v>181</v>
      </c>
      <c r="D333" s="62"/>
      <c r="E333" s="63">
        <v>84</v>
      </c>
      <c r="F333" s="64">
        <v>3.7</v>
      </c>
      <c r="G333" s="64">
        <v>-1.6192679324592241</v>
      </c>
      <c r="H333" s="64">
        <v>31</v>
      </c>
      <c r="I333" s="64">
        <v>-0.2227041719580766</v>
      </c>
      <c r="J333" s="64">
        <v>34.6</v>
      </c>
      <c r="K333" s="64">
        <v>-0.93356708242027731</v>
      </c>
      <c r="L333" s="64">
        <v>0</v>
      </c>
      <c r="M333" s="64">
        <v>-1.3672454082108101</v>
      </c>
      <c r="N333" s="64">
        <v>63.9</v>
      </c>
      <c r="O333" s="64">
        <v>-1.9893564500894043</v>
      </c>
      <c r="P333" s="64">
        <v>31</v>
      </c>
      <c r="Q333" s="64">
        <v>-0.82051910983222309</v>
      </c>
      <c r="R333" s="64">
        <v>82</v>
      </c>
      <c r="S333" s="64">
        <v>0.32218341569796027</v>
      </c>
      <c r="T333" s="64">
        <v>14.2</v>
      </c>
      <c r="U333" s="64">
        <v>-1.0259309295890831</v>
      </c>
      <c r="V333" s="65">
        <v>5.7000000000000002E-2</v>
      </c>
      <c r="W333" s="66">
        <v>20.25</v>
      </c>
      <c r="X333" s="74">
        <f t="shared" si="266"/>
        <v>0</v>
      </c>
      <c r="Y333" s="75">
        <f t="shared" si="267"/>
        <v>0</v>
      </c>
      <c r="Z333" s="75">
        <f t="shared" si="268"/>
        <v>0</v>
      </c>
      <c r="AA333" s="75">
        <f t="shared" si="269"/>
        <v>0</v>
      </c>
      <c r="AB333" s="75">
        <f t="shared" si="270"/>
        <v>0</v>
      </c>
      <c r="AC333" s="75">
        <f t="shared" si="271"/>
        <v>0</v>
      </c>
      <c r="AD333" s="75">
        <f t="shared" si="272"/>
        <v>0</v>
      </c>
      <c r="AE333" s="75">
        <f t="shared" si="273"/>
        <v>0</v>
      </c>
      <c r="AF333" s="75">
        <f t="shared" ref="AF333:AG333" si="348">IF(V$3="Yes",V333*V$4,0)</f>
        <v>0</v>
      </c>
      <c r="AG333" s="76">
        <f t="shared" si="348"/>
        <v>0</v>
      </c>
      <c r="AH333" s="77">
        <f t="shared" si="275"/>
        <v>0</v>
      </c>
      <c r="AI333" s="78">
        <f t="shared" si="276"/>
        <v>0</v>
      </c>
      <c r="AJ333" s="73">
        <f t="shared" si="277"/>
        <v>-5.9457274215053557</v>
      </c>
    </row>
    <row r="334" spans="1:36" ht="15" x14ac:dyDescent="0.25">
      <c r="A334" s="38" t="s">
        <v>507</v>
      </c>
      <c r="B334" s="62" t="s">
        <v>37</v>
      </c>
      <c r="C334" s="62" t="s">
        <v>203</v>
      </c>
      <c r="D334" s="62">
        <v>2</v>
      </c>
      <c r="E334" s="63">
        <v>84</v>
      </c>
      <c r="F334" s="64">
        <v>14.4</v>
      </c>
      <c r="G334" s="64">
        <v>-0.60907281848294204</v>
      </c>
      <c r="H334" s="64">
        <v>20</v>
      </c>
      <c r="I334" s="64">
        <v>-0.98483200514707181</v>
      </c>
      <c r="J334" s="64">
        <v>34.4</v>
      </c>
      <c r="K334" s="64">
        <v>-0.94268995805601441</v>
      </c>
      <c r="L334" s="64">
        <v>4</v>
      </c>
      <c r="M334" s="64">
        <v>-0.98619135898315435</v>
      </c>
      <c r="N334" s="64">
        <v>137.69999999999999</v>
      </c>
      <c r="O334" s="64">
        <v>-0.6173865624704753</v>
      </c>
      <c r="P334" s="64">
        <v>126.7</v>
      </c>
      <c r="Q334" s="64">
        <v>0.74963239490713096</v>
      </c>
      <c r="R334" s="64">
        <v>56.4</v>
      </c>
      <c r="S334" s="64">
        <v>-0.26047733975093951</v>
      </c>
      <c r="T334" s="64">
        <v>78.099999999999994</v>
      </c>
      <c r="U334" s="64">
        <v>1.8931817132360931</v>
      </c>
      <c r="V334" s="65">
        <v>0.105</v>
      </c>
      <c r="W334" s="66">
        <v>16.5</v>
      </c>
      <c r="X334" s="74">
        <f t="shared" si="266"/>
        <v>0</v>
      </c>
      <c r="Y334" s="75">
        <f t="shared" si="267"/>
        <v>0</v>
      </c>
      <c r="Z334" s="75">
        <f t="shared" si="268"/>
        <v>0</v>
      </c>
      <c r="AA334" s="75">
        <f t="shared" si="269"/>
        <v>0</v>
      </c>
      <c r="AB334" s="75">
        <f t="shared" si="270"/>
        <v>0</v>
      </c>
      <c r="AC334" s="75">
        <f t="shared" si="271"/>
        <v>0</v>
      </c>
      <c r="AD334" s="75">
        <f t="shared" si="272"/>
        <v>0</v>
      </c>
      <c r="AE334" s="75">
        <f t="shared" si="273"/>
        <v>0</v>
      </c>
      <c r="AF334" s="75">
        <f t="shared" ref="AF334:AG334" si="349">IF(V$3="Yes",V334*V$4,0)</f>
        <v>0</v>
      </c>
      <c r="AG334" s="76">
        <f t="shared" si="349"/>
        <v>0</v>
      </c>
      <c r="AH334" s="77">
        <f t="shared" si="275"/>
        <v>0</v>
      </c>
      <c r="AI334" s="78">
        <f t="shared" si="276"/>
        <v>0</v>
      </c>
      <c r="AJ334" s="73">
        <f t="shared" si="277"/>
        <v>-2.9167696131896803</v>
      </c>
    </row>
    <row r="335" spans="1:36" ht="15" x14ac:dyDescent="0.25">
      <c r="A335" s="38" t="s">
        <v>508</v>
      </c>
      <c r="B335" s="62" t="s">
        <v>41</v>
      </c>
      <c r="C335" s="62" t="s">
        <v>186</v>
      </c>
      <c r="D335" s="62">
        <v>2</v>
      </c>
      <c r="E335" s="63">
        <v>84</v>
      </c>
      <c r="F335" s="64">
        <v>16.399999999999999</v>
      </c>
      <c r="G335" s="64">
        <v>-0.4202513018518616</v>
      </c>
      <c r="H335" s="64">
        <v>17.8</v>
      </c>
      <c r="I335" s="64">
        <v>-1.1372575717848705</v>
      </c>
      <c r="J335" s="64">
        <v>34.200000000000003</v>
      </c>
      <c r="K335" s="64">
        <v>-0.95181283369175107</v>
      </c>
      <c r="L335" s="64">
        <v>6.4</v>
      </c>
      <c r="M335" s="64">
        <v>-0.75755892944656078</v>
      </c>
      <c r="N335" s="64">
        <v>113.4</v>
      </c>
      <c r="O335" s="64">
        <v>-1.069132744979147</v>
      </c>
      <c r="P335" s="64">
        <v>174.3</v>
      </c>
      <c r="Q335" s="64">
        <v>1.5306063930846989</v>
      </c>
      <c r="R335" s="64">
        <v>46.2</v>
      </c>
      <c r="S335" s="64">
        <v>-0.4926312345001102</v>
      </c>
      <c r="T335" s="64">
        <v>31</v>
      </c>
      <c r="U335" s="64">
        <v>-0.25846469485570323</v>
      </c>
      <c r="V335" s="65">
        <v>0.14399999999999999</v>
      </c>
      <c r="W335" s="66">
        <v>13.5</v>
      </c>
      <c r="X335" s="74">
        <f t="shared" si="266"/>
        <v>0</v>
      </c>
      <c r="Y335" s="75">
        <f t="shared" si="267"/>
        <v>0</v>
      </c>
      <c r="Z335" s="75">
        <f t="shared" si="268"/>
        <v>0</v>
      </c>
      <c r="AA335" s="75">
        <f t="shared" si="269"/>
        <v>0</v>
      </c>
      <c r="AB335" s="75">
        <f t="shared" si="270"/>
        <v>0</v>
      </c>
      <c r="AC335" s="75">
        <f t="shared" si="271"/>
        <v>0</v>
      </c>
      <c r="AD335" s="75">
        <f t="shared" si="272"/>
        <v>0</v>
      </c>
      <c r="AE335" s="75">
        <f t="shared" si="273"/>
        <v>0</v>
      </c>
      <c r="AF335" s="75">
        <f t="shared" ref="AF335:AG335" si="350">IF(V$3="Yes",V335*V$4,0)</f>
        <v>0</v>
      </c>
      <c r="AG335" s="76">
        <f t="shared" si="350"/>
        <v>0</v>
      </c>
      <c r="AH335" s="77">
        <f t="shared" si="275"/>
        <v>0</v>
      </c>
      <c r="AI335" s="78">
        <f t="shared" si="276"/>
        <v>0</v>
      </c>
      <c r="AJ335" s="73">
        <f t="shared" si="277"/>
        <v>-2.5678039284661525</v>
      </c>
    </row>
    <row r="336" spans="1:36" ht="15" x14ac:dyDescent="0.25">
      <c r="A336" s="38" t="s">
        <v>509</v>
      </c>
      <c r="B336" s="62" t="s">
        <v>77</v>
      </c>
      <c r="C336" s="62" t="s">
        <v>179</v>
      </c>
      <c r="D336" s="62"/>
      <c r="E336" s="63">
        <v>84</v>
      </c>
      <c r="F336" s="64">
        <v>15.9</v>
      </c>
      <c r="G336" s="64">
        <v>-0.46745668100963156</v>
      </c>
      <c r="H336" s="64">
        <v>32.299999999999997</v>
      </c>
      <c r="I336" s="64">
        <v>-0.132634518944832</v>
      </c>
      <c r="J336" s="64">
        <v>48.3</v>
      </c>
      <c r="K336" s="64">
        <v>-0.30865010137229243</v>
      </c>
      <c r="L336" s="64">
        <v>10.1</v>
      </c>
      <c r="M336" s="64">
        <v>-0.4050839339109793</v>
      </c>
      <c r="N336" s="64">
        <v>101.9</v>
      </c>
      <c r="O336" s="64">
        <v>-1.2829220906108227</v>
      </c>
      <c r="P336" s="64">
        <v>36.200000000000003</v>
      </c>
      <c r="Q336" s="64">
        <v>-0.73520262263635416</v>
      </c>
      <c r="R336" s="64">
        <v>22.3</v>
      </c>
      <c r="S336" s="64">
        <v>-1.0365996741574812</v>
      </c>
      <c r="T336" s="64">
        <v>22.3</v>
      </c>
      <c r="U336" s="64">
        <v>-0.65590256641406064</v>
      </c>
      <c r="V336" s="65">
        <v>0.156</v>
      </c>
      <c r="W336" s="66">
        <v>14.25</v>
      </c>
      <c r="X336" s="74">
        <f t="shared" si="266"/>
        <v>0</v>
      </c>
      <c r="Y336" s="75">
        <f t="shared" si="267"/>
        <v>0</v>
      </c>
      <c r="Z336" s="75">
        <f t="shared" si="268"/>
        <v>0</v>
      </c>
      <c r="AA336" s="75">
        <f t="shared" si="269"/>
        <v>0</v>
      </c>
      <c r="AB336" s="75">
        <f t="shared" si="270"/>
        <v>0</v>
      </c>
      <c r="AC336" s="75">
        <f t="shared" si="271"/>
        <v>0</v>
      </c>
      <c r="AD336" s="75">
        <f t="shared" si="272"/>
        <v>0</v>
      </c>
      <c r="AE336" s="75">
        <f t="shared" si="273"/>
        <v>0</v>
      </c>
      <c r="AF336" s="75">
        <f t="shared" ref="AF336:AG336" si="351">IF(V$3="Yes",V336*V$4,0)</f>
        <v>0</v>
      </c>
      <c r="AG336" s="76">
        <f t="shared" si="351"/>
        <v>0</v>
      </c>
      <c r="AH336" s="77">
        <f t="shared" si="275"/>
        <v>0</v>
      </c>
      <c r="AI336" s="78">
        <f t="shared" si="276"/>
        <v>0</v>
      </c>
      <c r="AJ336" s="73">
        <f t="shared" si="277"/>
        <v>-3.9699733530827785</v>
      </c>
    </row>
    <row r="337" spans="1:36" ht="15" x14ac:dyDescent="0.25">
      <c r="A337" s="38" t="s">
        <v>510</v>
      </c>
      <c r="B337" s="62" t="s">
        <v>74</v>
      </c>
      <c r="C337" s="62" t="s">
        <v>183</v>
      </c>
      <c r="D337" s="62">
        <v>2</v>
      </c>
      <c r="E337" s="63">
        <v>84</v>
      </c>
      <c r="F337" s="64">
        <v>13.4</v>
      </c>
      <c r="G337" s="64">
        <v>-0.70348357679848217</v>
      </c>
      <c r="H337" s="64">
        <v>28.5</v>
      </c>
      <c r="I337" s="64">
        <v>-0.39591504313739362</v>
      </c>
      <c r="J337" s="64">
        <v>41.9</v>
      </c>
      <c r="K337" s="64">
        <v>-0.60058212171587666</v>
      </c>
      <c r="L337" s="64">
        <v>5.9</v>
      </c>
      <c r="M337" s="64">
        <v>-0.80519068560001783</v>
      </c>
      <c r="N337" s="64">
        <v>123</v>
      </c>
      <c r="O337" s="64">
        <v>-0.8906651173214003</v>
      </c>
      <c r="P337" s="64">
        <v>41</v>
      </c>
      <c r="Q337" s="64">
        <v>-0.65644894214785998</v>
      </c>
      <c r="R337" s="64">
        <v>67.8</v>
      </c>
      <c r="S337" s="64">
        <v>-1.0112220901013294E-3</v>
      </c>
      <c r="T337" s="64">
        <v>25.4</v>
      </c>
      <c r="U337" s="64">
        <v>-0.51428677310016324</v>
      </c>
      <c r="V337" s="65">
        <v>0.109</v>
      </c>
      <c r="W337" s="66">
        <v>17.25</v>
      </c>
      <c r="X337" s="74">
        <f t="shared" si="266"/>
        <v>0</v>
      </c>
      <c r="Y337" s="75">
        <f t="shared" si="267"/>
        <v>0</v>
      </c>
      <c r="Z337" s="75">
        <f t="shared" si="268"/>
        <v>0</v>
      </c>
      <c r="AA337" s="75">
        <f t="shared" si="269"/>
        <v>0</v>
      </c>
      <c r="AB337" s="75">
        <f t="shared" si="270"/>
        <v>0</v>
      </c>
      <c r="AC337" s="75">
        <f t="shared" si="271"/>
        <v>0</v>
      </c>
      <c r="AD337" s="75">
        <f t="shared" si="272"/>
        <v>0</v>
      </c>
      <c r="AE337" s="75">
        <f t="shared" si="273"/>
        <v>0</v>
      </c>
      <c r="AF337" s="75">
        <f t="shared" ref="AF337:AG337" si="352">IF(V$3="Yes",V337*V$4,0)</f>
        <v>0</v>
      </c>
      <c r="AG337" s="76">
        <f t="shared" si="352"/>
        <v>0</v>
      </c>
      <c r="AH337" s="77">
        <f t="shared" si="275"/>
        <v>0</v>
      </c>
      <c r="AI337" s="78">
        <f t="shared" si="276"/>
        <v>0</v>
      </c>
      <c r="AJ337" s="73">
        <f t="shared" si="277"/>
        <v>-3.5378359969113093</v>
      </c>
    </row>
    <row r="338" spans="1:36" ht="15" x14ac:dyDescent="0.25">
      <c r="A338" s="38" t="s">
        <v>511</v>
      </c>
      <c r="B338" s="62" t="s">
        <v>68</v>
      </c>
      <c r="C338" s="62" t="s">
        <v>183</v>
      </c>
      <c r="D338" s="62">
        <v>2</v>
      </c>
      <c r="E338" s="63">
        <v>84</v>
      </c>
      <c r="F338" s="64">
        <v>19.5</v>
      </c>
      <c r="G338" s="64">
        <v>-0.12757795107368622</v>
      </c>
      <c r="H338" s="64">
        <v>17.7</v>
      </c>
      <c r="I338" s="64">
        <v>-1.1441860066320433</v>
      </c>
      <c r="J338" s="64">
        <v>37.200000000000003</v>
      </c>
      <c r="K338" s="64">
        <v>-0.81496969915569617</v>
      </c>
      <c r="L338" s="64">
        <v>4.9000000000000004</v>
      </c>
      <c r="M338" s="64">
        <v>-0.90045419790693182</v>
      </c>
      <c r="N338" s="64">
        <v>111.3</v>
      </c>
      <c r="O338" s="64">
        <v>-1.1081725385292795</v>
      </c>
      <c r="P338" s="64">
        <v>137.9</v>
      </c>
      <c r="Q338" s="64">
        <v>0.93339098271361765</v>
      </c>
      <c r="R338" s="64">
        <v>38.799999999999997</v>
      </c>
      <c r="S338" s="64">
        <v>-0.66105660912205788</v>
      </c>
      <c r="T338" s="64">
        <v>50.1</v>
      </c>
      <c r="U338" s="64">
        <v>0.61407132201379389</v>
      </c>
      <c r="V338" s="65">
        <v>0.17499999999999999</v>
      </c>
      <c r="W338" s="66">
        <v>15.5</v>
      </c>
      <c r="X338" s="74">
        <f t="shared" si="266"/>
        <v>0</v>
      </c>
      <c r="Y338" s="75">
        <f t="shared" si="267"/>
        <v>0</v>
      </c>
      <c r="Z338" s="75">
        <f t="shared" si="268"/>
        <v>0</v>
      </c>
      <c r="AA338" s="75">
        <f t="shared" si="269"/>
        <v>0</v>
      </c>
      <c r="AB338" s="75">
        <f t="shared" si="270"/>
        <v>0</v>
      </c>
      <c r="AC338" s="75">
        <f t="shared" si="271"/>
        <v>0</v>
      </c>
      <c r="AD338" s="75">
        <f t="shared" si="272"/>
        <v>0</v>
      </c>
      <c r="AE338" s="75">
        <f t="shared" si="273"/>
        <v>0</v>
      </c>
      <c r="AF338" s="75">
        <f t="shared" ref="AF338:AG338" si="353">IF(V$3="Yes",V338*V$4,0)</f>
        <v>0</v>
      </c>
      <c r="AG338" s="76">
        <f t="shared" si="353"/>
        <v>0</v>
      </c>
      <c r="AH338" s="77">
        <f t="shared" si="275"/>
        <v>0</v>
      </c>
      <c r="AI338" s="78">
        <f t="shared" si="276"/>
        <v>0</v>
      </c>
      <c r="AJ338" s="73">
        <f t="shared" si="277"/>
        <v>-3.1380929728075992</v>
      </c>
    </row>
    <row r="339" spans="1:36" ht="15" x14ac:dyDescent="0.25">
      <c r="A339" s="38" t="s">
        <v>512</v>
      </c>
      <c r="B339" s="62" t="s">
        <v>43</v>
      </c>
      <c r="C339" s="62" t="s">
        <v>191</v>
      </c>
      <c r="D339" s="62"/>
      <c r="E339" s="63">
        <v>84</v>
      </c>
      <c r="F339" s="64">
        <v>12.8</v>
      </c>
      <c r="G339" s="64">
        <v>-0.76013003178780636</v>
      </c>
      <c r="H339" s="64">
        <v>23.4</v>
      </c>
      <c r="I339" s="64">
        <v>-0.74926522034320031</v>
      </c>
      <c r="J339" s="64">
        <v>36.299999999999997</v>
      </c>
      <c r="K339" s="64">
        <v>-0.85602263951651303</v>
      </c>
      <c r="L339" s="64">
        <v>1.4</v>
      </c>
      <c r="M339" s="64">
        <v>-1.2338764909811306</v>
      </c>
      <c r="N339" s="64">
        <v>105.7</v>
      </c>
      <c r="O339" s="64">
        <v>-1.2122786546629649</v>
      </c>
      <c r="P339" s="64">
        <v>133.19999999999999</v>
      </c>
      <c r="Q339" s="64">
        <v>0.85627800390196662</v>
      </c>
      <c r="R339" s="64">
        <v>65.5</v>
      </c>
      <c r="S339" s="64">
        <v>-5.3359649337463358E-2</v>
      </c>
      <c r="T339" s="64">
        <v>34</v>
      </c>
      <c r="U339" s="64">
        <v>-0.12141715293902836</v>
      </c>
      <c r="V339" s="65">
        <v>0.122</v>
      </c>
      <c r="W339" s="66">
        <v>15.5</v>
      </c>
      <c r="X339" s="74">
        <f t="shared" si="266"/>
        <v>0</v>
      </c>
      <c r="Y339" s="75">
        <f t="shared" si="267"/>
        <v>0</v>
      </c>
      <c r="Z339" s="75">
        <f t="shared" si="268"/>
        <v>0</v>
      </c>
      <c r="AA339" s="75">
        <f t="shared" si="269"/>
        <v>0</v>
      </c>
      <c r="AB339" s="75">
        <f t="shared" si="270"/>
        <v>0</v>
      </c>
      <c r="AC339" s="75">
        <f t="shared" si="271"/>
        <v>0</v>
      </c>
      <c r="AD339" s="75">
        <f t="shared" si="272"/>
        <v>0</v>
      </c>
      <c r="AE339" s="75">
        <f t="shared" si="273"/>
        <v>0</v>
      </c>
      <c r="AF339" s="75">
        <f t="shared" ref="AF339:AG339" si="354">IF(V$3="Yes",V339*V$4,0)</f>
        <v>0</v>
      </c>
      <c r="AG339" s="76">
        <f t="shared" si="354"/>
        <v>0</v>
      </c>
      <c r="AH339" s="77">
        <f t="shared" si="275"/>
        <v>0</v>
      </c>
      <c r="AI339" s="78">
        <f t="shared" si="276"/>
        <v>0</v>
      </c>
      <c r="AJ339" s="73">
        <f t="shared" si="277"/>
        <v>-3.432324530943943</v>
      </c>
    </row>
    <row r="340" spans="1:36" ht="15" x14ac:dyDescent="0.25">
      <c r="A340" s="38" t="s">
        <v>513</v>
      </c>
      <c r="B340" s="62" t="s">
        <v>47</v>
      </c>
      <c r="C340" s="62" t="s">
        <v>191</v>
      </c>
      <c r="D340" s="62"/>
      <c r="E340" s="63">
        <v>84</v>
      </c>
      <c r="F340" s="64">
        <v>14.8</v>
      </c>
      <c r="G340" s="64">
        <v>-0.57130851515672587</v>
      </c>
      <c r="H340" s="64">
        <v>17.899999999999999</v>
      </c>
      <c r="I340" s="64">
        <v>-1.130329136937698</v>
      </c>
      <c r="J340" s="64">
        <v>32.700000000000003</v>
      </c>
      <c r="K340" s="64">
        <v>-1.0202344009597788</v>
      </c>
      <c r="L340" s="64">
        <v>0</v>
      </c>
      <c r="M340" s="64">
        <v>-1.3672454082108101</v>
      </c>
      <c r="N340" s="64">
        <v>115.3</v>
      </c>
      <c r="O340" s="64">
        <v>-1.0338110270052181</v>
      </c>
      <c r="P340" s="64">
        <v>223.7</v>
      </c>
      <c r="Q340" s="64">
        <v>2.3411130214454521</v>
      </c>
      <c r="R340" s="64">
        <v>34.700000000000003</v>
      </c>
      <c r="S340" s="64">
        <v>-0.75437337073692046</v>
      </c>
      <c r="T340" s="64">
        <v>136.19999999999999</v>
      </c>
      <c r="U340" s="64">
        <v>4.5473357750223631</v>
      </c>
      <c r="V340" s="65">
        <v>0.129</v>
      </c>
      <c r="W340" s="66">
        <v>12.5</v>
      </c>
      <c r="X340" s="74">
        <f t="shared" si="266"/>
        <v>0</v>
      </c>
      <c r="Y340" s="75">
        <f t="shared" si="267"/>
        <v>0</v>
      </c>
      <c r="Z340" s="75">
        <f t="shared" si="268"/>
        <v>0</v>
      </c>
      <c r="AA340" s="75">
        <f t="shared" si="269"/>
        <v>0</v>
      </c>
      <c r="AB340" s="75">
        <f t="shared" si="270"/>
        <v>0</v>
      </c>
      <c r="AC340" s="75">
        <f t="shared" si="271"/>
        <v>0</v>
      </c>
      <c r="AD340" s="75">
        <f t="shared" si="272"/>
        <v>0</v>
      </c>
      <c r="AE340" s="75">
        <f t="shared" si="273"/>
        <v>0</v>
      </c>
      <c r="AF340" s="75">
        <f t="shared" ref="AF340:AG340" si="355">IF(V$3="Yes",V340*V$4,0)</f>
        <v>0</v>
      </c>
      <c r="AG340" s="76">
        <f t="shared" si="355"/>
        <v>0</v>
      </c>
      <c r="AH340" s="77">
        <f t="shared" si="275"/>
        <v>0</v>
      </c>
      <c r="AI340" s="78">
        <f t="shared" si="276"/>
        <v>0</v>
      </c>
      <c r="AJ340" s="73">
        <f t="shared" si="277"/>
        <v>-2.8684837940095278</v>
      </c>
    </row>
    <row r="341" spans="1:36" ht="15" x14ac:dyDescent="0.25">
      <c r="A341" s="38" t="s">
        <v>514</v>
      </c>
      <c r="B341" s="62" t="s">
        <v>39</v>
      </c>
      <c r="C341" s="62" t="s">
        <v>179</v>
      </c>
      <c r="D341" s="62">
        <v>2</v>
      </c>
      <c r="E341" s="63">
        <v>84</v>
      </c>
      <c r="F341" s="64">
        <v>14.1</v>
      </c>
      <c r="G341" s="64">
        <v>-0.63739604597760424</v>
      </c>
      <c r="H341" s="64">
        <v>24.2</v>
      </c>
      <c r="I341" s="64">
        <v>-0.69383774156581901</v>
      </c>
      <c r="J341" s="64">
        <v>38.299999999999997</v>
      </c>
      <c r="K341" s="64">
        <v>-0.76479388315914276</v>
      </c>
      <c r="L341" s="64">
        <v>3.9</v>
      </c>
      <c r="M341" s="64">
        <v>-0.99571771021384581</v>
      </c>
      <c r="N341" s="64">
        <v>138.30000000000001</v>
      </c>
      <c r="O341" s="64">
        <v>-0.60623233574186608</v>
      </c>
      <c r="P341" s="64">
        <v>50.6</v>
      </c>
      <c r="Q341" s="64">
        <v>-0.49894158117087156</v>
      </c>
      <c r="R341" s="64">
        <v>36.4</v>
      </c>
      <c r="S341" s="64">
        <v>-0.71568105494539214</v>
      </c>
      <c r="T341" s="64">
        <v>31.9</v>
      </c>
      <c r="U341" s="64">
        <v>-0.21735043228070086</v>
      </c>
      <c r="V341" s="65">
        <v>0.10199999999999999</v>
      </c>
      <c r="W341" s="66">
        <v>14</v>
      </c>
      <c r="X341" s="74">
        <f t="shared" si="266"/>
        <v>0</v>
      </c>
      <c r="Y341" s="75">
        <f t="shared" si="267"/>
        <v>0</v>
      </c>
      <c r="Z341" s="75">
        <f t="shared" si="268"/>
        <v>0</v>
      </c>
      <c r="AA341" s="75">
        <f t="shared" si="269"/>
        <v>0</v>
      </c>
      <c r="AB341" s="75">
        <f t="shared" si="270"/>
        <v>0</v>
      </c>
      <c r="AC341" s="75">
        <f t="shared" si="271"/>
        <v>0</v>
      </c>
      <c r="AD341" s="75">
        <f t="shared" si="272"/>
        <v>0</v>
      </c>
      <c r="AE341" s="75">
        <f t="shared" si="273"/>
        <v>0</v>
      </c>
      <c r="AF341" s="75">
        <f t="shared" ref="AF341:AG341" si="356">IF(V$3="Yes",V341*V$4,0)</f>
        <v>0</v>
      </c>
      <c r="AG341" s="76">
        <f t="shared" si="356"/>
        <v>0</v>
      </c>
      <c r="AH341" s="77">
        <f t="shared" si="275"/>
        <v>0</v>
      </c>
      <c r="AI341" s="78">
        <f t="shared" si="276"/>
        <v>0</v>
      </c>
      <c r="AJ341" s="73">
        <f t="shared" si="277"/>
        <v>-4.189655581622918</v>
      </c>
    </row>
    <row r="342" spans="1:36" ht="15" x14ac:dyDescent="0.25">
      <c r="A342" s="38" t="s">
        <v>515</v>
      </c>
      <c r="B342" s="62" t="s">
        <v>47</v>
      </c>
      <c r="C342" s="62" t="s">
        <v>186</v>
      </c>
      <c r="D342" s="62">
        <v>2</v>
      </c>
      <c r="E342" s="63">
        <v>84</v>
      </c>
      <c r="F342" s="64">
        <v>19.600000000000001</v>
      </c>
      <c r="G342" s="64">
        <v>-0.11813687524213212</v>
      </c>
      <c r="H342" s="64">
        <v>17.2</v>
      </c>
      <c r="I342" s="64">
        <v>-1.1788281808679066</v>
      </c>
      <c r="J342" s="64">
        <v>36.799999999999997</v>
      </c>
      <c r="K342" s="64">
        <v>-0.83321545042717071</v>
      </c>
      <c r="L342" s="64">
        <v>5.7</v>
      </c>
      <c r="M342" s="64">
        <v>-0.82424338806140063</v>
      </c>
      <c r="N342" s="64">
        <v>157.9</v>
      </c>
      <c r="O342" s="64">
        <v>-0.24186092927396644</v>
      </c>
      <c r="P342" s="64">
        <v>75.2</v>
      </c>
      <c r="Q342" s="64">
        <v>-9.5328968667338365E-2</v>
      </c>
      <c r="R342" s="64">
        <v>29.8</v>
      </c>
      <c r="S342" s="64">
        <v>-0.86589828095956134</v>
      </c>
      <c r="T342" s="64">
        <v>40.700000000000003</v>
      </c>
      <c r="U342" s="64">
        <v>0.18465569067487939</v>
      </c>
      <c r="V342" s="65">
        <v>0.124</v>
      </c>
      <c r="W342" s="66">
        <v>16.75</v>
      </c>
      <c r="X342" s="74">
        <f t="shared" si="266"/>
        <v>0</v>
      </c>
      <c r="Y342" s="75">
        <f t="shared" si="267"/>
        <v>0</v>
      </c>
      <c r="Z342" s="75">
        <f t="shared" si="268"/>
        <v>0</v>
      </c>
      <c r="AA342" s="75">
        <f t="shared" si="269"/>
        <v>0</v>
      </c>
      <c r="AB342" s="75">
        <f t="shared" si="270"/>
        <v>0</v>
      </c>
      <c r="AC342" s="75">
        <f t="shared" si="271"/>
        <v>0</v>
      </c>
      <c r="AD342" s="75">
        <f t="shared" si="272"/>
        <v>0</v>
      </c>
      <c r="AE342" s="75">
        <f t="shared" si="273"/>
        <v>0</v>
      </c>
      <c r="AF342" s="75">
        <f t="shared" ref="AF342:AG342" si="357">IF(V$3="Yes",V342*V$4,0)</f>
        <v>0</v>
      </c>
      <c r="AG342" s="76">
        <f t="shared" si="357"/>
        <v>0</v>
      </c>
      <c r="AH342" s="77">
        <f t="shared" si="275"/>
        <v>0</v>
      </c>
      <c r="AI342" s="78">
        <f t="shared" si="276"/>
        <v>0</v>
      </c>
      <c r="AJ342" s="73">
        <f t="shared" si="277"/>
        <v>-3.3224119244399688</v>
      </c>
    </row>
    <row r="343" spans="1:36" ht="15" x14ac:dyDescent="0.25">
      <c r="A343" s="38" t="s">
        <v>516</v>
      </c>
      <c r="B343" s="62" t="s">
        <v>41</v>
      </c>
      <c r="C343" s="62" t="s">
        <v>183</v>
      </c>
      <c r="D343" s="62">
        <v>2</v>
      </c>
      <c r="E343" s="63">
        <v>84</v>
      </c>
      <c r="F343" s="64">
        <v>18.3</v>
      </c>
      <c r="G343" s="64">
        <v>-0.2408708610523346</v>
      </c>
      <c r="H343" s="64">
        <v>20.5</v>
      </c>
      <c r="I343" s="64">
        <v>-0.95018983091120823</v>
      </c>
      <c r="J343" s="64">
        <v>38.799999999999997</v>
      </c>
      <c r="K343" s="64">
        <v>-0.74198669406980045</v>
      </c>
      <c r="L343" s="64">
        <v>4.3</v>
      </c>
      <c r="M343" s="64">
        <v>-0.95761230529108021</v>
      </c>
      <c r="N343" s="64">
        <v>122.7</v>
      </c>
      <c r="O343" s="64">
        <v>-0.89624223068570474</v>
      </c>
      <c r="P343" s="64">
        <v>93.7</v>
      </c>
      <c r="Q343" s="64">
        <v>0.20820084154873297</v>
      </c>
      <c r="R343" s="64">
        <v>33.799999999999997</v>
      </c>
      <c r="S343" s="64">
        <v>-0.77485753792067102</v>
      </c>
      <c r="T343" s="64">
        <v>21.3</v>
      </c>
      <c r="U343" s="64">
        <v>-0.70158508038628564</v>
      </c>
      <c r="V343" s="65">
        <v>0.14899999999999999</v>
      </c>
      <c r="W343" s="66">
        <v>14.75</v>
      </c>
      <c r="X343" s="74">
        <f t="shared" si="266"/>
        <v>0</v>
      </c>
      <c r="Y343" s="75">
        <f t="shared" si="267"/>
        <v>0</v>
      </c>
      <c r="Z343" s="75">
        <f t="shared" si="268"/>
        <v>0</v>
      </c>
      <c r="AA343" s="75">
        <f t="shared" si="269"/>
        <v>0</v>
      </c>
      <c r="AB343" s="75">
        <f t="shared" si="270"/>
        <v>0</v>
      </c>
      <c r="AC343" s="75">
        <f t="shared" si="271"/>
        <v>0</v>
      </c>
      <c r="AD343" s="75">
        <f t="shared" si="272"/>
        <v>0</v>
      </c>
      <c r="AE343" s="75">
        <f t="shared" si="273"/>
        <v>0</v>
      </c>
      <c r="AF343" s="75">
        <f t="shared" ref="AF343:AG343" si="358">IF(V$3="Yes",V343*V$4,0)</f>
        <v>0</v>
      </c>
      <c r="AG343" s="76">
        <f t="shared" si="358"/>
        <v>0</v>
      </c>
      <c r="AH343" s="77">
        <f t="shared" si="275"/>
        <v>0</v>
      </c>
      <c r="AI343" s="78">
        <f t="shared" si="276"/>
        <v>0</v>
      </c>
      <c r="AJ343" s="73">
        <f t="shared" si="277"/>
        <v>-3.6747545713094132</v>
      </c>
    </row>
    <row r="344" spans="1:36" ht="15" x14ac:dyDescent="0.25">
      <c r="A344" s="38" t="s">
        <v>517</v>
      </c>
      <c r="B344" s="62" t="s">
        <v>41</v>
      </c>
      <c r="C344" s="62" t="s">
        <v>186</v>
      </c>
      <c r="D344" s="62">
        <v>2</v>
      </c>
      <c r="E344" s="63">
        <v>84</v>
      </c>
      <c r="F344" s="64">
        <v>16.3</v>
      </c>
      <c r="G344" s="64">
        <v>-0.42969237768341517</v>
      </c>
      <c r="H344" s="64">
        <v>22.1</v>
      </c>
      <c r="I344" s="64">
        <v>-0.83933487335644519</v>
      </c>
      <c r="J344" s="64">
        <v>38.4</v>
      </c>
      <c r="K344" s="64">
        <v>-0.76023244534127421</v>
      </c>
      <c r="L344" s="64">
        <v>3.9</v>
      </c>
      <c r="M344" s="64">
        <v>-0.99571771021384581</v>
      </c>
      <c r="N344" s="64">
        <v>128.1</v>
      </c>
      <c r="O344" s="64">
        <v>-0.79585419012822234</v>
      </c>
      <c r="P344" s="64">
        <v>109.2</v>
      </c>
      <c r="Q344" s="64">
        <v>0.46250960145949582</v>
      </c>
      <c r="R344" s="64">
        <v>27.3</v>
      </c>
      <c r="S344" s="64">
        <v>-0.92279874535886797</v>
      </c>
      <c r="T344" s="64">
        <v>38.5</v>
      </c>
      <c r="U344" s="64">
        <v>8.4154159935983866E-2</v>
      </c>
      <c r="V344" s="65">
        <v>0.127</v>
      </c>
      <c r="W344" s="66">
        <v>14</v>
      </c>
      <c r="X344" s="74">
        <f t="shared" si="266"/>
        <v>0</v>
      </c>
      <c r="Y344" s="75">
        <f t="shared" si="267"/>
        <v>0</v>
      </c>
      <c r="Z344" s="75">
        <f t="shared" si="268"/>
        <v>0</v>
      </c>
      <c r="AA344" s="75">
        <f t="shared" si="269"/>
        <v>0</v>
      </c>
      <c r="AB344" s="75">
        <f t="shared" si="270"/>
        <v>0</v>
      </c>
      <c r="AC344" s="75">
        <f t="shared" si="271"/>
        <v>0</v>
      </c>
      <c r="AD344" s="75">
        <f t="shared" si="272"/>
        <v>0</v>
      </c>
      <c r="AE344" s="75">
        <f t="shared" si="273"/>
        <v>0</v>
      </c>
      <c r="AF344" s="75">
        <f t="shared" ref="AF344:AG344" si="359">IF(V$3="Yes",V344*V$4,0)</f>
        <v>0</v>
      </c>
      <c r="AG344" s="76">
        <f t="shared" si="359"/>
        <v>0</v>
      </c>
      <c r="AH344" s="77">
        <f t="shared" si="275"/>
        <v>0</v>
      </c>
      <c r="AI344" s="78">
        <f t="shared" si="276"/>
        <v>0</v>
      </c>
      <c r="AJ344" s="73">
        <f t="shared" si="277"/>
        <v>-3.6174003896810891</v>
      </c>
    </row>
    <row r="345" spans="1:36" ht="15" x14ac:dyDescent="0.25">
      <c r="A345" s="38" t="s">
        <v>518</v>
      </c>
      <c r="B345" s="62" t="s">
        <v>28</v>
      </c>
      <c r="C345" s="62" t="s">
        <v>181</v>
      </c>
      <c r="D345" s="62"/>
      <c r="E345" s="63">
        <v>84</v>
      </c>
      <c r="F345" s="64">
        <v>5.3</v>
      </c>
      <c r="G345" s="64">
        <v>-1.4682107191543594</v>
      </c>
      <c r="H345" s="64">
        <v>9.8000000000000007</v>
      </c>
      <c r="I345" s="64">
        <v>-1.6915323595586853</v>
      </c>
      <c r="J345" s="64">
        <v>15</v>
      </c>
      <c r="K345" s="64">
        <v>-1.827608894722504</v>
      </c>
      <c r="L345" s="64">
        <v>0</v>
      </c>
      <c r="M345" s="64">
        <v>-1.3672454082108101</v>
      </c>
      <c r="N345" s="64">
        <v>54.3</v>
      </c>
      <c r="O345" s="64">
        <v>-2.1678240777471514</v>
      </c>
      <c r="P345" s="64">
        <v>239.4</v>
      </c>
      <c r="Q345" s="64">
        <v>2.5987031847099025</v>
      </c>
      <c r="R345" s="64">
        <v>72.5</v>
      </c>
      <c r="S345" s="64">
        <v>0.10596165098059533</v>
      </c>
      <c r="T345" s="64">
        <v>69.7</v>
      </c>
      <c r="U345" s="64">
        <v>1.5094485958694039</v>
      </c>
      <c r="V345" s="65">
        <v>9.7000000000000003E-2</v>
      </c>
      <c r="W345" s="66">
        <v>16</v>
      </c>
      <c r="X345" s="74">
        <f t="shared" si="266"/>
        <v>0</v>
      </c>
      <c r="Y345" s="75">
        <f t="shared" si="267"/>
        <v>0</v>
      </c>
      <c r="Z345" s="75">
        <f t="shared" si="268"/>
        <v>0</v>
      </c>
      <c r="AA345" s="75">
        <f t="shared" si="269"/>
        <v>0</v>
      </c>
      <c r="AB345" s="75">
        <f t="shared" si="270"/>
        <v>0</v>
      </c>
      <c r="AC345" s="75">
        <f t="shared" si="271"/>
        <v>0</v>
      </c>
      <c r="AD345" s="75">
        <f t="shared" si="272"/>
        <v>0</v>
      </c>
      <c r="AE345" s="75">
        <f t="shared" si="273"/>
        <v>0</v>
      </c>
      <c r="AF345" s="75">
        <f t="shared" ref="AF345:AG345" si="360">IF(V$3="Yes",V345*V$4,0)</f>
        <v>0</v>
      </c>
      <c r="AG345" s="76">
        <f t="shared" si="360"/>
        <v>0</v>
      </c>
      <c r="AH345" s="77">
        <f t="shared" si="275"/>
        <v>0</v>
      </c>
      <c r="AI345" s="78">
        <f t="shared" si="276"/>
        <v>0</v>
      </c>
      <c r="AJ345" s="73">
        <f t="shared" si="277"/>
        <v>-4.5441598252860755</v>
      </c>
    </row>
    <row r="346" spans="1:36" ht="15" x14ac:dyDescent="0.25">
      <c r="A346" s="38" t="s">
        <v>519</v>
      </c>
      <c r="B346" s="62" t="s">
        <v>66</v>
      </c>
      <c r="C346" s="62" t="s">
        <v>153</v>
      </c>
      <c r="D346" s="62"/>
      <c r="E346" s="63">
        <v>84</v>
      </c>
      <c r="F346" s="64">
        <v>13.2</v>
      </c>
      <c r="G346" s="64">
        <v>-0.72236572846159042</v>
      </c>
      <c r="H346" s="64">
        <v>26.2</v>
      </c>
      <c r="I346" s="64">
        <v>-0.55526904462236537</v>
      </c>
      <c r="J346" s="64">
        <v>39.4</v>
      </c>
      <c r="K346" s="64">
        <v>-0.71461806716258924</v>
      </c>
      <c r="L346" s="64">
        <v>5.5</v>
      </c>
      <c r="M346" s="64">
        <v>-0.84329609052278354</v>
      </c>
      <c r="N346" s="64">
        <v>125.1</v>
      </c>
      <c r="O346" s="64">
        <v>-0.85162532377126798</v>
      </c>
      <c r="P346" s="64">
        <v>43.8</v>
      </c>
      <c r="Q346" s="64">
        <v>-0.61050929519623842</v>
      </c>
      <c r="R346" s="64">
        <v>35</v>
      </c>
      <c r="S346" s="64">
        <v>-0.74754531500900367</v>
      </c>
      <c r="T346" s="64">
        <v>13.1</v>
      </c>
      <c r="U346" s="64">
        <v>-1.0761816949585303</v>
      </c>
      <c r="V346" s="65">
        <v>0.105</v>
      </c>
      <c r="W346" s="66">
        <v>13.75</v>
      </c>
      <c r="X346" s="74">
        <f t="shared" si="266"/>
        <v>0</v>
      </c>
      <c r="Y346" s="75">
        <f t="shared" si="267"/>
        <v>0</v>
      </c>
      <c r="Z346" s="75">
        <f t="shared" si="268"/>
        <v>0</v>
      </c>
      <c r="AA346" s="75">
        <f t="shared" si="269"/>
        <v>0</v>
      </c>
      <c r="AB346" s="75">
        <f t="shared" si="270"/>
        <v>0</v>
      </c>
      <c r="AC346" s="75">
        <f t="shared" si="271"/>
        <v>0</v>
      </c>
      <c r="AD346" s="75">
        <f t="shared" si="272"/>
        <v>0</v>
      </c>
      <c r="AE346" s="75">
        <f t="shared" si="273"/>
        <v>0</v>
      </c>
      <c r="AF346" s="75">
        <f t="shared" ref="AF346:AG346" si="361">IF(V$3="Yes",V346*V$4,0)</f>
        <v>0</v>
      </c>
      <c r="AG346" s="76">
        <f t="shared" si="361"/>
        <v>0</v>
      </c>
      <c r="AH346" s="77">
        <f t="shared" si="275"/>
        <v>0</v>
      </c>
      <c r="AI346" s="78">
        <f t="shared" si="276"/>
        <v>0</v>
      </c>
      <c r="AJ346" s="73">
        <f t="shared" si="277"/>
        <v>-4.3513715184611623</v>
      </c>
    </row>
    <row r="347" spans="1:36" ht="15" x14ac:dyDescent="0.25">
      <c r="A347" s="38" t="s">
        <v>520</v>
      </c>
      <c r="B347" s="62" t="s">
        <v>51</v>
      </c>
      <c r="C347" s="62" t="s">
        <v>196</v>
      </c>
      <c r="D347" s="62">
        <v>2</v>
      </c>
      <c r="E347" s="63">
        <v>84</v>
      </c>
      <c r="F347" s="64">
        <v>18.899999999999999</v>
      </c>
      <c r="G347" s="64">
        <v>-0.18422440606301041</v>
      </c>
      <c r="H347" s="64">
        <v>19.100000000000001</v>
      </c>
      <c r="I347" s="64">
        <v>-1.0471879187716258</v>
      </c>
      <c r="J347" s="64">
        <v>38</v>
      </c>
      <c r="K347" s="64">
        <v>-0.77847819661274831</v>
      </c>
      <c r="L347" s="64">
        <v>3.5</v>
      </c>
      <c r="M347" s="64">
        <v>-1.0338231151366115</v>
      </c>
      <c r="N347" s="64">
        <v>145.6</v>
      </c>
      <c r="O347" s="64">
        <v>-0.47052257721045476</v>
      </c>
      <c r="P347" s="64">
        <v>33.799999999999997</v>
      </c>
      <c r="Q347" s="64">
        <v>-0.77457946288060142</v>
      </c>
      <c r="R347" s="64">
        <v>26.5</v>
      </c>
      <c r="S347" s="64">
        <v>-0.94100689396664616</v>
      </c>
      <c r="T347" s="64">
        <v>11.6</v>
      </c>
      <c r="U347" s="64">
        <v>-1.1447054659168678</v>
      </c>
      <c r="V347" s="65">
        <v>0.13</v>
      </c>
      <c r="W347" s="66">
        <v>14.5</v>
      </c>
      <c r="X347" s="74">
        <f t="shared" si="266"/>
        <v>0</v>
      </c>
      <c r="Y347" s="75">
        <f t="shared" si="267"/>
        <v>0</v>
      </c>
      <c r="Z347" s="75">
        <f t="shared" si="268"/>
        <v>0</v>
      </c>
      <c r="AA347" s="75">
        <f t="shared" si="269"/>
        <v>0</v>
      </c>
      <c r="AB347" s="75">
        <f t="shared" si="270"/>
        <v>0</v>
      </c>
      <c r="AC347" s="75">
        <f t="shared" si="271"/>
        <v>0</v>
      </c>
      <c r="AD347" s="75">
        <f t="shared" si="272"/>
        <v>0</v>
      </c>
      <c r="AE347" s="75">
        <f t="shared" si="273"/>
        <v>0</v>
      </c>
      <c r="AF347" s="75">
        <f t="shared" ref="AF347:AG347" si="362">IF(V$3="Yes",V347*V$4,0)</f>
        <v>0</v>
      </c>
      <c r="AG347" s="76">
        <f t="shared" si="362"/>
        <v>0</v>
      </c>
      <c r="AH347" s="77">
        <f t="shared" si="275"/>
        <v>0</v>
      </c>
      <c r="AI347" s="78">
        <f t="shared" si="276"/>
        <v>0</v>
      </c>
      <c r="AJ347" s="73">
        <f t="shared" si="277"/>
        <v>-4.4015904904641872</v>
      </c>
    </row>
    <row r="348" spans="1:36" ht="15" x14ac:dyDescent="0.25">
      <c r="A348" s="38" t="s">
        <v>521</v>
      </c>
      <c r="B348" s="62" t="s">
        <v>74</v>
      </c>
      <c r="C348" s="62" t="s">
        <v>183</v>
      </c>
      <c r="D348" s="62">
        <v>2</v>
      </c>
      <c r="E348" s="63">
        <v>84</v>
      </c>
      <c r="F348" s="64">
        <v>13.7</v>
      </c>
      <c r="G348" s="64">
        <v>-0.6751603493038203</v>
      </c>
      <c r="H348" s="64">
        <v>20</v>
      </c>
      <c r="I348" s="64">
        <v>-0.98483200514707181</v>
      </c>
      <c r="J348" s="64">
        <v>33.700000000000003</v>
      </c>
      <c r="K348" s="64">
        <v>-0.97462002278109372</v>
      </c>
      <c r="L348" s="64">
        <v>8.6999999999999993</v>
      </c>
      <c r="M348" s="64">
        <v>-0.53845285114065888</v>
      </c>
      <c r="N348" s="64">
        <v>128.1</v>
      </c>
      <c r="O348" s="64">
        <v>-0.79585419012822234</v>
      </c>
      <c r="P348" s="64">
        <v>131.69999999999999</v>
      </c>
      <c r="Q348" s="64">
        <v>0.83166747874931202</v>
      </c>
      <c r="R348" s="64">
        <v>41.7</v>
      </c>
      <c r="S348" s="64">
        <v>-0.5950520704188621</v>
      </c>
      <c r="T348" s="64">
        <v>4.5999999999999996</v>
      </c>
      <c r="U348" s="64">
        <v>-1.4644830637224429</v>
      </c>
      <c r="V348" s="65">
        <v>0.107</v>
      </c>
      <c r="W348" s="66">
        <v>15.5</v>
      </c>
      <c r="X348" s="74">
        <f t="shared" si="266"/>
        <v>0</v>
      </c>
      <c r="Y348" s="75">
        <f t="shared" si="267"/>
        <v>0</v>
      </c>
      <c r="Z348" s="75">
        <f t="shared" si="268"/>
        <v>0</v>
      </c>
      <c r="AA348" s="75">
        <f t="shared" si="269"/>
        <v>0</v>
      </c>
      <c r="AB348" s="75">
        <f t="shared" si="270"/>
        <v>0</v>
      </c>
      <c r="AC348" s="75">
        <f t="shared" si="271"/>
        <v>0</v>
      </c>
      <c r="AD348" s="75">
        <f t="shared" si="272"/>
        <v>0</v>
      </c>
      <c r="AE348" s="75">
        <f t="shared" si="273"/>
        <v>0</v>
      </c>
      <c r="AF348" s="75">
        <f t="shared" ref="AF348:AG348" si="363">IF(V$3="Yes",V348*V$4,0)</f>
        <v>0</v>
      </c>
      <c r="AG348" s="76">
        <f t="shared" si="363"/>
        <v>0</v>
      </c>
      <c r="AH348" s="77">
        <f t="shared" si="275"/>
        <v>0</v>
      </c>
      <c r="AI348" s="78">
        <f t="shared" si="276"/>
        <v>0</v>
      </c>
      <c r="AJ348" s="73">
        <f t="shared" si="277"/>
        <v>-2.9027068482668161</v>
      </c>
    </row>
    <row r="349" spans="1:36" ht="15" x14ac:dyDescent="0.25">
      <c r="A349" s="38" t="s">
        <v>522</v>
      </c>
      <c r="B349" s="62" t="s">
        <v>30</v>
      </c>
      <c r="C349" s="62" t="s">
        <v>183</v>
      </c>
      <c r="D349" s="62">
        <v>2</v>
      </c>
      <c r="E349" s="63">
        <v>84</v>
      </c>
      <c r="F349" s="64">
        <v>16.600000000000001</v>
      </c>
      <c r="G349" s="64">
        <v>-0.40136915018875308</v>
      </c>
      <c r="H349" s="64">
        <v>29.6</v>
      </c>
      <c r="I349" s="64">
        <v>-0.31970225981849415</v>
      </c>
      <c r="J349" s="64">
        <v>46.2</v>
      </c>
      <c r="K349" s="64">
        <v>-0.40444029554753091</v>
      </c>
      <c r="L349" s="64">
        <v>8.1</v>
      </c>
      <c r="M349" s="64">
        <v>-0.59561095852480728</v>
      </c>
      <c r="N349" s="64">
        <v>90.7</v>
      </c>
      <c r="O349" s="64">
        <v>-1.4911343228781946</v>
      </c>
      <c r="P349" s="64">
        <v>26</v>
      </c>
      <c r="Q349" s="64">
        <v>-0.90255419367440448</v>
      </c>
      <c r="R349" s="64">
        <v>26</v>
      </c>
      <c r="S349" s="64">
        <v>-0.95238698684650758</v>
      </c>
      <c r="T349" s="64">
        <v>14.2</v>
      </c>
      <c r="U349" s="64">
        <v>-1.0259309295890831</v>
      </c>
      <c r="V349" s="65">
        <v>0.183</v>
      </c>
      <c r="W349" s="66">
        <v>15</v>
      </c>
      <c r="X349" s="74">
        <f t="shared" si="266"/>
        <v>0</v>
      </c>
      <c r="Y349" s="75">
        <f t="shared" si="267"/>
        <v>0</v>
      </c>
      <c r="Z349" s="75">
        <f t="shared" si="268"/>
        <v>0</v>
      </c>
      <c r="AA349" s="75">
        <f t="shared" si="269"/>
        <v>0</v>
      </c>
      <c r="AB349" s="75">
        <f t="shared" si="270"/>
        <v>0</v>
      </c>
      <c r="AC349" s="75">
        <f t="shared" si="271"/>
        <v>0</v>
      </c>
      <c r="AD349" s="75">
        <f t="shared" si="272"/>
        <v>0</v>
      </c>
      <c r="AE349" s="75">
        <f t="shared" si="273"/>
        <v>0</v>
      </c>
      <c r="AF349" s="75">
        <f t="shared" ref="AF349:AG349" si="364">IF(V$3="Yes",V349*V$4,0)</f>
        <v>0</v>
      </c>
      <c r="AG349" s="76">
        <f t="shared" si="364"/>
        <v>0</v>
      </c>
      <c r="AH349" s="77">
        <f t="shared" si="275"/>
        <v>0</v>
      </c>
      <c r="AI349" s="78">
        <f t="shared" si="276"/>
        <v>0</v>
      </c>
      <c r="AJ349" s="73">
        <f t="shared" si="277"/>
        <v>-4.5769617647504264</v>
      </c>
    </row>
    <row r="350" spans="1:36" ht="15" x14ac:dyDescent="0.25">
      <c r="A350" s="38" t="s">
        <v>523</v>
      </c>
      <c r="B350" s="62" t="s">
        <v>93</v>
      </c>
      <c r="C350" s="62" t="s">
        <v>196</v>
      </c>
      <c r="D350" s="62">
        <v>2</v>
      </c>
      <c r="E350" s="63">
        <v>84</v>
      </c>
      <c r="F350" s="64">
        <v>16.100000000000001</v>
      </c>
      <c r="G350" s="64">
        <v>-0.4485745293465232</v>
      </c>
      <c r="H350" s="64">
        <v>21.3</v>
      </c>
      <c r="I350" s="64">
        <v>-0.89476235213382693</v>
      </c>
      <c r="J350" s="64">
        <v>37.4</v>
      </c>
      <c r="K350" s="64">
        <v>-0.80584682351995951</v>
      </c>
      <c r="L350" s="64">
        <v>6.1</v>
      </c>
      <c r="M350" s="64">
        <v>-0.78613798313863514</v>
      </c>
      <c r="N350" s="64">
        <v>147.4</v>
      </c>
      <c r="O350" s="64">
        <v>-0.43705989702462705</v>
      </c>
      <c r="P350" s="64">
        <v>18.2</v>
      </c>
      <c r="Q350" s="64">
        <v>-1.0305289244682077</v>
      </c>
      <c r="R350" s="64">
        <v>45.2</v>
      </c>
      <c r="S350" s="64">
        <v>-0.51539142025983264</v>
      </c>
      <c r="T350" s="64">
        <v>22.8</v>
      </c>
      <c r="U350" s="64">
        <v>-0.63306130942794803</v>
      </c>
      <c r="V350" s="65">
        <v>0.109</v>
      </c>
      <c r="W350" s="66">
        <v>15.5</v>
      </c>
      <c r="X350" s="74">
        <f t="shared" si="266"/>
        <v>0</v>
      </c>
      <c r="Y350" s="75">
        <f t="shared" si="267"/>
        <v>0</v>
      </c>
      <c r="Z350" s="75">
        <f t="shared" si="268"/>
        <v>0</v>
      </c>
      <c r="AA350" s="75">
        <f t="shared" si="269"/>
        <v>0</v>
      </c>
      <c r="AB350" s="75">
        <f t="shared" si="270"/>
        <v>0</v>
      </c>
      <c r="AC350" s="75">
        <f t="shared" si="271"/>
        <v>0</v>
      </c>
      <c r="AD350" s="75">
        <f t="shared" si="272"/>
        <v>0</v>
      </c>
      <c r="AE350" s="75">
        <f t="shared" si="273"/>
        <v>0</v>
      </c>
      <c r="AF350" s="75">
        <f t="shared" ref="AF350:AG350" si="365">IF(V$3="Yes",V350*V$4,0)</f>
        <v>0</v>
      </c>
      <c r="AG350" s="76">
        <f t="shared" si="365"/>
        <v>0</v>
      </c>
      <c r="AH350" s="77">
        <f t="shared" si="275"/>
        <v>0</v>
      </c>
      <c r="AI350" s="78">
        <f t="shared" si="276"/>
        <v>0</v>
      </c>
      <c r="AJ350" s="73">
        <f t="shared" si="277"/>
        <v>-4.081334323147364</v>
      </c>
    </row>
    <row r="351" spans="1:36" ht="15" x14ac:dyDescent="0.25">
      <c r="A351" s="38" t="s">
        <v>524</v>
      </c>
      <c r="B351" s="62" t="s">
        <v>74</v>
      </c>
      <c r="C351" s="62" t="s">
        <v>181</v>
      </c>
      <c r="D351" s="62">
        <v>2</v>
      </c>
      <c r="E351" s="63">
        <v>84</v>
      </c>
      <c r="F351" s="64">
        <v>7.5</v>
      </c>
      <c r="G351" s="64">
        <v>-1.2605070508601706</v>
      </c>
      <c r="H351" s="64">
        <v>18.8</v>
      </c>
      <c r="I351" s="64">
        <v>-1.0679732233131436</v>
      </c>
      <c r="J351" s="64">
        <v>26.4</v>
      </c>
      <c r="K351" s="64">
        <v>-1.3076049834854948</v>
      </c>
      <c r="L351" s="64">
        <v>7.4</v>
      </c>
      <c r="M351" s="64">
        <v>-0.6622954171396469</v>
      </c>
      <c r="N351" s="64">
        <v>90.3</v>
      </c>
      <c r="O351" s="64">
        <v>-1.4985704740306007</v>
      </c>
      <c r="P351" s="64">
        <v>21.1</v>
      </c>
      <c r="Q351" s="64">
        <v>-0.98294857583974238</v>
      </c>
      <c r="R351" s="64">
        <v>64.099999999999994</v>
      </c>
      <c r="S351" s="64">
        <v>-8.5223909401075063E-2</v>
      </c>
      <c r="T351" s="64">
        <v>22.3</v>
      </c>
      <c r="U351" s="64">
        <v>-0.65590256641406064</v>
      </c>
      <c r="V351" s="65">
        <v>8.3000000000000004E-2</v>
      </c>
      <c r="W351" s="66">
        <v>15.75</v>
      </c>
      <c r="X351" s="74">
        <f t="shared" si="266"/>
        <v>0</v>
      </c>
      <c r="Y351" s="75">
        <f t="shared" si="267"/>
        <v>0</v>
      </c>
      <c r="Z351" s="75">
        <f t="shared" si="268"/>
        <v>0</v>
      </c>
      <c r="AA351" s="75">
        <f t="shared" si="269"/>
        <v>0</v>
      </c>
      <c r="AB351" s="75">
        <f t="shared" si="270"/>
        <v>0</v>
      </c>
      <c r="AC351" s="75">
        <f t="shared" si="271"/>
        <v>0</v>
      </c>
      <c r="AD351" s="75">
        <f t="shared" si="272"/>
        <v>0</v>
      </c>
      <c r="AE351" s="75">
        <f t="shared" si="273"/>
        <v>0</v>
      </c>
      <c r="AF351" s="75">
        <f t="shared" ref="AF351:AG351" si="366">IF(V$3="Yes",V351*V$4,0)</f>
        <v>0</v>
      </c>
      <c r="AG351" s="76">
        <f t="shared" si="366"/>
        <v>0</v>
      </c>
      <c r="AH351" s="77">
        <f t="shared" si="275"/>
        <v>0</v>
      </c>
      <c r="AI351" s="78">
        <f t="shared" si="276"/>
        <v>0</v>
      </c>
      <c r="AJ351" s="73">
        <f t="shared" si="277"/>
        <v>-5.6429816488602791</v>
      </c>
    </row>
    <row r="352" spans="1:36" ht="15" x14ac:dyDescent="0.25">
      <c r="A352" s="38" t="s">
        <v>525</v>
      </c>
      <c r="B352" s="62" t="s">
        <v>49</v>
      </c>
      <c r="C352" s="62" t="s">
        <v>183</v>
      </c>
      <c r="D352" s="62"/>
      <c r="E352" s="63">
        <v>84</v>
      </c>
      <c r="F352" s="64">
        <v>16.600000000000001</v>
      </c>
      <c r="G352" s="64">
        <v>-0.40136915018875308</v>
      </c>
      <c r="H352" s="64">
        <v>20</v>
      </c>
      <c r="I352" s="64">
        <v>-0.98483200514707181</v>
      </c>
      <c r="J352" s="64">
        <v>36.6</v>
      </c>
      <c r="K352" s="64">
        <v>-0.84233832606290737</v>
      </c>
      <c r="L352" s="64">
        <v>3.9</v>
      </c>
      <c r="M352" s="64">
        <v>-0.99571771021384581</v>
      </c>
      <c r="N352" s="64">
        <v>120.4</v>
      </c>
      <c r="O352" s="64">
        <v>-0.93900009981204013</v>
      </c>
      <c r="P352" s="64">
        <v>51.8</v>
      </c>
      <c r="Q352" s="64">
        <v>-0.47925316104874804</v>
      </c>
      <c r="R352" s="64">
        <v>34.200000000000003</v>
      </c>
      <c r="S352" s="64">
        <v>-0.76575346361678176</v>
      </c>
      <c r="T352" s="64">
        <v>19.3</v>
      </c>
      <c r="U352" s="64">
        <v>-0.79295010833073543</v>
      </c>
      <c r="V352" s="65">
        <v>0.13800000000000001</v>
      </c>
      <c r="W352" s="66">
        <v>15.5</v>
      </c>
      <c r="X352" s="74">
        <f t="shared" si="266"/>
        <v>0</v>
      </c>
      <c r="Y352" s="75">
        <f t="shared" si="267"/>
        <v>0</v>
      </c>
      <c r="Z352" s="75">
        <f t="shared" si="268"/>
        <v>0</v>
      </c>
      <c r="AA352" s="75">
        <f t="shared" si="269"/>
        <v>0</v>
      </c>
      <c r="AB352" s="75">
        <f t="shared" si="270"/>
        <v>0</v>
      </c>
      <c r="AC352" s="75">
        <f t="shared" si="271"/>
        <v>0</v>
      </c>
      <c r="AD352" s="75">
        <f t="shared" si="272"/>
        <v>0</v>
      </c>
      <c r="AE352" s="75">
        <f t="shared" si="273"/>
        <v>0</v>
      </c>
      <c r="AF352" s="75">
        <f t="shared" ref="AF352:AG352" si="367">IF(V$3="Yes",V352*V$4,0)</f>
        <v>0</v>
      </c>
      <c r="AG352" s="76">
        <f t="shared" si="367"/>
        <v>0</v>
      </c>
      <c r="AH352" s="77">
        <f t="shared" si="275"/>
        <v>0</v>
      </c>
      <c r="AI352" s="78">
        <f t="shared" si="276"/>
        <v>0</v>
      </c>
      <c r="AJ352" s="73">
        <f t="shared" si="277"/>
        <v>-4.5811336136009473</v>
      </c>
    </row>
    <row r="353" spans="1:36" ht="15" x14ac:dyDescent="0.25">
      <c r="A353" s="38" t="s">
        <v>526</v>
      </c>
      <c r="B353" s="62" t="s">
        <v>56</v>
      </c>
      <c r="C353" s="62" t="s">
        <v>183</v>
      </c>
      <c r="D353" s="62"/>
      <c r="E353" s="63">
        <v>84</v>
      </c>
      <c r="F353" s="64">
        <v>12.8</v>
      </c>
      <c r="G353" s="64">
        <v>-0.76013003178780636</v>
      </c>
      <c r="H353" s="64">
        <v>18.2</v>
      </c>
      <c r="I353" s="64">
        <v>-1.1095438323961799</v>
      </c>
      <c r="J353" s="64">
        <v>31</v>
      </c>
      <c r="K353" s="64">
        <v>-1.0977788438635436</v>
      </c>
      <c r="L353" s="64">
        <v>0</v>
      </c>
      <c r="M353" s="64">
        <v>-1.3672454082108101</v>
      </c>
      <c r="N353" s="64">
        <v>104.6</v>
      </c>
      <c r="O353" s="64">
        <v>-1.2327280703320818</v>
      </c>
      <c r="P353" s="64">
        <v>177.3</v>
      </c>
      <c r="Q353" s="64">
        <v>1.5798274433900077</v>
      </c>
      <c r="R353" s="64">
        <v>64.599999999999994</v>
      </c>
      <c r="S353" s="64">
        <v>-7.3843816521213843E-2</v>
      </c>
      <c r="T353" s="64">
        <v>31.5</v>
      </c>
      <c r="U353" s="64">
        <v>-0.23562343786959078</v>
      </c>
      <c r="V353" s="65">
        <v>0.122</v>
      </c>
      <c r="W353" s="66">
        <v>12.75</v>
      </c>
      <c r="X353" s="74">
        <f t="shared" si="266"/>
        <v>0</v>
      </c>
      <c r="Y353" s="75">
        <f t="shared" si="267"/>
        <v>0</v>
      </c>
      <c r="Z353" s="75">
        <f t="shared" si="268"/>
        <v>0</v>
      </c>
      <c r="AA353" s="75">
        <f t="shared" si="269"/>
        <v>0</v>
      </c>
      <c r="AB353" s="75">
        <f t="shared" si="270"/>
        <v>0</v>
      </c>
      <c r="AC353" s="75">
        <f t="shared" si="271"/>
        <v>0</v>
      </c>
      <c r="AD353" s="75">
        <f t="shared" si="272"/>
        <v>0</v>
      </c>
      <c r="AE353" s="75">
        <f t="shared" si="273"/>
        <v>0</v>
      </c>
      <c r="AF353" s="75">
        <f t="shared" ref="AF353:AG353" si="368">IF(V$3="Yes",V353*V$4,0)</f>
        <v>0</v>
      </c>
      <c r="AG353" s="76">
        <f t="shared" si="368"/>
        <v>0</v>
      </c>
      <c r="AH353" s="77">
        <f t="shared" si="275"/>
        <v>0</v>
      </c>
      <c r="AI353" s="78">
        <f t="shared" si="276"/>
        <v>0</v>
      </c>
      <c r="AJ353" s="73">
        <f t="shared" si="277"/>
        <v>-3.3269996225448253</v>
      </c>
    </row>
    <row r="354" spans="1:36" ht="15" x14ac:dyDescent="0.25">
      <c r="A354" s="38" t="s">
        <v>527</v>
      </c>
      <c r="B354" s="62" t="s">
        <v>34</v>
      </c>
      <c r="C354" s="62" t="s">
        <v>203</v>
      </c>
      <c r="D354" s="62"/>
      <c r="E354" s="63">
        <v>84</v>
      </c>
      <c r="F354" s="64">
        <v>6.5</v>
      </c>
      <c r="G354" s="64">
        <v>-1.354917809175711</v>
      </c>
      <c r="H354" s="64">
        <v>15.6</v>
      </c>
      <c r="I354" s="64">
        <v>-1.2896831384226697</v>
      </c>
      <c r="J354" s="64">
        <v>22.1</v>
      </c>
      <c r="K354" s="64">
        <v>-1.5037468096538404</v>
      </c>
      <c r="L354" s="64">
        <v>0</v>
      </c>
      <c r="M354" s="64">
        <v>-1.3672454082108101</v>
      </c>
      <c r="N354" s="64">
        <v>96.6</v>
      </c>
      <c r="O354" s="64">
        <v>-1.3814510933802042</v>
      </c>
      <c r="P354" s="64">
        <v>337.8</v>
      </c>
      <c r="Q354" s="64">
        <v>4.2131536347240344</v>
      </c>
      <c r="R354" s="64">
        <v>38.200000000000003</v>
      </c>
      <c r="S354" s="64">
        <v>-0.67471272057789133</v>
      </c>
      <c r="T354" s="64">
        <v>42.4</v>
      </c>
      <c r="U354" s="64">
        <v>0.26231596442766164</v>
      </c>
      <c r="V354" s="65">
        <v>6.7000000000000004E-2</v>
      </c>
      <c r="W354" s="66">
        <v>13</v>
      </c>
      <c r="X354" s="74">
        <f t="shared" si="266"/>
        <v>0</v>
      </c>
      <c r="Y354" s="75">
        <f t="shared" si="267"/>
        <v>0</v>
      </c>
      <c r="Z354" s="75">
        <f t="shared" si="268"/>
        <v>0</v>
      </c>
      <c r="AA354" s="75">
        <f t="shared" si="269"/>
        <v>0</v>
      </c>
      <c r="AB354" s="75">
        <f t="shared" si="270"/>
        <v>0</v>
      </c>
      <c r="AC354" s="75">
        <f t="shared" si="271"/>
        <v>0</v>
      </c>
      <c r="AD354" s="75">
        <f t="shared" si="272"/>
        <v>0</v>
      </c>
      <c r="AE354" s="75">
        <f t="shared" si="273"/>
        <v>0</v>
      </c>
      <c r="AF354" s="75">
        <f t="shared" ref="AF354:AG354" si="369">IF(V$3="Yes",V354*V$4,0)</f>
        <v>0</v>
      </c>
      <c r="AG354" s="76">
        <f t="shared" si="369"/>
        <v>0</v>
      </c>
      <c r="AH354" s="77">
        <f t="shared" si="275"/>
        <v>0</v>
      </c>
      <c r="AI354" s="78">
        <f t="shared" si="276"/>
        <v>0</v>
      </c>
      <c r="AJ354" s="73">
        <f t="shared" si="277"/>
        <v>-2.4809169481965183</v>
      </c>
    </row>
    <row r="355" spans="1:36" ht="15" x14ac:dyDescent="0.25">
      <c r="A355" s="38" t="s">
        <v>528</v>
      </c>
      <c r="B355" s="62" t="s">
        <v>39</v>
      </c>
      <c r="C355" s="62" t="s">
        <v>186</v>
      </c>
      <c r="D355" s="62">
        <v>2</v>
      </c>
      <c r="E355" s="63">
        <v>84</v>
      </c>
      <c r="F355" s="64">
        <v>17.3</v>
      </c>
      <c r="G355" s="64">
        <v>-0.33528161936787482</v>
      </c>
      <c r="H355" s="64">
        <v>20.5</v>
      </c>
      <c r="I355" s="64">
        <v>-0.95018983091120823</v>
      </c>
      <c r="J355" s="64">
        <v>37.799999999999997</v>
      </c>
      <c r="K355" s="64">
        <v>-0.78760107224848541</v>
      </c>
      <c r="L355" s="64">
        <v>8.6</v>
      </c>
      <c r="M355" s="64">
        <v>-0.54797920237135012</v>
      </c>
      <c r="N355" s="64">
        <v>128.69999999999999</v>
      </c>
      <c r="O355" s="64">
        <v>-0.78469996339961334</v>
      </c>
      <c r="P355" s="64">
        <v>16.8</v>
      </c>
      <c r="Q355" s="64">
        <v>-1.0534987479440183</v>
      </c>
      <c r="R355" s="64">
        <v>37.799999999999997</v>
      </c>
      <c r="S355" s="64">
        <v>-0.68381679488178038</v>
      </c>
      <c r="T355" s="64">
        <v>18.600000000000001</v>
      </c>
      <c r="U355" s="64">
        <v>-0.82492786811129293</v>
      </c>
      <c r="V355" s="65">
        <v>0.13400000000000001</v>
      </c>
      <c r="W355" s="66">
        <v>13.75</v>
      </c>
      <c r="X355" s="74">
        <f t="shared" si="266"/>
        <v>0</v>
      </c>
      <c r="Y355" s="75">
        <f t="shared" si="267"/>
        <v>0</v>
      </c>
      <c r="Z355" s="75">
        <f t="shared" si="268"/>
        <v>0</v>
      </c>
      <c r="AA355" s="75">
        <f t="shared" si="269"/>
        <v>0</v>
      </c>
      <c r="AB355" s="75">
        <f t="shared" si="270"/>
        <v>0</v>
      </c>
      <c r="AC355" s="75">
        <f t="shared" si="271"/>
        <v>0</v>
      </c>
      <c r="AD355" s="75">
        <f t="shared" si="272"/>
        <v>0</v>
      </c>
      <c r="AE355" s="75">
        <f t="shared" si="273"/>
        <v>0</v>
      </c>
      <c r="AF355" s="75">
        <f t="shared" ref="AF355:AG355" si="370">IF(V$3="Yes",V355*V$4,0)</f>
        <v>0</v>
      </c>
      <c r="AG355" s="76">
        <f t="shared" si="370"/>
        <v>0</v>
      </c>
      <c r="AH355" s="77">
        <f t="shared" si="275"/>
        <v>0</v>
      </c>
      <c r="AI355" s="78">
        <f t="shared" si="276"/>
        <v>0</v>
      </c>
      <c r="AJ355" s="73">
        <f t="shared" si="277"/>
        <v>-4.270060686767188</v>
      </c>
    </row>
    <row r="356" spans="1:36" ht="15" x14ac:dyDescent="0.25">
      <c r="A356" s="38" t="s">
        <v>529</v>
      </c>
      <c r="B356" s="62" t="s">
        <v>51</v>
      </c>
      <c r="C356" s="62" t="s">
        <v>183</v>
      </c>
      <c r="D356" s="62"/>
      <c r="E356" s="63">
        <v>84</v>
      </c>
      <c r="F356" s="64">
        <v>15.8</v>
      </c>
      <c r="G356" s="64">
        <v>-0.47689775684118546</v>
      </c>
      <c r="H356" s="64">
        <v>17.7</v>
      </c>
      <c r="I356" s="64">
        <v>-1.1441860066320433</v>
      </c>
      <c r="J356" s="64">
        <v>33.6</v>
      </c>
      <c r="K356" s="64">
        <v>-0.97918146059896227</v>
      </c>
      <c r="L356" s="64">
        <v>2.1</v>
      </c>
      <c r="M356" s="64">
        <v>-1.1671920323662908</v>
      </c>
      <c r="N356" s="64">
        <v>118.7</v>
      </c>
      <c r="O356" s="64">
        <v>-0.97060374220976597</v>
      </c>
      <c r="P356" s="64">
        <v>114.6</v>
      </c>
      <c r="Q356" s="64">
        <v>0.55110749200905185</v>
      </c>
      <c r="R356" s="64">
        <v>39</v>
      </c>
      <c r="S356" s="64">
        <v>-0.65650457197011325</v>
      </c>
      <c r="T356" s="64">
        <v>30.5</v>
      </c>
      <c r="U356" s="64">
        <v>-0.28130595184181584</v>
      </c>
      <c r="V356" s="65">
        <v>0.13300000000000001</v>
      </c>
      <c r="W356" s="66">
        <v>14.75</v>
      </c>
      <c r="X356" s="74">
        <f t="shared" si="266"/>
        <v>0</v>
      </c>
      <c r="Y356" s="75">
        <f t="shared" si="267"/>
        <v>0</v>
      </c>
      <c r="Z356" s="75">
        <f t="shared" si="268"/>
        <v>0</v>
      </c>
      <c r="AA356" s="75">
        <f t="shared" si="269"/>
        <v>0</v>
      </c>
      <c r="AB356" s="75">
        <f t="shared" si="270"/>
        <v>0</v>
      </c>
      <c r="AC356" s="75">
        <f t="shared" si="271"/>
        <v>0</v>
      </c>
      <c r="AD356" s="75">
        <f t="shared" si="272"/>
        <v>0</v>
      </c>
      <c r="AE356" s="75">
        <f t="shared" si="273"/>
        <v>0</v>
      </c>
      <c r="AF356" s="75">
        <f t="shared" ref="AF356:AG356" si="371">IF(V$3="Yes",V356*V$4,0)</f>
        <v>0</v>
      </c>
      <c r="AG356" s="76">
        <f t="shared" si="371"/>
        <v>0</v>
      </c>
      <c r="AH356" s="77">
        <f t="shared" si="275"/>
        <v>0</v>
      </c>
      <c r="AI356" s="78">
        <f t="shared" si="276"/>
        <v>0</v>
      </c>
      <c r="AJ356" s="73">
        <f t="shared" si="277"/>
        <v>-4.0181458889349884</v>
      </c>
    </row>
    <row r="357" spans="1:36" ht="15" x14ac:dyDescent="0.25">
      <c r="A357" s="38" t="s">
        <v>530</v>
      </c>
      <c r="B357" s="62" t="s">
        <v>23</v>
      </c>
      <c r="C357" s="62" t="s">
        <v>153</v>
      </c>
      <c r="D357" s="62">
        <v>2</v>
      </c>
      <c r="E357" s="63">
        <v>84</v>
      </c>
      <c r="F357" s="64">
        <v>14.8</v>
      </c>
      <c r="G357" s="64">
        <v>-0.57130851515672587</v>
      </c>
      <c r="H357" s="64">
        <v>25</v>
      </c>
      <c r="I357" s="64">
        <v>-0.63841026278843749</v>
      </c>
      <c r="J357" s="64">
        <v>39.799999999999997</v>
      </c>
      <c r="K357" s="64">
        <v>-0.69637231589111548</v>
      </c>
      <c r="L357" s="64">
        <v>8.9</v>
      </c>
      <c r="M357" s="64">
        <v>-0.51940014867927597</v>
      </c>
      <c r="N357" s="64">
        <v>116.6</v>
      </c>
      <c r="O357" s="64">
        <v>-1.0096435357598983</v>
      </c>
      <c r="P357" s="64">
        <v>23.6</v>
      </c>
      <c r="Q357" s="64">
        <v>-0.94193103391865163</v>
      </c>
      <c r="R357" s="64">
        <v>33.1</v>
      </c>
      <c r="S357" s="64">
        <v>-0.79078966795247674</v>
      </c>
      <c r="T357" s="64">
        <v>28.4</v>
      </c>
      <c r="U357" s="64">
        <v>-0.37723923118348834</v>
      </c>
      <c r="V357" s="65">
        <v>0.127</v>
      </c>
      <c r="W357" s="66">
        <v>15.25</v>
      </c>
      <c r="X357" s="74">
        <f t="shared" si="266"/>
        <v>0</v>
      </c>
      <c r="Y357" s="75">
        <f t="shared" si="267"/>
        <v>0</v>
      </c>
      <c r="Z357" s="75">
        <f t="shared" si="268"/>
        <v>0</v>
      </c>
      <c r="AA357" s="75">
        <f t="shared" si="269"/>
        <v>0</v>
      </c>
      <c r="AB357" s="75">
        <f t="shared" si="270"/>
        <v>0</v>
      </c>
      <c r="AC357" s="75">
        <f t="shared" si="271"/>
        <v>0</v>
      </c>
      <c r="AD357" s="75">
        <f t="shared" si="272"/>
        <v>0</v>
      </c>
      <c r="AE357" s="75">
        <f t="shared" si="273"/>
        <v>0</v>
      </c>
      <c r="AF357" s="75">
        <f t="shared" ref="AF357:AG357" si="372">IF(V$3="Yes",V357*V$4,0)</f>
        <v>0</v>
      </c>
      <c r="AG357" s="76">
        <f t="shared" si="372"/>
        <v>0</v>
      </c>
      <c r="AH357" s="77">
        <f t="shared" si="275"/>
        <v>0</v>
      </c>
      <c r="AI357" s="78">
        <f t="shared" si="276"/>
        <v>0</v>
      </c>
      <c r="AJ357" s="73">
        <f t="shared" si="277"/>
        <v>-4.4072819604519538</v>
      </c>
    </row>
    <row r="358" spans="1:36" ht="15" x14ac:dyDescent="0.25">
      <c r="A358" s="38" t="s">
        <v>531</v>
      </c>
      <c r="B358" s="62" t="s">
        <v>77</v>
      </c>
      <c r="C358" s="62" t="s">
        <v>196</v>
      </c>
      <c r="D358" s="62">
        <v>2</v>
      </c>
      <c r="E358" s="63">
        <v>84</v>
      </c>
      <c r="F358" s="64">
        <v>15.9</v>
      </c>
      <c r="G358" s="64">
        <v>-0.46745668100963156</v>
      </c>
      <c r="H358" s="64">
        <v>18.5</v>
      </c>
      <c r="I358" s="64">
        <v>-1.0887585278546619</v>
      </c>
      <c r="J358" s="64">
        <v>34.4</v>
      </c>
      <c r="K358" s="64">
        <v>-0.94268995805601441</v>
      </c>
      <c r="L358" s="64">
        <v>6.2</v>
      </c>
      <c r="M358" s="64">
        <v>-0.77661163190794369</v>
      </c>
      <c r="N358" s="64">
        <v>98.4</v>
      </c>
      <c r="O358" s="64">
        <v>-1.3479884131943765</v>
      </c>
      <c r="P358" s="64">
        <v>57.9</v>
      </c>
      <c r="Q358" s="64">
        <v>-0.37917035876128652</v>
      </c>
      <c r="R358" s="64">
        <v>66</v>
      </c>
      <c r="S358" s="64">
        <v>-4.1979556457601971E-2</v>
      </c>
      <c r="T358" s="64">
        <v>13.7</v>
      </c>
      <c r="U358" s="64">
        <v>-1.0487721865751956</v>
      </c>
      <c r="V358" s="65">
        <v>0.16200000000000001</v>
      </c>
      <c r="W358" s="66">
        <v>13.75</v>
      </c>
      <c r="X358" s="74">
        <f t="shared" si="266"/>
        <v>0</v>
      </c>
      <c r="Y358" s="75">
        <f t="shared" si="267"/>
        <v>0</v>
      </c>
      <c r="Z358" s="75">
        <f t="shared" si="268"/>
        <v>0</v>
      </c>
      <c r="AA358" s="75">
        <f t="shared" si="269"/>
        <v>0</v>
      </c>
      <c r="AB358" s="75">
        <f t="shared" si="270"/>
        <v>0</v>
      </c>
      <c r="AC358" s="75">
        <f t="shared" si="271"/>
        <v>0</v>
      </c>
      <c r="AD358" s="75">
        <f t="shared" si="272"/>
        <v>0</v>
      </c>
      <c r="AE358" s="75">
        <f t="shared" si="273"/>
        <v>0</v>
      </c>
      <c r="AF358" s="75">
        <f t="shared" ref="AF358:AG358" si="373">IF(V$3="Yes",V358*V$4,0)</f>
        <v>0</v>
      </c>
      <c r="AG358" s="76">
        <f t="shared" si="373"/>
        <v>0</v>
      </c>
      <c r="AH358" s="77">
        <f t="shared" si="275"/>
        <v>0</v>
      </c>
      <c r="AI358" s="78">
        <f t="shared" si="276"/>
        <v>0</v>
      </c>
      <c r="AJ358" s="73">
        <f t="shared" si="277"/>
        <v>-4.1842570089553712</v>
      </c>
    </row>
    <row r="359" spans="1:36" ht="15" x14ac:dyDescent="0.25">
      <c r="A359" s="38" t="s">
        <v>532</v>
      </c>
      <c r="B359" s="62" t="s">
        <v>79</v>
      </c>
      <c r="C359" s="62" t="s">
        <v>203</v>
      </c>
      <c r="D359" s="62">
        <v>2</v>
      </c>
      <c r="E359" s="63">
        <v>84</v>
      </c>
      <c r="F359" s="64">
        <v>17.100000000000001</v>
      </c>
      <c r="G359" s="64">
        <v>-0.35416377103098262</v>
      </c>
      <c r="H359" s="64">
        <v>19.3</v>
      </c>
      <c r="I359" s="64">
        <v>-1.0333310490772802</v>
      </c>
      <c r="J359" s="64">
        <v>36.4</v>
      </c>
      <c r="K359" s="64">
        <v>-0.85146120169864448</v>
      </c>
      <c r="L359" s="64">
        <v>6.9</v>
      </c>
      <c r="M359" s="64">
        <v>-0.70992717329310395</v>
      </c>
      <c r="N359" s="64">
        <v>148.9</v>
      </c>
      <c r="O359" s="64">
        <v>-0.40917433020310395</v>
      </c>
      <c r="P359" s="64">
        <v>20.399999999999999</v>
      </c>
      <c r="Q359" s="64">
        <v>-0.99443348757764782</v>
      </c>
      <c r="R359" s="64">
        <v>34</v>
      </c>
      <c r="S359" s="64">
        <v>-0.77030550076872639</v>
      </c>
      <c r="T359" s="64">
        <v>9.8000000000000007</v>
      </c>
      <c r="U359" s="64">
        <v>-1.2269339910668728</v>
      </c>
      <c r="V359" s="65">
        <v>0.115</v>
      </c>
      <c r="W359" s="66">
        <v>16</v>
      </c>
      <c r="X359" s="74">
        <f t="shared" si="266"/>
        <v>0</v>
      </c>
      <c r="Y359" s="75">
        <f t="shared" si="267"/>
        <v>0</v>
      </c>
      <c r="Z359" s="75">
        <f t="shared" si="268"/>
        <v>0</v>
      </c>
      <c r="AA359" s="75">
        <f t="shared" si="269"/>
        <v>0</v>
      </c>
      <c r="AB359" s="75">
        <f t="shared" si="270"/>
        <v>0</v>
      </c>
      <c r="AC359" s="75">
        <f t="shared" si="271"/>
        <v>0</v>
      </c>
      <c r="AD359" s="75">
        <f t="shared" si="272"/>
        <v>0</v>
      </c>
      <c r="AE359" s="75">
        <f t="shared" si="273"/>
        <v>0</v>
      </c>
      <c r="AF359" s="75">
        <f t="shared" ref="AF359:AG359" si="374">IF(V$3="Yes",V359*V$4,0)</f>
        <v>0</v>
      </c>
      <c r="AG359" s="76">
        <f t="shared" si="374"/>
        <v>0</v>
      </c>
      <c r="AH359" s="77">
        <f t="shared" si="275"/>
        <v>0</v>
      </c>
      <c r="AI359" s="78">
        <f t="shared" si="276"/>
        <v>0</v>
      </c>
      <c r="AJ359" s="73">
        <f t="shared" si="277"/>
        <v>-4.2012705075486165</v>
      </c>
    </row>
    <row r="360" spans="1:36" ht="15" x14ac:dyDescent="0.25">
      <c r="A360" s="38" t="s">
        <v>533</v>
      </c>
      <c r="B360" s="62" t="s">
        <v>49</v>
      </c>
      <c r="C360" s="62" t="s">
        <v>153</v>
      </c>
      <c r="D360" s="62">
        <v>2</v>
      </c>
      <c r="E360" s="63">
        <v>84</v>
      </c>
      <c r="F360" s="64">
        <v>15.8</v>
      </c>
      <c r="G360" s="64">
        <v>-0.47689775684118546</v>
      </c>
      <c r="H360" s="64">
        <v>14.7</v>
      </c>
      <c r="I360" s="64">
        <v>-1.3520390520472236</v>
      </c>
      <c r="J360" s="64">
        <v>30.5</v>
      </c>
      <c r="K360" s="64">
        <v>-1.1205860329528863</v>
      </c>
      <c r="L360" s="64">
        <v>9.5</v>
      </c>
      <c r="M360" s="64">
        <v>-0.46224204129512764</v>
      </c>
      <c r="N360" s="64">
        <v>115.5</v>
      </c>
      <c r="O360" s="64">
        <v>-1.0300929514290151</v>
      </c>
      <c r="P360" s="64">
        <v>88.2</v>
      </c>
      <c r="Q360" s="64">
        <v>0.11796224932233353</v>
      </c>
      <c r="R360" s="64">
        <v>26.6</v>
      </c>
      <c r="S360" s="64">
        <v>-0.9387308753906739</v>
      </c>
      <c r="T360" s="64">
        <v>23.1</v>
      </c>
      <c r="U360" s="64">
        <v>-0.61935655523628053</v>
      </c>
      <c r="V360" s="65">
        <v>0.13700000000000001</v>
      </c>
      <c r="W360" s="66">
        <v>14.5</v>
      </c>
      <c r="X360" s="74">
        <f t="shared" si="266"/>
        <v>0</v>
      </c>
      <c r="Y360" s="75">
        <f t="shared" si="267"/>
        <v>0</v>
      </c>
      <c r="Z360" s="75">
        <f t="shared" si="268"/>
        <v>0</v>
      </c>
      <c r="AA360" s="75">
        <f t="shared" si="269"/>
        <v>0</v>
      </c>
      <c r="AB360" s="75">
        <f t="shared" si="270"/>
        <v>0</v>
      </c>
      <c r="AC360" s="75">
        <f t="shared" si="271"/>
        <v>0</v>
      </c>
      <c r="AD360" s="75">
        <f t="shared" si="272"/>
        <v>0</v>
      </c>
      <c r="AE360" s="75">
        <f t="shared" si="273"/>
        <v>0</v>
      </c>
      <c r="AF360" s="75">
        <f t="shared" ref="AF360:AG360" si="375">IF(V$3="Yes",V360*V$4,0)</f>
        <v>0</v>
      </c>
      <c r="AG360" s="76">
        <f t="shared" si="375"/>
        <v>0</v>
      </c>
      <c r="AH360" s="77">
        <f t="shared" si="275"/>
        <v>0</v>
      </c>
      <c r="AI360" s="78">
        <f t="shared" si="276"/>
        <v>0</v>
      </c>
      <c r="AJ360" s="73">
        <f t="shared" si="277"/>
        <v>-4.1538775448876901</v>
      </c>
    </row>
    <row r="361" spans="1:36" ht="15" x14ac:dyDescent="0.25">
      <c r="A361" s="38" t="s">
        <v>534</v>
      </c>
      <c r="B361" s="62" t="s">
        <v>23</v>
      </c>
      <c r="C361" s="62" t="s">
        <v>179</v>
      </c>
      <c r="D361" s="62">
        <v>2</v>
      </c>
      <c r="E361" s="63">
        <v>84</v>
      </c>
      <c r="F361" s="64">
        <v>20.6</v>
      </c>
      <c r="G361" s="64">
        <v>-2.3726116926591569E-2</v>
      </c>
      <c r="H361" s="64">
        <v>12.7</v>
      </c>
      <c r="I361" s="64">
        <v>-1.4906077489906775</v>
      </c>
      <c r="J361" s="64">
        <v>33.299999999999997</v>
      </c>
      <c r="K361" s="64">
        <v>-0.99286577405256815</v>
      </c>
      <c r="L361" s="64">
        <v>8.4</v>
      </c>
      <c r="M361" s="64">
        <v>-0.56703190483273291</v>
      </c>
      <c r="N361" s="64">
        <v>144.9</v>
      </c>
      <c r="O361" s="64">
        <v>-0.48353584172716502</v>
      </c>
      <c r="P361" s="64">
        <v>16.8</v>
      </c>
      <c r="Q361" s="64">
        <v>-1.0534987479440183</v>
      </c>
      <c r="R361" s="64">
        <v>33.6</v>
      </c>
      <c r="S361" s="64">
        <v>-0.77940957507261532</v>
      </c>
      <c r="T361" s="64">
        <v>25.2</v>
      </c>
      <c r="U361" s="64">
        <v>-0.52342327589460824</v>
      </c>
      <c r="V361" s="65">
        <v>0.14199999999999999</v>
      </c>
      <c r="W361" s="66">
        <v>13.5</v>
      </c>
      <c r="X361" s="74">
        <f t="shared" si="266"/>
        <v>0</v>
      </c>
      <c r="Y361" s="75">
        <f t="shared" si="267"/>
        <v>0</v>
      </c>
      <c r="Z361" s="75">
        <f t="shared" si="268"/>
        <v>0</v>
      </c>
      <c r="AA361" s="75">
        <f t="shared" si="269"/>
        <v>0</v>
      </c>
      <c r="AB361" s="75">
        <f t="shared" si="270"/>
        <v>0</v>
      </c>
      <c r="AC361" s="75">
        <f t="shared" si="271"/>
        <v>0</v>
      </c>
      <c r="AD361" s="75">
        <f t="shared" si="272"/>
        <v>0</v>
      </c>
      <c r="AE361" s="75">
        <f t="shared" si="273"/>
        <v>0</v>
      </c>
      <c r="AF361" s="75">
        <f t="shared" ref="AF361:AG361" si="376">IF(V$3="Yes",V361*V$4,0)</f>
        <v>0</v>
      </c>
      <c r="AG361" s="76">
        <f t="shared" si="376"/>
        <v>0</v>
      </c>
      <c r="AH361" s="77">
        <f t="shared" si="275"/>
        <v>0</v>
      </c>
      <c r="AI361" s="78">
        <f t="shared" si="276"/>
        <v>0</v>
      </c>
      <c r="AJ361" s="73">
        <f t="shared" si="277"/>
        <v>-4.2735949053680695</v>
      </c>
    </row>
    <row r="362" spans="1:36" ht="15" x14ac:dyDescent="0.25">
      <c r="A362" s="38" t="s">
        <v>535</v>
      </c>
      <c r="B362" s="62" t="s">
        <v>39</v>
      </c>
      <c r="C362" s="62" t="s">
        <v>191</v>
      </c>
      <c r="D362" s="62">
        <v>2</v>
      </c>
      <c r="E362" s="63">
        <v>84</v>
      </c>
      <c r="F362" s="64">
        <v>17.600000000000001</v>
      </c>
      <c r="G362" s="64">
        <v>-0.30695839187321289</v>
      </c>
      <c r="H362" s="64">
        <v>12.2</v>
      </c>
      <c r="I362" s="64">
        <v>-1.5252499232265408</v>
      </c>
      <c r="J362" s="64">
        <v>29.8</v>
      </c>
      <c r="K362" s="64">
        <v>-1.1525160976779656</v>
      </c>
      <c r="L362" s="64">
        <v>6.3</v>
      </c>
      <c r="M362" s="64">
        <v>-0.76708528067725235</v>
      </c>
      <c r="N362" s="64">
        <v>120.8</v>
      </c>
      <c r="O362" s="64">
        <v>-0.93156394865963399</v>
      </c>
      <c r="P362" s="64">
        <v>112.9</v>
      </c>
      <c r="Q362" s="64">
        <v>0.52321556350271026</v>
      </c>
      <c r="R362" s="64">
        <v>31.5</v>
      </c>
      <c r="S362" s="64">
        <v>-0.82720596516803302</v>
      </c>
      <c r="T362" s="64">
        <v>53.2</v>
      </c>
      <c r="U362" s="64">
        <v>0.75568711532769151</v>
      </c>
      <c r="V362" s="65">
        <v>0.14599999999999999</v>
      </c>
      <c r="W362" s="66">
        <v>11.5</v>
      </c>
      <c r="X362" s="74">
        <f t="shared" si="266"/>
        <v>0</v>
      </c>
      <c r="Y362" s="75">
        <f t="shared" si="267"/>
        <v>0</v>
      </c>
      <c r="Z362" s="75">
        <f t="shared" si="268"/>
        <v>0</v>
      </c>
      <c r="AA362" s="75">
        <f t="shared" si="269"/>
        <v>0</v>
      </c>
      <c r="AB362" s="75">
        <f t="shared" si="270"/>
        <v>0</v>
      </c>
      <c r="AC362" s="75">
        <f t="shared" si="271"/>
        <v>0</v>
      </c>
      <c r="AD362" s="75">
        <f t="shared" si="272"/>
        <v>0</v>
      </c>
      <c r="AE362" s="75">
        <f t="shared" si="273"/>
        <v>0</v>
      </c>
      <c r="AF362" s="75">
        <f t="shared" ref="AF362:AG362" si="377">IF(V$3="Yes",V362*V$4,0)</f>
        <v>0</v>
      </c>
      <c r="AG362" s="76">
        <f t="shared" si="377"/>
        <v>0</v>
      </c>
      <c r="AH362" s="77">
        <f t="shared" si="275"/>
        <v>0</v>
      </c>
      <c r="AI362" s="78">
        <f t="shared" si="276"/>
        <v>0</v>
      </c>
      <c r="AJ362" s="73">
        <f t="shared" si="277"/>
        <v>-3.9118532731904772</v>
      </c>
    </row>
    <row r="363" spans="1:36" ht="15" x14ac:dyDescent="0.25">
      <c r="A363" s="38" t="s">
        <v>536</v>
      </c>
      <c r="B363" s="62" t="s">
        <v>25</v>
      </c>
      <c r="C363" s="62" t="s">
        <v>191</v>
      </c>
      <c r="D363" s="62"/>
      <c r="E363" s="63">
        <v>84</v>
      </c>
      <c r="F363" s="64">
        <v>11.9</v>
      </c>
      <c r="G363" s="64">
        <v>-0.84509971427179287</v>
      </c>
      <c r="H363" s="64">
        <v>11.3</v>
      </c>
      <c r="I363" s="64">
        <v>-1.5876058368510946</v>
      </c>
      <c r="J363" s="64">
        <v>23.2</v>
      </c>
      <c r="K363" s="64">
        <v>-1.4535709936572869</v>
      </c>
      <c r="L363" s="64">
        <v>0</v>
      </c>
      <c r="M363" s="64">
        <v>-1.3672454082108101</v>
      </c>
      <c r="N363" s="64">
        <v>99.4</v>
      </c>
      <c r="O363" s="64">
        <v>-1.3293980353133614</v>
      </c>
      <c r="P363" s="64">
        <v>266.7</v>
      </c>
      <c r="Q363" s="64">
        <v>3.0466147424882126</v>
      </c>
      <c r="R363" s="64">
        <v>58.6</v>
      </c>
      <c r="S363" s="64">
        <v>-0.21040493107954961</v>
      </c>
      <c r="T363" s="64">
        <v>59.5</v>
      </c>
      <c r="U363" s="64">
        <v>1.0434869533527087</v>
      </c>
      <c r="V363" s="65">
        <v>0.11899999999999999</v>
      </c>
      <c r="W363" s="66">
        <v>14</v>
      </c>
      <c r="X363" s="74">
        <f t="shared" si="266"/>
        <v>0</v>
      </c>
      <c r="Y363" s="75">
        <f t="shared" si="267"/>
        <v>0</v>
      </c>
      <c r="Z363" s="75">
        <f t="shared" si="268"/>
        <v>0</v>
      </c>
      <c r="AA363" s="75">
        <f t="shared" si="269"/>
        <v>0</v>
      </c>
      <c r="AB363" s="75">
        <f t="shared" si="270"/>
        <v>0</v>
      </c>
      <c r="AC363" s="75">
        <f t="shared" si="271"/>
        <v>0</v>
      </c>
      <c r="AD363" s="75">
        <f t="shared" si="272"/>
        <v>0</v>
      </c>
      <c r="AE363" s="75">
        <f t="shared" si="273"/>
        <v>0</v>
      </c>
      <c r="AF363" s="75">
        <f t="shared" ref="AF363:AG363" si="378">IF(V$3="Yes",V363*V$4,0)</f>
        <v>0</v>
      </c>
      <c r="AG363" s="76">
        <f t="shared" si="378"/>
        <v>0</v>
      </c>
      <c r="AH363" s="77">
        <f t="shared" si="275"/>
        <v>0</v>
      </c>
      <c r="AI363" s="78">
        <f t="shared" si="276"/>
        <v>0</v>
      </c>
      <c r="AJ363" s="73">
        <f t="shared" si="277"/>
        <v>-2.7979946766275225</v>
      </c>
    </row>
    <row r="364" spans="1:36" ht="15" x14ac:dyDescent="0.25">
      <c r="A364" s="38" t="s">
        <v>537</v>
      </c>
      <c r="B364" s="62" t="s">
        <v>25</v>
      </c>
      <c r="C364" s="62" t="s">
        <v>179</v>
      </c>
      <c r="D364" s="62">
        <v>2</v>
      </c>
      <c r="E364" s="63">
        <v>84</v>
      </c>
      <c r="F364" s="64">
        <v>13.4</v>
      </c>
      <c r="G364" s="64">
        <v>-0.70348357679848217</v>
      </c>
      <c r="H364" s="64">
        <v>19.100000000000001</v>
      </c>
      <c r="I364" s="64">
        <v>-1.0471879187716258</v>
      </c>
      <c r="J364" s="64">
        <v>32.5</v>
      </c>
      <c r="K364" s="64">
        <v>-1.0293572765955159</v>
      </c>
      <c r="L364" s="64">
        <v>6</v>
      </c>
      <c r="M364" s="64">
        <v>-0.7956643343693266</v>
      </c>
      <c r="N364" s="64">
        <v>123</v>
      </c>
      <c r="O364" s="64">
        <v>-0.8906651173214003</v>
      </c>
      <c r="P364" s="64">
        <v>91.9</v>
      </c>
      <c r="Q364" s="64">
        <v>0.17866821136554795</v>
      </c>
      <c r="R364" s="64">
        <v>45.5</v>
      </c>
      <c r="S364" s="64">
        <v>-0.5085633645319162</v>
      </c>
      <c r="T364" s="64">
        <v>20</v>
      </c>
      <c r="U364" s="64">
        <v>-0.76097234855017815</v>
      </c>
      <c r="V364" s="65">
        <v>0.109</v>
      </c>
      <c r="W364" s="66">
        <v>14.25</v>
      </c>
      <c r="X364" s="74">
        <f t="shared" si="266"/>
        <v>0</v>
      </c>
      <c r="Y364" s="75">
        <f t="shared" si="267"/>
        <v>0</v>
      </c>
      <c r="Z364" s="75">
        <f t="shared" si="268"/>
        <v>0</v>
      </c>
      <c r="AA364" s="75">
        <f t="shared" si="269"/>
        <v>0</v>
      </c>
      <c r="AB364" s="75">
        <f t="shared" si="270"/>
        <v>0</v>
      </c>
      <c r="AC364" s="75">
        <f t="shared" si="271"/>
        <v>0</v>
      </c>
      <c r="AD364" s="75">
        <f t="shared" si="272"/>
        <v>0</v>
      </c>
      <c r="AE364" s="75">
        <f t="shared" si="273"/>
        <v>0</v>
      </c>
      <c r="AF364" s="75">
        <f t="shared" ref="AF364:AG364" si="379">IF(V$3="Yes",V364*V$4,0)</f>
        <v>0</v>
      </c>
      <c r="AG364" s="76">
        <f t="shared" si="379"/>
        <v>0</v>
      </c>
      <c r="AH364" s="77">
        <f t="shared" si="275"/>
        <v>0</v>
      </c>
      <c r="AI364" s="78">
        <f t="shared" si="276"/>
        <v>0</v>
      </c>
      <c r="AJ364" s="73">
        <f t="shared" si="277"/>
        <v>-3.8838213762273472</v>
      </c>
    </row>
    <row r="365" spans="1:36" ht="15" x14ac:dyDescent="0.25">
      <c r="A365" s="38" t="s">
        <v>538</v>
      </c>
      <c r="B365" s="62" t="s">
        <v>19</v>
      </c>
      <c r="C365" s="62" t="s">
        <v>191</v>
      </c>
      <c r="D365" s="62">
        <v>2</v>
      </c>
      <c r="E365" s="63">
        <v>84</v>
      </c>
      <c r="F365" s="64">
        <v>16.399999999999999</v>
      </c>
      <c r="G365" s="64">
        <v>-0.4202513018518616</v>
      </c>
      <c r="H365" s="64">
        <v>25.2</v>
      </c>
      <c r="I365" s="64">
        <v>-0.6245533930940923</v>
      </c>
      <c r="J365" s="64">
        <v>41.6</v>
      </c>
      <c r="K365" s="64">
        <v>-0.61426643516948221</v>
      </c>
      <c r="L365" s="64">
        <v>7.8</v>
      </c>
      <c r="M365" s="64">
        <v>-0.62419001221688131</v>
      </c>
      <c r="N365" s="64">
        <v>106.4</v>
      </c>
      <c r="O365" s="64">
        <v>-1.199265390146254</v>
      </c>
      <c r="P365" s="64">
        <v>17.5</v>
      </c>
      <c r="Q365" s="64">
        <v>-1.0420138362061131</v>
      </c>
      <c r="R365" s="64">
        <v>45.5</v>
      </c>
      <c r="S365" s="64">
        <v>-0.5085633645319162</v>
      </c>
      <c r="T365" s="64">
        <v>35</v>
      </c>
      <c r="U365" s="64">
        <v>-7.5734638966803117E-2</v>
      </c>
      <c r="V365" s="65">
        <v>0.154</v>
      </c>
      <c r="W365" s="66">
        <v>14</v>
      </c>
      <c r="X365" s="74">
        <f t="shared" si="266"/>
        <v>0</v>
      </c>
      <c r="Y365" s="75">
        <f t="shared" si="267"/>
        <v>0</v>
      </c>
      <c r="Z365" s="75">
        <f t="shared" si="268"/>
        <v>0</v>
      </c>
      <c r="AA365" s="75">
        <f t="shared" si="269"/>
        <v>0</v>
      </c>
      <c r="AB365" s="75">
        <f t="shared" si="270"/>
        <v>0</v>
      </c>
      <c r="AC365" s="75">
        <f t="shared" si="271"/>
        <v>0</v>
      </c>
      <c r="AD365" s="75">
        <f t="shared" si="272"/>
        <v>0</v>
      </c>
      <c r="AE365" s="75">
        <f t="shared" si="273"/>
        <v>0</v>
      </c>
      <c r="AF365" s="75">
        <f t="shared" ref="AF365:AG365" si="380">IF(V$3="Yes",V365*V$4,0)</f>
        <v>0</v>
      </c>
      <c r="AG365" s="76">
        <f t="shared" si="380"/>
        <v>0</v>
      </c>
      <c r="AH365" s="77">
        <f t="shared" si="275"/>
        <v>0</v>
      </c>
      <c r="AI365" s="78">
        <f t="shared" si="276"/>
        <v>0</v>
      </c>
      <c r="AJ365" s="73">
        <f t="shared" si="277"/>
        <v>-4.3682237093801897</v>
      </c>
    </row>
    <row r="366" spans="1:36" ht="15" x14ac:dyDescent="0.25">
      <c r="A366" s="38" t="s">
        <v>539</v>
      </c>
      <c r="B366" s="62" t="s">
        <v>61</v>
      </c>
      <c r="C366" s="62" t="s">
        <v>191</v>
      </c>
      <c r="D366" s="62">
        <v>2</v>
      </c>
      <c r="E366" s="63">
        <v>84</v>
      </c>
      <c r="F366" s="64">
        <v>20.8</v>
      </c>
      <c r="G366" s="64">
        <v>-4.8439652634837327E-3</v>
      </c>
      <c r="H366" s="64">
        <v>11.8</v>
      </c>
      <c r="I366" s="64">
        <v>-1.5529636626152314</v>
      </c>
      <c r="J366" s="64">
        <v>32.6</v>
      </c>
      <c r="K366" s="64">
        <v>-1.0247958387776475</v>
      </c>
      <c r="L366" s="64">
        <v>7</v>
      </c>
      <c r="M366" s="64">
        <v>-0.7004008220624125</v>
      </c>
      <c r="N366" s="64">
        <v>138.30000000000001</v>
      </c>
      <c r="O366" s="64">
        <v>-0.60623233574186608</v>
      </c>
      <c r="P366" s="64">
        <v>72.5</v>
      </c>
      <c r="Q366" s="64">
        <v>-0.13962791394211638</v>
      </c>
      <c r="R366" s="64">
        <v>26.3</v>
      </c>
      <c r="S366" s="64">
        <v>-0.94555893111859068</v>
      </c>
      <c r="T366" s="64">
        <v>21.9</v>
      </c>
      <c r="U366" s="64">
        <v>-0.67417557200295064</v>
      </c>
      <c r="V366" s="65">
        <v>0.15</v>
      </c>
      <c r="W366" s="66">
        <v>14.25</v>
      </c>
      <c r="X366" s="74">
        <f t="shared" si="266"/>
        <v>0</v>
      </c>
      <c r="Y366" s="75">
        <f t="shared" si="267"/>
        <v>0</v>
      </c>
      <c r="Z366" s="75">
        <f t="shared" si="268"/>
        <v>0</v>
      </c>
      <c r="AA366" s="75">
        <f t="shared" si="269"/>
        <v>0</v>
      </c>
      <c r="AB366" s="75">
        <f t="shared" si="270"/>
        <v>0</v>
      </c>
      <c r="AC366" s="75">
        <f t="shared" si="271"/>
        <v>0</v>
      </c>
      <c r="AD366" s="75">
        <f t="shared" si="272"/>
        <v>0</v>
      </c>
      <c r="AE366" s="75">
        <f t="shared" si="273"/>
        <v>0</v>
      </c>
      <c r="AF366" s="75">
        <f t="shared" ref="AF366:AG366" si="381">IF(V$3="Yes",V366*V$4,0)</f>
        <v>0</v>
      </c>
      <c r="AG366" s="76">
        <f t="shared" si="381"/>
        <v>0</v>
      </c>
      <c r="AH366" s="77">
        <f t="shared" si="275"/>
        <v>0</v>
      </c>
      <c r="AI366" s="78">
        <f t="shared" si="276"/>
        <v>0</v>
      </c>
      <c r="AJ366" s="73">
        <f t="shared" si="277"/>
        <v>-3.91163342497022</v>
      </c>
    </row>
    <row r="367" spans="1:36" ht="15" x14ac:dyDescent="0.25">
      <c r="A367" s="38" t="s">
        <v>540</v>
      </c>
      <c r="B367" s="62" t="s">
        <v>34</v>
      </c>
      <c r="C367" s="62" t="s">
        <v>179</v>
      </c>
      <c r="D367" s="62">
        <v>2</v>
      </c>
      <c r="E367" s="63">
        <v>84</v>
      </c>
      <c r="F367" s="64">
        <v>11.7</v>
      </c>
      <c r="G367" s="64">
        <v>-0.86398186593490089</v>
      </c>
      <c r="H367" s="64">
        <v>22</v>
      </c>
      <c r="I367" s="64">
        <v>-0.84626330820361784</v>
      </c>
      <c r="J367" s="64">
        <v>33.700000000000003</v>
      </c>
      <c r="K367" s="64">
        <v>-0.97462002278109372</v>
      </c>
      <c r="L367" s="64">
        <v>8.4</v>
      </c>
      <c r="M367" s="64">
        <v>-0.56703190483273291</v>
      </c>
      <c r="N367" s="64">
        <v>111.7</v>
      </c>
      <c r="O367" s="64">
        <v>-1.1007363873768732</v>
      </c>
      <c r="P367" s="64">
        <v>51.5</v>
      </c>
      <c r="Q367" s="64">
        <v>-0.4841752660792788</v>
      </c>
      <c r="R367" s="64">
        <v>34.299999999999997</v>
      </c>
      <c r="S367" s="64">
        <v>-0.76347744504080961</v>
      </c>
      <c r="T367" s="64">
        <v>2.6</v>
      </c>
      <c r="U367" s="64">
        <v>-1.5558480916668926</v>
      </c>
      <c r="V367" s="65">
        <v>0.105</v>
      </c>
      <c r="W367" s="66">
        <v>13.5</v>
      </c>
      <c r="X367" s="74">
        <f t="shared" si="266"/>
        <v>0</v>
      </c>
      <c r="Y367" s="75">
        <f t="shared" si="267"/>
        <v>0</v>
      </c>
      <c r="Z367" s="75">
        <f t="shared" si="268"/>
        <v>0</v>
      </c>
      <c r="AA367" s="75">
        <f t="shared" si="269"/>
        <v>0</v>
      </c>
      <c r="AB367" s="75">
        <f t="shared" si="270"/>
        <v>0</v>
      </c>
      <c r="AC367" s="75">
        <f t="shared" si="271"/>
        <v>0</v>
      </c>
      <c r="AD367" s="75">
        <f t="shared" si="272"/>
        <v>0</v>
      </c>
      <c r="AE367" s="75">
        <f t="shared" si="273"/>
        <v>0</v>
      </c>
      <c r="AF367" s="75">
        <f t="shared" ref="AF367:AG367" si="382">IF(V$3="Yes",V367*V$4,0)</f>
        <v>0</v>
      </c>
      <c r="AG367" s="76">
        <f t="shared" si="382"/>
        <v>0</v>
      </c>
      <c r="AH367" s="77">
        <f t="shared" si="275"/>
        <v>0</v>
      </c>
      <c r="AI367" s="78">
        <f t="shared" si="276"/>
        <v>0</v>
      </c>
      <c r="AJ367" s="73">
        <f t="shared" si="277"/>
        <v>-4.6440022834329682</v>
      </c>
    </row>
    <row r="368" spans="1:36" ht="15" x14ac:dyDescent="0.25">
      <c r="A368" s="38" t="s">
        <v>541</v>
      </c>
      <c r="B368" s="62" t="s">
        <v>56</v>
      </c>
      <c r="C368" s="62" t="s">
        <v>183</v>
      </c>
      <c r="D368" s="62">
        <v>2</v>
      </c>
      <c r="E368" s="63">
        <v>84</v>
      </c>
      <c r="F368" s="64">
        <v>17.2</v>
      </c>
      <c r="G368" s="64">
        <v>-0.34472269519942889</v>
      </c>
      <c r="H368" s="64">
        <v>16.899999999999999</v>
      </c>
      <c r="I368" s="64">
        <v>-1.1996134854094249</v>
      </c>
      <c r="J368" s="64">
        <v>34.1</v>
      </c>
      <c r="K368" s="64">
        <v>-0.95637427150961996</v>
      </c>
      <c r="L368" s="64">
        <v>4.8</v>
      </c>
      <c r="M368" s="64">
        <v>-0.90998054913762327</v>
      </c>
      <c r="N368" s="64">
        <v>140.69999999999999</v>
      </c>
      <c r="O368" s="64">
        <v>-0.56161542882742965</v>
      </c>
      <c r="P368" s="64">
        <v>42</v>
      </c>
      <c r="Q368" s="64">
        <v>-0.64004192537942373</v>
      </c>
      <c r="R368" s="64">
        <v>40.4</v>
      </c>
      <c r="S368" s="64">
        <v>-0.6246403119065016</v>
      </c>
      <c r="T368" s="64">
        <v>16.8</v>
      </c>
      <c r="U368" s="64">
        <v>-0.90715639326129793</v>
      </c>
      <c r="V368" s="65">
        <v>0.123</v>
      </c>
      <c r="W368" s="66">
        <v>13.75</v>
      </c>
      <c r="X368" s="74">
        <f t="shared" si="266"/>
        <v>0</v>
      </c>
      <c r="Y368" s="75">
        <f t="shared" si="267"/>
        <v>0</v>
      </c>
      <c r="Z368" s="75">
        <f t="shared" si="268"/>
        <v>0</v>
      </c>
      <c r="AA368" s="75">
        <f t="shared" si="269"/>
        <v>0</v>
      </c>
      <c r="AB368" s="75">
        <f t="shared" si="270"/>
        <v>0</v>
      </c>
      <c r="AC368" s="75">
        <f t="shared" si="271"/>
        <v>0</v>
      </c>
      <c r="AD368" s="75">
        <f t="shared" si="272"/>
        <v>0</v>
      </c>
      <c r="AE368" s="75">
        <f t="shared" si="273"/>
        <v>0</v>
      </c>
      <c r="AF368" s="75">
        <f t="shared" ref="AF368:AG368" si="383">IF(V$3="Yes",V368*V$4,0)</f>
        <v>0</v>
      </c>
      <c r="AG368" s="76">
        <f t="shared" si="383"/>
        <v>0</v>
      </c>
      <c r="AH368" s="77">
        <f t="shared" si="275"/>
        <v>0</v>
      </c>
      <c r="AI368" s="78">
        <f t="shared" si="276"/>
        <v>0</v>
      </c>
      <c r="AJ368" s="73">
        <f t="shared" si="277"/>
        <v>-4.2796164965649455</v>
      </c>
    </row>
    <row r="369" spans="1:36" ht="15" x14ac:dyDescent="0.25">
      <c r="A369" s="38" t="s">
        <v>542</v>
      </c>
      <c r="B369" s="62" t="s">
        <v>34</v>
      </c>
      <c r="C369" s="62" t="s">
        <v>196</v>
      </c>
      <c r="D369" s="62"/>
      <c r="E369" s="63">
        <v>84</v>
      </c>
      <c r="F369" s="64">
        <v>13.3</v>
      </c>
      <c r="G369" s="64">
        <v>-0.71292465263003635</v>
      </c>
      <c r="H369" s="64">
        <v>18.399999999999999</v>
      </c>
      <c r="I369" s="64">
        <v>-1.0956869627018349</v>
      </c>
      <c r="J369" s="64">
        <v>31.7</v>
      </c>
      <c r="K369" s="64">
        <v>-1.0658487791384641</v>
      </c>
      <c r="L369" s="64">
        <v>3.4</v>
      </c>
      <c r="M369" s="64">
        <v>-1.0433494663673026</v>
      </c>
      <c r="N369" s="64">
        <v>94.8</v>
      </c>
      <c r="O369" s="64">
        <v>-1.4149137735660315</v>
      </c>
      <c r="P369" s="64">
        <v>69.599999999999994</v>
      </c>
      <c r="Q369" s="64">
        <v>-0.18720826257058193</v>
      </c>
      <c r="R369" s="64">
        <v>49.1</v>
      </c>
      <c r="S369" s="64">
        <v>-0.42662669579691453</v>
      </c>
      <c r="T369" s="64">
        <v>30.3</v>
      </c>
      <c r="U369" s="64">
        <v>-0.29044245463626073</v>
      </c>
      <c r="V369" s="65">
        <v>0.14000000000000001</v>
      </c>
      <c r="W369" s="66">
        <v>13.5</v>
      </c>
      <c r="X369" s="74">
        <f t="shared" si="266"/>
        <v>0</v>
      </c>
      <c r="Y369" s="75">
        <f t="shared" si="267"/>
        <v>0</v>
      </c>
      <c r="Z369" s="75">
        <f t="shared" si="268"/>
        <v>0</v>
      </c>
      <c r="AA369" s="75">
        <f t="shared" si="269"/>
        <v>0</v>
      </c>
      <c r="AB369" s="75">
        <f t="shared" si="270"/>
        <v>0</v>
      </c>
      <c r="AC369" s="75">
        <f t="shared" si="271"/>
        <v>0</v>
      </c>
      <c r="AD369" s="75">
        <f t="shared" si="272"/>
        <v>0</v>
      </c>
      <c r="AE369" s="75">
        <f t="shared" si="273"/>
        <v>0</v>
      </c>
      <c r="AF369" s="75">
        <f t="shared" ref="AF369:AG369" si="384">IF(V$3="Yes",V369*V$4,0)</f>
        <v>0</v>
      </c>
      <c r="AG369" s="76">
        <f t="shared" si="384"/>
        <v>0</v>
      </c>
      <c r="AH369" s="77">
        <f t="shared" si="275"/>
        <v>0</v>
      </c>
      <c r="AI369" s="78">
        <f t="shared" si="276"/>
        <v>0</v>
      </c>
      <c r="AJ369" s="73">
        <f t="shared" si="277"/>
        <v>-4.9949537296956867</v>
      </c>
    </row>
    <row r="370" spans="1:36" ht="15" x14ac:dyDescent="0.25">
      <c r="A370" s="38" t="s">
        <v>543</v>
      </c>
      <c r="B370" s="62" t="s">
        <v>83</v>
      </c>
      <c r="C370" s="62" t="s">
        <v>179</v>
      </c>
      <c r="D370" s="62">
        <v>2</v>
      </c>
      <c r="E370" s="63">
        <v>84</v>
      </c>
      <c r="F370" s="64">
        <v>19.100000000000001</v>
      </c>
      <c r="G370" s="64">
        <v>-0.16534225439990222</v>
      </c>
      <c r="H370" s="64">
        <v>10.7</v>
      </c>
      <c r="I370" s="64">
        <v>-1.6291764459341309</v>
      </c>
      <c r="J370" s="64">
        <v>29.8</v>
      </c>
      <c r="K370" s="64">
        <v>-1.1525160976779656</v>
      </c>
      <c r="L370" s="64">
        <v>6</v>
      </c>
      <c r="M370" s="64">
        <v>-0.7956643343693266</v>
      </c>
      <c r="N370" s="64">
        <v>139</v>
      </c>
      <c r="O370" s="64">
        <v>-0.59321907122515583</v>
      </c>
      <c r="P370" s="64">
        <v>52.5</v>
      </c>
      <c r="Q370" s="64">
        <v>-0.46776824931084254</v>
      </c>
      <c r="R370" s="64">
        <v>26.3</v>
      </c>
      <c r="S370" s="64">
        <v>-0.94555893111859068</v>
      </c>
      <c r="T370" s="64">
        <v>8.8000000000000007</v>
      </c>
      <c r="U370" s="64">
        <v>-1.2726165050390978</v>
      </c>
      <c r="V370" s="65">
        <v>0.13800000000000001</v>
      </c>
      <c r="W370" s="66">
        <v>14</v>
      </c>
      <c r="X370" s="74">
        <f t="shared" si="266"/>
        <v>0</v>
      </c>
      <c r="Y370" s="75">
        <f t="shared" si="267"/>
        <v>0</v>
      </c>
      <c r="Z370" s="75">
        <f t="shared" si="268"/>
        <v>0</v>
      </c>
      <c r="AA370" s="75">
        <f t="shared" si="269"/>
        <v>0</v>
      </c>
      <c r="AB370" s="75">
        <f t="shared" si="270"/>
        <v>0</v>
      </c>
      <c r="AC370" s="75">
        <f t="shared" si="271"/>
        <v>0</v>
      </c>
      <c r="AD370" s="75">
        <f t="shared" si="272"/>
        <v>0</v>
      </c>
      <c r="AE370" s="75">
        <f t="shared" si="273"/>
        <v>0</v>
      </c>
      <c r="AF370" s="75">
        <f t="shared" ref="AF370:AG370" si="385">IF(V$3="Yes",V370*V$4,0)</f>
        <v>0</v>
      </c>
      <c r="AG370" s="76">
        <f t="shared" si="385"/>
        <v>0</v>
      </c>
      <c r="AH370" s="77">
        <f t="shared" si="275"/>
        <v>0</v>
      </c>
      <c r="AI370" s="78">
        <f t="shared" si="276"/>
        <v>0</v>
      </c>
      <c r="AJ370" s="73">
        <f t="shared" si="277"/>
        <v>-4.5514972271919287</v>
      </c>
    </row>
    <row r="371" spans="1:36" ht="15" x14ac:dyDescent="0.25">
      <c r="A371" s="38" t="s">
        <v>544</v>
      </c>
      <c r="B371" s="62" t="s">
        <v>23</v>
      </c>
      <c r="C371" s="62" t="s">
        <v>183</v>
      </c>
      <c r="D371" s="62">
        <v>2</v>
      </c>
      <c r="E371" s="63">
        <v>84</v>
      </c>
      <c r="F371" s="64">
        <v>11.8</v>
      </c>
      <c r="G371" s="64">
        <v>-0.85454079010334694</v>
      </c>
      <c r="H371" s="64">
        <v>19.899999999999999</v>
      </c>
      <c r="I371" s="64">
        <v>-0.99176043999424446</v>
      </c>
      <c r="J371" s="64">
        <v>31.7</v>
      </c>
      <c r="K371" s="64">
        <v>-1.0658487791384641</v>
      </c>
      <c r="L371" s="64">
        <v>4.9000000000000004</v>
      </c>
      <c r="M371" s="64">
        <v>-0.90045419790693182</v>
      </c>
      <c r="N371" s="64">
        <v>108.3</v>
      </c>
      <c r="O371" s="64">
        <v>-1.1639436721723253</v>
      </c>
      <c r="P371" s="64">
        <v>98.5</v>
      </c>
      <c r="Q371" s="64">
        <v>0.28695452203722738</v>
      </c>
      <c r="R371" s="64">
        <v>51.9</v>
      </c>
      <c r="S371" s="64">
        <v>-0.36289817566969113</v>
      </c>
      <c r="T371" s="64">
        <v>38.200000000000003</v>
      </c>
      <c r="U371" s="64">
        <v>7.0449405744316629E-2</v>
      </c>
      <c r="V371" s="65">
        <v>0.109</v>
      </c>
      <c r="W371" s="66">
        <v>14.5</v>
      </c>
      <c r="X371" s="74">
        <f t="shared" si="266"/>
        <v>0</v>
      </c>
      <c r="Y371" s="75">
        <f t="shared" si="267"/>
        <v>0</v>
      </c>
      <c r="Z371" s="75">
        <f t="shared" si="268"/>
        <v>0</v>
      </c>
      <c r="AA371" s="75">
        <f t="shared" si="269"/>
        <v>0</v>
      </c>
      <c r="AB371" s="75">
        <f t="shared" si="270"/>
        <v>0</v>
      </c>
      <c r="AC371" s="75">
        <f t="shared" si="271"/>
        <v>0</v>
      </c>
      <c r="AD371" s="75">
        <f t="shared" si="272"/>
        <v>0</v>
      </c>
      <c r="AE371" s="75">
        <f t="shared" si="273"/>
        <v>0</v>
      </c>
      <c r="AF371" s="75">
        <f t="shared" ref="AF371:AG371" si="386">IF(V$3="Yes",V371*V$4,0)</f>
        <v>0</v>
      </c>
      <c r="AG371" s="76">
        <f t="shared" si="386"/>
        <v>0</v>
      </c>
      <c r="AH371" s="77">
        <f t="shared" si="275"/>
        <v>0</v>
      </c>
      <c r="AI371" s="78">
        <f t="shared" si="276"/>
        <v>0</v>
      </c>
      <c r="AJ371" s="73">
        <f t="shared" si="277"/>
        <v>-4.1545478872470945</v>
      </c>
    </row>
    <row r="372" spans="1:36" ht="15" x14ac:dyDescent="0.25">
      <c r="A372" s="38" t="s">
        <v>545</v>
      </c>
      <c r="B372" s="62" t="s">
        <v>66</v>
      </c>
      <c r="C372" s="62" t="s">
        <v>153</v>
      </c>
      <c r="D372" s="62">
        <v>2</v>
      </c>
      <c r="E372" s="63">
        <v>84</v>
      </c>
      <c r="F372" s="64">
        <v>14.8</v>
      </c>
      <c r="G372" s="64">
        <v>-0.57130851515672587</v>
      </c>
      <c r="H372" s="64">
        <v>22.7</v>
      </c>
      <c r="I372" s="64">
        <v>-0.7977642642734093</v>
      </c>
      <c r="J372" s="64">
        <v>37.6</v>
      </c>
      <c r="K372" s="64">
        <v>-0.79672394788422207</v>
      </c>
      <c r="L372" s="64">
        <v>5</v>
      </c>
      <c r="M372" s="64">
        <v>-0.89092784667624036</v>
      </c>
      <c r="N372" s="64">
        <v>95.6</v>
      </c>
      <c r="O372" s="64">
        <v>-1.4000414712612197</v>
      </c>
      <c r="P372" s="64">
        <v>7.3</v>
      </c>
      <c r="Q372" s="64">
        <v>-1.2093654072441633</v>
      </c>
      <c r="R372" s="64">
        <v>36.4</v>
      </c>
      <c r="S372" s="64">
        <v>-0.71568105494539214</v>
      </c>
      <c r="T372" s="64">
        <v>20</v>
      </c>
      <c r="U372" s="64">
        <v>-0.76097234855017815</v>
      </c>
      <c r="V372" s="65">
        <v>0.155</v>
      </c>
      <c r="W372" s="66">
        <v>14.25</v>
      </c>
      <c r="X372" s="74">
        <f t="shared" si="266"/>
        <v>0</v>
      </c>
      <c r="Y372" s="75">
        <f t="shared" si="267"/>
        <v>0</v>
      </c>
      <c r="Z372" s="75">
        <f t="shared" si="268"/>
        <v>0</v>
      </c>
      <c r="AA372" s="75">
        <f t="shared" si="269"/>
        <v>0</v>
      </c>
      <c r="AB372" s="75">
        <f t="shared" si="270"/>
        <v>0</v>
      </c>
      <c r="AC372" s="75">
        <f t="shared" si="271"/>
        <v>0</v>
      </c>
      <c r="AD372" s="75">
        <f t="shared" si="272"/>
        <v>0</v>
      </c>
      <c r="AE372" s="75">
        <f t="shared" si="273"/>
        <v>0</v>
      </c>
      <c r="AF372" s="75">
        <f t="shared" ref="AF372:AG372" si="387">IF(V$3="Yes",V372*V$4,0)</f>
        <v>0</v>
      </c>
      <c r="AG372" s="76">
        <f t="shared" si="387"/>
        <v>0</v>
      </c>
      <c r="AH372" s="77">
        <f t="shared" si="275"/>
        <v>0</v>
      </c>
      <c r="AI372" s="78">
        <f t="shared" si="276"/>
        <v>0</v>
      </c>
      <c r="AJ372" s="73">
        <f t="shared" si="277"/>
        <v>-5.5388075495214917</v>
      </c>
    </row>
    <row r="373" spans="1:36" ht="15" x14ac:dyDescent="0.25">
      <c r="A373" s="38" t="s">
        <v>546</v>
      </c>
      <c r="B373" s="62" t="s">
        <v>83</v>
      </c>
      <c r="C373" s="62" t="s">
        <v>191</v>
      </c>
      <c r="D373" s="62"/>
      <c r="E373" s="63">
        <v>84</v>
      </c>
      <c r="F373" s="64">
        <v>13.1</v>
      </c>
      <c r="G373" s="64">
        <v>-0.73180680429314449</v>
      </c>
      <c r="H373" s="64">
        <v>13.9</v>
      </c>
      <c r="I373" s="64">
        <v>-1.4074665308246055</v>
      </c>
      <c r="J373" s="64">
        <v>27</v>
      </c>
      <c r="K373" s="64">
        <v>-1.2802363565782837</v>
      </c>
      <c r="L373" s="64">
        <v>1.5</v>
      </c>
      <c r="M373" s="64">
        <v>-1.2243501397504393</v>
      </c>
      <c r="N373" s="64">
        <v>125.1</v>
      </c>
      <c r="O373" s="64">
        <v>-0.85162532377126798</v>
      </c>
      <c r="P373" s="64">
        <v>104</v>
      </c>
      <c r="Q373" s="64">
        <v>0.37719311426362706</v>
      </c>
      <c r="R373" s="64">
        <v>55.5</v>
      </c>
      <c r="S373" s="64">
        <v>-0.28096150693468969</v>
      </c>
      <c r="T373" s="64">
        <v>4.7</v>
      </c>
      <c r="U373" s="64">
        <v>-1.4599148123252201</v>
      </c>
      <c r="V373" s="65">
        <v>0.104</v>
      </c>
      <c r="W373" s="66">
        <v>14.5</v>
      </c>
      <c r="X373" s="74">
        <f t="shared" si="266"/>
        <v>0</v>
      </c>
      <c r="Y373" s="75">
        <f t="shared" si="267"/>
        <v>0</v>
      </c>
      <c r="Z373" s="75">
        <f t="shared" si="268"/>
        <v>0</v>
      </c>
      <c r="AA373" s="75">
        <f t="shared" si="269"/>
        <v>0</v>
      </c>
      <c r="AB373" s="75">
        <f t="shared" si="270"/>
        <v>0</v>
      </c>
      <c r="AC373" s="75">
        <f t="shared" si="271"/>
        <v>0</v>
      </c>
      <c r="AD373" s="75">
        <f t="shared" si="272"/>
        <v>0</v>
      </c>
      <c r="AE373" s="75">
        <f t="shared" si="273"/>
        <v>0</v>
      </c>
      <c r="AF373" s="75">
        <f t="shared" ref="AF373:AG373" si="388">IF(V$3="Yes",V373*V$4,0)</f>
        <v>0</v>
      </c>
      <c r="AG373" s="76">
        <f t="shared" si="388"/>
        <v>0</v>
      </c>
      <c r="AH373" s="77">
        <f t="shared" si="275"/>
        <v>0</v>
      </c>
      <c r="AI373" s="78">
        <f t="shared" si="276"/>
        <v>0</v>
      </c>
      <c r="AJ373" s="73">
        <f t="shared" si="277"/>
        <v>-4.324256046447772</v>
      </c>
    </row>
    <row r="374" spans="1:36" ht="15" x14ac:dyDescent="0.25">
      <c r="A374" s="38" t="s">
        <v>547</v>
      </c>
      <c r="B374" s="62" t="s">
        <v>28</v>
      </c>
      <c r="C374" s="62" t="s">
        <v>183</v>
      </c>
      <c r="D374" s="62">
        <v>2</v>
      </c>
      <c r="E374" s="63">
        <v>84</v>
      </c>
      <c r="F374" s="64">
        <v>12.6</v>
      </c>
      <c r="G374" s="64">
        <v>-0.77901218345091472</v>
      </c>
      <c r="H374" s="64">
        <v>16.5</v>
      </c>
      <c r="I374" s="64">
        <v>-1.2273272247981155</v>
      </c>
      <c r="J374" s="64">
        <v>29.1</v>
      </c>
      <c r="K374" s="64">
        <v>-1.1844461624030453</v>
      </c>
      <c r="L374" s="64">
        <v>2.7</v>
      </c>
      <c r="M374" s="64">
        <v>-1.1100339249821425</v>
      </c>
      <c r="N374" s="64">
        <v>96</v>
      </c>
      <c r="O374" s="64">
        <v>-1.3926053201088133</v>
      </c>
      <c r="P374" s="64">
        <v>131.30000000000001</v>
      </c>
      <c r="Q374" s="64">
        <v>0.82510467204193838</v>
      </c>
      <c r="R374" s="64">
        <v>49</v>
      </c>
      <c r="S374" s="64">
        <v>-0.4289027143728868</v>
      </c>
      <c r="T374" s="64">
        <v>35.6</v>
      </c>
      <c r="U374" s="64">
        <v>-4.8325130583468316E-2</v>
      </c>
      <c r="V374" s="65">
        <v>0.13100000000000001</v>
      </c>
      <c r="W374" s="66">
        <v>14.25</v>
      </c>
      <c r="X374" s="74">
        <f t="shared" si="266"/>
        <v>0</v>
      </c>
      <c r="Y374" s="75">
        <f t="shared" si="267"/>
        <v>0</v>
      </c>
      <c r="Z374" s="75">
        <f t="shared" si="268"/>
        <v>0</v>
      </c>
      <c r="AA374" s="75">
        <f t="shared" si="269"/>
        <v>0</v>
      </c>
      <c r="AB374" s="75">
        <f t="shared" si="270"/>
        <v>0</v>
      </c>
      <c r="AC374" s="75">
        <f t="shared" si="271"/>
        <v>0</v>
      </c>
      <c r="AD374" s="75">
        <f t="shared" si="272"/>
        <v>0</v>
      </c>
      <c r="AE374" s="75">
        <f t="shared" si="273"/>
        <v>0</v>
      </c>
      <c r="AF374" s="75">
        <f t="shared" ref="AF374:AG374" si="389">IF(V$3="Yes",V374*V$4,0)</f>
        <v>0</v>
      </c>
      <c r="AG374" s="76">
        <f t="shared" si="389"/>
        <v>0</v>
      </c>
      <c r="AH374" s="77">
        <f t="shared" si="275"/>
        <v>0</v>
      </c>
      <c r="AI374" s="78">
        <f t="shared" si="276"/>
        <v>0</v>
      </c>
      <c r="AJ374" s="73">
        <f t="shared" si="277"/>
        <v>-4.3413015022811452</v>
      </c>
    </row>
    <row r="375" spans="1:36" ht="15" x14ac:dyDescent="0.25">
      <c r="A375" s="38" t="s">
        <v>548</v>
      </c>
      <c r="B375" s="62" t="s">
        <v>56</v>
      </c>
      <c r="C375" s="62" t="s">
        <v>196</v>
      </c>
      <c r="D375" s="62">
        <v>2</v>
      </c>
      <c r="E375" s="63">
        <v>84</v>
      </c>
      <c r="F375" s="64">
        <v>13.2</v>
      </c>
      <c r="G375" s="64">
        <v>-0.72236572846159042</v>
      </c>
      <c r="H375" s="64">
        <v>20.7</v>
      </c>
      <c r="I375" s="64">
        <v>-0.93633296121686305</v>
      </c>
      <c r="J375" s="64">
        <v>33.9</v>
      </c>
      <c r="K375" s="64">
        <v>-0.96549714714535706</v>
      </c>
      <c r="L375" s="64">
        <v>4.3</v>
      </c>
      <c r="M375" s="64">
        <v>-0.95761230529108021</v>
      </c>
      <c r="N375" s="64">
        <v>108.2</v>
      </c>
      <c r="O375" s="64">
        <v>-1.1658027099604267</v>
      </c>
      <c r="P375" s="64">
        <v>68.5</v>
      </c>
      <c r="Q375" s="64">
        <v>-0.2052559810158617</v>
      </c>
      <c r="R375" s="64">
        <v>36.200000000000003</v>
      </c>
      <c r="S375" s="64">
        <v>-0.72023309209733655</v>
      </c>
      <c r="T375" s="64">
        <v>37</v>
      </c>
      <c r="U375" s="64">
        <v>1.5630388977646681E-2</v>
      </c>
      <c r="V375" s="65">
        <v>0.122</v>
      </c>
      <c r="W375" s="66">
        <v>13.75</v>
      </c>
      <c r="X375" s="74">
        <f t="shared" si="266"/>
        <v>0</v>
      </c>
      <c r="Y375" s="75">
        <f t="shared" si="267"/>
        <v>0</v>
      </c>
      <c r="Z375" s="75">
        <f t="shared" si="268"/>
        <v>0</v>
      </c>
      <c r="AA375" s="75">
        <f t="shared" si="269"/>
        <v>0</v>
      </c>
      <c r="AB375" s="75">
        <f t="shared" si="270"/>
        <v>0</v>
      </c>
      <c r="AC375" s="75">
        <f t="shared" si="271"/>
        <v>0</v>
      </c>
      <c r="AD375" s="75">
        <f t="shared" si="272"/>
        <v>0</v>
      </c>
      <c r="AE375" s="75">
        <f t="shared" si="273"/>
        <v>0</v>
      </c>
      <c r="AF375" s="75">
        <f t="shared" ref="AF375:AG375" si="390">IF(V$3="Yes",V375*V$4,0)</f>
        <v>0</v>
      </c>
      <c r="AG375" s="76">
        <f t="shared" si="390"/>
        <v>0</v>
      </c>
      <c r="AH375" s="77">
        <f t="shared" si="275"/>
        <v>0</v>
      </c>
      <c r="AI375" s="78">
        <f t="shared" si="276"/>
        <v>0</v>
      </c>
      <c r="AJ375" s="73">
        <f t="shared" si="277"/>
        <v>-4.7830516741071065</v>
      </c>
    </row>
    <row r="376" spans="1:36" ht="15" x14ac:dyDescent="0.25">
      <c r="A376" s="38" t="s">
        <v>549</v>
      </c>
      <c r="B376" s="62" t="s">
        <v>79</v>
      </c>
      <c r="C376" s="62" t="s">
        <v>153</v>
      </c>
      <c r="D376" s="62">
        <v>2</v>
      </c>
      <c r="E376" s="63">
        <v>84</v>
      </c>
      <c r="F376" s="64">
        <v>13.3</v>
      </c>
      <c r="G376" s="64">
        <v>-0.71292465263003635</v>
      </c>
      <c r="H376" s="64">
        <v>17.2</v>
      </c>
      <c r="I376" s="64">
        <v>-1.1788281808679066</v>
      </c>
      <c r="J376" s="64">
        <v>30.5</v>
      </c>
      <c r="K376" s="64">
        <v>-1.1205860329528863</v>
      </c>
      <c r="L376" s="64">
        <v>4.5</v>
      </c>
      <c r="M376" s="64">
        <v>-0.93855960282969741</v>
      </c>
      <c r="N376" s="64">
        <v>117.3</v>
      </c>
      <c r="O376" s="64">
        <v>-0.99663027124318759</v>
      </c>
      <c r="P376" s="64">
        <v>33.700000000000003</v>
      </c>
      <c r="Q376" s="64">
        <v>-0.77622016455744491</v>
      </c>
      <c r="R376" s="64">
        <v>28.9</v>
      </c>
      <c r="S376" s="64">
        <v>-0.88638244814331191</v>
      </c>
      <c r="T376" s="64">
        <v>54.3</v>
      </c>
      <c r="U376" s="64">
        <v>0.80593788069713856</v>
      </c>
      <c r="V376" s="65">
        <v>0.114</v>
      </c>
      <c r="W376" s="66">
        <v>15</v>
      </c>
      <c r="X376" s="74">
        <f t="shared" si="266"/>
        <v>0</v>
      </c>
      <c r="Y376" s="75">
        <f t="shared" si="267"/>
        <v>0</v>
      </c>
      <c r="Z376" s="75">
        <f t="shared" si="268"/>
        <v>0</v>
      </c>
      <c r="AA376" s="75">
        <f t="shared" si="269"/>
        <v>0</v>
      </c>
      <c r="AB376" s="75">
        <f t="shared" si="270"/>
        <v>0</v>
      </c>
      <c r="AC376" s="75">
        <f t="shared" si="271"/>
        <v>0</v>
      </c>
      <c r="AD376" s="75">
        <f t="shared" si="272"/>
        <v>0</v>
      </c>
      <c r="AE376" s="75">
        <f t="shared" si="273"/>
        <v>0</v>
      </c>
      <c r="AF376" s="75">
        <f t="shared" ref="AF376:AG376" si="391">IF(V$3="Yes",V376*V$4,0)</f>
        <v>0</v>
      </c>
      <c r="AG376" s="76">
        <f t="shared" si="391"/>
        <v>0</v>
      </c>
      <c r="AH376" s="77">
        <f t="shared" si="275"/>
        <v>0</v>
      </c>
      <c r="AI376" s="78">
        <f t="shared" si="276"/>
        <v>0</v>
      </c>
      <c r="AJ376" s="73">
        <f t="shared" si="277"/>
        <v>-5.4884334845474827</v>
      </c>
    </row>
    <row r="377" spans="1:36" ht="15" x14ac:dyDescent="0.25">
      <c r="A377" s="38" t="s">
        <v>550</v>
      </c>
      <c r="B377" s="62" t="s">
        <v>74</v>
      </c>
      <c r="C377" s="62" t="s">
        <v>153</v>
      </c>
      <c r="D377" s="62"/>
      <c r="E377" s="63">
        <v>84</v>
      </c>
      <c r="F377" s="64">
        <v>12.5</v>
      </c>
      <c r="G377" s="64">
        <v>-0.78845325928246868</v>
      </c>
      <c r="H377" s="64">
        <v>18.399999999999999</v>
      </c>
      <c r="I377" s="64">
        <v>-1.0956869627018349</v>
      </c>
      <c r="J377" s="64">
        <v>30.9</v>
      </c>
      <c r="K377" s="64">
        <v>-1.1023402816814123</v>
      </c>
      <c r="L377" s="64">
        <v>3</v>
      </c>
      <c r="M377" s="64">
        <v>-1.0814548712900682</v>
      </c>
      <c r="N377" s="64">
        <v>100.9</v>
      </c>
      <c r="O377" s="64">
        <v>-1.301512468491838</v>
      </c>
      <c r="P377" s="64">
        <v>27.1</v>
      </c>
      <c r="Q377" s="64">
        <v>-0.88450647522912451</v>
      </c>
      <c r="R377" s="64">
        <v>62.5</v>
      </c>
      <c r="S377" s="64">
        <v>-0.12164020661663115</v>
      </c>
      <c r="T377" s="64">
        <v>28</v>
      </c>
      <c r="U377" s="64">
        <v>-0.39551223677237829</v>
      </c>
      <c r="V377" s="65">
        <v>0.124</v>
      </c>
      <c r="W377" s="66">
        <v>16.25</v>
      </c>
      <c r="X377" s="74">
        <f t="shared" si="266"/>
        <v>0</v>
      </c>
      <c r="Y377" s="75">
        <f t="shared" si="267"/>
        <v>0</v>
      </c>
      <c r="Z377" s="75">
        <f t="shared" si="268"/>
        <v>0</v>
      </c>
      <c r="AA377" s="75">
        <f t="shared" si="269"/>
        <v>0</v>
      </c>
      <c r="AB377" s="75">
        <f t="shared" si="270"/>
        <v>0</v>
      </c>
      <c r="AC377" s="75">
        <f t="shared" si="271"/>
        <v>0</v>
      </c>
      <c r="AD377" s="75">
        <f t="shared" si="272"/>
        <v>0</v>
      </c>
      <c r="AE377" s="75">
        <f t="shared" si="273"/>
        <v>0</v>
      </c>
      <c r="AF377" s="75">
        <f t="shared" ref="AF377:AG377" si="392">IF(V$3="Yes",V377*V$4,0)</f>
        <v>0</v>
      </c>
      <c r="AG377" s="76">
        <f t="shared" si="392"/>
        <v>0</v>
      </c>
      <c r="AH377" s="77">
        <f t="shared" si="275"/>
        <v>0</v>
      </c>
      <c r="AI377" s="78">
        <f t="shared" si="276"/>
        <v>0</v>
      </c>
      <c r="AJ377" s="73">
        <f t="shared" si="277"/>
        <v>-5.3596303884846428</v>
      </c>
    </row>
    <row r="378" spans="1:36" ht="15" x14ac:dyDescent="0.25">
      <c r="A378" s="38" t="s">
        <v>551</v>
      </c>
      <c r="B378" s="62" t="s">
        <v>32</v>
      </c>
      <c r="C378" s="62" t="s">
        <v>153</v>
      </c>
      <c r="D378" s="62">
        <v>2</v>
      </c>
      <c r="E378" s="63">
        <v>84</v>
      </c>
      <c r="F378" s="64">
        <v>13.5</v>
      </c>
      <c r="G378" s="64">
        <v>-0.69404250096692832</v>
      </c>
      <c r="H378" s="64">
        <v>16.399999999999999</v>
      </c>
      <c r="I378" s="64">
        <v>-1.2342556596452885</v>
      </c>
      <c r="J378" s="64">
        <v>29.9</v>
      </c>
      <c r="K378" s="64">
        <v>-1.1479546598600974</v>
      </c>
      <c r="L378" s="64">
        <v>4.4000000000000004</v>
      </c>
      <c r="M378" s="64">
        <v>-0.94808595406038876</v>
      </c>
      <c r="N378" s="64">
        <v>136.4</v>
      </c>
      <c r="O378" s="64">
        <v>-0.64155405371579532</v>
      </c>
      <c r="P378" s="64">
        <v>37.799999999999997</v>
      </c>
      <c r="Q378" s="64">
        <v>-0.70895139580685618</v>
      </c>
      <c r="R378" s="64">
        <v>36.799999999999997</v>
      </c>
      <c r="S378" s="64">
        <v>-0.70657698064150321</v>
      </c>
      <c r="T378" s="64">
        <v>57.4</v>
      </c>
      <c r="U378" s="64">
        <v>0.94755367401103618</v>
      </c>
      <c r="V378" s="65">
        <v>9.9000000000000005E-2</v>
      </c>
      <c r="W378" s="66">
        <v>14</v>
      </c>
      <c r="X378" s="74">
        <f t="shared" si="266"/>
        <v>0</v>
      </c>
      <c r="Y378" s="75">
        <f t="shared" si="267"/>
        <v>0</v>
      </c>
      <c r="Z378" s="75">
        <f t="shared" si="268"/>
        <v>0</v>
      </c>
      <c r="AA378" s="75">
        <f t="shared" si="269"/>
        <v>0</v>
      </c>
      <c r="AB378" s="75">
        <f t="shared" si="270"/>
        <v>0</v>
      </c>
      <c r="AC378" s="75">
        <f t="shared" si="271"/>
        <v>0</v>
      </c>
      <c r="AD378" s="75">
        <f t="shared" si="272"/>
        <v>0</v>
      </c>
      <c r="AE378" s="75">
        <f t="shared" si="273"/>
        <v>0</v>
      </c>
      <c r="AF378" s="75">
        <f t="shared" ref="AF378:AG378" si="393">IF(V$3="Yes",V378*V$4,0)</f>
        <v>0</v>
      </c>
      <c r="AG378" s="76">
        <f t="shared" si="393"/>
        <v>0</v>
      </c>
      <c r="AH378" s="77">
        <f t="shared" si="275"/>
        <v>0</v>
      </c>
      <c r="AI378" s="78">
        <f t="shared" si="276"/>
        <v>0</v>
      </c>
      <c r="AJ378" s="73">
        <f t="shared" si="277"/>
        <v>-4.9561265526946565</v>
      </c>
    </row>
    <row r="379" spans="1:36" ht="15" x14ac:dyDescent="0.25">
      <c r="A379" s="38" t="s">
        <v>552</v>
      </c>
      <c r="B379" s="62" t="s">
        <v>79</v>
      </c>
      <c r="C379" s="62" t="s">
        <v>203</v>
      </c>
      <c r="D379" s="62"/>
      <c r="E379" s="63">
        <v>84</v>
      </c>
      <c r="F379" s="64">
        <v>14.9</v>
      </c>
      <c r="G379" s="64">
        <v>-0.56186743932517169</v>
      </c>
      <c r="H379" s="64">
        <v>17.5</v>
      </c>
      <c r="I379" s="64">
        <v>-1.1580428763263886</v>
      </c>
      <c r="J379" s="64">
        <v>32.4</v>
      </c>
      <c r="K379" s="64">
        <v>-1.0339187144133846</v>
      </c>
      <c r="L379" s="64">
        <v>8.1</v>
      </c>
      <c r="M379" s="64">
        <v>-0.59561095852480728</v>
      </c>
      <c r="N379" s="64">
        <v>120.1</v>
      </c>
      <c r="O379" s="64">
        <v>-0.94457721317634469</v>
      </c>
      <c r="P379" s="64">
        <v>45.5</v>
      </c>
      <c r="Q379" s="64">
        <v>-0.58261736668989672</v>
      </c>
      <c r="R379" s="64">
        <v>21.9</v>
      </c>
      <c r="S379" s="64">
        <v>-1.0457037484613705</v>
      </c>
      <c r="T379" s="64">
        <v>22.4</v>
      </c>
      <c r="U379" s="64">
        <v>-0.65133431501683803</v>
      </c>
      <c r="V379" s="65">
        <v>0.124</v>
      </c>
      <c r="W379" s="66">
        <v>14.25</v>
      </c>
      <c r="X379" s="74">
        <f t="shared" si="266"/>
        <v>0</v>
      </c>
      <c r="Y379" s="75">
        <f t="shared" si="267"/>
        <v>0</v>
      </c>
      <c r="Z379" s="75">
        <f t="shared" si="268"/>
        <v>0</v>
      </c>
      <c r="AA379" s="75">
        <f t="shared" si="269"/>
        <v>0</v>
      </c>
      <c r="AB379" s="75">
        <f t="shared" si="270"/>
        <v>0</v>
      </c>
      <c r="AC379" s="75">
        <f t="shared" si="271"/>
        <v>0</v>
      </c>
      <c r="AD379" s="75">
        <f t="shared" si="272"/>
        <v>0</v>
      </c>
      <c r="AE379" s="75">
        <f t="shared" si="273"/>
        <v>0</v>
      </c>
      <c r="AF379" s="75">
        <f t="shared" ref="AF379:AG379" si="394">IF(V$3="Yes",V379*V$4,0)</f>
        <v>0</v>
      </c>
      <c r="AG379" s="76">
        <f t="shared" si="394"/>
        <v>0</v>
      </c>
      <c r="AH379" s="77">
        <f t="shared" si="275"/>
        <v>0</v>
      </c>
      <c r="AI379" s="78">
        <f t="shared" si="276"/>
        <v>0</v>
      </c>
      <c r="AJ379" s="73">
        <f t="shared" si="277"/>
        <v>-4.8413353307738509</v>
      </c>
    </row>
    <row r="380" spans="1:36" ht="15" x14ac:dyDescent="0.25">
      <c r="A380" s="38" t="s">
        <v>553</v>
      </c>
      <c r="B380" s="62" t="s">
        <v>61</v>
      </c>
      <c r="C380" s="62" t="s">
        <v>186</v>
      </c>
      <c r="D380" s="62">
        <v>2</v>
      </c>
      <c r="E380" s="63">
        <v>84</v>
      </c>
      <c r="F380" s="64">
        <v>12.9</v>
      </c>
      <c r="G380" s="64">
        <v>-0.75068895595625251</v>
      </c>
      <c r="H380" s="64">
        <v>23.6</v>
      </c>
      <c r="I380" s="64">
        <v>-0.73540835064885512</v>
      </c>
      <c r="J380" s="64">
        <v>36.5</v>
      </c>
      <c r="K380" s="64">
        <v>-0.84689976388077592</v>
      </c>
      <c r="L380" s="64">
        <v>14.7</v>
      </c>
      <c r="M380" s="64">
        <v>3.312822270082489E-2</v>
      </c>
      <c r="N380" s="64">
        <v>93.3</v>
      </c>
      <c r="O380" s="64">
        <v>-1.4427993403875545</v>
      </c>
      <c r="P380" s="64">
        <v>22.5</v>
      </c>
      <c r="Q380" s="64">
        <v>-0.95997875236393149</v>
      </c>
      <c r="R380" s="64">
        <v>39.9</v>
      </c>
      <c r="S380" s="64">
        <v>-0.6360204047863629</v>
      </c>
      <c r="T380" s="64">
        <v>8.6</v>
      </c>
      <c r="U380" s="64">
        <v>-1.2817530078335428</v>
      </c>
      <c r="V380" s="65">
        <v>0.13800000000000001</v>
      </c>
      <c r="W380" s="66">
        <v>16.75</v>
      </c>
      <c r="X380" s="74">
        <f t="shared" si="266"/>
        <v>0</v>
      </c>
      <c r="Y380" s="75">
        <f t="shared" si="267"/>
        <v>0</v>
      </c>
      <c r="Z380" s="75">
        <f t="shared" si="268"/>
        <v>0</v>
      </c>
      <c r="AA380" s="75">
        <f t="shared" si="269"/>
        <v>0</v>
      </c>
      <c r="AB380" s="75">
        <f t="shared" si="270"/>
        <v>0</v>
      </c>
      <c r="AC380" s="75">
        <f t="shared" si="271"/>
        <v>0</v>
      </c>
      <c r="AD380" s="75">
        <f t="shared" si="272"/>
        <v>0</v>
      </c>
      <c r="AE380" s="75">
        <f t="shared" si="273"/>
        <v>0</v>
      </c>
      <c r="AF380" s="75">
        <f t="shared" ref="AF380:AG380" si="395">IF(V$3="Yes",V380*V$4,0)</f>
        <v>0</v>
      </c>
      <c r="AG380" s="76">
        <f t="shared" si="395"/>
        <v>0</v>
      </c>
      <c r="AH380" s="77">
        <f t="shared" si="275"/>
        <v>0</v>
      </c>
      <c r="AI380" s="78">
        <f t="shared" si="276"/>
        <v>0</v>
      </c>
      <c r="AJ380" s="73">
        <f t="shared" si="277"/>
        <v>-4.4039237390526456</v>
      </c>
    </row>
    <row r="381" spans="1:36" ht="15" x14ac:dyDescent="0.25">
      <c r="A381" s="38" t="s">
        <v>554</v>
      </c>
      <c r="B381" s="62" t="s">
        <v>23</v>
      </c>
      <c r="C381" s="62" t="s">
        <v>186</v>
      </c>
      <c r="D381" s="62">
        <v>2</v>
      </c>
      <c r="E381" s="63">
        <v>84</v>
      </c>
      <c r="F381" s="64">
        <v>11.9</v>
      </c>
      <c r="G381" s="64">
        <v>-0.84509971427179287</v>
      </c>
      <c r="H381" s="64">
        <v>16.3</v>
      </c>
      <c r="I381" s="64">
        <v>-1.2411840944924606</v>
      </c>
      <c r="J381" s="64">
        <v>28.1</v>
      </c>
      <c r="K381" s="64">
        <v>-1.23006054058173</v>
      </c>
      <c r="L381" s="64">
        <v>6.1</v>
      </c>
      <c r="M381" s="64">
        <v>-0.78613798313863514</v>
      </c>
      <c r="N381" s="64">
        <v>116.4</v>
      </c>
      <c r="O381" s="64">
        <v>-1.0133616113361015</v>
      </c>
      <c r="P381" s="64">
        <v>102.6</v>
      </c>
      <c r="Q381" s="64">
        <v>0.35422329078781589</v>
      </c>
      <c r="R381" s="64">
        <v>31.1</v>
      </c>
      <c r="S381" s="64">
        <v>-0.83631003947192206</v>
      </c>
      <c r="T381" s="64">
        <v>23.2</v>
      </c>
      <c r="U381" s="64">
        <v>-0.61478830383905803</v>
      </c>
      <c r="V381" s="65">
        <v>0.10199999999999999</v>
      </c>
      <c r="W381" s="66">
        <v>13.25</v>
      </c>
      <c r="X381" s="74">
        <f t="shared" si="266"/>
        <v>0</v>
      </c>
      <c r="Y381" s="75">
        <f t="shared" si="267"/>
        <v>0</v>
      </c>
      <c r="Z381" s="75">
        <f t="shared" si="268"/>
        <v>0</v>
      </c>
      <c r="AA381" s="75">
        <f t="shared" si="269"/>
        <v>0</v>
      </c>
      <c r="AB381" s="75">
        <f t="shared" si="270"/>
        <v>0</v>
      </c>
      <c r="AC381" s="75">
        <f t="shared" si="271"/>
        <v>0</v>
      </c>
      <c r="AD381" s="75">
        <f t="shared" si="272"/>
        <v>0</v>
      </c>
      <c r="AE381" s="75">
        <f t="shared" si="273"/>
        <v>0</v>
      </c>
      <c r="AF381" s="75">
        <f t="shared" ref="AF381:AG381" si="396">IF(V$3="Yes",V381*V$4,0)</f>
        <v>0</v>
      </c>
      <c r="AG381" s="76">
        <f t="shared" si="396"/>
        <v>0</v>
      </c>
      <c r="AH381" s="77">
        <f t="shared" si="275"/>
        <v>0</v>
      </c>
      <c r="AI381" s="78">
        <f t="shared" si="276"/>
        <v>0</v>
      </c>
      <c r="AJ381" s="73">
        <f t="shared" si="277"/>
        <v>-4.4827852467957294</v>
      </c>
    </row>
    <row r="382" spans="1:36" ht="15" x14ac:dyDescent="0.25">
      <c r="A382" s="38" t="s">
        <v>555</v>
      </c>
      <c r="B382" s="62" t="s">
        <v>93</v>
      </c>
      <c r="C382" s="62" t="s">
        <v>191</v>
      </c>
      <c r="D382" s="62">
        <v>2</v>
      </c>
      <c r="E382" s="63">
        <v>84</v>
      </c>
      <c r="F382" s="64">
        <v>18</v>
      </c>
      <c r="G382" s="64">
        <v>-0.26919408854699683</v>
      </c>
      <c r="H382" s="64">
        <v>13.6</v>
      </c>
      <c r="I382" s="64">
        <v>-1.4282518353661231</v>
      </c>
      <c r="J382" s="64">
        <v>31.6</v>
      </c>
      <c r="K382" s="64">
        <v>-1.0704102169563325</v>
      </c>
      <c r="L382" s="64">
        <v>5</v>
      </c>
      <c r="M382" s="64">
        <v>-0.89092784667624036</v>
      </c>
      <c r="N382" s="64">
        <v>135.5</v>
      </c>
      <c r="O382" s="64">
        <v>-0.65828539380870921</v>
      </c>
      <c r="P382" s="64">
        <v>24.7</v>
      </c>
      <c r="Q382" s="64">
        <v>-0.92388331547337155</v>
      </c>
      <c r="R382" s="64">
        <v>24.7</v>
      </c>
      <c r="S382" s="64">
        <v>-0.98197522833414685</v>
      </c>
      <c r="T382" s="64">
        <v>32.9</v>
      </c>
      <c r="U382" s="64">
        <v>-0.17166791830847578</v>
      </c>
      <c r="V382" s="65">
        <v>0.13300000000000001</v>
      </c>
      <c r="W382" s="66">
        <v>12.5</v>
      </c>
      <c r="X382" s="74">
        <f t="shared" si="266"/>
        <v>0</v>
      </c>
      <c r="Y382" s="75">
        <f t="shared" si="267"/>
        <v>0</v>
      </c>
      <c r="Z382" s="75">
        <f t="shared" si="268"/>
        <v>0</v>
      </c>
      <c r="AA382" s="75">
        <f t="shared" si="269"/>
        <v>0</v>
      </c>
      <c r="AB382" s="75">
        <f t="shared" si="270"/>
        <v>0</v>
      </c>
      <c r="AC382" s="75">
        <f t="shared" si="271"/>
        <v>0</v>
      </c>
      <c r="AD382" s="75">
        <f t="shared" si="272"/>
        <v>0</v>
      </c>
      <c r="AE382" s="75">
        <f t="shared" si="273"/>
        <v>0</v>
      </c>
      <c r="AF382" s="75">
        <f t="shared" ref="AF382:AG382" si="397">IF(V$3="Yes",V382*V$4,0)</f>
        <v>0</v>
      </c>
      <c r="AG382" s="76">
        <f t="shared" si="397"/>
        <v>0</v>
      </c>
      <c r="AH382" s="77">
        <f t="shared" si="275"/>
        <v>0</v>
      </c>
      <c r="AI382" s="78">
        <f t="shared" si="276"/>
        <v>0</v>
      </c>
      <c r="AJ382" s="73">
        <f t="shared" si="277"/>
        <v>-5.0779440473471595</v>
      </c>
    </row>
    <row r="383" spans="1:36" ht="15" x14ac:dyDescent="0.25">
      <c r="A383" s="38" t="s">
        <v>556</v>
      </c>
      <c r="B383" s="62" t="s">
        <v>77</v>
      </c>
      <c r="C383" s="62" t="s">
        <v>183</v>
      </c>
      <c r="D383" s="62">
        <v>2</v>
      </c>
      <c r="E383" s="63">
        <v>84</v>
      </c>
      <c r="F383" s="64">
        <v>13.4</v>
      </c>
      <c r="G383" s="64">
        <v>-0.70348357679848217</v>
      </c>
      <c r="H383" s="64">
        <v>17.399999999999999</v>
      </c>
      <c r="I383" s="64">
        <v>-1.1649713111735616</v>
      </c>
      <c r="J383" s="64">
        <v>30.8</v>
      </c>
      <c r="K383" s="64">
        <v>-1.1069017194992805</v>
      </c>
      <c r="L383" s="64">
        <v>5.7</v>
      </c>
      <c r="M383" s="64">
        <v>-0.82424338806140063</v>
      </c>
      <c r="N383" s="64">
        <v>119.2</v>
      </c>
      <c r="O383" s="64">
        <v>-0.96130855326925835</v>
      </c>
      <c r="P383" s="64">
        <v>13.4</v>
      </c>
      <c r="Q383" s="64">
        <v>-1.1092826049567019</v>
      </c>
      <c r="R383" s="64">
        <v>40.200000000000003</v>
      </c>
      <c r="S383" s="64">
        <v>-0.62919234905844601</v>
      </c>
      <c r="T383" s="64">
        <v>37.799999999999997</v>
      </c>
      <c r="U383" s="64">
        <v>5.2176400155426537E-2</v>
      </c>
      <c r="V383" s="65">
        <v>0.113</v>
      </c>
      <c r="W383" s="66">
        <v>14.25</v>
      </c>
      <c r="X383" s="74">
        <f t="shared" si="266"/>
        <v>0</v>
      </c>
      <c r="Y383" s="75">
        <f t="shared" si="267"/>
        <v>0</v>
      </c>
      <c r="Z383" s="75">
        <f t="shared" si="268"/>
        <v>0</v>
      </c>
      <c r="AA383" s="75">
        <f t="shared" si="269"/>
        <v>0</v>
      </c>
      <c r="AB383" s="75">
        <f t="shared" si="270"/>
        <v>0</v>
      </c>
      <c r="AC383" s="75">
        <f t="shared" si="271"/>
        <v>0</v>
      </c>
      <c r="AD383" s="75">
        <f t="shared" si="272"/>
        <v>0</v>
      </c>
      <c r="AE383" s="75">
        <f t="shared" si="273"/>
        <v>0</v>
      </c>
      <c r="AF383" s="75">
        <f t="shared" ref="AF383:AG383" si="398">IF(V$3="Yes",V383*V$4,0)</f>
        <v>0</v>
      </c>
      <c r="AG383" s="76">
        <f t="shared" si="398"/>
        <v>0</v>
      </c>
      <c r="AH383" s="77">
        <f t="shared" si="275"/>
        <v>0</v>
      </c>
      <c r="AI383" s="78">
        <f t="shared" si="276"/>
        <v>0</v>
      </c>
      <c r="AJ383" s="73">
        <f t="shared" si="277"/>
        <v>-5.3714069844023236</v>
      </c>
    </row>
    <row r="384" spans="1:36" ht="15" x14ac:dyDescent="0.25">
      <c r="A384" s="38" t="s">
        <v>557</v>
      </c>
      <c r="B384" s="62" t="s">
        <v>30</v>
      </c>
      <c r="C384" s="62" t="s">
        <v>183</v>
      </c>
      <c r="D384" s="62"/>
      <c r="E384" s="63">
        <v>84</v>
      </c>
      <c r="F384" s="64">
        <v>12.8</v>
      </c>
      <c r="G384" s="64">
        <v>-0.76013003178780636</v>
      </c>
      <c r="H384" s="64">
        <v>18</v>
      </c>
      <c r="I384" s="64">
        <v>-1.1234007020905254</v>
      </c>
      <c r="J384" s="64">
        <v>30.8</v>
      </c>
      <c r="K384" s="64">
        <v>-1.1069017194992805</v>
      </c>
      <c r="L384" s="64">
        <v>1.3</v>
      </c>
      <c r="M384" s="64">
        <v>-1.243402842211822</v>
      </c>
      <c r="N384" s="64">
        <v>81.599999999999994</v>
      </c>
      <c r="O384" s="64">
        <v>-1.6603067615954339</v>
      </c>
      <c r="P384" s="64">
        <v>46.6</v>
      </c>
      <c r="Q384" s="64">
        <v>-0.56456964824461664</v>
      </c>
      <c r="R384" s="64">
        <v>44.1</v>
      </c>
      <c r="S384" s="64">
        <v>-0.54042762459552773</v>
      </c>
      <c r="T384" s="64">
        <v>18.2</v>
      </c>
      <c r="U384" s="64">
        <v>-0.84320087370018304</v>
      </c>
      <c r="V384" s="65">
        <v>0.157</v>
      </c>
      <c r="W384" s="66">
        <v>14.5</v>
      </c>
      <c r="X384" s="74">
        <f t="shared" si="266"/>
        <v>0</v>
      </c>
      <c r="Y384" s="75">
        <f t="shared" si="267"/>
        <v>0</v>
      </c>
      <c r="Z384" s="75">
        <f t="shared" si="268"/>
        <v>0</v>
      </c>
      <c r="AA384" s="75">
        <f t="shared" si="269"/>
        <v>0</v>
      </c>
      <c r="AB384" s="75">
        <f t="shared" si="270"/>
        <v>0</v>
      </c>
      <c r="AC384" s="75">
        <f t="shared" si="271"/>
        <v>0</v>
      </c>
      <c r="AD384" s="75">
        <f t="shared" si="272"/>
        <v>0</v>
      </c>
      <c r="AE384" s="75">
        <f t="shared" si="273"/>
        <v>0</v>
      </c>
      <c r="AF384" s="75">
        <f t="shared" ref="AF384:AG384" si="399">IF(V$3="Yes",V384*V$4,0)</f>
        <v>0</v>
      </c>
      <c r="AG384" s="76">
        <f t="shared" si="399"/>
        <v>0</v>
      </c>
      <c r="AH384" s="77">
        <f t="shared" si="275"/>
        <v>0</v>
      </c>
      <c r="AI384" s="78">
        <f t="shared" si="276"/>
        <v>0</v>
      </c>
      <c r="AJ384" s="73">
        <f t="shared" si="277"/>
        <v>-5.9820911706416808</v>
      </c>
    </row>
    <row r="385" spans="1:36" ht="12.75" x14ac:dyDescent="0.2">
      <c r="A385" s="1"/>
      <c r="B385" s="82"/>
      <c r="C385" s="82"/>
      <c r="D385" s="82"/>
      <c r="E385" s="82"/>
      <c r="F385" s="83"/>
      <c r="G385" s="83"/>
      <c r="H385" s="83"/>
      <c r="I385" s="83"/>
      <c r="J385" s="83"/>
      <c r="K385" s="83"/>
      <c r="L385" s="83"/>
      <c r="M385" s="83"/>
      <c r="N385" s="83"/>
      <c r="O385" s="83"/>
      <c r="P385" s="83"/>
      <c r="Q385" s="83"/>
      <c r="R385" s="83"/>
      <c r="S385" s="83"/>
      <c r="T385" s="83"/>
      <c r="U385" s="83"/>
      <c r="V385" s="84"/>
      <c r="W385" s="85"/>
      <c r="X385" s="85"/>
      <c r="Y385" s="85"/>
      <c r="Z385" s="85"/>
      <c r="AA385" s="85"/>
      <c r="AB385" s="85"/>
      <c r="AC385" s="85"/>
      <c r="AD385" s="85"/>
      <c r="AE385" s="85"/>
      <c r="AF385" s="85"/>
      <c r="AG385" s="85"/>
      <c r="AH385" s="85"/>
      <c r="AI385" s="85"/>
      <c r="AJ385" s="53"/>
    </row>
    <row r="386" spans="1:36" ht="12.75" x14ac:dyDescent="0.2">
      <c r="A386" s="1"/>
      <c r="B386" s="82"/>
      <c r="C386" s="82"/>
      <c r="D386" s="82"/>
      <c r="E386" s="82"/>
      <c r="F386" s="83"/>
      <c r="G386" s="83"/>
      <c r="H386" s="83"/>
      <c r="I386" s="83"/>
      <c r="J386" s="83"/>
      <c r="K386" s="83"/>
      <c r="L386" s="83"/>
      <c r="M386" s="83"/>
      <c r="N386" s="83"/>
      <c r="O386" s="83"/>
      <c r="P386" s="83"/>
      <c r="Q386" s="83"/>
      <c r="R386" s="83"/>
      <c r="S386" s="83"/>
      <c r="T386" s="83"/>
      <c r="U386" s="83"/>
      <c r="V386" s="84"/>
      <c r="W386" s="85"/>
      <c r="X386" s="85"/>
      <c r="Y386" s="85"/>
      <c r="Z386" s="85"/>
      <c r="AA386" s="85"/>
      <c r="AB386" s="85"/>
      <c r="AC386" s="85"/>
      <c r="AD386" s="85"/>
      <c r="AE386" s="85"/>
      <c r="AF386" s="85"/>
      <c r="AG386" s="85"/>
      <c r="AH386" s="85"/>
      <c r="AI386" s="85"/>
      <c r="AJ386" s="53"/>
    </row>
    <row r="387" spans="1:36" ht="12.75" x14ac:dyDescent="0.2">
      <c r="A387" s="1"/>
      <c r="B387" s="82"/>
      <c r="C387" s="82"/>
      <c r="D387" s="82"/>
      <c r="E387" s="82"/>
      <c r="F387" s="83"/>
      <c r="G387" s="83"/>
      <c r="H387" s="83"/>
      <c r="I387" s="83"/>
      <c r="J387" s="83"/>
      <c r="K387" s="83"/>
      <c r="L387" s="83"/>
      <c r="M387" s="83"/>
      <c r="N387" s="83"/>
      <c r="O387" s="83"/>
      <c r="P387" s="83"/>
      <c r="Q387" s="83"/>
      <c r="R387" s="83"/>
      <c r="S387" s="83"/>
      <c r="T387" s="83"/>
      <c r="U387" s="83"/>
      <c r="V387" s="84"/>
      <c r="W387" s="85"/>
      <c r="X387" s="85"/>
      <c r="Y387" s="85"/>
      <c r="Z387" s="85"/>
      <c r="AA387" s="85"/>
      <c r="AB387" s="85"/>
      <c r="AC387" s="85"/>
      <c r="AD387" s="85"/>
      <c r="AE387" s="85"/>
      <c r="AF387" s="85"/>
      <c r="AG387" s="85"/>
      <c r="AH387" s="85"/>
      <c r="AI387" s="85"/>
      <c r="AJ387" s="53"/>
    </row>
    <row r="388" spans="1:36" ht="12.75" x14ac:dyDescent="0.2">
      <c r="A388" s="1"/>
      <c r="B388" s="82"/>
      <c r="C388" s="82"/>
      <c r="D388" s="82"/>
      <c r="E388" s="82"/>
      <c r="F388" s="83"/>
      <c r="G388" s="83"/>
      <c r="H388" s="83"/>
      <c r="I388" s="83"/>
      <c r="J388" s="83"/>
      <c r="K388" s="83"/>
      <c r="L388" s="83"/>
      <c r="M388" s="83"/>
      <c r="N388" s="83"/>
      <c r="O388" s="83"/>
      <c r="P388" s="83"/>
      <c r="Q388" s="83"/>
      <c r="R388" s="83"/>
      <c r="S388" s="83"/>
      <c r="T388" s="83"/>
      <c r="U388" s="83"/>
      <c r="V388" s="84"/>
      <c r="W388" s="85"/>
      <c r="X388" s="85"/>
      <c r="Y388" s="85"/>
      <c r="Z388" s="85"/>
      <c r="AA388" s="85"/>
      <c r="AB388" s="85"/>
      <c r="AC388" s="85"/>
      <c r="AD388" s="85"/>
      <c r="AE388" s="85"/>
      <c r="AF388" s="85"/>
      <c r="AG388" s="85"/>
      <c r="AH388" s="85"/>
      <c r="AI388" s="85"/>
      <c r="AJ388" s="53"/>
    </row>
    <row r="389" spans="1:36" ht="12.75" x14ac:dyDescent="0.2">
      <c r="A389" s="1"/>
      <c r="B389" s="82"/>
      <c r="C389" s="82"/>
      <c r="D389" s="82"/>
      <c r="E389" s="82"/>
      <c r="F389" s="83"/>
      <c r="G389" s="83"/>
      <c r="H389" s="83"/>
      <c r="I389" s="83"/>
      <c r="J389" s="83"/>
      <c r="K389" s="83"/>
      <c r="L389" s="83"/>
      <c r="M389" s="83"/>
      <c r="N389" s="83"/>
      <c r="O389" s="83"/>
      <c r="P389" s="83"/>
      <c r="Q389" s="83"/>
      <c r="R389" s="83"/>
      <c r="S389" s="83"/>
      <c r="T389" s="83"/>
      <c r="U389" s="83"/>
      <c r="V389" s="84"/>
      <c r="W389" s="85"/>
      <c r="X389" s="85"/>
      <c r="Y389" s="85"/>
      <c r="Z389" s="85"/>
      <c r="AA389" s="85"/>
      <c r="AB389" s="85"/>
      <c r="AC389" s="85"/>
      <c r="AD389" s="85"/>
      <c r="AE389" s="85"/>
      <c r="AF389" s="85"/>
      <c r="AG389" s="85"/>
      <c r="AH389" s="85"/>
      <c r="AI389" s="85"/>
      <c r="AJ389" s="53"/>
    </row>
    <row r="390" spans="1:36" ht="12.75" x14ac:dyDescent="0.2">
      <c r="A390" s="1"/>
      <c r="B390" s="82"/>
      <c r="C390" s="82"/>
      <c r="D390" s="82"/>
      <c r="E390" s="82"/>
      <c r="F390" s="83"/>
      <c r="G390" s="83"/>
      <c r="H390" s="83"/>
      <c r="I390" s="83"/>
      <c r="J390" s="83"/>
      <c r="K390" s="83"/>
      <c r="L390" s="83"/>
      <c r="M390" s="83"/>
      <c r="N390" s="83"/>
      <c r="O390" s="83"/>
      <c r="P390" s="83"/>
      <c r="Q390" s="83"/>
      <c r="R390" s="83"/>
      <c r="S390" s="83"/>
      <c r="T390" s="83"/>
      <c r="U390" s="83"/>
      <c r="V390" s="84"/>
      <c r="W390" s="85"/>
      <c r="X390" s="85"/>
      <c r="Y390" s="85"/>
      <c r="Z390" s="85"/>
      <c r="AA390" s="85"/>
      <c r="AB390" s="85"/>
      <c r="AC390" s="85"/>
      <c r="AD390" s="85"/>
      <c r="AE390" s="85"/>
      <c r="AF390" s="85"/>
      <c r="AG390" s="85"/>
      <c r="AH390" s="85"/>
      <c r="AI390" s="85"/>
      <c r="AJ390" s="53"/>
    </row>
    <row r="391" spans="1:36" ht="12.75" x14ac:dyDescent="0.2">
      <c r="A391" s="1"/>
      <c r="B391" s="82"/>
      <c r="C391" s="82"/>
      <c r="D391" s="82"/>
      <c r="E391" s="82"/>
      <c r="F391" s="83"/>
      <c r="G391" s="83"/>
      <c r="H391" s="83"/>
      <c r="I391" s="83"/>
      <c r="J391" s="83"/>
      <c r="K391" s="83"/>
      <c r="L391" s="83"/>
      <c r="M391" s="83"/>
      <c r="N391" s="83"/>
      <c r="O391" s="83"/>
      <c r="P391" s="83"/>
      <c r="Q391" s="83"/>
      <c r="R391" s="83"/>
      <c r="S391" s="83"/>
      <c r="T391" s="83"/>
      <c r="U391" s="83"/>
      <c r="V391" s="84"/>
      <c r="W391" s="85"/>
      <c r="X391" s="85"/>
      <c r="Y391" s="85"/>
      <c r="Z391" s="85"/>
      <c r="AA391" s="85"/>
      <c r="AB391" s="85"/>
      <c r="AC391" s="85"/>
      <c r="AD391" s="85"/>
      <c r="AE391" s="85"/>
      <c r="AF391" s="85"/>
      <c r="AG391" s="85"/>
      <c r="AH391" s="85"/>
      <c r="AI391" s="85"/>
      <c r="AJ391" s="53"/>
    </row>
    <row r="392" spans="1:36" ht="12.75" x14ac:dyDescent="0.2">
      <c r="A392" s="1"/>
      <c r="B392" s="82"/>
      <c r="C392" s="82"/>
      <c r="D392" s="82"/>
      <c r="E392" s="82"/>
      <c r="F392" s="83"/>
      <c r="G392" s="83"/>
      <c r="H392" s="83"/>
      <c r="I392" s="83"/>
      <c r="J392" s="83"/>
      <c r="K392" s="83"/>
      <c r="L392" s="83"/>
      <c r="M392" s="83"/>
      <c r="N392" s="83"/>
      <c r="O392" s="83"/>
      <c r="P392" s="83"/>
      <c r="Q392" s="83"/>
      <c r="R392" s="83"/>
      <c r="S392" s="83"/>
      <c r="T392" s="83"/>
      <c r="U392" s="83"/>
      <c r="V392" s="84"/>
      <c r="W392" s="85"/>
      <c r="X392" s="85"/>
      <c r="Y392" s="85"/>
      <c r="Z392" s="85"/>
      <c r="AA392" s="85"/>
      <c r="AB392" s="85"/>
      <c r="AC392" s="85"/>
      <c r="AD392" s="85"/>
      <c r="AE392" s="85"/>
      <c r="AF392" s="85"/>
      <c r="AG392" s="85"/>
      <c r="AH392" s="85"/>
      <c r="AI392" s="85"/>
      <c r="AJ392" s="53"/>
    </row>
    <row r="393" spans="1:36" ht="12.75" x14ac:dyDescent="0.2">
      <c r="A393" s="1"/>
      <c r="B393" s="82"/>
      <c r="C393" s="82"/>
      <c r="D393" s="82"/>
      <c r="E393" s="82"/>
      <c r="F393" s="83"/>
      <c r="G393" s="83"/>
      <c r="H393" s="83"/>
      <c r="I393" s="83"/>
      <c r="J393" s="83"/>
      <c r="K393" s="83"/>
      <c r="L393" s="83"/>
      <c r="M393" s="83"/>
      <c r="N393" s="83"/>
      <c r="O393" s="83"/>
      <c r="P393" s="83"/>
      <c r="Q393" s="83"/>
      <c r="R393" s="83"/>
      <c r="S393" s="83"/>
      <c r="T393" s="83"/>
      <c r="U393" s="83"/>
      <c r="V393" s="84"/>
      <c r="W393" s="85"/>
      <c r="X393" s="85"/>
      <c r="Y393" s="85"/>
      <c r="Z393" s="85"/>
      <c r="AA393" s="85"/>
      <c r="AB393" s="85"/>
      <c r="AC393" s="85"/>
      <c r="AD393" s="85"/>
      <c r="AE393" s="85"/>
      <c r="AF393" s="85"/>
      <c r="AG393" s="85"/>
      <c r="AH393" s="85"/>
      <c r="AI393" s="85"/>
      <c r="AJ393" s="53"/>
    </row>
    <row r="394" spans="1:36" ht="12.75" x14ac:dyDescent="0.2">
      <c r="A394" s="1"/>
      <c r="B394" s="82"/>
      <c r="C394" s="82"/>
      <c r="D394" s="82"/>
      <c r="E394" s="82"/>
      <c r="F394" s="83"/>
      <c r="G394" s="83"/>
      <c r="H394" s="83"/>
      <c r="I394" s="83"/>
      <c r="J394" s="83"/>
      <c r="K394" s="83"/>
      <c r="L394" s="83"/>
      <c r="M394" s="83"/>
      <c r="N394" s="83"/>
      <c r="O394" s="83"/>
      <c r="P394" s="83"/>
      <c r="Q394" s="83"/>
      <c r="R394" s="83"/>
      <c r="S394" s="83"/>
      <c r="T394" s="83"/>
      <c r="U394" s="83"/>
      <c r="V394" s="84"/>
      <c r="W394" s="85"/>
      <c r="X394" s="85"/>
      <c r="Y394" s="85"/>
      <c r="Z394" s="85"/>
      <c r="AA394" s="85"/>
      <c r="AB394" s="85"/>
      <c r="AC394" s="85"/>
      <c r="AD394" s="85"/>
      <c r="AE394" s="85"/>
      <c r="AF394" s="85"/>
      <c r="AG394" s="85"/>
      <c r="AH394" s="85"/>
      <c r="AI394" s="85"/>
      <c r="AJ394" s="53"/>
    </row>
    <row r="395" spans="1:36" ht="12.75" x14ac:dyDescent="0.2">
      <c r="A395" s="1"/>
      <c r="B395" s="82"/>
      <c r="C395" s="82"/>
      <c r="D395" s="82"/>
      <c r="E395" s="82"/>
      <c r="F395" s="83"/>
      <c r="G395" s="83"/>
      <c r="H395" s="83"/>
      <c r="I395" s="83"/>
      <c r="J395" s="83"/>
      <c r="K395" s="83"/>
      <c r="L395" s="83"/>
      <c r="M395" s="83"/>
      <c r="N395" s="83"/>
      <c r="O395" s="83"/>
      <c r="P395" s="83"/>
      <c r="Q395" s="83"/>
      <c r="R395" s="83"/>
      <c r="S395" s="83"/>
      <c r="T395" s="83"/>
      <c r="U395" s="83"/>
      <c r="V395" s="84"/>
      <c r="W395" s="85"/>
      <c r="X395" s="85"/>
      <c r="Y395" s="85"/>
      <c r="Z395" s="85"/>
      <c r="AA395" s="85"/>
      <c r="AB395" s="85"/>
      <c r="AC395" s="85"/>
      <c r="AD395" s="85"/>
      <c r="AE395" s="85"/>
      <c r="AF395" s="85"/>
      <c r="AG395" s="85"/>
      <c r="AH395" s="85"/>
      <c r="AI395" s="85"/>
      <c r="AJ395" s="53"/>
    </row>
    <row r="396" spans="1:36" ht="12.75" x14ac:dyDescent="0.2">
      <c r="A396" s="1"/>
      <c r="B396" s="82"/>
      <c r="C396" s="82"/>
      <c r="D396" s="82"/>
      <c r="E396" s="82"/>
      <c r="F396" s="83"/>
      <c r="G396" s="83"/>
      <c r="H396" s="83"/>
      <c r="I396" s="83"/>
      <c r="J396" s="83"/>
      <c r="K396" s="83"/>
      <c r="L396" s="83"/>
      <c r="M396" s="83"/>
      <c r="N396" s="83"/>
      <c r="O396" s="83"/>
      <c r="P396" s="83"/>
      <c r="Q396" s="83"/>
      <c r="R396" s="83"/>
      <c r="S396" s="83"/>
      <c r="T396" s="83"/>
      <c r="U396" s="83"/>
      <c r="V396" s="84"/>
      <c r="W396" s="85"/>
      <c r="X396" s="85"/>
      <c r="Y396" s="85"/>
      <c r="Z396" s="85"/>
      <c r="AA396" s="85"/>
      <c r="AB396" s="85"/>
      <c r="AC396" s="85"/>
      <c r="AD396" s="85"/>
      <c r="AE396" s="85"/>
      <c r="AF396" s="85"/>
      <c r="AG396" s="85"/>
      <c r="AH396" s="85"/>
      <c r="AI396" s="85"/>
      <c r="AJ396" s="53"/>
    </row>
    <row r="397" spans="1:36" ht="12.75" x14ac:dyDescent="0.2">
      <c r="A397" s="1"/>
      <c r="B397" s="82"/>
      <c r="C397" s="82"/>
      <c r="D397" s="82"/>
      <c r="E397" s="82"/>
      <c r="F397" s="83"/>
      <c r="G397" s="83"/>
      <c r="H397" s="83"/>
      <c r="I397" s="83"/>
      <c r="J397" s="83"/>
      <c r="K397" s="83"/>
      <c r="L397" s="83"/>
      <c r="M397" s="83"/>
      <c r="N397" s="83"/>
      <c r="O397" s="83"/>
      <c r="P397" s="83"/>
      <c r="Q397" s="83"/>
      <c r="R397" s="83"/>
      <c r="S397" s="83"/>
      <c r="T397" s="83"/>
      <c r="U397" s="83"/>
      <c r="V397" s="84"/>
      <c r="W397" s="85"/>
      <c r="X397" s="85"/>
      <c r="Y397" s="85"/>
      <c r="Z397" s="85"/>
      <c r="AA397" s="85"/>
      <c r="AB397" s="85"/>
      <c r="AC397" s="85"/>
      <c r="AD397" s="85"/>
      <c r="AE397" s="85"/>
      <c r="AF397" s="85"/>
      <c r="AG397" s="85"/>
      <c r="AH397" s="85"/>
      <c r="AI397" s="85"/>
      <c r="AJ397" s="53"/>
    </row>
    <row r="398" spans="1:36" ht="12.75" x14ac:dyDescent="0.2">
      <c r="A398" s="1"/>
      <c r="B398" s="82"/>
      <c r="C398" s="82"/>
      <c r="D398" s="82"/>
      <c r="E398" s="82"/>
      <c r="F398" s="83"/>
      <c r="G398" s="83"/>
      <c r="H398" s="83"/>
      <c r="I398" s="83"/>
      <c r="J398" s="83"/>
      <c r="K398" s="83"/>
      <c r="L398" s="83"/>
      <c r="M398" s="83"/>
      <c r="N398" s="83"/>
      <c r="O398" s="83"/>
      <c r="P398" s="83"/>
      <c r="Q398" s="83"/>
      <c r="R398" s="83"/>
      <c r="S398" s="83"/>
      <c r="T398" s="83"/>
      <c r="U398" s="83"/>
      <c r="V398" s="84"/>
      <c r="W398" s="85"/>
      <c r="X398" s="85"/>
      <c r="Y398" s="85"/>
      <c r="Z398" s="85"/>
      <c r="AA398" s="85"/>
      <c r="AB398" s="85"/>
      <c r="AC398" s="85"/>
      <c r="AD398" s="85"/>
      <c r="AE398" s="85"/>
      <c r="AF398" s="85"/>
      <c r="AG398" s="85"/>
      <c r="AH398" s="85"/>
      <c r="AI398" s="85"/>
      <c r="AJ398" s="53"/>
    </row>
    <row r="399" spans="1:36" ht="12.75" x14ac:dyDescent="0.2">
      <c r="A399" s="1"/>
      <c r="B399" s="82"/>
      <c r="C399" s="82"/>
      <c r="D399" s="82"/>
      <c r="E399" s="82"/>
      <c r="F399" s="83"/>
      <c r="G399" s="83"/>
      <c r="H399" s="83"/>
      <c r="I399" s="83"/>
      <c r="J399" s="83"/>
      <c r="K399" s="83"/>
      <c r="L399" s="83"/>
      <c r="M399" s="83"/>
      <c r="N399" s="83"/>
      <c r="O399" s="83"/>
      <c r="P399" s="83"/>
      <c r="Q399" s="83"/>
      <c r="R399" s="83"/>
      <c r="S399" s="83"/>
      <c r="T399" s="83"/>
      <c r="U399" s="83"/>
      <c r="V399" s="84"/>
      <c r="W399" s="85"/>
      <c r="X399" s="85"/>
      <c r="Y399" s="85"/>
      <c r="Z399" s="85"/>
      <c r="AA399" s="85"/>
      <c r="AB399" s="85"/>
      <c r="AC399" s="85"/>
      <c r="AD399" s="85"/>
      <c r="AE399" s="85"/>
      <c r="AF399" s="85"/>
      <c r="AG399" s="85"/>
      <c r="AH399" s="85"/>
      <c r="AI399" s="85"/>
      <c r="AJ399" s="53"/>
    </row>
    <row r="400" spans="1:36" ht="12.75" x14ac:dyDescent="0.2">
      <c r="A400" s="1"/>
      <c r="B400" s="82"/>
      <c r="C400" s="82"/>
      <c r="D400" s="82"/>
      <c r="E400" s="82"/>
      <c r="F400" s="83"/>
      <c r="G400" s="83"/>
      <c r="H400" s="83"/>
      <c r="I400" s="83"/>
      <c r="J400" s="83"/>
      <c r="K400" s="83"/>
      <c r="L400" s="83"/>
      <c r="M400" s="83"/>
      <c r="N400" s="83"/>
      <c r="O400" s="83"/>
      <c r="P400" s="83"/>
      <c r="Q400" s="83"/>
      <c r="R400" s="83"/>
      <c r="S400" s="83"/>
      <c r="T400" s="83"/>
      <c r="U400" s="83"/>
      <c r="V400" s="84"/>
      <c r="W400" s="85"/>
      <c r="X400" s="85"/>
      <c r="Y400" s="85"/>
      <c r="Z400" s="85"/>
      <c r="AA400" s="85"/>
      <c r="AB400" s="85"/>
      <c r="AC400" s="85"/>
      <c r="AD400" s="85"/>
      <c r="AE400" s="85"/>
      <c r="AF400" s="85"/>
      <c r="AG400" s="85"/>
      <c r="AH400" s="85"/>
      <c r="AI400" s="85"/>
      <c r="AJ400" s="53"/>
    </row>
    <row r="401" spans="1:36" ht="12.75" x14ac:dyDescent="0.2">
      <c r="A401" s="1"/>
      <c r="B401" s="82"/>
      <c r="C401" s="82"/>
      <c r="D401" s="82"/>
      <c r="E401" s="82"/>
      <c r="F401" s="83"/>
      <c r="G401" s="83"/>
      <c r="H401" s="83"/>
      <c r="I401" s="83"/>
      <c r="J401" s="83"/>
      <c r="K401" s="83"/>
      <c r="L401" s="83"/>
      <c r="M401" s="83"/>
      <c r="N401" s="83"/>
      <c r="O401" s="83"/>
      <c r="P401" s="83"/>
      <c r="Q401" s="83"/>
      <c r="R401" s="83"/>
      <c r="S401" s="83"/>
      <c r="T401" s="83"/>
      <c r="U401" s="83"/>
      <c r="V401" s="84"/>
      <c r="W401" s="85"/>
      <c r="X401" s="85"/>
      <c r="Y401" s="85"/>
      <c r="Z401" s="85"/>
      <c r="AA401" s="85"/>
      <c r="AB401" s="85"/>
      <c r="AC401" s="85"/>
      <c r="AD401" s="85"/>
      <c r="AE401" s="85"/>
      <c r="AF401" s="85"/>
      <c r="AG401" s="85"/>
      <c r="AH401" s="85"/>
      <c r="AI401" s="85"/>
      <c r="AJ401" s="53"/>
    </row>
    <row r="402" spans="1:36" ht="12.75" x14ac:dyDescent="0.2">
      <c r="A402" s="1"/>
      <c r="B402" s="82"/>
      <c r="C402" s="82"/>
      <c r="D402" s="82"/>
      <c r="E402" s="82"/>
      <c r="F402" s="83"/>
      <c r="G402" s="83"/>
      <c r="H402" s="83"/>
      <c r="I402" s="83"/>
      <c r="J402" s="83"/>
      <c r="K402" s="83"/>
      <c r="L402" s="83"/>
      <c r="M402" s="83"/>
      <c r="N402" s="83"/>
      <c r="O402" s="83"/>
      <c r="P402" s="83"/>
      <c r="Q402" s="83"/>
      <c r="R402" s="83"/>
      <c r="S402" s="83"/>
      <c r="T402" s="83"/>
      <c r="U402" s="83"/>
      <c r="V402" s="84"/>
      <c r="W402" s="85"/>
      <c r="X402" s="85"/>
      <c r="Y402" s="85"/>
      <c r="Z402" s="85"/>
      <c r="AA402" s="85"/>
      <c r="AB402" s="85"/>
      <c r="AC402" s="85"/>
      <c r="AD402" s="85"/>
      <c r="AE402" s="85"/>
      <c r="AF402" s="85"/>
      <c r="AG402" s="85"/>
      <c r="AH402" s="85"/>
      <c r="AI402" s="85"/>
      <c r="AJ402" s="53"/>
    </row>
    <row r="403" spans="1:36" ht="12.75" x14ac:dyDescent="0.2">
      <c r="A403" s="1"/>
      <c r="B403" s="82"/>
      <c r="C403" s="82"/>
      <c r="D403" s="82"/>
      <c r="E403" s="82"/>
      <c r="F403" s="83"/>
      <c r="G403" s="83"/>
      <c r="H403" s="83"/>
      <c r="I403" s="83"/>
      <c r="J403" s="83"/>
      <c r="K403" s="83"/>
      <c r="L403" s="83"/>
      <c r="M403" s="83"/>
      <c r="N403" s="83"/>
      <c r="O403" s="83"/>
      <c r="P403" s="83"/>
      <c r="Q403" s="83"/>
      <c r="R403" s="83"/>
      <c r="S403" s="83"/>
      <c r="T403" s="83"/>
      <c r="U403" s="83"/>
      <c r="V403" s="84"/>
      <c r="W403" s="85"/>
      <c r="X403" s="85"/>
      <c r="Y403" s="85"/>
      <c r="Z403" s="85"/>
      <c r="AA403" s="85"/>
      <c r="AB403" s="85"/>
      <c r="AC403" s="85"/>
      <c r="AD403" s="85"/>
      <c r="AE403" s="85"/>
      <c r="AF403" s="85"/>
      <c r="AG403" s="85"/>
      <c r="AH403" s="85"/>
      <c r="AI403" s="85"/>
      <c r="AJ403" s="53"/>
    </row>
    <row r="404" spans="1:36" ht="12.75" x14ac:dyDescent="0.2">
      <c r="A404" s="1"/>
      <c r="B404" s="82"/>
      <c r="C404" s="82"/>
      <c r="D404" s="82"/>
      <c r="E404" s="82"/>
      <c r="F404" s="83"/>
      <c r="G404" s="83"/>
      <c r="H404" s="83"/>
      <c r="I404" s="83"/>
      <c r="J404" s="83"/>
      <c r="K404" s="83"/>
      <c r="L404" s="83"/>
      <c r="M404" s="83"/>
      <c r="N404" s="83"/>
      <c r="O404" s="83"/>
      <c r="P404" s="83"/>
      <c r="Q404" s="83"/>
      <c r="R404" s="83"/>
      <c r="S404" s="83"/>
      <c r="T404" s="83"/>
      <c r="U404" s="83"/>
      <c r="V404" s="84"/>
      <c r="W404" s="85"/>
      <c r="X404" s="85"/>
      <c r="Y404" s="85"/>
      <c r="Z404" s="85"/>
      <c r="AA404" s="85"/>
      <c r="AB404" s="85"/>
      <c r="AC404" s="85"/>
      <c r="AD404" s="85"/>
      <c r="AE404" s="85"/>
      <c r="AF404" s="85"/>
      <c r="AG404" s="85"/>
      <c r="AH404" s="85"/>
      <c r="AI404" s="85"/>
      <c r="AJ404" s="53"/>
    </row>
    <row r="405" spans="1:36" ht="12.75" x14ac:dyDescent="0.2">
      <c r="A405" s="1"/>
      <c r="B405" s="82"/>
      <c r="C405" s="82"/>
      <c r="D405" s="82"/>
      <c r="E405" s="82"/>
      <c r="F405" s="83"/>
      <c r="G405" s="83"/>
      <c r="H405" s="83"/>
      <c r="I405" s="83"/>
      <c r="J405" s="83"/>
      <c r="K405" s="83"/>
      <c r="L405" s="83"/>
      <c r="M405" s="83"/>
      <c r="N405" s="83"/>
      <c r="O405" s="83"/>
      <c r="P405" s="83"/>
      <c r="Q405" s="83"/>
      <c r="R405" s="83"/>
      <c r="S405" s="83"/>
      <c r="T405" s="83"/>
      <c r="U405" s="83"/>
      <c r="V405" s="84"/>
      <c r="W405" s="85"/>
      <c r="X405" s="85"/>
      <c r="Y405" s="85"/>
      <c r="Z405" s="85"/>
      <c r="AA405" s="85"/>
      <c r="AB405" s="85"/>
      <c r="AC405" s="85"/>
      <c r="AD405" s="85"/>
      <c r="AE405" s="85"/>
      <c r="AF405" s="85"/>
      <c r="AG405" s="85"/>
      <c r="AH405" s="85"/>
      <c r="AI405" s="85"/>
      <c r="AJ405" s="53"/>
    </row>
    <row r="406" spans="1:36" ht="12.75" x14ac:dyDescent="0.2">
      <c r="A406" s="1"/>
      <c r="B406" s="82"/>
      <c r="C406" s="82"/>
      <c r="D406" s="82"/>
      <c r="E406" s="82"/>
      <c r="F406" s="83"/>
      <c r="G406" s="83"/>
      <c r="H406" s="83"/>
      <c r="I406" s="83"/>
      <c r="J406" s="83"/>
      <c r="K406" s="83"/>
      <c r="L406" s="83"/>
      <c r="M406" s="83"/>
      <c r="N406" s="83"/>
      <c r="O406" s="83"/>
      <c r="P406" s="83"/>
      <c r="Q406" s="83"/>
      <c r="R406" s="83"/>
      <c r="S406" s="83"/>
      <c r="T406" s="83"/>
      <c r="U406" s="83"/>
      <c r="V406" s="84"/>
      <c r="W406" s="85"/>
      <c r="X406" s="85"/>
      <c r="Y406" s="85"/>
      <c r="Z406" s="85"/>
      <c r="AA406" s="85"/>
      <c r="AB406" s="85"/>
      <c r="AC406" s="85"/>
      <c r="AD406" s="85"/>
      <c r="AE406" s="85"/>
      <c r="AF406" s="85"/>
      <c r="AG406" s="85"/>
      <c r="AH406" s="85"/>
      <c r="AI406" s="85"/>
      <c r="AJ406" s="53"/>
    </row>
    <row r="407" spans="1:36" ht="12.75" x14ac:dyDescent="0.2">
      <c r="A407" s="1"/>
      <c r="B407" s="82"/>
      <c r="C407" s="82"/>
      <c r="D407" s="82"/>
      <c r="E407" s="82"/>
      <c r="F407" s="83"/>
      <c r="G407" s="83"/>
      <c r="H407" s="83"/>
      <c r="I407" s="83"/>
      <c r="J407" s="83"/>
      <c r="K407" s="83"/>
      <c r="L407" s="83"/>
      <c r="M407" s="83"/>
      <c r="N407" s="83"/>
      <c r="O407" s="83"/>
      <c r="P407" s="83"/>
      <c r="Q407" s="83"/>
      <c r="R407" s="83"/>
      <c r="S407" s="83"/>
      <c r="T407" s="83"/>
      <c r="U407" s="83"/>
      <c r="V407" s="84"/>
      <c r="W407" s="85"/>
      <c r="X407" s="85"/>
      <c r="Y407" s="85"/>
      <c r="Z407" s="85"/>
      <c r="AA407" s="85"/>
      <c r="AB407" s="85"/>
      <c r="AC407" s="85"/>
      <c r="AD407" s="85"/>
      <c r="AE407" s="85"/>
      <c r="AF407" s="85"/>
      <c r="AG407" s="85"/>
      <c r="AH407" s="85"/>
      <c r="AI407" s="85"/>
      <c r="AJ407" s="53"/>
    </row>
    <row r="408" spans="1:36" ht="12.75" x14ac:dyDescent="0.2">
      <c r="A408" s="1"/>
      <c r="B408" s="82"/>
      <c r="C408" s="82"/>
      <c r="D408" s="82"/>
      <c r="E408" s="82"/>
      <c r="F408" s="83"/>
      <c r="G408" s="83"/>
      <c r="H408" s="83"/>
      <c r="I408" s="83"/>
      <c r="J408" s="83"/>
      <c r="K408" s="83"/>
      <c r="L408" s="83"/>
      <c r="M408" s="83"/>
      <c r="N408" s="83"/>
      <c r="O408" s="83"/>
      <c r="P408" s="83"/>
      <c r="Q408" s="83"/>
      <c r="R408" s="83"/>
      <c r="S408" s="83"/>
      <c r="T408" s="83"/>
      <c r="U408" s="83"/>
      <c r="V408" s="84"/>
      <c r="W408" s="85"/>
      <c r="X408" s="85"/>
      <c r="Y408" s="85"/>
      <c r="Z408" s="85"/>
      <c r="AA408" s="85"/>
      <c r="AB408" s="85"/>
      <c r="AC408" s="85"/>
      <c r="AD408" s="85"/>
      <c r="AE408" s="85"/>
      <c r="AF408" s="85"/>
      <c r="AG408" s="85"/>
      <c r="AH408" s="85"/>
      <c r="AI408" s="85"/>
      <c r="AJ408" s="53"/>
    </row>
    <row r="409" spans="1:36" ht="12.75" x14ac:dyDescent="0.2">
      <c r="A409" s="1"/>
      <c r="B409" s="82"/>
      <c r="C409" s="82"/>
      <c r="D409" s="82"/>
      <c r="E409" s="82"/>
      <c r="F409" s="83"/>
      <c r="G409" s="83"/>
      <c r="H409" s="83"/>
      <c r="I409" s="83"/>
      <c r="J409" s="83"/>
      <c r="K409" s="83"/>
      <c r="L409" s="83"/>
      <c r="M409" s="83"/>
      <c r="N409" s="83"/>
      <c r="O409" s="83"/>
      <c r="P409" s="83"/>
      <c r="Q409" s="83"/>
      <c r="R409" s="83"/>
      <c r="S409" s="83"/>
      <c r="T409" s="83"/>
      <c r="U409" s="83"/>
      <c r="V409" s="84"/>
      <c r="W409" s="85"/>
      <c r="X409" s="85"/>
      <c r="Y409" s="85"/>
      <c r="Z409" s="85"/>
      <c r="AA409" s="85"/>
      <c r="AB409" s="85"/>
      <c r="AC409" s="85"/>
      <c r="AD409" s="85"/>
      <c r="AE409" s="85"/>
      <c r="AF409" s="85"/>
      <c r="AG409" s="85"/>
      <c r="AH409" s="85"/>
      <c r="AI409" s="85"/>
      <c r="AJ409" s="53"/>
    </row>
    <row r="410" spans="1:36" ht="12.75" x14ac:dyDescent="0.2">
      <c r="A410" s="1"/>
      <c r="B410" s="82"/>
      <c r="C410" s="82"/>
      <c r="D410" s="82"/>
      <c r="E410" s="82"/>
      <c r="F410" s="83"/>
      <c r="G410" s="83"/>
      <c r="H410" s="83"/>
      <c r="I410" s="83"/>
      <c r="J410" s="83"/>
      <c r="K410" s="83"/>
      <c r="L410" s="83"/>
      <c r="M410" s="83"/>
      <c r="N410" s="83"/>
      <c r="O410" s="83"/>
      <c r="P410" s="83"/>
      <c r="Q410" s="83"/>
      <c r="R410" s="83"/>
      <c r="S410" s="83"/>
      <c r="T410" s="83"/>
      <c r="U410" s="83"/>
      <c r="V410" s="84"/>
      <c r="W410" s="85"/>
      <c r="X410" s="85"/>
      <c r="Y410" s="85"/>
      <c r="Z410" s="85"/>
      <c r="AA410" s="85"/>
      <c r="AB410" s="85"/>
      <c r="AC410" s="85"/>
      <c r="AD410" s="85"/>
      <c r="AE410" s="85"/>
      <c r="AF410" s="85"/>
      <c r="AG410" s="85"/>
      <c r="AH410" s="85"/>
      <c r="AI410" s="85"/>
      <c r="AJ410" s="53"/>
    </row>
    <row r="411" spans="1:36" ht="12.75" x14ac:dyDescent="0.2">
      <c r="A411" s="1"/>
      <c r="B411" s="82"/>
      <c r="C411" s="82"/>
      <c r="D411" s="82"/>
      <c r="E411" s="82"/>
      <c r="F411" s="83"/>
      <c r="G411" s="83"/>
      <c r="H411" s="83"/>
      <c r="I411" s="83"/>
      <c r="J411" s="83"/>
      <c r="K411" s="83"/>
      <c r="L411" s="83"/>
      <c r="M411" s="83"/>
      <c r="N411" s="83"/>
      <c r="O411" s="83"/>
      <c r="P411" s="83"/>
      <c r="Q411" s="83"/>
      <c r="R411" s="83"/>
      <c r="S411" s="83"/>
      <c r="T411" s="83"/>
      <c r="U411" s="83"/>
      <c r="V411" s="84"/>
      <c r="W411" s="85"/>
      <c r="X411" s="85"/>
      <c r="Y411" s="85"/>
      <c r="Z411" s="85"/>
      <c r="AA411" s="85"/>
      <c r="AB411" s="85"/>
      <c r="AC411" s="85"/>
      <c r="AD411" s="85"/>
      <c r="AE411" s="85"/>
      <c r="AF411" s="85"/>
      <c r="AG411" s="85"/>
      <c r="AH411" s="85"/>
      <c r="AI411" s="85"/>
      <c r="AJ411" s="53"/>
    </row>
    <row r="412" spans="1:36" ht="12.75" x14ac:dyDescent="0.2">
      <c r="A412" s="1"/>
      <c r="B412" s="82"/>
      <c r="C412" s="82"/>
      <c r="D412" s="82"/>
      <c r="E412" s="82"/>
      <c r="F412" s="83"/>
      <c r="G412" s="83"/>
      <c r="H412" s="83"/>
      <c r="I412" s="83"/>
      <c r="J412" s="83"/>
      <c r="K412" s="83"/>
      <c r="L412" s="83"/>
      <c r="M412" s="83"/>
      <c r="N412" s="83"/>
      <c r="O412" s="83"/>
      <c r="P412" s="83"/>
      <c r="Q412" s="83"/>
      <c r="R412" s="83"/>
      <c r="S412" s="83"/>
      <c r="T412" s="83"/>
      <c r="U412" s="83"/>
      <c r="V412" s="84"/>
      <c r="W412" s="85"/>
      <c r="X412" s="85"/>
      <c r="Y412" s="85"/>
      <c r="Z412" s="85"/>
      <c r="AA412" s="85"/>
      <c r="AB412" s="85"/>
      <c r="AC412" s="85"/>
      <c r="AD412" s="85"/>
      <c r="AE412" s="85"/>
      <c r="AF412" s="85"/>
      <c r="AG412" s="85"/>
      <c r="AH412" s="85"/>
      <c r="AI412" s="85"/>
      <c r="AJ412" s="53"/>
    </row>
    <row r="413" spans="1:36" ht="12.75" x14ac:dyDescent="0.2">
      <c r="A413" s="1"/>
      <c r="B413" s="82"/>
      <c r="C413" s="82"/>
      <c r="D413" s="82"/>
      <c r="E413" s="82"/>
      <c r="F413" s="83"/>
      <c r="G413" s="83"/>
      <c r="H413" s="83"/>
      <c r="I413" s="83"/>
      <c r="J413" s="83"/>
      <c r="K413" s="83"/>
      <c r="L413" s="83"/>
      <c r="M413" s="83"/>
      <c r="N413" s="83"/>
      <c r="O413" s="83"/>
      <c r="P413" s="83"/>
      <c r="Q413" s="83"/>
      <c r="R413" s="83"/>
      <c r="S413" s="83"/>
      <c r="T413" s="83"/>
      <c r="U413" s="83"/>
      <c r="V413" s="84"/>
      <c r="W413" s="85"/>
      <c r="X413" s="85"/>
      <c r="Y413" s="85"/>
      <c r="Z413" s="85"/>
      <c r="AA413" s="85"/>
      <c r="AB413" s="85"/>
      <c r="AC413" s="85"/>
      <c r="AD413" s="85"/>
      <c r="AE413" s="85"/>
      <c r="AF413" s="85"/>
      <c r="AG413" s="85"/>
      <c r="AH413" s="85"/>
      <c r="AI413" s="85"/>
      <c r="AJ413" s="53"/>
    </row>
    <row r="414" spans="1:36" ht="12.75" x14ac:dyDescent="0.2">
      <c r="A414" s="1"/>
      <c r="B414" s="82"/>
      <c r="C414" s="82"/>
      <c r="D414" s="82"/>
      <c r="E414" s="82"/>
      <c r="F414" s="83"/>
      <c r="G414" s="83"/>
      <c r="H414" s="83"/>
      <c r="I414" s="83"/>
      <c r="J414" s="83"/>
      <c r="K414" s="83"/>
      <c r="L414" s="83"/>
      <c r="M414" s="83"/>
      <c r="N414" s="83"/>
      <c r="O414" s="83"/>
      <c r="P414" s="83"/>
      <c r="Q414" s="83"/>
      <c r="R414" s="83"/>
      <c r="S414" s="83"/>
      <c r="T414" s="83"/>
      <c r="U414" s="83"/>
      <c r="V414" s="84"/>
      <c r="W414" s="85"/>
      <c r="X414" s="85"/>
      <c r="Y414" s="85"/>
      <c r="Z414" s="85"/>
      <c r="AA414" s="85"/>
      <c r="AB414" s="85"/>
      <c r="AC414" s="85"/>
      <c r="AD414" s="85"/>
      <c r="AE414" s="85"/>
      <c r="AF414" s="85"/>
      <c r="AG414" s="85"/>
      <c r="AH414" s="85"/>
      <c r="AI414" s="85"/>
      <c r="AJ414" s="53"/>
    </row>
    <row r="415" spans="1:36" ht="12.75" x14ac:dyDescent="0.2">
      <c r="A415" s="1"/>
      <c r="B415" s="82"/>
      <c r="C415" s="82"/>
      <c r="D415" s="82"/>
      <c r="E415" s="82"/>
      <c r="F415" s="83"/>
      <c r="G415" s="83"/>
      <c r="H415" s="83"/>
      <c r="I415" s="83"/>
      <c r="J415" s="83"/>
      <c r="K415" s="83"/>
      <c r="L415" s="83"/>
      <c r="M415" s="83"/>
      <c r="N415" s="83"/>
      <c r="O415" s="83"/>
      <c r="P415" s="83"/>
      <c r="Q415" s="83"/>
      <c r="R415" s="83"/>
      <c r="S415" s="83"/>
      <c r="T415" s="83"/>
      <c r="U415" s="83"/>
      <c r="V415" s="84"/>
      <c r="W415" s="85"/>
      <c r="X415" s="85"/>
      <c r="Y415" s="85"/>
      <c r="Z415" s="85"/>
      <c r="AA415" s="85"/>
      <c r="AB415" s="85"/>
      <c r="AC415" s="85"/>
      <c r="AD415" s="85"/>
      <c r="AE415" s="85"/>
      <c r="AF415" s="85"/>
      <c r="AG415" s="85"/>
      <c r="AH415" s="85"/>
      <c r="AI415" s="85"/>
      <c r="AJ415" s="53"/>
    </row>
    <row r="416" spans="1:36" ht="12.75" x14ac:dyDescent="0.2">
      <c r="A416" s="1"/>
      <c r="B416" s="82"/>
      <c r="C416" s="82"/>
      <c r="D416" s="82"/>
      <c r="E416" s="82"/>
      <c r="F416" s="83"/>
      <c r="G416" s="83"/>
      <c r="H416" s="83"/>
      <c r="I416" s="83"/>
      <c r="J416" s="83"/>
      <c r="K416" s="83"/>
      <c r="L416" s="83"/>
      <c r="M416" s="83"/>
      <c r="N416" s="83"/>
      <c r="O416" s="83"/>
      <c r="P416" s="83"/>
      <c r="Q416" s="83"/>
      <c r="R416" s="83"/>
      <c r="S416" s="83"/>
      <c r="T416" s="83"/>
      <c r="U416" s="83"/>
      <c r="V416" s="84"/>
      <c r="W416" s="85"/>
      <c r="X416" s="85"/>
      <c r="Y416" s="85"/>
      <c r="Z416" s="85"/>
      <c r="AA416" s="85"/>
      <c r="AB416" s="85"/>
      <c r="AC416" s="85"/>
      <c r="AD416" s="85"/>
      <c r="AE416" s="85"/>
      <c r="AF416" s="85"/>
      <c r="AG416" s="85"/>
      <c r="AH416" s="85"/>
      <c r="AI416" s="85"/>
      <c r="AJ416" s="53"/>
    </row>
    <row r="417" spans="1:36" ht="12.75" x14ac:dyDescent="0.2">
      <c r="A417" s="1"/>
      <c r="B417" s="82"/>
      <c r="C417" s="82"/>
      <c r="D417" s="82"/>
      <c r="E417" s="82"/>
      <c r="F417" s="83"/>
      <c r="G417" s="83"/>
      <c r="H417" s="83"/>
      <c r="I417" s="83"/>
      <c r="J417" s="83"/>
      <c r="K417" s="83"/>
      <c r="L417" s="83"/>
      <c r="M417" s="83"/>
      <c r="N417" s="83"/>
      <c r="O417" s="83"/>
      <c r="P417" s="83"/>
      <c r="Q417" s="83"/>
      <c r="R417" s="83"/>
      <c r="S417" s="83"/>
      <c r="T417" s="83"/>
      <c r="U417" s="83"/>
      <c r="V417" s="84"/>
      <c r="W417" s="85"/>
      <c r="X417" s="85"/>
      <c r="Y417" s="85"/>
      <c r="Z417" s="85"/>
      <c r="AA417" s="85"/>
      <c r="AB417" s="85"/>
      <c r="AC417" s="85"/>
      <c r="AD417" s="85"/>
      <c r="AE417" s="85"/>
      <c r="AF417" s="85"/>
      <c r="AG417" s="85"/>
      <c r="AH417" s="85"/>
      <c r="AI417" s="85"/>
      <c r="AJ417" s="53"/>
    </row>
    <row r="418" spans="1:36" ht="12.75" x14ac:dyDescent="0.2">
      <c r="A418" s="1"/>
      <c r="B418" s="82"/>
      <c r="C418" s="82"/>
      <c r="D418" s="82"/>
      <c r="E418" s="82"/>
      <c r="F418" s="83"/>
      <c r="G418" s="83"/>
      <c r="H418" s="83"/>
      <c r="I418" s="83"/>
      <c r="J418" s="83"/>
      <c r="K418" s="83"/>
      <c r="L418" s="83"/>
      <c r="M418" s="83"/>
      <c r="N418" s="83"/>
      <c r="O418" s="83"/>
      <c r="P418" s="83"/>
      <c r="Q418" s="83"/>
      <c r="R418" s="83"/>
      <c r="S418" s="83"/>
      <c r="T418" s="83"/>
      <c r="U418" s="83"/>
      <c r="V418" s="84"/>
      <c r="W418" s="85"/>
      <c r="X418" s="85"/>
      <c r="Y418" s="85"/>
      <c r="Z418" s="85"/>
      <c r="AA418" s="85"/>
      <c r="AB418" s="85"/>
      <c r="AC418" s="85"/>
      <c r="AD418" s="85"/>
      <c r="AE418" s="85"/>
      <c r="AF418" s="85"/>
      <c r="AG418" s="85"/>
      <c r="AH418" s="85"/>
      <c r="AI418" s="85"/>
      <c r="AJ418" s="53"/>
    </row>
    <row r="419" spans="1:36" ht="12.75" x14ac:dyDescent="0.2">
      <c r="A419" s="1"/>
      <c r="B419" s="82"/>
      <c r="C419" s="82"/>
      <c r="D419" s="82"/>
      <c r="E419" s="82"/>
      <c r="F419" s="83"/>
      <c r="G419" s="83"/>
      <c r="H419" s="83"/>
      <c r="I419" s="83"/>
      <c r="J419" s="83"/>
      <c r="K419" s="83"/>
      <c r="L419" s="83"/>
      <c r="M419" s="83"/>
      <c r="N419" s="83"/>
      <c r="O419" s="83"/>
      <c r="P419" s="83"/>
      <c r="Q419" s="83"/>
      <c r="R419" s="83"/>
      <c r="S419" s="83"/>
      <c r="T419" s="83"/>
      <c r="U419" s="83"/>
      <c r="V419" s="84"/>
      <c r="W419" s="85"/>
      <c r="X419" s="85"/>
      <c r="Y419" s="85"/>
      <c r="Z419" s="85"/>
      <c r="AA419" s="85"/>
      <c r="AB419" s="85"/>
      <c r="AC419" s="85"/>
      <c r="AD419" s="85"/>
      <c r="AE419" s="85"/>
      <c r="AF419" s="85"/>
      <c r="AG419" s="85"/>
      <c r="AH419" s="85"/>
      <c r="AI419" s="85"/>
      <c r="AJ419" s="53"/>
    </row>
    <row r="420" spans="1:36" ht="12.75" x14ac:dyDescent="0.2">
      <c r="A420" s="1"/>
      <c r="B420" s="82"/>
      <c r="C420" s="82"/>
      <c r="D420" s="82"/>
      <c r="E420" s="82"/>
      <c r="F420" s="83"/>
      <c r="G420" s="83"/>
      <c r="H420" s="83"/>
      <c r="I420" s="83"/>
      <c r="J420" s="83"/>
      <c r="K420" s="83"/>
      <c r="L420" s="83"/>
      <c r="M420" s="83"/>
      <c r="N420" s="83"/>
      <c r="O420" s="83"/>
      <c r="P420" s="83"/>
      <c r="Q420" s="83"/>
      <c r="R420" s="83"/>
      <c r="S420" s="83"/>
      <c r="T420" s="83"/>
      <c r="U420" s="83"/>
      <c r="V420" s="84"/>
      <c r="W420" s="85"/>
      <c r="X420" s="85"/>
      <c r="Y420" s="85"/>
      <c r="Z420" s="85"/>
      <c r="AA420" s="85"/>
      <c r="AB420" s="85"/>
      <c r="AC420" s="85"/>
      <c r="AD420" s="85"/>
      <c r="AE420" s="85"/>
      <c r="AF420" s="85"/>
      <c r="AG420" s="85"/>
      <c r="AH420" s="85"/>
      <c r="AI420" s="85"/>
      <c r="AJ420" s="53"/>
    </row>
    <row r="421" spans="1:36" ht="12.75" x14ac:dyDescent="0.2">
      <c r="A421" s="1"/>
      <c r="B421" s="82"/>
      <c r="C421" s="82"/>
      <c r="D421" s="82"/>
      <c r="E421" s="82"/>
      <c r="F421" s="83"/>
      <c r="G421" s="83"/>
      <c r="H421" s="83"/>
      <c r="I421" s="83"/>
      <c r="J421" s="83"/>
      <c r="K421" s="83"/>
      <c r="L421" s="83"/>
      <c r="M421" s="83"/>
      <c r="N421" s="83"/>
      <c r="O421" s="83"/>
      <c r="P421" s="83"/>
      <c r="Q421" s="83"/>
      <c r="R421" s="83"/>
      <c r="S421" s="83"/>
      <c r="T421" s="83"/>
      <c r="U421" s="83"/>
      <c r="V421" s="84"/>
      <c r="W421" s="85"/>
      <c r="X421" s="85"/>
      <c r="Y421" s="85"/>
      <c r="Z421" s="85"/>
      <c r="AA421" s="85"/>
      <c r="AB421" s="85"/>
      <c r="AC421" s="85"/>
      <c r="AD421" s="85"/>
      <c r="AE421" s="85"/>
      <c r="AF421" s="85"/>
      <c r="AG421" s="85"/>
      <c r="AH421" s="85"/>
      <c r="AI421" s="85"/>
      <c r="AJ421" s="53"/>
    </row>
    <row r="422" spans="1:36" ht="12.75" x14ac:dyDescent="0.2">
      <c r="A422" s="1"/>
      <c r="B422" s="82"/>
      <c r="C422" s="82"/>
      <c r="D422" s="82"/>
      <c r="E422" s="82"/>
      <c r="F422" s="83"/>
      <c r="G422" s="83"/>
      <c r="H422" s="83"/>
      <c r="I422" s="83"/>
      <c r="J422" s="83"/>
      <c r="K422" s="83"/>
      <c r="L422" s="83"/>
      <c r="M422" s="83"/>
      <c r="N422" s="83"/>
      <c r="O422" s="83"/>
      <c r="P422" s="83"/>
      <c r="Q422" s="83"/>
      <c r="R422" s="83"/>
      <c r="S422" s="83"/>
      <c r="T422" s="83"/>
      <c r="U422" s="83"/>
      <c r="V422" s="84"/>
      <c r="W422" s="85"/>
      <c r="X422" s="85"/>
      <c r="Y422" s="85"/>
      <c r="Z422" s="85"/>
      <c r="AA422" s="85"/>
      <c r="AB422" s="85"/>
      <c r="AC422" s="85"/>
      <c r="AD422" s="85"/>
      <c r="AE422" s="85"/>
      <c r="AF422" s="85"/>
      <c r="AG422" s="85"/>
      <c r="AH422" s="85"/>
      <c r="AI422" s="85"/>
      <c r="AJ422" s="53"/>
    </row>
    <row r="423" spans="1:36" ht="12.75" x14ac:dyDescent="0.2">
      <c r="A423" s="1"/>
      <c r="B423" s="82"/>
      <c r="C423" s="82"/>
      <c r="D423" s="82"/>
      <c r="E423" s="82"/>
      <c r="F423" s="83"/>
      <c r="G423" s="83"/>
      <c r="H423" s="83"/>
      <c r="I423" s="83"/>
      <c r="J423" s="83"/>
      <c r="K423" s="83"/>
      <c r="L423" s="83"/>
      <c r="M423" s="83"/>
      <c r="N423" s="83"/>
      <c r="O423" s="83"/>
      <c r="P423" s="83"/>
      <c r="Q423" s="83"/>
      <c r="R423" s="83"/>
      <c r="S423" s="83"/>
      <c r="T423" s="83"/>
      <c r="U423" s="83"/>
      <c r="V423" s="84"/>
      <c r="W423" s="85"/>
      <c r="X423" s="85"/>
      <c r="Y423" s="85"/>
      <c r="Z423" s="85"/>
      <c r="AA423" s="85"/>
      <c r="AB423" s="85"/>
      <c r="AC423" s="85"/>
      <c r="AD423" s="85"/>
      <c r="AE423" s="85"/>
      <c r="AF423" s="85"/>
      <c r="AG423" s="85"/>
      <c r="AH423" s="85"/>
      <c r="AI423" s="85"/>
      <c r="AJ423" s="53"/>
    </row>
    <row r="424" spans="1:36" ht="12.75" x14ac:dyDescent="0.2">
      <c r="A424" s="1"/>
      <c r="B424" s="82"/>
      <c r="C424" s="82"/>
      <c r="D424" s="82"/>
      <c r="E424" s="82"/>
      <c r="F424" s="83"/>
      <c r="G424" s="83"/>
      <c r="H424" s="83"/>
      <c r="I424" s="83"/>
      <c r="J424" s="83"/>
      <c r="K424" s="83"/>
      <c r="L424" s="83"/>
      <c r="M424" s="83"/>
      <c r="N424" s="83"/>
      <c r="O424" s="83"/>
      <c r="P424" s="83"/>
      <c r="Q424" s="83"/>
      <c r="R424" s="83"/>
      <c r="S424" s="83"/>
      <c r="T424" s="83"/>
      <c r="U424" s="83"/>
      <c r="V424" s="84"/>
      <c r="W424" s="85"/>
      <c r="X424" s="85"/>
      <c r="Y424" s="85"/>
      <c r="Z424" s="85"/>
      <c r="AA424" s="85"/>
      <c r="AB424" s="85"/>
      <c r="AC424" s="85"/>
      <c r="AD424" s="85"/>
      <c r="AE424" s="85"/>
      <c r="AF424" s="85"/>
      <c r="AG424" s="85"/>
      <c r="AH424" s="85"/>
      <c r="AI424" s="85"/>
      <c r="AJ424" s="53"/>
    </row>
    <row r="425" spans="1:36" ht="12.75" x14ac:dyDescent="0.2">
      <c r="A425" s="1"/>
      <c r="B425" s="82"/>
      <c r="C425" s="82"/>
      <c r="D425" s="82"/>
      <c r="E425" s="82"/>
      <c r="F425" s="83"/>
      <c r="G425" s="83"/>
      <c r="H425" s="83"/>
      <c r="I425" s="83"/>
      <c r="J425" s="83"/>
      <c r="K425" s="83"/>
      <c r="L425" s="83"/>
      <c r="M425" s="83"/>
      <c r="N425" s="83"/>
      <c r="O425" s="83"/>
      <c r="P425" s="83"/>
      <c r="Q425" s="83"/>
      <c r="R425" s="83"/>
      <c r="S425" s="83"/>
      <c r="T425" s="83"/>
      <c r="U425" s="83"/>
      <c r="V425" s="84"/>
      <c r="W425" s="85"/>
      <c r="X425" s="85"/>
      <c r="Y425" s="85"/>
      <c r="Z425" s="85"/>
      <c r="AA425" s="85"/>
      <c r="AB425" s="85"/>
      <c r="AC425" s="85"/>
      <c r="AD425" s="85"/>
      <c r="AE425" s="85"/>
      <c r="AF425" s="85"/>
      <c r="AG425" s="85"/>
      <c r="AH425" s="85"/>
      <c r="AI425" s="85"/>
      <c r="AJ425" s="53"/>
    </row>
    <row r="426" spans="1:36" ht="12.75" x14ac:dyDescent="0.2">
      <c r="A426" s="1"/>
      <c r="B426" s="82"/>
      <c r="C426" s="82"/>
      <c r="D426" s="82"/>
      <c r="E426" s="82"/>
      <c r="F426" s="83"/>
      <c r="G426" s="83"/>
      <c r="H426" s="83"/>
      <c r="I426" s="83"/>
      <c r="J426" s="83"/>
      <c r="K426" s="83"/>
      <c r="L426" s="83"/>
      <c r="M426" s="83"/>
      <c r="N426" s="83"/>
      <c r="O426" s="83"/>
      <c r="P426" s="83"/>
      <c r="Q426" s="83"/>
      <c r="R426" s="83"/>
      <c r="S426" s="83"/>
      <c r="T426" s="83"/>
      <c r="U426" s="83"/>
      <c r="V426" s="84"/>
      <c r="W426" s="85"/>
      <c r="X426" s="85"/>
      <c r="Y426" s="85"/>
      <c r="Z426" s="85"/>
      <c r="AA426" s="85"/>
      <c r="AB426" s="85"/>
      <c r="AC426" s="85"/>
      <c r="AD426" s="85"/>
      <c r="AE426" s="85"/>
      <c r="AF426" s="85"/>
      <c r="AG426" s="85"/>
      <c r="AH426" s="85"/>
      <c r="AI426" s="85"/>
      <c r="AJ426" s="53"/>
    </row>
    <row r="427" spans="1:36" ht="12.75" x14ac:dyDescent="0.2">
      <c r="A427" s="1"/>
      <c r="B427" s="82"/>
      <c r="C427" s="82"/>
      <c r="D427" s="82"/>
      <c r="E427" s="82"/>
      <c r="F427" s="83"/>
      <c r="G427" s="83"/>
      <c r="H427" s="83"/>
      <c r="I427" s="83"/>
      <c r="J427" s="83"/>
      <c r="K427" s="83"/>
      <c r="L427" s="83"/>
      <c r="M427" s="83"/>
      <c r="N427" s="83"/>
      <c r="O427" s="83"/>
      <c r="P427" s="83"/>
      <c r="Q427" s="83"/>
      <c r="R427" s="83"/>
      <c r="S427" s="83"/>
      <c r="T427" s="83"/>
      <c r="U427" s="83"/>
      <c r="V427" s="84"/>
      <c r="W427" s="85"/>
      <c r="X427" s="85"/>
      <c r="Y427" s="85"/>
      <c r="Z427" s="85"/>
      <c r="AA427" s="85"/>
      <c r="AB427" s="85"/>
      <c r="AC427" s="85"/>
      <c r="AD427" s="85"/>
      <c r="AE427" s="85"/>
      <c r="AF427" s="85"/>
      <c r="AG427" s="85"/>
      <c r="AH427" s="85"/>
      <c r="AI427" s="85"/>
      <c r="AJ427" s="53"/>
    </row>
    <row r="428" spans="1:36" ht="12.75" x14ac:dyDescent="0.2">
      <c r="A428" s="1"/>
      <c r="B428" s="82"/>
      <c r="C428" s="82"/>
      <c r="D428" s="82"/>
      <c r="E428" s="82"/>
      <c r="F428" s="83"/>
      <c r="G428" s="83"/>
      <c r="H428" s="83"/>
      <c r="I428" s="83"/>
      <c r="J428" s="83"/>
      <c r="K428" s="83"/>
      <c r="L428" s="83"/>
      <c r="M428" s="83"/>
      <c r="N428" s="83"/>
      <c r="O428" s="83"/>
      <c r="P428" s="83"/>
      <c r="Q428" s="83"/>
      <c r="R428" s="83"/>
      <c r="S428" s="83"/>
      <c r="T428" s="83"/>
      <c r="U428" s="83"/>
      <c r="V428" s="84"/>
      <c r="W428" s="85"/>
      <c r="X428" s="85"/>
      <c r="Y428" s="85"/>
      <c r="Z428" s="85"/>
      <c r="AA428" s="85"/>
      <c r="AB428" s="85"/>
      <c r="AC428" s="85"/>
      <c r="AD428" s="85"/>
      <c r="AE428" s="85"/>
      <c r="AF428" s="85"/>
      <c r="AG428" s="85"/>
      <c r="AH428" s="85"/>
      <c r="AI428" s="85"/>
      <c r="AJ428" s="53"/>
    </row>
    <row r="429" spans="1:36" ht="12.75" x14ac:dyDescent="0.2">
      <c r="A429" s="1"/>
      <c r="B429" s="82"/>
      <c r="C429" s="82"/>
      <c r="D429" s="82"/>
      <c r="E429" s="82"/>
      <c r="F429" s="83"/>
      <c r="G429" s="83"/>
      <c r="H429" s="83"/>
      <c r="I429" s="83"/>
      <c r="J429" s="83"/>
      <c r="K429" s="83"/>
      <c r="L429" s="83"/>
      <c r="M429" s="83"/>
      <c r="N429" s="83"/>
      <c r="O429" s="83"/>
      <c r="P429" s="83"/>
      <c r="Q429" s="83"/>
      <c r="R429" s="83"/>
      <c r="S429" s="83"/>
      <c r="T429" s="83"/>
      <c r="U429" s="83"/>
      <c r="V429" s="84"/>
      <c r="W429" s="85"/>
      <c r="X429" s="85"/>
      <c r="Y429" s="85"/>
      <c r="Z429" s="85"/>
      <c r="AA429" s="85"/>
      <c r="AB429" s="85"/>
      <c r="AC429" s="85"/>
      <c r="AD429" s="85"/>
      <c r="AE429" s="85"/>
      <c r="AF429" s="85"/>
      <c r="AG429" s="85"/>
      <c r="AH429" s="85"/>
      <c r="AI429" s="85"/>
      <c r="AJ429" s="53"/>
    </row>
    <row r="430" spans="1:36" ht="12.75" x14ac:dyDescent="0.2">
      <c r="A430" s="1"/>
      <c r="B430" s="82"/>
      <c r="C430" s="82"/>
      <c r="D430" s="82"/>
      <c r="E430" s="82"/>
      <c r="F430" s="83"/>
      <c r="G430" s="83"/>
      <c r="H430" s="83"/>
      <c r="I430" s="83"/>
      <c r="J430" s="83"/>
      <c r="K430" s="83"/>
      <c r="L430" s="83"/>
      <c r="M430" s="83"/>
      <c r="N430" s="83"/>
      <c r="O430" s="83"/>
      <c r="P430" s="83"/>
      <c r="Q430" s="83"/>
      <c r="R430" s="83"/>
      <c r="S430" s="83"/>
      <c r="T430" s="83"/>
      <c r="U430" s="83"/>
      <c r="V430" s="84"/>
      <c r="W430" s="85"/>
      <c r="X430" s="85"/>
      <c r="Y430" s="85"/>
      <c r="Z430" s="85"/>
      <c r="AA430" s="85"/>
      <c r="AB430" s="85"/>
      <c r="AC430" s="85"/>
      <c r="AD430" s="85"/>
      <c r="AE430" s="85"/>
      <c r="AF430" s="85"/>
      <c r="AG430" s="85"/>
      <c r="AH430" s="85"/>
      <c r="AI430" s="85"/>
      <c r="AJ430" s="53"/>
    </row>
    <row r="431" spans="1:36" ht="12.75" x14ac:dyDescent="0.2">
      <c r="A431" s="1"/>
      <c r="B431" s="82"/>
      <c r="C431" s="82"/>
      <c r="D431" s="82"/>
      <c r="E431" s="82"/>
      <c r="F431" s="83"/>
      <c r="G431" s="83"/>
      <c r="H431" s="83"/>
      <c r="I431" s="83"/>
      <c r="J431" s="83"/>
      <c r="K431" s="83"/>
      <c r="L431" s="83"/>
      <c r="M431" s="83"/>
      <c r="N431" s="83"/>
      <c r="O431" s="83"/>
      <c r="P431" s="83"/>
      <c r="Q431" s="83"/>
      <c r="R431" s="83"/>
      <c r="S431" s="83"/>
      <c r="T431" s="83"/>
      <c r="U431" s="83"/>
      <c r="V431" s="84"/>
      <c r="W431" s="85"/>
      <c r="X431" s="85"/>
      <c r="Y431" s="85"/>
      <c r="Z431" s="85"/>
      <c r="AA431" s="85"/>
      <c r="AB431" s="85"/>
      <c r="AC431" s="85"/>
      <c r="AD431" s="85"/>
      <c r="AE431" s="85"/>
      <c r="AF431" s="85"/>
      <c r="AG431" s="85"/>
      <c r="AH431" s="85"/>
      <c r="AI431" s="85"/>
      <c r="AJ431" s="53"/>
    </row>
    <row r="432" spans="1:36" ht="12.75" x14ac:dyDescent="0.2">
      <c r="A432" s="1"/>
      <c r="B432" s="82"/>
      <c r="C432" s="82"/>
      <c r="D432" s="82"/>
      <c r="E432" s="82"/>
      <c r="F432" s="83"/>
      <c r="G432" s="83"/>
      <c r="H432" s="83"/>
      <c r="I432" s="83"/>
      <c r="J432" s="83"/>
      <c r="K432" s="83"/>
      <c r="L432" s="83"/>
      <c r="M432" s="83"/>
      <c r="N432" s="83"/>
      <c r="O432" s="83"/>
      <c r="P432" s="83"/>
      <c r="Q432" s="83"/>
      <c r="R432" s="83"/>
      <c r="S432" s="83"/>
      <c r="T432" s="83"/>
      <c r="U432" s="83"/>
      <c r="V432" s="84"/>
      <c r="W432" s="85"/>
      <c r="X432" s="85"/>
      <c r="Y432" s="85"/>
      <c r="Z432" s="85"/>
      <c r="AA432" s="85"/>
      <c r="AB432" s="85"/>
      <c r="AC432" s="85"/>
      <c r="AD432" s="85"/>
      <c r="AE432" s="85"/>
      <c r="AF432" s="85"/>
      <c r="AG432" s="85"/>
      <c r="AH432" s="85"/>
      <c r="AI432" s="85"/>
      <c r="AJ432" s="53"/>
    </row>
    <row r="433" spans="1:36" ht="12.75" x14ac:dyDescent="0.2">
      <c r="A433" s="1"/>
      <c r="B433" s="82"/>
      <c r="C433" s="82"/>
      <c r="D433" s="82"/>
      <c r="E433" s="82"/>
      <c r="F433" s="83"/>
      <c r="G433" s="83"/>
      <c r="H433" s="83"/>
      <c r="I433" s="83"/>
      <c r="J433" s="83"/>
      <c r="K433" s="83"/>
      <c r="L433" s="83"/>
      <c r="M433" s="83"/>
      <c r="N433" s="83"/>
      <c r="O433" s="83"/>
      <c r="P433" s="83"/>
      <c r="Q433" s="83"/>
      <c r="R433" s="83"/>
      <c r="S433" s="83"/>
      <c r="T433" s="83"/>
      <c r="U433" s="83"/>
      <c r="V433" s="84"/>
      <c r="W433" s="85"/>
      <c r="X433" s="85"/>
      <c r="Y433" s="85"/>
      <c r="Z433" s="85"/>
      <c r="AA433" s="85"/>
      <c r="AB433" s="85"/>
      <c r="AC433" s="85"/>
      <c r="AD433" s="85"/>
      <c r="AE433" s="85"/>
      <c r="AF433" s="85"/>
      <c r="AG433" s="85"/>
      <c r="AH433" s="85"/>
      <c r="AI433" s="85"/>
      <c r="AJ433" s="53"/>
    </row>
    <row r="434" spans="1:36" ht="12.75" x14ac:dyDescent="0.2">
      <c r="A434" s="1"/>
      <c r="B434" s="82"/>
      <c r="C434" s="82"/>
      <c r="D434" s="82"/>
      <c r="E434" s="82"/>
      <c r="F434" s="83"/>
      <c r="G434" s="83"/>
      <c r="H434" s="83"/>
      <c r="I434" s="83"/>
      <c r="J434" s="83"/>
      <c r="K434" s="83"/>
      <c r="L434" s="83"/>
      <c r="M434" s="83"/>
      <c r="N434" s="83"/>
      <c r="O434" s="83"/>
      <c r="P434" s="83"/>
      <c r="Q434" s="83"/>
      <c r="R434" s="83"/>
      <c r="S434" s="83"/>
      <c r="T434" s="83"/>
      <c r="U434" s="83"/>
      <c r="V434" s="84"/>
      <c r="W434" s="85"/>
      <c r="X434" s="85"/>
      <c r="Y434" s="85"/>
      <c r="Z434" s="85"/>
      <c r="AA434" s="85"/>
      <c r="AB434" s="85"/>
      <c r="AC434" s="85"/>
      <c r="AD434" s="85"/>
      <c r="AE434" s="85"/>
      <c r="AF434" s="85"/>
      <c r="AG434" s="85"/>
      <c r="AH434" s="85"/>
      <c r="AI434" s="85"/>
      <c r="AJ434" s="53"/>
    </row>
    <row r="435" spans="1:36" ht="12.75" x14ac:dyDescent="0.2">
      <c r="A435" s="1"/>
      <c r="B435" s="82"/>
      <c r="C435" s="82"/>
      <c r="D435" s="82"/>
      <c r="E435" s="82"/>
      <c r="F435" s="83"/>
      <c r="G435" s="83"/>
      <c r="H435" s="83"/>
      <c r="I435" s="83"/>
      <c r="J435" s="83"/>
      <c r="K435" s="83"/>
      <c r="L435" s="83"/>
      <c r="M435" s="83"/>
      <c r="N435" s="83"/>
      <c r="O435" s="83"/>
      <c r="P435" s="83"/>
      <c r="Q435" s="83"/>
      <c r="R435" s="83"/>
      <c r="S435" s="83"/>
      <c r="T435" s="83"/>
      <c r="U435" s="83"/>
      <c r="V435" s="84"/>
      <c r="W435" s="85"/>
      <c r="X435" s="85"/>
      <c r="Y435" s="85"/>
      <c r="Z435" s="85"/>
      <c r="AA435" s="85"/>
      <c r="AB435" s="85"/>
      <c r="AC435" s="85"/>
      <c r="AD435" s="85"/>
      <c r="AE435" s="85"/>
      <c r="AF435" s="85"/>
      <c r="AG435" s="85"/>
      <c r="AH435" s="85"/>
      <c r="AI435" s="85"/>
      <c r="AJ435" s="53"/>
    </row>
    <row r="436" spans="1:36" ht="12.75" x14ac:dyDescent="0.2">
      <c r="A436" s="1"/>
      <c r="B436" s="82"/>
      <c r="C436" s="82"/>
      <c r="D436" s="82"/>
      <c r="E436" s="82"/>
      <c r="F436" s="83"/>
      <c r="G436" s="83"/>
      <c r="H436" s="83"/>
      <c r="I436" s="83"/>
      <c r="J436" s="83"/>
      <c r="K436" s="83"/>
      <c r="L436" s="83"/>
      <c r="M436" s="83"/>
      <c r="N436" s="83"/>
      <c r="O436" s="83"/>
      <c r="P436" s="83"/>
      <c r="Q436" s="83"/>
      <c r="R436" s="83"/>
      <c r="S436" s="83"/>
      <c r="T436" s="83"/>
      <c r="U436" s="83"/>
      <c r="V436" s="84"/>
      <c r="W436" s="85"/>
      <c r="X436" s="85"/>
      <c r="Y436" s="85"/>
      <c r="Z436" s="85"/>
      <c r="AA436" s="85"/>
      <c r="AB436" s="85"/>
      <c r="AC436" s="85"/>
      <c r="AD436" s="85"/>
      <c r="AE436" s="85"/>
      <c r="AF436" s="85"/>
      <c r="AG436" s="85"/>
      <c r="AH436" s="85"/>
      <c r="AI436" s="85"/>
      <c r="AJ436" s="53"/>
    </row>
    <row r="437" spans="1:36" ht="12.75" x14ac:dyDescent="0.2">
      <c r="A437" s="1"/>
      <c r="B437" s="82"/>
      <c r="C437" s="82"/>
      <c r="D437" s="82"/>
      <c r="E437" s="82"/>
      <c r="F437" s="83"/>
      <c r="G437" s="83"/>
      <c r="H437" s="83"/>
      <c r="I437" s="83"/>
      <c r="J437" s="83"/>
      <c r="K437" s="83"/>
      <c r="L437" s="83"/>
      <c r="M437" s="83"/>
      <c r="N437" s="83"/>
      <c r="O437" s="83"/>
      <c r="P437" s="83"/>
      <c r="Q437" s="83"/>
      <c r="R437" s="83"/>
      <c r="S437" s="83"/>
      <c r="T437" s="83"/>
      <c r="U437" s="83"/>
      <c r="V437" s="84"/>
      <c r="W437" s="85"/>
      <c r="X437" s="85"/>
      <c r="Y437" s="85"/>
      <c r="Z437" s="85"/>
      <c r="AA437" s="85"/>
      <c r="AB437" s="85"/>
      <c r="AC437" s="85"/>
      <c r="AD437" s="85"/>
      <c r="AE437" s="85"/>
      <c r="AF437" s="85"/>
      <c r="AG437" s="85"/>
      <c r="AH437" s="85"/>
      <c r="AI437" s="85"/>
      <c r="AJ437" s="53"/>
    </row>
    <row r="438" spans="1:36" ht="12.75" x14ac:dyDescent="0.2">
      <c r="A438" s="1"/>
      <c r="B438" s="82"/>
      <c r="C438" s="82"/>
      <c r="D438" s="82"/>
      <c r="E438" s="82"/>
      <c r="F438" s="83"/>
      <c r="G438" s="83"/>
      <c r="H438" s="83"/>
      <c r="I438" s="83"/>
      <c r="J438" s="83"/>
      <c r="K438" s="83"/>
      <c r="L438" s="83"/>
      <c r="M438" s="83"/>
      <c r="N438" s="83"/>
      <c r="O438" s="83"/>
      <c r="P438" s="83"/>
      <c r="Q438" s="83"/>
      <c r="R438" s="83"/>
      <c r="S438" s="83"/>
      <c r="T438" s="83"/>
      <c r="U438" s="83"/>
      <c r="V438" s="84"/>
      <c r="W438" s="85"/>
      <c r="X438" s="85"/>
      <c r="Y438" s="85"/>
      <c r="Z438" s="85"/>
      <c r="AA438" s="85"/>
      <c r="AB438" s="85"/>
      <c r="AC438" s="85"/>
      <c r="AD438" s="85"/>
      <c r="AE438" s="85"/>
      <c r="AF438" s="85"/>
      <c r="AG438" s="85"/>
      <c r="AH438" s="85"/>
      <c r="AI438" s="85"/>
      <c r="AJ438" s="53"/>
    </row>
    <row r="439" spans="1:36" ht="12.75" x14ac:dyDescent="0.2">
      <c r="A439" s="1"/>
      <c r="B439" s="82"/>
      <c r="C439" s="82"/>
      <c r="D439" s="82"/>
      <c r="E439" s="82"/>
      <c r="F439" s="83"/>
      <c r="G439" s="83"/>
      <c r="H439" s="83"/>
      <c r="I439" s="83"/>
      <c r="J439" s="83"/>
      <c r="K439" s="83"/>
      <c r="L439" s="83"/>
      <c r="M439" s="83"/>
      <c r="N439" s="83"/>
      <c r="O439" s="83"/>
      <c r="P439" s="83"/>
      <c r="Q439" s="83"/>
      <c r="R439" s="83"/>
      <c r="S439" s="83"/>
      <c r="T439" s="83"/>
      <c r="U439" s="83"/>
      <c r="V439" s="84"/>
      <c r="W439" s="85"/>
      <c r="X439" s="85"/>
      <c r="Y439" s="85"/>
      <c r="Z439" s="85"/>
      <c r="AA439" s="85"/>
      <c r="AB439" s="85"/>
      <c r="AC439" s="85"/>
      <c r="AD439" s="85"/>
      <c r="AE439" s="85"/>
      <c r="AF439" s="85"/>
      <c r="AG439" s="85"/>
      <c r="AH439" s="85"/>
      <c r="AI439" s="85"/>
      <c r="AJ439" s="53"/>
    </row>
    <row r="440" spans="1:36" ht="12.75" x14ac:dyDescent="0.2">
      <c r="A440" s="1"/>
      <c r="B440" s="82"/>
      <c r="C440" s="82"/>
      <c r="D440" s="82"/>
      <c r="E440" s="82"/>
      <c r="F440" s="83"/>
      <c r="G440" s="83"/>
      <c r="H440" s="83"/>
      <c r="I440" s="83"/>
      <c r="J440" s="83"/>
      <c r="K440" s="83"/>
      <c r="L440" s="83"/>
      <c r="M440" s="83"/>
      <c r="N440" s="83"/>
      <c r="O440" s="83"/>
      <c r="P440" s="83"/>
      <c r="Q440" s="83"/>
      <c r="R440" s="83"/>
      <c r="S440" s="83"/>
      <c r="T440" s="83"/>
      <c r="U440" s="83"/>
      <c r="V440" s="84"/>
      <c r="W440" s="85"/>
      <c r="X440" s="85"/>
      <c r="Y440" s="85"/>
      <c r="Z440" s="85"/>
      <c r="AA440" s="85"/>
      <c r="AB440" s="85"/>
      <c r="AC440" s="85"/>
      <c r="AD440" s="85"/>
      <c r="AE440" s="85"/>
      <c r="AF440" s="85"/>
      <c r="AG440" s="85"/>
      <c r="AH440" s="85"/>
      <c r="AI440" s="85"/>
      <c r="AJ440" s="53"/>
    </row>
    <row r="441" spans="1:36" ht="12.75" x14ac:dyDescent="0.2">
      <c r="A441" s="1"/>
      <c r="B441" s="82"/>
      <c r="C441" s="82"/>
      <c r="D441" s="82"/>
      <c r="E441" s="82"/>
      <c r="F441" s="83"/>
      <c r="G441" s="83"/>
      <c r="H441" s="83"/>
      <c r="I441" s="83"/>
      <c r="J441" s="83"/>
      <c r="K441" s="83"/>
      <c r="L441" s="83"/>
      <c r="M441" s="83"/>
      <c r="N441" s="83"/>
      <c r="O441" s="83"/>
      <c r="P441" s="83"/>
      <c r="Q441" s="83"/>
      <c r="R441" s="83"/>
      <c r="S441" s="83"/>
      <c r="T441" s="83"/>
      <c r="U441" s="83"/>
      <c r="V441" s="84"/>
      <c r="W441" s="85"/>
      <c r="X441" s="85"/>
      <c r="Y441" s="85"/>
      <c r="Z441" s="85"/>
      <c r="AA441" s="85"/>
      <c r="AB441" s="85"/>
      <c r="AC441" s="85"/>
      <c r="AD441" s="85"/>
      <c r="AE441" s="85"/>
      <c r="AF441" s="85"/>
      <c r="AG441" s="85"/>
      <c r="AH441" s="85"/>
      <c r="AI441" s="85"/>
      <c r="AJ441" s="53"/>
    </row>
    <row r="442" spans="1:36" ht="12.75" x14ac:dyDescent="0.2">
      <c r="A442" s="1"/>
      <c r="B442" s="82"/>
      <c r="C442" s="82"/>
      <c r="D442" s="82"/>
      <c r="E442" s="82"/>
      <c r="F442" s="83"/>
      <c r="G442" s="83"/>
      <c r="H442" s="83"/>
      <c r="I442" s="83"/>
      <c r="J442" s="83"/>
      <c r="K442" s="83"/>
      <c r="L442" s="83"/>
      <c r="M442" s="83"/>
      <c r="N442" s="83"/>
      <c r="O442" s="83"/>
      <c r="P442" s="83"/>
      <c r="Q442" s="83"/>
      <c r="R442" s="83"/>
      <c r="S442" s="83"/>
      <c r="T442" s="83"/>
      <c r="U442" s="83"/>
      <c r="V442" s="84"/>
      <c r="W442" s="85"/>
      <c r="X442" s="85"/>
      <c r="Y442" s="85"/>
      <c r="Z442" s="85"/>
      <c r="AA442" s="85"/>
      <c r="AB442" s="85"/>
      <c r="AC442" s="85"/>
      <c r="AD442" s="85"/>
      <c r="AE442" s="85"/>
      <c r="AF442" s="85"/>
      <c r="AG442" s="85"/>
      <c r="AH442" s="85"/>
      <c r="AI442" s="85"/>
      <c r="AJ442" s="53"/>
    </row>
    <row r="443" spans="1:36" ht="12.75" x14ac:dyDescent="0.2">
      <c r="A443" s="1"/>
      <c r="B443" s="82"/>
      <c r="C443" s="82"/>
      <c r="D443" s="82"/>
      <c r="E443" s="82"/>
      <c r="F443" s="83"/>
      <c r="G443" s="83"/>
      <c r="H443" s="83"/>
      <c r="I443" s="83"/>
      <c r="J443" s="83"/>
      <c r="K443" s="83"/>
      <c r="L443" s="83"/>
      <c r="M443" s="83"/>
      <c r="N443" s="83"/>
      <c r="O443" s="83"/>
      <c r="P443" s="83"/>
      <c r="Q443" s="83"/>
      <c r="R443" s="83"/>
      <c r="S443" s="83"/>
      <c r="T443" s="83"/>
      <c r="U443" s="83"/>
      <c r="V443" s="84"/>
      <c r="W443" s="85"/>
      <c r="X443" s="85"/>
      <c r="Y443" s="85"/>
      <c r="Z443" s="85"/>
      <c r="AA443" s="85"/>
      <c r="AB443" s="85"/>
      <c r="AC443" s="85"/>
      <c r="AD443" s="85"/>
      <c r="AE443" s="85"/>
      <c r="AF443" s="85"/>
      <c r="AG443" s="85"/>
      <c r="AH443" s="85"/>
      <c r="AI443" s="85"/>
      <c r="AJ443" s="53"/>
    </row>
    <row r="444" spans="1:36" ht="12.75" x14ac:dyDescent="0.2">
      <c r="A444" s="1"/>
      <c r="B444" s="82"/>
      <c r="C444" s="82"/>
      <c r="D444" s="82"/>
      <c r="E444" s="82"/>
      <c r="F444" s="83"/>
      <c r="G444" s="83"/>
      <c r="H444" s="83"/>
      <c r="I444" s="83"/>
      <c r="J444" s="83"/>
      <c r="K444" s="83"/>
      <c r="L444" s="83"/>
      <c r="M444" s="83"/>
      <c r="N444" s="83"/>
      <c r="O444" s="83"/>
      <c r="P444" s="83"/>
      <c r="Q444" s="83"/>
      <c r="R444" s="83"/>
      <c r="S444" s="83"/>
      <c r="T444" s="83"/>
      <c r="U444" s="83"/>
      <c r="V444" s="84"/>
      <c r="W444" s="85"/>
      <c r="X444" s="85"/>
      <c r="Y444" s="85"/>
      <c r="Z444" s="85"/>
      <c r="AA444" s="85"/>
      <c r="AB444" s="85"/>
      <c r="AC444" s="85"/>
      <c r="AD444" s="85"/>
      <c r="AE444" s="85"/>
      <c r="AF444" s="85"/>
      <c r="AG444" s="85"/>
      <c r="AH444" s="85"/>
      <c r="AI444" s="85"/>
      <c r="AJ444" s="53"/>
    </row>
    <row r="445" spans="1:36" ht="12.75" x14ac:dyDescent="0.2">
      <c r="A445" s="1"/>
      <c r="B445" s="82"/>
      <c r="C445" s="82"/>
      <c r="D445" s="82"/>
      <c r="E445" s="82"/>
      <c r="F445" s="83"/>
      <c r="G445" s="83"/>
      <c r="H445" s="83"/>
      <c r="I445" s="83"/>
      <c r="J445" s="83"/>
      <c r="K445" s="83"/>
      <c r="L445" s="83"/>
      <c r="M445" s="83"/>
      <c r="N445" s="83"/>
      <c r="O445" s="83"/>
      <c r="P445" s="83"/>
      <c r="Q445" s="83"/>
      <c r="R445" s="83"/>
      <c r="S445" s="83"/>
      <c r="T445" s="83"/>
      <c r="U445" s="83"/>
      <c r="V445" s="84"/>
      <c r="W445" s="85"/>
      <c r="X445" s="85"/>
      <c r="Y445" s="85"/>
      <c r="Z445" s="85"/>
      <c r="AA445" s="85"/>
      <c r="AB445" s="85"/>
      <c r="AC445" s="85"/>
      <c r="AD445" s="85"/>
      <c r="AE445" s="85"/>
      <c r="AF445" s="85"/>
      <c r="AG445" s="85"/>
      <c r="AH445" s="85"/>
      <c r="AI445" s="85"/>
      <c r="AJ445" s="53"/>
    </row>
    <row r="446" spans="1:36" ht="12.75" x14ac:dyDescent="0.2">
      <c r="A446" s="1"/>
      <c r="B446" s="82"/>
      <c r="C446" s="82"/>
      <c r="D446" s="82"/>
      <c r="E446" s="82"/>
      <c r="F446" s="83"/>
      <c r="G446" s="83"/>
      <c r="H446" s="83"/>
      <c r="I446" s="83"/>
      <c r="J446" s="83"/>
      <c r="K446" s="83"/>
      <c r="L446" s="83"/>
      <c r="M446" s="83"/>
      <c r="N446" s="83"/>
      <c r="O446" s="83"/>
      <c r="P446" s="83"/>
      <c r="Q446" s="83"/>
      <c r="R446" s="83"/>
      <c r="S446" s="83"/>
      <c r="T446" s="83"/>
      <c r="U446" s="83"/>
      <c r="V446" s="84"/>
      <c r="W446" s="85"/>
      <c r="X446" s="85"/>
      <c r="Y446" s="85"/>
      <c r="Z446" s="85"/>
      <c r="AA446" s="85"/>
      <c r="AB446" s="85"/>
      <c r="AC446" s="85"/>
      <c r="AD446" s="85"/>
      <c r="AE446" s="85"/>
      <c r="AF446" s="85"/>
      <c r="AG446" s="85"/>
      <c r="AH446" s="85"/>
      <c r="AI446" s="85"/>
      <c r="AJ446" s="53"/>
    </row>
    <row r="447" spans="1:36" ht="12.75" x14ac:dyDescent="0.2">
      <c r="A447" s="1"/>
      <c r="B447" s="82"/>
      <c r="C447" s="82"/>
      <c r="D447" s="82"/>
      <c r="E447" s="82"/>
      <c r="F447" s="83"/>
      <c r="G447" s="83"/>
      <c r="H447" s="83"/>
      <c r="I447" s="83"/>
      <c r="J447" s="83"/>
      <c r="K447" s="83"/>
      <c r="L447" s="83"/>
      <c r="M447" s="83"/>
      <c r="N447" s="83"/>
      <c r="O447" s="83"/>
      <c r="P447" s="83"/>
      <c r="Q447" s="83"/>
      <c r="R447" s="83"/>
      <c r="S447" s="83"/>
      <c r="T447" s="83"/>
      <c r="U447" s="83"/>
      <c r="V447" s="84"/>
      <c r="W447" s="85"/>
      <c r="X447" s="85"/>
      <c r="Y447" s="85"/>
      <c r="Z447" s="85"/>
      <c r="AA447" s="85"/>
      <c r="AB447" s="85"/>
      <c r="AC447" s="85"/>
      <c r="AD447" s="85"/>
      <c r="AE447" s="85"/>
      <c r="AF447" s="85"/>
      <c r="AG447" s="85"/>
      <c r="AH447" s="85"/>
      <c r="AI447" s="85"/>
      <c r="AJ447" s="53"/>
    </row>
    <row r="448" spans="1:36" ht="12.75" x14ac:dyDescent="0.2">
      <c r="A448" s="1"/>
      <c r="B448" s="82"/>
      <c r="C448" s="82"/>
      <c r="D448" s="82"/>
      <c r="E448" s="82"/>
      <c r="F448" s="83"/>
      <c r="G448" s="83"/>
      <c r="H448" s="83"/>
      <c r="I448" s="83"/>
      <c r="J448" s="83"/>
      <c r="K448" s="83"/>
      <c r="L448" s="83"/>
      <c r="M448" s="83"/>
      <c r="N448" s="83"/>
      <c r="O448" s="83"/>
      <c r="P448" s="83"/>
      <c r="Q448" s="83"/>
      <c r="R448" s="83"/>
      <c r="S448" s="83"/>
      <c r="T448" s="83"/>
      <c r="U448" s="83"/>
      <c r="V448" s="84"/>
      <c r="W448" s="85"/>
      <c r="X448" s="85"/>
      <c r="Y448" s="85"/>
      <c r="Z448" s="85"/>
      <c r="AA448" s="85"/>
      <c r="AB448" s="85"/>
      <c r="AC448" s="85"/>
      <c r="AD448" s="85"/>
      <c r="AE448" s="85"/>
      <c r="AF448" s="85"/>
      <c r="AG448" s="85"/>
      <c r="AH448" s="85"/>
      <c r="AI448" s="85"/>
      <c r="AJ448" s="53"/>
    </row>
    <row r="449" spans="1:36" ht="12.75" x14ac:dyDescent="0.2">
      <c r="A449" s="1"/>
      <c r="B449" s="82"/>
      <c r="C449" s="82"/>
      <c r="D449" s="82"/>
      <c r="E449" s="82"/>
      <c r="F449" s="83"/>
      <c r="G449" s="83"/>
      <c r="H449" s="83"/>
      <c r="I449" s="83"/>
      <c r="J449" s="83"/>
      <c r="K449" s="83"/>
      <c r="L449" s="83"/>
      <c r="M449" s="83"/>
      <c r="N449" s="83"/>
      <c r="O449" s="83"/>
      <c r="P449" s="83"/>
      <c r="Q449" s="83"/>
      <c r="R449" s="83"/>
      <c r="S449" s="83"/>
      <c r="T449" s="83"/>
      <c r="U449" s="83"/>
      <c r="V449" s="84"/>
      <c r="W449" s="85"/>
      <c r="X449" s="85"/>
      <c r="Y449" s="85"/>
      <c r="Z449" s="85"/>
      <c r="AA449" s="85"/>
      <c r="AB449" s="85"/>
      <c r="AC449" s="85"/>
      <c r="AD449" s="85"/>
      <c r="AE449" s="85"/>
      <c r="AF449" s="85"/>
      <c r="AG449" s="85"/>
      <c r="AH449" s="85"/>
      <c r="AI449" s="85"/>
      <c r="AJ449" s="53"/>
    </row>
    <row r="450" spans="1:36" ht="12.75" x14ac:dyDescent="0.2">
      <c r="A450" s="1"/>
      <c r="B450" s="82"/>
      <c r="C450" s="82"/>
      <c r="D450" s="82"/>
      <c r="E450" s="82"/>
      <c r="F450" s="83"/>
      <c r="G450" s="83"/>
      <c r="H450" s="83"/>
      <c r="I450" s="83"/>
      <c r="J450" s="83"/>
      <c r="K450" s="83"/>
      <c r="L450" s="83"/>
      <c r="M450" s="83"/>
      <c r="N450" s="83"/>
      <c r="O450" s="83"/>
      <c r="P450" s="83"/>
      <c r="Q450" s="83"/>
      <c r="R450" s="83"/>
      <c r="S450" s="83"/>
      <c r="T450" s="83"/>
      <c r="U450" s="83"/>
      <c r="V450" s="84"/>
      <c r="W450" s="85"/>
      <c r="X450" s="85"/>
      <c r="Y450" s="85"/>
      <c r="Z450" s="85"/>
      <c r="AA450" s="85"/>
      <c r="AB450" s="85"/>
      <c r="AC450" s="85"/>
      <c r="AD450" s="85"/>
      <c r="AE450" s="85"/>
      <c r="AF450" s="85"/>
      <c r="AG450" s="85"/>
      <c r="AH450" s="85"/>
      <c r="AI450" s="85"/>
      <c r="AJ450" s="53"/>
    </row>
    <row r="451" spans="1:36" ht="12.75" x14ac:dyDescent="0.2">
      <c r="A451" s="1"/>
      <c r="B451" s="82"/>
      <c r="C451" s="82"/>
      <c r="D451" s="82"/>
      <c r="E451" s="82"/>
      <c r="F451" s="83"/>
      <c r="G451" s="83"/>
      <c r="H451" s="83"/>
      <c r="I451" s="83"/>
      <c r="J451" s="83"/>
      <c r="K451" s="83"/>
      <c r="L451" s="83"/>
      <c r="M451" s="83"/>
      <c r="N451" s="83"/>
      <c r="O451" s="83"/>
      <c r="P451" s="83"/>
      <c r="Q451" s="83"/>
      <c r="R451" s="83"/>
      <c r="S451" s="83"/>
      <c r="T451" s="83"/>
      <c r="U451" s="83"/>
      <c r="V451" s="84"/>
      <c r="W451" s="85"/>
      <c r="X451" s="85"/>
      <c r="Y451" s="85"/>
      <c r="Z451" s="85"/>
      <c r="AA451" s="85"/>
      <c r="AB451" s="85"/>
      <c r="AC451" s="85"/>
      <c r="AD451" s="85"/>
      <c r="AE451" s="85"/>
      <c r="AF451" s="85"/>
      <c r="AG451" s="85"/>
      <c r="AH451" s="85"/>
      <c r="AI451" s="85"/>
      <c r="AJ451" s="53"/>
    </row>
    <row r="452" spans="1:36" ht="12.75" x14ac:dyDescent="0.2">
      <c r="A452" s="1"/>
      <c r="B452" s="82"/>
      <c r="C452" s="82"/>
      <c r="D452" s="82"/>
      <c r="E452" s="82"/>
      <c r="F452" s="83"/>
      <c r="G452" s="83"/>
      <c r="H452" s="83"/>
      <c r="I452" s="83"/>
      <c r="J452" s="83"/>
      <c r="K452" s="83"/>
      <c r="L452" s="83"/>
      <c r="M452" s="83"/>
      <c r="N452" s="83"/>
      <c r="O452" s="83"/>
      <c r="P452" s="83"/>
      <c r="Q452" s="83"/>
      <c r="R452" s="83"/>
      <c r="S452" s="83"/>
      <c r="T452" s="83"/>
      <c r="U452" s="83"/>
      <c r="V452" s="84"/>
      <c r="W452" s="85"/>
      <c r="X452" s="85"/>
      <c r="Y452" s="85"/>
      <c r="Z452" s="85"/>
      <c r="AA452" s="85"/>
      <c r="AB452" s="85"/>
      <c r="AC452" s="85"/>
      <c r="AD452" s="85"/>
      <c r="AE452" s="85"/>
      <c r="AF452" s="85"/>
      <c r="AG452" s="85"/>
      <c r="AH452" s="85"/>
      <c r="AI452" s="85"/>
      <c r="AJ452" s="53"/>
    </row>
    <row r="453" spans="1:36" ht="12.75" x14ac:dyDescent="0.2">
      <c r="A453" s="1"/>
      <c r="B453" s="82"/>
      <c r="C453" s="82"/>
      <c r="D453" s="82"/>
      <c r="E453" s="82"/>
      <c r="F453" s="83"/>
      <c r="G453" s="83"/>
      <c r="H453" s="83"/>
      <c r="I453" s="83"/>
      <c r="J453" s="83"/>
      <c r="K453" s="83"/>
      <c r="L453" s="83"/>
      <c r="M453" s="83"/>
      <c r="N453" s="83"/>
      <c r="O453" s="83"/>
      <c r="P453" s="83"/>
      <c r="Q453" s="83"/>
      <c r="R453" s="83"/>
      <c r="S453" s="83"/>
      <c r="T453" s="83"/>
      <c r="U453" s="83"/>
      <c r="V453" s="84"/>
      <c r="W453" s="85"/>
      <c r="X453" s="85"/>
      <c r="Y453" s="85"/>
      <c r="Z453" s="85"/>
      <c r="AA453" s="85"/>
      <c r="AB453" s="85"/>
      <c r="AC453" s="85"/>
      <c r="AD453" s="85"/>
      <c r="AE453" s="85"/>
      <c r="AF453" s="85"/>
      <c r="AG453" s="85"/>
      <c r="AH453" s="85"/>
      <c r="AI453" s="85"/>
      <c r="AJ453" s="53"/>
    </row>
    <row r="454" spans="1:36" ht="12.75" x14ac:dyDescent="0.2">
      <c r="A454" s="1"/>
      <c r="B454" s="82"/>
      <c r="C454" s="82"/>
      <c r="D454" s="82"/>
      <c r="E454" s="82"/>
      <c r="F454" s="83"/>
      <c r="G454" s="83"/>
      <c r="H454" s="83"/>
      <c r="I454" s="83"/>
      <c r="J454" s="83"/>
      <c r="K454" s="83"/>
      <c r="L454" s="83"/>
      <c r="M454" s="83"/>
      <c r="N454" s="83"/>
      <c r="O454" s="83"/>
      <c r="P454" s="83"/>
      <c r="Q454" s="83"/>
      <c r="R454" s="83"/>
      <c r="S454" s="83"/>
      <c r="T454" s="83"/>
      <c r="U454" s="83"/>
      <c r="V454" s="84"/>
      <c r="W454" s="85"/>
      <c r="X454" s="85"/>
      <c r="Y454" s="85"/>
      <c r="Z454" s="85"/>
      <c r="AA454" s="85"/>
      <c r="AB454" s="85"/>
      <c r="AC454" s="85"/>
      <c r="AD454" s="85"/>
      <c r="AE454" s="85"/>
      <c r="AF454" s="85"/>
      <c r="AG454" s="85"/>
      <c r="AH454" s="85"/>
      <c r="AI454" s="85"/>
      <c r="AJ454" s="53"/>
    </row>
    <row r="455" spans="1:36" ht="12.75" x14ac:dyDescent="0.2">
      <c r="A455" s="1"/>
      <c r="B455" s="82"/>
      <c r="C455" s="82"/>
      <c r="D455" s="82"/>
      <c r="E455" s="82"/>
      <c r="F455" s="83"/>
      <c r="G455" s="83"/>
      <c r="H455" s="83"/>
      <c r="I455" s="83"/>
      <c r="J455" s="83"/>
      <c r="K455" s="83"/>
      <c r="L455" s="83"/>
      <c r="M455" s="83"/>
      <c r="N455" s="83"/>
      <c r="O455" s="83"/>
      <c r="P455" s="83"/>
      <c r="Q455" s="83"/>
      <c r="R455" s="83"/>
      <c r="S455" s="83"/>
      <c r="T455" s="83"/>
      <c r="U455" s="83"/>
      <c r="V455" s="84"/>
      <c r="W455" s="85"/>
      <c r="X455" s="85"/>
      <c r="Y455" s="85"/>
      <c r="Z455" s="85"/>
      <c r="AA455" s="85"/>
      <c r="AB455" s="85"/>
      <c r="AC455" s="85"/>
      <c r="AD455" s="85"/>
      <c r="AE455" s="85"/>
      <c r="AF455" s="85"/>
      <c r="AG455" s="85"/>
      <c r="AH455" s="85"/>
      <c r="AI455" s="85"/>
      <c r="AJ455" s="53"/>
    </row>
    <row r="456" spans="1:36" ht="12.75" x14ac:dyDescent="0.2">
      <c r="A456" s="1"/>
      <c r="B456" s="82"/>
      <c r="C456" s="82"/>
      <c r="D456" s="82"/>
      <c r="E456" s="82"/>
      <c r="F456" s="83"/>
      <c r="G456" s="83"/>
      <c r="H456" s="83"/>
      <c r="I456" s="83"/>
      <c r="J456" s="83"/>
      <c r="K456" s="83"/>
      <c r="L456" s="83"/>
      <c r="M456" s="83"/>
      <c r="N456" s="83"/>
      <c r="O456" s="83"/>
      <c r="P456" s="83"/>
      <c r="Q456" s="83"/>
      <c r="R456" s="83"/>
      <c r="S456" s="83"/>
      <c r="T456" s="83"/>
      <c r="U456" s="83"/>
      <c r="V456" s="84"/>
      <c r="W456" s="85"/>
      <c r="X456" s="85"/>
      <c r="Y456" s="85"/>
      <c r="Z456" s="85"/>
      <c r="AA456" s="85"/>
      <c r="AB456" s="85"/>
      <c r="AC456" s="85"/>
      <c r="AD456" s="85"/>
      <c r="AE456" s="85"/>
      <c r="AF456" s="85"/>
      <c r="AG456" s="85"/>
      <c r="AH456" s="85"/>
      <c r="AI456" s="85"/>
      <c r="AJ456" s="53"/>
    </row>
    <row r="457" spans="1:36" ht="12.75" x14ac:dyDescent="0.2">
      <c r="A457" s="1"/>
      <c r="B457" s="82"/>
      <c r="C457" s="82"/>
      <c r="D457" s="82"/>
      <c r="E457" s="82"/>
      <c r="F457" s="83"/>
      <c r="G457" s="83"/>
      <c r="H457" s="83"/>
      <c r="I457" s="83"/>
      <c r="J457" s="83"/>
      <c r="K457" s="83"/>
      <c r="L457" s="83"/>
      <c r="M457" s="83"/>
      <c r="N457" s="83"/>
      <c r="O457" s="83"/>
      <c r="P457" s="83"/>
      <c r="Q457" s="83"/>
      <c r="R457" s="83"/>
      <c r="S457" s="83"/>
      <c r="T457" s="83"/>
      <c r="U457" s="83"/>
      <c r="V457" s="84"/>
      <c r="W457" s="85"/>
      <c r="X457" s="85"/>
      <c r="Y457" s="85"/>
      <c r="Z457" s="85"/>
      <c r="AA457" s="85"/>
      <c r="AB457" s="85"/>
      <c r="AC457" s="85"/>
      <c r="AD457" s="85"/>
      <c r="AE457" s="85"/>
      <c r="AF457" s="85"/>
      <c r="AG457" s="85"/>
      <c r="AH457" s="85"/>
      <c r="AI457" s="85"/>
      <c r="AJ457" s="53"/>
    </row>
    <row r="458" spans="1:36" ht="12.75" x14ac:dyDescent="0.2">
      <c r="A458" s="1"/>
      <c r="B458" s="82"/>
      <c r="C458" s="82"/>
      <c r="D458" s="82"/>
      <c r="E458" s="82"/>
      <c r="F458" s="83"/>
      <c r="G458" s="83"/>
      <c r="H458" s="83"/>
      <c r="I458" s="83"/>
      <c r="J458" s="83"/>
      <c r="K458" s="83"/>
      <c r="L458" s="83"/>
      <c r="M458" s="83"/>
      <c r="N458" s="83"/>
      <c r="O458" s="83"/>
      <c r="P458" s="83"/>
      <c r="Q458" s="83"/>
      <c r="R458" s="83"/>
      <c r="S458" s="83"/>
      <c r="T458" s="83"/>
      <c r="U458" s="83"/>
      <c r="V458" s="84"/>
      <c r="W458" s="85"/>
      <c r="X458" s="85"/>
      <c r="Y458" s="85"/>
      <c r="Z458" s="85"/>
      <c r="AA458" s="85"/>
      <c r="AB458" s="85"/>
      <c r="AC458" s="85"/>
      <c r="AD458" s="85"/>
      <c r="AE458" s="85"/>
      <c r="AF458" s="85"/>
      <c r="AG458" s="85"/>
      <c r="AH458" s="85"/>
      <c r="AI458" s="85"/>
      <c r="AJ458" s="53"/>
    </row>
    <row r="459" spans="1:36" ht="12.75" x14ac:dyDescent="0.2">
      <c r="A459" s="1"/>
      <c r="B459" s="82"/>
      <c r="C459" s="82"/>
      <c r="D459" s="82"/>
      <c r="E459" s="82"/>
      <c r="F459" s="83"/>
      <c r="G459" s="83"/>
      <c r="H459" s="83"/>
      <c r="I459" s="83"/>
      <c r="J459" s="83"/>
      <c r="K459" s="83"/>
      <c r="L459" s="83"/>
      <c r="M459" s="83"/>
      <c r="N459" s="83"/>
      <c r="O459" s="83"/>
      <c r="P459" s="83"/>
      <c r="Q459" s="83"/>
      <c r="R459" s="83"/>
      <c r="S459" s="83"/>
      <c r="T459" s="83"/>
      <c r="U459" s="83"/>
      <c r="V459" s="84"/>
      <c r="W459" s="85"/>
      <c r="X459" s="85"/>
      <c r="Y459" s="85"/>
      <c r="Z459" s="85"/>
      <c r="AA459" s="85"/>
      <c r="AB459" s="85"/>
      <c r="AC459" s="85"/>
      <c r="AD459" s="85"/>
      <c r="AE459" s="85"/>
      <c r="AF459" s="85"/>
      <c r="AG459" s="85"/>
      <c r="AH459" s="85"/>
      <c r="AI459" s="85"/>
      <c r="AJ459" s="53"/>
    </row>
    <row r="460" spans="1:36" ht="12.75" x14ac:dyDescent="0.2">
      <c r="A460" s="1"/>
      <c r="B460" s="82"/>
      <c r="C460" s="82"/>
      <c r="D460" s="82"/>
      <c r="E460" s="82"/>
      <c r="F460" s="83"/>
      <c r="G460" s="83"/>
      <c r="H460" s="83"/>
      <c r="I460" s="83"/>
      <c r="J460" s="83"/>
      <c r="K460" s="83"/>
      <c r="L460" s="83"/>
      <c r="M460" s="83"/>
      <c r="N460" s="83"/>
      <c r="O460" s="83"/>
      <c r="P460" s="83"/>
      <c r="Q460" s="83"/>
      <c r="R460" s="83"/>
      <c r="S460" s="83"/>
      <c r="T460" s="83"/>
      <c r="U460" s="83"/>
      <c r="V460" s="84"/>
      <c r="W460" s="85"/>
      <c r="X460" s="85"/>
      <c r="Y460" s="85"/>
      <c r="Z460" s="85"/>
      <c r="AA460" s="85"/>
      <c r="AB460" s="85"/>
      <c r="AC460" s="85"/>
      <c r="AD460" s="85"/>
      <c r="AE460" s="85"/>
      <c r="AF460" s="85"/>
      <c r="AG460" s="85"/>
      <c r="AH460" s="85"/>
      <c r="AI460" s="85"/>
      <c r="AJ460" s="53"/>
    </row>
    <row r="461" spans="1:36" ht="12.75" x14ac:dyDescent="0.2">
      <c r="A461" s="1"/>
      <c r="B461" s="82"/>
      <c r="C461" s="82"/>
      <c r="D461" s="82"/>
      <c r="E461" s="82"/>
      <c r="F461" s="83"/>
      <c r="G461" s="83"/>
      <c r="H461" s="83"/>
      <c r="I461" s="83"/>
      <c r="J461" s="83"/>
      <c r="K461" s="83"/>
      <c r="L461" s="83"/>
      <c r="M461" s="83"/>
      <c r="N461" s="83"/>
      <c r="O461" s="83"/>
      <c r="P461" s="83"/>
      <c r="Q461" s="83"/>
      <c r="R461" s="83"/>
      <c r="S461" s="83"/>
      <c r="T461" s="83"/>
      <c r="U461" s="83"/>
      <c r="V461" s="84"/>
      <c r="W461" s="85"/>
      <c r="X461" s="85"/>
      <c r="Y461" s="85"/>
      <c r="Z461" s="85"/>
      <c r="AA461" s="85"/>
      <c r="AB461" s="85"/>
      <c r="AC461" s="85"/>
      <c r="AD461" s="85"/>
      <c r="AE461" s="85"/>
      <c r="AF461" s="85"/>
      <c r="AG461" s="85"/>
      <c r="AH461" s="85"/>
      <c r="AI461" s="85"/>
      <c r="AJ461" s="53"/>
    </row>
    <row r="462" spans="1:36" ht="12.75" x14ac:dyDescent="0.2">
      <c r="A462" s="1"/>
      <c r="B462" s="82"/>
      <c r="C462" s="82"/>
      <c r="D462" s="82"/>
      <c r="E462" s="82"/>
      <c r="F462" s="83"/>
      <c r="G462" s="83"/>
      <c r="H462" s="83"/>
      <c r="I462" s="83"/>
      <c r="J462" s="83"/>
      <c r="K462" s="83"/>
      <c r="L462" s="83"/>
      <c r="M462" s="83"/>
      <c r="N462" s="83"/>
      <c r="O462" s="83"/>
      <c r="P462" s="83"/>
      <c r="Q462" s="83"/>
      <c r="R462" s="83"/>
      <c r="S462" s="83"/>
      <c r="T462" s="83"/>
      <c r="U462" s="83"/>
      <c r="V462" s="84"/>
      <c r="W462" s="85"/>
      <c r="X462" s="85"/>
      <c r="Y462" s="85"/>
      <c r="Z462" s="85"/>
      <c r="AA462" s="85"/>
      <c r="AB462" s="85"/>
      <c r="AC462" s="85"/>
      <c r="AD462" s="85"/>
      <c r="AE462" s="85"/>
      <c r="AF462" s="85"/>
      <c r="AG462" s="85"/>
      <c r="AH462" s="85"/>
      <c r="AI462" s="85"/>
      <c r="AJ462" s="53"/>
    </row>
    <row r="463" spans="1:36" ht="12.75" x14ac:dyDescent="0.2">
      <c r="A463" s="1"/>
      <c r="B463" s="82"/>
      <c r="C463" s="82"/>
      <c r="D463" s="82"/>
      <c r="E463" s="82"/>
      <c r="F463" s="83"/>
      <c r="G463" s="83"/>
      <c r="H463" s="83"/>
      <c r="I463" s="83"/>
      <c r="J463" s="83"/>
      <c r="K463" s="83"/>
      <c r="L463" s="83"/>
      <c r="M463" s="83"/>
      <c r="N463" s="83"/>
      <c r="O463" s="83"/>
      <c r="P463" s="83"/>
      <c r="Q463" s="83"/>
      <c r="R463" s="83"/>
      <c r="S463" s="83"/>
      <c r="T463" s="83"/>
      <c r="U463" s="83"/>
      <c r="V463" s="84"/>
      <c r="W463" s="85"/>
      <c r="X463" s="85"/>
      <c r="Y463" s="85"/>
      <c r="Z463" s="85"/>
      <c r="AA463" s="85"/>
      <c r="AB463" s="85"/>
      <c r="AC463" s="85"/>
      <c r="AD463" s="85"/>
      <c r="AE463" s="85"/>
      <c r="AF463" s="85"/>
      <c r="AG463" s="85"/>
      <c r="AH463" s="85"/>
      <c r="AI463" s="85"/>
      <c r="AJ463" s="53"/>
    </row>
    <row r="464" spans="1:36" ht="12.75" x14ac:dyDescent="0.2">
      <c r="A464" s="1"/>
      <c r="B464" s="82"/>
      <c r="C464" s="82"/>
      <c r="D464" s="82"/>
      <c r="E464" s="82"/>
      <c r="F464" s="83"/>
      <c r="G464" s="83"/>
      <c r="H464" s="83"/>
      <c r="I464" s="83"/>
      <c r="J464" s="83"/>
      <c r="K464" s="83"/>
      <c r="L464" s="83"/>
      <c r="M464" s="83"/>
      <c r="N464" s="83"/>
      <c r="O464" s="83"/>
      <c r="P464" s="83"/>
      <c r="Q464" s="83"/>
      <c r="R464" s="83"/>
      <c r="S464" s="83"/>
      <c r="T464" s="83"/>
      <c r="U464" s="83"/>
      <c r="V464" s="84"/>
      <c r="W464" s="85"/>
      <c r="X464" s="85"/>
      <c r="Y464" s="85"/>
      <c r="Z464" s="85"/>
      <c r="AA464" s="85"/>
      <c r="AB464" s="85"/>
      <c r="AC464" s="85"/>
      <c r="AD464" s="85"/>
      <c r="AE464" s="85"/>
      <c r="AF464" s="85"/>
      <c r="AG464" s="85"/>
      <c r="AH464" s="85"/>
      <c r="AI464" s="85"/>
      <c r="AJ464" s="53"/>
    </row>
    <row r="465" spans="1:36" ht="12.75" x14ac:dyDescent="0.2">
      <c r="A465" s="1"/>
      <c r="B465" s="82"/>
      <c r="C465" s="82"/>
      <c r="D465" s="82"/>
      <c r="E465" s="82"/>
      <c r="F465" s="83"/>
      <c r="G465" s="83"/>
      <c r="H465" s="83"/>
      <c r="I465" s="83"/>
      <c r="J465" s="83"/>
      <c r="K465" s="83"/>
      <c r="L465" s="83"/>
      <c r="M465" s="83"/>
      <c r="N465" s="83"/>
      <c r="O465" s="83"/>
      <c r="P465" s="83"/>
      <c r="Q465" s="83"/>
      <c r="R465" s="83"/>
      <c r="S465" s="83"/>
      <c r="T465" s="83"/>
      <c r="U465" s="83"/>
      <c r="V465" s="84"/>
      <c r="W465" s="85"/>
      <c r="X465" s="85"/>
      <c r="Y465" s="85"/>
      <c r="Z465" s="85"/>
      <c r="AA465" s="85"/>
      <c r="AB465" s="85"/>
      <c r="AC465" s="85"/>
      <c r="AD465" s="85"/>
      <c r="AE465" s="85"/>
      <c r="AF465" s="85"/>
      <c r="AG465" s="85"/>
      <c r="AH465" s="85"/>
      <c r="AI465" s="85"/>
      <c r="AJ465" s="53"/>
    </row>
    <row r="466" spans="1:36" ht="12.75" x14ac:dyDescent="0.2">
      <c r="A466" s="1"/>
      <c r="B466" s="82"/>
      <c r="C466" s="82"/>
      <c r="D466" s="82"/>
      <c r="E466" s="82"/>
      <c r="F466" s="83"/>
      <c r="G466" s="83"/>
      <c r="H466" s="83"/>
      <c r="I466" s="83"/>
      <c r="J466" s="83"/>
      <c r="K466" s="83"/>
      <c r="L466" s="83"/>
      <c r="M466" s="83"/>
      <c r="N466" s="83"/>
      <c r="O466" s="83"/>
      <c r="P466" s="83"/>
      <c r="Q466" s="83"/>
      <c r="R466" s="83"/>
      <c r="S466" s="83"/>
      <c r="T466" s="83"/>
      <c r="U466" s="83"/>
      <c r="V466" s="84"/>
      <c r="W466" s="85"/>
      <c r="X466" s="85"/>
      <c r="Y466" s="85"/>
      <c r="Z466" s="85"/>
      <c r="AA466" s="85"/>
      <c r="AB466" s="85"/>
      <c r="AC466" s="85"/>
      <c r="AD466" s="85"/>
      <c r="AE466" s="85"/>
      <c r="AF466" s="85"/>
      <c r="AG466" s="85"/>
      <c r="AH466" s="85"/>
      <c r="AI466" s="85"/>
      <c r="AJ466" s="53"/>
    </row>
    <row r="467" spans="1:36" ht="12.75" x14ac:dyDescent="0.2">
      <c r="A467" s="1"/>
      <c r="B467" s="82"/>
      <c r="C467" s="82"/>
      <c r="D467" s="82"/>
      <c r="E467" s="82"/>
      <c r="F467" s="83"/>
      <c r="G467" s="83"/>
      <c r="H467" s="83"/>
      <c r="I467" s="83"/>
      <c r="J467" s="83"/>
      <c r="K467" s="83"/>
      <c r="L467" s="83"/>
      <c r="M467" s="83"/>
      <c r="N467" s="83"/>
      <c r="O467" s="83"/>
      <c r="P467" s="83"/>
      <c r="Q467" s="83"/>
      <c r="R467" s="83"/>
      <c r="S467" s="83"/>
      <c r="T467" s="83"/>
      <c r="U467" s="83"/>
      <c r="V467" s="84"/>
      <c r="W467" s="85"/>
      <c r="X467" s="85"/>
      <c r="Y467" s="85"/>
      <c r="Z467" s="85"/>
      <c r="AA467" s="85"/>
      <c r="AB467" s="85"/>
      <c r="AC467" s="85"/>
      <c r="AD467" s="85"/>
      <c r="AE467" s="85"/>
      <c r="AF467" s="85"/>
      <c r="AG467" s="85"/>
      <c r="AH467" s="85"/>
      <c r="AI467" s="85"/>
      <c r="AJ467" s="53"/>
    </row>
    <row r="468" spans="1:36" ht="12.75" x14ac:dyDescent="0.2">
      <c r="A468" s="1"/>
      <c r="B468" s="82"/>
      <c r="C468" s="82"/>
      <c r="D468" s="82"/>
      <c r="E468" s="82"/>
      <c r="F468" s="83"/>
      <c r="G468" s="83"/>
      <c r="H468" s="83"/>
      <c r="I468" s="83"/>
      <c r="J468" s="83"/>
      <c r="K468" s="83"/>
      <c r="L468" s="83"/>
      <c r="M468" s="83"/>
      <c r="N468" s="83"/>
      <c r="O468" s="83"/>
      <c r="P468" s="83"/>
      <c r="Q468" s="83"/>
      <c r="R468" s="83"/>
      <c r="S468" s="83"/>
      <c r="T468" s="83"/>
      <c r="U468" s="83"/>
      <c r="V468" s="84"/>
      <c r="W468" s="85"/>
      <c r="X468" s="85"/>
      <c r="Y468" s="85"/>
      <c r="Z468" s="85"/>
      <c r="AA468" s="85"/>
      <c r="AB468" s="85"/>
      <c r="AC468" s="85"/>
      <c r="AD468" s="85"/>
      <c r="AE468" s="85"/>
      <c r="AF468" s="85"/>
      <c r="AG468" s="85"/>
      <c r="AH468" s="85"/>
      <c r="AI468" s="85"/>
      <c r="AJ468" s="53"/>
    </row>
    <row r="469" spans="1:36" ht="12.75" x14ac:dyDescent="0.2">
      <c r="A469" s="1"/>
      <c r="B469" s="82"/>
      <c r="C469" s="82"/>
      <c r="D469" s="82"/>
      <c r="E469" s="82"/>
      <c r="F469" s="83"/>
      <c r="G469" s="83"/>
      <c r="H469" s="83"/>
      <c r="I469" s="83"/>
      <c r="J469" s="83"/>
      <c r="K469" s="83"/>
      <c r="L469" s="83"/>
      <c r="M469" s="83"/>
      <c r="N469" s="83"/>
      <c r="O469" s="83"/>
      <c r="P469" s="83"/>
      <c r="Q469" s="83"/>
      <c r="R469" s="83"/>
      <c r="S469" s="83"/>
      <c r="T469" s="83"/>
      <c r="U469" s="83"/>
      <c r="V469" s="84"/>
      <c r="W469" s="85"/>
      <c r="X469" s="85"/>
      <c r="Y469" s="85"/>
      <c r="Z469" s="85"/>
      <c r="AA469" s="85"/>
      <c r="AB469" s="85"/>
      <c r="AC469" s="85"/>
      <c r="AD469" s="85"/>
      <c r="AE469" s="85"/>
      <c r="AF469" s="85"/>
      <c r="AG469" s="85"/>
      <c r="AH469" s="85"/>
      <c r="AI469" s="85"/>
      <c r="AJ469" s="53"/>
    </row>
    <row r="470" spans="1:36" ht="12.75" x14ac:dyDescent="0.2">
      <c r="A470" s="1"/>
      <c r="B470" s="82"/>
      <c r="C470" s="82"/>
      <c r="D470" s="82"/>
      <c r="E470" s="82"/>
      <c r="F470" s="83"/>
      <c r="G470" s="83"/>
      <c r="H470" s="83"/>
      <c r="I470" s="83"/>
      <c r="J470" s="83"/>
      <c r="K470" s="83"/>
      <c r="L470" s="83"/>
      <c r="M470" s="83"/>
      <c r="N470" s="83"/>
      <c r="O470" s="83"/>
      <c r="P470" s="83"/>
      <c r="Q470" s="83"/>
      <c r="R470" s="83"/>
      <c r="S470" s="83"/>
      <c r="T470" s="83"/>
      <c r="U470" s="83"/>
      <c r="V470" s="84"/>
      <c r="W470" s="85"/>
      <c r="X470" s="85"/>
      <c r="Y470" s="85"/>
      <c r="Z470" s="85"/>
      <c r="AA470" s="85"/>
      <c r="AB470" s="85"/>
      <c r="AC470" s="85"/>
      <c r="AD470" s="85"/>
      <c r="AE470" s="85"/>
      <c r="AF470" s="85"/>
      <c r="AG470" s="85"/>
      <c r="AH470" s="85"/>
      <c r="AI470" s="85"/>
      <c r="AJ470" s="53"/>
    </row>
    <row r="471" spans="1:36" ht="12.75" x14ac:dyDescent="0.2">
      <c r="A471" s="1"/>
      <c r="B471" s="82"/>
      <c r="C471" s="82"/>
      <c r="D471" s="82"/>
      <c r="E471" s="82"/>
      <c r="F471" s="83"/>
      <c r="G471" s="83"/>
      <c r="H471" s="83"/>
      <c r="I471" s="83"/>
      <c r="J471" s="83"/>
      <c r="K471" s="83"/>
      <c r="L471" s="83"/>
      <c r="M471" s="83"/>
      <c r="N471" s="83"/>
      <c r="O471" s="83"/>
      <c r="P471" s="83"/>
      <c r="Q471" s="83"/>
      <c r="R471" s="83"/>
      <c r="S471" s="83"/>
      <c r="T471" s="83"/>
      <c r="U471" s="83"/>
      <c r="V471" s="84"/>
      <c r="W471" s="85"/>
      <c r="X471" s="85"/>
      <c r="Y471" s="85"/>
      <c r="Z471" s="85"/>
      <c r="AA471" s="85"/>
      <c r="AB471" s="85"/>
      <c r="AC471" s="85"/>
      <c r="AD471" s="85"/>
      <c r="AE471" s="85"/>
      <c r="AF471" s="85"/>
      <c r="AG471" s="85"/>
      <c r="AH471" s="85"/>
      <c r="AI471" s="85"/>
      <c r="AJ471" s="53"/>
    </row>
    <row r="472" spans="1:36" ht="12.75" x14ac:dyDescent="0.2">
      <c r="A472" s="1"/>
      <c r="B472" s="82"/>
      <c r="C472" s="82"/>
      <c r="D472" s="82"/>
      <c r="E472" s="82"/>
      <c r="F472" s="83"/>
      <c r="G472" s="83"/>
      <c r="H472" s="83"/>
      <c r="I472" s="83"/>
      <c r="J472" s="83"/>
      <c r="K472" s="83"/>
      <c r="L472" s="83"/>
      <c r="M472" s="83"/>
      <c r="N472" s="83"/>
      <c r="O472" s="83"/>
      <c r="P472" s="83"/>
      <c r="Q472" s="83"/>
      <c r="R472" s="83"/>
      <c r="S472" s="83"/>
      <c r="T472" s="83"/>
      <c r="U472" s="83"/>
      <c r="V472" s="84"/>
      <c r="W472" s="85"/>
      <c r="X472" s="85"/>
      <c r="Y472" s="85"/>
      <c r="Z472" s="85"/>
      <c r="AA472" s="85"/>
      <c r="AB472" s="85"/>
      <c r="AC472" s="85"/>
      <c r="AD472" s="85"/>
      <c r="AE472" s="85"/>
      <c r="AF472" s="85"/>
      <c r="AG472" s="85"/>
      <c r="AH472" s="85"/>
      <c r="AI472" s="85"/>
      <c r="AJ472" s="53"/>
    </row>
    <row r="473" spans="1:36" ht="12.75" x14ac:dyDescent="0.2">
      <c r="A473" s="1"/>
      <c r="B473" s="82"/>
      <c r="C473" s="82"/>
      <c r="D473" s="82"/>
      <c r="E473" s="82"/>
      <c r="F473" s="83"/>
      <c r="G473" s="83"/>
      <c r="H473" s="83"/>
      <c r="I473" s="83"/>
      <c r="J473" s="83"/>
      <c r="K473" s="83"/>
      <c r="L473" s="83"/>
      <c r="M473" s="83"/>
      <c r="N473" s="83"/>
      <c r="O473" s="83"/>
      <c r="P473" s="83"/>
      <c r="Q473" s="83"/>
      <c r="R473" s="83"/>
      <c r="S473" s="83"/>
      <c r="T473" s="83"/>
      <c r="U473" s="83"/>
      <c r="V473" s="84"/>
      <c r="W473" s="85"/>
      <c r="X473" s="85"/>
      <c r="Y473" s="85"/>
      <c r="Z473" s="85"/>
      <c r="AA473" s="85"/>
      <c r="AB473" s="85"/>
      <c r="AC473" s="85"/>
      <c r="AD473" s="85"/>
      <c r="AE473" s="85"/>
      <c r="AF473" s="85"/>
      <c r="AG473" s="85"/>
      <c r="AH473" s="85"/>
      <c r="AI473" s="85"/>
      <c r="AJ473" s="53"/>
    </row>
    <row r="474" spans="1:36" ht="12.75" x14ac:dyDescent="0.2">
      <c r="A474" s="1"/>
      <c r="B474" s="82"/>
      <c r="C474" s="82"/>
      <c r="D474" s="82"/>
      <c r="E474" s="82"/>
      <c r="F474" s="83"/>
      <c r="G474" s="83"/>
      <c r="H474" s="83"/>
      <c r="I474" s="83"/>
      <c r="J474" s="83"/>
      <c r="K474" s="83"/>
      <c r="L474" s="83"/>
      <c r="M474" s="83"/>
      <c r="N474" s="83"/>
      <c r="O474" s="83"/>
      <c r="P474" s="83"/>
      <c r="Q474" s="83"/>
      <c r="R474" s="83"/>
      <c r="S474" s="83"/>
      <c r="T474" s="83"/>
      <c r="U474" s="83"/>
      <c r="V474" s="84"/>
      <c r="W474" s="85"/>
      <c r="X474" s="85"/>
      <c r="Y474" s="85"/>
      <c r="Z474" s="85"/>
      <c r="AA474" s="85"/>
      <c r="AB474" s="85"/>
      <c r="AC474" s="85"/>
      <c r="AD474" s="85"/>
      <c r="AE474" s="85"/>
      <c r="AF474" s="85"/>
      <c r="AG474" s="85"/>
      <c r="AH474" s="85"/>
      <c r="AI474" s="85"/>
      <c r="AJ474" s="53"/>
    </row>
    <row r="475" spans="1:36" ht="12.75" x14ac:dyDescent="0.2">
      <c r="A475" s="1"/>
      <c r="B475" s="82"/>
      <c r="C475" s="82"/>
      <c r="D475" s="82"/>
      <c r="E475" s="82"/>
      <c r="F475" s="83"/>
      <c r="G475" s="83"/>
      <c r="H475" s="83"/>
      <c r="I475" s="83"/>
      <c r="J475" s="83"/>
      <c r="K475" s="83"/>
      <c r="L475" s="83"/>
      <c r="M475" s="83"/>
      <c r="N475" s="83"/>
      <c r="O475" s="83"/>
      <c r="P475" s="83"/>
      <c r="Q475" s="83"/>
      <c r="R475" s="83"/>
      <c r="S475" s="83"/>
      <c r="T475" s="83"/>
      <c r="U475" s="83"/>
      <c r="V475" s="84"/>
      <c r="W475" s="85"/>
      <c r="X475" s="85"/>
      <c r="Y475" s="85"/>
      <c r="Z475" s="85"/>
      <c r="AA475" s="85"/>
      <c r="AB475" s="85"/>
      <c r="AC475" s="85"/>
      <c r="AD475" s="85"/>
      <c r="AE475" s="85"/>
      <c r="AF475" s="85"/>
      <c r="AG475" s="85"/>
      <c r="AH475" s="85"/>
      <c r="AI475" s="85"/>
      <c r="AJ475" s="53"/>
    </row>
    <row r="476" spans="1:36" ht="12.75" x14ac:dyDescent="0.2">
      <c r="A476" s="1"/>
      <c r="B476" s="82"/>
      <c r="C476" s="82"/>
      <c r="D476" s="82"/>
      <c r="E476" s="82"/>
      <c r="F476" s="83"/>
      <c r="G476" s="83"/>
      <c r="H476" s="83"/>
      <c r="I476" s="83"/>
      <c r="J476" s="83"/>
      <c r="K476" s="83"/>
      <c r="L476" s="83"/>
      <c r="M476" s="83"/>
      <c r="N476" s="83"/>
      <c r="O476" s="83"/>
      <c r="P476" s="83"/>
      <c r="Q476" s="83"/>
      <c r="R476" s="83"/>
      <c r="S476" s="83"/>
      <c r="T476" s="83"/>
      <c r="U476" s="83"/>
      <c r="V476" s="84"/>
      <c r="W476" s="85"/>
      <c r="X476" s="85"/>
      <c r="Y476" s="85"/>
      <c r="Z476" s="85"/>
      <c r="AA476" s="85"/>
      <c r="AB476" s="85"/>
      <c r="AC476" s="85"/>
      <c r="AD476" s="85"/>
      <c r="AE476" s="85"/>
      <c r="AF476" s="85"/>
      <c r="AG476" s="85"/>
      <c r="AH476" s="85"/>
      <c r="AI476" s="85"/>
      <c r="AJ476" s="53"/>
    </row>
    <row r="477" spans="1:36" ht="12.75" x14ac:dyDescent="0.2">
      <c r="A477" s="1"/>
      <c r="B477" s="82"/>
      <c r="C477" s="82"/>
      <c r="D477" s="82"/>
      <c r="E477" s="82"/>
      <c r="F477" s="83"/>
      <c r="G477" s="83"/>
      <c r="H477" s="83"/>
      <c r="I477" s="83"/>
      <c r="J477" s="83"/>
      <c r="K477" s="83"/>
      <c r="L477" s="83"/>
      <c r="M477" s="83"/>
      <c r="N477" s="83"/>
      <c r="O477" s="83"/>
      <c r="P477" s="83"/>
      <c r="Q477" s="83"/>
      <c r="R477" s="83"/>
      <c r="S477" s="83"/>
      <c r="T477" s="83"/>
      <c r="U477" s="83"/>
      <c r="V477" s="84"/>
      <c r="W477" s="85"/>
      <c r="X477" s="85"/>
      <c r="Y477" s="85"/>
      <c r="Z477" s="85"/>
      <c r="AA477" s="85"/>
      <c r="AB477" s="85"/>
      <c r="AC477" s="85"/>
      <c r="AD477" s="85"/>
      <c r="AE477" s="85"/>
      <c r="AF477" s="85"/>
      <c r="AG477" s="85"/>
      <c r="AH477" s="85"/>
      <c r="AI477" s="85"/>
      <c r="AJ477" s="53"/>
    </row>
    <row r="478" spans="1:36" ht="12.75" x14ac:dyDescent="0.2">
      <c r="A478" s="1"/>
      <c r="B478" s="82"/>
      <c r="C478" s="82"/>
      <c r="D478" s="82"/>
      <c r="E478" s="82"/>
      <c r="F478" s="83"/>
      <c r="G478" s="83"/>
      <c r="H478" s="83"/>
      <c r="I478" s="83"/>
      <c r="J478" s="83"/>
      <c r="K478" s="83"/>
      <c r="L478" s="83"/>
      <c r="M478" s="83"/>
      <c r="N478" s="83"/>
      <c r="O478" s="83"/>
      <c r="P478" s="83"/>
      <c r="Q478" s="83"/>
      <c r="R478" s="83"/>
      <c r="S478" s="83"/>
      <c r="T478" s="83"/>
      <c r="U478" s="83"/>
      <c r="V478" s="84"/>
      <c r="W478" s="85"/>
      <c r="X478" s="85"/>
      <c r="Y478" s="85"/>
      <c r="Z478" s="85"/>
      <c r="AA478" s="85"/>
      <c r="AB478" s="85"/>
      <c r="AC478" s="85"/>
      <c r="AD478" s="85"/>
      <c r="AE478" s="85"/>
      <c r="AF478" s="85"/>
      <c r="AG478" s="85"/>
      <c r="AH478" s="85"/>
      <c r="AI478" s="85"/>
      <c r="AJ478" s="53"/>
    </row>
    <row r="479" spans="1:36" ht="12.75" x14ac:dyDescent="0.2">
      <c r="A479" s="1"/>
      <c r="B479" s="82"/>
      <c r="C479" s="82"/>
      <c r="D479" s="82"/>
      <c r="E479" s="82"/>
      <c r="F479" s="83"/>
      <c r="G479" s="83"/>
      <c r="H479" s="83"/>
      <c r="I479" s="83"/>
      <c r="J479" s="83"/>
      <c r="K479" s="83"/>
      <c r="L479" s="83"/>
      <c r="M479" s="83"/>
      <c r="N479" s="83"/>
      <c r="O479" s="83"/>
      <c r="P479" s="83"/>
      <c r="Q479" s="83"/>
      <c r="R479" s="83"/>
      <c r="S479" s="83"/>
      <c r="T479" s="83"/>
      <c r="U479" s="83"/>
      <c r="V479" s="84"/>
      <c r="W479" s="85"/>
      <c r="X479" s="85"/>
      <c r="Y479" s="85"/>
      <c r="Z479" s="85"/>
      <c r="AA479" s="85"/>
      <c r="AB479" s="85"/>
      <c r="AC479" s="85"/>
      <c r="AD479" s="85"/>
      <c r="AE479" s="85"/>
      <c r="AF479" s="85"/>
      <c r="AG479" s="85"/>
      <c r="AH479" s="85"/>
      <c r="AI479" s="85"/>
      <c r="AJ479" s="53"/>
    </row>
    <row r="480" spans="1:36" ht="12.75" x14ac:dyDescent="0.2">
      <c r="A480" s="1"/>
      <c r="B480" s="82"/>
      <c r="C480" s="82"/>
      <c r="D480" s="82"/>
      <c r="E480" s="82"/>
      <c r="F480" s="83"/>
      <c r="G480" s="83"/>
      <c r="H480" s="83"/>
      <c r="I480" s="83"/>
      <c r="J480" s="83"/>
      <c r="K480" s="83"/>
      <c r="L480" s="83"/>
      <c r="M480" s="83"/>
      <c r="N480" s="83"/>
      <c r="O480" s="83"/>
      <c r="P480" s="83"/>
      <c r="Q480" s="83"/>
      <c r="R480" s="83"/>
      <c r="S480" s="83"/>
      <c r="T480" s="83"/>
      <c r="U480" s="83"/>
      <c r="V480" s="84"/>
      <c r="W480" s="85"/>
      <c r="X480" s="85"/>
      <c r="Y480" s="85"/>
      <c r="Z480" s="85"/>
      <c r="AA480" s="85"/>
      <c r="AB480" s="85"/>
      <c r="AC480" s="85"/>
      <c r="AD480" s="85"/>
      <c r="AE480" s="85"/>
      <c r="AF480" s="85"/>
      <c r="AG480" s="85"/>
      <c r="AH480" s="85"/>
      <c r="AI480" s="85"/>
      <c r="AJ480" s="53"/>
    </row>
    <row r="481" spans="1:36" ht="12.75" x14ac:dyDescent="0.2">
      <c r="A481" s="1"/>
      <c r="B481" s="82"/>
      <c r="C481" s="82"/>
      <c r="D481" s="82"/>
      <c r="E481" s="82"/>
      <c r="F481" s="83"/>
      <c r="G481" s="83"/>
      <c r="H481" s="83"/>
      <c r="I481" s="83"/>
      <c r="J481" s="83"/>
      <c r="K481" s="83"/>
      <c r="L481" s="83"/>
      <c r="M481" s="83"/>
      <c r="N481" s="83"/>
      <c r="O481" s="83"/>
      <c r="P481" s="83"/>
      <c r="Q481" s="83"/>
      <c r="R481" s="83"/>
      <c r="S481" s="83"/>
      <c r="T481" s="83"/>
      <c r="U481" s="83"/>
      <c r="V481" s="84"/>
      <c r="W481" s="85"/>
      <c r="X481" s="85"/>
      <c r="Y481" s="85"/>
      <c r="Z481" s="85"/>
      <c r="AA481" s="85"/>
      <c r="AB481" s="85"/>
      <c r="AC481" s="85"/>
      <c r="AD481" s="85"/>
      <c r="AE481" s="85"/>
      <c r="AF481" s="85"/>
      <c r="AG481" s="85"/>
      <c r="AH481" s="85"/>
      <c r="AI481" s="85"/>
      <c r="AJ481" s="53"/>
    </row>
    <row r="482" spans="1:36" ht="12.75" x14ac:dyDescent="0.2">
      <c r="A482" s="1"/>
      <c r="B482" s="82"/>
      <c r="C482" s="82"/>
      <c r="D482" s="82"/>
      <c r="E482" s="82"/>
      <c r="F482" s="83"/>
      <c r="G482" s="83"/>
      <c r="H482" s="83"/>
      <c r="I482" s="83"/>
      <c r="J482" s="83"/>
      <c r="K482" s="83"/>
      <c r="L482" s="83"/>
      <c r="M482" s="83"/>
      <c r="N482" s="83"/>
      <c r="O482" s="83"/>
      <c r="P482" s="83"/>
      <c r="Q482" s="83"/>
      <c r="R482" s="83"/>
      <c r="S482" s="83"/>
      <c r="T482" s="83"/>
      <c r="U482" s="83"/>
      <c r="V482" s="84"/>
      <c r="W482" s="85"/>
      <c r="X482" s="85"/>
      <c r="Y482" s="85"/>
      <c r="Z482" s="85"/>
      <c r="AA482" s="85"/>
      <c r="AB482" s="85"/>
      <c r="AC482" s="85"/>
      <c r="AD482" s="85"/>
      <c r="AE482" s="85"/>
      <c r="AF482" s="85"/>
      <c r="AG482" s="85"/>
      <c r="AH482" s="85"/>
      <c r="AI482" s="85"/>
      <c r="AJ482" s="53"/>
    </row>
    <row r="483" spans="1:36" ht="12.75" x14ac:dyDescent="0.2">
      <c r="A483" s="1"/>
      <c r="B483" s="82"/>
      <c r="C483" s="82"/>
      <c r="D483" s="82"/>
      <c r="E483" s="82"/>
      <c r="F483" s="83"/>
      <c r="G483" s="83"/>
      <c r="H483" s="83"/>
      <c r="I483" s="83"/>
      <c r="J483" s="83"/>
      <c r="K483" s="83"/>
      <c r="L483" s="83"/>
      <c r="M483" s="83"/>
      <c r="N483" s="83"/>
      <c r="O483" s="83"/>
      <c r="P483" s="83"/>
      <c r="Q483" s="83"/>
      <c r="R483" s="83"/>
      <c r="S483" s="83"/>
      <c r="T483" s="83"/>
      <c r="U483" s="83"/>
      <c r="V483" s="84"/>
      <c r="W483" s="85"/>
      <c r="X483" s="85"/>
      <c r="Y483" s="85"/>
      <c r="Z483" s="85"/>
      <c r="AA483" s="85"/>
      <c r="AB483" s="85"/>
      <c r="AC483" s="85"/>
      <c r="AD483" s="85"/>
      <c r="AE483" s="85"/>
      <c r="AF483" s="85"/>
      <c r="AG483" s="85"/>
      <c r="AH483" s="85"/>
      <c r="AI483" s="85"/>
      <c r="AJ483" s="53"/>
    </row>
    <row r="484" spans="1:36" ht="12.75" x14ac:dyDescent="0.2">
      <c r="A484" s="1"/>
      <c r="B484" s="82"/>
      <c r="C484" s="82"/>
      <c r="D484" s="82"/>
      <c r="E484" s="82"/>
      <c r="F484" s="83"/>
      <c r="G484" s="83"/>
      <c r="H484" s="83"/>
      <c r="I484" s="83"/>
      <c r="J484" s="83"/>
      <c r="K484" s="83"/>
      <c r="L484" s="83"/>
      <c r="M484" s="83"/>
      <c r="N484" s="83"/>
      <c r="O484" s="83"/>
      <c r="P484" s="83"/>
      <c r="Q484" s="83"/>
      <c r="R484" s="83"/>
      <c r="S484" s="83"/>
      <c r="T484" s="83"/>
      <c r="U484" s="83"/>
      <c r="V484" s="84"/>
      <c r="W484" s="85"/>
      <c r="X484" s="85"/>
      <c r="Y484" s="85"/>
      <c r="Z484" s="85"/>
      <c r="AA484" s="85"/>
      <c r="AB484" s="85"/>
      <c r="AC484" s="85"/>
      <c r="AD484" s="85"/>
      <c r="AE484" s="85"/>
      <c r="AF484" s="85"/>
      <c r="AG484" s="85"/>
      <c r="AH484" s="85"/>
      <c r="AI484" s="85"/>
      <c r="AJ484" s="53"/>
    </row>
    <row r="485" spans="1:36" ht="12.75" x14ac:dyDescent="0.2">
      <c r="A485" s="1"/>
      <c r="B485" s="82"/>
      <c r="C485" s="82"/>
      <c r="D485" s="82"/>
      <c r="E485" s="82"/>
      <c r="F485" s="83"/>
      <c r="G485" s="83"/>
      <c r="H485" s="83"/>
      <c r="I485" s="83"/>
      <c r="J485" s="83"/>
      <c r="K485" s="83"/>
      <c r="L485" s="83"/>
      <c r="M485" s="83"/>
      <c r="N485" s="83"/>
      <c r="O485" s="83"/>
      <c r="P485" s="83"/>
      <c r="Q485" s="83"/>
      <c r="R485" s="83"/>
      <c r="S485" s="83"/>
      <c r="T485" s="83"/>
      <c r="U485" s="83"/>
      <c r="V485" s="84"/>
      <c r="W485" s="85"/>
      <c r="X485" s="85"/>
      <c r="Y485" s="85"/>
      <c r="Z485" s="85"/>
      <c r="AA485" s="85"/>
      <c r="AB485" s="85"/>
      <c r="AC485" s="85"/>
      <c r="AD485" s="85"/>
      <c r="AE485" s="85"/>
      <c r="AF485" s="85"/>
      <c r="AG485" s="85"/>
      <c r="AH485" s="85"/>
      <c r="AI485" s="85"/>
      <c r="AJ485" s="53"/>
    </row>
    <row r="486" spans="1:36" ht="12.75" x14ac:dyDescent="0.2">
      <c r="A486" s="1"/>
      <c r="B486" s="82"/>
      <c r="C486" s="82"/>
      <c r="D486" s="82"/>
      <c r="E486" s="82"/>
      <c r="F486" s="83"/>
      <c r="G486" s="83"/>
      <c r="H486" s="83"/>
      <c r="I486" s="83"/>
      <c r="J486" s="83"/>
      <c r="K486" s="83"/>
      <c r="L486" s="83"/>
      <c r="M486" s="83"/>
      <c r="N486" s="83"/>
      <c r="O486" s="83"/>
      <c r="P486" s="83"/>
      <c r="Q486" s="83"/>
      <c r="R486" s="83"/>
      <c r="S486" s="83"/>
      <c r="T486" s="83"/>
      <c r="U486" s="83"/>
      <c r="V486" s="84"/>
      <c r="W486" s="85"/>
      <c r="X486" s="85"/>
      <c r="Y486" s="85"/>
      <c r="Z486" s="85"/>
      <c r="AA486" s="85"/>
      <c r="AB486" s="85"/>
      <c r="AC486" s="85"/>
      <c r="AD486" s="85"/>
      <c r="AE486" s="85"/>
      <c r="AF486" s="85"/>
      <c r="AG486" s="85"/>
      <c r="AH486" s="85"/>
      <c r="AI486" s="85"/>
      <c r="AJ486" s="53"/>
    </row>
    <row r="487" spans="1:36" ht="12.75" x14ac:dyDescent="0.2">
      <c r="A487" s="1"/>
      <c r="B487" s="82"/>
      <c r="C487" s="82"/>
      <c r="D487" s="82"/>
      <c r="E487" s="82"/>
      <c r="F487" s="83"/>
      <c r="G487" s="83"/>
      <c r="H487" s="83"/>
      <c r="I487" s="83"/>
      <c r="J487" s="83"/>
      <c r="K487" s="83"/>
      <c r="L487" s="83"/>
      <c r="M487" s="83"/>
      <c r="N487" s="83"/>
      <c r="O487" s="83"/>
      <c r="P487" s="83"/>
      <c r="Q487" s="83"/>
      <c r="R487" s="83"/>
      <c r="S487" s="83"/>
      <c r="T487" s="83"/>
      <c r="U487" s="83"/>
      <c r="V487" s="84"/>
      <c r="W487" s="85"/>
      <c r="X487" s="85"/>
      <c r="Y487" s="85"/>
      <c r="Z487" s="85"/>
      <c r="AA487" s="85"/>
      <c r="AB487" s="85"/>
      <c r="AC487" s="85"/>
      <c r="AD487" s="85"/>
      <c r="AE487" s="85"/>
      <c r="AF487" s="85"/>
      <c r="AG487" s="85"/>
      <c r="AH487" s="85"/>
      <c r="AI487" s="85"/>
      <c r="AJ487" s="53"/>
    </row>
    <row r="488" spans="1:36" ht="12.75" x14ac:dyDescent="0.2">
      <c r="A488" s="1"/>
      <c r="B488" s="82"/>
      <c r="C488" s="82"/>
      <c r="D488" s="82"/>
      <c r="E488" s="82"/>
      <c r="F488" s="83"/>
      <c r="G488" s="83"/>
      <c r="H488" s="83"/>
      <c r="I488" s="83"/>
      <c r="J488" s="83"/>
      <c r="K488" s="83"/>
      <c r="L488" s="83"/>
      <c r="M488" s="83"/>
      <c r="N488" s="83"/>
      <c r="O488" s="83"/>
      <c r="P488" s="83"/>
      <c r="Q488" s="83"/>
      <c r="R488" s="83"/>
      <c r="S488" s="83"/>
      <c r="T488" s="83"/>
      <c r="U488" s="83"/>
      <c r="V488" s="84"/>
      <c r="W488" s="85"/>
      <c r="X488" s="85"/>
      <c r="Y488" s="85"/>
      <c r="Z488" s="85"/>
      <c r="AA488" s="85"/>
      <c r="AB488" s="85"/>
      <c r="AC488" s="85"/>
      <c r="AD488" s="85"/>
      <c r="AE488" s="85"/>
      <c r="AF488" s="85"/>
      <c r="AG488" s="85"/>
      <c r="AH488" s="85"/>
      <c r="AI488" s="85"/>
      <c r="AJ488" s="53"/>
    </row>
    <row r="489" spans="1:36" ht="12.75" x14ac:dyDescent="0.2">
      <c r="A489" s="1"/>
      <c r="B489" s="82"/>
      <c r="C489" s="82"/>
      <c r="D489" s="82"/>
      <c r="E489" s="82"/>
      <c r="F489" s="83"/>
      <c r="G489" s="83"/>
      <c r="H489" s="83"/>
      <c r="I489" s="83"/>
      <c r="J489" s="83"/>
      <c r="K489" s="83"/>
      <c r="L489" s="83"/>
      <c r="M489" s="83"/>
      <c r="N489" s="83"/>
      <c r="O489" s="83"/>
      <c r="P489" s="83"/>
      <c r="Q489" s="83"/>
      <c r="R489" s="83"/>
      <c r="S489" s="83"/>
      <c r="T489" s="83"/>
      <c r="U489" s="83"/>
      <c r="V489" s="84"/>
      <c r="W489" s="85"/>
      <c r="X489" s="85"/>
      <c r="Y489" s="85"/>
      <c r="Z489" s="85"/>
      <c r="AA489" s="85"/>
      <c r="AB489" s="85"/>
      <c r="AC489" s="85"/>
      <c r="AD489" s="85"/>
      <c r="AE489" s="85"/>
      <c r="AF489" s="85"/>
      <c r="AG489" s="85"/>
      <c r="AH489" s="85"/>
      <c r="AI489" s="85"/>
      <c r="AJ489" s="53"/>
    </row>
    <row r="490" spans="1:36" ht="12.75" x14ac:dyDescent="0.2">
      <c r="A490" s="1"/>
      <c r="B490" s="82"/>
      <c r="C490" s="82"/>
      <c r="D490" s="82"/>
      <c r="E490" s="82"/>
      <c r="F490" s="83"/>
      <c r="G490" s="83"/>
      <c r="H490" s="83"/>
      <c r="I490" s="83"/>
      <c r="J490" s="83"/>
      <c r="K490" s="83"/>
      <c r="L490" s="83"/>
      <c r="M490" s="83"/>
      <c r="N490" s="83"/>
      <c r="O490" s="83"/>
      <c r="P490" s="83"/>
      <c r="Q490" s="83"/>
      <c r="R490" s="83"/>
      <c r="S490" s="83"/>
      <c r="T490" s="83"/>
      <c r="U490" s="83"/>
      <c r="V490" s="84"/>
      <c r="W490" s="85"/>
      <c r="X490" s="85"/>
      <c r="Y490" s="85"/>
      <c r="Z490" s="85"/>
      <c r="AA490" s="85"/>
      <c r="AB490" s="85"/>
      <c r="AC490" s="85"/>
      <c r="AD490" s="85"/>
      <c r="AE490" s="85"/>
      <c r="AF490" s="85"/>
      <c r="AG490" s="85"/>
      <c r="AH490" s="85"/>
      <c r="AI490" s="85"/>
      <c r="AJ490" s="53"/>
    </row>
    <row r="491" spans="1:36" ht="12.75" x14ac:dyDescent="0.2">
      <c r="A491" s="1"/>
      <c r="B491" s="82"/>
      <c r="C491" s="82"/>
      <c r="D491" s="82"/>
      <c r="E491" s="82"/>
      <c r="F491" s="83"/>
      <c r="G491" s="83"/>
      <c r="H491" s="83"/>
      <c r="I491" s="83"/>
      <c r="J491" s="83"/>
      <c r="K491" s="83"/>
      <c r="L491" s="83"/>
      <c r="M491" s="83"/>
      <c r="N491" s="83"/>
      <c r="O491" s="83"/>
      <c r="P491" s="83"/>
      <c r="Q491" s="83"/>
      <c r="R491" s="83"/>
      <c r="S491" s="83"/>
      <c r="T491" s="83"/>
      <c r="U491" s="83"/>
      <c r="V491" s="84"/>
      <c r="W491" s="85"/>
      <c r="X491" s="85"/>
      <c r="Y491" s="85"/>
      <c r="Z491" s="85"/>
      <c r="AA491" s="85"/>
      <c r="AB491" s="85"/>
      <c r="AC491" s="85"/>
      <c r="AD491" s="85"/>
      <c r="AE491" s="85"/>
      <c r="AF491" s="85"/>
      <c r="AG491" s="85"/>
      <c r="AH491" s="85"/>
      <c r="AI491" s="85"/>
      <c r="AJ491" s="53"/>
    </row>
    <row r="492" spans="1:36" ht="12.75" x14ac:dyDescent="0.2">
      <c r="A492" s="1"/>
      <c r="B492" s="82"/>
      <c r="C492" s="82"/>
      <c r="D492" s="82"/>
      <c r="E492" s="82"/>
      <c r="F492" s="83"/>
      <c r="G492" s="83"/>
      <c r="H492" s="83"/>
      <c r="I492" s="83"/>
      <c r="J492" s="83"/>
      <c r="K492" s="83"/>
      <c r="L492" s="83"/>
      <c r="M492" s="83"/>
      <c r="N492" s="83"/>
      <c r="O492" s="83"/>
      <c r="P492" s="83"/>
      <c r="Q492" s="83"/>
      <c r="R492" s="83"/>
      <c r="S492" s="83"/>
      <c r="T492" s="83"/>
      <c r="U492" s="83"/>
      <c r="V492" s="84"/>
      <c r="W492" s="85"/>
      <c r="X492" s="85"/>
      <c r="Y492" s="85"/>
      <c r="Z492" s="85"/>
      <c r="AA492" s="85"/>
      <c r="AB492" s="85"/>
      <c r="AC492" s="85"/>
      <c r="AD492" s="85"/>
      <c r="AE492" s="85"/>
      <c r="AF492" s="85"/>
      <c r="AG492" s="85"/>
      <c r="AH492" s="85"/>
      <c r="AI492" s="85"/>
      <c r="AJ492" s="53"/>
    </row>
    <row r="493" spans="1:36" ht="12.75" x14ac:dyDescent="0.2">
      <c r="A493" s="1"/>
      <c r="B493" s="82"/>
      <c r="C493" s="82"/>
      <c r="D493" s="82"/>
      <c r="E493" s="82"/>
      <c r="F493" s="83"/>
      <c r="G493" s="83"/>
      <c r="H493" s="83"/>
      <c r="I493" s="83"/>
      <c r="J493" s="83"/>
      <c r="K493" s="83"/>
      <c r="L493" s="83"/>
      <c r="M493" s="83"/>
      <c r="N493" s="83"/>
      <c r="O493" s="83"/>
      <c r="P493" s="83"/>
      <c r="Q493" s="83"/>
      <c r="R493" s="83"/>
      <c r="S493" s="83"/>
      <c r="T493" s="83"/>
      <c r="U493" s="83"/>
      <c r="V493" s="84"/>
      <c r="W493" s="85"/>
      <c r="X493" s="85"/>
      <c r="Y493" s="85"/>
      <c r="Z493" s="85"/>
      <c r="AA493" s="85"/>
      <c r="AB493" s="85"/>
      <c r="AC493" s="85"/>
      <c r="AD493" s="85"/>
      <c r="AE493" s="85"/>
      <c r="AF493" s="85"/>
      <c r="AG493" s="85"/>
      <c r="AH493" s="85"/>
      <c r="AI493" s="85"/>
      <c r="AJ493" s="53"/>
    </row>
    <row r="494" spans="1:36" ht="12.75" x14ac:dyDescent="0.2">
      <c r="A494" s="1"/>
      <c r="B494" s="82"/>
      <c r="C494" s="82"/>
      <c r="D494" s="82"/>
      <c r="E494" s="82"/>
      <c r="F494" s="83"/>
      <c r="G494" s="83"/>
      <c r="H494" s="83"/>
      <c r="I494" s="83"/>
      <c r="J494" s="83"/>
      <c r="K494" s="83"/>
      <c r="L494" s="83"/>
      <c r="M494" s="83"/>
      <c r="N494" s="83"/>
      <c r="O494" s="83"/>
      <c r="P494" s="83"/>
      <c r="Q494" s="83"/>
      <c r="R494" s="83"/>
      <c r="S494" s="83"/>
      <c r="T494" s="83"/>
      <c r="U494" s="83"/>
      <c r="V494" s="84"/>
      <c r="W494" s="85"/>
      <c r="X494" s="85"/>
      <c r="Y494" s="85"/>
      <c r="Z494" s="85"/>
      <c r="AA494" s="85"/>
      <c r="AB494" s="85"/>
      <c r="AC494" s="85"/>
      <c r="AD494" s="85"/>
      <c r="AE494" s="85"/>
      <c r="AF494" s="85"/>
      <c r="AG494" s="85"/>
      <c r="AH494" s="85"/>
      <c r="AI494" s="85"/>
      <c r="AJ494" s="53"/>
    </row>
    <row r="495" spans="1:36" ht="12.75" x14ac:dyDescent="0.2">
      <c r="A495" s="1"/>
      <c r="B495" s="82"/>
      <c r="C495" s="82"/>
      <c r="D495" s="82"/>
      <c r="E495" s="82"/>
      <c r="F495" s="83"/>
      <c r="G495" s="83"/>
      <c r="H495" s="83"/>
      <c r="I495" s="83"/>
      <c r="J495" s="83"/>
      <c r="K495" s="83"/>
      <c r="L495" s="83"/>
      <c r="M495" s="83"/>
      <c r="N495" s="83"/>
      <c r="O495" s="83"/>
      <c r="P495" s="83"/>
      <c r="Q495" s="83"/>
      <c r="R495" s="83"/>
      <c r="S495" s="83"/>
      <c r="T495" s="83"/>
      <c r="U495" s="83"/>
      <c r="V495" s="84"/>
      <c r="W495" s="85"/>
      <c r="X495" s="85"/>
      <c r="Y495" s="85"/>
      <c r="Z495" s="85"/>
      <c r="AA495" s="85"/>
      <c r="AB495" s="85"/>
      <c r="AC495" s="85"/>
      <c r="AD495" s="85"/>
      <c r="AE495" s="85"/>
      <c r="AF495" s="85"/>
      <c r="AG495" s="85"/>
      <c r="AH495" s="85"/>
      <c r="AI495" s="85"/>
      <c r="AJ495" s="53"/>
    </row>
    <row r="496" spans="1:36" ht="12.75" x14ac:dyDescent="0.2">
      <c r="A496" s="1"/>
      <c r="B496" s="82"/>
      <c r="C496" s="82"/>
      <c r="D496" s="82"/>
      <c r="E496" s="82"/>
      <c r="F496" s="83"/>
      <c r="G496" s="83"/>
      <c r="H496" s="83"/>
      <c r="I496" s="83"/>
      <c r="J496" s="83"/>
      <c r="K496" s="83"/>
      <c r="L496" s="83"/>
      <c r="M496" s="83"/>
      <c r="N496" s="83"/>
      <c r="O496" s="83"/>
      <c r="P496" s="83"/>
      <c r="Q496" s="83"/>
      <c r="R496" s="83"/>
      <c r="S496" s="83"/>
      <c r="T496" s="83"/>
      <c r="U496" s="83"/>
      <c r="V496" s="84"/>
      <c r="W496" s="85"/>
      <c r="X496" s="85"/>
      <c r="Y496" s="85"/>
      <c r="Z496" s="85"/>
      <c r="AA496" s="85"/>
      <c r="AB496" s="85"/>
      <c r="AC496" s="85"/>
      <c r="AD496" s="85"/>
      <c r="AE496" s="85"/>
      <c r="AF496" s="85"/>
      <c r="AG496" s="85"/>
      <c r="AH496" s="85"/>
      <c r="AI496" s="85"/>
      <c r="AJ496" s="53"/>
    </row>
    <row r="497" spans="1:36" ht="12.75" x14ac:dyDescent="0.2">
      <c r="A497" s="1"/>
      <c r="B497" s="82"/>
      <c r="C497" s="82"/>
      <c r="D497" s="82"/>
      <c r="E497" s="82"/>
      <c r="F497" s="83"/>
      <c r="G497" s="83"/>
      <c r="H497" s="83"/>
      <c r="I497" s="83"/>
      <c r="J497" s="83"/>
      <c r="K497" s="83"/>
      <c r="L497" s="83"/>
      <c r="M497" s="83"/>
      <c r="N497" s="83"/>
      <c r="O497" s="83"/>
      <c r="P497" s="83"/>
      <c r="Q497" s="83"/>
      <c r="R497" s="83"/>
      <c r="S497" s="83"/>
      <c r="T497" s="83"/>
      <c r="U497" s="83"/>
      <c r="V497" s="84"/>
      <c r="W497" s="85"/>
      <c r="X497" s="85"/>
      <c r="Y497" s="85"/>
      <c r="Z497" s="85"/>
      <c r="AA497" s="85"/>
      <c r="AB497" s="85"/>
      <c r="AC497" s="85"/>
      <c r="AD497" s="85"/>
      <c r="AE497" s="85"/>
      <c r="AF497" s="85"/>
      <c r="AG497" s="85"/>
      <c r="AH497" s="85"/>
      <c r="AI497" s="85"/>
      <c r="AJ497" s="53"/>
    </row>
    <row r="498" spans="1:36" ht="12.75" x14ac:dyDescent="0.2">
      <c r="A498" s="1"/>
      <c r="B498" s="82"/>
      <c r="C498" s="82"/>
      <c r="D498" s="82"/>
      <c r="E498" s="82"/>
      <c r="F498" s="83"/>
      <c r="G498" s="83"/>
      <c r="H498" s="83"/>
      <c r="I498" s="83"/>
      <c r="J498" s="83"/>
      <c r="K498" s="83"/>
      <c r="L498" s="83"/>
      <c r="M498" s="83"/>
      <c r="N498" s="83"/>
      <c r="O498" s="83"/>
      <c r="P498" s="83"/>
      <c r="Q498" s="83"/>
      <c r="R498" s="83"/>
      <c r="S498" s="83"/>
      <c r="T498" s="83"/>
      <c r="U498" s="83"/>
      <c r="V498" s="84"/>
      <c r="W498" s="85"/>
      <c r="X498" s="85"/>
      <c r="Y498" s="85"/>
      <c r="Z498" s="85"/>
      <c r="AA498" s="85"/>
      <c r="AB498" s="85"/>
      <c r="AC498" s="85"/>
      <c r="AD498" s="85"/>
      <c r="AE498" s="85"/>
      <c r="AF498" s="85"/>
      <c r="AG498" s="85"/>
      <c r="AH498" s="85"/>
      <c r="AI498" s="85"/>
      <c r="AJ498" s="53"/>
    </row>
    <row r="499" spans="1:36" ht="12.75" x14ac:dyDescent="0.2">
      <c r="A499" s="1"/>
      <c r="B499" s="82"/>
      <c r="C499" s="82"/>
      <c r="D499" s="82"/>
      <c r="E499" s="82"/>
      <c r="F499" s="83"/>
      <c r="G499" s="83"/>
      <c r="H499" s="83"/>
      <c r="I499" s="83"/>
      <c r="J499" s="83"/>
      <c r="K499" s="83"/>
      <c r="L499" s="83"/>
      <c r="M499" s="83"/>
      <c r="N499" s="83"/>
      <c r="O499" s="83"/>
      <c r="P499" s="83"/>
      <c r="Q499" s="83"/>
      <c r="R499" s="83"/>
      <c r="S499" s="83"/>
      <c r="T499" s="83"/>
      <c r="U499" s="83"/>
      <c r="V499" s="84"/>
      <c r="W499" s="85"/>
      <c r="X499" s="85"/>
      <c r="Y499" s="85"/>
      <c r="Z499" s="85"/>
      <c r="AA499" s="85"/>
      <c r="AB499" s="85"/>
      <c r="AC499" s="85"/>
      <c r="AD499" s="85"/>
      <c r="AE499" s="85"/>
      <c r="AF499" s="85"/>
      <c r="AG499" s="85"/>
      <c r="AH499" s="85"/>
      <c r="AI499" s="85"/>
      <c r="AJ499" s="53"/>
    </row>
    <row r="500" spans="1:36" ht="12.75" x14ac:dyDescent="0.2">
      <c r="A500" s="1"/>
      <c r="B500" s="82"/>
      <c r="C500" s="82"/>
      <c r="D500" s="82"/>
      <c r="E500" s="82"/>
      <c r="F500" s="83"/>
      <c r="G500" s="83"/>
      <c r="H500" s="83"/>
      <c r="I500" s="83"/>
      <c r="J500" s="83"/>
      <c r="K500" s="83"/>
      <c r="L500" s="83"/>
      <c r="M500" s="83"/>
      <c r="N500" s="83"/>
      <c r="O500" s="83"/>
      <c r="P500" s="83"/>
      <c r="Q500" s="83"/>
      <c r="R500" s="83"/>
      <c r="S500" s="83"/>
      <c r="T500" s="83"/>
      <c r="U500" s="83"/>
      <c r="V500" s="84"/>
      <c r="W500" s="85"/>
      <c r="X500" s="85"/>
      <c r="Y500" s="85"/>
      <c r="Z500" s="85"/>
      <c r="AA500" s="85"/>
      <c r="AB500" s="85"/>
      <c r="AC500" s="85"/>
      <c r="AD500" s="85"/>
      <c r="AE500" s="85"/>
      <c r="AF500" s="85"/>
      <c r="AG500" s="85"/>
      <c r="AH500" s="85"/>
      <c r="AI500" s="85"/>
      <c r="AJ500" s="53"/>
    </row>
    <row r="501" spans="1:36" ht="12.75" x14ac:dyDescent="0.2">
      <c r="A501" s="1"/>
      <c r="B501" s="82"/>
      <c r="C501" s="82"/>
      <c r="D501" s="82"/>
      <c r="E501" s="82"/>
      <c r="F501" s="83"/>
      <c r="G501" s="83"/>
      <c r="H501" s="83"/>
      <c r="I501" s="83"/>
      <c r="J501" s="83"/>
      <c r="K501" s="83"/>
      <c r="L501" s="83"/>
      <c r="M501" s="83"/>
      <c r="N501" s="83"/>
      <c r="O501" s="83"/>
      <c r="P501" s="83"/>
      <c r="Q501" s="83"/>
      <c r="R501" s="83"/>
      <c r="S501" s="83"/>
      <c r="T501" s="83"/>
      <c r="U501" s="83"/>
      <c r="V501" s="84"/>
      <c r="W501" s="85"/>
      <c r="X501" s="85"/>
      <c r="Y501" s="85"/>
      <c r="Z501" s="85"/>
      <c r="AA501" s="85"/>
      <c r="AB501" s="85"/>
      <c r="AC501" s="85"/>
      <c r="AD501" s="85"/>
      <c r="AE501" s="85"/>
      <c r="AF501" s="85"/>
      <c r="AG501" s="85"/>
      <c r="AH501" s="85"/>
      <c r="AI501" s="85"/>
      <c r="AJ501" s="53"/>
    </row>
    <row r="502" spans="1:36" ht="12.75" x14ac:dyDescent="0.2">
      <c r="A502" s="1"/>
      <c r="B502" s="82"/>
      <c r="C502" s="82"/>
      <c r="D502" s="82"/>
      <c r="E502" s="82"/>
      <c r="F502" s="83"/>
      <c r="G502" s="83"/>
      <c r="H502" s="83"/>
      <c r="I502" s="83"/>
      <c r="J502" s="83"/>
      <c r="K502" s="83"/>
      <c r="L502" s="83"/>
      <c r="M502" s="83"/>
      <c r="N502" s="83"/>
      <c r="O502" s="83"/>
      <c r="P502" s="83"/>
      <c r="Q502" s="83"/>
      <c r="R502" s="83"/>
      <c r="S502" s="83"/>
      <c r="T502" s="83"/>
      <c r="U502" s="83"/>
      <c r="V502" s="84"/>
      <c r="W502" s="85"/>
      <c r="X502" s="85"/>
      <c r="Y502" s="85"/>
      <c r="Z502" s="85"/>
      <c r="AA502" s="85"/>
      <c r="AB502" s="85"/>
      <c r="AC502" s="85"/>
      <c r="AD502" s="85"/>
      <c r="AE502" s="85"/>
      <c r="AF502" s="85"/>
      <c r="AG502" s="85"/>
      <c r="AH502" s="85"/>
      <c r="AI502" s="85"/>
      <c r="AJ502" s="53"/>
    </row>
    <row r="503" spans="1:36" ht="12.75" x14ac:dyDescent="0.2">
      <c r="A503" s="1"/>
      <c r="B503" s="82"/>
      <c r="C503" s="82"/>
      <c r="D503" s="82"/>
      <c r="E503" s="82"/>
      <c r="F503" s="83"/>
      <c r="G503" s="83"/>
      <c r="H503" s="83"/>
      <c r="I503" s="83"/>
      <c r="J503" s="83"/>
      <c r="K503" s="83"/>
      <c r="L503" s="83"/>
      <c r="M503" s="83"/>
      <c r="N503" s="83"/>
      <c r="O503" s="83"/>
      <c r="P503" s="83"/>
      <c r="Q503" s="83"/>
      <c r="R503" s="83"/>
      <c r="S503" s="83"/>
      <c r="T503" s="83"/>
      <c r="U503" s="83"/>
      <c r="V503" s="84"/>
      <c r="W503" s="85"/>
      <c r="X503" s="85"/>
      <c r="Y503" s="85"/>
      <c r="Z503" s="85"/>
      <c r="AA503" s="85"/>
      <c r="AB503" s="85"/>
      <c r="AC503" s="85"/>
      <c r="AD503" s="85"/>
      <c r="AE503" s="85"/>
      <c r="AF503" s="85"/>
      <c r="AG503" s="85"/>
      <c r="AH503" s="85"/>
      <c r="AI503" s="85"/>
      <c r="AJ503" s="53"/>
    </row>
    <row r="504" spans="1:36" ht="12.75" x14ac:dyDescent="0.2">
      <c r="A504" s="1"/>
      <c r="B504" s="82"/>
      <c r="C504" s="82"/>
      <c r="D504" s="82"/>
      <c r="E504" s="82"/>
      <c r="F504" s="83"/>
      <c r="G504" s="83"/>
      <c r="H504" s="83"/>
      <c r="I504" s="83"/>
      <c r="J504" s="83"/>
      <c r="K504" s="83"/>
      <c r="L504" s="83"/>
      <c r="M504" s="83"/>
      <c r="N504" s="83"/>
      <c r="O504" s="83"/>
      <c r="P504" s="83"/>
      <c r="Q504" s="83"/>
      <c r="R504" s="83"/>
      <c r="S504" s="83"/>
      <c r="T504" s="83"/>
      <c r="U504" s="83"/>
      <c r="V504" s="84"/>
      <c r="W504" s="85"/>
      <c r="X504" s="85"/>
      <c r="Y504" s="85"/>
      <c r="Z504" s="85"/>
      <c r="AA504" s="85"/>
      <c r="AB504" s="85"/>
      <c r="AC504" s="85"/>
      <c r="AD504" s="85"/>
      <c r="AE504" s="85"/>
      <c r="AF504" s="85"/>
      <c r="AG504" s="85"/>
      <c r="AH504" s="85"/>
      <c r="AI504" s="85"/>
      <c r="AJ504" s="53"/>
    </row>
    <row r="505" spans="1:36" ht="12.75" x14ac:dyDescent="0.2">
      <c r="A505" s="1"/>
      <c r="B505" s="82"/>
      <c r="C505" s="82"/>
      <c r="D505" s="82"/>
      <c r="E505" s="82"/>
      <c r="F505" s="83"/>
      <c r="G505" s="83"/>
      <c r="H505" s="83"/>
      <c r="I505" s="83"/>
      <c r="J505" s="83"/>
      <c r="K505" s="83"/>
      <c r="L505" s="83"/>
      <c r="M505" s="83"/>
      <c r="N505" s="83"/>
      <c r="O505" s="83"/>
      <c r="P505" s="83"/>
      <c r="Q505" s="83"/>
      <c r="R505" s="83"/>
      <c r="S505" s="83"/>
      <c r="T505" s="83"/>
      <c r="U505" s="83"/>
      <c r="V505" s="84"/>
      <c r="W505" s="85"/>
      <c r="X505" s="85"/>
      <c r="Y505" s="85"/>
      <c r="Z505" s="85"/>
      <c r="AA505" s="85"/>
      <c r="AB505" s="85"/>
      <c r="AC505" s="85"/>
      <c r="AD505" s="85"/>
      <c r="AE505" s="85"/>
      <c r="AF505" s="85"/>
      <c r="AG505" s="85"/>
      <c r="AH505" s="85"/>
      <c r="AI505" s="85"/>
      <c r="AJ505" s="53"/>
    </row>
    <row r="506" spans="1:36" ht="12.75" x14ac:dyDescent="0.2">
      <c r="A506" s="1"/>
      <c r="B506" s="82"/>
      <c r="C506" s="82"/>
      <c r="D506" s="82"/>
      <c r="E506" s="82"/>
      <c r="F506" s="83"/>
      <c r="G506" s="83"/>
      <c r="H506" s="83"/>
      <c r="I506" s="83"/>
      <c r="J506" s="83"/>
      <c r="K506" s="83"/>
      <c r="L506" s="83"/>
      <c r="M506" s="83"/>
      <c r="N506" s="83"/>
      <c r="O506" s="83"/>
      <c r="P506" s="83"/>
      <c r="Q506" s="83"/>
      <c r="R506" s="83"/>
      <c r="S506" s="83"/>
      <c r="T506" s="83"/>
      <c r="U506" s="83"/>
      <c r="V506" s="84"/>
      <c r="W506" s="85"/>
      <c r="X506" s="85"/>
      <c r="Y506" s="85"/>
      <c r="Z506" s="85"/>
      <c r="AA506" s="85"/>
      <c r="AB506" s="85"/>
      <c r="AC506" s="85"/>
      <c r="AD506" s="85"/>
      <c r="AE506" s="85"/>
      <c r="AF506" s="85"/>
      <c r="AG506" s="85"/>
      <c r="AH506" s="85"/>
      <c r="AI506" s="85"/>
      <c r="AJ506" s="53"/>
    </row>
    <row r="507" spans="1:36" ht="12.75" x14ac:dyDescent="0.2">
      <c r="A507" s="1"/>
      <c r="B507" s="82"/>
      <c r="C507" s="82"/>
      <c r="D507" s="82"/>
      <c r="E507" s="82"/>
      <c r="F507" s="83"/>
      <c r="G507" s="83"/>
      <c r="H507" s="83"/>
      <c r="I507" s="83"/>
      <c r="J507" s="83"/>
      <c r="K507" s="83"/>
      <c r="L507" s="83"/>
      <c r="M507" s="83"/>
      <c r="N507" s="83"/>
      <c r="O507" s="83"/>
      <c r="P507" s="83"/>
      <c r="Q507" s="83"/>
      <c r="R507" s="83"/>
      <c r="S507" s="83"/>
      <c r="T507" s="83"/>
      <c r="U507" s="83"/>
      <c r="V507" s="84"/>
      <c r="W507" s="85"/>
      <c r="X507" s="85"/>
      <c r="Y507" s="85"/>
      <c r="Z507" s="85"/>
      <c r="AA507" s="85"/>
      <c r="AB507" s="85"/>
      <c r="AC507" s="85"/>
      <c r="AD507" s="85"/>
      <c r="AE507" s="85"/>
      <c r="AF507" s="85"/>
      <c r="AG507" s="85"/>
      <c r="AH507" s="85"/>
      <c r="AI507" s="85"/>
      <c r="AJ507" s="53"/>
    </row>
    <row r="508" spans="1:36" ht="12.75" x14ac:dyDescent="0.2">
      <c r="A508" s="1"/>
      <c r="B508" s="82"/>
      <c r="C508" s="82"/>
      <c r="D508" s="82"/>
      <c r="E508" s="82"/>
      <c r="F508" s="83"/>
      <c r="G508" s="83"/>
      <c r="H508" s="83"/>
      <c r="I508" s="83"/>
      <c r="J508" s="83"/>
      <c r="K508" s="83"/>
      <c r="L508" s="83"/>
      <c r="M508" s="83"/>
      <c r="N508" s="83"/>
      <c r="O508" s="83"/>
      <c r="P508" s="83"/>
      <c r="Q508" s="83"/>
      <c r="R508" s="83"/>
      <c r="S508" s="83"/>
      <c r="T508" s="83"/>
      <c r="U508" s="83"/>
      <c r="V508" s="84"/>
      <c r="W508" s="85"/>
      <c r="X508" s="85"/>
      <c r="Y508" s="85"/>
      <c r="Z508" s="85"/>
      <c r="AA508" s="85"/>
      <c r="AB508" s="85"/>
      <c r="AC508" s="85"/>
      <c r="AD508" s="85"/>
      <c r="AE508" s="85"/>
      <c r="AF508" s="85"/>
      <c r="AG508" s="85"/>
      <c r="AH508" s="85"/>
      <c r="AI508" s="85"/>
      <c r="AJ508" s="53"/>
    </row>
    <row r="509" spans="1:36" ht="12.75" x14ac:dyDescent="0.2">
      <c r="A509" s="1"/>
      <c r="B509" s="82"/>
      <c r="C509" s="82"/>
      <c r="D509" s="82"/>
      <c r="E509" s="82"/>
      <c r="F509" s="83"/>
      <c r="G509" s="83"/>
      <c r="H509" s="83"/>
      <c r="I509" s="83"/>
      <c r="J509" s="83"/>
      <c r="K509" s="83"/>
      <c r="L509" s="83"/>
      <c r="M509" s="83"/>
      <c r="N509" s="83"/>
      <c r="O509" s="83"/>
      <c r="P509" s="83"/>
      <c r="Q509" s="83"/>
      <c r="R509" s="83"/>
      <c r="S509" s="83"/>
      <c r="T509" s="83"/>
      <c r="U509" s="83"/>
      <c r="V509" s="84"/>
      <c r="W509" s="85"/>
      <c r="X509" s="85"/>
      <c r="Y509" s="85"/>
      <c r="Z509" s="85"/>
      <c r="AA509" s="85"/>
      <c r="AB509" s="85"/>
      <c r="AC509" s="85"/>
      <c r="AD509" s="85"/>
      <c r="AE509" s="85"/>
      <c r="AF509" s="85"/>
      <c r="AG509" s="85"/>
      <c r="AH509" s="85"/>
      <c r="AI509" s="85"/>
      <c r="AJ509" s="53"/>
    </row>
    <row r="510" spans="1:36" ht="12.75" x14ac:dyDescent="0.2">
      <c r="A510" s="1"/>
      <c r="B510" s="82"/>
      <c r="C510" s="82"/>
      <c r="D510" s="82"/>
      <c r="E510" s="82"/>
      <c r="F510" s="83"/>
      <c r="G510" s="83"/>
      <c r="H510" s="83"/>
      <c r="I510" s="83"/>
      <c r="J510" s="83"/>
      <c r="K510" s="83"/>
      <c r="L510" s="83"/>
      <c r="M510" s="83"/>
      <c r="N510" s="83"/>
      <c r="O510" s="83"/>
      <c r="P510" s="83"/>
      <c r="Q510" s="83"/>
      <c r="R510" s="83"/>
      <c r="S510" s="83"/>
      <c r="T510" s="83"/>
      <c r="U510" s="83"/>
      <c r="V510" s="84"/>
      <c r="W510" s="85"/>
      <c r="X510" s="85"/>
      <c r="Y510" s="85"/>
      <c r="Z510" s="85"/>
      <c r="AA510" s="85"/>
      <c r="AB510" s="85"/>
      <c r="AC510" s="85"/>
      <c r="AD510" s="85"/>
      <c r="AE510" s="85"/>
      <c r="AF510" s="85"/>
      <c r="AG510" s="85"/>
      <c r="AH510" s="85"/>
      <c r="AI510" s="85"/>
      <c r="AJ510" s="53"/>
    </row>
    <row r="511" spans="1:36" ht="12.75" x14ac:dyDescent="0.2">
      <c r="A511" s="1"/>
      <c r="B511" s="82"/>
      <c r="C511" s="82"/>
      <c r="D511" s="82"/>
      <c r="E511" s="82"/>
      <c r="F511" s="83"/>
      <c r="G511" s="83"/>
      <c r="H511" s="83"/>
      <c r="I511" s="83"/>
      <c r="J511" s="83"/>
      <c r="K511" s="83"/>
      <c r="L511" s="83"/>
      <c r="M511" s="83"/>
      <c r="N511" s="83"/>
      <c r="O511" s="83"/>
      <c r="P511" s="83"/>
      <c r="Q511" s="83"/>
      <c r="R511" s="83"/>
      <c r="S511" s="83"/>
      <c r="T511" s="83"/>
      <c r="U511" s="83"/>
      <c r="V511" s="84"/>
      <c r="W511" s="85"/>
      <c r="X511" s="85"/>
      <c r="Y511" s="85"/>
      <c r="Z511" s="85"/>
      <c r="AA511" s="85"/>
      <c r="AB511" s="85"/>
      <c r="AC511" s="85"/>
      <c r="AD511" s="85"/>
      <c r="AE511" s="85"/>
      <c r="AF511" s="85"/>
      <c r="AG511" s="85"/>
      <c r="AH511" s="85"/>
      <c r="AI511" s="85"/>
      <c r="AJ511" s="53"/>
    </row>
    <row r="512" spans="1:36" ht="12.75" x14ac:dyDescent="0.2">
      <c r="A512" s="1"/>
      <c r="B512" s="82"/>
      <c r="C512" s="82"/>
      <c r="D512" s="82"/>
      <c r="E512" s="82"/>
      <c r="F512" s="83"/>
      <c r="G512" s="83"/>
      <c r="H512" s="83"/>
      <c r="I512" s="83"/>
      <c r="J512" s="83"/>
      <c r="K512" s="83"/>
      <c r="L512" s="83"/>
      <c r="M512" s="83"/>
      <c r="N512" s="83"/>
      <c r="O512" s="83"/>
      <c r="P512" s="83"/>
      <c r="Q512" s="83"/>
      <c r="R512" s="83"/>
      <c r="S512" s="83"/>
      <c r="T512" s="83"/>
      <c r="U512" s="83"/>
      <c r="V512" s="84"/>
      <c r="W512" s="85"/>
      <c r="X512" s="85"/>
      <c r="Y512" s="85"/>
      <c r="Z512" s="85"/>
      <c r="AA512" s="85"/>
      <c r="AB512" s="85"/>
      <c r="AC512" s="85"/>
      <c r="AD512" s="85"/>
      <c r="AE512" s="85"/>
      <c r="AF512" s="85"/>
      <c r="AG512" s="85"/>
      <c r="AH512" s="85"/>
      <c r="AI512" s="85"/>
      <c r="AJ512" s="53"/>
    </row>
    <row r="513" spans="1:36" ht="12.75" x14ac:dyDescent="0.2">
      <c r="A513" s="1"/>
      <c r="B513" s="82"/>
      <c r="C513" s="82"/>
      <c r="D513" s="82"/>
      <c r="E513" s="82"/>
      <c r="F513" s="83"/>
      <c r="G513" s="83"/>
      <c r="H513" s="83"/>
      <c r="I513" s="83"/>
      <c r="J513" s="83"/>
      <c r="K513" s="83"/>
      <c r="L513" s="83"/>
      <c r="M513" s="83"/>
      <c r="N513" s="83"/>
      <c r="O513" s="83"/>
      <c r="P513" s="83"/>
      <c r="Q513" s="83"/>
      <c r="R513" s="83"/>
      <c r="S513" s="83"/>
      <c r="T513" s="83"/>
      <c r="U513" s="83"/>
      <c r="V513" s="84"/>
      <c r="W513" s="85"/>
      <c r="X513" s="85"/>
      <c r="Y513" s="85"/>
      <c r="Z513" s="85"/>
      <c r="AA513" s="85"/>
      <c r="AB513" s="85"/>
      <c r="AC513" s="85"/>
      <c r="AD513" s="85"/>
      <c r="AE513" s="85"/>
      <c r="AF513" s="85"/>
      <c r="AG513" s="85"/>
      <c r="AH513" s="85"/>
      <c r="AI513" s="85"/>
      <c r="AJ513" s="53"/>
    </row>
    <row r="514" spans="1:36" ht="12.75" x14ac:dyDescent="0.2">
      <c r="A514" s="1"/>
      <c r="B514" s="82"/>
      <c r="C514" s="82"/>
      <c r="D514" s="82"/>
      <c r="E514" s="82"/>
      <c r="F514" s="83"/>
      <c r="G514" s="83"/>
      <c r="H514" s="83"/>
      <c r="I514" s="83"/>
      <c r="J514" s="83"/>
      <c r="K514" s="83"/>
      <c r="L514" s="83"/>
      <c r="M514" s="83"/>
      <c r="N514" s="83"/>
      <c r="O514" s="83"/>
      <c r="P514" s="83"/>
      <c r="Q514" s="83"/>
      <c r="R514" s="83"/>
      <c r="S514" s="83"/>
      <c r="T514" s="83"/>
      <c r="U514" s="83"/>
      <c r="V514" s="84"/>
      <c r="W514" s="85"/>
      <c r="X514" s="85"/>
      <c r="Y514" s="85"/>
      <c r="Z514" s="85"/>
      <c r="AA514" s="85"/>
      <c r="AB514" s="85"/>
      <c r="AC514" s="85"/>
      <c r="AD514" s="85"/>
      <c r="AE514" s="85"/>
      <c r="AF514" s="85"/>
      <c r="AG514" s="85"/>
      <c r="AH514" s="85"/>
      <c r="AI514" s="85"/>
      <c r="AJ514" s="53"/>
    </row>
    <row r="515" spans="1:36" ht="12.75" x14ac:dyDescent="0.2">
      <c r="A515" s="1"/>
      <c r="B515" s="82"/>
      <c r="C515" s="82"/>
      <c r="D515" s="82"/>
      <c r="E515" s="82"/>
      <c r="F515" s="83"/>
      <c r="G515" s="83"/>
      <c r="H515" s="83"/>
      <c r="I515" s="83"/>
      <c r="J515" s="83"/>
      <c r="K515" s="83"/>
      <c r="L515" s="83"/>
      <c r="M515" s="83"/>
      <c r="N515" s="83"/>
      <c r="O515" s="83"/>
      <c r="P515" s="83"/>
      <c r="Q515" s="83"/>
      <c r="R515" s="83"/>
      <c r="S515" s="83"/>
      <c r="T515" s="83"/>
      <c r="U515" s="83"/>
      <c r="V515" s="84"/>
      <c r="W515" s="85"/>
      <c r="X515" s="85"/>
      <c r="Y515" s="85"/>
      <c r="Z515" s="85"/>
      <c r="AA515" s="85"/>
      <c r="AB515" s="85"/>
      <c r="AC515" s="85"/>
      <c r="AD515" s="85"/>
      <c r="AE515" s="85"/>
      <c r="AF515" s="85"/>
      <c r="AG515" s="85"/>
      <c r="AH515" s="85"/>
      <c r="AI515" s="85"/>
      <c r="AJ515" s="53"/>
    </row>
    <row r="516" spans="1:36" ht="12.75" x14ac:dyDescent="0.2">
      <c r="A516" s="1"/>
      <c r="B516" s="82"/>
      <c r="C516" s="82"/>
      <c r="D516" s="82"/>
      <c r="E516" s="82"/>
      <c r="F516" s="83"/>
      <c r="G516" s="83"/>
      <c r="H516" s="83"/>
      <c r="I516" s="83"/>
      <c r="J516" s="83"/>
      <c r="K516" s="83"/>
      <c r="L516" s="83"/>
      <c r="M516" s="83"/>
      <c r="N516" s="83"/>
      <c r="O516" s="83"/>
      <c r="P516" s="83"/>
      <c r="Q516" s="83"/>
      <c r="R516" s="83"/>
      <c r="S516" s="83"/>
      <c r="T516" s="83"/>
      <c r="U516" s="83"/>
      <c r="V516" s="84"/>
      <c r="W516" s="85"/>
      <c r="X516" s="85"/>
      <c r="Y516" s="85"/>
      <c r="Z516" s="85"/>
      <c r="AA516" s="85"/>
      <c r="AB516" s="85"/>
      <c r="AC516" s="85"/>
      <c r="AD516" s="85"/>
      <c r="AE516" s="85"/>
      <c r="AF516" s="85"/>
      <c r="AG516" s="85"/>
      <c r="AH516" s="85"/>
      <c r="AI516" s="85"/>
      <c r="AJ516" s="53"/>
    </row>
    <row r="517" spans="1:36" ht="12.75" x14ac:dyDescent="0.2">
      <c r="A517" s="1"/>
      <c r="B517" s="82"/>
      <c r="C517" s="82"/>
      <c r="D517" s="82"/>
      <c r="E517" s="82"/>
      <c r="F517" s="83"/>
      <c r="G517" s="83"/>
      <c r="H517" s="83"/>
      <c r="I517" s="83"/>
      <c r="J517" s="83"/>
      <c r="K517" s="83"/>
      <c r="L517" s="83"/>
      <c r="M517" s="83"/>
      <c r="N517" s="83"/>
      <c r="O517" s="83"/>
      <c r="P517" s="83"/>
      <c r="Q517" s="83"/>
      <c r="R517" s="83"/>
      <c r="S517" s="83"/>
      <c r="T517" s="83"/>
      <c r="U517" s="83"/>
      <c r="V517" s="84"/>
      <c r="W517" s="85"/>
      <c r="X517" s="85"/>
      <c r="Y517" s="85"/>
      <c r="Z517" s="85"/>
      <c r="AA517" s="85"/>
      <c r="AB517" s="85"/>
      <c r="AC517" s="85"/>
      <c r="AD517" s="85"/>
      <c r="AE517" s="85"/>
      <c r="AF517" s="85"/>
      <c r="AG517" s="85"/>
      <c r="AH517" s="85"/>
      <c r="AI517" s="85"/>
      <c r="AJ517" s="53"/>
    </row>
    <row r="518" spans="1:36" ht="12.75" x14ac:dyDescent="0.2">
      <c r="A518" s="1"/>
      <c r="B518" s="82"/>
      <c r="C518" s="82"/>
      <c r="D518" s="82"/>
      <c r="E518" s="82"/>
      <c r="F518" s="83"/>
      <c r="G518" s="83"/>
      <c r="H518" s="83"/>
      <c r="I518" s="83"/>
      <c r="J518" s="83"/>
      <c r="K518" s="83"/>
      <c r="L518" s="83"/>
      <c r="M518" s="83"/>
      <c r="N518" s="83"/>
      <c r="O518" s="83"/>
      <c r="P518" s="83"/>
      <c r="Q518" s="83"/>
      <c r="R518" s="83"/>
      <c r="S518" s="83"/>
      <c r="T518" s="83"/>
      <c r="U518" s="83"/>
      <c r="V518" s="84"/>
      <c r="W518" s="85"/>
      <c r="X518" s="85"/>
      <c r="Y518" s="85"/>
      <c r="Z518" s="85"/>
      <c r="AA518" s="85"/>
      <c r="AB518" s="85"/>
      <c r="AC518" s="85"/>
      <c r="AD518" s="85"/>
      <c r="AE518" s="85"/>
      <c r="AF518" s="85"/>
      <c r="AG518" s="85"/>
      <c r="AH518" s="85"/>
      <c r="AI518" s="85"/>
      <c r="AJ518" s="53"/>
    </row>
    <row r="519" spans="1:36" ht="12.75" x14ac:dyDescent="0.2">
      <c r="A519" s="1"/>
      <c r="B519" s="82"/>
      <c r="C519" s="82"/>
      <c r="D519" s="82"/>
      <c r="E519" s="82"/>
      <c r="F519" s="83"/>
      <c r="G519" s="83"/>
      <c r="H519" s="83"/>
      <c r="I519" s="83"/>
      <c r="J519" s="83"/>
      <c r="K519" s="83"/>
      <c r="L519" s="83"/>
      <c r="M519" s="83"/>
      <c r="N519" s="83"/>
      <c r="O519" s="83"/>
      <c r="P519" s="83"/>
      <c r="Q519" s="83"/>
      <c r="R519" s="83"/>
      <c r="S519" s="83"/>
      <c r="T519" s="83"/>
      <c r="U519" s="83"/>
      <c r="V519" s="84"/>
      <c r="W519" s="85"/>
      <c r="X519" s="85"/>
      <c r="Y519" s="85"/>
      <c r="Z519" s="85"/>
      <c r="AA519" s="85"/>
      <c r="AB519" s="85"/>
      <c r="AC519" s="85"/>
      <c r="AD519" s="85"/>
      <c r="AE519" s="85"/>
      <c r="AF519" s="85"/>
      <c r="AG519" s="85"/>
      <c r="AH519" s="85"/>
      <c r="AI519" s="85"/>
      <c r="AJ519" s="53"/>
    </row>
    <row r="520" spans="1:36" ht="12.75" x14ac:dyDescent="0.2">
      <c r="A520" s="1"/>
      <c r="B520" s="82"/>
      <c r="C520" s="82"/>
      <c r="D520" s="82"/>
      <c r="E520" s="82"/>
      <c r="F520" s="83"/>
      <c r="G520" s="83"/>
      <c r="H520" s="83"/>
      <c r="I520" s="83"/>
      <c r="J520" s="83"/>
      <c r="K520" s="83"/>
      <c r="L520" s="83"/>
      <c r="M520" s="83"/>
      <c r="N520" s="83"/>
      <c r="O520" s="83"/>
      <c r="P520" s="83"/>
      <c r="Q520" s="83"/>
      <c r="R520" s="83"/>
      <c r="S520" s="83"/>
      <c r="T520" s="83"/>
      <c r="U520" s="83"/>
      <c r="V520" s="84"/>
      <c r="W520" s="85"/>
      <c r="X520" s="85"/>
      <c r="Y520" s="85"/>
      <c r="Z520" s="85"/>
      <c r="AA520" s="85"/>
      <c r="AB520" s="85"/>
      <c r="AC520" s="85"/>
      <c r="AD520" s="85"/>
      <c r="AE520" s="85"/>
      <c r="AF520" s="85"/>
      <c r="AG520" s="85"/>
      <c r="AH520" s="85"/>
      <c r="AI520" s="85"/>
      <c r="AJ520" s="53"/>
    </row>
    <row r="521" spans="1:36" ht="12.75" x14ac:dyDescent="0.2">
      <c r="A521" s="1"/>
      <c r="B521" s="82"/>
      <c r="C521" s="82"/>
      <c r="D521" s="82"/>
      <c r="E521" s="82"/>
      <c r="F521" s="83"/>
      <c r="G521" s="83"/>
      <c r="H521" s="83"/>
      <c r="I521" s="83"/>
      <c r="J521" s="83"/>
      <c r="K521" s="83"/>
      <c r="L521" s="83"/>
      <c r="M521" s="83"/>
      <c r="N521" s="83"/>
      <c r="O521" s="83"/>
      <c r="P521" s="83"/>
      <c r="Q521" s="83"/>
      <c r="R521" s="83"/>
      <c r="S521" s="83"/>
      <c r="T521" s="83"/>
      <c r="U521" s="83"/>
      <c r="V521" s="84"/>
      <c r="W521" s="85"/>
      <c r="X521" s="85"/>
      <c r="Y521" s="85"/>
      <c r="Z521" s="85"/>
      <c r="AA521" s="85"/>
      <c r="AB521" s="85"/>
      <c r="AC521" s="85"/>
      <c r="AD521" s="85"/>
      <c r="AE521" s="85"/>
      <c r="AF521" s="85"/>
      <c r="AG521" s="85"/>
      <c r="AH521" s="85"/>
      <c r="AI521" s="85"/>
      <c r="AJ521" s="53"/>
    </row>
    <row r="522" spans="1:36" ht="12.75" x14ac:dyDescent="0.2">
      <c r="A522" s="1"/>
      <c r="B522" s="82"/>
      <c r="C522" s="82"/>
      <c r="D522" s="82"/>
      <c r="E522" s="82"/>
      <c r="F522" s="83"/>
      <c r="G522" s="83"/>
      <c r="H522" s="83"/>
      <c r="I522" s="83"/>
      <c r="J522" s="83"/>
      <c r="K522" s="83"/>
      <c r="L522" s="83"/>
      <c r="M522" s="83"/>
      <c r="N522" s="83"/>
      <c r="O522" s="83"/>
      <c r="P522" s="83"/>
      <c r="Q522" s="83"/>
      <c r="R522" s="83"/>
      <c r="S522" s="83"/>
      <c r="T522" s="83"/>
      <c r="U522" s="83"/>
      <c r="V522" s="84"/>
      <c r="W522" s="85"/>
      <c r="X522" s="85"/>
      <c r="Y522" s="85"/>
      <c r="Z522" s="85"/>
      <c r="AA522" s="85"/>
      <c r="AB522" s="85"/>
      <c r="AC522" s="85"/>
      <c r="AD522" s="85"/>
      <c r="AE522" s="85"/>
      <c r="AF522" s="85"/>
      <c r="AG522" s="85"/>
      <c r="AH522" s="85"/>
      <c r="AI522" s="85"/>
      <c r="AJ522" s="53"/>
    </row>
    <row r="523" spans="1:36" ht="12.75" x14ac:dyDescent="0.2">
      <c r="A523" s="1"/>
      <c r="B523" s="82"/>
      <c r="C523" s="82"/>
      <c r="D523" s="82"/>
      <c r="E523" s="82"/>
      <c r="F523" s="83"/>
      <c r="G523" s="83"/>
      <c r="H523" s="83"/>
      <c r="I523" s="83"/>
      <c r="J523" s="83"/>
      <c r="K523" s="83"/>
      <c r="L523" s="83"/>
      <c r="M523" s="83"/>
      <c r="N523" s="83"/>
      <c r="O523" s="83"/>
      <c r="P523" s="83"/>
      <c r="Q523" s="83"/>
      <c r="R523" s="83"/>
      <c r="S523" s="83"/>
      <c r="T523" s="83"/>
      <c r="U523" s="83"/>
      <c r="V523" s="84"/>
      <c r="W523" s="85"/>
      <c r="X523" s="85"/>
      <c r="Y523" s="85"/>
      <c r="Z523" s="85"/>
      <c r="AA523" s="85"/>
      <c r="AB523" s="85"/>
      <c r="AC523" s="85"/>
      <c r="AD523" s="85"/>
      <c r="AE523" s="85"/>
      <c r="AF523" s="85"/>
      <c r="AG523" s="85"/>
      <c r="AH523" s="85"/>
      <c r="AI523" s="85"/>
      <c r="AJ523" s="53"/>
    </row>
    <row r="524" spans="1:36" ht="12.75" x14ac:dyDescent="0.2">
      <c r="A524" s="1"/>
      <c r="B524" s="82"/>
      <c r="C524" s="82"/>
      <c r="D524" s="82"/>
      <c r="E524" s="82"/>
      <c r="F524" s="83"/>
      <c r="G524" s="83"/>
      <c r="H524" s="83"/>
      <c r="I524" s="83"/>
      <c r="J524" s="83"/>
      <c r="K524" s="83"/>
      <c r="L524" s="83"/>
      <c r="M524" s="83"/>
      <c r="N524" s="83"/>
      <c r="O524" s="83"/>
      <c r="P524" s="83"/>
      <c r="Q524" s="83"/>
      <c r="R524" s="83"/>
      <c r="S524" s="83"/>
      <c r="T524" s="83"/>
      <c r="U524" s="83"/>
      <c r="V524" s="84"/>
      <c r="W524" s="85"/>
      <c r="X524" s="85"/>
      <c r="Y524" s="85"/>
      <c r="Z524" s="85"/>
      <c r="AA524" s="85"/>
      <c r="AB524" s="85"/>
      <c r="AC524" s="85"/>
      <c r="AD524" s="85"/>
      <c r="AE524" s="85"/>
      <c r="AF524" s="85"/>
      <c r="AG524" s="85"/>
      <c r="AH524" s="85"/>
      <c r="AI524" s="85"/>
      <c r="AJ524" s="53"/>
    </row>
    <row r="525" spans="1:36" ht="12.75" x14ac:dyDescent="0.2">
      <c r="A525" s="1"/>
      <c r="B525" s="82"/>
      <c r="C525" s="82"/>
      <c r="D525" s="82"/>
      <c r="E525" s="82"/>
      <c r="F525" s="83"/>
      <c r="G525" s="83"/>
      <c r="H525" s="83"/>
      <c r="I525" s="83"/>
      <c r="J525" s="83"/>
      <c r="K525" s="83"/>
      <c r="L525" s="83"/>
      <c r="M525" s="83"/>
      <c r="N525" s="83"/>
      <c r="O525" s="83"/>
      <c r="P525" s="83"/>
      <c r="Q525" s="83"/>
      <c r="R525" s="83"/>
      <c r="S525" s="83"/>
      <c r="T525" s="83"/>
      <c r="U525" s="83"/>
      <c r="V525" s="84"/>
      <c r="W525" s="85"/>
      <c r="X525" s="85"/>
      <c r="Y525" s="85"/>
      <c r="Z525" s="85"/>
      <c r="AA525" s="85"/>
      <c r="AB525" s="85"/>
      <c r="AC525" s="85"/>
      <c r="AD525" s="85"/>
      <c r="AE525" s="85"/>
      <c r="AF525" s="85"/>
      <c r="AG525" s="85"/>
      <c r="AH525" s="85"/>
      <c r="AI525" s="85"/>
      <c r="AJ525" s="53"/>
    </row>
    <row r="526" spans="1:36" ht="12.75" x14ac:dyDescent="0.2">
      <c r="A526" s="1"/>
      <c r="B526" s="82"/>
      <c r="C526" s="82"/>
      <c r="D526" s="82"/>
      <c r="E526" s="82"/>
      <c r="F526" s="83"/>
      <c r="G526" s="83"/>
      <c r="H526" s="83"/>
      <c r="I526" s="83"/>
      <c r="J526" s="83"/>
      <c r="K526" s="83"/>
      <c r="L526" s="83"/>
      <c r="M526" s="83"/>
      <c r="N526" s="83"/>
      <c r="O526" s="83"/>
      <c r="P526" s="83"/>
      <c r="Q526" s="83"/>
      <c r="R526" s="83"/>
      <c r="S526" s="83"/>
      <c r="T526" s="83"/>
      <c r="U526" s="83"/>
      <c r="V526" s="84"/>
      <c r="W526" s="85"/>
      <c r="X526" s="85"/>
      <c r="Y526" s="85"/>
      <c r="Z526" s="85"/>
      <c r="AA526" s="85"/>
      <c r="AB526" s="85"/>
      <c r="AC526" s="85"/>
      <c r="AD526" s="85"/>
      <c r="AE526" s="85"/>
      <c r="AF526" s="85"/>
      <c r="AG526" s="85"/>
      <c r="AH526" s="85"/>
      <c r="AI526" s="85"/>
      <c r="AJ526" s="53"/>
    </row>
    <row r="527" spans="1:36" ht="12.75" x14ac:dyDescent="0.2">
      <c r="A527" s="1"/>
      <c r="B527" s="82"/>
      <c r="C527" s="82"/>
      <c r="D527" s="82"/>
      <c r="E527" s="82"/>
      <c r="F527" s="83"/>
      <c r="G527" s="83"/>
      <c r="H527" s="83"/>
      <c r="I527" s="83"/>
      <c r="J527" s="83"/>
      <c r="K527" s="83"/>
      <c r="L527" s="83"/>
      <c r="M527" s="83"/>
      <c r="N527" s="83"/>
      <c r="O527" s="83"/>
      <c r="P527" s="83"/>
      <c r="Q527" s="83"/>
      <c r="R527" s="83"/>
      <c r="S527" s="83"/>
      <c r="T527" s="83"/>
      <c r="U527" s="83"/>
      <c r="V527" s="84"/>
      <c r="W527" s="85"/>
      <c r="X527" s="85"/>
      <c r="Y527" s="85"/>
      <c r="Z527" s="85"/>
      <c r="AA527" s="85"/>
      <c r="AB527" s="85"/>
      <c r="AC527" s="85"/>
      <c r="AD527" s="85"/>
      <c r="AE527" s="85"/>
      <c r="AF527" s="85"/>
      <c r="AG527" s="85"/>
      <c r="AH527" s="85"/>
      <c r="AI527" s="85"/>
      <c r="AJ527" s="53"/>
    </row>
    <row r="528" spans="1:36" ht="12.75" x14ac:dyDescent="0.2">
      <c r="A528" s="1"/>
      <c r="B528" s="82"/>
      <c r="C528" s="82"/>
      <c r="D528" s="82"/>
      <c r="E528" s="82"/>
      <c r="F528" s="83"/>
      <c r="G528" s="83"/>
      <c r="H528" s="83"/>
      <c r="I528" s="83"/>
      <c r="J528" s="83"/>
      <c r="K528" s="83"/>
      <c r="L528" s="83"/>
      <c r="M528" s="83"/>
      <c r="N528" s="83"/>
      <c r="O528" s="83"/>
      <c r="P528" s="83"/>
      <c r="Q528" s="83"/>
      <c r="R528" s="83"/>
      <c r="S528" s="83"/>
      <c r="T528" s="83"/>
      <c r="U528" s="83"/>
      <c r="V528" s="84"/>
      <c r="W528" s="85"/>
      <c r="X528" s="85"/>
      <c r="Y528" s="85"/>
      <c r="Z528" s="85"/>
      <c r="AA528" s="85"/>
      <c r="AB528" s="85"/>
      <c r="AC528" s="85"/>
      <c r="AD528" s="85"/>
      <c r="AE528" s="85"/>
      <c r="AF528" s="85"/>
      <c r="AG528" s="85"/>
      <c r="AH528" s="85"/>
      <c r="AI528" s="85"/>
      <c r="AJ528" s="53"/>
    </row>
    <row r="529" spans="1:36" ht="12.75" x14ac:dyDescent="0.2">
      <c r="A529" s="1"/>
      <c r="B529" s="82"/>
      <c r="C529" s="82"/>
      <c r="D529" s="82"/>
      <c r="E529" s="82"/>
      <c r="F529" s="83"/>
      <c r="G529" s="83"/>
      <c r="H529" s="83"/>
      <c r="I529" s="83"/>
      <c r="J529" s="83"/>
      <c r="K529" s="83"/>
      <c r="L529" s="83"/>
      <c r="M529" s="83"/>
      <c r="N529" s="83"/>
      <c r="O529" s="83"/>
      <c r="P529" s="83"/>
      <c r="Q529" s="83"/>
      <c r="R529" s="83"/>
      <c r="S529" s="83"/>
      <c r="T529" s="83"/>
      <c r="U529" s="83"/>
      <c r="V529" s="84"/>
      <c r="W529" s="85"/>
      <c r="X529" s="85"/>
      <c r="Y529" s="85"/>
      <c r="Z529" s="85"/>
      <c r="AA529" s="85"/>
      <c r="AB529" s="85"/>
      <c r="AC529" s="85"/>
      <c r="AD529" s="85"/>
      <c r="AE529" s="85"/>
      <c r="AF529" s="85"/>
      <c r="AG529" s="85"/>
      <c r="AH529" s="85"/>
      <c r="AI529" s="85"/>
      <c r="AJ529" s="53"/>
    </row>
    <row r="530" spans="1:36" ht="12.75" x14ac:dyDescent="0.2">
      <c r="A530" s="1"/>
      <c r="B530" s="82"/>
      <c r="C530" s="82"/>
      <c r="D530" s="82"/>
      <c r="E530" s="82"/>
      <c r="F530" s="83"/>
      <c r="G530" s="83"/>
      <c r="H530" s="83"/>
      <c r="I530" s="83"/>
      <c r="J530" s="83"/>
      <c r="K530" s="83"/>
      <c r="L530" s="83"/>
      <c r="M530" s="83"/>
      <c r="N530" s="83"/>
      <c r="O530" s="83"/>
      <c r="P530" s="83"/>
      <c r="Q530" s="83"/>
      <c r="R530" s="83"/>
      <c r="S530" s="83"/>
      <c r="T530" s="83"/>
      <c r="U530" s="83"/>
      <c r="V530" s="84"/>
      <c r="W530" s="85"/>
      <c r="X530" s="85"/>
      <c r="Y530" s="85"/>
      <c r="Z530" s="85"/>
      <c r="AA530" s="85"/>
      <c r="AB530" s="85"/>
      <c r="AC530" s="85"/>
      <c r="AD530" s="85"/>
      <c r="AE530" s="85"/>
      <c r="AF530" s="85"/>
      <c r="AG530" s="85"/>
      <c r="AH530" s="85"/>
      <c r="AI530" s="85"/>
      <c r="AJ530" s="53"/>
    </row>
    <row r="531" spans="1:36" ht="12.75" x14ac:dyDescent="0.2">
      <c r="A531" s="1"/>
      <c r="B531" s="82"/>
      <c r="C531" s="82"/>
      <c r="D531" s="82"/>
      <c r="E531" s="82"/>
      <c r="F531" s="83"/>
      <c r="G531" s="83"/>
      <c r="H531" s="83"/>
      <c r="I531" s="83"/>
      <c r="J531" s="83"/>
      <c r="K531" s="83"/>
      <c r="L531" s="83"/>
      <c r="M531" s="83"/>
      <c r="N531" s="83"/>
      <c r="O531" s="83"/>
      <c r="P531" s="83"/>
      <c r="Q531" s="83"/>
      <c r="R531" s="83"/>
      <c r="S531" s="83"/>
      <c r="T531" s="83"/>
      <c r="U531" s="83"/>
      <c r="V531" s="84"/>
      <c r="W531" s="85"/>
      <c r="X531" s="85"/>
      <c r="Y531" s="85"/>
      <c r="Z531" s="85"/>
      <c r="AA531" s="85"/>
      <c r="AB531" s="85"/>
      <c r="AC531" s="85"/>
      <c r="AD531" s="85"/>
      <c r="AE531" s="85"/>
      <c r="AF531" s="85"/>
      <c r="AG531" s="85"/>
      <c r="AH531" s="85"/>
      <c r="AI531" s="85"/>
      <c r="AJ531" s="53"/>
    </row>
    <row r="532" spans="1:36" ht="12.75" x14ac:dyDescent="0.2">
      <c r="A532" s="1"/>
      <c r="B532" s="82"/>
      <c r="C532" s="82"/>
      <c r="D532" s="82"/>
      <c r="E532" s="82"/>
      <c r="F532" s="83"/>
      <c r="G532" s="83"/>
      <c r="H532" s="83"/>
      <c r="I532" s="83"/>
      <c r="J532" s="83"/>
      <c r="K532" s="83"/>
      <c r="L532" s="83"/>
      <c r="M532" s="83"/>
      <c r="N532" s="83"/>
      <c r="O532" s="83"/>
      <c r="P532" s="83"/>
      <c r="Q532" s="83"/>
      <c r="R532" s="83"/>
      <c r="S532" s="83"/>
      <c r="T532" s="83"/>
      <c r="U532" s="83"/>
      <c r="V532" s="84"/>
      <c r="W532" s="85"/>
      <c r="X532" s="85"/>
      <c r="Y532" s="85"/>
      <c r="Z532" s="85"/>
      <c r="AA532" s="85"/>
      <c r="AB532" s="85"/>
      <c r="AC532" s="85"/>
      <c r="AD532" s="85"/>
      <c r="AE532" s="85"/>
      <c r="AF532" s="85"/>
      <c r="AG532" s="85"/>
      <c r="AH532" s="85"/>
      <c r="AI532" s="85"/>
      <c r="AJ532" s="53"/>
    </row>
    <row r="533" spans="1:36" ht="12.75" x14ac:dyDescent="0.2">
      <c r="A533" s="1"/>
      <c r="B533" s="82"/>
      <c r="C533" s="82"/>
      <c r="D533" s="82"/>
      <c r="E533" s="82"/>
      <c r="F533" s="83"/>
      <c r="G533" s="83"/>
      <c r="H533" s="83"/>
      <c r="I533" s="83"/>
      <c r="J533" s="83"/>
      <c r="K533" s="83"/>
      <c r="L533" s="83"/>
      <c r="M533" s="83"/>
      <c r="N533" s="83"/>
      <c r="O533" s="83"/>
      <c r="P533" s="83"/>
      <c r="Q533" s="83"/>
      <c r="R533" s="83"/>
      <c r="S533" s="83"/>
      <c r="T533" s="83"/>
      <c r="U533" s="83"/>
      <c r="V533" s="84"/>
      <c r="W533" s="85"/>
      <c r="X533" s="85"/>
      <c r="Y533" s="85"/>
      <c r="Z533" s="85"/>
      <c r="AA533" s="85"/>
      <c r="AB533" s="85"/>
      <c r="AC533" s="85"/>
      <c r="AD533" s="85"/>
      <c r="AE533" s="85"/>
      <c r="AF533" s="85"/>
      <c r="AG533" s="85"/>
      <c r="AH533" s="85"/>
      <c r="AI533" s="85"/>
      <c r="AJ533" s="53"/>
    </row>
    <row r="534" spans="1:36" ht="12.75" x14ac:dyDescent="0.2">
      <c r="A534" s="1"/>
      <c r="B534" s="82"/>
      <c r="C534" s="82"/>
      <c r="D534" s="82"/>
      <c r="E534" s="82"/>
      <c r="F534" s="83"/>
      <c r="G534" s="83"/>
      <c r="H534" s="83"/>
      <c r="I534" s="83"/>
      <c r="J534" s="83"/>
      <c r="K534" s="83"/>
      <c r="L534" s="83"/>
      <c r="M534" s="83"/>
      <c r="N534" s="83"/>
      <c r="O534" s="83"/>
      <c r="P534" s="83"/>
      <c r="Q534" s="83"/>
      <c r="R534" s="83"/>
      <c r="S534" s="83"/>
      <c r="T534" s="83"/>
      <c r="U534" s="83"/>
      <c r="V534" s="84"/>
      <c r="W534" s="85"/>
      <c r="X534" s="85"/>
      <c r="Y534" s="85"/>
      <c r="Z534" s="85"/>
      <c r="AA534" s="85"/>
      <c r="AB534" s="85"/>
      <c r="AC534" s="85"/>
      <c r="AD534" s="85"/>
      <c r="AE534" s="85"/>
      <c r="AF534" s="85"/>
      <c r="AG534" s="85"/>
      <c r="AH534" s="85"/>
      <c r="AI534" s="85"/>
      <c r="AJ534" s="53"/>
    </row>
    <row r="535" spans="1:36" ht="12.75" x14ac:dyDescent="0.2">
      <c r="A535" s="1"/>
      <c r="B535" s="82"/>
      <c r="C535" s="82"/>
      <c r="D535" s="82"/>
      <c r="E535" s="82"/>
      <c r="F535" s="83"/>
      <c r="G535" s="83"/>
      <c r="H535" s="83"/>
      <c r="I535" s="83"/>
      <c r="J535" s="83"/>
      <c r="K535" s="83"/>
      <c r="L535" s="83"/>
      <c r="M535" s="83"/>
      <c r="N535" s="83"/>
      <c r="O535" s="83"/>
      <c r="P535" s="83"/>
      <c r="Q535" s="83"/>
      <c r="R535" s="83"/>
      <c r="S535" s="83"/>
      <c r="T535" s="83"/>
      <c r="U535" s="83"/>
      <c r="V535" s="84"/>
      <c r="W535" s="85"/>
      <c r="X535" s="85"/>
      <c r="Y535" s="85"/>
      <c r="Z535" s="85"/>
      <c r="AA535" s="85"/>
      <c r="AB535" s="85"/>
      <c r="AC535" s="85"/>
      <c r="AD535" s="85"/>
      <c r="AE535" s="85"/>
      <c r="AF535" s="85"/>
      <c r="AG535" s="85"/>
      <c r="AH535" s="85"/>
      <c r="AI535" s="85"/>
      <c r="AJ535" s="53"/>
    </row>
    <row r="536" spans="1:36" ht="12.75" x14ac:dyDescent="0.2">
      <c r="A536" s="1"/>
      <c r="B536" s="82"/>
      <c r="C536" s="82"/>
      <c r="D536" s="82"/>
      <c r="E536" s="82"/>
      <c r="F536" s="83"/>
      <c r="G536" s="83"/>
      <c r="H536" s="83"/>
      <c r="I536" s="83"/>
      <c r="J536" s="83"/>
      <c r="K536" s="83"/>
      <c r="L536" s="83"/>
      <c r="M536" s="83"/>
      <c r="N536" s="83"/>
      <c r="O536" s="83"/>
      <c r="P536" s="83"/>
      <c r="Q536" s="83"/>
      <c r="R536" s="83"/>
      <c r="S536" s="83"/>
      <c r="T536" s="83"/>
      <c r="U536" s="83"/>
      <c r="V536" s="84"/>
      <c r="W536" s="85"/>
      <c r="X536" s="85"/>
      <c r="Y536" s="85"/>
      <c r="Z536" s="85"/>
      <c r="AA536" s="85"/>
      <c r="AB536" s="85"/>
      <c r="AC536" s="85"/>
      <c r="AD536" s="85"/>
      <c r="AE536" s="85"/>
      <c r="AF536" s="85"/>
      <c r="AG536" s="85"/>
      <c r="AH536" s="85"/>
      <c r="AI536" s="85"/>
      <c r="AJ536" s="53"/>
    </row>
  </sheetData>
  <autoFilter ref="A6:AJ384" xr:uid="{00000000-0009-0000-0000-000004000000}">
    <sortState xmlns:xlrd2="http://schemas.microsoft.com/office/spreadsheetml/2017/richdata2" ref="A6:AJ384">
      <sortCondition descending="1" ref="AJ6:AJ384"/>
    </sortState>
  </autoFilter>
  <mergeCells count="7">
    <mergeCell ref="A1:AI1"/>
    <mergeCell ref="A2:AI2"/>
    <mergeCell ref="A3:E3"/>
    <mergeCell ref="X3:AI5"/>
    <mergeCell ref="A4:E4"/>
    <mergeCell ref="B5:D5"/>
    <mergeCell ref="E5:W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J536"/>
  <sheetViews>
    <sheetView workbookViewId="0"/>
  </sheetViews>
  <sheetFormatPr defaultColWidth="12.5703125" defaultRowHeight="15.75" customHeight="1" x14ac:dyDescent="0.2"/>
  <cols>
    <col min="1" max="1" width="18.28515625" customWidth="1"/>
    <col min="2" max="2" width="5.140625" customWidth="1"/>
    <col min="3" max="3" width="7.140625" customWidth="1"/>
    <col min="4" max="4" width="6.42578125" customWidth="1"/>
    <col min="5" max="5" width="5.7109375" customWidth="1"/>
    <col min="6" max="6" width="4.5703125" customWidth="1"/>
    <col min="7" max="7" width="8.42578125" customWidth="1"/>
    <col min="8" max="8" width="4.5703125" customWidth="1"/>
    <col min="9" max="9" width="8.42578125" customWidth="1"/>
    <col min="10" max="10" width="6.28515625" customWidth="1"/>
    <col min="11" max="11" width="10" customWidth="1"/>
    <col min="12" max="12" width="6.42578125" customWidth="1"/>
    <col min="13" max="13" width="10.140625" customWidth="1"/>
    <col min="14" max="14" width="6.7109375" customWidth="1"/>
    <col min="15" max="15" width="10.42578125" customWidth="1"/>
    <col min="16" max="16" width="6" customWidth="1"/>
    <col min="17" max="17" width="9.7109375" customWidth="1"/>
    <col min="18" max="18" width="6.28515625" customWidth="1"/>
    <col min="19" max="19" width="10" customWidth="1"/>
    <col min="20" max="20" width="6.5703125" customWidth="1"/>
    <col min="21" max="21" width="10.42578125" customWidth="1"/>
    <col min="22" max="22" width="6.42578125" customWidth="1"/>
    <col min="23" max="23" width="7" customWidth="1"/>
    <col min="24" max="24" width="6.140625" hidden="1" customWidth="1"/>
    <col min="25" max="33" width="5.42578125" hidden="1" customWidth="1"/>
    <col min="34" max="34" width="14.42578125" hidden="1" customWidth="1"/>
    <col min="35" max="35" width="14.28515625" hidden="1" customWidth="1"/>
  </cols>
  <sheetData>
    <row r="1" spans="1:36" ht="52.5" customHeight="1" x14ac:dyDescent="0.2">
      <c r="A1" s="145" t="s">
        <v>0</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7"/>
      <c r="AJ1" s="53"/>
    </row>
    <row r="2" spans="1:36" ht="52.5" customHeight="1" x14ac:dyDescent="0.2">
      <c r="A2" s="147" t="s">
        <v>156</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7"/>
      <c r="AJ2" s="53"/>
    </row>
    <row r="3" spans="1:36" ht="12.75" x14ac:dyDescent="0.2">
      <c r="A3" s="135" t="s">
        <v>54</v>
      </c>
      <c r="B3" s="136"/>
      <c r="C3" s="136"/>
      <c r="D3" s="136"/>
      <c r="E3" s="137"/>
      <c r="F3" s="13" t="s">
        <v>14</v>
      </c>
      <c r="G3" s="58" t="s">
        <v>157</v>
      </c>
      <c r="H3" s="14" t="s">
        <v>14</v>
      </c>
      <c r="I3" s="58" t="s">
        <v>158</v>
      </c>
      <c r="J3" s="14" t="s">
        <v>64</v>
      </c>
      <c r="K3" s="58" t="s">
        <v>159</v>
      </c>
      <c r="L3" s="14" t="s">
        <v>14</v>
      </c>
      <c r="M3" s="58" t="s">
        <v>160</v>
      </c>
      <c r="N3" s="14" t="s">
        <v>14</v>
      </c>
      <c r="O3" s="58" t="s">
        <v>161</v>
      </c>
      <c r="P3" s="14" t="s">
        <v>14</v>
      </c>
      <c r="Q3" s="58" t="s">
        <v>162</v>
      </c>
      <c r="R3" s="14" t="s">
        <v>14</v>
      </c>
      <c r="S3" s="58" t="s">
        <v>163</v>
      </c>
      <c r="T3" s="14" t="s">
        <v>64</v>
      </c>
      <c r="U3" s="58" t="s">
        <v>164</v>
      </c>
      <c r="V3" s="15" t="s">
        <v>64</v>
      </c>
      <c r="W3" s="16" t="s">
        <v>64</v>
      </c>
      <c r="X3" s="148" t="s">
        <v>75</v>
      </c>
      <c r="Y3" s="140"/>
      <c r="Z3" s="140"/>
      <c r="AA3" s="140"/>
      <c r="AB3" s="140"/>
      <c r="AC3" s="140"/>
      <c r="AD3" s="140"/>
      <c r="AE3" s="140"/>
      <c r="AF3" s="140"/>
      <c r="AG3" s="140"/>
      <c r="AH3" s="140"/>
      <c r="AI3" s="149"/>
      <c r="AJ3" s="53"/>
    </row>
    <row r="4" spans="1:36" ht="12.75" x14ac:dyDescent="0.2">
      <c r="A4" s="135" t="s">
        <v>86</v>
      </c>
      <c r="B4" s="136"/>
      <c r="C4" s="136"/>
      <c r="D4" s="136"/>
      <c r="E4" s="137"/>
      <c r="F4" s="17"/>
      <c r="G4" s="60">
        <v>1.1000000000000001</v>
      </c>
      <c r="H4" s="16"/>
      <c r="I4" s="60">
        <v>1</v>
      </c>
      <c r="J4" s="16"/>
      <c r="K4" s="60">
        <v>0</v>
      </c>
      <c r="L4" s="16"/>
      <c r="M4" s="60">
        <v>1.1000000000000001</v>
      </c>
      <c r="N4" s="16"/>
      <c r="O4" s="60">
        <v>1</v>
      </c>
      <c r="P4" s="16"/>
      <c r="Q4" s="60">
        <v>0.9</v>
      </c>
      <c r="R4" s="16"/>
      <c r="S4" s="60">
        <v>0.9</v>
      </c>
      <c r="T4" s="16"/>
      <c r="U4" s="60">
        <v>0</v>
      </c>
      <c r="V4" s="16"/>
      <c r="W4" s="16"/>
      <c r="X4" s="141"/>
      <c r="Y4" s="132"/>
      <c r="Z4" s="132"/>
      <c r="AA4" s="132"/>
      <c r="AB4" s="132"/>
      <c r="AC4" s="132"/>
      <c r="AD4" s="132"/>
      <c r="AE4" s="132"/>
      <c r="AF4" s="132"/>
      <c r="AG4" s="132"/>
      <c r="AH4" s="132"/>
      <c r="AI4" s="133"/>
      <c r="AJ4" s="53"/>
    </row>
    <row r="5" spans="1:36" ht="26.25" x14ac:dyDescent="0.4">
      <c r="A5" s="18" t="s">
        <v>12</v>
      </c>
      <c r="B5" s="138" t="s">
        <v>95</v>
      </c>
      <c r="C5" s="136"/>
      <c r="D5" s="136"/>
      <c r="E5" s="138" t="s">
        <v>124</v>
      </c>
      <c r="F5" s="136"/>
      <c r="G5" s="136"/>
      <c r="H5" s="136"/>
      <c r="I5" s="136"/>
      <c r="J5" s="136"/>
      <c r="K5" s="136"/>
      <c r="L5" s="136"/>
      <c r="M5" s="136"/>
      <c r="N5" s="136"/>
      <c r="O5" s="136"/>
      <c r="P5" s="136"/>
      <c r="Q5" s="136"/>
      <c r="R5" s="136"/>
      <c r="S5" s="136"/>
      <c r="T5" s="136"/>
      <c r="U5" s="136"/>
      <c r="V5" s="136"/>
      <c r="W5" s="137"/>
      <c r="X5" s="142"/>
      <c r="Y5" s="129"/>
      <c r="Z5" s="129"/>
      <c r="AA5" s="129"/>
      <c r="AB5" s="129"/>
      <c r="AC5" s="129"/>
      <c r="AD5" s="129"/>
      <c r="AE5" s="129"/>
      <c r="AF5" s="129"/>
      <c r="AG5" s="129"/>
      <c r="AH5" s="129"/>
      <c r="AI5" s="134"/>
      <c r="AJ5" s="53"/>
    </row>
    <row r="6" spans="1:36" ht="15" x14ac:dyDescent="0.25">
      <c r="A6" s="19" t="s">
        <v>106</v>
      </c>
      <c r="B6" s="20" t="s">
        <v>13</v>
      </c>
      <c r="C6" s="21" t="s">
        <v>108</v>
      </c>
      <c r="D6" s="22" t="s">
        <v>109</v>
      </c>
      <c r="E6" s="23" t="s">
        <v>110</v>
      </c>
      <c r="F6" s="24" t="s">
        <v>112</v>
      </c>
      <c r="G6" s="24" t="s">
        <v>166</v>
      </c>
      <c r="H6" s="24" t="s">
        <v>113</v>
      </c>
      <c r="I6" s="24" t="s">
        <v>167</v>
      </c>
      <c r="J6" s="24" t="s">
        <v>114</v>
      </c>
      <c r="K6" s="24" t="s">
        <v>168</v>
      </c>
      <c r="L6" s="24" t="s">
        <v>115</v>
      </c>
      <c r="M6" s="24" t="s">
        <v>169</v>
      </c>
      <c r="N6" s="24" t="s">
        <v>116</v>
      </c>
      <c r="O6" s="24" t="s">
        <v>170</v>
      </c>
      <c r="P6" s="24" t="s">
        <v>117</v>
      </c>
      <c r="Q6" s="24" t="s">
        <v>171</v>
      </c>
      <c r="R6" s="24" t="s">
        <v>118</v>
      </c>
      <c r="S6" s="24" t="s">
        <v>172</v>
      </c>
      <c r="T6" s="24" t="s">
        <v>119</v>
      </c>
      <c r="U6" s="24" t="s">
        <v>173</v>
      </c>
      <c r="V6" s="25" t="s">
        <v>120</v>
      </c>
      <c r="W6" s="26" t="s">
        <v>121</v>
      </c>
      <c r="X6" s="28" t="s">
        <v>112</v>
      </c>
      <c r="Y6" s="30" t="s">
        <v>113</v>
      </c>
      <c r="Z6" s="30" t="s">
        <v>114</v>
      </c>
      <c r="AA6" s="30" t="s">
        <v>115</v>
      </c>
      <c r="AB6" s="30" t="s">
        <v>116</v>
      </c>
      <c r="AC6" s="30" t="s">
        <v>117</v>
      </c>
      <c r="AD6" s="30" t="s">
        <v>118</v>
      </c>
      <c r="AE6" s="30" t="s">
        <v>119</v>
      </c>
      <c r="AF6" s="30" t="s">
        <v>120</v>
      </c>
      <c r="AG6" s="32" t="s">
        <v>121</v>
      </c>
      <c r="AH6" s="34" t="s">
        <v>122</v>
      </c>
      <c r="AI6" s="35" t="s">
        <v>123</v>
      </c>
      <c r="AJ6" s="61" t="s">
        <v>174</v>
      </c>
    </row>
    <row r="7" spans="1:36" ht="15" x14ac:dyDescent="0.25">
      <c r="A7" s="38" t="s">
        <v>155</v>
      </c>
      <c r="B7" s="62" t="s">
        <v>93</v>
      </c>
      <c r="C7" s="62" t="s">
        <v>153</v>
      </c>
      <c r="D7" s="62">
        <v>1</v>
      </c>
      <c r="E7" s="86">
        <v>84</v>
      </c>
      <c r="F7" s="87">
        <v>45.1</v>
      </c>
      <c r="G7" s="87">
        <v>2.3324932488456502</v>
      </c>
      <c r="H7" s="87">
        <v>91.3</v>
      </c>
      <c r="I7" s="87">
        <v>4.0843335449270537</v>
      </c>
      <c r="J7" s="87">
        <v>136.4</v>
      </c>
      <c r="K7" s="87">
        <v>3.8680505029443983</v>
      </c>
      <c r="L7" s="87">
        <v>50.9</v>
      </c>
      <c r="M7" s="87">
        <v>3.4671368519424237</v>
      </c>
      <c r="N7" s="87">
        <v>300.60000000000002</v>
      </c>
      <c r="O7" s="87">
        <v>2.2879299817989529</v>
      </c>
      <c r="P7" s="87">
        <v>49.5</v>
      </c>
      <c r="Q7" s="87">
        <v>-0.55989302424536924</v>
      </c>
      <c r="R7" s="87">
        <v>33.299999999999997</v>
      </c>
      <c r="S7" s="87">
        <v>-0.75853335273389566</v>
      </c>
      <c r="T7" s="87">
        <v>41</v>
      </c>
      <c r="U7" s="87">
        <v>0.25327792157707568</v>
      </c>
      <c r="V7" s="88">
        <v>0.15</v>
      </c>
      <c r="W7" s="89">
        <v>22.2</v>
      </c>
      <c r="X7" s="68">
        <f t="shared" ref="X7:X261" si="0">IF(F$3="Yes",F7*F$4,0)</f>
        <v>0</v>
      </c>
      <c r="Y7" s="68">
        <f t="shared" ref="Y7:Y261" si="1">IF(H$3="Yes",H7*H$4,0)</f>
        <v>0</v>
      </c>
      <c r="Z7" s="68">
        <f t="shared" ref="Z7:Z261" si="2">IF(J$3="Yes",J7*J$4,0)</f>
        <v>0</v>
      </c>
      <c r="AA7" s="68">
        <f t="shared" ref="AA7:AA261" si="3">IF(L$3="Yes",L7*L$4,0)</f>
        <v>0</v>
      </c>
      <c r="AB7" s="68">
        <f t="shared" ref="AB7:AB261" si="4">IF(N$3="Yes",N7*N$4,0)</f>
        <v>0</v>
      </c>
      <c r="AC7" s="68">
        <f t="shared" ref="AC7:AC261" si="5">IF(P$3="Yes",P7*P$4,0)</f>
        <v>0</v>
      </c>
      <c r="AD7" s="68">
        <f t="shared" ref="AD7:AD261" si="6">IF(R$3="Yes",R7*R$4,0)</f>
        <v>0</v>
      </c>
      <c r="AE7" s="68">
        <f t="shared" ref="AE7:AE261" si="7">IF(T$3="Yes",T7*T$4,0)</f>
        <v>0</v>
      </c>
      <c r="AF7" s="68">
        <f t="shared" ref="AF7:AG7" si="8">IF(V$3="Yes",V7*V$4,0)</f>
        <v>0</v>
      </c>
      <c r="AG7" s="69">
        <f t="shared" si="8"/>
        <v>0</v>
      </c>
      <c r="AH7" s="70">
        <f t="shared" ref="AH7:AH261" si="9">SUM(X7:AG7)</f>
        <v>0</v>
      </c>
      <c r="AI7" s="72">
        <f t="shared" ref="AI7:AI261" si="10">AH7/E7</f>
        <v>0</v>
      </c>
      <c r="AJ7" s="73">
        <f t="shared" ref="AJ7:AJ261" si="11">(G7 * $G$4) + (I7 * $I$4) + (K7 * $K$4) + (M7 * $M$4) + (O7 * $O$4) + (Q7 * $Q$4) + (S7 * $S$4) + (U7 * $U$4)</f>
        <v>11.565272898311552</v>
      </c>
    </row>
    <row r="8" spans="1:36" ht="15" x14ac:dyDescent="0.25">
      <c r="A8" s="38" t="s">
        <v>154</v>
      </c>
      <c r="B8" s="62" t="s">
        <v>56</v>
      </c>
      <c r="C8" s="62" t="s">
        <v>153</v>
      </c>
      <c r="D8" s="62">
        <v>1</v>
      </c>
      <c r="E8" s="63">
        <v>84</v>
      </c>
      <c r="F8" s="64">
        <v>50.4</v>
      </c>
      <c r="G8" s="64">
        <v>2.8479731075374288</v>
      </c>
      <c r="H8" s="64">
        <v>74.400000000000006</v>
      </c>
      <c r="I8" s="64">
        <v>2.8694685598547136</v>
      </c>
      <c r="J8" s="64">
        <v>124.8</v>
      </c>
      <c r="K8" s="64">
        <v>3.3127247130793211</v>
      </c>
      <c r="L8" s="64">
        <v>37</v>
      </c>
      <c r="M8" s="64">
        <v>2.1170103934289148</v>
      </c>
      <c r="N8" s="64">
        <v>377.2</v>
      </c>
      <c r="O8" s="64">
        <v>3.7273764819766599</v>
      </c>
      <c r="P8" s="64">
        <v>55.4</v>
      </c>
      <c r="Q8" s="64">
        <v>-0.4560004555876413</v>
      </c>
      <c r="R8" s="64">
        <v>47.9</v>
      </c>
      <c r="S8" s="64">
        <v>-0.40435473671838018</v>
      </c>
      <c r="T8" s="64">
        <v>36.299999999999997</v>
      </c>
      <c r="U8" s="64">
        <v>3.0207980005268957E-3</v>
      </c>
      <c r="V8" s="65">
        <v>0.13400000000000001</v>
      </c>
      <c r="W8" s="90">
        <v>22.2</v>
      </c>
      <c r="X8" s="75">
        <f t="shared" si="0"/>
        <v>0</v>
      </c>
      <c r="Y8" s="75">
        <f t="shared" si="1"/>
        <v>0</v>
      </c>
      <c r="Z8" s="75">
        <f t="shared" si="2"/>
        <v>0</v>
      </c>
      <c r="AA8" s="75">
        <f t="shared" si="3"/>
        <v>0</v>
      </c>
      <c r="AB8" s="75">
        <f t="shared" si="4"/>
        <v>0</v>
      </c>
      <c r="AC8" s="75">
        <f t="shared" si="5"/>
        <v>0</v>
      </c>
      <c r="AD8" s="75">
        <f t="shared" si="6"/>
        <v>0</v>
      </c>
      <c r="AE8" s="75">
        <f t="shared" si="7"/>
        <v>0</v>
      </c>
      <c r="AF8" s="75">
        <f t="shared" ref="AF8:AG8" si="12">IF(V$3="Yes",V8*V$4,0)</f>
        <v>0</v>
      </c>
      <c r="AG8" s="76">
        <f t="shared" si="12"/>
        <v>0</v>
      </c>
      <c r="AH8" s="77">
        <f t="shared" si="9"/>
        <v>0</v>
      </c>
      <c r="AI8" s="78">
        <f t="shared" si="10"/>
        <v>0</v>
      </c>
      <c r="AJ8" s="73">
        <f t="shared" si="11"/>
        <v>11.284007219818934</v>
      </c>
    </row>
    <row r="9" spans="1:36" ht="15" x14ac:dyDescent="0.25">
      <c r="A9" s="38" t="s">
        <v>165</v>
      </c>
      <c r="B9" s="62" t="s">
        <v>16</v>
      </c>
      <c r="C9" s="62" t="s">
        <v>179</v>
      </c>
      <c r="D9" s="62">
        <v>1</v>
      </c>
      <c r="E9" s="63">
        <v>84</v>
      </c>
      <c r="F9" s="64">
        <v>42.1</v>
      </c>
      <c r="G9" s="64">
        <v>2.0407121967559649</v>
      </c>
      <c r="H9" s="64">
        <v>94.1</v>
      </c>
      <c r="I9" s="64">
        <v>4.285612950737856</v>
      </c>
      <c r="J9" s="64">
        <v>136.19999999999999</v>
      </c>
      <c r="K9" s="64">
        <v>3.8584759203605161</v>
      </c>
      <c r="L9" s="64">
        <v>46.3</v>
      </c>
      <c r="M9" s="64">
        <v>3.0203324124343554</v>
      </c>
      <c r="N9" s="64">
        <v>280.8</v>
      </c>
      <c r="O9" s="64">
        <v>1.9158537324057585</v>
      </c>
      <c r="P9" s="64">
        <v>42.2</v>
      </c>
      <c r="Q9" s="64">
        <v>-0.68843806682187991</v>
      </c>
      <c r="R9" s="64">
        <v>34</v>
      </c>
      <c r="S9" s="64">
        <v>-0.74155218621260377</v>
      </c>
      <c r="T9" s="64">
        <v>47.6</v>
      </c>
      <c r="U9" s="64">
        <v>0.60470281851435659</v>
      </c>
      <c r="V9" s="65">
        <v>0.15</v>
      </c>
      <c r="W9" s="90">
        <v>20.9</v>
      </c>
      <c r="X9" s="75">
        <f t="shared" si="0"/>
        <v>0</v>
      </c>
      <c r="Y9" s="75">
        <f t="shared" si="1"/>
        <v>0</v>
      </c>
      <c r="Z9" s="75">
        <f t="shared" si="2"/>
        <v>0</v>
      </c>
      <c r="AA9" s="75">
        <f t="shared" si="3"/>
        <v>0</v>
      </c>
      <c r="AB9" s="75">
        <f t="shared" si="4"/>
        <v>0</v>
      </c>
      <c r="AC9" s="75">
        <f t="shared" si="5"/>
        <v>0</v>
      </c>
      <c r="AD9" s="75">
        <f t="shared" si="6"/>
        <v>0</v>
      </c>
      <c r="AE9" s="75">
        <f t="shared" si="7"/>
        <v>0</v>
      </c>
      <c r="AF9" s="75">
        <f t="shared" ref="AF9:AG9" si="13">IF(V$3="Yes",V9*V$4,0)</f>
        <v>0</v>
      </c>
      <c r="AG9" s="76">
        <f t="shared" si="13"/>
        <v>0</v>
      </c>
      <c r="AH9" s="77">
        <f t="shared" si="9"/>
        <v>0</v>
      </c>
      <c r="AI9" s="78">
        <f t="shared" si="10"/>
        <v>0</v>
      </c>
      <c r="AJ9" s="73">
        <f t="shared" si="11"/>
        <v>10.48162452552193</v>
      </c>
    </row>
    <row r="10" spans="1:36" ht="15" x14ac:dyDescent="0.25">
      <c r="A10" s="38" t="s">
        <v>175</v>
      </c>
      <c r="B10" s="62" t="s">
        <v>93</v>
      </c>
      <c r="C10" s="62" t="s">
        <v>183</v>
      </c>
      <c r="D10" s="62">
        <v>1</v>
      </c>
      <c r="E10" s="63">
        <v>84</v>
      </c>
      <c r="F10" s="64">
        <v>49.3</v>
      </c>
      <c r="G10" s="64">
        <v>2.7409867217712103</v>
      </c>
      <c r="H10" s="64">
        <v>67.400000000000006</v>
      </c>
      <c r="I10" s="64">
        <v>2.3662700453277088</v>
      </c>
      <c r="J10" s="64">
        <v>116.7</v>
      </c>
      <c r="K10" s="64">
        <v>2.9249541184321544</v>
      </c>
      <c r="L10" s="64">
        <v>47.4</v>
      </c>
      <c r="M10" s="64">
        <v>3.1271769523167201</v>
      </c>
      <c r="N10" s="64">
        <v>239.2</v>
      </c>
      <c r="O10" s="64">
        <v>1.134117774084705</v>
      </c>
      <c r="P10" s="64">
        <v>48.2</v>
      </c>
      <c r="Q10" s="64">
        <v>-0.58278460716995317</v>
      </c>
      <c r="R10" s="64">
        <v>24.6</v>
      </c>
      <c r="S10" s="64">
        <v>-0.96958499378423701</v>
      </c>
      <c r="T10" s="64">
        <v>36.9</v>
      </c>
      <c r="U10" s="64">
        <v>3.4968515903916246E-2</v>
      </c>
      <c r="V10" s="65">
        <v>0.20599999999999999</v>
      </c>
      <c r="W10" s="90">
        <v>21.15</v>
      </c>
      <c r="X10" s="75">
        <f t="shared" si="0"/>
        <v>0</v>
      </c>
      <c r="Y10" s="75">
        <f t="shared" si="1"/>
        <v>0</v>
      </c>
      <c r="Z10" s="75">
        <f t="shared" si="2"/>
        <v>0</v>
      </c>
      <c r="AA10" s="75">
        <f t="shared" si="3"/>
        <v>0</v>
      </c>
      <c r="AB10" s="75">
        <f t="shared" si="4"/>
        <v>0</v>
      </c>
      <c r="AC10" s="75">
        <f t="shared" si="5"/>
        <v>0</v>
      </c>
      <c r="AD10" s="75">
        <f t="shared" si="6"/>
        <v>0</v>
      </c>
      <c r="AE10" s="75">
        <f t="shared" si="7"/>
        <v>0</v>
      </c>
      <c r="AF10" s="75">
        <f t="shared" ref="AF10:AG10" si="14">IF(V$3="Yes",V10*V$4,0)</f>
        <v>0</v>
      </c>
      <c r="AG10" s="76">
        <f t="shared" si="14"/>
        <v>0</v>
      </c>
      <c r="AH10" s="77">
        <f t="shared" si="9"/>
        <v>0</v>
      </c>
      <c r="AI10" s="78">
        <f t="shared" si="10"/>
        <v>0</v>
      </c>
      <c r="AJ10" s="73">
        <f t="shared" si="11"/>
        <v>8.5582352200503689</v>
      </c>
    </row>
    <row r="11" spans="1:36" ht="15" x14ac:dyDescent="0.25">
      <c r="A11" s="38" t="s">
        <v>178</v>
      </c>
      <c r="B11" s="62" t="s">
        <v>51</v>
      </c>
      <c r="C11" s="62" t="s">
        <v>153</v>
      </c>
      <c r="D11" s="62">
        <v>1</v>
      </c>
      <c r="E11" s="63">
        <v>84</v>
      </c>
      <c r="F11" s="64">
        <v>48.7</v>
      </c>
      <c r="G11" s="64">
        <v>2.682630511353274</v>
      </c>
      <c r="H11" s="64">
        <v>44.1</v>
      </c>
      <c r="I11" s="64">
        <v>0.69133784697353406</v>
      </c>
      <c r="J11" s="64">
        <v>92.8</v>
      </c>
      <c r="K11" s="64">
        <v>1.7807914996584184</v>
      </c>
      <c r="L11" s="64">
        <v>28</v>
      </c>
      <c r="M11" s="64">
        <v>1.2428277943913906</v>
      </c>
      <c r="N11" s="64">
        <v>337.7</v>
      </c>
      <c r="O11" s="64">
        <v>2.9851031561670056</v>
      </c>
      <c r="P11" s="64">
        <v>58.8</v>
      </c>
      <c r="Q11" s="64">
        <v>-0.39613016178488286</v>
      </c>
      <c r="R11" s="64">
        <v>97.8</v>
      </c>
      <c r="S11" s="64">
        <v>0.80615984815656638</v>
      </c>
      <c r="T11" s="64">
        <v>23.4</v>
      </c>
      <c r="U11" s="64">
        <v>-0.68385513692234012</v>
      </c>
      <c r="V11" s="65">
        <v>0.14399999999999999</v>
      </c>
      <c r="W11" s="90">
        <v>20.399999999999999</v>
      </c>
      <c r="X11" s="75">
        <f t="shared" si="0"/>
        <v>0</v>
      </c>
      <c r="Y11" s="75">
        <f t="shared" si="1"/>
        <v>0</v>
      </c>
      <c r="Z11" s="75">
        <f t="shared" si="2"/>
        <v>0</v>
      </c>
      <c r="AA11" s="75">
        <f t="shared" si="3"/>
        <v>0</v>
      </c>
      <c r="AB11" s="75">
        <f t="shared" si="4"/>
        <v>0</v>
      </c>
      <c r="AC11" s="75">
        <f t="shared" si="5"/>
        <v>0</v>
      </c>
      <c r="AD11" s="75">
        <f t="shared" si="6"/>
        <v>0</v>
      </c>
      <c r="AE11" s="75">
        <f t="shared" si="7"/>
        <v>0</v>
      </c>
      <c r="AF11" s="75">
        <f t="shared" ref="AF11:AG11" si="15">IF(V$3="Yes",V11*V$4,0)</f>
        <v>0</v>
      </c>
      <c r="AG11" s="76">
        <f t="shared" si="15"/>
        <v>0</v>
      </c>
      <c r="AH11" s="77">
        <f t="shared" si="9"/>
        <v>0</v>
      </c>
      <c r="AI11" s="78">
        <f t="shared" si="10"/>
        <v>0</v>
      </c>
      <c r="AJ11" s="73">
        <f t="shared" si="11"/>
        <v>8.3634718571941864</v>
      </c>
    </row>
    <row r="12" spans="1:36" ht="15" x14ac:dyDescent="0.25">
      <c r="A12" s="38" t="s">
        <v>176</v>
      </c>
      <c r="B12" s="62" t="s">
        <v>70</v>
      </c>
      <c r="C12" s="62" t="s">
        <v>153</v>
      </c>
      <c r="D12" s="62">
        <v>1</v>
      </c>
      <c r="E12" s="63">
        <v>84</v>
      </c>
      <c r="F12" s="64">
        <v>44.1</v>
      </c>
      <c r="G12" s="64">
        <v>2.2352328981490892</v>
      </c>
      <c r="H12" s="64">
        <v>63.3</v>
      </c>
      <c r="I12" s="64">
        <v>2.0715394868190335</v>
      </c>
      <c r="J12" s="64">
        <v>107.4</v>
      </c>
      <c r="K12" s="64">
        <v>2.4797360282817058</v>
      </c>
      <c r="L12" s="64">
        <v>33.299999999999997</v>
      </c>
      <c r="M12" s="64">
        <v>1.757624213824599</v>
      </c>
      <c r="N12" s="64">
        <v>304.7</v>
      </c>
      <c r="O12" s="64">
        <v>2.3649760738450176</v>
      </c>
      <c r="P12" s="64">
        <v>47.8</v>
      </c>
      <c r="Q12" s="64">
        <v>-0.58982817114674846</v>
      </c>
      <c r="R12" s="64">
        <v>56.5</v>
      </c>
      <c r="S12" s="64">
        <v>-0.19572897659965163</v>
      </c>
      <c r="T12" s="64">
        <v>42.1</v>
      </c>
      <c r="U12" s="64">
        <v>0.31184873773328908</v>
      </c>
      <c r="V12" s="65">
        <v>0.14499999999999999</v>
      </c>
      <c r="W12" s="90">
        <v>21.3</v>
      </c>
      <c r="X12" s="75">
        <f t="shared" si="0"/>
        <v>0</v>
      </c>
      <c r="Y12" s="75">
        <f t="shared" si="1"/>
        <v>0</v>
      </c>
      <c r="Z12" s="75">
        <f t="shared" si="2"/>
        <v>0</v>
      </c>
      <c r="AA12" s="75">
        <f t="shared" si="3"/>
        <v>0</v>
      </c>
      <c r="AB12" s="75">
        <f t="shared" si="4"/>
        <v>0</v>
      </c>
      <c r="AC12" s="75">
        <f t="shared" si="5"/>
        <v>0</v>
      </c>
      <c r="AD12" s="75">
        <f t="shared" si="6"/>
        <v>0</v>
      </c>
      <c r="AE12" s="75">
        <f t="shared" si="7"/>
        <v>0</v>
      </c>
      <c r="AF12" s="75">
        <f t="shared" ref="AF12:AG12" si="16">IF(V$3="Yes",V12*V$4,0)</f>
        <v>0</v>
      </c>
      <c r="AG12" s="76">
        <f t="shared" si="16"/>
        <v>0</v>
      </c>
      <c r="AH12" s="77">
        <f t="shared" si="9"/>
        <v>0</v>
      </c>
      <c r="AI12" s="78">
        <f t="shared" si="10"/>
        <v>0</v>
      </c>
      <c r="AJ12" s="73">
        <f t="shared" si="11"/>
        <v>8.1216569508633487</v>
      </c>
    </row>
    <row r="13" spans="1:36" ht="15" x14ac:dyDescent="0.25">
      <c r="A13" s="38" t="s">
        <v>180</v>
      </c>
      <c r="B13" s="62" t="s">
        <v>30</v>
      </c>
      <c r="C13" s="62" t="s">
        <v>179</v>
      </c>
      <c r="D13" s="62">
        <v>1</v>
      </c>
      <c r="E13" s="63">
        <v>84</v>
      </c>
      <c r="F13" s="64">
        <v>38.799999999999997</v>
      </c>
      <c r="G13" s="64">
        <v>1.71975303945731</v>
      </c>
      <c r="H13" s="64">
        <v>65.099999999999994</v>
      </c>
      <c r="I13" s="64">
        <v>2.2009333905545483</v>
      </c>
      <c r="J13" s="64">
        <v>103.9</v>
      </c>
      <c r="K13" s="64">
        <v>2.3121808330637941</v>
      </c>
      <c r="L13" s="64">
        <v>33.200000000000003</v>
      </c>
      <c r="M13" s="64">
        <v>1.7479110738352936</v>
      </c>
      <c r="N13" s="64">
        <v>329.2</v>
      </c>
      <c r="O13" s="64">
        <v>2.825373453144675</v>
      </c>
      <c r="P13" s="64">
        <v>63</v>
      </c>
      <c r="Q13" s="64">
        <v>-0.32217274002853419</v>
      </c>
      <c r="R13" s="64">
        <v>28.1</v>
      </c>
      <c r="S13" s="64">
        <v>-0.88467916117777778</v>
      </c>
      <c r="T13" s="64">
        <v>45.2</v>
      </c>
      <c r="U13" s="64">
        <v>0.47691194690080035</v>
      </c>
      <c r="V13" s="65">
        <v>0.11799999999999999</v>
      </c>
      <c r="W13" s="90">
        <v>20.399999999999999</v>
      </c>
      <c r="X13" s="75">
        <f t="shared" si="0"/>
        <v>0</v>
      </c>
      <c r="Y13" s="75">
        <f t="shared" si="1"/>
        <v>0</v>
      </c>
      <c r="Z13" s="75">
        <f t="shared" si="2"/>
        <v>0</v>
      </c>
      <c r="AA13" s="75">
        <f t="shared" si="3"/>
        <v>0</v>
      </c>
      <c r="AB13" s="75">
        <f t="shared" si="4"/>
        <v>0</v>
      </c>
      <c r="AC13" s="75">
        <f t="shared" si="5"/>
        <v>0</v>
      </c>
      <c r="AD13" s="75">
        <f t="shared" si="6"/>
        <v>0</v>
      </c>
      <c r="AE13" s="75">
        <f t="shared" si="7"/>
        <v>0</v>
      </c>
      <c r="AF13" s="75">
        <f t="shared" ref="AF13:AG13" si="17">IF(V$3="Yes",V13*V$4,0)</f>
        <v>0</v>
      </c>
      <c r="AG13" s="76">
        <f t="shared" si="17"/>
        <v>0</v>
      </c>
      <c r="AH13" s="77">
        <f t="shared" si="9"/>
        <v>0</v>
      </c>
      <c r="AI13" s="78">
        <f t="shared" si="10"/>
        <v>0</v>
      </c>
      <c r="AJ13" s="73">
        <f t="shared" si="11"/>
        <v>7.7545706572354067</v>
      </c>
    </row>
    <row r="14" spans="1:36" ht="15" x14ac:dyDescent="0.25">
      <c r="A14" s="38" t="s">
        <v>187</v>
      </c>
      <c r="B14" s="62" t="s">
        <v>34</v>
      </c>
      <c r="C14" s="62" t="s">
        <v>191</v>
      </c>
      <c r="D14" s="62">
        <v>1</v>
      </c>
      <c r="E14" s="63">
        <v>84</v>
      </c>
      <c r="F14" s="64">
        <v>47.5</v>
      </c>
      <c r="G14" s="64">
        <v>2.5659180905173997</v>
      </c>
      <c r="H14" s="64">
        <v>54.5</v>
      </c>
      <c r="I14" s="64">
        <v>1.4389470685565131</v>
      </c>
      <c r="J14" s="64">
        <v>102</v>
      </c>
      <c r="K14" s="64">
        <v>2.2212222985169277</v>
      </c>
      <c r="L14" s="64">
        <v>34.200000000000003</v>
      </c>
      <c r="M14" s="64">
        <v>1.8450424737283524</v>
      </c>
      <c r="N14" s="64">
        <v>302.89999999999998</v>
      </c>
      <c r="O14" s="64">
        <v>2.3311509602638179</v>
      </c>
      <c r="P14" s="64">
        <v>50.9</v>
      </c>
      <c r="Q14" s="64">
        <v>-0.53524055032658635</v>
      </c>
      <c r="R14" s="64">
        <v>33.299999999999997</v>
      </c>
      <c r="S14" s="64">
        <v>-0.75853335273389566</v>
      </c>
      <c r="T14" s="64">
        <v>37.299999999999997</v>
      </c>
      <c r="U14" s="64">
        <v>5.6266994506175429E-2</v>
      </c>
      <c r="V14" s="65">
        <v>0.157</v>
      </c>
      <c r="W14" s="90">
        <v>21.9</v>
      </c>
      <c r="X14" s="75">
        <f t="shared" si="0"/>
        <v>0</v>
      </c>
      <c r="Y14" s="75">
        <f t="shared" si="1"/>
        <v>0</v>
      </c>
      <c r="Z14" s="75">
        <f t="shared" si="2"/>
        <v>0</v>
      </c>
      <c r="AA14" s="75">
        <f t="shared" si="3"/>
        <v>0</v>
      </c>
      <c r="AB14" s="75">
        <f t="shared" si="4"/>
        <v>0</v>
      </c>
      <c r="AC14" s="75">
        <f t="shared" si="5"/>
        <v>0</v>
      </c>
      <c r="AD14" s="75">
        <f t="shared" si="6"/>
        <v>0</v>
      </c>
      <c r="AE14" s="75">
        <f t="shared" si="7"/>
        <v>0</v>
      </c>
      <c r="AF14" s="75">
        <f t="shared" ref="AF14:AG14" si="18">IF(V$3="Yes",V14*V$4,0)</f>
        <v>0</v>
      </c>
      <c r="AG14" s="76">
        <f t="shared" si="18"/>
        <v>0</v>
      </c>
      <c r="AH14" s="77">
        <f t="shared" si="9"/>
        <v>0</v>
      </c>
      <c r="AI14" s="78">
        <f t="shared" si="10"/>
        <v>0</v>
      </c>
      <c r="AJ14" s="73">
        <f t="shared" si="11"/>
        <v>7.4577581367362251</v>
      </c>
    </row>
    <row r="15" spans="1:36" ht="15" x14ac:dyDescent="0.25">
      <c r="A15" s="38" t="s">
        <v>184</v>
      </c>
      <c r="B15" s="62" t="s">
        <v>58</v>
      </c>
      <c r="C15" s="62" t="s">
        <v>183</v>
      </c>
      <c r="D15" s="62">
        <v>1</v>
      </c>
      <c r="E15" s="63">
        <v>84</v>
      </c>
      <c r="F15" s="64">
        <v>41.7</v>
      </c>
      <c r="G15" s="64">
        <v>2.0018080564773397</v>
      </c>
      <c r="H15" s="64">
        <v>61.9</v>
      </c>
      <c r="I15" s="64">
        <v>1.970899783913632</v>
      </c>
      <c r="J15" s="64">
        <v>103.6</v>
      </c>
      <c r="K15" s="64">
        <v>2.2978189591879725</v>
      </c>
      <c r="L15" s="64">
        <v>34.200000000000003</v>
      </c>
      <c r="M15" s="64">
        <v>1.8450424737283524</v>
      </c>
      <c r="N15" s="64">
        <v>318.5</v>
      </c>
      <c r="O15" s="64">
        <v>2.6243019446342122</v>
      </c>
      <c r="P15" s="64">
        <v>13.2</v>
      </c>
      <c r="Q15" s="64">
        <v>-1.1990964551395256</v>
      </c>
      <c r="R15" s="64">
        <v>40.299999999999997</v>
      </c>
      <c r="S15" s="64">
        <v>-0.58872168752097731</v>
      </c>
      <c r="T15" s="64">
        <v>19.899999999999999</v>
      </c>
      <c r="U15" s="64">
        <v>-0.87021682469211059</v>
      </c>
      <c r="V15" s="65">
        <v>0.13100000000000001</v>
      </c>
      <c r="W15" s="90">
        <v>20.95</v>
      </c>
      <c r="X15" s="75">
        <f t="shared" si="0"/>
        <v>0</v>
      </c>
      <c r="Y15" s="75">
        <f t="shared" si="1"/>
        <v>0</v>
      </c>
      <c r="Z15" s="75">
        <f t="shared" si="2"/>
        <v>0</v>
      </c>
      <c r="AA15" s="75">
        <f t="shared" si="3"/>
        <v>0</v>
      </c>
      <c r="AB15" s="75">
        <f t="shared" si="4"/>
        <v>0</v>
      </c>
      <c r="AC15" s="75">
        <f t="shared" si="5"/>
        <v>0</v>
      </c>
      <c r="AD15" s="75">
        <f t="shared" si="6"/>
        <v>0</v>
      </c>
      <c r="AE15" s="75">
        <f t="shared" si="7"/>
        <v>0</v>
      </c>
      <c r="AF15" s="75">
        <f t="shared" ref="AF15:AG15" si="19">IF(V$3="Yes",V15*V$4,0)</f>
        <v>0</v>
      </c>
      <c r="AG15" s="76">
        <f t="shared" si="19"/>
        <v>0</v>
      </c>
      <c r="AH15" s="77">
        <f t="shared" si="9"/>
        <v>0</v>
      </c>
      <c r="AI15" s="78">
        <f t="shared" si="10"/>
        <v>0</v>
      </c>
      <c r="AJ15" s="73">
        <f t="shared" si="11"/>
        <v>7.2177009833796522</v>
      </c>
    </row>
    <row r="16" spans="1:36" ht="15" x14ac:dyDescent="0.25">
      <c r="A16" s="38" t="s">
        <v>217</v>
      </c>
      <c r="B16" s="62" t="s">
        <v>43</v>
      </c>
      <c r="C16" s="62" t="s">
        <v>183</v>
      </c>
      <c r="D16" s="62">
        <v>1</v>
      </c>
      <c r="E16" s="63">
        <v>84</v>
      </c>
      <c r="F16" s="64">
        <v>36.1</v>
      </c>
      <c r="G16" s="64">
        <v>1.4571500925765932</v>
      </c>
      <c r="H16" s="64">
        <v>34.200000000000003</v>
      </c>
      <c r="I16" s="64">
        <v>-2.0328623571801485E-2</v>
      </c>
      <c r="J16" s="64">
        <v>70.3</v>
      </c>
      <c r="K16" s="64">
        <v>0.7036509589718456</v>
      </c>
      <c r="L16" s="64">
        <v>26.1</v>
      </c>
      <c r="M16" s="64">
        <v>1.05827813459458</v>
      </c>
      <c r="N16" s="64">
        <v>317.5</v>
      </c>
      <c r="O16" s="64">
        <v>2.6055102148668801</v>
      </c>
      <c r="P16" s="64">
        <v>234.1</v>
      </c>
      <c r="Q16" s="64">
        <v>2.6907117510455745</v>
      </c>
      <c r="R16" s="64">
        <v>29</v>
      </c>
      <c r="S16" s="64">
        <v>-0.86284623279325978</v>
      </c>
      <c r="T16" s="64">
        <v>103.2</v>
      </c>
      <c r="U16" s="64">
        <v>3.56519134422842</v>
      </c>
      <c r="V16" s="65">
        <v>0.114</v>
      </c>
      <c r="W16" s="90">
        <v>17.149999999999999</v>
      </c>
      <c r="X16" s="75">
        <f t="shared" si="0"/>
        <v>0</v>
      </c>
      <c r="Y16" s="75">
        <f t="shared" si="1"/>
        <v>0</v>
      </c>
      <c r="Z16" s="75">
        <f t="shared" si="2"/>
        <v>0</v>
      </c>
      <c r="AA16" s="75">
        <f t="shared" si="3"/>
        <v>0</v>
      </c>
      <c r="AB16" s="75">
        <f t="shared" si="4"/>
        <v>0</v>
      </c>
      <c r="AC16" s="75">
        <f t="shared" si="5"/>
        <v>0</v>
      </c>
      <c r="AD16" s="75">
        <f t="shared" si="6"/>
        <v>0</v>
      </c>
      <c r="AE16" s="75">
        <f t="shared" si="7"/>
        <v>0</v>
      </c>
      <c r="AF16" s="75">
        <f t="shared" ref="AF16:AG16" si="20">IF(V$3="Yes",V16*V$4,0)</f>
        <v>0</v>
      </c>
      <c r="AG16" s="76">
        <f t="shared" si="20"/>
        <v>0</v>
      </c>
      <c r="AH16" s="77">
        <f t="shared" si="9"/>
        <v>0</v>
      </c>
      <c r="AI16" s="78">
        <f t="shared" si="10"/>
        <v>0</v>
      </c>
      <c r="AJ16" s="73">
        <f t="shared" si="11"/>
        <v>6.9972316076104537</v>
      </c>
    </row>
    <row r="17" spans="1:36" ht="15" x14ac:dyDescent="0.25">
      <c r="A17" s="38" t="s">
        <v>193</v>
      </c>
      <c r="B17" s="62" t="s">
        <v>34</v>
      </c>
      <c r="C17" s="62" t="s">
        <v>186</v>
      </c>
      <c r="D17" s="62">
        <v>1</v>
      </c>
      <c r="E17" s="63">
        <v>84</v>
      </c>
      <c r="F17" s="64">
        <v>41.5</v>
      </c>
      <c r="G17" s="64">
        <v>1.982355986338028</v>
      </c>
      <c r="H17" s="64">
        <v>50.6</v>
      </c>
      <c r="I17" s="64">
        <v>1.1585936104628953</v>
      </c>
      <c r="J17" s="64">
        <v>92.1</v>
      </c>
      <c r="K17" s="64">
        <v>1.7472804606148351</v>
      </c>
      <c r="L17" s="64">
        <v>32.299999999999997</v>
      </c>
      <c r="M17" s="64">
        <v>1.6604928139315409</v>
      </c>
      <c r="N17" s="64">
        <v>288.10000000000002</v>
      </c>
      <c r="O17" s="64">
        <v>2.0530333597072903</v>
      </c>
      <c r="P17" s="64">
        <v>60.7</v>
      </c>
      <c r="Q17" s="64">
        <v>-0.36267323289510606</v>
      </c>
      <c r="R17" s="64">
        <v>65.7</v>
      </c>
      <c r="S17" s="64">
        <v>2.7452069108755205E-2</v>
      </c>
      <c r="T17" s="64">
        <v>39</v>
      </c>
      <c r="U17" s="64">
        <v>0.1467855285657782</v>
      </c>
      <c r="V17" s="65">
        <v>0.14399999999999999</v>
      </c>
      <c r="W17" s="90">
        <v>20.25</v>
      </c>
      <c r="X17" s="75">
        <f t="shared" si="0"/>
        <v>0</v>
      </c>
      <c r="Y17" s="75">
        <f t="shared" si="1"/>
        <v>0</v>
      </c>
      <c r="Z17" s="75">
        <f t="shared" si="2"/>
        <v>0</v>
      </c>
      <c r="AA17" s="75">
        <f t="shared" si="3"/>
        <v>0</v>
      </c>
      <c r="AB17" s="75">
        <f t="shared" si="4"/>
        <v>0</v>
      </c>
      <c r="AC17" s="75">
        <f t="shared" si="5"/>
        <v>0</v>
      </c>
      <c r="AD17" s="75">
        <f t="shared" si="6"/>
        <v>0</v>
      </c>
      <c r="AE17" s="75">
        <f t="shared" si="7"/>
        <v>0</v>
      </c>
      <c r="AF17" s="75">
        <f t="shared" ref="AF17:AG17" si="21">IF(V$3="Yes",V17*V$4,0)</f>
        <v>0</v>
      </c>
      <c r="AG17" s="76">
        <f t="shared" si="21"/>
        <v>0</v>
      </c>
      <c r="AH17" s="77">
        <f t="shared" si="9"/>
        <v>0</v>
      </c>
      <c r="AI17" s="78">
        <f t="shared" si="10"/>
        <v>0</v>
      </c>
      <c r="AJ17" s="73">
        <f t="shared" si="11"/>
        <v>6.9170616030589969</v>
      </c>
    </row>
    <row r="18" spans="1:36" ht="15" x14ac:dyDescent="0.25">
      <c r="A18" s="38" t="s">
        <v>177</v>
      </c>
      <c r="B18" s="62" t="s">
        <v>56</v>
      </c>
      <c r="C18" s="62" t="s">
        <v>181</v>
      </c>
      <c r="D18" s="62">
        <v>1</v>
      </c>
      <c r="E18" s="63">
        <v>84</v>
      </c>
      <c r="F18" s="64">
        <v>23.4</v>
      </c>
      <c r="G18" s="64">
        <v>0.22194363873025569</v>
      </c>
      <c r="H18" s="64">
        <v>69.099999999999994</v>
      </c>
      <c r="I18" s="64">
        <v>2.488475398855694</v>
      </c>
      <c r="J18" s="64">
        <v>92.5</v>
      </c>
      <c r="K18" s="64">
        <v>1.7664296257825973</v>
      </c>
      <c r="L18" s="64">
        <v>35.5</v>
      </c>
      <c r="M18" s="64">
        <v>1.9713132935893274</v>
      </c>
      <c r="N18" s="64">
        <v>237.5</v>
      </c>
      <c r="O18" s="64">
        <v>1.1021718334802399</v>
      </c>
      <c r="P18" s="64">
        <v>41.8</v>
      </c>
      <c r="Q18" s="64">
        <v>-0.69548163079867509</v>
      </c>
      <c r="R18" s="64">
        <v>133.9</v>
      </c>
      <c r="S18" s="64">
        <v>1.6819028644689034</v>
      </c>
      <c r="T18" s="64">
        <v>26.6</v>
      </c>
      <c r="U18" s="64">
        <v>-0.51346730810426455</v>
      </c>
      <c r="V18" s="65">
        <v>9.9000000000000005E-2</v>
      </c>
      <c r="W18" s="90">
        <v>24.95</v>
      </c>
      <c r="X18" s="75">
        <f t="shared" si="0"/>
        <v>0</v>
      </c>
      <c r="Y18" s="75">
        <f t="shared" si="1"/>
        <v>0</v>
      </c>
      <c r="Z18" s="75">
        <f t="shared" si="2"/>
        <v>0</v>
      </c>
      <c r="AA18" s="75">
        <f t="shared" si="3"/>
        <v>0</v>
      </c>
      <c r="AB18" s="75">
        <f t="shared" si="4"/>
        <v>0</v>
      </c>
      <c r="AC18" s="75">
        <f t="shared" si="5"/>
        <v>0</v>
      </c>
      <c r="AD18" s="75">
        <f t="shared" si="6"/>
        <v>0</v>
      </c>
      <c r="AE18" s="75">
        <f t="shared" si="7"/>
        <v>0</v>
      </c>
      <c r="AF18" s="75">
        <f t="shared" ref="AF18:AG18" si="22">IF(V$3="Yes",V18*V$4,0)</f>
        <v>0</v>
      </c>
      <c r="AG18" s="76">
        <f t="shared" si="22"/>
        <v>0</v>
      </c>
      <c r="AH18" s="77">
        <f t="shared" si="9"/>
        <v>0</v>
      </c>
      <c r="AI18" s="78">
        <f t="shared" si="10"/>
        <v>0</v>
      </c>
      <c r="AJ18" s="73">
        <f t="shared" si="11"/>
        <v>6.8910089681906808</v>
      </c>
    </row>
    <row r="19" spans="1:36" ht="15" x14ac:dyDescent="0.25">
      <c r="A19" s="38" t="s">
        <v>185</v>
      </c>
      <c r="B19" s="62" t="s">
        <v>28</v>
      </c>
      <c r="C19" s="62" t="s">
        <v>186</v>
      </c>
      <c r="D19" s="62">
        <v>1</v>
      </c>
      <c r="E19" s="63">
        <v>84</v>
      </c>
      <c r="F19" s="64">
        <v>43.8</v>
      </c>
      <c r="G19" s="64">
        <v>2.2060547929401197</v>
      </c>
      <c r="H19" s="64">
        <v>47.3</v>
      </c>
      <c r="I19" s="64">
        <v>0.92137145361445039</v>
      </c>
      <c r="J19" s="64">
        <v>91.1</v>
      </c>
      <c r="K19" s="64">
        <v>1.6994075476954325</v>
      </c>
      <c r="L19" s="64">
        <v>36.4</v>
      </c>
      <c r="M19" s="64">
        <v>2.0587315534930797</v>
      </c>
      <c r="N19" s="64">
        <v>301.39999999999998</v>
      </c>
      <c r="O19" s="64">
        <v>2.3029633656128183</v>
      </c>
      <c r="P19" s="64">
        <v>56</v>
      </c>
      <c r="Q19" s="64">
        <v>-0.4454351096224487</v>
      </c>
      <c r="R19" s="64">
        <v>35.4</v>
      </c>
      <c r="S19" s="64">
        <v>-0.7075898531700201</v>
      </c>
      <c r="T19" s="64">
        <v>23.1</v>
      </c>
      <c r="U19" s="64">
        <v>-0.6998289958740348</v>
      </c>
      <c r="V19" s="65">
        <v>0.14499999999999999</v>
      </c>
      <c r="W19" s="90">
        <v>20.05</v>
      </c>
      <c r="X19" s="75">
        <f t="shared" si="0"/>
        <v>0</v>
      </c>
      <c r="Y19" s="75">
        <f t="shared" si="1"/>
        <v>0</v>
      </c>
      <c r="Z19" s="75">
        <f t="shared" si="2"/>
        <v>0</v>
      </c>
      <c r="AA19" s="75">
        <f t="shared" si="3"/>
        <v>0</v>
      </c>
      <c r="AB19" s="75">
        <f t="shared" si="4"/>
        <v>0</v>
      </c>
      <c r="AC19" s="75">
        <f t="shared" si="5"/>
        <v>0</v>
      </c>
      <c r="AD19" s="75">
        <f t="shared" si="6"/>
        <v>0</v>
      </c>
      <c r="AE19" s="75">
        <f t="shared" si="7"/>
        <v>0</v>
      </c>
      <c r="AF19" s="75">
        <f t="shared" ref="AF19:AG19" si="23">IF(V$3="Yes",V19*V$4,0)</f>
        <v>0</v>
      </c>
      <c r="AG19" s="76">
        <f t="shared" si="23"/>
        <v>0</v>
      </c>
      <c r="AH19" s="77">
        <f t="shared" si="9"/>
        <v>0</v>
      </c>
      <c r="AI19" s="78">
        <f t="shared" si="10"/>
        <v>0</v>
      </c>
      <c r="AJ19" s="73">
        <f t="shared" si="11"/>
        <v>6.8778773337905665</v>
      </c>
    </row>
    <row r="20" spans="1:36" ht="15" x14ac:dyDescent="0.25">
      <c r="A20" s="38" t="s">
        <v>188</v>
      </c>
      <c r="B20" s="62" t="s">
        <v>68</v>
      </c>
      <c r="C20" s="62" t="s">
        <v>153</v>
      </c>
      <c r="D20" s="62">
        <v>1</v>
      </c>
      <c r="E20" s="63">
        <v>84</v>
      </c>
      <c r="F20" s="64">
        <v>37.200000000000003</v>
      </c>
      <c r="G20" s="64">
        <v>1.5641364783428113</v>
      </c>
      <c r="H20" s="64">
        <v>60.5</v>
      </c>
      <c r="I20" s="64">
        <v>1.8702600810082315</v>
      </c>
      <c r="J20" s="64">
        <v>97.8</v>
      </c>
      <c r="K20" s="64">
        <v>2.0201560642554335</v>
      </c>
      <c r="L20" s="64">
        <v>30.9</v>
      </c>
      <c r="M20" s="64">
        <v>1.524508854081259</v>
      </c>
      <c r="N20" s="64">
        <v>300.89999999999998</v>
      </c>
      <c r="O20" s="64">
        <v>2.2935675007291518</v>
      </c>
      <c r="P20" s="64">
        <v>33.4</v>
      </c>
      <c r="Q20" s="64">
        <v>-0.84339647431137255</v>
      </c>
      <c r="R20" s="64">
        <v>43</v>
      </c>
      <c r="S20" s="64">
        <v>-0.52322290236742297</v>
      </c>
      <c r="T20" s="64">
        <v>19.399999999999999</v>
      </c>
      <c r="U20" s="64">
        <v>-0.89683992294493486</v>
      </c>
      <c r="V20" s="65">
        <v>0.124</v>
      </c>
      <c r="W20" s="90">
        <v>21.1</v>
      </c>
      <c r="X20" s="75">
        <f t="shared" si="0"/>
        <v>0</v>
      </c>
      <c r="Y20" s="75">
        <f t="shared" si="1"/>
        <v>0</v>
      </c>
      <c r="Z20" s="75">
        <f t="shared" si="2"/>
        <v>0</v>
      </c>
      <c r="AA20" s="75">
        <f t="shared" si="3"/>
        <v>0</v>
      </c>
      <c r="AB20" s="75">
        <f t="shared" si="4"/>
        <v>0</v>
      </c>
      <c r="AC20" s="75">
        <f t="shared" si="5"/>
        <v>0</v>
      </c>
      <c r="AD20" s="75">
        <f t="shared" si="6"/>
        <v>0</v>
      </c>
      <c r="AE20" s="75">
        <f t="shared" si="7"/>
        <v>0</v>
      </c>
      <c r="AF20" s="75">
        <f t="shared" ref="AF20:AG20" si="24">IF(V$3="Yes",V20*V$4,0)</f>
        <v>0</v>
      </c>
      <c r="AG20" s="76">
        <f t="shared" si="24"/>
        <v>0</v>
      </c>
      <c r="AH20" s="77">
        <f t="shared" si="9"/>
        <v>0</v>
      </c>
      <c r="AI20" s="78">
        <f t="shared" si="10"/>
        <v>0</v>
      </c>
      <c r="AJ20" s="73">
        <f t="shared" si="11"/>
        <v>6.3313800083929452</v>
      </c>
    </row>
    <row r="21" spans="1:36" ht="15" x14ac:dyDescent="0.25">
      <c r="A21" s="38" t="s">
        <v>182</v>
      </c>
      <c r="B21" s="62" t="s">
        <v>39</v>
      </c>
      <c r="C21" s="62" t="s">
        <v>181</v>
      </c>
      <c r="D21" s="62">
        <v>1</v>
      </c>
      <c r="E21" s="63">
        <v>84</v>
      </c>
      <c r="F21" s="64">
        <v>23.1</v>
      </c>
      <c r="G21" s="64">
        <v>0.19276553352128692</v>
      </c>
      <c r="H21" s="64">
        <v>65.7</v>
      </c>
      <c r="I21" s="64">
        <v>2.2440646917997209</v>
      </c>
      <c r="J21" s="64">
        <v>88.8</v>
      </c>
      <c r="K21" s="64">
        <v>1.5892998479808051</v>
      </c>
      <c r="L21" s="64">
        <v>26.4</v>
      </c>
      <c r="M21" s="64">
        <v>1.0874175545624976</v>
      </c>
      <c r="N21" s="64">
        <v>300.10000000000002</v>
      </c>
      <c r="O21" s="64">
        <v>2.2785341169152864</v>
      </c>
      <c r="P21" s="64">
        <v>36.1</v>
      </c>
      <c r="Q21" s="64">
        <v>-0.79585241746800539</v>
      </c>
      <c r="R21" s="64">
        <v>114.6</v>
      </c>
      <c r="S21" s="64">
        <v>1.2137078446675709</v>
      </c>
      <c r="T21" s="64">
        <v>22</v>
      </c>
      <c r="U21" s="64">
        <v>-0.7583998120302482</v>
      </c>
      <c r="V21" s="65">
        <v>7.6999999999999999E-2</v>
      </c>
      <c r="W21" s="90">
        <v>26.7</v>
      </c>
      <c r="X21" s="75">
        <f t="shared" si="0"/>
        <v>0</v>
      </c>
      <c r="Y21" s="75">
        <f t="shared" si="1"/>
        <v>0</v>
      </c>
      <c r="Z21" s="75">
        <f t="shared" si="2"/>
        <v>0</v>
      </c>
      <c r="AA21" s="75">
        <f t="shared" si="3"/>
        <v>0</v>
      </c>
      <c r="AB21" s="75">
        <f t="shared" si="4"/>
        <v>0</v>
      </c>
      <c r="AC21" s="75">
        <f t="shared" si="5"/>
        <v>0</v>
      </c>
      <c r="AD21" s="75">
        <f t="shared" si="6"/>
        <v>0</v>
      </c>
      <c r="AE21" s="75">
        <f t="shared" si="7"/>
        <v>0</v>
      </c>
      <c r="AF21" s="75">
        <f t="shared" ref="AF21:AG21" si="25">IF(V$3="Yes",V21*V$4,0)</f>
        <v>0</v>
      </c>
      <c r="AG21" s="76">
        <f t="shared" si="25"/>
        <v>0</v>
      </c>
      <c r="AH21" s="77">
        <f t="shared" si="9"/>
        <v>0</v>
      </c>
      <c r="AI21" s="78">
        <f t="shared" si="10"/>
        <v>0</v>
      </c>
      <c r="AJ21" s="73">
        <f t="shared" si="11"/>
        <v>6.3068700900867789</v>
      </c>
    </row>
    <row r="22" spans="1:36" ht="15" x14ac:dyDescent="0.25">
      <c r="A22" s="38" t="s">
        <v>198</v>
      </c>
      <c r="B22" s="62" t="s">
        <v>66</v>
      </c>
      <c r="C22" s="62" t="s">
        <v>196</v>
      </c>
      <c r="D22" s="62">
        <v>1</v>
      </c>
      <c r="E22" s="63">
        <v>84</v>
      </c>
      <c r="F22" s="64">
        <v>44.5</v>
      </c>
      <c r="G22" s="64">
        <v>2.2741370384277135</v>
      </c>
      <c r="H22" s="64">
        <v>42.9</v>
      </c>
      <c r="I22" s="64">
        <v>0.60507524448318983</v>
      </c>
      <c r="J22" s="64">
        <v>87.4</v>
      </c>
      <c r="K22" s="64">
        <v>1.5222777698936409</v>
      </c>
      <c r="L22" s="64">
        <v>27.7</v>
      </c>
      <c r="M22" s="64">
        <v>1.2136883744234732</v>
      </c>
      <c r="N22" s="64">
        <v>298.7</v>
      </c>
      <c r="O22" s="64">
        <v>2.2522256952410187</v>
      </c>
      <c r="P22" s="64">
        <v>83.8</v>
      </c>
      <c r="Q22" s="64">
        <v>4.4092586764811599E-2</v>
      </c>
      <c r="R22" s="64">
        <v>40.799999999999997</v>
      </c>
      <c r="S22" s="64">
        <v>-0.57659228286291175</v>
      </c>
      <c r="T22" s="64">
        <v>34.799999999999997</v>
      </c>
      <c r="U22" s="64">
        <v>-7.6848496757946097E-2</v>
      </c>
      <c r="V22" s="65">
        <v>0.14899999999999999</v>
      </c>
      <c r="W22" s="90">
        <v>19.45</v>
      </c>
      <c r="X22" s="75">
        <f t="shared" si="0"/>
        <v>0</v>
      </c>
      <c r="Y22" s="75">
        <f t="shared" si="1"/>
        <v>0</v>
      </c>
      <c r="Z22" s="75">
        <f t="shared" si="2"/>
        <v>0</v>
      </c>
      <c r="AA22" s="75">
        <f t="shared" si="3"/>
        <v>0</v>
      </c>
      <c r="AB22" s="75">
        <f t="shared" si="4"/>
        <v>0</v>
      </c>
      <c r="AC22" s="75">
        <f t="shared" si="5"/>
        <v>0</v>
      </c>
      <c r="AD22" s="75">
        <f t="shared" si="6"/>
        <v>0</v>
      </c>
      <c r="AE22" s="75">
        <f t="shared" si="7"/>
        <v>0</v>
      </c>
      <c r="AF22" s="75">
        <f t="shared" ref="AF22:AG22" si="26">IF(V$3="Yes",V22*V$4,0)</f>
        <v>0</v>
      </c>
      <c r="AG22" s="76">
        <f t="shared" si="26"/>
        <v>0</v>
      </c>
      <c r="AH22" s="77">
        <f t="shared" si="9"/>
        <v>0</v>
      </c>
      <c r="AI22" s="78">
        <f t="shared" si="10"/>
        <v>0</v>
      </c>
      <c r="AJ22" s="73">
        <f t="shared" si="11"/>
        <v>6.2146591673722238</v>
      </c>
    </row>
    <row r="23" spans="1:36" ht="15" x14ac:dyDescent="0.25">
      <c r="A23" s="38" t="s">
        <v>205</v>
      </c>
      <c r="B23" s="62" t="s">
        <v>41</v>
      </c>
      <c r="C23" s="62" t="s">
        <v>153</v>
      </c>
      <c r="D23" s="62">
        <v>1</v>
      </c>
      <c r="E23" s="63">
        <v>84</v>
      </c>
      <c r="F23" s="64">
        <v>31.4</v>
      </c>
      <c r="G23" s="64">
        <v>1.0000264443027513</v>
      </c>
      <c r="H23" s="64">
        <v>64.2</v>
      </c>
      <c r="I23" s="64">
        <v>2.1362364386867916</v>
      </c>
      <c r="J23" s="64">
        <v>95.7</v>
      </c>
      <c r="K23" s="64">
        <v>1.9196229471246871</v>
      </c>
      <c r="L23" s="64">
        <v>38.299999999999997</v>
      </c>
      <c r="M23" s="64">
        <v>2.2432812132898907</v>
      </c>
      <c r="N23" s="64">
        <v>195.7</v>
      </c>
      <c r="O23" s="64">
        <v>0.31667752920571995</v>
      </c>
      <c r="P23" s="64">
        <v>77</v>
      </c>
      <c r="Q23" s="64">
        <v>-7.5648000840705443E-2</v>
      </c>
      <c r="R23" s="64">
        <v>67.599999999999994</v>
      </c>
      <c r="S23" s="64">
        <v>7.354380680940438E-2</v>
      </c>
      <c r="T23" s="64">
        <v>25.3</v>
      </c>
      <c r="U23" s="64">
        <v>-0.582687363561608</v>
      </c>
      <c r="V23" s="65">
        <v>0.161</v>
      </c>
      <c r="W23" s="90">
        <v>20.6</v>
      </c>
      <c r="X23" s="75">
        <f t="shared" si="0"/>
        <v>0</v>
      </c>
      <c r="Y23" s="75">
        <f t="shared" si="1"/>
        <v>0</v>
      </c>
      <c r="Z23" s="75">
        <f t="shared" si="2"/>
        <v>0</v>
      </c>
      <c r="AA23" s="75">
        <f t="shared" si="3"/>
        <v>0</v>
      </c>
      <c r="AB23" s="75">
        <f t="shared" si="4"/>
        <v>0</v>
      </c>
      <c r="AC23" s="75">
        <f t="shared" si="5"/>
        <v>0</v>
      </c>
      <c r="AD23" s="75">
        <f t="shared" si="6"/>
        <v>0</v>
      </c>
      <c r="AE23" s="75">
        <f t="shared" si="7"/>
        <v>0</v>
      </c>
      <c r="AF23" s="75">
        <f t="shared" ref="AF23:AG23" si="27">IF(V$3="Yes",V23*V$4,0)</f>
        <v>0</v>
      </c>
      <c r="AG23" s="76">
        <f t="shared" si="27"/>
        <v>0</v>
      </c>
      <c r="AH23" s="77">
        <f t="shared" si="9"/>
        <v>0</v>
      </c>
      <c r="AI23" s="78">
        <f t="shared" si="10"/>
        <v>0</v>
      </c>
      <c r="AJ23" s="73">
        <f t="shared" si="11"/>
        <v>6.0186586166162472</v>
      </c>
    </row>
    <row r="24" spans="1:36" ht="15" x14ac:dyDescent="0.25">
      <c r="A24" s="38" t="s">
        <v>225</v>
      </c>
      <c r="B24" s="62" t="s">
        <v>45</v>
      </c>
      <c r="C24" s="62" t="s">
        <v>191</v>
      </c>
      <c r="D24" s="62">
        <v>1</v>
      </c>
      <c r="E24" s="63">
        <v>84</v>
      </c>
      <c r="F24" s="64">
        <v>39.299999999999997</v>
      </c>
      <c r="G24" s="64">
        <v>1.7683832148055905</v>
      </c>
      <c r="H24" s="64">
        <v>39.6</v>
      </c>
      <c r="I24" s="64">
        <v>0.36785308763474484</v>
      </c>
      <c r="J24" s="64">
        <v>78.900000000000006</v>
      </c>
      <c r="K24" s="64">
        <v>1.1153580100787142</v>
      </c>
      <c r="L24" s="64">
        <v>28.5</v>
      </c>
      <c r="M24" s="64">
        <v>1.2913934943379199</v>
      </c>
      <c r="N24" s="64">
        <v>272.10000000000002</v>
      </c>
      <c r="O24" s="64">
        <v>1.7523656834299626</v>
      </c>
      <c r="P24" s="64">
        <v>135.5</v>
      </c>
      <c r="Q24" s="64">
        <v>0.95447323076557966</v>
      </c>
      <c r="R24" s="64">
        <v>42.4</v>
      </c>
      <c r="S24" s="64">
        <v>-0.53777818795710164</v>
      </c>
      <c r="T24" s="64">
        <v>40.6</v>
      </c>
      <c r="U24" s="64">
        <v>0.2319794429748161</v>
      </c>
      <c r="V24" s="65">
        <v>0.14499999999999999</v>
      </c>
      <c r="W24" s="90">
        <v>18.75</v>
      </c>
      <c r="X24" s="75">
        <f t="shared" si="0"/>
        <v>0</v>
      </c>
      <c r="Y24" s="75">
        <f t="shared" si="1"/>
        <v>0</v>
      </c>
      <c r="Z24" s="75">
        <f t="shared" si="2"/>
        <v>0</v>
      </c>
      <c r="AA24" s="75">
        <f t="shared" si="3"/>
        <v>0</v>
      </c>
      <c r="AB24" s="75">
        <f t="shared" si="4"/>
        <v>0</v>
      </c>
      <c r="AC24" s="75">
        <f t="shared" si="5"/>
        <v>0</v>
      </c>
      <c r="AD24" s="75">
        <f t="shared" si="6"/>
        <v>0</v>
      </c>
      <c r="AE24" s="75">
        <f t="shared" si="7"/>
        <v>0</v>
      </c>
      <c r="AF24" s="75">
        <f t="shared" ref="AF24:AG24" si="28">IF(V$3="Yes",V24*V$4,0)</f>
        <v>0</v>
      </c>
      <c r="AG24" s="76">
        <f t="shared" si="28"/>
        <v>0</v>
      </c>
      <c r="AH24" s="77">
        <f t="shared" si="9"/>
        <v>0</v>
      </c>
      <c r="AI24" s="78">
        <f t="shared" si="10"/>
        <v>0</v>
      </c>
      <c r="AJ24" s="73">
        <f t="shared" si="11"/>
        <v>5.8609986896501995</v>
      </c>
    </row>
    <row r="25" spans="1:36" ht="15" x14ac:dyDescent="0.25">
      <c r="A25" s="38" t="s">
        <v>189</v>
      </c>
      <c r="B25" s="62" t="s">
        <v>93</v>
      </c>
      <c r="C25" s="62" t="s">
        <v>181</v>
      </c>
      <c r="D25" s="62">
        <v>1</v>
      </c>
      <c r="E25" s="63">
        <v>84</v>
      </c>
      <c r="F25" s="64">
        <v>17.899999999999999</v>
      </c>
      <c r="G25" s="64">
        <v>-0.31298829010083545</v>
      </c>
      <c r="H25" s="64">
        <v>69.599999999999994</v>
      </c>
      <c r="I25" s="64">
        <v>2.5244181498933376</v>
      </c>
      <c r="J25" s="64">
        <v>87.5</v>
      </c>
      <c r="K25" s="64">
        <v>1.5270650611855814</v>
      </c>
      <c r="L25" s="64">
        <v>33.799999999999997</v>
      </c>
      <c r="M25" s="64">
        <v>1.8061899137711284</v>
      </c>
      <c r="N25" s="64">
        <v>244.6</v>
      </c>
      <c r="O25" s="64">
        <v>1.2355931148283039</v>
      </c>
      <c r="P25" s="64">
        <v>34.6</v>
      </c>
      <c r="Q25" s="64">
        <v>-0.82226578238098702</v>
      </c>
      <c r="R25" s="64">
        <v>100.7</v>
      </c>
      <c r="S25" s="64">
        <v>0.87651039517334683</v>
      </c>
      <c r="T25" s="64">
        <v>34.200000000000003</v>
      </c>
      <c r="U25" s="64">
        <v>-0.10879621466133468</v>
      </c>
      <c r="V25" s="65">
        <v>7.2999999999999995E-2</v>
      </c>
      <c r="W25" s="90">
        <v>23.8</v>
      </c>
      <c r="X25" s="75">
        <f t="shared" si="0"/>
        <v>0</v>
      </c>
      <c r="Y25" s="75">
        <f t="shared" si="1"/>
        <v>0</v>
      </c>
      <c r="Z25" s="75">
        <f t="shared" si="2"/>
        <v>0</v>
      </c>
      <c r="AA25" s="75">
        <f t="shared" si="3"/>
        <v>0</v>
      </c>
      <c r="AB25" s="75">
        <f t="shared" si="4"/>
        <v>0</v>
      </c>
      <c r="AC25" s="75">
        <f t="shared" si="5"/>
        <v>0</v>
      </c>
      <c r="AD25" s="75">
        <f t="shared" si="6"/>
        <v>0</v>
      </c>
      <c r="AE25" s="75">
        <f t="shared" si="7"/>
        <v>0</v>
      </c>
      <c r="AF25" s="75">
        <f t="shared" ref="AF25:AG25" si="29">IF(V$3="Yes",V25*V$4,0)</f>
        <v>0</v>
      </c>
      <c r="AG25" s="76">
        <f t="shared" si="29"/>
        <v>0</v>
      </c>
      <c r="AH25" s="77">
        <f t="shared" si="9"/>
        <v>0</v>
      </c>
      <c r="AI25" s="78">
        <f t="shared" si="10"/>
        <v>0</v>
      </c>
      <c r="AJ25" s="73">
        <f t="shared" si="11"/>
        <v>5.4513532022720881</v>
      </c>
    </row>
    <row r="26" spans="1:36" ht="15" x14ac:dyDescent="0.25">
      <c r="A26" s="38" t="s">
        <v>199</v>
      </c>
      <c r="B26" s="62" t="s">
        <v>43</v>
      </c>
      <c r="C26" s="62" t="s">
        <v>186</v>
      </c>
      <c r="D26" s="62">
        <v>1</v>
      </c>
      <c r="E26" s="63">
        <v>84</v>
      </c>
      <c r="F26" s="64">
        <v>33.4</v>
      </c>
      <c r="G26" s="64">
        <v>1.1945471456958752</v>
      </c>
      <c r="H26" s="64">
        <v>57.9</v>
      </c>
      <c r="I26" s="64">
        <v>1.6833577756124867</v>
      </c>
      <c r="J26" s="64">
        <v>91.3</v>
      </c>
      <c r="K26" s="64">
        <v>1.7089821302793131</v>
      </c>
      <c r="L26" s="64">
        <v>34.4</v>
      </c>
      <c r="M26" s="64">
        <v>1.8644687537069635</v>
      </c>
      <c r="N26" s="64">
        <v>241.8</v>
      </c>
      <c r="O26" s="64">
        <v>1.1829762714797718</v>
      </c>
      <c r="P26" s="64">
        <v>92.1</v>
      </c>
      <c r="Q26" s="64">
        <v>0.19024653928330995</v>
      </c>
      <c r="R26" s="64">
        <v>19.7</v>
      </c>
      <c r="S26" s="64">
        <v>-1.0884531594332798</v>
      </c>
      <c r="T26" s="64">
        <v>86.6</v>
      </c>
      <c r="U26" s="64">
        <v>2.6813044822346521</v>
      </c>
      <c r="V26" s="65">
        <v>0.13800000000000001</v>
      </c>
      <c r="W26" s="90">
        <v>18.05</v>
      </c>
      <c r="X26" s="75">
        <f t="shared" si="0"/>
        <v>0</v>
      </c>
      <c r="Y26" s="75">
        <f t="shared" si="1"/>
        <v>0</v>
      </c>
      <c r="Z26" s="75">
        <f t="shared" si="2"/>
        <v>0</v>
      </c>
      <c r="AA26" s="75">
        <f t="shared" si="3"/>
        <v>0</v>
      </c>
      <c r="AB26" s="75">
        <f t="shared" si="4"/>
        <v>0</v>
      </c>
      <c r="AC26" s="75">
        <f t="shared" si="5"/>
        <v>0</v>
      </c>
      <c r="AD26" s="75">
        <f t="shared" si="6"/>
        <v>0</v>
      </c>
      <c r="AE26" s="75">
        <f t="shared" si="7"/>
        <v>0</v>
      </c>
      <c r="AF26" s="75">
        <f t="shared" ref="AF26:AG26" si="30">IF(V$3="Yes",V26*V$4,0)</f>
        <v>0</v>
      </c>
      <c r="AG26" s="76">
        <f t="shared" si="30"/>
        <v>0</v>
      </c>
      <c r="AH26" s="77">
        <f t="shared" si="9"/>
        <v>0</v>
      </c>
      <c r="AI26" s="78">
        <f t="shared" si="10"/>
        <v>0</v>
      </c>
      <c r="AJ26" s="73">
        <f t="shared" si="11"/>
        <v>5.4228655783004083</v>
      </c>
    </row>
    <row r="27" spans="1:36" ht="15" x14ac:dyDescent="0.25">
      <c r="A27" s="38" t="s">
        <v>204</v>
      </c>
      <c r="B27" s="62" t="s">
        <v>51</v>
      </c>
      <c r="C27" s="62" t="s">
        <v>196</v>
      </c>
      <c r="D27" s="62">
        <v>1</v>
      </c>
      <c r="E27" s="63">
        <v>84</v>
      </c>
      <c r="F27" s="64">
        <v>45.1</v>
      </c>
      <c r="G27" s="64">
        <v>2.3324932488456502</v>
      </c>
      <c r="H27" s="64">
        <v>51.7</v>
      </c>
      <c r="I27" s="64">
        <v>1.2376676627457111</v>
      </c>
      <c r="J27" s="64">
        <v>96.8</v>
      </c>
      <c r="K27" s="64">
        <v>1.9722831513360308</v>
      </c>
      <c r="L27" s="64">
        <v>28.1</v>
      </c>
      <c r="M27" s="64">
        <v>1.2525409343806968</v>
      </c>
      <c r="N27" s="64">
        <v>286.10000000000002</v>
      </c>
      <c r="O27" s="64">
        <v>2.0154499001726238</v>
      </c>
      <c r="P27" s="64">
        <v>18.399999999999999</v>
      </c>
      <c r="Q27" s="64">
        <v>-1.1075301234411892</v>
      </c>
      <c r="R27" s="64">
        <v>27.6</v>
      </c>
      <c r="S27" s="64">
        <v>-0.89680856583584345</v>
      </c>
      <c r="T27" s="64">
        <v>25.3</v>
      </c>
      <c r="U27" s="64">
        <v>-0.582687363561608</v>
      </c>
      <c r="V27" s="65">
        <v>0.158</v>
      </c>
      <c r="W27" s="90">
        <v>19.649999999999999</v>
      </c>
      <c r="X27" s="75">
        <f t="shared" si="0"/>
        <v>0</v>
      </c>
      <c r="Y27" s="75">
        <f t="shared" si="1"/>
        <v>0</v>
      </c>
      <c r="Z27" s="75">
        <f t="shared" si="2"/>
        <v>0</v>
      </c>
      <c r="AA27" s="75">
        <f t="shared" si="3"/>
        <v>0</v>
      </c>
      <c r="AB27" s="75">
        <f t="shared" si="4"/>
        <v>0</v>
      </c>
      <c r="AC27" s="75">
        <f t="shared" si="5"/>
        <v>0</v>
      </c>
      <c r="AD27" s="75">
        <f t="shared" si="6"/>
        <v>0</v>
      </c>
      <c r="AE27" s="75">
        <f t="shared" si="7"/>
        <v>0</v>
      </c>
      <c r="AF27" s="75">
        <f t="shared" ref="AF27:AG27" si="31">IF(V$3="Yes",V27*V$4,0)</f>
        <v>0</v>
      </c>
      <c r="AG27" s="76">
        <f t="shared" si="31"/>
        <v>0</v>
      </c>
      <c r="AH27" s="77">
        <f t="shared" si="9"/>
        <v>0</v>
      </c>
      <c r="AI27" s="78">
        <f t="shared" si="10"/>
        <v>0</v>
      </c>
      <c r="AJ27" s="73">
        <f t="shared" si="11"/>
        <v>5.3927503441179878</v>
      </c>
    </row>
    <row r="28" spans="1:36" ht="15" x14ac:dyDescent="0.25">
      <c r="A28" s="38" t="s">
        <v>215</v>
      </c>
      <c r="B28" s="62" t="s">
        <v>28</v>
      </c>
      <c r="C28" s="62" t="s">
        <v>196</v>
      </c>
      <c r="D28" s="62">
        <v>1</v>
      </c>
      <c r="E28" s="63">
        <v>84</v>
      </c>
      <c r="F28" s="64">
        <v>41.9</v>
      </c>
      <c r="G28" s="64">
        <v>2.0212601266166526</v>
      </c>
      <c r="H28" s="64">
        <v>42.1</v>
      </c>
      <c r="I28" s="64">
        <v>0.54756684282296098</v>
      </c>
      <c r="J28" s="64">
        <v>83.9</v>
      </c>
      <c r="K28" s="64">
        <v>1.3547225746757301</v>
      </c>
      <c r="L28" s="64">
        <v>37.200000000000003</v>
      </c>
      <c r="M28" s="64">
        <v>2.1364366734075264</v>
      </c>
      <c r="N28" s="64">
        <v>224.9</v>
      </c>
      <c r="O28" s="64">
        <v>0.86539603841184443</v>
      </c>
      <c r="P28" s="64">
        <v>54.8</v>
      </c>
      <c r="Q28" s="64">
        <v>-0.466565801552834</v>
      </c>
      <c r="R28" s="64">
        <v>54.8</v>
      </c>
      <c r="S28" s="64">
        <v>-0.23696895243707489</v>
      </c>
      <c r="T28" s="64">
        <v>31.9</v>
      </c>
      <c r="U28" s="64">
        <v>-0.23126246662432701</v>
      </c>
      <c r="V28" s="65">
        <v>0.186</v>
      </c>
      <c r="W28" s="90">
        <v>20.100000000000001</v>
      </c>
      <c r="X28" s="75">
        <f t="shared" si="0"/>
        <v>0</v>
      </c>
      <c r="Y28" s="75">
        <f t="shared" si="1"/>
        <v>0</v>
      </c>
      <c r="Z28" s="75">
        <f t="shared" si="2"/>
        <v>0</v>
      </c>
      <c r="AA28" s="75">
        <f t="shared" si="3"/>
        <v>0</v>
      </c>
      <c r="AB28" s="75">
        <f t="shared" si="4"/>
        <v>0</v>
      </c>
      <c r="AC28" s="75">
        <f t="shared" si="5"/>
        <v>0</v>
      </c>
      <c r="AD28" s="75">
        <f t="shared" si="6"/>
        <v>0</v>
      </c>
      <c r="AE28" s="75">
        <f t="shared" si="7"/>
        <v>0</v>
      </c>
      <c r="AF28" s="75">
        <f t="shared" ref="AF28:AG28" si="32">IF(V$3="Yes",V28*V$4,0)</f>
        <v>0</v>
      </c>
      <c r="AG28" s="76">
        <f t="shared" si="32"/>
        <v>0</v>
      </c>
      <c r="AH28" s="77">
        <f t="shared" si="9"/>
        <v>0</v>
      </c>
      <c r="AI28" s="78">
        <f t="shared" si="10"/>
        <v>0</v>
      </c>
      <c r="AJ28" s="73">
        <f t="shared" si="11"/>
        <v>5.3532480826704845</v>
      </c>
    </row>
    <row r="29" spans="1:36" ht="15" x14ac:dyDescent="0.25">
      <c r="A29" s="38" t="s">
        <v>216</v>
      </c>
      <c r="B29" s="62" t="s">
        <v>49</v>
      </c>
      <c r="C29" s="62" t="s">
        <v>183</v>
      </c>
      <c r="D29" s="62">
        <v>1</v>
      </c>
      <c r="E29" s="63">
        <v>84</v>
      </c>
      <c r="F29" s="64">
        <v>35</v>
      </c>
      <c r="G29" s="64">
        <v>1.3501637068103751</v>
      </c>
      <c r="H29" s="64">
        <v>39.200000000000003</v>
      </c>
      <c r="I29" s="64">
        <v>0.33909888680463013</v>
      </c>
      <c r="J29" s="64">
        <v>74.2</v>
      </c>
      <c r="K29" s="64">
        <v>0.89035531935751844</v>
      </c>
      <c r="L29" s="64">
        <v>19.100000000000001</v>
      </c>
      <c r="M29" s="64">
        <v>0.37835833534317265</v>
      </c>
      <c r="N29" s="64">
        <v>269.3</v>
      </c>
      <c r="O29" s="64">
        <v>1.6997488400814298</v>
      </c>
      <c r="P29" s="64">
        <v>182.2</v>
      </c>
      <c r="Q29" s="64">
        <v>1.776809325056409</v>
      </c>
      <c r="R29" s="64">
        <v>54.5</v>
      </c>
      <c r="S29" s="64">
        <v>-0.24424659523191411</v>
      </c>
      <c r="T29" s="64">
        <v>31.7</v>
      </c>
      <c r="U29" s="64">
        <v>-0.2419117059254566</v>
      </c>
      <c r="V29" s="65">
        <v>0.13</v>
      </c>
      <c r="W29" s="90">
        <v>19.05</v>
      </c>
      <c r="X29" s="75">
        <f t="shared" si="0"/>
        <v>0</v>
      </c>
      <c r="Y29" s="75">
        <f t="shared" si="1"/>
        <v>0</v>
      </c>
      <c r="Z29" s="75">
        <f t="shared" si="2"/>
        <v>0</v>
      </c>
      <c r="AA29" s="75">
        <f t="shared" si="3"/>
        <v>0</v>
      </c>
      <c r="AB29" s="75">
        <f t="shared" si="4"/>
        <v>0</v>
      </c>
      <c r="AC29" s="75">
        <f t="shared" si="5"/>
        <v>0</v>
      </c>
      <c r="AD29" s="75">
        <f t="shared" si="6"/>
        <v>0</v>
      </c>
      <c r="AE29" s="75">
        <f t="shared" si="7"/>
        <v>0</v>
      </c>
      <c r="AF29" s="75">
        <f t="shared" ref="AF29:AG29" si="33">IF(V$3="Yes",V29*V$4,0)</f>
        <v>0</v>
      </c>
      <c r="AG29" s="76">
        <f t="shared" si="33"/>
        <v>0</v>
      </c>
      <c r="AH29" s="77">
        <f t="shared" si="9"/>
        <v>0</v>
      </c>
      <c r="AI29" s="78">
        <f t="shared" si="10"/>
        <v>0</v>
      </c>
      <c r="AJ29" s="73">
        <f t="shared" si="11"/>
        <v>5.3195284300970087</v>
      </c>
    </row>
    <row r="30" spans="1:36" ht="15" x14ac:dyDescent="0.25">
      <c r="A30" s="38" t="s">
        <v>190</v>
      </c>
      <c r="B30" s="62" t="s">
        <v>56</v>
      </c>
      <c r="C30" s="62" t="s">
        <v>179</v>
      </c>
      <c r="D30" s="62">
        <v>1</v>
      </c>
      <c r="E30" s="63">
        <v>84</v>
      </c>
      <c r="F30" s="64">
        <v>35.700000000000003</v>
      </c>
      <c r="G30" s="64">
        <v>1.4182459522979682</v>
      </c>
      <c r="H30" s="64">
        <v>65</v>
      </c>
      <c r="I30" s="64">
        <v>2.1937448403470206</v>
      </c>
      <c r="J30" s="64">
        <v>100.6</v>
      </c>
      <c r="K30" s="64">
        <v>2.1542002204297628</v>
      </c>
      <c r="L30" s="64">
        <v>29.7</v>
      </c>
      <c r="M30" s="64">
        <v>1.4079511742095894</v>
      </c>
      <c r="N30" s="64">
        <v>222.6</v>
      </c>
      <c r="O30" s="64">
        <v>0.8221750599469777</v>
      </c>
      <c r="P30" s="64">
        <v>75.2</v>
      </c>
      <c r="Q30" s="64">
        <v>-0.10734403873628311</v>
      </c>
      <c r="R30" s="64">
        <v>29.6</v>
      </c>
      <c r="S30" s="64">
        <v>-0.84829094720358111</v>
      </c>
      <c r="T30" s="64">
        <v>22.1</v>
      </c>
      <c r="U30" s="64">
        <v>-0.75307519237968334</v>
      </c>
      <c r="V30" s="65">
        <v>0.16</v>
      </c>
      <c r="W30" s="90">
        <v>21.5</v>
      </c>
      <c r="X30" s="75">
        <f t="shared" si="0"/>
        <v>0</v>
      </c>
      <c r="Y30" s="75">
        <f t="shared" si="1"/>
        <v>0</v>
      </c>
      <c r="Z30" s="75">
        <f t="shared" si="2"/>
        <v>0</v>
      </c>
      <c r="AA30" s="75">
        <f t="shared" si="3"/>
        <v>0</v>
      </c>
      <c r="AB30" s="75">
        <f t="shared" si="4"/>
        <v>0</v>
      </c>
      <c r="AC30" s="75">
        <f t="shared" si="5"/>
        <v>0</v>
      </c>
      <c r="AD30" s="75">
        <f t="shared" si="6"/>
        <v>0</v>
      </c>
      <c r="AE30" s="75">
        <f t="shared" si="7"/>
        <v>0</v>
      </c>
      <c r="AF30" s="75">
        <f t="shared" ref="AF30:AG30" si="34">IF(V$3="Yes",V30*V$4,0)</f>
        <v>0</v>
      </c>
      <c r="AG30" s="76">
        <f t="shared" si="34"/>
        <v>0</v>
      </c>
      <c r="AH30" s="77">
        <f t="shared" si="9"/>
        <v>0</v>
      </c>
      <c r="AI30" s="78">
        <f t="shared" si="10"/>
        <v>0</v>
      </c>
      <c r="AJ30" s="73">
        <f t="shared" si="11"/>
        <v>5.2646652521064343</v>
      </c>
    </row>
    <row r="31" spans="1:36" ht="15" x14ac:dyDescent="0.25">
      <c r="A31" s="38" t="s">
        <v>213</v>
      </c>
      <c r="B31" s="62" t="s">
        <v>37</v>
      </c>
      <c r="C31" s="62" t="s">
        <v>183</v>
      </c>
      <c r="D31" s="62">
        <v>1</v>
      </c>
      <c r="E31" s="63">
        <v>84</v>
      </c>
      <c r="F31" s="64">
        <v>35</v>
      </c>
      <c r="G31" s="64">
        <v>1.3501637068103751</v>
      </c>
      <c r="H31" s="64">
        <v>47.7</v>
      </c>
      <c r="I31" s="64">
        <v>0.95012565444456465</v>
      </c>
      <c r="J31" s="64">
        <v>82.6</v>
      </c>
      <c r="K31" s="64">
        <v>1.292487787880505</v>
      </c>
      <c r="L31" s="64">
        <v>29.8</v>
      </c>
      <c r="M31" s="64">
        <v>1.4176643141988956</v>
      </c>
      <c r="N31" s="64">
        <v>221.7</v>
      </c>
      <c r="O31" s="64">
        <v>0.80526250315637848</v>
      </c>
      <c r="P31" s="64">
        <v>123</v>
      </c>
      <c r="Q31" s="64">
        <v>0.73436185649073249</v>
      </c>
      <c r="R31" s="64">
        <v>49.1</v>
      </c>
      <c r="S31" s="64">
        <v>-0.37524416553902262</v>
      </c>
      <c r="T31" s="64">
        <v>35.799999999999997</v>
      </c>
      <c r="U31" s="64">
        <v>-2.3602300252297179E-2</v>
      </c>
      <c r="V31" s="65">
        <v>0.158</v>
      </c>
      <c r="W31" s="90">
        <v>20.45</v>
      </c>
      <c r="X31" s="75">
        <f t="shared" si="0"/>
        <v>0</v>
      </c>
      <c r="Y31" s="75">
        <f t="shared" si="1"/>
        <v>0</v>
      </c>
      <c r="Z31" s="75">
        <f t="shared" si="2"/>
        <v>0</v>
      </c>
      <c r="AA31" s="75">
        <f t="shared" si="3"/>
        <v>0</v>
      </c>
      <c r="AB31" s="75">
        <f t="shared" si="4"/>
        <v>0</v>
      </c>
      <c r="AC31" s="75">
        <f t="shared" si="5"/>
        <v>0</v>
      </c>
      <c r="AD31" s="75">
        <f t="shared" si="6"/>
        <v>0</v>
      </c>
      <c r="AE31" s="75">
        <f t="shared" si="7"/>
        <v>0</v>
      </c>
      <c r="AF31" s="75">
        <f t="shared" ref="AF31:AG31" si="35">IF(V$3="Yes",V31*V$4,0)</f>
        <v>0</v>
      </c>
      <c r="AG31" s="76">
        <f t="shared" si="35"/>
        <v>0</v>
      </c>
      <c r="AH31" s="77">
        <f t="shared" si="9"/>
        <v>0</v>
      </c>
      <c r="AI31" s="78">
        <f t="shared" si="10"/>
        <v>0</v>
      </c>
      <c r="AJ31" s="73">
        <f t="shared" si="11"/>
        <v>5.1232049025676805</v>
      </c>
    </row>
    <row r="32" spans="1:36" ht="15" x14ac:dyDescent="0.25">
      <c r="A32" s="38" t="s">
        <v>192</v>
      </c>
      <c r="B32" s="62" t="s">
        <v>34</v>
      </c>
      <c r="C32" s="62" t="s">
        <v>181</v>
      </c>
      <c r="D32" s="62">
        <v>1</v>
      </c>
      <c r="E32" s="63">
        <v>84</v>
      </c>
      <c r="F32" s="64">
        <v>16.100000000000001</v>
      </c>
      <c r="G32" s="64">
        <v>-0.48805692135464696</v>
      </c>
      <c r="H32" s="64">
        <v>76.3</v>
      </c>
      <c r="I32" s="64">
        <v>3.0060510137977574</v>
      </c>
      <c r="J32" s="64">
        <v>92.4</v>
      </c>
      <c r="K32" s="64">
        <v>1.7616423344906569</v>
      </c>
      <c r="L32" s="64">
        <v>39.200000000000003</v>
      </c>
      <c r="M32" s="64">
        <v>2.3306994731936426</v>
      </c>
      <c r="N32" s="64">
        <v>201.7</v>
      </c>
      <c r="O32" s="64">
        <v>0.42942790780971807</v>
      </c>
      <c r="P32" s="64">
        <v>15.7</v>
      </c>
      <c r="Q32" s="64">
        <v>-1.1550741802845561</v>
      </c>
      <c r="R32" s="64">
        <v>89.3</v>
      </c>
      <c r="S32" s="64">
        <v>0.59995996896945147</v>
      </c>
      <c r="T32" s="64">
        <v>34.9</v>
      </c>
      <c r="U32" s="64">
        <v>-7.1523877107381215E-2</v>
      </c>
      <c r="V32" s="65">
        <v>0.08</v>
      </c>
      <c r="W32" s="90">
        <v>27.3</v>
      </c>
      <c r="X32" s="75">
        <f t="shared" si="0"/>
        <v>0</v>
      </c>
      <c r="Y32" s="75">
        <f t="shared" si="1"/>
        <v>0</v>
      </c>
      <c r="Z32" s="75">
        <f t="shared" si="2"/>
        <v>0</v>
      </c>
      <c r="AA32" s="75">
        <f t="shared" si="3"/>
        <v>0</v>
      </c>
      <c r="AB32" s="75">
        <f t="shared" si="4"/>
        <v>0</v>
      </c>
      <c r="AC32" s="75">
        <f t="shared" si="5"/>
        <v>0</v>
      </c>
      <c r="AD32" s="75">
        <f t="shared" si="6"/>
        <v>0</v>
      </c>
      <c r="AE32" s="75">
        <f t="shared" si="7"/>
        <v>0</v>
      </c>
      <c r="AF32" s="75">
        <f t="shared" ref="AF32:AG32" si="36">IF(V$3="Yes",V32*V$4,0)</f>
        <v>0</v>
      </c>
      <c r="AG32" s="76">
        <f t="shared" si="36"/>
        <v>0</v>
      </c>
      <c r="AH32" s="77">
        <f t="shared" si="9"/>
        <v>0</v>
      </c>
      <c r="AI32" s="78">
        <f t="shared" si="10"/>
        <v>0</v>
      </c>
      <c r="AJ32" s="73">
        <f t="shared" si="11"/>
        <v>4.9627829384467752</v>
      </c>
    </row>
    <row r="33" spans="1:36" ht="15" x14ac:dyDescent="0.25">
      <c r="A33" s="38" t="s">
        <v>248</v>
      </c>
      <c r="B33" s="62" t="s">
        <v>72</v>
      </c>
      <c r="C33" s="62" t="s">
        <v>186</v>
      </c>
      <c r="D33" s="62">
        <v>1</v>
      </c>
      <c r="E33" s="63">
        <v>84</v>
      </c>
      <c r="F33" s="64">
        <v>32.200000000000003</v>
      </c>
      <c r="G33" s="64">
        <v>1.0778347248600015</v>
      </c>
      <c r="H33" s="64">
        <v>46.2</v>
      </c>
      <c r="I33" s="64">
        <v>0.84229740133163544</v>
      </c>
      <c r="J33" s="64">
        <v>78.5</v>
      </c>
      <c r="K33" s="64">
        <v>1.0962088449109519</v>
      </c>
      <c r="L33" s="64">
        <v>29.3</v>
      </c>
      <c r="M33" s="64">
        <v>1.3690986142523662</v>
      </c>
      <c r="N33" s="64">
        <v>233.3</v>
      </c>
      <c r="O33" s="64">
        <v>1.0232465684574419</v>
      </c>
      <c r="P33" s="64">
        <v>163.5</v>
      </c>
      <c r="Q33" s="64">
        <v>1.4475227091412377</v>
      </c>
      <c r="R33" s="64">
        <v>21.9</v>
      </c>
      <c r="S33" s="64">
        <v>-1.0350837789377914</v>
      </c>
      <c r="T33" s="64">
        <v>68.7</v>
      </c>
      <c r="U33" s="64">
        <v>1.7281975647835426</v>
      </c>
      <c r="V33" s="65">
        <v>0.13800000000000001</v>
      </c>
      <c r="W33" s="90">
        <v>17.5</v>
      </c>
      <c r="X33" s="75">
        <f t="shared" si="0"/>
        <v>0</v>
      </c>
      <c r="Y33" s="75">
        <f t="shared" si="1"/>
        <v>0</v>
      </c>
      <c r="Z33" s="75">
        <f t="shared" si="2"/>
        <v>0</v>
      </c>
      <c r="AA33" s="75">
        <f t="shared" si="3"/>
        <v>0</v>
      </c>
      <c r="AB33" s="75">
        <f t="shared" si="4"/>
        <v>0</v>
      </c>
      <c r="AC33" s="75">
        <f t="shared" si="5"/>
        <v>0</v>
      </c>
      <c r="AD33" s="75">
        <f t="shared" si="6"/>
        <v>0</v>
      </c>
      <c r="AE33" s="75">
        <f t="shared" si="7"/>
        <v>0</v>
      </c>
      <c r="AF33" s="75">
        <f t="shared" ref="AF33:AG33" si="37">IF(V$3="Yes",V33*V$4,0)</f>
        <v>0</v>
      </c>
      <c r="AG33" s="76">
        <f t="shared" si="37"/>
        <v>0</v>
      </c>
      <c r="AH33" s="77">
        <f t="shared" si="9"/>
        <v>0</v>
      </c>
      <c r="AI33" s="78">
        <f t="shared" si="10"/>
        <v>0</v>
      </c>
      <c r="AJ33" s="73">
        <f t="shared" si="11"/>
        <v>4.9283656799957836</v>
      </c>
    </row>
    <row r="34" spans="1:36" ht="15" x14ac:dyDescent="0.25">
      <c r="A34" s="38" t="s">
        <v>214</v>
      </c>
      <c r="B34" s="62" t="s">
        <v>41</v>
      </c>
      <c r="C34" s="62" t="s">
        <v>186</v>
      </c>
      <c r="D34" s="62">
        <v>1</v>
      </c>
      <c r="E34" s="63">
        <v>84</v>
      </c>
      <c r="F34" s="64">
        <v>45.5</v>
      </c>
      <c r="G34" s="64">
        <v>2.3713973891242754</v>
      </c>
      <c r="H34" s="64">
        <v>39</v>
      </c>
      <c r="I34" s="64">
        <v>0.32472178638957278</v>
      </c>
      <c r="J34" s="64">
        <v>84.5</v>
      </c>
      <c r="K34" s="64">
        <v>1.3834463224273714</v>
      </c>
      <c r="L34" s="64">
        <v>28.8</v>
      </c>
      <c r="M34" s="64">
        <v>1.3205329143058371</v>
      </c>
      <c r="N34" s="64">
        <v>276.3</v>
      </c>
      <c r="O34" s="64">
        <v>1.8312909484527606</v>
      </c>
      <c r="P34" s="64">
        <v>54.1</v>
      </c>
      <c r="Q34" s="64">
        <v>-0.47889203851222539</v>
      </c>
      <c r="R34" s="64">
        <v>24.9</v>
      </c>
      <c r="S34" s="64">
        <v>-0.96230735098939768</v>
      </c>
      <c r="T34" s="64">
        <v>16</v>
      </c>
      <c r="U34" s="64">
        <v>-1.0778769910641399</v>
      </c>
      <c r="V34" s="65">
        <v>0.16500000000000001</v>
      </c>
      <c r="W34" s="90">
        <v>18.399999999999999</v>
      </c>
      <c r="X34" s="75">
        <f t="shared" si="0"/>
        <v>0</v>
      </c>
      <c r="Y34" s="75">
        <f t="shared" si="1"/>
        <v>0</v>
      </c>
      <c r="Z34" s="75">
        <f t="shared" si="2"/>
        <v>0</v>
      </c>
      <c r="AA34" s="75">
        <f t="shared" si="3"/>
        <v>0</v>
      </c>
      <c r="AB34" s="75">
        <f t="shared" si="4"/>
        <v>0</v>
      </c>
      <c r="AC34" s="75">
        <f t="shared" si="5"/>
        <v>0</v>
      </c>
      <c r="AD34" s="75">
        <f t="shared" si="6"/>
        <v>0</v>
      </c>
      <c r="AE34" s="75">
        <f t="shared" si="7"/>
        <v>0</v>
      </c>
      <c r="AF34" s="75">
        <f t="shared" ref="AF34:AG34" si="38">IF(V$3="Yes",V34*V$4,0)</f>
        <v>0</v>
      </c>
      <c r="AG34" s="76">
        <f t="shared" si="38"/>
        <v>0</v>
      </c>
      <c r="AH34" s="77">
        <f t="shared" si="9"/>
        <v>0</v>
      </c>
      <c r="AI34" s="78">
        <f t="shared" si="10"/>
        <v>0</v>
      </c>
      <c r="AJ34" s="73">
        <f t="shared" si="11"/>
        <v>4.9200566180639971</v>
      </c>
    </row>
    <row r="35" spans="1:36" ht="15" x14ac:dyDescent="0.25">
      <c r="A35" s="38" t="s">
        <v>202</v>
      </c>
      <c r="B35" s="62" t="s">
        <v>47</v>
      </c>
      <c r="C35" s="62" t="s">
        <v>203</v>
      </c>
      <c r="D35" s="62">
        <v>1</v>
      </c>
      <c r="E35" s="63">
        <v>84</v>
      </c>
      <c r="F35" s="64">
        <v>44.6</v>
      </c>
      <c r="G35" s="64">
        <v>2.2838630734973697</v>
      </c>
      <c r="H35" s="64">
        <v>33.700000000000003</v>
      </c>
      <c r="I35" s="64">
        <v>-5.6271374609444903E-2</v>
      </c>
      <c r="J35" s="64">
        <v>78.2</v>
      </c>
      <c r="K35" s="64">
        <v>1.0818469710351311</v>
      </c>
      <c r="L35" s="64">
        <v>23.4</v>
      </c>
      <c r="M35" s="64">
        <v>0.7960233548833231</v>
      </c>
      <c r="N35" s="64">
        <v>307.60000000000002</v>
      </c>
      <c r="O35" s="64">
        <v>2.4194720901702835</v>
      </c>
      <c r="P35" s="64">
        <v>73.099999999999994</v>
      </c>
      <c r="Q35" s="64">
        <v>-0.14432274961445765</v>
      </c>
      <c r="R35" s="64">
        <v>30</v>
      </c>
      <c r="S35" s="64">
        <v>-0.83858742347712856</v>
      </c>
      <c r="T35" s="64">
        <v>27.7</v>
      </c>
      <c r="U35" s="64">
        <v>-0.45489649194805115</v>
      </c>
      <c r="V35" s="65">
        <v>0.14499999999999999</v>
      </c>
      <c r="W35" s="90">
        <v>18.149999999999999</v>
      </c>
      <c r="X35" s="75">
        <f t="shared" si="0"/>
        <v>0</v>
      </c>
      <c r="Y35" s="75">
        <f t="shared" si="1"/>
        <v>0</v>
      </c>
      <c r="Z35" s="75">
        <f t="shared" si="2"/>
        <v>0</v>
      </c>
      <c r="AA35" s="75">
        <f t="shared" si="3"/>
        <v>0</v>
      </c>
      <c r="AB35" s="75">
        <f t="shared" si="4"/>
        <v>0</v>
      </c>
      <c r="AC35" s="75">
        <f t="shared" si="5"/>
        <v>0</v>
      </c>
      <c r="AD35" s="75">
        <f t="shared" si="6"/>
        <v>0</v>
      </c>
      <c r="AE35" s="75">
        <f t="shared" si="7"/>
        <v>0</v>
      </c>
      <c r="AF35" s="75">
        <f t="shared" ref="AF35:AG35" si="39">IF(V$3="Yes",V35*V$4,0)</f>
        <v>0</v>
      </c>
      <c r="AG35" s="76">
        <f t="shared" si="39"/>
        <v>0</v>
      </c>
      <c r="AH35" s="77">
        <f t="shared" si="9"/>
        <v>0</v>
      </c>
      <c r="AI35" s="78">
        <f t="shared" si="10"/>
        <v>0</v>
      </c>
      <c r="AJ35" s="73">
        <f t="shared" si="11"/>
        <v>4.8664566309971731</v>
      </c>
    </row>
    <row r="36" spans="1:36" ht="15" x14ac:dyDescent="0.25">
      <c r="A36" s="38" t="s">
        <v>200</v>
      </c>
      <c r="B36" s="62" t="s">
        <v>23</v>
      </c>
      <c r="C36" s="62" t="s">
        <v>191</v>
      </c>
      <c r="D36" s="62">
        <v>1</v>
      </c>
      <c r="E36" s="63">
        <v>84</v>
      </c>
      <c r="F36" s="64">
        <v>41.8</v>
      </c>
      <c r="G36" s="64">
        <v>2.0115340915469964</v>
      </c>
      <c r="H36" s="64">
        <v>47.9</v>
      </c>
      <c r="I36" s="64">
        <v>0.964502754859622</v>
      </c>
      <c r="J36" s="64">
        <v>89.7</v>
      </c>
      <c r="K36" s="64">
        <v>1.6323854696082682</v>
      </c>
      <c r="L36" s="64">
        <v>24.5</v>
      </c>
      <c r="M36" s="64">
        <v>0.90286789476568707</v>
      </c>
      <c r="N36" s="64">
        <v>296.5</v>
      </c>
      <c r="O36" s="64">
        <v>2.2108838897528869</v>
      </c>
      <c r="P36" s="64">
        <v>25.8</v>
      </c>
      <c r="Q36" s="64">
        <v>-0.97722418987047965</v>
      </c>
      <c r="R36" s="64">
        <v>29.9</v>
      </c>
      <c r="S36" s="64">
        <v>-0.84101330440874167</v>
      </c>
      <c r="T36" s="64">
        <v>16.7</v>
      </c>
      <c r="U36" s="64">
        <v>-1.0406046535101863</v>
      </c>
      <c r="V36" s="65">
        <v>0.14099999999999999</v>
      </c>
      <c r="W36" s="90">
        <v>21.15</v>
      </c>
      <c r="X36" s="75">
        <f t="shared" si="0"/>
        <v>0</v>
      </c>
      <c r="Y36" s="75">
        <f t="shared" si="1"/>
        <v>0</v>
      </c>
      <c r="Z36" s="75">
        <f t="shared" si="2"/>
        <v>0</v>
      </c>
      <c r="AA36" s="75">
        <f t="shared" si="3"/>
        <v>0</v>
      </c>
      <c r="AB36" s="75">
        <f t="shared" si="4"/>
        <v>0</v>
      </c>
      <c r="AC36" s="75">
        <f t="shared" si="5"/>
        <v>0</v>
      </c>
      <c r="AD36" s="75">
        <f t="shared" si="6"/>
        <v>0</v>
      </c>
      <c r="AE36" s="75">
        <f t="shared" si="7"/>
        <v>0</v>
      </c>
      <c r="AF36" s="75">
        <f t="shared" ref="AF36:AG36" si="40">IF(V$3="Yes",V36*V$4,0)</f>
        <v>0</v>
      </c>
      <c r="AG36" s="76">
        <f t="shared" si="40"/>
        <v>0</v>
      </c>
      <c r="AH36" s="77">
        <f t="shared" si="9"/>
        <v>0</v>
      </c>
      <c r="AI36" s="78">
        <f t="shared" si="10"/>
        <v>0</v>
      </c>
      <c r="AJ36" s="73">
        <f t="shared" si="11"/>
        <v>4.7448150847051611</v>
      </c>
    </row>
    <row r="37" spans="1:36" ht="15" x14ac:dyDescent="0.25">
      <c r="A37" s="38" t="s">
        <v>211</v>
      </c>
      <c r="B37" s="62" t="s">
        <v>43</v>
      </c>
      <c r="C37" s="62" t="s">
        <v>179</v>
      </c>
      <c r="D37" s="62">
        <v>1</v>
      </c>
      <c r="E37" s="63">
        <v>84</v>
      </c>
      <c r="F37" s="64">
        <v>41.1</v>
      </c>
      <c r="G37" s="64">
        <v>1.943451846059403</v>
      </c>
      <c r="H37" s="64">
        <v>41.5</v>
      </c>
      <c r="I37" s="64">
        <v>0.50443554157778936</v>
      </c>
      <c r="J37" s="64">
        <v>82.6</v>
      </c>
      <c r="K37" s="64">
        <v>1.292487787880505</v>
      </c>
      <c r="L37" s="64">
        <v>28.5</v>
      </c>
      <c r="M37" s="64">
        <v>1.2913934943379199</v>
      </c>
      <c r="N37" s="64">
        <v>226.7</v>
      </c>
      <c r="O37" s="64">
        <v>0.89922115199304298</v>
      </c>
      <c r="P37" s="64">
        <v>83.3</v>
      </c>
      <c r="Q37" s="64">
        <v>3.5288131793817665E-2</v>
      </c>
      <c r="R37" s="64">
        <v>50.4</v>
      </c>
      <c r="S37" s="64">
        <v>-0.34370771342805223</v>
      </c>
      <c r="T37" s="64">
        <v>24.1</v>
      </c>
      <c r="U37" s="64">
        <v>-0.64658279936838603</v>
      </c>
      <c r="V37" s="65">
        <v>0.18099999999999999</v>
      </c>
      <c r="W37" s="90">
        <v>20.3</v>
      </c>
      <c r="X37" s="75">
        <f t="shared" si="0"/>
        <v>0</v>
      </c>
      <c r="Y37" s="75">
        <f t="shared" si="1"/>
        <v>0</v>
      </c>
      <c r="Z37" s="75">
        <f t="shared" si="2"/>
        <v>0</v>
      </c>
      <c r="AA37" s="75">
        <f t="shared" si="3"/>
        <v>0</v>
      </c>
      <c r="AB37" s="75">
        <f t="shared" si="4"/>
        <v>0</v>
      </c>
      <c r="AC37" s="75">
        <f t="shared" si="5"/>
        <v>0</v>
      </c>
      <c r="AD37" s="75">
        <f t="shared" si="6"/>
        <v>0</v>
      </c>
      <c r="AE37" s="75">
        <f t="shared" si="7"/>
        <v>0</v>
      </c>
      <c r="AF37" s="75">
        <f t="shared" ref="AF37:AG37" si="41">IF(V$3="Yes",V37*V$4,0)</f>
        <v>0</v>
      </c>
      <c r="AG37" s="76">
        <f t="shared" si="41"/>
        <v>0</v>
      </c>
      <c r="AH37" s="77">
        <f t="shared" si="9"/>
        <v>0</v>
      </c>
      <c r="AI37" s="78">
        <f t="shared" si="10"/>
        <v>0</v>
      </c>
      <c r="AJ37" s="73">
        <f t="shared" si="11"/>
        <v>4.6844089445370765</v>
      </c>
    </row>
    <row r="38" spans="1:36" ht="15" x14ac:dyDescent="0.25">
      <c r="A38" s="38" t="s">
        <v>209</v>
      </c>
      <c r="B38" s="62" t="s">
        <v>28</v>
      </c>
      <c r="C38" s="62" t="s">
        <v>186</v>
      </c>
      <c r="D38" s="62">
        <v>1</v>
      </c>
      <c r="E38" s="63">
        <v>84</v>
      </c>
      <c r="F38" s="64">
        <v>28.9</v>
      </c>
      <c r="G38" s="64">
        <v>0.75687556756134644</v>
      </c>
      <c r="H38" s="64">
        <v>65.2</v>
      </c>
      <c r="I38" s="64">
        <v>2.2081219407620782</v>
      </c>
      <c r="J38" s="64">
        <v>94.2</v>
      </c>
      <c r="K38" s="64">
        <v>1.8478135777455824</v>
      </c>
      <c r="L38" s="64">
        <v>39.299999999999997</v>
      </c>
      <c r="M38" s="64">
        <v>2.3404126131829477</v>
      </c>
      <c r="N38" s="64">
        <v>182.5</v>
      </c>
      <c r="O38" s="64">
        <v>6.8626696276924637E-2</v>
      </c>
      <c r="P38" s="64">
        <v>51.1</v>
      </c>
      <c r="Q38" s="64">
        <v>-0.53171876833818865</v>
      </c>
      <c r="R38" s="64">
        <v>38.700000000000003</v>
      </c>
      <c r="S38" s="64">
        <v>-0.62753578242678709</v>
      </c>
      <c r="T38" s="64">
        <v>69.8</v>
      </c>
      <c r="U38" s="64">
        <v>1.7867683809397557</v>
      </c>
      <c r="V38" s="65">
        <v>0.159</v>
      </c>
      <c r="W38" s="90">
        <v>20.149999999999999</v>
      </c>
      <c r="X38" s="75">
        <f t="shared" si="0"/>
        <v>0</v>
      </c>
      <c r="Y38" s="75">
        <f t="shared" si="1"/>
        <v>0</v>
      </c>
      <c r="Z38" s="75">
        <f t="shared" si="2"/>
        <v>0</v>
      </c>
      <c r="AA38" s="75">
        <f t="shared" si="3"/>
        <v>0</v>
      </c>
      <c r="AB38" s="75">
        <f t="shared" si="4"/>
        <v>0</v>
      </c>
      <c r="AC38" s="75">
        <f t="shared" si="5"/>
        <v>0</v>
      </c>
      <c r="AD38" s="75">
        <f t="shared" si="6"/>
        <v>0</v>
      </c>
      <c r="AE38" s="75">
        <f t="shared" si="7"/>
        <v>0</v>
      </c>
      <c r="AF38" s="75">
        <f t="shared" ref="AF38:AG38" si="42">IF(V$3="Yes",V38*V$4,0)</f>
        <v>0</v>
      </c>
      <c r="AG38" s="76">
        <f t="shared" si="42"/>
        <v>0</v>
      </c>
      <c r="AH38" s="77">
        <f t="shared" si="9"/>
        <v>0</v>
      </c>
      <c r="AI38" s="78">
        <f t="shared" si="10"/>
        <v>0</v>
      </c>
      <c r="AJ38" s="73">
        <f t="shared" si="11"/>
        <v>4.6404365401692491</v>
      </c>
    </row>
    <row r="39" spans="1:36" ht="15" x14ac:dyDescent="0.25">
      <c r="A39" s="38" t="s">
        <v>271</v>
      </c>
      <c r="B39" s="62" t="s">
        <v>37</v>
      </c>
      <c r="C39" s="62" t="s">
        <v>153</v>
      </c>
      <c r="D39" s="62">
        <v>1</v>
      </c>
      <c r="E39" s="63">
        <v>84</v>
      </c>
      <c r="F39" s="64">
        <v>29.4</v>
      </c>
      <c r="G39" s="64">
        <v>0.8055057429096274</v>
      </c>
      <c r="H39" s="64">
        <v>36.9</v>
      </c>
      <c r="I39" s="64">
        <v>0.17376223203147143</v>
      </c>
      <c r="J39" s="64">
        <v>66.3</v>
      </c>
      <c r="K39" s="64">
        <v>0.51215930729423309</v>
      </c>
      <c r="L39" s="64">
        <v>26.7</v>
      </c>
      <c r="M39" s="64">
        <v>1.1165569745304149</v>
      </c>
      <c r="N39" s="64">
        <v>226.5</v>
      </c>
      <c r="O39" s="64">
        <v>0.89546280603957684</v>
      </c>
      <c r="P39" s="64">
        <v>214.9</v>
      </c>
      <c r="Q39" s="64">
        <v>2.3526206801594101</v>
      </c>
      <c r="R39" s="64">
        <v>27.9</v>
      </c>
      <c r="S39" s="64">
        <v>-0.88953092304100401</v>
      </c>
      <c r="T39" s="64">
        <v>43.3</v>
      </c>
      <c r="U39" s="64">
        <v>0.37574417354006701</v>
      </c>
      <c r="V39" s="65">
        <v>0.13</v>
      </c>
      <c r="W39" s="90">
        <v>17.600000000000001</v>
      </c>
      <c r="X39" s="75">
        <f t="shared" si="0"/>
        <v>0</v>
      </c>
      <c r="Y39" s="75">
        <f t="shared" si="1"/>
        <v>0</v>
      </c>
      <c r="Z39" s="75">
        <f t="shared" si="2"/>
        <v>0</v>
      </c>
      <c r="AA39" s="75">
        <f t="shared" si="3"/>
        <v>0</v>
      </c>
      <c r="AB39" s="75">
        <f t="shared" si="4"/>
        <v>0</v>
      </c>
      <c r="AC39" s="75">
        <f t="shared" si="5"/>
        <v>0</v>
      </c>
      <c r="AD39" s="75">
        <f t="shared" si="6"/>
        <v>0</v>
      </c>
      <c r="AE39" s="75">
        <f t="shared" si="7"/>
        <v>0</v>
      </c>
      <c r="AF39" s="75">
        <f t="shared" ref="AF39:AG39" si="43">IF(V$3="Yes",V39*V$4,0)</f>
        <v>0</v>
      </c>
      <c r="AG39" s="76">
        <f t="shared" si="43"/>
        <v>0</v>
      </c>
      <c r="AH39" s="77">
        <f t="shared" si="9"/>
        <v>0</v>
      </c>
      <c r="AI39" s="78">
        <f t="shared" si="10"/>
        <v>0</v>
      </c>
      <c r="AJ39" s="73">
        <f t="shared" si="11"/>
        <v>4.5002748086616595</v>
      </c>
    </row>
    <row r="40" spans="1:36" ht="15" x14ac:dyDescent="0.25">
      <c r="A40" s="38" t="s">
        <v>236</v>
      </c>
      <c r="B40" s="62" t="s">
        <v>16</v>
      </c>
      <c r="C40" s="62" t="s">
        <v>186</v>
      </c>
      <c r="D40" s="62">
        <v>1</v>
      </c>
      <c r="E40" s="63">
        <v>84</v>
      </c>
      <c r="F40" s="64">
        <v>39.4</v>
      </c>
      <c r="G40" s="64">
        <v>1.7781092498752475</v>
      </c>
      <c r="H40" s="64">
        <v>49.6</v>
      </c>
      <c r="I40" s="64">
        <v>1.0867081083876091</v>
      </c>
      <c r="J40" s="64">
        <v>89</v>
      </c>
      <c r="K40" s="64">
        <v>1.5988744305646858</v>
      </c>
      <c r="L40" s="64">
        <v>31.1</v>
      </c>
      <c r="M40" s="64">
        <v>1.5439351340598713</v>
      </c>
      <c r="N40" s="64">
        <v>223.9</v>
      </c>
      <c r="O40" s="64">
        <v>0.84660430864451075</v>
      </c>
      <c r="P40" s="64">
        <v>37.6</v>
      </c>
      <c r="Q40" s="64">
        <v>-0.76943905255502365</v>
      </c>
      <c r="R40" s="64">
        <v>42.5</v>
      </c>
      <c r="S40" s="64">
        <v>-0.53535230702548864</v>
      </c>
      <c r="T40" s="64">
        <v>42.6</v>
      </c>
      <c r="U40" s="64">
        <v>0.33847183598611319</v>
      </c>
      <c r="V40" s="65">
        <v>0.17599999999999999</v>
      </c>
      <c r="W40" s="90">
        <v>20</v>
      </c>
      <c r="X40" s="75">
        <f t="shared" si="0"/>
        <v>0</v>
      </c>
      <c r="Y40" s="75">
        <f t="shared" si="1"/>
        <v>0</v>
      </c>
      <c r="Z40" s="75">
        <f t="shared" si="2"/>
        <v>0</v>
      </c>
      <c r="AA40" s="75">
        <f t="shared" si="3"/>
        <v>0</v>
      </c>
      <c r="AB40" s="75">
        <f t="shared" si="4"/>
        <v>0</v>
      </c>
      <c r="AC40" s="75">
        <f t="shared" si="5"/>
        <v>0</v>
      </c>
      <c r="AD40" s="75">
        <f t="shared" si="6"/>
        <v>0</v>
      </c>
      <c r="AE40" s="75">
        <f t="shared" si="7"/>
        <v>0</v>
      </c>
      <c r="AF40" s="75">
        <f t="shared" ref="AF40:AG40" si="44">IF(V$3="Yes",V40*V$4,0)</f>
        <v>0</v>
      </c>
      <c r="AG40" s="76">
        <f t="shared" si="44"/>
        <v>0</v>
      </c>
      <c r="AH40" s="77">
        <f t="shared" si="9"/>
        <v>0</v>
      </c>
      <c r="AI40" s="78">
        <f t="shared" si="10"/>
        <v>0</v>
      </c>
      <c r="AJ40" s="73">
        <f t="shared" si="11"/>
        <v>4.4132490157382902</v>
      </c>
    </row>
    <row r="41" spans="1:36" ht="15" x14ac:dyDescent="0.25">
      <c r="A41" s="38" t="s">
        <v>229</v>
      </c>
      <c r="B41" s="62" t="s">
        <v>43</v>
      </c>
      <c r="C41" s="62" t="s">
        <v>153</v>
      </c>
      <c r="D41" s="62">
        <v>1</v>
      </c>
      <c r="E41" s="63">
        <v>84</v>
      </c>
      <c r="F41" s="64">
        <v>24.3</v>
      </c>
      <c r="G41" s="64">
        <v>0.30947795435716163</v>
      </c>
      <c r="H41" s="64">
        <v>63.7</v>
      </c>
      <c r="I41" s="64">
        <v>2.1002936876491485</v>
      </c>
      <c r="J41" s="64">
        <v>88</v>
      </c>
      <c r="K41" s="64">
        <v>1.5510015176452829</v>
      </c>
      <c r="L41" s="64">
        <v>31.9</v>
      </c>
      <c r="M41" s="64">
        <v>1.6216402539743173</v>
      </c>
      <c r="N41" s="64">
        <v>197.9</v>
      </c>
      <c r="O41" s="64">
        <v>0.35801933469385283</v>
      </c>
      <c r="P41" s="64">
        <v>81.400000000000006</v>
      </c>
      <c r="Q41" s="64">
        <v>1.8312029040412105E-3</v>
      </c>
      <c r="R41" s="64">
        <v>55</v>
      </c>
      <c r="S41" s="64">
        <v>-0.23211719057384864</v>
      </c>
      <c r="T41" s="64">
        <v>22.9</v>
      </c>
      <c r="U41" s="64">
        <v>-0.71047823517516462</v>
      </c>
      <c r="V41" s="65">
        <v>0.123</v>
      </c>
      <c r="W41" s="90">
        <v>20.100000000000001</v>
      </c>
      <c r="X41" s="75">
        <f t="shared" si="0"/>
        <v>0</v>
      </c>
      <c r="Y41" s="75">
        <f t="shared" si="1"/>
        <v>0</v>
      </c>
      <c r="Z41" s="75">
        <f t="shared" si="2"/>
        <v>0</v>
      </c>
      <c r="AA41" s="75">
        <f t="shared" si="3"/>
        <v>0</v>
      </c>
      <c r="AB41" s="75">
        <f t="shared" si="4"/>
        <v>0</v>
      </c>
      <c r="AC41" s="75">
        <f t="shared" si="5"/>
        <v>0</v>
      </c>
      <c r="AD41" s="75">
        <f t="shared" si="6"/>
        <v>0</v>
      </c>
      <c r="AE41" s="75">
        <f t="shared" si="7"/>
        <v>0</v>
      </c>
      <c r="AF41" s="75">
        <f t="shared" ref="AF41:AG41" si="45">IF(V$3="Yes",V41*V$4,0)</f>
        <v>0</v>
      </c>
      <c r="AG41" s="76">
        <f t="shared" si="45"/>
        <v>0</v>
      </c>
      <c r="AH41" s="77">
        <f t="shared" si="9"/>
        <v>0</v>
      </c>
      <c r="AI41" s="78">
        <f t="shared" si="10"/>
        <v>0</v>
      </c>
      <c r="AJ41" s="73">
        <f t="shared" si="11"/>
        <v>4.375285662604802</v>
      </c>
    </row>
    <row r="42" spans="1:36" ht="15" x14ac:dyDescent="0.25">
      <c r="A42" s="38" t="s">
        <v>234</v>
      </c>
      <c r="B42" s="62" t="s">
        <v>25</v>
      </c>
      <c r="C42" s="62" t="s">
        <v>196</v>
      </c>
      <c r="D42" s="62">
        <v>1</v>
      </c>
      <c r="E42" s="63">
        <v>84</v>
      </c>
      <c r="F42" s="64">
        <v>30.6</v>
      </c>
      <c r="G42" s="64">
        <v>0.92221816374550203</v>
      </c>
      <c r="H42" s="64">
        <v>47.1</v>
      </c>
      <c r="I42" s="64">
        <v>0.90699435319939303</v>
      </c>
      <c r="J42" s="64">
        <v>77.7</v>
      </c>
      <c r="K42" s="64">
        <v>1.0579105145754299</v>
      </c>
      <c r="L42" s="64">
        <v>30.9</v>
      </c>
      <c r="M42" s="64">
        <v>1.524508854081259</v>
      </c>
      <c r="N42" s="64">
        <v>238.9</v>
      </c>
      <c r="O42" s="64">
        <v>1.1284802551545063</v>
      </c>
      <c r="P42" s="64">
        <v>81.599999999999994</v>
      </c>
      <c r="Q42" s="64">
        <v>5.3529848924382733E-3</v>
      </c>
      <c r="R42" s="64">
        <v>48.5</v>
      </c>
      <c r="S42" s="64">
        <v>-0.38979945112870157</v>
      </c>
      <c r="T42" s="64">
        <v>18.8</v>
      </c>
      <c r="U42" s="64">
        <v>-0.92878764084832377</v>
      </c>
      <c r="V42" s="65">
        <v>0.128</v>
      </c>
      <c r="W42" s="90">
        <v>19.850000000000001</v>
      </c>
      <c r="X42" s="75">
        <f t="shared" si="0"/>
        <v>0</v>
      </c>
      <c r="Y42" s="75">
        <f t="shared" si="1"/>
        <v>0</v>
      </c>
      <c r="Z42" s="75">
        <f t="shared" si="2"/>
        <v>0</v>
      </c>
      <c r="AA42" s="75">
        <f t="shared" si="3"/>
        <v>0</v>
      </c>
      <c r="AB42" s="75">
        <f t="shared" si="4"/>
        <v>0</v>
      </c>
      <c r="AC42" s="75">
        <f t="shared" si="5"/>
        <v>0</v>
      </c>
      <c r="AD42" s="75">
        <f t="shared" si="6"/>
        <v>0</v>
      </c>
      <c r="AE42" s="75">
        <f t="shared" si="7"/>
        <v>0</v>
      </c>
      <c r="AF42" s="75">
        <f t="shared" ref="AF42:AG42" si="46">IF(V$3="Yes",V42*V$4,0)</f>
        <v>0</v>
      </c>
      <c r="AG42" s="76">
        <f t="shared" si="46"/>
        <v>0</v>
      </c>
      <c r="AH42" s="77">
        <f t="shared" si="9"/>
        <v>0</v>
      </c>
      <c r="AI42" s="78">
        <f t="shared" si="10"/>
        <v>0</v>
      </c>
      <c r="AJ42" s="73">
        <f t="shared" si="11"/>
        <v>4.3808725083507003</v>
      </c>
    </row>
    <row r="43" spans="1:36" ht="15" x14ac:dyDescent="0.25">
      <c r="A43" s="38" t="s">
        <v>224</v>
      </c>
      <c r="B43" s="62" t="s">
        <v>74</v>
      </c>
      <c r="C43" s="62" t="s">
        <v>181</v>
      </c>
      <c r="D43" s="62">
        <v>1</v>
      </c>
      <c r="E43" s="63">
        <v>84</v>
      </c>
      <c r="F43" s="64">
        <v>8.8000000000000007</v>
      </c>
      <c r="G43" s="64">
        <v>-1.1980574814395497</v>
      </c>
      <c r="H43" s="64">
        <v>45.8</v>
      </c>
      <c r="I43" s="64">
        <v>0.81354320050152062</v>
      </c>
      <c r="J43" s="64">
        <v>54.6</v>
      </c>
      <c r="K43" s="64">
        <v>-4.7953773862784509E-2</v>
      </c>
      <c r="L43" s="64">
        <v>24.1</v>
      </c>
      <c r="M43" s="64">
        <v>0.86401533480846393</v>
      </c>
      <c r="N43" s="64">
        <v>179.2</v>
      </c>
      <c r="O43" s="64">
        <v>6.6139880447259438E-3</v>
      </c>
      <c r="P43" s="64">
        <v>163</v>
      </c>
      <c r="Q43" s="64">
        <v>1.4387182541702437</v>
      </c>
      <c r="R43" s="64">
        <v>184.5</v>
      </c>
      <c r="S43" s="64">
        <v>2.9093986158651419</v>
      </c>
      <c r="T43" s="64">
        <v>44.7</v>
      </c>
      <c r="U43" s="64">
        <v>0.45028884864797553</v>
      </c>
      <c r="V43" s="65">
        <v>4.9000000000000002E-2</v>
      </c>
      <c r="W43" s="90">
        <v>25.6</v>
      </c>
      <c r="X43" s="75">
        <f t="shared" si="0"/>
        <v>0</v>
      </c>
      <c r="Y43" s="75">
        <f t="shared" si="1"/>
        <v>0</v>
      </c>
      <c r="Z43" s="75">
        <f t="shared" si="2"/>
        <v>0</v>
      </c>
      <c r="AA43" s="75">
        <f t="shared" si="3"/>
        <v>0</v>
      </c>
      <c r="AB43" s="75">
        <f t="shared" si="4"/>
        <v>0</v>
      </c>
      <c r="AC43" s="75">
        <f t="shared" si="5"/>
        <v>0</v>
      </c>
      <c r="AD43" s="75">
        <f t="shared" si="6"/>
        <v>0</v>
      </c>
      <c r="AE43" s="75">
        <f t="shared" si="7"/>
        <v>0</v>
      </c>
      <c r="AF43" s="75">
        <f t="shared" ref="AF43:AG43" si="47">IF(V$3="Yes",V43*V$4,0)</f>
        <v>0</v>
      </c>
      <c r="AG43" s="76">
        <f t="shared" si="47"/>
        <v>0</v>
      </c>
      <c r="AH43" s="77">
        <f t="shared" si="9"/>
        <v>0</v>
      </c>
      <c r="AI43" s="78">
        <f t="shared" si="10"/>
        <v>0</v>
      </c>
      <c r="AJ43" s="73">
        <f t="shared" si="11"/>
        <v>4.3660160102838992</v>
      </c>
    </row>
    <row r="44" spans="1:36" ht="15" x14ac:dyDescent="0.25">
      <c r="A44" s="38" t="s">
        <v>228</v>
      </c>
      <c r="B44" s="62" t="s">
        <v>53</v>
      </c>
      <c r="C44" s="62" t="s">
        <v>179</v>
      </c>
      <c r="D44" s="62">
        <v>1</v>
      </c>
      <c r="E44" s="63">
        <v>84</v>
      </c>
      <c r="F44" s="64">
        <v>38.700000000000003</v>
      </c>
      <c r="G44" s="64">
        <v>1.7100270043876544</v>
      </c>
      <c r="H44" s="64">
        <v>35.9</v>
      </c>
      <c r="I44" s="64">
        <v>0.10187672995618458</v>
      </c>
      <c r="J44" s="64">
        <v>74.599999999999994</v>
      </c>
      <c r="K44" s="64">
        <v>0.90950448452527921</v>
      </c>
      <c r="L44" s="64">
        <v>24</v>
      </c>
      <c r="M44" s="64">
        <v>0.8543021948191577</v>
      </c>
      <c r="N44" s="64">
        <v>259.39999999999998</v>
      </c>
      <c r="O44" s="64">
        <v>1.5137107153848322</v>
      </c>
      <c r="P44" s="64">
        <v>113.5</v>
      </c>
      <c r="Q44" s="64">
        <v>0.56707721204184869</v>
      </c>
      <c r="R44" s="64">
        <v>38.1</v>
      </c>
      <c r="S44" s="64">
        <v>-0.64209106801646587</v>
      </c>
      <c r="T44" s="64">
        <v>43.1</v>
      </c>
      <c r="U44" s="64">
        <v>0.36509493423893802</v>
      </c>
      <c r="V44" s="65">
        <v>0.14899999999999999</v>
      </c>
      <c r="W44" s="90">
        <v>19.350000000000001</v>
      </c>
      <c r="X44" s="75">
        <f t="shared" si="0"/>
        <v>0</v>
      </c>
      <c r="Y44" s="75">
        <f t="shared" si="1"/>
        <v>0</v>
      </c>
      <c r="Z44" s="75">
        <f t="shared" si="2"/>
        <v>0</v>
      </c>
      <c r="AA44" s="75">
        <f t="shared" si="3"/>
        <v>0</v>
      </c>
      <c r="AB44" s="75">
        <f t="shared" si="4"/>
        <v>0</v>
      </c>
      <c r="AC44" s="75">
        <f t="shared" si="5"/>
        <v>0</v>
      </c>
      <c r="AD44" s="75">
        <f t="shared" si="6"/>
        <v>0</v>
      </c>
      <c r="AE44" s="75">
        <f t="shared" si="7"/>
        <v>0</v>
      </c>
      <c r="AF44" s="75">
        <f t="shared" ref="AF44:AG44" si="48">IF(V$3="Yes",V44*V$4,0)</f>
        <v>0</v>
      </c>
      <c r="AG44" s="76">
        <f t="shared" si="48"/>
        <v>0</v>
      </c>
      <c r="AH44" s="77">
        <f t="shared" si="9"/>
        <v>0</v>
      </c>
      <c r="AI44" s="78">
        <f t="shared" si="10"/>
        <v>0</v>
      </c>
      <c r="AJ44" s="73">
        <f t="shared" si="11"/>
        <v>4.3688370940913543</v>
      </c>
    </row>
    <row r="45" spans="1:36" ht="15" x14ac:dyDescent="0.25">
      <c r="A45" s="38" t="s">
        <v>261</v>
      </c>
      <c r="B45" s="62" t="s">
        <v>41</v>
      </c>
      <c r="C45" s="62" t="s">
        <v>186</v>
      </c>
      <c r="D45" s="62">
        <v>1</v>
      </c>
      <c r="E45" s="63">
        <v>84</v>
      </c>
      <c r="F45" s="64">
        <v>30.3</v>
      </c>
      <c r="G45" s="64">
        <v>0.89304005853653334</v>
      </c>
      <c r="H45" s="64">
        <v>44.4</v>
      </c>
      <c r="I45" s="64">
        <v>0.7129034975961196</v>
      </c>
      <c r="J45" s="64">
        <v>74.599999999999994</v>
      </c>
      <c r="K45" s="64">
        <v>0.90950448452527921</v>
      </c>
      <c r="L45" s="64">
        <v>28.1</v>
      </c>
      <c r="M45" s="64">
        <v>1.2525409343806968</v>
      </c>
      <c r="N45" s="64">
        <v>193.6</v>
      </c>
      <c r="O45" s="64">
        <v>0.27721489669432103</v>
      </c>
      <c r="P45" s="64">
        <v>126.9</v>
      </c>
      <c r="Q45" s="64">
        <v>0.80303660526448473</v>
      </c>
      <c r="R45" s="64">
        <v>74</v>
      </c>
      <c r="S45" s="64">
        <v>0.22880018643264419</v>
      </c>
      <c r="T45" s="64">
        <v>52.2</v>
      </c>
      <c r="U45" s="64">
        <v>0.84963532244034012</v>
      </c>
      <c r="V45" s="65">
        <v>0.156</v>
      </c>
      <c r="W45" s="90">
        <v>18.850000000000001</v>
      </c>
      <c r="X45" s="75">
        <f t="shared" si="0"/>
        <v>0</v>
      </c>
      <c r="Y45" s="75">
        <f t="shared" si="1"/>
        <v>0</v>
      </c>
      <c r="Z45" s="75">
        <f t="shared" si="2"/>
        <v>0</v>
      </c>
      <c r="AA45" s="75">
        <f t="shared" si="3"/>
        <v>0</v>
      </c>
      <c r="AB45" s="75">
        <f t="shared" si="4"/>
        <v>0</v>
      </c>
      <c r="AC45" s="75">
        <f t="shared" si="5"/>
        <v>0</v>
      </c>
      <c r="AD45" s="75">
        <f t="shared" si="6"/>
        <v>0</v>
      </c>
      <c r="AE45" s="75">
        <f t="shared" si="7"/>
        <v>0</v>
      </c>
      <c r="AF45" s="75">
        <f t="shared" ref="AF45:AG45" si="49">IF(V$3="Yes",V45*V$4,0)</f>
        <v>0</v>
      </c>
      <c r="AG45" s="76">
        <f t="shared" si="49"/>
        <v>0</v>
      </c>
      <c r="AH45" s="77">
        <f t="shared" si="9"/>
        <v>0</v>
      </c>
      <c r="AI45" s="78">
        <f t="shared" si="10"/>
        <v>0</v>
      </c>
      <c r="AJ45" s="73">
        <f t="shared" si="11"/>
        <v>4.2789105990268093</v>
      </c>
    </row>
    <row r="46" spans="1:36" ht="15" x14ac:dyDescent="0.25">
      <c r="A46" s="38" t="s">
        <v>239</v>
      </c>
      <c r="B46" s="62" t="s">
        <v>25</v>
      </c>
      <c r="C46" s="62" t="s">
        <v>203</v>
      </c>
      <c r="D46" s="62">
        <v>1</v>
      </c>
      <c r="E46" s="63">
        <v>84</v>
      </c>
      <c r="F46" s="64">
        <v>25.5</v>
      </c>
      <c r="G46" s="64">
        <v>0.4261903751930356</v>
      </c>
      <c r="H46" s="64">
        <v>53.8</v>
      </c>
      <c r="I46" s="64">
        <v>1.3886272171038119</v>
      </c>
      <c r="J46" s="64">
        <v>79.3</v>
      </c>
      <c r="K46" s="64">
        <v>1.1345071752464748</v>
      </c>
      <c r="L46" s="64">
        <v>27.3</v>
      </c>
      <c r="M46" s="64">
        <v>1.1748358144662501</v>
      </c>
      <c r="N46" s="64">
        <v>179.7</v>
      </c>
      <c r="O46" s="64">
        <v>1.6009852928392496E-2</v>
      </c>
      <c r="P46" s="64">
        <v>177.7</v>
      </c>
      <c r="Q46" s="64">
        <v>1.6975692303174641</v>
      </c>
      <c r="R46" s="64">
        <v>42.9</v>
      </c>
      <c r="S46" s="64">
        <v>-0.52564878329903619</v>
      </c>
      <c r="T46" s="64">
        <v>42.7</v>
      </c>
      <c r="U46" s="64">
        <v>0.34379645563667843</v>
      </c>
      <c r="V46" s="65">
        <v>0.14199999999999999</v>
      </c>
      <c r="W46" s="90">
        <v>20.149999999999999</v>
      </c>
      <c r="X46" s="75">
        <f t="shared" si="0"/>
        <v>0</v>
      </c>
      <c r="Y46" s="75">
        <f t="shared" si="1"/>
        <v>0</v>
      </c>
      <c r="Z46" s="75">
        <f t="shared" si="2"/>
        <v>0</v>
      </c>
      <c r="AA46" s="75">
        <f t="shared" si="3"/>
        <v>0</v>
      </c>
      <c r="AB46" s="75">
        <f t="shared" si="4"/>
        <v>0</v>
      </c>
      <c r="AC46" s="75">
        <f t="shared" si="5"/>
        <v>0</v>
      </c>
      <c r="AD46" s="75">
        <f t="shared" si="6"/>
        <v>0</v>
      </c>
      <c r="AE46" s="75">
        <f t="shared" si="7"/>
        <v>0</v>
      </c>
      <c r="AF46" s="75">
        <f t="shared" ref="AF46:AG46" si="50">IF(V$3="Yes",V46*V$4,0)</f>
        <v>0</v>
      </c>
      <c r="AG46" s="76">
        <f t="shared" si="50"/>
        <v>0</v>
      </c>
      <c r="AH46" s="77">
        <f t="shared" si="9"/>
        <v>0</v>
      </c>
      <c r="AI46" s="78">
        <f t="shared" si="10"/>
        <v>0</v>
      </c>
      <c r="AJ46" s="73">
        <f t="shared" si="11"/>
        <v>4.2204942809740036</v>
      </c>
    </row>
    <row r="47" spans="1:36" ht="15" x14ac:dyDescent="0.25">
      <c r="A47" s="38" t="s">
        <v>206</v>
      </c>
      <c r="B47" s="62" t="s">
        <v>32</v>
      </c>
      <c r="C47" s="62" t="s">
        <v>186</v>
      </c>
      <c r="D47" s="62">
        <v>1</v>
      </c>
      <c r="E47" s="63">
        <v>84</v>
      </c>
      <c r="F47" s="64">
        <v>40.799999999999997</v>
      </c>
      <c r="G47" s="64">
        <v>1.9142737408504336</v>
      </c>
      <c r="H47" s="64">
        <v>35.5</v>
      </c>
      <c r="I47" s="64">
        <v>7.3122529126070368E-2</v>
      </c>
      <c r="J47" s="64">
        <v>76.3</v>
      </c>
      <c r="K47" s="64">
        <v>0.99088843648826508</v>
      </c>
      <c r="L47" s="64">
        <v>25.7</v>
      </c>
      <c r="M47" s="64">
        <v>1.0194255746373564</v>
      </c>
      <c r="N47" s="64">
        <v>273.7</v>
      </c>
      <c r="O47" s="64">
        <v>1.7824324510576945</v>
      </c>
      <c r="P47" s="64">
        <v>69</v>
      </c>
      <c r="Q47" s="64">
        <v>-0.21651928037660745</v>
      </c>
      <c r="R47" s="64">
        <v>34</v>
      </c>
      <c r="S47" s="64">
        <v>-0.74155218621260377</v>
      </c>
      <c r="T47" s="64">
        <v>28.8</v>
      </c>
      <c r="U47" s="64">
        <v>-0.39632567579183769</v>
      </c>
      <c r="V47" s="65">
        <v>0.14899999999999999</v>
      </c>
      <c r="W47" s="90">
        <v>18</v>
      </c>
      <c r="X47" s="75">
        <f t="shared" si="0"/>
        <v>0</v>
      </c>
      <c r="Y47" s="75">
        <f t="shared" si="1"/>
        <v>0</v>
      </c>
      <c r="Z47" s="75">
        <f t="shared" si="2"/>
        <v>0</v>
      </c>
      <c r="AA47" s="75">
        <f t="shared" si="3"/>
        <v>0</v>
      </c>
      <c r="AB47" s="75">
        <f t="shared" si="4"/>
        <v>0</v>
      </c>
      <c r="AC47" s="75">
        <f t="shared" si="5"/>
        <v>0</v>
      </c>
      <c r="AD47" s="75">
        <f t="shared" si="6"/>
        <v>0</v>
      </c>
      <c r="AE47" s="75">
        <f t="shared" si="7"/>
        <v>0</v>
      </c>
      <c r="AF47" s="75">
        <f t="shared" ref="AF47:AG47" si="51">IF(V$3="Yes",V47*V$4,0)</f>
        <v>0</v>
      </c>
      <c r="AG47" s="76">
        <f t="shared" si="51"/>
        <v>0</v>
      </c>
      <c r="AH47" s="77">
        <f t="shared" si="9"/>
        <v>0</v>
      </c>
      <c r="AI47" s="78">
        <f t="shared" si="10"/>
        <v>0</v>
      </c>
      <c r="AJ47" s="73">
        <f t="shared" si="11"/>
        <v>4.2203599072900442</v>
      </c>
    </row>
    <row r="48" spans="1:36" ht="15" x14ac:dyDescent="0.25">
      <c r="A48" s="38" t="s">
        <v>208</v>
      </c>
      <c r="B48" s="62" t="s">
        <v>81</v>
      </c>
      <c r="C48" s="62" t="s">
        <v>153</v>
      </c>
      <c r="D48" s="62">
        <v>1</v>
      </c>
      <c r="E48" s="63">
        <v>84</v>
      </c>
      <c r="F48" s="64">
        <v>33.6</v>
      </c>
      <c r="G48" s="64">
        <v>1.2139992158351882</v>
      </c>
      <c r="H48" s="64">
        <v>52.6</v>
      </c>
      <c r="I48" s="64">
        <v>1.3023646146134686</v>
      </c>
      <c r="J48" s="64">
        <v>86.2</v>
      </c>
      <c r="K48" s="64">
        <v>1.4648302743903574</v>
      </c>
      <c r="L48" s="64">
        <v>28.8</v>
      </c>
      <c r="M48" s="64">
        <v>1.3205329143058371</v>
      </c>
      <c r="N48" s="64">
        <v>212.7</v>
      </c>
      <c r="O48" s="64">
        <v>0.63613693525038106</v>
      </c>
      <c r="P48" s="64">
        <v>78.400000000000006</v>
      </c>
      <c r="Q48" s="64">
        <v>-5.099552692192242E-2</v>
      </c>
      <c r="R48" s="64">
        <v>38.700000000000003</v>
      </c>
      <c r="S48" s="64">
        <v>-0.62753578242678709</v>
      </c>
      <c r="T48" s="64">
        <v>38.799999999999997</v>
      </c>
      <c r="U48" s="64">
        <v>0.13613628926464844</v>
      </c>
      <c r="V48" s="65">
        <v>0.158</v>
      </c>
      <c r="W48" s="90">
        <v>19.600000000000001</v>
      </c>
      <c r="X48" s="75">
        <f t="shared" si="0"/>
        <v>0</v>
      </c>
      <c r="Y48" s="75">
        <f t="shared" si="1"/>
        <v>0</v>
      </c>
      <c r="Z48" s="75">
        <f t="shared" si="2"/>
        <v>0</v>
      </c>
      <c r="AA48" s="75">
        <f t="shared" si="3"/>
        <v>0</v>
      </c>
      <c r="AB48" s="75">
        <f t="shared" si="4"/>
        <v>0</v>
      </c>
      <c r="AC48" s="75">
        <f t="shared" si="5"/>
        <v>0</v>
      </c>
      <c r="AD48" s="75">
        <f t="shared" si="6"/>
        <v>0</v>
      </c>
      <c r="AE48" s="75">
        <f t="shared" si="7"/>
        <v>0</v>
      </c>
      <c r="AF48" s="75">
        <f t="shared" ref="AF48:AG48" si="52">IF(V$3="Yes",V48*V$4,0)</f>
        <v>0</v>
      </c>
      <c r="AG48" s="76">
        <f t="shared" si="52"/>
        <v>0</v>
      </c>
      <c r="AH48" s="77">
        <f t="shared" si="9"/>
        <v>0</v>
      </c>
      <c r="AI48" s="78">
        <f t="shared" si="10"/>
        <v>0</v>
      </c>
      <c r="AJ48" s="73">
        <f t="shared" si="11"/>
        <v>4.115808714605139</v>
      </c>
    </row>
    <row r="49" spans="1:36" ht="15" x14ac:dyDescent="0.25">
      <c r="A49" s="38" t="s">
        <v>201</v>
      </c>
      <c r="B49" s="62" t="s">
        <v>16</v>
      </c>
      <c r="C49" s="62" t="s">
        <v>186</v>
      </c>
      <c r="D49" s="62">
        <v>1</v>
      </c>
      <c r="E49" s="63">
        <v>84</v>
      </c>
      <c r="F49" s="64">
        <v>39.700000000000003</v>
      </c>
      <c r="G49" s="64">
        <v>1.8072873550842161</v>
      </c>
      <c r="H49" s="64">
        <v>51</v>
      </c>
      <c r="I49" s="64">
        <v>1.1873478112930103</v>
      </c>
      <c r="J49" s="64">
        <v>90.7</v>
      </c>
      <c r="K49" s="64">
        <v>1.6802583825276711</v>
      </c>
      <c r="L49" s="64">
        <v>20.399999999999999</v>
      </c>
      <c r="M49" s="64">
        <v>0.50462915520414797</v>
      </c>
      <c r="N49" s="64">
        <v>242.8</v>
      </c>
      <c r="O49" s="64">
        <v>1.2017680012471048</v>
      </c>
      <c r="P49" s="64">
        <v>54.8</v>
      </c>
      <c r="Q49" s="64">
        <v>-0.466565801552834</v>
      </c>
      <c r="R49" s="64">
        <v>44.5</v>
      </c>
      <c r="S49" s="64">
        <v>-0.48683468839322619</v>
      </c>
      <c r="T49" s="64">
        <v>60.5</v>
      </c>
      <c r="U49" s="64">
        <v>1.2915787534372238</v>
      </c>
      <c r="V49" s="65">
        <v>0.16400000000000001</v>
      </c>
      <c r="W49" s="90">
        <v>20.25</v>
      </c>
      <c r="X49" s="75">
        <f t="shared" si="0"/>
        <v>0</v>
      </c>
      <c r="Y49" s="75">
        <f t="shared" si="1"/>
        <v>0</v>
      </c>
      <c r="Z49" s="75">
        <f t="shared" si="2"/>
        <v>0</v>
      </c>
      <c r="AA49" s="75">
        <f t="shared" si="3"/>
        <v>0</v>
      </c>
      <c r="AB49" s="75">
        <f t="shared" si="4"/>
        <v>0</v>
      </c>
      <c r="AC49" s="75">
        <f t="shared" si="5"/>
        <v>0</v>
      </c>
      <c r="AD49" s="75">
        <f t="shared" si="6"/>
        <v>0</v>
      </c>
      <c r="AE49" s="75">
        <f t="shared" si="7"/>
        <v>0</v>
      </c>
      <c r="AF49" s="75">
        <f t="shared" ref="AF49:AG49" si="53">IF(V$3="Yes",V49*V$4,0)</f>
        <v>0</v>
      </c>
      <c r="AG49" s="76">
        <f t="shared" si="53"/>
        <v>0</v>
      </c>
      <c r="AH49" s="77">
        <f t="shared" si="9"/>
        <v>0</v>
      </c>
      <c r="AI49" s="78">
        <f t="shared" si="10"/>
        <v>0</v>
      </c>
      <c r="AJ49" s="73">
        <f t="shared" si="11"/>
        <v>4.0741635329058612</v>
      </c>
    </row>
    <row r="50" spans="1:36" ht="15" x14ac:dyDescent="0.25">
      <c r="A50" s="38" t="s">
        <v>227</v>
      </c>
      <c r="B50" s="62" t="s">
        <v>45</v>
      </c>
      <c r="C50" s="62" t="s">
        <v>181</v>
      </c>
      <c r="D50" s="62">
        <v>1</v>
      </c>
      <c r="E50" s="63">
        <v>84</v>
      </c>
      <c r="F50" s="64">
        <v>18</v>
      </c>
      <c r="G50" s="64">
        <v>-0.30326225503117954</v>
      </c>
      <c r="H50" s="64">
        <v>49.8</v>
      </c>
      <c r="I50" s="64">
        <v>1.1010852088026666</v>
      </c>
      <c r="J50" s="64">
        <v>67.8</v>
      </c>
      <c r="K50" s="64">
        <v>0.58396867667333763</v>
      </c>
      <c r="L50" s="64">
        <v>28.6</v>
      </c>
      <c r="M50" s="64">
        <v>1.3011066343272257</v>
      </c>
      <c r="N50" s="64">
        <v>233.4</v>
      </c>
      <c r="O50" s="64">
        <v>1.0251257414341741</v>
      </c>
      <c r="P50" s="64">
        <v>40</v>
      </c>
      <c r="Q50" s="64">
        <v>-0.72717766869425315</v>
      </c>
      <c r="R50" s="64">
        <v>131.80000000000001</v>
      </c>
      <c r="S50" s="64">
        <v>1.6309593649050276</v>
      </c>
      <c r="T50" s="64">
        <v>40.4</v>
      </c>
      <c r="U50" s="64">
        <v>0.2213302036736863</v>
      </c>
      <c r="V50" s="65">
        <v>7.6999999999999999E-2</v>
      </c>
      <c r="W50" s="90">
        <v>24.6</v>
      </c>
      <c r="X50" s="75">
        <f t="shared" si="0"/>
        <v>0</v>
      </c>
      <c r="Y50" s="75">
        <f t="shared" si="1"/>
        <v>0</v>
      </c>
      <c r="Z50" s="75">
        <f t="shared" si="2"/>
        <v>0</v>
      </c>
      <c r="AA50" s="75">
        <f t="shared" si="3"/>
        <v>0</v>
      </c>
      <c r="AB50" s="75">
        <f t="shared" si="4"/>
        <v>0</v>
      </c>
      <c r="AC50" s="75">
        <f t="shared" si="5"/>
        <v>0</v>
      </c>
      <c r="AD50" s="75">
        <f t="shared" si="6"/>
        <v>0</v>
      </c>
      <c r="AE50" s="75">
        <f t="shared" si="7"/>
        <v>0</v>
      </c>
      <c r="AF50" s="75">
        <f t="shared" ref="AF50:AG50" si="54">IF(V$3="Yes",V50*V$4,0)</f>
        <v>0</v>
      </c>
      <c r="AG50" s="76">
        <f t="shared" si="54"/>
        <v>0</v>
      </c>
      <c r="AH50" s="77">
        <f t="shared" si="9"/>
        <v>0</v>
      </c>
      <c r="AI50" s="78">
        <f t="shared" si="10"/>
        <v>0</v>
      </c>
      <c r="AJ50" s="73">
        <f t="shared" si="11"/>
        <v>4.037243294052189</v>
      </c>
    </row>
    <row r="51" spans="1:36" ht="15" x14ac:dyDescent="0.25">
      <c r="A51" s="38" t="s">
        <v>195</v>
      </c>
      <c r="B51" s="62" t="s">
        <v>61</v>
      </c>
      <c r="C51" s="62" t="s">
        <v>196</v>
      </c>
      <c r="D51" s="62">
        <v>1</v>
      </c>
      <c r="E51" s="63">
        <v>70</v>
      </c>
      <c r="F51" s="64">
        <v>28</v>
      </c>
      <c r="G51" s="64">
        <v>1.2139992158351882</v>
      </c>
      <c r="H51" s="64">
        <v>45.5</v>
      </c>
      <c r="I51" s="64">
        <v>1.4461356187640417</v>
      </c>
      <c r="J51" s="64">
        <v>73.599999999999994</v>
      </c>
      <c r="K51" s="64">
        <v>1.5663208497794912</v>
      </c>
      <c r="L51" s="64">
        <v>22.4</v>
      </c>
      <c r="M51" s="64">
        <v>1.1340406265111656</v>
      </c>
      <c r="N51" s="64">
        <v>211.4</v>
      </c>
      <c r="O51" s="64">
        <v>1.4062220211156879</v>
      </c>
      <c r="P51" s="64">
        <v>28.6</v>
      </c>
      <c r="Q51" s="64">
        <v>-0.82719627716474364</v>
      </c>
      <c r="R51" s="64">
        <v>27.6</v>
      </c>
      <c r="S51" s="64">
        <v>-0.76289993841079917</v>
      </c>
      <c r="T51" s="64">
        <v>41.7</v>
      </c>
      <c r="U51" s="64">
        <v>0.7346235379881394</v>
      </c>
      <c r="V51" s="65">
        <v>0.13300000000000001</v>
      </c>
      <c r="W51" s="90">
        <v>20.399999999999999</v>
      </c>
      <c r="X51" s="75">
        <f t="shared" si="0"/>
        <v>0</v>
      </c>
      <c r="Y51" s="75">
        <f t="shared" si="1"/>
        <v>0</v>
      </c>
      <c r="Z51" s="75">
        <f t="shared" si="2"/>
        <v>0</v>
      </c>
      <c r="AA51" s="75">
        <f t="shared" si="3"/>
        <v>0</v>
      </c>
      <c r="AB51" s="75">
        <f t="shared" si="4"/>
        <v>0</v>
      </c>
      <c r="AC51" s="75">
        <f t="shared" si="5"/>
        <v>0</v>
      </c>
      <c r="AD51" s="75">
        <f t="shared" si="6"/>
        <v>0</v>
      </c>
      <c r="AE51" s="75">
        <f t="shared" si="7"/>
        <v>0</v>
      </c>
      <c r="AF51" s="75">
        <f t="shared" ref="AF51:AG51" si="55">IF(V$3="Yes",V51*V$4,0)</f>
        <v>0</v>
      </c>
      <c r="AG51" s="76">
        <f t="shared" si="55"/>
        <v>0</v>
      </c>
      <c r="AH51" s="77">
        <f t="shared" si="9"/>
        <v>0</v>
      </c>
      <c r="AI51" s="78">
        <f t="shared" si="10"/>
        <v>0</v>
      </c>
      <c r="AJ51" s="73">
        <f t="shared" si="11"/>
        <v>4.0041148724427318</v>
      </c>
    </row>
    <row r="52" spans="1:36" ht="15" x14ac:dyDescent="0.25">
      <c r="A52" s="38" t="s">
        <v>194</v>
      </c>
      <c r="B52" s="62" t="s">
        <v>66</v>
      </c>
      <c r="C52" s="62" t="s">
        <v>181</v>
      </c>
      <c r="D52" s="62">
        <v>1</v>
      </c>
      <c r="E52" s="63">
        <v>84</v>
      </c>
      <c r="F52" s="64">
        <v>19.7</v>
      </c>
      <c r="G52" s="64">
        <v>-0.13791965884702395</v>
      </c>
      <c r="H52" s="64">
        <v>55.6</v>
      </c>
      <c r="I52" s="64">
        <v>1.5180211208393275</v>
      </c>
      <c r="J52" s="64">
        <v>75.3</v>
      </c>
      <c r="K52" s="64">
        <v>0.94301552356886165</v>
      </c>
      <c r="L52" s="64">
        <v>25.2</v>
      </c>
      <c r="M52" s="64">
        <v>0.97085987469082746</v>
      </c>
      <c r="N52" s="64">
        <v>219.8</v>
      </c>
      <c r="O52" s="64">
        <v>0.76955821659844559</v>
      </c>
      <c r="P52" s="64">
        <v>94.8</v>
      </c>
      <c r="Q52" s="64">
        <v>0.23779059612667722</v>
      </c>
      <c r="R52" s="64">
        <v>86</v>
      </c>
      <c r="S52" s="64">
        <v>0.51990589822621847</v>
      </c>
      <c r="T52" s="64">
        <v>65.5</v>
      </c>
      <c r="U52" s="64">
        <v>1.557809735965467</v>
      </c>
      <c r="V52" s="65">
        <v>0.09</v>
      </c>
      <c r="W52" s="90">
        <v>24.5</v>
      </c>
      <c r="X52" s="75">
        <f t="shared" si="0"/>
        <v>0</v>
      </c>
      <c r="Y52" s="75">
        <f t="shared" si="1"/>
        <v>0</v>
      </c>
      <c r="Z52" s="75">
        <f t="shared" si="2"/>
        <v>0</v>
      </c>
      <c r="AA52" s="75">
        <f t="shared" si="3"/>
        <v>0</v>
      </c>
      <c r="AB52" s="75">
        <f t="shared" si="4"/>
        <v>0</v>
      </c>
      <c r="AC52" s="75">
        <f t="shared" si="5"/>
        <v>0</v>
      </c>
      <c r="AD52" s="75">
        <f t="shared" si="6"/>
        <v>0</v>
      </c>
      <c r="AE52" s="75">
        <f t="shared" si="7"/>
        <v>0</v>
      </c>
      <c r="AF52" s="75">
        <f t="shared" ref="AF52:AG52" si="56">IF(V$3="Yes",V52*V$4,0)</f>
        <v>0</v>
      </c>
      <c r="AG52" s="76">
        <f t="shared" si="56"/>
        <v>0</v>
      </c>
      <c r="AH52" s="77">
        <f t="shared" si="9"/>
        <v>0</v>
      </c>
      <c r="AI52" s="78">
        <f t="shared" si="10"/>
        <v>0</v>
      </c>
      <c r="AJ52" s="73">
        <f t="shared" si="11"/>
        <v>3.8857404197835628</v>
      </c>
    </row>
    <row r="53" spans="1:36" ht="15" x14ac:dyDescent="0.25">
      <c r="A53" s="38" t="s">
        <v>220</v>
      </c>
      <c r="B53" s="62" t="s">
        <v>53</v>
      </c>
      <c r="C53" s="62" t="s">
        <v>191</v>
      </c>
      <c r="D53" s="62">
        <v>1</v>
      </c>
      <c r="E53" s="63">
        <v>84</v>
      </c>
      <c r="F53" s="64">
        <v>35</v>
      </c>
      <c r="G53" s="64">
        <v>1.3501637068103751</v>
      </c>
      <c r="H53" s="64">
        <v>56.3</v>
      </c>
      <c r="I53" s="64">
        <v>1.5683409722920283</v>
      </c>
      <c r="J53" s="64">
        <v>91.3</v>
      </c>
      <c r="K53" s="64">
        <v>1.7089821302793131</v>
      </c>
      <c r="L53" s="64">
        <v>30.3</v>
      </c>
      <c r="M53" s="64">
        <v>1.4662300141454245</v>
      </c>
      <c r="N53" s="64">
        <v>245.5</v>
      </c>
      <c r="O53" s="64">
        <v>1.2525056716189036</v>
      </c>
      <c r="P53" s="64">
        <v>16.3</v>
      </c>
      <c r="Q53" s="64">
        <v>-1.1445088343193635</v>
      </c>
      <c r="R53" s="64">
        <v>15.6</v>
      </c>
      <c r="S53" s="64">
        <v>-1.1879142776294178</v>
      </c>
      <c r="T53" s="64">
        <v>18.600000000000001</v>
      </c>
      <c r="U53" s="64">
        <v>-0.93943688014945359</v>
      </c>
      <c r="V53" s="65">
        <v>0.14199999999999999</v>
      </c>
      <c r="W53" s="90">
        <v>20.05</v>
      </c>
      <c r="X53" s="75">
        <f t="shared" si="0"/>
        <v>0</v>
      </c>
      <c r="Y53" s="75">
        <f t="shared" si="1"/>
        <v>0</v>
      </c>
      <c r="Z53" s="75">
        <f t="shared" si="2"/>
        <v>0</v>
      </c>
      <c r="AA53" s="75">
        <f t="shared" si="3"/>
        <v>0</v>
      </c>
      <c r="AB53" s="75">
        <f t="shared" si="4"/>
        <v>0</v>
      </c>
      <c r="AC53" s="75">
        <f t="shared" si="5"/>
        <v>0</v>
      </c>
      <c r="AD53" s="75">
        <f t="shared" si="6"/>
        <v>0</v>
      </c>
      <c r="AE53" s="75">
        <f t="shared" si="7"/>
        <v>0</v>
      </c>
      <c r="AF53" s="75">
        <f t="shared" ref="AF53:AG53" si="57">IF(V$3="Yes",V53*V$4,0)</f>
        <v>0</v>
      </c>
      <c r="AG53" s="76">
        <f t="shared" si="57"/>
        <v>0</v>
      </c>
      <c r="AH53" s="77">
        <f t="shared" si="9"/>
        <v>0</v>
      </c>
      <c r="AI53" s="78">
        <f t="shared" si="10"/>
        <v>0</v>
      </c>
      <c r="AJ53" s="73">
        <f t="shared" si="11"/>
        <v>3.8196989362084093</v>
      </c>
    </row>
    <row r="54" spans="1:36" ht="15" x14ac:dyDescent="0.25">
      <c r="A54" s="38" t="s">
        <v>222</v>
      </c>
      <c r="B54" s="62" t="s">
        <v>37</v>
      </c>
      <c r="C54" s="62" t="s">
        <v>181</v>
      </c>
      <c r="D54" s="62">
        <v>1</v>
      </c>
      <c r="E54" s="63">
        <v>84</v>
      </c>
      <c r="F54" s="64">
        <v>14.8</v>
      </c>
      <c r="G54" s="64">
        <v>-0.61449537726017778</v>
      </c>
      <c r="H54" s="64">
        <v>53.6</v>
      </c>
      <c r="I54" s="64">
        <v>1.3742501166887555</v>
      </c>
      <c r="J54" s="64">
        <v>68.400000000000006</v>
      </c>
      <c r="K54" s="64">
        <v>0.6126924244249804</v>
      </c>
      <c r="L54" s="64">
        <v>28.2</v>
      </c>
      <c r="M54" s="64">
        <v>1.2622540743700019</v>
      </c>
      <c r="N54" s="64">
        <v>190.2</v>
      </c>
      <c r="O54" s="64">
        <v>0.21332301548538901</v>
      </c>
      <c r="P54" s="64">
        <v>38.299999999999997</v>
      </c>
      <c r="Q54" s="64">
        <v>-0.75711281559563226</v>
      </c>
      <c r="R54" s="64">
        <v>157.5</v>
      </c>
      <c r="S54" s="64">
        <v>2.2544107643295992</v>
      </c>
      <c r="T54" s="64">
        <v>13</v>
      </c>
      <c r="U54" s="64">
        <v>-1.237615580581086</v>
      </c>
      <c r="V54" s="65">
        <v>7.8E-2</v>
      </c>
      <c r="W54" s="90">
        <v>24.65</v>
      </c>
      <c r="X54" s="75">
        <f t="shared" si="0"/>
        <v>0</v>
      </c>
      <c r="Y54" s="75">
        <f t="shared" si="1"/>
        <v>0</v>
      </c>
      <c r="Z54" s="75">
        <f t="shared" si="2"/>
        <v>0</v>
      </c>
      <c r="AA54" s="75">
        <f t="shared" si="3"/>
        <v>0</v>
      </c>
      <c r="AB54" s="75">
        <f t="shared" si="4"/>
        <v>0</v>
      </c>
      <c r="AC54" s="75">
        <f t="shared" si="5"/>
        <v>0</v>
      </c>
      <c r="AD54" s="75">
        <f t="shared" si="6"/>
        <v>0</v>
      </c>
      <c r="AE54" s="75">
        <f t="shared" si="7"/>
        <v>0</v>
      </c>
      <c r="AF54" s="75">
        <f t="shared" ref="AF54:AG54" si="58">IF(V$3="Yes",V54*V$4,0)</f>
        <v>0</v>
      </c>
      <c r="AG54" s="76">
        <f t="shared" si="58"/>
        <v>0</v>
      </c>
      <c r="AH54" s="77">
        <f t="shared" si="9"/>
        <v>0</v>
      </c>
      <c r="AI54" s="78">
        <f t="shared" si="10"/>
        <v>0</v>
      </c>
      <c r="AJ54" s="73">
        <f t="shared" si="11"/>
        <v>3.6476758528555218</v>
      </c>
    </row>
    <row r="55" spans="1:36" ht="15" x14ac:dyDescent="0.25">
      <c r="A55" s="38" t="s">
        <v>276</v>
      </c>
      <c r="B55" s="62" t="s">
        <v>16</v>
      </c>
      <c r="C55" s="62" t="s">
        <v>153</v>
      </c>
      <c r="D55" s="62">
        <v>1</v>
      </c>
      <c r="E55" s="63">
        <v>84</v>
      </c>
      <c r="F55" s="64">
        <v>41.1</v>
      </c>
      <c r="G55" s="64">
        <v>1.943451846059403</v>
      </c>
      <c r="H55" s="64">
        <v>44.3</v>
      </c>
      <c r="I55" s="64">
        <v>0.70571494738859097</v>
      </c>
      <c r="J55" s="64">
        <v>85.4</v>
      </c>
      <c r="K55" s="64">
        <v>1.4265319440548347</v>
      </c>
      <c r="L55" s="64">
        <v>29.4</v>
      </c>
      <c r="M55" s="64">
        <v>1.378811754241672</v>
      </c>
      <c r="N55" s="64">
        <v>214.6</v>
      </c>
      <c r="O55" s="64">
        <v>0.67184122180831396</v>
      </c>
      <c r="P55" s="64">
        <v>20.8</v>
      </c>
      <c r="Q55" s="64">
        <v>-1.0652687395804186</v>
      </c>
      <c r="R55" s="64">
        <v>41.9</v>
      </c>
      <c r="S55" s="64">
        <v>-0.54990759261516731</v>
      </c>
      <c r="T55" s="64">
        <v>18.899999999999999</v>
      </c>
      <c r="U55" s="64">
        <v>-0.92346302119775914</v>
      </c>
      <c r="V55" s="65">
        <v>0.191</v>
      </c>
      <c r="W55" s="90">
        <v>19.25</v>
      </c>
      <c r="X55" s="75">
        <f t="shared" si="0"/>
        <v>0</v>
      </c>
      <c r="Y55" s="75">
        <f t="shared" si="1"/>
        <v>0</v>
      </c>
      <c r="Z55" s="75">
        <f t="shared" si="2"/>
        <v>0</v>
      </c>
      <c r="AA55" s="75">
        <f t="shared" si="3"/>
        <v>0</v>
      </c>
      <c r="AB55" s="75">
        <f t="shared" si="4"/>
        <v>0</v>
      </c>
      <c r="AC55" s="75">
        <f t="shared" si="5"/>
        <v>0</v>
      </c>
      <c r="AD55" s="75">
        <f t="shared" si="6"/>
        <v>0</v>
      </c>
      <c r="AE55" s="75">
        <f t="shared" si="7"/>
        <v>0</v>
      </c>
      <c r="AF55" s="75">
        <f t="shared" ref="AF55:AG55" si="59">IF(V$3="Yes",V55*V$4,0)</f>
        <v>0</v>
      </c>
      <c r="AG55" s="76">
        <f t="shared" si="59"/>
        <v>0</v>
      </c>
      <c r="AH55" s="77">
        <f t="shared" si="9"/>
        <v>0</v>
      </c>
      <c r="AI55" s="78">
        <f t="shared" si="10"/>
        <v>0</v>
      </c>
      <c r="AJ55" s="73">
        <f t="shared" si="11"/>
        <v>3.5783874305520613</v>
      </c>
    </row>
    <row r="56" spans="1:36" ht="15" x14ac:dyDescent="0.25">
      <c r="A56" s="38" t="s">
        <v>260</v>
      </c>
      <c r="B56" s="62" t="s">
        <v>58</v>
      </c>
      <c r="C56" s="62" t="s">
        <v>153</v>
      </c>
      <c r="D56" s="62">
        <v>1</v>
      </c>
      <c r="E56" s="63">
        <v>84</v>
      </c>
      <c r="F56" s="64">
        <v>33.5</v>
      </c>
      <c r="G56" s="64">
        <v>1.204273180765532</v>
      </c>
      <c r="H56" s="64">
        <v>43.2</v>
      </c>
      <c r="I56" s="64">
        <v>0.62664089510577647</v>
      </c>
      <c r="J56" s="64">
        <v>76.7</v>
      </c>
      <c r="K56" s="64">
        <v>1.0100376016560264</v>
      </c>
      <c r="L56" s="64">
        <v>25.8</v>
      </c>
      <c r="M56" s="64">
        <v>1.0291387146266626</v>
      </c>
      <c r="N56" s="64">
        <v>222.1</v>
      </c>
      <c r="O56" s="64">
        <v>0.81277919506331175</v>
      </c>
      <c r="P56" s="64">
        <v>50.5</v>
      </c>
      <c r="Q56" s="64">
        <v>-0.54228411430338153</v>
      </c>
      <c r="R56" s="64">
        <v>66.900000000000006</v>
      </c>
      <c r="S56" s="64">
        <v>5.6562640288112802E-2</v>
      </c>
      <c r="T56" s="64">
        <v>23.4</v>
      </c>
      <c r="U56" s="64">
        <v>-0.68385513692234012</v>
      </c>
      <c r="V56" s="65">
        <v>0.151</v>
      </c>
      <c r="W56" s="90">
        <v>20.65</v>
      </c>
      <c r="X56" s="75">
        <f t="shared" si="0"/>
        <v>0</v>
      </c>
      <c r="Y56" s="75">
        <f t="shared" si="1"/>
        <v>0</v>
      </c>
      <c r="Z56" s="75">
        <f t="shared" si="2"/>
        <v>0</v>
      </c>
      <c r="AA56" s="75">
        <f t="shared" si="3"/>
        <v>0</v>
      </c>
      <c r="AB56" s="75">
        <f t="shared" si="4"/>
        <v>0</v>
      </c>
      <c r="AC56" s="75">
        <f t="shared" si="5"/>
        <v>0</v>
      </c>
      <c r="AD56" s="75">
        <f t="shared" si="6"/>
        <v>0</v>
      </c>
      <c r="AE56" s="75">
        <f t="shared" si="7"/>
        <v>0</v>
      </c>
      <c r="AF56" s="75">
        <f t="shared" ref="AF56:AG56" si="60">IF(V$3="Yes",V56*V$4,0)</f>
        <v>0</v>
      </c>
      <c r="AG56" s="76">
        <f t="shared" si="60"/>
        <v>0</v>
      </c>
      <c r="AH56" s="77">
        <f t="shared" si="9"/>
        <v>0</v>
      </c>
      <c r="AI56" s="78">
        <f t="shared" si="10"/>
        <v>0</v>
      </c>
      <c r="AJ56" s="73">
        <f t="shared" si="11"/>
        <v>3.4590238484867606</v>
      </c>
    </row>
    <row r="57" spans="1:36" ht="15" x14ac:dyDescent="0.25">
      <c r="A57" s="38" t="s">
        <v>270</v>
      </c>
      <c r="B57" s="62" t="s">
        <v>37</v>
      </c>
      <c r="C57" s="62" t="s">
        <v>186</v>
      </c>
      <c r="D57" s="62">
        <v>1</v>
      </c>
      <c r="E57" s="63">
        <v>84</v>
      </c>
      <c r="F57" s="64">
        <v>30</v>
      </c>
      <c r="G57" s="64">
        <v>0.86386195332756455</v>
      </c>
      <c r="H57" s="64">
        <v>44.1</v>
      </c>
      <c r="I57" s="64">
        <v>0.69133784697353406</v>
      </c>
      <c r="J57" s="64">
        <v>74</v>
      </c>
      <c r="K57" s="64">
        <v>0.88078073677363777</v>
      </c>
      <c r="L57" s="64">
        <v>30.7</v>
      </c>
      <c r="M57" s="64">
        <v>1.5050825741026477</v>
      </c>
      <c r="N57" s="64">
        <v>191.9</v>
      </c>
      <c r="O57" s="64">
        <v>0.24526895608985472</v>
      </c>
      <c r="P57" s="64">
        <v>123.1</v>
      </c>
      <c r="Q57" s="64">
        <v>0.73612274748493134</v>
      </c>
      <c r="R57" s="64">
        <v>28.1</v>
      </c>
      <c r="S57" s="64">
        <v>-0.88467916117777778</v>
      </c>
      <c r="T57" s="64">
        <v>32</v>
      </c>
      <c r="U57" s="64">
        <v>-0.22593784697376212</v>
      </c>
      <c r="V57" s="65">
        <v>0.156</v>
      </c>
      <c r="W57" s="90">
        <v>17.600000000000001</v>
      </c>
      <c r="X57" s="75">
        <f t="shared" si="0"/>
        <v>0</v>
      </c>
      <c r="Y57" s="75">
        <f t="shared" si="1"/>
        <v>0</v>
      </c>
      <c r="Z57" s="75">
        <f t="shared" si="2"/>
        <v>0</v>
      </c>
      <c r="AA57" s="75">
        <f t="shared" si="3"/>
        <v>0</v>
      </c>
      <c r="AB57" s="75">
        <f t="shared" si="4"/>
        <v>0</v>
      </c>
      <c r="AC57" s="75">
        <f t="shared" si="5"/>
        <v>0</v>
      </c>
      <c r="AD57" s="75">
        <f t="shared" si="6"/>
        <v>0</v>
      </c>
      <c r="AE57" s="75">
        <f t="shared" si="7"/>
        <v>0</v>
      </c>
      <c r="AF57" s="75">
        <f t="shared" ref="AF57:AG57" si="61">IF(V$3="Yes",V57*V$4,0)</f>
        <v>0</v>
      </c>
      <c r="AG57" s="76">
        <f t="shared" si="61"/>
        <v>0</v>
      </c>
      <c r="AH57" s="77">
        <f t="shared" si="9"/>
        <v>0</v>
      </c>
      <c r="AI57" s="78">
        <f t="shared" si="10"/>
        <v>0</v>
      </c>
      <c r="AJ57" s="73">
        <f t="shared" si="11"/>
        <v>3.4087450109130604</v>
      </c>
    </row>
    <row r="58" spans="1:36" ht="15" x14ac:dyDescent="0.25">
      <c r="A58" s="38" t="s">
        <v>246</v>
      </c>
      <c r="B58" s="62" t="s">
        <v>21</v>
      </c>
      <c r="C58" s="62" t="s">
        <v>153</v>
      </c>
      <c r="D58" s="62">
        <v>1</v>
      </c>
      <c r="E58" s="63">
        <v>84</v>
      </c>
      <c r="F58" s="64">
        <v>37.200000000000003</v>
      </c>
      <c r="G58" s="64">
        <v>1.5641364783428113</v>
      </c>
      <c r="H58" s="64">
        <v>33.700000000000003</v>
      </c>
      <c r="I58" s="64">
        <v>-5.6271374609444903E-2</v>
      </c>
      <c r="J58" s="64">
        <v>70.8</v>
      </c>
      <c r="K58" s="64">
        <v>0.72758741543154737</v>
      </c>
      <c r="L58" s="64">
        <v>20.100000000000001</v>
      </c>
      <c r="M58" s="64">
        <v>0.475489735236231</v>
      </c>
      <c r="N58" s="64">
        <v>271.89999999999998</v>
      </c>
      <c r="O58" s="64">
        <v>1.7486073374764948</v>
      </c>
      <c r="P58" s="64">
        <v>79.7</v>
      </c>
      <c r="Q58" s="64">
        <v>-2.810394399733818E-2</v>
      </c>
      <c r="R58" s="64">
        <v>42.6</v>
      </c>
      <c r="S58" s="64">
        <v>-0.53292642609387553</v>
      </c>
      <c r="T58" s="64">
        <v>39.299999999999997</v>
      </c>
      <c r="U58" s="64">
        <v>0.16275938751747249</v>
      </c>
      <c r="V58" s="65">
        <v>0.13700000000000001</v>
      </c>
      <c r="W58" s="90">
        <v>20.65</v>
      </c>
      <c r="X58" s="75">
        <f t="shared" si="0"/>
        <v>0</v>
      </c>
      <c r="Y58" s="75">
        <f t="shared" si="1"/>
        <v>0</v>
      </c>
      <c r="Z58" s="75">
        <f t="shared" si="2"/>
        <v>0</v>
      </c>
      <c r="AA58" s="75">
        <f t="shared" si="3"/>
        <v>0</v>
      </c>
      <c r="AB58" s="75">
        <f t="shared" si="4"/>
        <v>0</v>
      </c>
      <c r="AC58" s="75">
        <f t="shared" si="5"/>
        <v>0</v>
      </c>
      <c r="AD58" s="75">
        <f t="shared" si="6"/>
        <v>0</v>
      </c>
      <c r="AE58" s="75">
        <f t="shared" si="7"/>
        <v>0</v>
      </c>
      <c r="AF58" s="75">
        <f t="shared" ref="AF58:AG58" si="62">IF(V$3="Yes",V58*V$4,0)</f>
        <v>0</v>
      </c>
      <c r="AG58" s="76">
        <f t="shared" si="62"/>
        <v>0</v>
      </c>
      <c r="AH58" s="77">
        <f t="shared" si="9"/>
        <v>0</v>
      </c>
      <c r="AI58" s="78">
        <f t="shared" si="10"/>
        <v>0</v>
      </c>
      <c r="AJ58" s="73">
        <f t="shared" si="11"/>
        <v>3.4309974647219037</v>
      </c>
    </row>
    <row r="59" spans="1:36" ht="15" x14ac:dyDescent="0.25">
      <c r="A59" s="38" t="s">
        <v>221</v>
      </c>
      <c r="B59" s="62" t="s">
        <v>68</v>
      </c>
      <c r="C59" s="62" t="s">
        <v>179</v>
      </c>
      <c r="D59" s="62">
        <v>1</v>
      </c>
      <c r="E59" s="63">
        <v>84</v>
      </c>
      <c r="F59" s="64">
        <v>26.5</v>
      </c>
      <c r="G59" s="64">
        <v>0.5234507258895974</v>
      </c>
      <c r="H59" s="64">
        <v>62.7</v>
      </c>
      <c r="I59" s="64">
        <v>2.0284081855738614</v>
      </c>
      <c r="J59" s="64">
        <v>89.3</v>
      </c>
      <c r="K59" s="64">
        <v>1.6132363044405069</v>
      </c>
      <c r="L59" s="64">
        <v>28.7</v>
      </c>
      <c r="M59" s="64">
        <v>1.3108197743165313</v>
      </c>
      <c r="N59" s="64">
        <v>179.7</v>
      </c>
      <c r="O59" s="64">
        <v>1.6009852928392496E-2</v>
      </c>
      <c r="P59" s="64">
        <v>45.9</v>
      </c>
      <c r="Q59" s="64">
        <v>-0.62328510003652537</v>
      </c>
      <c r="R59" s="64">
        <v>59.6</v>
      </c>
      <c r="S59" s="64">
        <v>-0.12052666771964504</v>
      </c>
      <c r="T59" s="64">
        <v>15.8</v>
      </c>
      <c r="U59" s="64">
        <v>-1.0885262303652699</v>
      </c>
      <c r="V59" s="65">
        <v>0.14799999999999999</v>
      </c>
      <c r="W59" s="90">
        <v>19.25</v>
      </c>
      <c r="X59" s="75">
        <f t="shared" si="0"/>
        <v>0</v>
      </c>
      <c r="Y59" s="75">
        <f t="shared" si="1"/>
        <v>0</v>
      </c>
      <c r="Z59" s="75">
        <f t="shared" si="2"/>
        <v>0</v>
      </c>
      <c r="AA59" s="75">
        <f t="shared" si="3"/>
        <v>0</v>
      </c>
      <c r="AB59" s="75">
        <f t="shared" si="4"/>
        <v>0</v>
      </c>
      <c r="AC59" s="75">
        <f t="shared" si="5"/>
        <v>0</v>
      </c>
      <c r="AD59" s="75">
        <f t="shared" si="6"/>
        <v>0</v>
      </c>
      <c r="AE59" s="75">
        <f t="shared" si="7"/>
        <v>0</v>
      </c>
      <c r="AF59" s="75">
        <f t="shared" ref="AF59:AG59" si="63">IF(V$3="Yes",V59*V$4,0)</f>
        <v>0</v>
      </c>
      <c r="AG59" s="76">
        <f t="shared" si="63"/>
        <v>0</v>
      </c>
      <c r="AH59" s="77">
        <f t="shared" si="9"/>
        <v>0</v>
      </c>
      <c r="AI59" s="78">
        <f t="shared" si="10"/>
        <v>0</v>
      </c>
      <c r="AJ59" s="73">
        <f t="shared" si="11"/>
        <v>3.3926849977484426</v>
      </c>
    </row>
    <row r="60" spans="1:36" ht="15" x14ac:dyDescent="0.25">
      <c r="A60" s="38" t="s">
        <v>250</v>
      </c>
      <c r="B60" s="62" t="s">
        <v>19</v>
      </c>
      <c r="C60" s="62" t="s">
        <v>179</v>
      </c>
      <c r="D60" s="62">
        <v>1</v>
      </c>
      <c r="E60" s="63">
        <v>84</v>
      </c>
      <c r="F60" s="64">
        <v>28.6</v>
      </c>
      <c r="G60" s="64">
        <v>0.72769746235237809</v>
      </c>
      <c r="H60" s="64">
        <v>37.299999999999997</v>
      </c>
      <c r="I60" s="64">
        <v>0.20251643286158563</v>
      </c>
      <c r="J60" s="64">
        <v>65.900000000000006</v>
      </c>
      <c r="K60" s="64">
        <v>0.49301014212647171</v>
      </c>
      <c r="L60" s="64">
        <v>13.8</v>
      </c>
      <c r="M60" s="64">
        <v>-0.13643808409003591</v>
      </c>
      <c r="N60" s="64">
        <v>182.6</v>
      </c>
      <c r="O60" s="64">
        <v>7.0505869253657955E-2</v>
      </c>
      <c r="P60" s="64">
        <v>229.7</v>
      </c>
      <c r="Q60" s="64">
        <v>2.6132325473008287</v>
      </c>
      <c r="R60" s="64">
        <v>70.099999999999994</v>
      </c>
      <c r="S60" s="64">
        <v>0.13419083009973237</v>
      </c>
      <c r="T60" s="64">
        <v>111.6</v>
      </c>
      <c r="U60" s="64">
        <v>4.0124593948758678</v>
      </c>
      <c r="V60" s="65">
        <v>0.157</v>
      </c>
      <c r="W60" s="90">
        <v>19.3</v>
      </c>
      <c r="X60" s="75">
        <f t="shared" si="0"/>
        <v>0</v>
      </c>
      <c r="Y60" s="75">
        <f t="shared" si="1"/>
        <v>0</v>
      </c>
      <c r="Z60" s="75">
        <f t="shared" si="2"/>
        <v>0</v>
      </c>
      <c r="AA60" s="75">
        <f t="shared" si="3"/>
        <v>0</v>
      </c>
      <c r="AB60" s="75">
        <f t="shared" si="4"/>
        <v>0</v>
      </c>
      <c r="AC60" s="75">
        <f t="shared" si="5"/>
        <v>0</v>
      </c>
      <c r="AD60" s="75">
        <f t="shared" si="6"/>
        <v>0</v>
      </c>
      <c r="AE60" s="75">
        <f t="shared" si="7"/>
        <v>0</v>
      </c>
      <c r="AF60" s="75">
        <f t="shared" ref="AF60:AG60" si="64">IF(V$3="Yes",V60*V$4,0)</f>
        <v>0</v>
      </c>
      <c r="AG60" s="76">
        <f t="shared" si="64"/>
        <v>0</v>
      </c>
      <c r="AH60" s="77">
        <f t="shared" si="9"/>
        <v>0</v>
      </c>
      <c r="AI60" s="78">
        <f t="shared" si="10"/>
        <v>0</v>
      </c>
      <c r="AJ60" s="73">
        <f t="shared" si="11"/>
        <v>3.3960886578643255</v>
      </c>
    </row>
    <row r="61" spans="1:36" ht="15" x14ac:dyDescent="0.25">
      <c r="A61" s="38" t="s">
        <v>207</v>
      </c>
      <c r="B61" s="62" t="s">
        <v>32</v>
      </c>
      <c r="C61" s="62" t="s">
        <v>186</v>
      </c>
      <c r="D61" s="62">
        <v>1</v>
      </c>
      <c r="E61" s="63">
        <v>84</v>
      </c>
      <c r="F61" s="64">
        <v>27.4</v>
      </c>
      <c r="G61" s="64">
        <v>0.61098504151650335</v>
      </c>
      <c r="H61" s="64">
        <v>62</v>
      </c>
      <c r="I61" s="64">
        <v>1.9780883341211613</v>
      </c>
      <c r="J61" s="64">
        <v>89.4</v>
      </c>
      <c r="K61" s="64">
        <v>1.6180235957324471</v>
      </c>
      <c r="L61" s="64">
        <v>29.5</v>
      </c>
      <c r="M61" s="64">
        <v>1.3885248942309776</v>
      </c>
      <c r="N61" s="64">
        <v>232.4</v>
      </c>
      <c r="O61" s="64">
        <v>1.0063340116668416</v>
      </c>
      <c r="P61" s="64">
        <v>14</v>
      </c>
      <c r="Q61" s="64">
        <v>-1.1850093271859352</v>
      </c>
      <c r="R61" s="64">
        <v>30.7</v>
      </c>
      <c r="S61" s="64">
        <v>-0.82160625695583667</v>
      </c>
      <c r="T61" s="64">
        <v>32</v>
      </c>
      <c r="U61" s="64">
        <v>-0.22593784697376212</v>
      </c>
      <c r="V61" s="65">
        <v>0.11799999999999999</v>
      </c>
      <c r="W61" s="90">
        <v>19.100000000000001</v>
      </c>
      <c r="X61" s="75">
        <f t="shared" si="0"/>
        <v>0</v>
      </c>
      <c r="Y61" s="75">
        <f t="shared" si="1"/>
        <v>0</v>
      </c>
      <c r="Z61" s="75">
        <f t="shared" si="2"/>
        <v>0</v>
      </c>
      <c r="AA61" s="75">
        <f t="shared" si="3"/>
        <v>0</v>
      </c>
      <c r="AB61" s="75">
        <f t="shared" si="4"/>
        <v>0</v>
      </c>
      <c r="AC61" s="75">
        <f t="shared" si="5"/>
        <v>0</v>
      </c>
      <c r="AD61" s="75">
        <f t="shared" si="6"/>
        <v>0</v>
      </c>
      <c r="AE61" s="75">
        <f t="shared" si="7"/>
        <v>0</v>
      </c>
      <c r="AF61" s="75">
        <f t="shared" ref="AF61:AG61" si="65">IF(V$3="Yes",V61*V$4,0)</f>
        <v>0</v>
      </c>
      <c r="AG61" s="76">
        <f t="shared" si="65"/>
        <v>0</v>
      </c>
      <c r="AH61" s="77">
        <f t="shared" si="9"/>
        <v>0</v>
      </c>
      <c r="AI61" s="78">
        <f t="shared" si="10"/>
        <v>0</v>
      </c>
      <c r="AJ61" s="73">
        <f t="shared" si="11"/>
        <v>3.3779292493826372</v>
      </c>
    </row>
    <row r="62" spans="1:36" ht="15" x14ac:dyDescent="0.25">
      <c r="A62" s="38" t="s">
        <v>240</v>
      </c>
      <c r="B62" s="62" t="s">
        <v>72</v>
      </c>
      <c r="C62" s="62" t="s">
        <v>153</v>
      </c>
      <c r="D62" s="62">
        <v>1</v>
      </c>
      <c r="E62" s="63">
        <v>84</v>
      </c>
      <c r="F62" s="64">
        <v>32.200000000000003</v>
      </c>
      <c r="G62" s="64">
        <v>1.0778347248600015</v>
      </c>
      <c r="H62" s="64">
        <v>50.2</v>
      </c>
      <c r="I62" s="64">
        <v>1.1298394096327813</v>
      </c>
      <c r="J62" s="64">
        <v>82.4</v>
      </c>
      <c r="K62" s="64">
        <v>1.282913205296625</v>
      </c>
      <c r="L62" s="64">
        <v>28.1</v>
      </c>
      <c r="M62" s="64">
        <v>1.2525409343806968</v>
      </c>
      <c r="N62" s="64">
        <v>219.5</v>
      </c>
      <c r="O62" s="64">
        <v>0.76392069766824566</v>
      </c>
      <c r="P62" s="64">
        <v>62.7</v>
      </c>
      <c r="Q62" s="64">
        <v>-0.32745541301113057</v>
      </c>
      <c r="R62" s="64">
        <v>27.8</v>
      </c>
      <c r="S62" s="64">
        <v>-0.89195680397261712</v>
      </c>
      <c r="T62" s="64">
        <v>43.4</v>
      </c>
      <c r="U62" s="64">
        <v>0.38106879319063192</v>
      </c>
      <c r="V62" s="65">
        <v>0.14699999999999999</v>
      </c>
      <c r="W62" s="90">
        <v>20.100000000000001</v>
      </c>
      <c r="X62" s="75">
        <f t="shared" si="0"/>
        <v>0</v>
      </c>
      <c r="Y62" s="75">
        <f t="shared" si="1"/>
        <v>0</v>
      </c>
      <c r="Z62" s="75">
        <f t="shared" si="2"/>
        <v>0</v>
      </c>
      <c r="AA62" s="75">
        <f t="shared" si="3"/>
        <v>0</v>
      </c>
      <c r="AB62" s="75">
        <f t="shared" si="4"/>
        <v>0</v>
      </c>
      <c r="AC62" s="75">
        <f t="shared" si="5"/>
        <v>0</v>
      </c>
      <c r="AD62" s="75">
        <f t="shared" si="6"/>
        <v>0</v>
      </c>
      <c r="AE62" s="75">
        <f t="shared" si="7"/>
        <v>0</v>
      </c>
      <c r="AF62" s="75">
        <f t="shared" ref="AF62:AG62" si="66">IF(V$3="Yes",V62*V$4,0)</f>
        <v>0</v>
      </c>
      <c r="AG62" s="76">
        <f t="shared" si="66"/>
        <v>0</v>
      </c>
      <c r="AH62" s="77">
        <f t="shared" si="9"/>
        <v>0</v>
      </c>
      <c r="AI62" s="78">
        <f t="shared" si="10"/>
        <v>0</v>
      </c>
      <c r="AJ62" s="73">
        <f t="shared" si="11"/>
        <v>3.3597023371804227</v>
      </c>
    </row>
    <row r="63" spans="1:36" ht="15" x14ac:dyDescent="0.25">
      <c r="A63" s="38" t="s">
        <v>245</v>
      </c>
      <c r="B63" s="62" t="s">
        <v>81</v>
      </c>
      <c r="C63" s="62" t="s">
        <v>179</v>
      </c>
      <c r="D63" s="62">
        <v>1</v>
      </c>
      <c r="E63" s="63">
        <v>84</v>
      </c>
      <c r="F63" s="64">
        <v>34.4</v>
      </c>
      <c r="G63" s="64">
        <v>1.2918074963924375</v>
      </c>
      <c r="H63" s="64">
        <v>38.9</v>
      </c>
      <c r="I63" s="64">
        <v>0.31753323618204404</v>
      </c>
      <c r="J63" s="64">
        <v>73.3</v>
      </c>
      <c r="K63" s="64">
        <v>0.84726969773005534</v>
      </c>
      <c r="L63" s="64">
        <v>26.9</v>
      </c>
      <c r="M63" s="64">
        <v>1.1359832545090263</v>
      </c>
      <c r="N63" s="64">
        <v>223</v>
      </c>
      <c r="O63" s="64">
        <v>0.82969175185391097</v>
      </c>
      <c r="P63" s="64">
        <v>43.2</v>
      </c>
      <c r="Q63" s="64">
        <v>-0.67082915687989209</v>
      </c>
      <c r="R63" s="64">
        <v>71.7</v>
      </c>
      <c r="S63" s="64">
        <v>0.17300492500554249</v>
      </c>
      <c r="T63" s="64">
        <v>25.9</v>
      </c>
      <c r="U63" s="64">
        <v>-0.55073964565821876</v>
      </c>
      <c r="V63" s="65">
        <v>0.154</v>
      </c>
      <c r="W63" s="90">
        <v>19.95</v>
      </c>
      <c r="X63" s="75">
        <f t="shared" si="0"/>
        <v>0</v>
      </c>
      <c r="Y63" s="75">
        <f t="shared" si="1"/>
        <v>0</v>
      </c>
      <c r="Z63" s="75">
        <f t="shared" si="2"/>
        <v>0</v>
      </c>
      <c r="AA63" s="75">
        <f t="shared" si="3"/>
        <v>0</v>
      </c>
      <c r="AB63" s="75">
        <f t="shared" si="4"/>
        <v>0</v>
      </c>
      <c r="AC63" s="75">
        <f t="shared" si="5"/>
        <v>0</v>
      </c>
      <c r="AD63" s="75">
        <f t="shared" si="6"/>
        <v>0</v>
      </c>
      <c r="AE63" s="75">
        <f t="shared" si="7"/>
        <v>0</v>
      </c>
      <c r="AF63" s="75">
        <f t="shared" ref="AF63:AG63" si="67">IF(V$3="Yes",V63*V$4,0)</f>
        <v>0</v>
      </c>
      <c r="AG63" s="76">
        <f t="shared" si="67"/>
        <v>0</v>
      </c>
      <c r="AH63" s="77">
        <f t="shared" si="9"/>
        <v>0</v>
      </c>
      <c r="AI63" s="78">
        <f t="shared" si="10"/>
        <v>0</v>
      </c>
      <c r="AJ63" s="73">
        <f t="shared" si="11"/>
        <v>3.3697530053406508</v>
      </c>
    </row>
    <row r="64" spans="1:36" ht="15" x14ac:dyDescent="0.25">
      <c r="A64" s="38" t="s">
        <v>305</v>
      </c>
      <c r="B64" s="62" t="s">
        <v>25</v>
      </c>
      <c r="C64" s="62" t="s">
        <v>186</v>
      </c>
      <c r="D64" s="62">
        <v>1</v>
      </c>
      <c r="E64" s="63">
        <v>84</v>
      </c>
      <c r="F64" s="64">
        <v>38.1</v>
      </c>
      <c r="G64" s="64">
        <v>1.6516707939697168</v>
      </c>
      <c r="H64" s="64">
        <v>30.9</v>
      </c>
      <c r="I64" s="64">
        <v>-0.25755078042024754</v>
      </c>
      <c r="J64" s="64">
        <v>69.099999999999994</v>
      </c>
      <c r="K64" s="64">
        <v>0.64620346346856139</v>
      </c>
      <c r="L64" s="64">
        <v>26.2</v>
      </c>
      <c r="M64" s="64">
        <v>1.0679912745838858</v>
      </c>
      <c r="N64" s="64">
        <v>276.2</v>
      </c>
      <c r="O64" s="64">
        <v>1.8294117754760273</v>
      </c>
      <c r="P64" s="64">
        <v>35.799999999999997</v>
      </c>
      <c r="Q64" s="64">
        <v>-0.80113509045060172</v>
      </c>
      <c r="R64" s="64">
        <v>42.1</v>
      </c>
      <c r="S64" s="64">
        <v>-0.54505583075194108</v>
      </c>
      <c r="T64" s="64">
        <v>29</v>
      </c>
      <c r="U64" s="64">
        <v>-0.38567643649070793</v>
      </c>
      <c r="V64" s="65">
        <v>0.13800000000000001</v>
      </c>
      <c r="W64" s="90">
        <v>18.55</v>
      </c>
      <c r="X64" s="75">
        <f t="shared" si="0"/>
        <v>0</v>
      </c>
      <c r="Y64" s="75">
        <f t="shared" si="1"/>
        <v>0</v>
      </c>
      <c r="Z64" s="75">
        <f t="shared" si="2"/>
        <v>0</v>
      </c>
      <c r="AA64" s="75">
        <f t="shared" si="3"/>
        <v>0</v>
      </c>
      <c r="AB64" s="75">
        <f t="shared" si="4"/>
        <v>0</v>
      </c>
      <c r="AC64" s="75">
        <f t="shared" si="5"/>
        <v>0</v>
      </c>
      <c r="AD64" s="75">
        <f t="shared" si="6"/>
        <v>0</v>
      </c>
      <c r="AE64" s="75">
        <f t="shared" si="7"/>
        <v>0</v>
      </c>
      <c r="AF64" s="75">
        <f t="shared" ref="AF64:AG64" si="68">IF(V$3="Yes",V64*V$4,0)</f>
        <v>0</v>
      </c>
      <c r="AG64" s="76">
        <f t="shared" si="68"/>
        <v>0</v>
      </c>
      <c r="AH64" s="77">
        <f t="shared" si="9"/>
        <v>0</v>
      </c>
      <c r="AI64" s="78">
        <f t="shared" si="10"/>
        <v>0</v>
      </c>
      <c r="AJ64" s="73">
        <f t="shared" si="11"/>
        <v>3.3519174413824544</v>
      </c>
    </row>
    <row r="65" spans="1:36" ht="15" x14ac:dyDescent="0.25">
      <c r="A65" s="38" t="s">
        <v>251</v>
      </c>
      <c r="B65" s="62" t="s">
        <v>39</v>
      </c>
      <c r="C65" s="62" t="s">
        <v>153</v>
      </c>
      <c r="D65" s="62">
        <v>1</v>
      </c>
      <c r="E65" s="63">
        <v>84</v>
      </c>
      <c r="F65" s="64">
        <v>31.1</v>
      </c>
      <c r="G65" s="64">
        <v>0.97084833909378299</v>
      </c>
      <c r="H65" s="64">
        <v>36.9</v>
      </c>
      <c r="I65" s="64">
        <v>0.17376223203147143</v>
      </c>
      <c r="J65" s="64">
        <v>68</v>
      </c>
      <c r="K65" s="64">
        <v>0.59354325925721829</v>
      </c>
      <c r="L65" s="64">
        <v>18.100000000000001</v>
      </c>
      <c r="M65" s="64">
        <v>0.28122693545011457</v>
      </c>
      <c r="N65" s="64">
        <v>240.5</v>
      </c>
      <c r="O65" s="64">
        <v>1.1585470227822388</v>
      </c>
      <c r="P65" s="64">
        <v>132</v>
      </c>
      <c r="Q65" s="64">
        <v>0.8928420459686226</v>
      </c>
      <c r="R65" s="64">
        <v>55.3</v>
      </c>
      <c r="S65" s="64">
        <v>-0.22483954777900922</v>
      </c>
      <c r="T65" s="64">
        <v>33.9</v>
      </c>
      <c r="U65" s="64">
        <v>-0.12477007361302975</v>
      </c>
      <c r="V65" s="65">
        <v>0.129</v>
      </c>
      <c r="W65" s="90">
        <v>19.05</v>
      </c>
      <c r="X65" s="75">
        <f t="shared" si="0"/>
        <v>0</v>
      </c>
      <c r="Y65" s="75">
        <f t="shared" si="1"/>
        <v>0</v>
      </c>
      <c r="Z65" s="75">
        <f t="shared" si="2"/>
        <v>0</v>
      </c>
      <c r="AA65" s="75">
        <f t="shared" si="3"/>
        <v>0</v>
      </c>
      <c r="AB65" s="75">
        <f t="shared" si="4"/>
        <v>0</v>
      </c>
      <c r="AC65" s="75">
        <f t="shared" si="5"/>
        <v>0</v>
      </c>
      <c r="AD65" s="75">
        <f t="shared" si="6"/>
        <v>0</v>
      </c>
      <c r="AE65" s="75">
        <f t="shared" si="7"/>
        <v>0</v>
      </c>
      <c r="AF65" s="75">
        <f t="shared" ref="AF65:AG65" si="69">IF(V$3="Yes",V65*V$4,0)</f>
        <v>0</v>
      </c>
      <c r="AG65" s="76">
        <f t="shared" si="69"/>
        <v>0</v>
      </c>
      <c r="AH65" s="77">
        <f t="shared" si="9"/>
        <v>0</v>
      </c>
      <c r="AI65" s="78">
        <f t="shared" si="10"/>
        <v>0</v>
      </c>
      <c r="AJ65" s="73">
        <f t="shared" si="11"/>
        <v>3.3107943051826494</v>
      </c>
    </row>
    <row r="66" spans="1:36" ht="15" x14ac:dyDescent="0.25">
      <c r="A66" s="38" t="s">
        <v>197</v>
      </c>
      <c r="B66" s="62" t="s">
        <v>21</v>
      </c>
      <c r="C66" s="62" t="s">
        <v>181</v>
      </c>
      <c r="D66" s="62">
        <v>1</v>
      </c>
      <c r="E66" s="63">
        <v>84</v>
      </c>
      <c r="F66" s="64">
        <v>21.6</v>
      </c>
      <c r="G66" s="64">
        <v>4.6875007476444179E-2</v>
      </c>
      <c r="H66" s="64">
        <v>48.9</v>
      </c>
      <c r="I66" s="64">
        <v>1.0363882569349083</v>
      </c>
      <c r="J66" s="64">
        <v>70.5</v>
      </c>
      <c r="K66" s="64">
        <v>0.71322554155572626</v>
      </c>
      <c r="L66" s="64">
        <v>23.2</v>
      </c>
      <c r="M66" s="64">
        <v>0.77659707490471142</v>
      </c>
      <c r="N66" s="64">
        <v>234.6</v>
      </c>
      <c r="O66" s="64">
        <v>1.0476758171549738</v>
      </c>
      <c r="P66" s="64">
        <v>43.3</v>
      </c>
      <c r="Q66" s="64">
        <v>-0.66906826588569357</v>
      </c>
      <c r="R66" s="64">
        <v>102.9</v>
      </c>
      <c r="S66" s="64">
        <v>0.92987977566883584</v>
      </c>
      <c r="T66" s="64">
        <v>35.200000000000003</v>
      </c>
      <c r="U66" s="64">
        <v>-5.5550018155686533E-2</v>
      </c>
      <c r="V66" s="65">
        <v>9.1999999999999998E-2</v>
      </c>
      <c r="W66" s="90">
        <v>24.6</v>
      </c>
      <c r="X66" s="75">
        <f t="shared" si="0"/>
        <v>0</v>
      </c>
      <c r="Y66" s="75">
        <f t="shared" si="1"/>
        <v>0</v>
      </c>
      <c r="Z66" s="75">
        <f t="shared" si="2"/>
        <v>0</v>
      </c>
      <c r="AA66" s="75">
        <f t="shared" si="3"/>
        <v>0</v>
      </c>
      <c r="AB66" s="75">
        <f t="shared" si="4"/>
        <v>0</v>
      </c>
      <c r="AC66" s="75">
        <f t="shared" si="5"/>
        <v>0</v>
      </c>
      <c r="AD66" s="75">
        <f t="shared" si="6"/>
        <v>0</v>
      </c>
      <c r="AE66" s="75">
        <f t="shared" si="7"/>
        <v>0</v>
      </c>
      <c r="AF66" s="75">
        <f t="shared" ref="AF66:AG66" si="70">IF(V$3="Yes",V66*V$4,0)</f>
        <v>0</v>
      </c>
      <c r="AG66" s="76">
        <f t="shared" si="70"/>
        <v>0</v>
      </c>
      <c r="AH66" s="77">
        <f t="shared" si="9"/>
        <v>0</v>
      </c>
      <c r="AI66" s="78">
        <f t="shared" si="10"/>
        <v>0</v>
      </c>
      <c r="AJ66" s="73">
        <f t="shared" si="11"/>
        <v>3.2246137235139813</v>
      </c>
    </row>
    <row r="67" spans="1:36" ht="15" x14ac:dyDescent="0.25">
      <c r="A67" s="38" t="s">
        <v>279</v>
      </c>
      <c r="B67" s="62" t="s">
        <v>58</v>
      </c>
      <c r="C67" s="62" t="s">
        <v>186</v>
      </c>
      <c r="D67" s="62">
        <v>2</v>
      </c>
      <c r="E67" s="63">
        <v>84</v>
      </c>
      <c r="F67" s="64">
        <v>30.8</v>
      </c>
      <c r="G67" s="64">
        <v>0.94167023388481463</v>
      </c>
      <c r="H67" s="64">
        <v>28.1</v>
      </c>
      <c r="I67" s="64">
        <v>-0.45883018623104915</v>
      </c>
      <c r="J67" s="64">
        <v>58.9</v>
      </c>
      <c r="K67" s="64">
        <v>0.15789975169064907</v>
      </c>
      <c r="L67" s="64">
        <v>14.3</v>
      </c>
      <c r="M67" s="64">
        <v>-8.7872384143506704E-2</v>
      </c>
      <c r="N67" s="64">
        <v>278</v>
      </c>
      <c r="O67" s="64">
        <v>1.8632368890572257</v>
      </c>
      <c r="P67" s="64">
        <v>141.1</v>
      </c>
      <c r="Q67" s="64">
        <v>1.0530831264407112</v>
      </c>
      <c r="R67" s="64">
        <v>58.5</v>
      </c>
      <c r="S67" s="64">
        <v>-0.14721135796738949</v>
      </c>
      <c r="T67" s="64">
        <v>32.700000000000003</v>
      </c>
      <c r="U67" s="64">
        <v>-0.18866550941980767</v>
      </c>
      <c r="V67" s="65">
        <v>0.111</v>
      </c>
      <c r="W67" s="90">
        <v>18.100000000000001</v>
      </c>
      <c r="X67" s="75">
        <f t="shared" si="0"/>
        <v>0</v>
      </c>
      <c r="Y67" s="75">
        <f t="shared" si="1"/>
        <v>0</v>
      </c>
      <c r="Z67" s="75">
        <f t="shared" si="2"/>
        <v>0</v>
      </c>
      <c r="AA67" s="75">
        <f t="shared" si="3"/>
        <v>0</v>
      </c>
      <c r="AB67" s="75">
        <f t="shared" si="4"/>
        <v>0</v>
      </c>
      <c r="AC67" s="75">
        <f t="shared" si="5"/>
        <v>0</v>
      </c>
      <c r="AD67" s="75">
        <f t="shared" si="6"/>
        <v>0</v>
      </c>
      <c r="AE67" s="75">
        <f t="shared" si="7"/>
        <v>0</v>
      </c>
      <c r="AF67" s="75">
        <f t="shared" ref="AF67:AG67" si="71">IF(V$3="Yes",V67*V$4,0)</f>
        <v>0</v>
      </c>
      <c r="AG67" s="76">
        <f t="shared" si="71"/>
        <v>0</v>
      </c>
      <c r="AH67" s="77">
        <f t="shared" si="9"/>
        <v>0</v>
      </c>
      <c r="AI67" s="78">
        <f t="shared" si="10"/>
        <v>0</v>
      </c>
      <c r="AJ67" s="73">
        <f t="shared" si="11"/>
        <v>3.1588689291676051</v>
      </c>
    </row>
    <row r="68" spans="1:36" ht="15" x14ac:dyDescent="0.25">
      <c r="A68" s="38" t="s">
        <v>255</v>
      </c>
      <c r="B68" s="62" t="s">
        <v>74</v>
      </c>
      <c r="C68" s="62" t="s">
        <v>153</v>
      </c>
      <c r="D68" s="62">
        <v>1</v>
      </c>
      <c r="E68" s="63">
        <v>84</v>
      </c>
      <c r="F68" s="64">
        <v>34.9</v>
      </c>
      <c r="G68" s="64">
        <v>1.3404376717407183</v>
      </c>
      <c r="H68" s="64">
        <v>36.1</v>
      </c>
      <c r="I68" s="64">
        <v>0.11625383037124247</v>
      </c>
      <c r="J68" s="64">
        <v>71</v>
      </c>
      <c r="K68" s="64">
        <v>0.73716199801542803</v>
      </c>
      <c r="L68" s="64">
        <v>24.4</v>
      </c>
      <c r="M68" s="64">
        <v>0.89315475477638084</v>
      </c>
      <c r="N68" s="64">
        <v>262.60000000000002</v>
      </c>
      <c r="O68" s="64">
        <v>1.5738442506402992</v>
      </c>
      <c r="P68" s="64">
        <v>52.1</v>
      </c>
      <c r="Q68" s="64">
        <v>-0.51410985839620105</v>
      </c>
      <c r="R68" s="64">
        <v>38.200000000000003</v>
      </c>
      <c r="S68" s="64">
        <v>-0.63966518708485276</v>
      </c>
      <c r="T68" s="64">
        <v>41.4</v>
      </c>
      <c r="U68" s="64">
        <v>0.27457640017933482</v>
      </c>
      <c r="V68" s="65">
        <v>0.13300000000000001</v>
      </c>
      <c r="W68" s="90">
        <v>20.25</v>
      </c>
      <c r="X68" s="75">
        <f t="shared" si="0"/>
        <v>0</v>
      </c>
      <c r="Y68" s="75">
        <f t="shared" si="1"/>
        <v>0</v>
      </c>
      <c r="Z68" s="75">
        <f t="shared" si="2"/>
        <v>0</v>
      </c>
      <c r="AA68" s="75">
        <f t="shared" si="3"/>
        <v>0</v>
      </c>
      <c r="AB68" s="75">
        <f t="shared" si="4"/>
        <v>0</v>
      </c>
      <c r="AC68" s="75">
        <f t="shared" si="5"/>
        <v>0</v>
      </c>
      <c r="AD68" s="75">
        <f t="shared" si="6"/>
        <v>0</v>
      </c>
      <c r="AE68" s="75">
        <f t="shared" si="7"/>
        <v>0</v>
      </c>
      <c r="AF68" s="75">
        <f t="shared" ref="AF68:AG68" si="72">IF(V$3="Yes",V68*V$4,0)</f>
        <v>0</v>
      </c>
      <c r="AG68" s="76">
        <f t="shared" si="72"/>
        <v>0</v>
      </c>
      <c r="AH68" s="77">
        <f t="shared" si="9"/>
        <v>0</v>
      </c>
      <c r="AI68" s="78">
        <f t="shared" si="10"/>
        <v>0</v>
      </c>
      <c r="AJ68" s="73">
        <f t="shared" si="11"/>
        <v>3.1086522092474023</v>
      </c>
    </row>
    <row r="69" spans="1:36" ht="15" x14ac:dyDescent="0.25">
      <c r="A69" s="38" t="s">
        <v>231</v>
      </c>
      <c r="B69" s="62" t="s">
        <v>68</v>
      </c>
      <c r="C69" s="62" t="s">
        <v>203</v>
      </c>
      <c r="D69" s="62">
        <v>1</v>
      </c>
      <c r="E69" s="63">
        <v>84</v>
      </c>
      <c r="F69" s="64">
        <v>23.9</v>
      </c>
      <c r="G69" s="64">
        <v>0.27057381407853626</v>
      </c>
      <c r="H69" s="64">
        <v>66.8</v>
      </c>
      <c r="I69" s="64">
        <v>2.3231387440825353</v>
      </c>
      <c r="J69" s="64">
        <v>90.8</v>
      </c>
      <c r="K69" s="64">
        <v>1.6850456738196113</v>
      </c>
      <c r="L69" s="64">
        <v>29.8</v>
      </c>
      <c r="M69" s="64">
        <v>1.4176643141988956</v>
      </c>
      <c r="N69" s="64">
        <v>179.1</v>
      </c>
      <c r="O69" s="64">
        <v>4.7348150679926339E-3</v>
      </c>
      <c r="P69" s="64">
        <v>30.4</v>
      </c>
      <c r="Q69" s="64">
        <v>-0.89622320413733592</v>
      </c>
      <c r="R69" s="64">
        <v>49.5</v>
      </c>
      <c r="S69" s="64">
        <v>-0.36554064181257023</v>
      </c>
      <c r="T69" s="64">
        <v>19.2</v>
      </c>
      <c r="U69" s="64">
        <v>-0.90748916224606446</v>
      </c>
      <c r="V69" s="65">
        <v>0.13400000000000001</v>
      </c>
      <c r="W69" s="90">
        <v>20.3</v>
      </c>
      <c r="X69" s="75">
        <f t="shared" si="0"/>
        <v>0</v>
      </c>
      <c r="Y69" s="75">
        <f t="shared" si="1"/>
        <v>0</v>
      </c>
      <c r="Z69" s="75">
        <f t="shared" si="2"/>
        <v>0</v>
      </c>
      <c r="AA69" s="75">
        <f t="shared" si="3"/>
        <v>0</v>
      </c>
      <c r="AB69" s="75">
        <f t="shared" si="4"/>
        <v>0</v>
      </c>
      <c r="AC69" s="75">
        <f t="shared" si="5"/>
        <v>0</v>
      </c>
      <c r="AD69" s="75">
        <f t="shared" si="6"/>
        <v>0</v>
      </c>
      <c r="AE69" s="75">
        <f t="shared" si="7"/>
        <v>0</v>
      </c>
      <c r="AF69" s="75">
        <f t="shared" ref="AF69:AG69" si="73">IF(V$3="Yes",V69*V$4,0)</f>
        <v>0</v>
      </c>
      <c r="AG69" s="76">
        <f t="shared" si="73"/>
        <v>0</v>
      </c>
      <c r="AH69" s="77">
        <f t="shared" si="9"/>
        <v>0</v>
      </c>
      <c r="AI69" s="78">
        <f t="shared" si="10"/>
        <v>0</v>
      </c>
      <c r="AJ69" s="73">
        <f t="shared" si="11"/>
        <v>3.0493480389007876</v>
      </c>
    </row>
    <row r="70" spans="1:36" ht="15" x14ac:dyDescent="0.25">
      <c r="A70" s="38" t="s">
        <v>253</v>
      </c>
      <c r="B70" s="62" t="s">
        <v>58</v>
      </c>
      <c r="C70" s="62" t="s">
        <v>186</v>
      </c>
      <c r="D70" s="62">
        <v>1</v>
      </c>
      <c r="E70" s="63">
        <v>84</v>
      </c>
      <c r="F70" s="64">
        <v>23.5</v>
      </c>
      <c r="G70" s="64">
        <v>0.23166967379991157</v>
      </c>
      <c r="H70" s="64">
        <v>62.9</v>
      </c>
      <c r="I70" s="64">
        <v>2.0427852859889191</v>
      </c>
      <c r="J70" s="64">
        <v>86.3</v>
      </c>
      <c r="K70" s="64">
        <v>1.4696175656822972</v>
      </c>
      <c r="L70" s="64">
        <v>30.4</v>
      </c>
      <c r="M70" s="64">
        <v>1.4759431541347301</v>
      </c>
      <c r="N70" s="64">
        <v>182.1</v>
      </c>
      <c r="O70" s="64">
        <v>6.1110004369991401E-2</v>
      </c>
      <c r="P70" s="64">
        <v>68.7</v>
      </c>
      <c r="Q70" s="64">
        <v>-0.2218019533592038</v>
      </c>
      <c r="R70" s="64">
        <v>30.2</v>
      </c>
      <c r="S70" s="64">
        <v>-0.83373566161390233</v>
      </c>
      <c r="T70" s="64">
        <v>13.3</v>
      </c>
      <c r="U70" s="64">
        <v>-1.2216417216293913</v>
      </c>
      <c r="V70" s="65">
        <v>0.129</v>
      </c>
      <c r="W70" s="90">
        <v>18.899999999999999</v>
      </c>
      <c r="X70" s="75">
        <f t="shared" si="0"/>
        <v>0</v>
      </c>
      <c r="Y70" s="75">
        <f t="shared" si="1"/>
        <v>0</v>
      </c>
      <c r="Z70" s="75">
        <f t="shared" si="2"/>
        <v>0</v>
      </c>
      <c r="AA70" s="75">
        <f t="shared" si="3"/>
        <v>0</v>
      </c>
      <c r="AB70" s="75">
        <f t="shared" si="4"/>
        <v>0</v>
      </c>
      <c r="AC70" s="75">
        <f t="shared" si="5"/>
        <v>0</v>
      </c>
      <c r="AD70" s="75">
        <f t="shared" si="6"/>
        <v>0</v>
      </c>
      <c r="AE70" s="75">
        <f t="shared" si="7"/>
        <v>0</v>
      </c>
      <c r="AF70" s="75">
        <f t="shared" ref="AF70:AG70" si="74">IF(V$3="Yes",V70*V$4,0)</f>
        <v>0</v>
      </c>
      <c r="AG70" s="76">
        <f t="shared" si="74"/>
        <v>0</v>
      </c>
      <c r="AH70" s="77">
        <f t="shared" si="9"/>
        <v>0</v>
      </c>
      <c r="AI70" s="78">
        <f t="shared" si="10"/>
        <v>0</v>
      </c>
      <c r="AJ70" s="73">
        <f t="shared" si="11"/>
        <v>3.0322855476112207</v>
      </c>
    </row>
    <row r="71" spans="1:36" ht="15" x14ac:dyDescent="0.25">
      <c r="A71" s="38" t="s">
        <v>262</v>
      </c>
      <c r="B71" s="62" t="s">
        <v>21</v>
      </c>
      <c r="C71" s="62" t="s">
        <v>196</v>
      </c>
      <c r="D71" s="62">
        <v>1</v>
      </c>
      <c r="E71" s="63">
        <v>84</v>
      </c>
      <c r="F71" s="64">
        <v>23.6</v>
      </c>
      <c r="G71" s="64">
        <v>0.24139570886956785</v>
      </c>
      <c r="H71" s="64">
        <v>59.1</v>
      </c>
      <c r="I71" s="64">
        <v>1.769620378102831</v>
      </c>
      <c r="J71" s="64">
        <v>82.7</v>
      </c>
      <c r="K71" s="64">
        <v>1.2972750791724459</v>
      </c>
      <c r="L71" s="64">
        <v>25.1</v>
      </c>
      <c r="M71" s="64">
        <v>0.9611467347015219</v>
      </c>
      <c r="N71" s="64">
        <v>211.4</v>
      </c>
      <c r="O71" s="64">
        <v>0.61170768655284857</v>
      </c>
      <c r="P71" s="64">
        <v>45.9</v>
      </c>
      <c r="Q71" s="64">
        <v>-0.62328510003652537</v>
      </c>
      <c r="R71" s="64">
        <v>58.9</v>
      </c>
      <c r="S71" s="64">
        <v>-0.13750783424093696</v>
      </c>
      <c r="T71" s="64">
        <v>41.8</v>
      </c>
      <c r="U71" s="64">
        <v>0.29587487878159441</v>
      </c>
      <c r="V71" s="65">
        <v>0.111</v>
      </c>
      <c r="W71" s="90">
        <v>20.7</v>
      </c>
      <c r="X71" s="75">
        <f t="shared" si="0"/>
        <v>0</v>
      </c>
      <c r="Y71" s="75">
        <f t="shared" si="1"/>
        <v>0</v>
      </c>
      <c r="Z71" s="75">
        <f t="shared" si="2"/>
        <v>0</v>
      </c>
      <c r="AA71" s="75">
        <f t="shared" si="3"/>
        <v>0</v>
      </c>
      <c r="AB71" s="75">
        <f t="shared" si="4"/>
        <v>0</v>
      </c>
      <c r="AC71" s="75">
        <f t="shared" si="5"/>
        <v>0</v>
      </c>
      <c r="AD71" s="75">
        <f t="shared" si="6"/>
        <v>0</v>
      </c>
      <c r="AE71" s="75">
        <f t="shared" si="7"/>
        <v>0</v>
      </c>
      <c r="AF71" s="75">
        <f t="shared" ref="AF71:AG71" si="75">IF(V$3="Yes",V71*V$4,0)</f>
        <v>0</v>
      </c>
      <c r="AG71" s="76">
        <f t="shared" si="75"/>
        <v>0</v>
      </c>
      <c r="AH71" s="77">
        <f t="shared" si="9"/>
        <v>0</v>
      </c>
      <c r="AI71" s="78">
        <f t="shared" si="10"/>
        <v>0</v>
      </c>
      <c r="AJ71" s="73">
        <f t="shared" si="11"/>
        <v>3.0194111117341622</v>
      </c>
    </row>
    <row r="72" spans="1:36" ht="15" x14ac:dyDescent="0.25">
      <c r="A72" s="38" t="s">
        <v>212</v>
      </c>
      <c r="B72" s="62" t="s">
        <v>23</v>
      </c>
      <c r="C72" s="62" t="s">
        <v>153</v>
      </c>
      <c r="D72" s="62">
        <v>1</v>
      </c>
      <c r="E72" s="63">
        <v>84</v>
      </c>
      <c r="F72" s="64">
        <v>33.5</v>
      </c>
      <c r="G72" s="64">
        <v>1.204273180765532</v>
      </c>
      <c r="H72" s="64">
        <v>54.2</v>
      </c>
      <c r="I72" s="64">
        <v>1.417381417933927</v>
      </c>
      <c r="J72" s="64">
        <v>87.6</v>
      </c>
      <c r="K72" s="64">
        <v>1.5318523524775209</v>
      </c>
      <c r="L72" s="64">
        <v>23.7</v>
      </c>
      <c r="M72" s="64">
        <v>0.82516277485124034</v>
      </c>
      <c r="N72" s="64">
        <v>185.6</v>
      </c>
      <c r="O72" s="64">
        <v>0.12688105855565726</v>
      </c>
      <c r="P72" s="64">
        <v>48.1</v>
      </c>
      <c r="Q72" s="64">
        <v>-0.58454549816415213</v>
      </c>
      <c r="R72" s="64">
        <v>53.1</v>
      </c>
      <c r="S72" s="64">
        <v>-0.278208928274498</v>
      </c>
      <c r="T72" s="64">
        <v>48.5</v>
      </c>
      <c r="U72" s="64">
        <v>0.65262439536943984</v>
      </c>
      <c r="V72" s="65">
        <v>0.18</v>
      </c>
      <c r="W72" s="90">
        <v>21</v>
      </c>
      <c r="X72" s="75">
        <f t="shared" si="0"/>
        <v>0</v>
      </c>
      <c r="Y72" s="75">
        <f t="shared" si="1"/>
        <v>0</v>
      </c>
      <c r="Z72" s="75">
        <f t="shared" si="2"/>
        <v>0</v>
      </c>
      <c r="AA72" s="75">
        <f t="shared" si="3"/>
        <v>0</v>
      </c>
      <c r="AB72" s="75">
        <f t="shared" si="4"/>
        <v>0</v>
      </c>
      <c r="AC72" s="75">
        <f t="shared" si="5"/>
        <v>0</v>
      </c>
      <c r="AD72" s="75">
        <f t="shared" si="6"/>
        <v>0</v>
      </c>
      <c r="AE72" s="75">
        <f t="shared" si="7"/>
        <v>0</v>
      </c>
      <c r="AF72" s="75">
        <f t="shared" ref="AF72:AG72" si="76">IF(V$3="Yes",V72*V$4,0)</f>
        <v>0</v>
      </c>
      <c r="AG72" s="76">
        <f t="shared" si="76"/>
        <v>0</v>
      </c>
      <c r="AH72" s="77">
        <f t="shared" si="9"/>
        <v>0</v>
      </c>
      <c r="AI72" s="78">
        <f t="shared" si="10"/>
        <v>0</v>
      </c>
      <c r="AJ72" s="73">
        <f t="shared" si="11"/>
        <v>3.0001630438732487</v>
      </c>
    </row>
    <row r="73" spans="1:36" ht="15" x14ac:dyDescent="0.25">
      <c r="A73" s="38" t="s">
        <v>226</v>
      </c>
      <c r="B73" s="62" t="s">
        <v>47</v>
      </c>
      <c r="C73" s="62" t="s">
        <v>153</v>
      </c>
      <c r="D73" s="62">
        <v>1</v>
      </c>
      <c r="E73" s="63">
        <v>84</v>
      </c>
      <c r="F73" s="64">
        <v>36.200000000000003</v>
      </c>
      <c r="G73" s="64">
        <v>1.4668761276462494</v>
      </c>
      <c r="H73" s="64">
        <v>47.2</v>
      </c>
      <c r="I73" s="64">
        <v>0.91418290340692177</v>
      </c>
      <c r="J73" s="64">
        <v>83.4</v>
      </c>
      <c r="K73" s="64">
        <v>1.3307861182160277</v>
      </c>
      <c r="L73" s="64">
        <v>24.8</v>
      </c>
      <c r="M73" s="64">
        <v>0.93200731473360432</v>
      </c>
      <c r="N73" s="64">
        <v>229.1</v>
      </c>
      <c r="O73" s="64">
        <v>0.94432130343464293</v>
      </c>
      <c r="P73" s="64">
        <v>21.7</v>
      </c>
      <c r="Q73" s="64">
        <v>-1.0494207206326296</v>
      </c>
      <c r="R73" s="64">
        <v>37.5</v>
      </c>
      <c r="S73" s="64">
        <v>-0.65664635360614443</v>
      </c>
      <c r="T73" s="64">
        <v>19.2</v>
      </c>
      <c r="U73" s="64">
        <v>-0.90748916224606446</v>
      </c>
      <c r="V73" s="65">
        <v>0.158</v>
      </c>
      <c r="W73" s="90">
        <v>20.05</v>
      </c>
      <c r="X73" s="75">
        <f t="shared" si="0"/>
        <v>0</v>
      </c>
      <c r="Y73" s="75">
        <f t="shared" si="1"/>
        <v>0</v>
      </c>
      <c r="Z73" s="75">
        <f t="shared" si="2"/>
        <v>0</v>
      </c>
      <c r="AA73" s="75">
        <f t="shared" si="3"/>
        <v>0</v>
      </c>
      <c r="AB73" s="75">
        <f t="shared" si="4"/>
        <v>0</v>
      </c>
      <c r="AC73" s="75">
        <f t="shared" si="5"/>
        <v>0</v>
      </c>
      <c r="AD73" s="75">
        <f t="shared" si="6"/>
        <v>0</v>
      </c>
      <c r="AE73" s="75">
        <f t="shared" si="7"/>
        <v>0</v>
      </c>
      <c r="AF73" s="75">
        <f t="shared" ref="AF73:AG73" si="77">IF(V$3="Yes",V73*V$4,0)</f>
        <v>0</v>
      </c>
      <c r="AG73" s="76">
        <f t="shared" si="77"/>
        <v>0</v>
      </c>
      <c r="AH73" s="77">
        <f t="shared" si="9"/>
        <v>0</v>
      </c>
      <c r="AI73" s="78">
        <f t="shared" si="10"/>
        <v>0</v>
      </c>
      <c r="AJ73" s="73">
        <f t="shared" si="11"/>
        <v>2.961815626644507</v>
      </c>
    </row>
    <row r="74" spans="1:36" ht="15" x14ac:dyDescent="0.25">
      <c r="A74" s="38" t="s">
        <v>290</v>
      </c>
      <c r="B74" s="62" t="s">
        <v>34</v>
      </c>
      <c r="C74" s="62" t="s">
        <v>153</v>
      </c>
      <c r="D74" s="62">
        <v>1</v>
      </c>
      <c r="E74" s="63">
        <v>84</v>
      </c>
      <c r="F74" s="64">
        <v>25.9</v>
      </c>
      <c r="G74" s="64">
        <v>0.46509451547166025</v>
      </c>
      <c r="H74" s="64">
        <v>35.6</v>
      </c>
      <c r="I74" s="64">
        <v>8.0311079333599045E-2</v>
      </c>
      <c r="J74" s="64">
        <v>61.5</v>
      </c>
      <c r="K74" s="64">
        <v>0.28236932528109743</v>
      </c>
      <c r="L74" s="64">
        <v>18.2</v>
      </c>
      <c r="M74" s="64">
        <v>0.29094007543942013</v>
      </c>
      <c r="N74" s="64">
        <v>245.6</v>
      </c>
      <c r="O74" s="64">
        <v>1.2543848445956369</v>
      </c>
      <c r="P74" s="64">
        <v>148.6</v>
      </c>
      <c r="Q74" s="64">
        <v>1.1851499510056198</v>
      </c>
      <c r="R74" s="64">
        <v>47.4</v>
      </c>
      <c r="S74" s="64">
        <v>-0.41648414137644568</v>
      </c>
      <c r="T74" s="64">
        <v>43.4</v>
      </c>
      <c r="U74" s="64">
        <v>0.38106879319063192</v>
      </c>
      <c r="V74" s="65">
        <v>0.105</v>
      </c>
      <c r="W74" s="90">
        <v>19.5</v>
      </c>
      <c r="X74" s="75">
        <f t="shared" si="0"/>
        <v>0</v>
      </c>
      <c r="Y74" s="75">
        <f t="shared" si="1"/>
        <v>0</v>
      </c>
      <c r="Z74" s="75">
        <f t="shared" si="2"/>
        <v>0</v>
      </c>
      <c r="AA74" s="75">
        <f t="shared" si="3"/>
        <v>0</v>
      </c>
      <c r="AB74" s="75">
        <f t="shared" si="4"/>
        <v>0</v>
      </c>
      <c r="AC74" s="75">
        <f t="shared" si="5"/>
        <v>0</v>
      </c>
      <c r="AD74" s="75">
        <f t="shared" si="6"/>
        <v>0</v>
      </c>
      <c r="AE74" s="75">
        <f t="shared" si="7"/>
        <v>0</v>
      </c>
      <c r="AF74" s="75">
        <f t="shared" ref="AF74:AG74" si="78">IF(V$3="Yes",V74*V$4,0)</f>
        <v>0</v>
      </c>
      <c r="AG74" s="76">
        <f t="shared" si="78"/>
        <v>0</v>
      </c>
      <c r="AH74" s="77">
        <f t="shared" si="9"/>
        <v>0</v>
      </c>
      <c r="AI74" s="78">
        <f t="shared" si="10"/>
        <v>0</v>
      </c>
      <c r="AJ74" s="73">
        <f t="shared" si="11"/>
        <v>2.8581332025976809</v>
      </c>
    </row>
    <row r="75" spans="1:36" ht="15" x14ac:dyDescent="0.25">
      <c r="A75" s="38" t="s">
        <v>218</v>
      </c>
      <c r="B75" s="62" t="s">
        <v>74</v>
      </c>
      <c r="C75" s="62" t="s">
        <v>186</v>
      </c>
      <c r="D75" s="62">
        <v>1</v>
      </c>
      <c r="E75" s="63">
        <v>84</v>
      </c>
      <c r="F75" s="64">
        <v>35.700000000000003</v>
      </c>
      <c r="G75" s="64">
        <v>1.4182459522979682</v>
      </c>
      <c r="H75" s="64">
        <v>36.299999999999997</v>
      </c>
      <c r="I75" s="64">
        <v>0.13063093078629931</v>
      </c>
      <c r="J75" s="64">
        <v>72</v>
      </c>
      <c r="K75" s="64">
        <v>0.7850349109348308</v>
      </c>
      <c r="L75" s="64">
        <v>23.7</v>
      </c>
      <c r="M75" s="64">
        <v>0.82516277485124034</v>
      </c>
      <c r="N75" s="64">
        <v>256.7</v>
      </c>
      <c r="O75" s="64">
        <v>1.4629730450130334</v>
      </c>
      <c r="P75" s="64">
        <v>41.5</v>
      </c>
      <c r="Q75" s="64">
        <v>-0.7007643037812713</v>
      </c>
      <c r="R75" s="64">
        <v>38.4</v>
      </c>
      <c r="S75" s="64">
        <v>-0.63481342522162643</v>
      </c>
      <c r="T75" s="64">
        <v>26.3</v>
      </c>
      <c r="U75" s="64">
        <v>-0.52944116705595923</v>
      </c>
      <c r="V75" s="65">
        <v>0.13900000000000001</v>
      </c>
      <c r="W75" s="90">
        <v>18.600000000000001</v>
      </c>
      <c r="X75" s="75">
        <f t="shared" si="0"/>
        <v>0</v>
      </c>
      <c r="Y75" s="75">
        <f t="shared" si="1"/>
        <v>0</v>
      </c>
      <c r="Z75" s="75">
        <f t="shared" si="2"/>
        <v>0</v>
      </c>
      <c r="AA75" s="75">
        <f t="shared" si="3"/>
        <v>0</v>
      </c>
      <c r="AB75" s="75">
        <f t="shared" si="4"/>
        <v>0</v>
      </c>
      <c r="AC75" s="75">
        <f t="shared" si="5"/>
        <v>0</v>
      </c>
      <c r="AD75" s="75">
        <f t="shared" si="6"/>
        <v>0</v>
      </c>
      <c r="AE75" s="75">
        <f t="shared" si="7"/>
        <v>0</v>
      </c>
      <c r="AF75" s="75">
        <f t="shared" ref="AF75:AG75" si="79">IF(V$3="Yes",V75*V$4,0)</f>
        <v>0</v>
      </c>
      <c r="AG75" s="76">
        <f t="shared" si="79"/>
        <v>0</v>
      </c>
      <c r="AH75" s="77">
        <f t="shared" si="9"/>
        <v>0</v>
      </c>
      <c r="AI75" s="78">
        <f t="shared" si="10"/>
        <v>0</v>
      </c>
      <c r="AJ75" s="73">
        <f t="shared" si="11"/>
        <v>2.8593336195608545</v>
      </c>
    </row>
    <row r="76" spans="1:36" ht="15" x14ac:dyDescent="0.25">
      <c r="A76" s="38" t="s">
        <v>285</v>
      </c>
      <c r="B76" s="62" t="s">
        <v>45</v>
      </c>
      <c r="C76" s="62" t="s">
        <v>196</v>
      </c>
      <c r="D76" s="62">
        <v>1</v>
      </c>
      <c r="E76" s="63">
        <v>84</v>
      </c>
      <c r="F76" s="64">
        <v>36.9</v>
      </c>
      <c r="G76" s="64">
        <v>1.5349583731338425</v>
      </c>
      <c r="H76" s="64">
        <v>32</v>
      </c>
      <c r="I76" s="64">
        <v>-0.17847672813743229</v>
      </c>
      <c r="J76" s="64">
        <v>68.900000000000006</v>
      </c>
      <c r="K76" s="64">
        <v>0.63662888088468139</v>
      </c>
      <c r="L76" s="64">
        <v>25.9</v>
      </c>
      <c r="M76" s="64">
        <v>1.0388518546159682</v>
      </c>
      <c r="N76" s="64">
        <v>220.9</v>
      </c>
      <c r="O76" s="64">
        <v>0.79022911934251205</v>
      </c>
      <c r="P76" s="64">
        <v>82.8</v>
      </c>
      <c r="Q76" s="64">
        <v>2.6483676822823723E-2</v>
      </c>
      <c r="R76" s="64">
        <v>34.4</v>
      </c>
      <c r="S76" s="64">
        <v>-0.73184866248615121</v>
      </c>
      <c r="T76" s="64">
        <v>47.4</v>
      </c>
      <c r="U76" s="64">
        <v>0.59405357921322688</v>
      </c>
      <c r="V76" s="65">
        <v>0.16700000000000001</v>
      </c>
      <c r="W76" s="90">
        <v>17.75</v>
      </c>
      <c r="X76" s="75">
        <f t="shared" si="0"/>
        <v>0</v>
      </c>
      <c r="Y76" s="75">
        <f t="shared" si="1"/>
        <v>0</v>
      </c>
      <c r="Z76" s="75">
        <f t="shared" si="2"/>
        <v>0</v>
      </c>
      <c r="AA76" s="75">
        <f t="shared" si="3"/>
        <v>0</v>
      </c>
      <c r="AB76" s="75">
        <f t="shared" si="4"/>
        <v>0</v>
      </c>
      <c r="AC76" s="75">
        <f t="shared" si="5"/>
        <v>0</v>
      </c>
      <c r="AD76" s="75">
        <f t="shared" si="6"/>
        <v>0</v>
      </c>
      <c r="AE76" s="75">
        <f t="shared" si="7"/>
        <v>0</v>
      </c>
      <c r="AF76" s="75">
        <f t="shared" ref="AF76:AG76" si="80">IF(V$3="Yes",V76*V$4,0)</f>
        <v>0</v>
      </c>
      <c r="AG76" s="76">
        <f t="shared" si="80"/>
        <v>0</v>
      </c>
      <c r="AH76" s="77">
        <f t="shared" si="9"/>
        <v>0</v>
      </c>
      <c r="AI76" s="78">
        <f t="shared" si="10"/>
        <v>0</v>
      </c>
      <c r="AJ76" s="73">
        <f t="shared" si="11"/>
        <v>2.8081151546328766</v>
      </c>
    </row>
    <row r="77" spans="1:36" ht="15" x14ac:dyDescent="0.25">
      <c r="A77" s="38" t="s">
        <v>244</v>
      </c>
      <c r="B77" s="62" t="s">
        <v>72</v>
      </c>
      <c r="C77" s="62" t="s">
        <v>186</v>
      </c>
      <c r="D77" s="62">
        <v>1</v>
      </c>
      <c r="E77" s="63">
        <v>60</v>
      </c>
      <c r="F77" s="64">
        <v>19.8</v>
      </c>
      <c r="G77" s="64">
        <v>0.64210835373940356</v>
      </c>
      <c r="H77" s="64">
        <v>31.7</v>
      </c>
      <c r="I77" s="64">
        <v>0.71146578755461376</v>
      </c>
      <c r="J77" s="64">
        <v>51.5</v>
      </c>
      <c r="K77" s="64">
        <v>0.78982220222677113</v>
      </c>
      <c r="L77" s="64">
        <v>17.3</v>
      </c>
      <c r="M77" s="64">
        <v>0.87567110279563076</v>
      </c>
      <c r="N77" s="64">
        <v>162.30000000000001</v>
      </c>
      <c r="O77" s="64">
        <v>0.90899285147205655</v>
      </c>
      <c r="P77" s="64">
        <v>62.6</v>
      </c>
      <c r="Q77" s="64">
        <v>0.11171080094204484</v>
      </c>
      <c r="R77" s="64">
        <v>25.8</v>
      </c>
      <c r="S77" s="64">
        <v>-0.69012351046240572</v>
      </c>
      <c r="T77" s="64">
        <v>16.399999999999999</v>
      </c>
      <c r="U77" s="64">
        <v>-0.70728346338482584</v>
      </c>
      <c r="V77" s="65">
        <v>0.122</v>
      </c>
      <c r="W77" s="90">
        <v>18.8</v>
      </c>
      <c r="X77" s="75">
        <f t="shared" si="0"/>
        <v>0</v>
      </c>
      <c r="Y77" s="75">
        <f t="shared" si="1"/>
        <v>0</v>
      </c>
      <c r="Z77" s="75">
        <f t="shared" si="2"/>
        <v>0</v>
      </c>
      <c r="AA77" s="75">
        <f t="shared" si="3"/>
        <v>0</v>
      </c>
      <c r="AB77" s="75">
        <f t="shared" si="4"/>
        <v>0</v>
      </c>
      <c r="AC77" s="75">
        <f t="shared" si="5"/>
        <v>0</v>
      </c>
      <c r="AD77" s="75">
        <f t="shared" si="6"/>
        <v>0</v>
      </c>
      <c r="AE77" s="75">
        <f t="shared" si="7"/>
        <v>0</v>
      </c>
      <c r="AF77" s="75">
        <f t="shared" ref="AF77:AG77" si="81">IF(V$3="Yes",V77*V$4,0)</f>
        <v>0</v>
      </c>
      <c r="AG77" s="76">
        <f t="shared" si="81"/>
        <v>0</v>
      </c>
      <c r="AH77" s="77">
        <f t="shared" si="9"/>
        <v>0</v>
      </c>
      <c r="AI77" s="78">
        <f t="shared" si="10"/>
        <v>0</v>
      </c>
      <c r="AJ77" s="73">
        <f t="shared" si="11"/>
        <v>2.7694446026468835</v>
      </c>
    </row>
    <row r="78" spans="1:36" ht="15" x14ac:dyDescent="0.25">
      <c r="A78" s="38" t="s">
        <v>232</v>
      </c>
      <c r="B78" s="62" t="s">
        <v>32</v>
      </c>
      <c r="C78" s="62" t="s">
        <v>181</v>
      </c>
      <c r="D78" s="62">
        <v>1</v>
      </c>
      <c r="E78" s="63">
        <v>84</v>
      </c>
      <c r="F78" s="64">
        <v>12.7</v>
      </c>
      <c r="G78" s="64">
        <v>-0.81874211372295802</v>
      </c>
      <c r="H78" s="64">
        <v>53.2</v>
      </c>
      <c r="I78" s="64">
        <v>1.3454959158586408</v>
      </c>
      <c r="J78" s="64">
        <v>66</v>
      </c>
      <c r="K78" s="64">
        <v>0.49779743341841204</v>
      </c>
      <c r="L78" s="64">
        <v>26.9</v>
      </c>
      <c r="M78" s="64">
        <v>1.1359832545090263</v>
      </c>
      <c r="N78" s="64">
        <v>169.8</v>
      </c>
      <c r="O78" s="64">
        <v>-0.1700282717682047</v>
      </c>
      <c r="P78" s="64">
        <v>61.4</v>
      </c>
      <c r="Q78" s="64">
        <v>-0.35034699593571467</v>
      </c>
      <c r="R78" s="64">
        <v>132.80000000000001</v>
      </c>
      <c r="S78" s="64">
        <v>1.6552181742211589</v>
      </c>
      <c r="T78" s="64">
        <v>43</v>
      </c>
      <c r="U78" s="64">
        <v>0.35977031458837272</v>
      </c>
      <c r="V78" s="65">
        <v>7.4999999999999997E-2</v>
      </c>
      <c r="W78" s="90">
        <v>24.35</v>
      </c>
      <c r="X78" s="75">
        <f t="shared" si="0"/>
        <v>0</v>
      </c>
      <c r="Y78" s="75">
        <f t="shared" si="1"/>
        <v>0</v>
      </c>
      <c r="Z78" s="75">
        <f t="shared" si="2"/>
        <v>0</v>
      </c>
      <c r="AA78" s="75">
        <f t="shared" si="3"/>
        <v>0</v>
      </c>
      <c r="AB78" s="75">
        <f t="shared" si="4"/>
        <v>0</v>
      </c>
      <c r="AC78" s="75">
        <f t="shared" si="5"/>
        <v>0</v>
      </c>
      <c r="AD78" s="75">
        <f t="shared" si="6"/>
        <v>0</v>
      </c>
      <c r="AE78" s="75">
        <f t="shared" si="7"/>
        <v>0</v>
      </c>
      <c r="AF78" s="75">
        <f t="shared" ref="AF78:AG78" si="82">IF(V$3="Yes",V78*V$4,0)</f>
        <v>0</v>
      </c>
      <c r="AG78" s="76">
        <f t="shared" si="82"/>
        <v>0</v>
      </c>
      <c r="AH78" s="77">
        <f t="shared" si="9"/>
        <v>0</v>
      </c>
      <c r="AI78" s="78">
        <f t="shared" si="10"/>
        <v>0</v>
      </c>
      <c r="AJ78" s="73">
        <f t="shared" si="11"/>
        <v>2.6988169594120111</v>
      </c>
    </row>
    <row r="79" spans="1:36" ht="15" x14ac:dyDescent="0.25">
      <c r="A79" s="38" t="s">
        <v>266</v>
      </c>
      <c r="B79" s="62" t="s">
        <v>39</v>
      </c>
      <c r="C79" s="62" t="s">
        <v>179</v>
      </c>
      <c r="D79" s="62">
        <v>1</v>
      </c>
      <c r="E79" s="63">
        <v>84</v>
      </c>
      <c r="F79" s="64">
        <v>29.4</v>
      </c>
      <c r="G79" s="64">
        <v>0.8055057429096274</v>
      </c>
      <c r="H79" s="64">
        <v>43.5</v>
      </c>
      <c r="I79" s="64">
        <v>0.648206545728362</v>
      </c>
      <c r="J79" s="64">
        <v>72.900000000000006</v>
      </c>
      <c r="K79" s="64">
        <v>0.8281205325622939</v>
      </c>
      <c r="L79" s="64">
        <v>25</v>
      </c>
      <c r="M79" s="64">
        <v>0.95143359471221611</v>
      </c>
      <c r="N79" s="64">
        <v>223</v>
      </c>
      <c r="O79" s="64">
        <v>0.82969175185391097</v>
      </c>
      <c r="P79" s="64">
        <v>60.8</v>
      </c>
      <c r="Q79" s="64">
        <v>-0.36091234190090737</v>
      </c>
      <c r="R79" s="64">
        <v>45.5</v>
      </c>
      <c r="S79" s="64">
        <v>-0.46257587907709502</v>
      </c>
      <c r="T79" s="64">
        <v>28.6</v>
      </c>
      <c r="U79" s="64">
        <v>-0.40697491509296729</v>
      </c>
      <c r="V79" s="65">
        <v>0.13200000000000001</v>
      </c>
      <c r="W79" s="90">
        <v>18.95</v>
      </c>
      <c r="X79" s="75">
        <f t="shared" si="0"/>
        <v>0</v>
      </c>
      <c r="Y79" s="75">
        <f t="shared" si="1"/>
        <v>0</v>
      </c>
      <c r="Z79" s="75">
        <f t="shared" si="2"/>
        <v>0</v>
      </c>
      <c r="AA79" s="75">
        <f t="shared" si="3"/>
        <v>0</v>
      </c>
      <c r="AB79" s="75">
        <f t="shared" si="4"/>
        <v>0</v>
      </c>
      <c r="AC79" s="75">
        <f t="shared" si="5"/>
        <v>0</v>
      </c>
      <c r="AD79" s="75">
        <f t="shared" si="6"/>
        <v>0</v>
      </c>
      <c r="AE79" s="75">
        <f t="shared" si="7"/>
        <v>0</v>
      </c>
      <c r="AF79" s="75">
        <f t="shared" ref="AF79:AG79" si="83">IF(V$3="Yes",V79*V$4,0)</f>
        <v>0</v>
      </c>
      <c r="AG79" s="76">
        <f t="shared" si="83"/>
        <v>0</v>
      </c>
      <c r="AH79" s="77">
        <f t="shared" si="9"/>
        <v>0</v>
      </c>
      <c r="AI79" s="78">
        <f t="shared" si="10"/>
        <v>0</v>
      </c>
      <c r="AJ79" s="73">
        <f t="shared" si="11"/>
        <v>2.6693921700860992</v>
      </c>
    </row>
    <row r="80" spans="1:36" ht="15" x14ac:dyDescent="0.25">
      <c r="A80" s="38" t="s">
        <v>223</v>
      </c>
      <c r="B80" s="62" t="s">
        <v>25</v>
      </c>
      <c r="C80" s="62" t="s">
        <v>181</v>
      </c>
      <c r="D80" s="62">
        <v>1</v>
      </c>
      <c r="E80" s="63">
        <v>84</v>
      </c>
      <c r="F80" s="64">
        <v>14</v>
      </c>
      <c r="G80" s="64">
        <v>-0.69230365781742742</v>
      </c>
      <c r="H80" s="64">
        <v>60.4</v>
      </c>
      <c r="I80" s="64">
        <v>1.8630715308007029</v>
      </c>
      <c r="J80" s="64">
        <v>74.400000000000006</v>
      </c>
      <c r="K80" s="64">
        <v>0.89992990194139921</v>
      </c>
      <c r="L80" s="64">
        <v>29.6</v>
      </c>
      <c r="M80" s="64">
        <v>1.3982380342202838</v>
      </c>
      <c r="N80" s="64">
        <v>154.1</v>
      </c>
      <c r="O80" s="64">
        <v>-0.46505842911533279</v>
      </c>
      <c r="P80" s="64">
        <v>37.200000000000003</v>
      </c>
      <c r="Q80" s="64">
        <v>-0.77648261653181883</v>
      </c>
      <c r="R80" s="64">
        <v>117.3</v>
      </c>
      <c r="S80" s="64">
        <v>1.2792066298211249</v>
      </c>
      <c r="T80" s="64">
        <v>30.3</v>
      </c>
      <c r="U80" s="64">
        <v>-0.31645638103336471</v>
      </c>
      <c r="V80" s="65">
        <v>9.0999999999999998E-2</v>
      </c>
      <c r="W80" s="90">
        <v>23.2</v>
      </c>
      <c r="X80" s="75">
        <f t="shared" si="0"/>
        <v>0</v>
      </c>
      <c r="Y80" s="75">
        <f t="shared" si="1"/>
        <v>0</v>
      </c>
      <c r="Z80" s="75">
        <f t="shared" si="2"/>
        <v>0</v>
      </c>
      <c r="AA80" s="75">
        <f t="shared" si="3"/>
        <v>0</v>
      </c>
      <c r="AB80" s="75">
        <f t="shared" si="4"/>
        <v>0</v>
      </c>
      <c r="AC80" s="75">
        <f t="shared" si="5"/>
        <v>0</v>
      </c>
      <c r="AD80" s="75">
        <f t="shared" si="6"/>
        <v>0</v>
      </c>
      <c r="AE80" s="75">
        <f t="shared" si="7"/>
        <v>0</v>
      </c>
      <c r="AF80" s="75">
        <f t="shared" ref="AF80:AG80" si="84">IF(V$3="Yes",V80*V$4,0)</f>
        <v>0</v>
      </c>
      <c r="AG80" s="76">
        <f t="shared" si="84"/>
        <v>0</v>
      </c>
      <c r="AH80" s="77">
        <f t="shared" si="9"/>
        <v>0</v>
      </c>
      <c r="AI80" s="78">
        <f t="shared" si="10"/>
        <v>0</v>
      </c>
      <c r="AJ80" s="73">
        <f t="shared" si="11"/>
        <v>2.6269925276888877</v>
      </c>
    </row>
    <row r="81" spans="1:36" ht="15" x14ac:dyDescent="0.25">
      <c r="A81" s="38" t="s">
        <v>265</v>
      </c>
      <c r="B81" s="62" t="s">
        <v>72</v>
      </c>
      <c r="C81" s="62" t="s">
        <v>191</v>
      </c>
      <c r="D81" s="62">
        <v>1</v>
      </c>
      <c r="E81" s="63">
        <v>84</v>
      </c>
      <c r="F81" s="64">
        <v>30.4</v>
      </c>
      <c r="G81" s="64">
        <v>0.9027660936061892</v>
      </c>
      <c r="H81" s="64">
        <v>46.9</v>
      </c>
      <c r="I81" s="64">
        <v>0.89261725278433568</v>
      </c>
      <c r="J81" s="64">
        <v>77.3</v>
      </c>
      <c r="K81" s="64">
        <v>1.038761349407668</v>
      </c>
      <c r="L81" s="64">
        <v>28</v>
      </c>
      <c r="M81" s="64">
        <v>1.2428277943913906</v>
      </c>
      <c r="N81" s="64">
        <v>235.2</v>
      </c>
      <c r="O81" s="64">
        <v>1.0589508550153737</v>
      </c>
      <c r="P81" s="64">
        <v>27.6</v>
      </c>
      <c r="Q81" s="64">
        <v>-0.94552815197490159</v>
      </c>
      <c r="R81" s="64">
        <v>25.7</v>
      </c>
      <c r="S81" s="64">
        <v>-0.94290030353649279</v>
      </c>
      <c r="T81" s="64">
        <v>15.6</v>
      </c>
      <c r="U81" s="64">
        <v>-1.0991754696663996</v>
      </c>
      <c r="V81" s="65">
        <v>0.129</v>
      </c>
      <c r="W81" s="90">
        <v>17.100000000000001</v>
      </c>
      <c r="X81" s="75">
        <f t="shared" si="0"/>
        <v>0</v>
      </c>
      <c r="Y81" s="75">
        <f t="shared" si="1"/>
        <v>0</v>
      </c>
      <c r="Z81" s="75">
        <f t="shared" si="2"/>
        <v>0</v>
      </c>
      <c r="AA81" s="75">
        <f t="shared" si="3"/>
        <v>0</v>
      </c>
      <c r="AB81" s="75">
        <f t="shared" si="4"/>
        <v>0</v>
      </c>
      <c r="AC81" s="75">
        <f t="shared" si="5"/>
        <v>0</v>
      </c>
      <c r="AD81" s="75">
        <f t="shared" si="6"/>
        <v>0</v>
      </c>
      <c r="AE81" s="75">
        <f t="shared" si="7"/>
        <v>0</v>
      </c>
      <c r="AF81" s="75">
        <f t="shared" ref="AF81:AG81" si="85">IF(V$3="Yes",V81*V$4,0)</f>
        <v>0</v>
      </c>
      <c r="AG81" s="76">
        <f t="shared" si="85"/>
        <v>0</v>
      </c>
      <c r="AH81" s="77">
        <f t="shared" si="9"/>
        <v>0</v>
      </c>
      <c r="AI81" s="78">
        <f t="shared" si="10"/>
        <v>0</v>
      </c>
      <c r="AJ81" s="73">
        <f t="shared" si="11"/>
        <v>2.6121357746367924</v>
      </c>
    </row>
    <row r="82" spans="1:36" ht="15" x14ac:dyDescent="0.25">
      <c r="A82" s="38" t="s">
        <v>268</v>
      </c>
      <c r="B82" s="62" t="s">
        <v>93</v>
      </c>
      <c r="C82" s="62" t="s">
        <v>186</v>
      </c>
      <c r="D82" s="62">
        <v>1</v>
      </c>
      <c r="E82" s="63">
        <v>84</v>
      </c>
      <c r="F82" s="64">
        <v>40.6</v>
      </c>
      <c r="G82" s="64">
        <v>1.8948216707111218</v>
      </c>
      <c r="H82" s="64">
        <v>30.1</v>
      </c>
      <c r="I82" s="64">
        <v>-0.31505918208047651</v>
      </c>
      <c r="J82" s="64">
        <v>70.7</v>
      </c>
      <c r="K82" s="64">
        <v>0.72280012413960704</v>
      </c>
      <c r="L82" s="64">
        <v>20.9</v>
      </c>
      <c r="M82" s="64">
        <v>0.55319485515067734</v>
      </c>
      <c r="N82" s="64">
        <v>235.8</v>
      </c>
      <c r="O82" s="64">
        <v>1.0702258928757742</v>
      </c>
      <c r="P82" s="64">
        <v>75</v>
      </c>
      <c r="Q82" s="64">
        <v>-0.11086582072468069</v>
      </c>
      <c r="R82" s="64">
        <v>30.2</v>
      </c>
      <c r="S82" s="64">
        <v>-0.83373566161390233</v>
      </c>
      <c r="T82" s="64">
        <v>36.9</v>
      </c>
      <c r="U82" s="64">
        <v>3.4968515903916246E-2</v>
      </c>
      <c r="V82" s="65">
        <v>0.17199999999999999</v>
      </c>
      <c r="W82" s="90">
        <v>18.75</v>
      </c>
      <c r="X82" s="75">
        <f t="shared" si="0"/>
        <v>0</v>
      </c>
      <c r="Y82" s="75">
        <f t="shared" si="1"/>
        <v>0</v>
      </c>
      <c r="Z82" s="75">
        <f t="shared" si="2"/>
        <v>0</v>
      </c>
      <c r="AA82" s="75">
        <f t="shared" si="3"/>
        <v>0</v>
      </c>
      <c r="AB82" s="75">
        <f t="shared" si="4"/>
        <v>0</v>
      </c>
      <c r="AC82" s="75">
        <f t="shared" si="5"/>
        <v>0</v>
      </c>
      <c r="AD82" s="75">
        <f t="shared" si="6"/>
        <v>0</v>
      </c>
      <c r="AE82" s="75">
        <f t="shared" si="7"/>
        <v>0</v>
      </c>
      <c r="AF82" s="75">
        <f t="shared" ref="AF82:AG82" si="86">IF(V$3="Yes",V82*V$4,0)</f>
        <v>0</v>
      </c>
      <c r="AG82" s="76">
        <f t="shared" si="86"/>
        <v>0</v>
      </c>
      <c r="AH82" s="77">
        <f t="shared" si="9"/>
        <v>0</v>
      </c>
      <c r="AI82" s="78">
        <f t="shared" si="10"/>
        <v>0</v>
      </c>
      <c r="AJ82" s="73">
        <f t="shared" si="11"/>
        <v>2.5978435551385526</v>
      </c>
    </row>
    <row r="83" spans="1:36" ht="15" x14ac:dyDescent="0.25">
      <c r="A83" s="38" t="s">
        <v>272</v>
      </c>
      <c r="B83" s="62" t="s">
        <v>83</v>
      </c>
      <c r="C83" s="62" t="s">
        <v>153</v>
      </c>
      <c r="D83" s="62">
        <v>1</v>
      </c>
      <c r="E83" s="63">
        <v>84</v>
      </c>
      <c r="F83" s="64">
        <v>21.3</v>
      </c>
      <c r="G83" s="64">
        <v>1.769690226747506E-2</v>
      </c>
      <c r="H83" s="64">
        <v>44.7</v>
      </c>
      <c r="I83" s="64">
        <v>0.73446914821870568</v>
      </c>
      <c r="J83" s="64">
        <v>66</v>
      </c>
      <c r="K83" s="64">
        <v>0.49779743341841204</v>
      </c>
      <c r="L83" s="64">
        <v>24.8</v>
      </c>
      <c r="M83" s="64">
        <v>0.93200731473360432</v>
      </c>
      <c r="N83" s="64">
        <v>168.3</v>
      </c>
      <c r="O83" s="64">
        <v>-0.1982158664192038</v>
      </c>
      <c r="P83" s="64">
        <v>82.3</v>
      </c>
      <c r="Q83" s="64">
        <v>1.7679221851829786E-2</v>
      </c>
      <c r="R83" s="64">
        <v>107.3</v>
      </c>
      <c r="S83" s="64">
        <v>1.0366185366598129</v>
      </c>
      <c r="T83" s="64">
        <v>18.3</v>
      </c>
      <c r="U83" s="64">
        <v>-0.95541073910114827</v>
      </c>
      <c r="V83" s="65">
        <v>0.126</v>
      </c>
      <c r="W83" s="90">
        <v>19.45</v>
      </c>
      <c r="X83" s="75">
        <f t="shared" si="0"/>
        <v>0</v>
      </c>
      <c r="Y83" s="75">
        <f t="shared" si="1"/>
        <v>0</v>
      </c>
      <c r="Z83" s="75">
        <f t="shared" si="2"/>
        <v>0</v>
      </c>
      <c r="AA83" s="75">
        <f t="shared" si="3"/>
        <v>0</v>
      </c>
      <c r="AB83" s="75">
        <f t="shared" si="4"/>
        <v>0</v>
      </c>
      <c r="AC83" s="75">
        <f t="shared" si="5"/>
        <v>0</v>
      </c>
      <c r="AD83" s="75">
        <f t="shared" si="6"/>
        <v>0</v>
      </c>
      <c r="AE83" s="75">
        <f t="shared" si="7"/>
        <v>0</v>
      </c>
      <c r="AF83" s="75">
        <f t="shared" ref="AF83:AG83" si="87">IF(V$3="Yes",V83*V$4,0)</f>
        <v>0</v>
      </c>
      <c r="AG83" s="76">
        <f t="shared" si="87"/>
        <v>0</v>
      </c>
      <c r="AH83" s="77">
        <f t="shared" si="9"/>
        <v>0</v>
      </c>
      <c r="AI83" s="78">
        <f t="shared" si="10"/>
        <v>0</v>
      </c>
      <c r="AJ83" s="73">
        <f t="shared" si="11"/>
        <v>2.5297959031611681</v>
      </c>
    </row>
    <row r="84" spans="1:36" ht="15" x14ac:dyDescent="0.25">
      <c r="A84" s="38" t="s">
        <v>233</v>
      </c>
      <c r="B84" s="62" t="s">
        <v>30</v>
      </c>
      <c r="C84" s="62" t="s">
        <v>181</v>
      </c>
      <c r="D84" s="62">
        <v>1</v>
      </c>
      <c r="E84" s="63">
        <v>78</v>
      </c>
      <c r="F84" s="64">
        <v>11.8</v>
      </c>
      <c r="G84" s="64">
        <v>-0.81799395717913803</v>
      </c>
      <c r="H84" s="64">
        <v>43.2</v>
      </c>
      <c r="I84" s="64">
        <v>0.86552194815595873</v>
      </c>
      <c r="J84" s="64">
        <v>55</v>
      </c>
      <c r="K84" s="64">
        <v>0.17373463827168267</v>
      </c>
      <c r="L84" s="64">
        <v>18.399999999999999</v>
      </c>
      <c r="M84" s="64">
        <v>0.44784464449743716</v>
      </c>
      <c r="N84" s="64">
        <v>133.19999999999999</v>
      </c>
      <c r="O84" s="64">
        <v>-0.66526262702114924</v>
      </c>
      <c r="P84" s="64">
        <v>111.3</v>
      </c>
      <c r="Q84" s="64">
        <v>0.67909696990357094</v>
      </c>
      <c r="R84" s="64">
        <v>142.30000000000001</v>
      </c>
      <c r="S84" s="64">
        <v>2.1512175216232876</v>
      </c>
      <c r="T84" s="64">
        <v>66.5</v>
      </c>
      <c r="U84" s="64">
        <v>1.8834307069038565</v>
      </c>
      <c r="V84" s="65">
        <v>8.8999999999999996E-2</v>
      </c>
      <c r="W84" s="90">
        <v>24.5</v>
      </c>
      <c r="X84" s="75">
        <f t="shared" si="0"/>
        <v>0</v>
      </c>
      <c r="Y84" s="75">
        <f t="shared" si="1"/>
        <v>0</v>
      </c>
      <c r="Z84" s="75">
        <f t="shared" si="2"/>
        <v>0</v>
      </c>
      <c r="AA84" s="75">
        <f t="shared" si="3"/>
        <v>0</v>
      </c>
      <c r="AB84" s="75">
        <f t="shared" si="4"/>
        <v>0</v>
      </c>
      <c r="AC84" s="75">
        <f t="shared" si="5"/>
        <v>0</v>
      </c>
      <c r="AD84" s="75">
        <f t="shared" si="6"/>
        <v>0</v>
      </c>
      <c r="AE84" s="75">
        <f t="shared" si="7"/>
        <v>0</v>
      </c>
      <c r="AF84" s="75">
        <f t="shared" ref="AF84:AG84" si="88">IF(V$3="Yes",V84*V$4,0)</f>
        <v>0</v>
      </c>
      <c r="AG84" s="76">
        <f t="shared" si="88"/>
        <v>0</v>
      </c>
      <c r="AH84" s="77">
        <f t="shared" si="9"/>
        <v>0</v>
      </c>
      <c r="AI84" s="78">
        <f t="shared" si="10"/>
        <v>0</v>
      </c>
      <c r="AJ84" s="73">
        <f t="shared" si="11"/>
        <v>2.3403781195591113</v>
      </c>
    </row>
    <row r="85" spans="1:36" ht="15" x14ac:dyDescent="0.25">
      <c r="A85" s="38" t="s">
        <v>277</v>
      </c>
      <c r="B85" s="62" t="s">
        <v>49</v>
      </c>
      <c r="C85" s="62" t="s">
        <v>179</v>
      </c>
      <c r="D85" s="62">
        <v>1</v>
      </c>
      <c r="E85" s="63">
        <v>84</v>
      </c>
      <c r="F85" s="64">
        <v>31.3</v>
      </c>
      <c r="G85" s="64">
        <v>0.99030040923309515</v>
      </c>
      <c r="H85" s="64">
        <v>35</v>
      </c>
      <c r="I85" s="64">
        <v>3.717977808842747E-2</v>
      </c>
      <c r="J85" s="64">
        <v>66.3</v>
      </c>
      <c r="K85" s="64">
        <v>0.51215930729423309</v>
      </c>
      <c r="L85" s="64">
        <v>17.3</v>
      </c>
      <c r="M85" s="64">
        <v>0.20352181553566795</v>
      </c>
      <c r="N85" s="64">
        <v>243.2</v>
      </c>
      <c r="O85" s="64">
        <v>1.2092846931540375</v>
      </c>
      <c r="P85" s="64">
        <v>83.7</v>
      </c>
      <c r="Q85" s="64">
        <v>4.2331695770612812E-2</v>
      </c>
      <c r="R85" s="64">
        <v>51.6</v>
      </c>
      <c r="S85" s="64">
        <v>-0.31459714224869462</v>
      </c>
      <c r="T85" s="64">
        <v>27.7</v>
      </c>
      <c r="U85" s="64">
        <v>-0.45489649194805115</v>
      </c>
      <c r="V85" s="65">
        <v>0.129</v>
      </c>
      <c r="W85" s="90">
        <v>18.2</v>
      </c>
      <c r="X85" s="75">
        <f t="shared" si="0"/>
        <v>0</v>
      </c>
      <c r="Y85" s="75">
        <f t="shared" si="1"/>
        <v>0</v>
      </c>
      <c r="Z85" s="75">
        <f t="shared" si="2"/>
        <v>0</v>
      </c>
      <c r="AA85" s="75">
        <f t="shared" si="3"/>
        <v>0</v>
      </c>
      <c r="AB85" s="75">
        <f t="shared" si="4"/>
        <v>0</v>
      </c>
      <c r="AC85" s="75">
        <f t="shared" si="5"/>
        <v>0</v>
      </c>
      <c r="AD85" s="75">
        <f t="shared" si="6"/>
        <v>0</v>
      </c>
      <c r="AE85" s="75">
        <f t="shared" si="7"/>
        <v>0</v>
      </c>
      <c r="AF85" s="75">
        <f t="shared" ref="AF85:AG85" si="89">IF(V$3="Yes",V85*V$4,0)</f>
        <v>0</v>
      </c>
      <c r="AG85" s="76">
        <f t="shared" si="89"/>
        <v>0</v>
      </c>
      <c r="AH85" s="77">
        <f t="shared" si="9"/>
        <v>0</v>
      </c>
      <c r="AI85" s="78">
        <f t="shared" si="10"/>
        <v>0</v>
      </c>
      <c r="AJ85" s="73">
        <f t="shared" si="11"/>
        <v>2.3146300166578309</v>
      </c>
    </row>
    <row r="86" spans="1:36" ht="15" x14ac:dyDescent="0.25">
      <c r="A86" s="38" t="s">
        <v>259</v>
      </c>
      <c r="B86" s="62" t="s">
        <v>16</v>
      </c>
      <c r="C86" s="62" t="s">
        <v>181</v>
      </c>
      <c r="D86" s="62">
        <v>1</v>
      </c>
      <c r="E86" s="63">
        <v>84</v>
      </c>
      <c r="F86" s="64">
        <v>16.7</v>
      </c>
      <c r="G86" s="64">
        <v>-0.42970071093671014</v>
      </c>
      <c r="H86" s="64">
        <v>51</v>
      </c>
      <c r="I86" s="64">
        <v>1.1873478112930103</v>
      </c>
      <c r="J86" s="64">
        <v>67.7</v>
      </c>
      <c r="K86" s="64">
        <v>0.5791813853813973</v>
      </c>
      <c r="L86" s="64">
        <v>22.5</v>
      </c>
      <c r="M86" s="64">
        <v>0.70860509497957058</v>
      </c>
      <c r="N86" s="64">
        <v>199.7</v>
      </c>
      <c r="O86" s="64">
        <v>0.39184444827505238</v>
      </c>
      <c r="P86" s="64">
        <v>39.200000000000003</v>
      </c>
      <c r="Q86" s="64">
        <v>-0.74126479664784339</v>
      </c>
      <c r="R86" s="64">
        <v>113</v>
      </c>
      <c r="S86" s="64">
        <v>1.1748937497617611</v>
      </c>
      <c r="T86" s="64">
        <v>22.8</v>
      </c>
      <c r="U86" s="64">
        <v>-0.71580285482572925</v>
      </c>
      <c r="V86" s="65">
        <v>8.4000000000000005E-2</v>
      </c>
      <c r="W86" s="90">
        <v>22.3</v>
      </c>
      <c r="X86" s="75">
        <f t="shared" si="0"/>
        <v>0</v>
      </c>
      <c r="Y86" s="75">
        <f t="shared" si="1"/>
        <v>0</v>
      </c>
      <c r="Z86" s="75">
        <f t="shared" si="2"/>
        <v>0</v>
      </c>
      <c r="AA86" s="75">
        <f t="shared" si="3"/>
        <v>0</v>
      </c>
      <c r="AB86" s="75">
        <f t="shared" si="4"/>
        <v>0</v>
      </c>
      <c r="AC86" s="75">
        <f t="shared" si="5"/>
        <v>0</v>
      </c>
      <c r="AD86" s="75">
        <f t="shared" si="6"/>
        <v>0</v>
      </c>
      <c r="AE86" s="75">
        <f t="shared" si="7"/>
        <v>0</v>
      </c>
      <c r="AF86" s="75">
        <f t="shared" ref="AF86:AG86" si="90">IF(V$3="Yes",V86*V$4,0)</f>
        <v>0</v>
      </c>
      <c r="AG86" s="76">
        <f t="shared" si="90"/>
        <v>0</v>
      </c>
      <c r="AH86" s="77">
        <f t="shared" si="9"/>
        <v>0</v>
      </c>
      <c r="AI86" s="78">
        <f t="shared" si="10"/>
        <v>0</v>
      </c>
      <c r="AJ86" s="73">
        <f t="shared" si="11"/>
        <v>2.2762531398177348</v>
      </c>
    </row>
    <row r="87" spans="1:36" ht="15" x14ac:dyDescent="0.25">
      <c r="A87" s="38" t="s">
        <v>235</v>
      </c>
      <c r="B87" s="62" t="s">
        <v>53</v>
      </c>
      <c r="C87" s="62" t="s">
        <v>181</v>
      </c>
      <c r="D87" s="62">
        <v>1</v>
      </c>
      <c r="E87" s="63">
        <v>84</v>
      </c>
      <c r="F87" s="64">
        <v>12.7</v>
      </c>
      <c r="G87" s="64">
        <v>-0.81874211372295802</v>
      </c>
      <c r="H87" s="64">
        <v>44.9</v>
      </c>
      <c r="I87" s="64">
        <v>0.74884624863376303</v>
      </c>
      <c r="J87" s="64">
        <v>57.6</v>
      </c>
      <c r="K87" s="64">
        <v>9.5664964895424892E-2</v>
      </c>
      <c r="L87" s="64">
        <v>22.6</v>
      </c>
      <c r="M87" s="64">
        <v>0.71831823496887681</v>
      </c>
      <c r="N87" s="64">
        <v>202</v>
      </c>
      <c r="O87" s="64">
        <v>0.43506542673991799</v>
      </c>
      <c r="P87" s="64">
        <v>36.200000000000003</v>
      </c>
      <c r="Q87" s="64">
        <v>-0.79409152647380654</v>
      </c>
      <c r="R87" s="64">
        <v>152.5</v>
      </c>
      <c r="S87" s="64">
        <v>2.1331167177489432</v>
      </c>
      <c r="T87" s="64">
        <v>60.9</v>
      </c>
      <c r="U87" s="64">
        <v>1.312877232039483</v>
      </c>
      <c r="V87" s="65">
        <v>6.3E-2</v>
      </c>
      <c r="W87" s="90">
        <v>21.6</v>
      </c>
      <c r="X87" s="75">
        <f t="shared" si="0"/>
        <v>0</v>
      </c>
      <c r="Y87" s="75">
        <f t="shared" si="1"/>
        <v>0</v>
      </c>
      <c r="Z87" s="75">
        <f t="shared" si="2"/>
        <v>0</v>
      </c>
      <c r="AA87" s="75">
        <f t="shared" si="3"/>
        <v>0</v>
      </c>
      <c r="AB87" s="75">
        <f t="shared" si="4"/>
        <v>0</v>
      </c>
      <c r="AC87" s="75">
        <f t="shared" si="5"/>
        <v>0</v>
      </c>
      <c r="AD87" s="75">
        <f t="shared" si="6"/>
        <v>0</v>
      </c>
      <c r="AE87" s="75">
        <f t="shared" si="7"/>
        <v>0</v>
      </c>
      <c r="AF87" s="75">
        <f t="shared" ref="AF87:AG87" si="91">IF(V$3="Yes",V87*V$4,0)</f>
        <v>0</v>
      </c>
      <c r="AG87" s="76">
        <f t="shared" si="91"/>
        <v>0</v>
      </c>
      <c r="AH87" s="77">
        <f t="shared" si="9"/>
        <v>0</v>
      </c>
      <c r="AI87" s="78">
        <f t="shared" si="10"/>
        <v>0</v>
      </c>
      <c r="AJ87" s="73">
        <f t="shared" si="11"/>
        <v>2.278568080891815</v>
      </c>
    </row>
    <row r="88" spans="1:36" ht="15" x14ac:dyDescent="0.25">
      <c r="A88" s="38" t="s">
        <v>258</v>
      </c>
      <c r="B88" s="62" t="s">
        <v>81</v>
      </c>
      <c r="C88" s="62" t="s">
        <v>203</v>
      </c>
      <c r="D88" s="62">
        <v>1</v>
      </c>
      <c r="E88" s="63">
        <v>84</v>
      </c>
      <c r="F88" s="64">
        <v>26.8</v>
      </c>
      <c r="G88" s="64">
        <v>0.55262883109856653</v>
      </c>
      <c r="H88" s="64">
        <v>50.3</v>
      </c>
      <c r="I88" s="64">
        <v>1.1370279598403095</v>
      </c>
      <c r="J88" s="64">
        <v>77.099999999999994</v>
      </c>
      <c r="K88" s="64">
        <v>1.0291867668237871</v>
      </c>
      <c r="L88" s="64">
        <v>28.1</v>
      </c>
      <c r="M88" s="64">
        <v>1.2525409343806968</v>
      </c>
      <c r="N88" s="64">
        <v>211.3</v>
      </c>
      <c r="O88" s="64">
        <v>0.60982851357611534</v>
      </c>
      <c r="P88" s="64">
        <v>34.200000000000003</v>
      </c>
      <c r="Q88" s="64">
        <v>-0.82930934635778208</v>
      </c>
      <c r="R88" s="64">
        <v>29.9</v>
      </c>
      <c r="S88" s="64">
        <v>-0.84101330440874167</v>
      </c>
      <c r="T88" s="64">
        <v>73.099999999999994</v>
      </c>
      <c r="U88" s="64">
        <v>1.9624808294083964</v>
      </c>
      <c r="V88" s="65">
        <v>0.127</v>
      </c>
      <c r="W88" s="90">
        <v>17.850000000000001</v>
      </c>
      <c r="X88" s="75">
        <f t="shared" si="0"/>
        <v>0</v>
      </c>
      <c r="Y88" s="75">
        <f t="shared" si="1"/>
        <v>0</v>
      </c>
      <c r="Z88" s="75">
        <f t="shared" si="2"/>
        <v>0</v>
      </c>
      <c r="AA88" s="75">
        <f t="shared" si="3"/>
        <v>0</v>
      </c>
      <c r="AB88" s="75">
        <f t="shared" si="4"/>
        <v>0</v>
      </c>
      <c r="AC88" s="75">
        <f t="shared" si="5"/>
        <v>0</v>
      </c>
      <c r="AD88" s="75">
        <f t="shared" si="6"/>
        <v>0</v>
      </c>
      <c r="AE88" s="75">
        <f t="shared" si="7"/>
        <v>0</v>
      </c>
      <c r="AF88" s="75">
        <f t="shared" ref="AF88:AG88" si="92">IF(V$3="Yes",V88*V$4,0)</f>
        <v>0</v>
      </c>
      <c r="AG88" s="76">
        <f t="shared" si="92"/>
        <v>0</v>
      </c>
      <c r="AH88" s="77">
        <f t="shared" si="9"/>
        <v>0</v>
      </c>
      <c r="AI88" s="78">
        <f t="shared" si="10"/>
        <v>0</v>
      </c>
      <c r="AJ88" s="73">
        <f t="shared" si="11"/>
        <v>2.2292528297537433</v>
      </c>
    </row>
    <row r="89" spans="1:36" ht="15" x14ac:dyDescent="0.25">
      <c r="A89" s="38" t="s">
        <v>242</v>
      </c>
      <c r="B89" s="62" t="s">
        <v>51</v>
      </c>
      <c r="C89" s="62" t="s">
        <v>181</v>
      </c>
      <c r="D89" s="62">
        <v>1</v>
      </c>
      <c r="E89" s="63">
        <v>84</v>
      </c>
      <c r="F89" s="64">
        <v>15.7</v>
      </c>
      <c r="G89" s="64">
        <v>-0.52696106163327194</v>
      </c>
      <c r="H89" s="64">
        <v>48.4</v>
      </c>
      <c r="I89" s="64">
        <v>1.0004455058972654</v>
      </c>
      <c r="J89" s="64">
        <v>64.099999999999994</v>
      </c>
      <c r="K89" s="64">
        <v>0.40683889887154578</v>
      </c>
      <c r="L89" s="64">
        <v>23.7</v>
      </c>
      <c r="M89" s="64">
        <v>0.82516277485124034</v>
      </c>
      <c r="N89" s="64">
        <v>207.6</v>
      </c>
      <c r="O89" s="64">
        <v>0.54029911343698334</v>
      </c>
      <c r="P89" s="64">
        <v>65.7</v>
      </c>
      <c r="Q89" s="64">
        <v>-0.2746286831851672</v>
      </c>
      <c r="R89" s="64">
        <v>91.2</v>
      </c>
      <c r="S89" s="64">
        <v>0.64605170667010103</v>
      </c>
      <c r="T89" s="64">
        <v>51.9</v>
      </c>
      <c r="U89" s="64">
        <v>0.83366146348864578</v>
      </c>
      <c r="V89" s="65">
        <v>7.5999999999999998E-2</v>
      </c>
      <c r="W89" s="90">
        <v>22.95</v>
      </c>
      <c r="X89" s="75">
        <f t="shared" si="0"/>
        <v>0</v>
      </c>
      <c r="Y89" s="75">
        <f t="shared" si="1"/>
        <v>0</v>
      </c>
      <c r="Z89" s="75">
        <f t="shared" si="2"/>
        <v>0</v>
      </c>
      <c r="AA89" s="75">
        <f t="shared" si="3"/>
        <v>0</v>
      </c>
      <c r="AB89" s="75">
        <f t="shared" si="4"/>
        <v>0</v>
      </c>
      <c r="AC89" s="75">
        <f t="shared" si="5"/>
        <v>0</v>
      </c>
      <c r="AD89" s="75">
        <f t="shared" si="6"/>
        <v>0</v>
      </c>
      <c r="AE89" s="75">
        <f t="shared" si="7"/>
        <v>0</v>
      </c>
      <c r="AF89" s="75">
        <f t="shared" ref="AF89:AG89" si="93">IF(V$3="Yes",V89*V$4,0)</f>
        <v>0</v>
      </c>
      <c r="AG89" s="76">
        <f t="shared" si="93"/>
        <v>0</v>
      </c>
      <c r="AH89" s="77">
        <f t="shared" si="9"/>
        <v>0</v>
      </c>
      <c r="AI89" s="78">
        <f t="shared" si="10"/>
        <v>0</v>
      </c>
      <c r="AJ89" s="73">
        <f t="shared" si="11"/>
        <v>2.2030472250104545</v>
      </c>
    </row>
    <row r="90" spans="1:36" ht="15" x14ac:dyDescent="0.25">
      <c r="A90" s="38" t="s">
        <v>302</v>
      </c>
      <c r="B90" s="62" t="s">
        <v>47</v>
      </c>
      <c r="C90" s="62" t="s">
        <v>181</v>
      </c>
      <c r="D90" s="62">
        <v>1</v>
      </c>
      <c r="E90" s="63">
        <v>84</v>
      </c>
      <c r="F90" s="64">
        <v>10.6</v>
      </c>
      <c r="G90" s="64">
        <v>-1.022988850185738</v>
      </c>
      <c r="H90" s="64">
        <v>53.9</v>
      </c>
      <c r="I90" s="64">
        <v>1.3958157673113405</v>
      </c>
      <c r="J90" s="64">
        <v>64.5</v>
      </c>
      <c r="K90" s="64">
        <v>0.42598806403930717</v>
      </c>
      <c r="L90" s="64">
        <v>21.1</v>
      </c>
      <c r="M90" s="64">
        <v>0.57262113512928903</v>
      </c>
      <c r="N90" s="64">
        <v>156.9</v>
      </c>
      <c r="O90" s="64">
        <v>-0.41244158576680012</v>
      </c>
      <c r="P90" s="64">
        <v>81.599999999999994</v>
      </c>
      <c r="Q90" s="64">
        <v>5.3529848924382733E-3</v>
      </c>
      <c r="R90" s="64">
        <v>142</v>
      </c>
      <c r="S90" s="64">
        <v>1.8783992199295658</v>
      </c>
      <c r="T90" s="64">
        <v>25.6</v>
      </c>
      <c r="U90" s="64">
        <v>-0.5667135046099131</v>
      </c>
      <c r="V90" s="65">
        <v>6.7000000000000004E-2</v>
      </c>
      <c r="W90" s="90">
        <v>25.45</v>
      </c>
      <c r="X90" s="75">
        <f t="shared" si="0"/>
        <v>0</v>
      </c>
      <c r="Y90" s="75">
        <f t="shared" si="1"/>
        <v>0</v>
      </c>
      <c r="Z90" s="75">
        <f t="shared" si="2"/>
        <v>0</v>
      </c>
      <c r="AA90" s="75">
        <f t="shared" si="3"/>
        <v>0</v>
      </c>
      <c r="AB90" s="75">
        <f t="shared" si="4"/>
        <v>0</v>
      </c>
      <c r="AC90" s="75">
        <f t="shared" si="5"/>
        <v>0</v>
      </c>
      <c r="AD90" s="75">
        <f t="shared" si="6"/>
        <v>0</v>
      </c>
      <c r="AE90" s="75">
        <f t="shared" si="7"/>
        <v>0</v>
      </c>
      <c r="AF90" s="75">
        <f t="shared" ref="AF90:AG90" si="94">IF(V$3="Yes",V90*V$4,0)</f>
        <v>0</v>
      </c>
      <c r="AG90" s="76">
        <f t="shared" si="94"/>
        <v>0</v>
      </c>
      <c r="AH90" s="77">
        <f t="shared" si="9"/>
        <v>0</v>
      </c>
      <c r="AI90" s="78">
        <f t="shared" si="10"/>
        <v>0</v>
      </c>
      <c r="AJ90" s="73">
        <f t="shared" si="11"/>
        <v>2.1833466793222502</v>
      </c>
    </row>
    <row r="91" spans="1:36" ht="15" x14ac:dyDescent="0.25">
      <c r="A91" s="38" t="s">
        <v>274</v>
      </c>
      <c r="B91" s="62" t="s">
        <v>32</v>
      </c>
      <c r="C91" s="62" t="s">
        <v>153</v>
      </c>
      <c r="D91" s="62">
        <v>2</v>
      </c>
      <c r="E91" s="63">
        <v>84</v>
      </c>
      <c r="F91" s="64">
        <v>23.9</v>
      </c>
      <c r="G91" s="64">
        <v>0.27057381407853626</v>
      </c>
      <c r="H91" s="64">
        <v>36.4</v>
      </c>
      <c r="I91" s="64">
        <v>0.13781948099382801</v>
      </c>
      <c r="J91" s="64">
        <v>60.4</v>
      </c>
      <c r="K91" s="64">
        <v>0.22970912106975394</v>
      </c>
      <c r="L91" s="64">
        <v>15.4</v>
      </c>
      <c r="M91" s="64">
        <v>1.8972155738857382E-2</v>
      </c>
      <c r="N91" s="64">
        <v>183.2</v>
      </c>
      <c r="O91" s="64">
        <v>8.1780907114057819E-2</v>
      </c>
      <c r="P91" s="64">
        <v>193</v>
      </c>
      <c r="Q91" s="64">
        <v>1.9669855524298769</v>
      </c>
      <c r="R91" s="64">
        <v>57.6</v>
      </c>
      <c r="S91" s="64">
        <v>-0.16904428635190752</v>
      </c>
      <c r="T91" s="64">
        <v>56.2</v>
      </c>
      <c r="U91" s="64">
        <v>1.062620108462935</v>
      </c>
      <c r="V91" s="65">
        <v>0.13100000000000001</v>
      </c>
      <c r="W91" s="90">
        <v>19.05</v>
      </c>
      <c r="X91" s="75">
        <f t="shared" si="0"/>
        <v>0</v>
      </c>
      <c r="Y91" s="75">
        <f t="shared" si="1"/>
        <v>0</v>
      </c>
      <c r="Z91" s="75">
        <f t="shared" si="2"/>
        <v>0</v>
      </c>
      <c r="AA91" s="75">
        <f t="shared" si="3"/>
        <v>0</v>
      </c>
      <c r="AB91" s="75">
        <f t="shared" si="4"/>
        <v>0</v>
      </c>
      <c r="AC91" s="75">
        <f t="shared" si="5"/>
        <v>0</v>
      </c>
      <c r="AD91" s="75">
        <f t="shared" si="6"/>
        <v>0</v>
      </c>
      <c r="AE91" s="75">
        <f t="shared" si="7"/>
        <v>0</v>
      </c>
      <c r="AF91" s="75">
        <f t="shared" ref="AF91:AG91" si="95">IF(V$3="Yes",V91*V$4,0)</f>
        <v>0</v>
      </c>
      <c r="AG91" s="76">
        <f t="shared" si="95"/>
        <v>0</v>
      </c>
      <c r="AH91" s="77">
        <f t="shared" si="9"/>
        <v>0</v>
      </c>
      <c r="AI91" s="78">
        <f t="shared" si="10"/>
        <v>0</v>
      </c>
      <c r="AJ91" s="73">
        <f t="shared" si="11"/>
        <v>2.1562480943771916</v>
      </c>
    </row>
    <row r="92" spans="1:36" ht="15" x14ac:dyDescent="0.25">
      <c r="A92" s="38" t="s">
        <v>281</v>
      </c>
      <c r="B92" s="62" t="s">
        <v>53</v>
      </c>
      <c r="C92" s="62" t="s">
        <v>191</v>
      </c>
      <c r="D92" s="62">
        <v>1</v>
      </c>
      <c r="E92" s="63">
        <v>84</v>
      </c>
      <c r="F92" s="64">
        <v>26.4</v>
      </c>
      <c r="G92" s="64">
        <v>0.51372469081994154</v>
      </c>
      <c r="H92" s="64">
        <v>43.3</v>
      </c>
      <c r="I92" s="64">
        <v>0.6338294453133041</v>
      </c>
      <c r="J92" s="64">
        <v>69.7</v>
      </c>
      <c r="K92" s="64">
        <v>0.67492721122020416</v>
      </c>
      <c r="L92" s="64">
        <v>28.6</v>
      </c>
      <c r="M92" s="64">
        <v>1.3011066343272257</v>
      </c>
      <c r="N92" s="64">
        <v>219.7</v>
      </c>
      <c r="O92" s="64">
        <v>0.76767904362171224</v>
      </c>
      <c r="P92" s="64">
        <v>52.4</v>
      </c>
      <c r="Q92" s="64">
        <v>-0.50882718541360461</v>
      </c>
      <c r="R92" s="64">
        <v>28.8</v>
      </c>
      <c r="S92" s="64">
        <v>-0.867697994656486</v>
      </c>
      <c r="T92" s="64">
        <v>50.2</v>
      </c>
      <c r="U92" s="64">
        <v>0.74314292942904303</v>
      </c>
      <c r="V92" s="65">
        <v>0.12</v>
      </c>
      <c r="W92" s="90">
        <v>18.55</v>
      </c>
      <c r="X92" s="75">
        <f t="shared" si="0"/>
        <v>0</v>
      </c>
      <c r="Y92" s="75">
        <f t="shared" si="1"/>
        <v>0</v>
      </c>
      <c r="Z92" s="75">
        <f t="shared" si="2"/>
        <v>0</v>
      </c>
      <c r="AA92" s="75">
        <f t="shared" si="3"/>
        <v>0</v>
      </c>
      <c r="AB92" s="75">
        <f t="shared" si="4"/>
        <v>0</v>
      </c>
      <c r="AC92" s="75">
        <f t="shared" si="5"/>
        <v>0</v>
      </c>
      <c r="AD92" s="75">
        <f t="shared" si="6"/>
        <v>0</v>
      </c>
      <c r="AE92" s="75">
        <f t="shared" si="7"/>
        <v>0</v>
      </c>
      <c r="AF92" s="75">
        <f t="shared" ref="AF92:AG92" si="96">IF(V$3="Yes",V92*V$4,0)</f>
        <v>0</v>
      </c>
      <c r="AG92" s="76">
        <f t="shared" si="96"/>
        <v>0</v>
      </c>
      <c r="AH92" s="77">
        <f t="shared" si="9"/>
        <v>0</v>
      </c>
      <c r="AI92" s="78">
        <f t="shared" si="10"/>
        <v>0</v>
      </c>
      <c r="AJ92" s="73">
        <f t="shared" si="11"/>
        <v>2.1589502845338187</v>
      </c>
    </row>
    <row r="93" spans="1:36" ht="15" x14ac:dyDescent="0.25">
      <c r="A93" s="38" t="s">
        <v>263</v>
      </c>
      <c r="B93" s="62" t="s">
        <v>19</v>
      </c>
      <c r="C93" s="62" t="s">
        <v>186</v>
      </c>
      <c r="D93" s="62">
        <v>1</v>
      </c>
      <c r="E93" s="63">
        <v>84</v>
      </c>
      <c r="F93" s="64">
        <v>29.2</v>
      </c>
      <c r="G93" s="64">
        <v>0.7860536727703149</v>
      </c>
      <c r="H93" s="64">
        <v>34.299999999999997</v>
      </c>
      <c r="I93" s="64">
        <v>-1.3140073364273322E-2</v>
      </c>
      <c r="J93" s="64">
        <v>63.6</v>
      </c>
      <c r="K93" s="64">
        <v>0.38290244241184401</v>
      </c>
      <c r="L93" s="64">
        <v>20.5</v>
      </c>
      <c r="M93" s="64">
        <v>0.5143422951934542</v>
      </c>
      <c r="N93" s="64">
        <v>230</v>
      </c>
      <c r="O93" s="64">
        <v>0.96123386022524215</v>
      </c>
      <c r="P93" s="64">
        <v>135.1</v>
      </c>
      <c r="Q93" s="64">
        <v>0.9474296667887846</v>
      </c>
      <c r="R93" s="64">
        <v>15.3</v>
      </c>
      <c r="S93" s="64">
        <v>-1.1951919204242569</v>
      </c>
      <c r="T93" s="64">
        <v>18</v>
      </c>
      <c r="U93" s="64">
        <v>-0.97138459805284294</v>
      </c>
      <c r="V93" s="65">
        <v>0.127</v>
      </c>
      <c r="W93" s="90">
        <v>16.899999999999999</v>
      </c>
      <c r="X93" s="75">
        <f t="shared" si="0"/>
        <v>0</v>
      </c>
      <c r="Y93" s="75">
        <f t="shared" si="1"/>
        <v>0</v>
      </c>
      <c r="Z93" s="75">
        <f t="shared" si="2"/>
        <v>0</v>
      </c>
      <c r="AA93" s="75">
        <f t="shared" si="3"/>
        <v>0</v>
      </c>
      <c r="AB93" s="75">
        <f t="shared" si="4"/>
        <v>0</v>
      </c>
      <c r="AC93" s="75">
        <f t="shared" si="5"/>
        <v>0</v>
      </c>
      <c r="AD93" s="75">
        <f t="shared" si="6"/>
        <v>0</v>
      </c>
      <c r="AE93" s="75">
        <f t="shared" si="7"/>
        <v>0</v>
      </c>
      <c r="AF93" s="75">
        <f t="shared" ref="AF93:AG93" si="97">IF(V$3="Yes",V93*V$4,0)</f>
        <v>0</v>
      </c>
      <c r="AG93" s="76">
        <f t="shared" si="97"/>
        <v>0</v>
      </c>
      <c r="AH93" s="77">
        <f t="shared" si="9"/>
        <v>0</v>
      </c>
      <c r="AI93" s="78">
        <f t="shared" si="10"/>
        <v>0</v>
      </c>
      <c r="AJ93" s="73">
        <f t="shared" si="11"/>
        <v>2.1555433233491899</v>
      </c>
    </row>
    <row r="94" spans="1:36" ht="15" x14ac:dyDescent="0.25">
      <c r="A94" s="38" t="s">
        <v>291</v>
      </c>
      <c r="B94" s="62" t="s">
        <v>68</v>
      </c>
      <c r="C94" s="62" t="s">
        <v>183</v>
      </c>
      <c r="D94" s="62">
        <v>1</v>
      </c>
      <c r="E94" s="63">
        <v>84</v>
      </c>
      <c r="F94" s="64">
        <v>27.4</v>
      </c>
      <c r="G94" s="64">
        <v>0.61098504151650335</v>
      </c>
      <c r="H94" s="64">
        <v>29.1</v>
      </c>
      <c r="I94" s="64">
        <v>-0.38694468415576305</v>
      </c>
      <c r="J94" s="64">
        <v>56.4</v>
      </c>
      <c r="K94" s="64">
        <v>3.8217469392140713E-2</v>
      </c>
      <c r="L94" s="64">
        <v>24.3</v>
      </c>
      <c r="M94" s="64">
        <v>0.88344161478707561</v>
      </c>
      <c r="N94" s="64">
        <v>215.1</v>
      </c>
      <c r="O94" s="64">
        <v>0.68123708669198002</v>
      </c>
      <c r="P94" s="64">
        <v>115.1</v>
      </c>
      <c r="Q94" s="64">
        <v>0.59525146794902906</v>
      </c>
      <c r="R94" s="64">
        <v>49.7</v>
      </c>
      <c r="S94" s="64">
        <v>-0.36068887994934401</v>
      </c>
      <c r="T94" s="64">
        <v>33.700000000000003</v>
      </c>
      <c r="U94" s="64">
        <v>-0.13541931291415915</v>
      </c>
      <c r="V94" s="65">
        <v>0.127</v>
      </c>
      <c r="W94" s="90">
        <v>16.649999999999999</v>
      </c>
      <c r="X94" s="75">
        <f t="shared" si="0"/>
        <v>0</v>
      </c>
      <c r="Y94" s="75">
        <f t="shared" si="1"/>
        <v>0</v>
      </c>
      <c r="Z94" s="75">
        <f t="shared" si="2"/>
        <v>0</v>
      </c>
      <c r="AA94" s="75">
        <f t="shared" si="3"/>
        <v>0</v>
      </c>
      <c r="AB94" s="75">
        <f t="shared" si="4"/>
        <v>0</v>
      </c>
      <c r="AC94" s="75">
        <f t="shared" si="5"/>
        <v>0</v>
      </c>
      <c r="AD94" s="75">
        <f t="shared" si="6"/>
        <v>0</v>
      </c>
      <c r="AE94" s="75">
        <f t="shared" si="7"/>
        <v>0</v>
      </c>
      <c r="AF94" s="75">
        <f t="shared" ref="AF94:AG94" si="98">IF(V$3="Yes",V94*V$4,0)</f>
        <v>0</v>
      </c>
      <c r="AG94" s="76">
        <f t="shared" si="98"/>
        <v>0</v>
      </c>
      <c r="AH94" s="77">
        <f t="shared" si="9"/>
        <v>0</v>
      </c>
      <c r="AI94" s="78">
        <f t="shared" si="10"/>
        <v>0</v>
      </c>
      <c r="AJ94" s="73">
        <f t="shared" si="11"/>
        <v>2.1492680536698709</v>
      </c>
    </row>
    <row r="95" spans="1:36" ht="15" x14ac:dyDescent="0.25">
      <c r="A95" s="38" t="s">
        <v>289</v>
      </c>
      <c r="B95" s="62" t="s">
        <v>51</v>
      </c>
      <c r="C95" s="62" t="s">
        <v>186</v>
      </c>
      <c r="D95" s="62">
        <v>1</v>
      </c>
      <c r="E95" s="63">
        <v>84</v>
      </c>
      <c r="F95" s="64">
        <v>28.7</v>
      </c>
      <c r="G95" s="64">
        <v>0.73742349742203395</v>
      </c>
      <c r="H95" s="64">
        <v>36.1</v>
      </c>
      <c r="I95" s="64">
        <v>0.11625383037124247</v>
      </c>
      <c r="J95" s="64">
        <v>64.900000000000006</v>
      </c>
      <c r="K95" s="64">
        <v>0.44513722920706855</v>
      </c>
      <c r="L95" s="64">
        <v>18.8</v>
      </c>
      <c r="M95" s="64">
        <v>0.34921891537525535</v>
      </c>
      <c r="N95" s="64">
        <v>182.3</v>
      </c>
      <c r="O95" s="64">
        <v>6.4868350323458571E-2</v>
      </c>
      <c r="P95" s="64">
        <v>169.3</v>
      </c>
      <c r="Q95" s="64">
        <v>1.5496543868047667</v>
      </c>
      <c r="R95" s="64">
        <v>34.4</v>
      </c>
      <c r="S95" s="64">
        <v>-0.73184866248615121</v>
      </c>
      <c r="T95" s="64">
        <v>45.1</v>
      </c>
      <c r="U95" s="64">
        <v>0.47158732725023472</v>
      </c>
      <c r="V95" s="65">
        <v>0.158</v>
      </c>
      <c r="W95" s="90">
        <v>18.399999999999999</v>
      </c>
      <c r="X95" s="75">
        <f t="shared" si="0"/>
        <v>0</v>
      </c>
      <c r="Y95" s="75">
        <f t="shared" si="1"/>
        <v>0</v>
      </c>
      <c r="Z95" s="75">
        <f t="shared" si="2"/>
        <v>0</v>
      </c>
      <c r="AA95" s="75">
        <f t="shared" si="3"/>
        <v>0</v>
      </c>
      <c r="AB95" s="75">
        <f t="shared" si="4"/>
        <v>0</v>
      </c>
      <c r="AC95" s="75">
        <f t="shared" si="5"/>
        <v>0</v>
      </c>
      <c r="AD95" s="75">
        <f t="shared" si="6"/>
        <v>0</v>
      </c>
      <c r="AE95" s="75">
        <f t="shared" si="7"/>
        <v>0</v>
      </c>
      <c r="AF95" s="75">
        <f t="shared" ref="AF95:AG95" si="99">IF(V$3="Yes",V95*V$4,0)</f>
        <v>0</v>
      </c>
      <c r="AG95" s="76">
        <f t="shared" si="99"/>
        <v>0</v>
      </c>
      <c r="AH95" s="77">
        <f t="shared" si="9"/>
        <v>0</v>
      </c>
      <c r="AI95" s="78">
        <f t="shared" si="10"/>
        <v>0</v>
      </c>
      <c r="AJ95" s="73">
        <f t="shared" si="11"/>
        <v>2.1124539866584735</v>
      </c>
    </row>
    <row r="96" spans="1:36" ht="15" x14ac:dyDescent="0.25">
      <c r="A96" s="38" t="s">
        <v>295</v>
      </c>
      <c r="B96" s="62" t="s">
        <v>77</v>
      </c>
      <c r="C96" s="62" t="s">
        <v>183</v>
      </c>
      <c r="D96" s="62">
        <v>1</v>
      </c>
      <c r="E96" s="63">
        <v>84</v>
      </c>
      <c r="F96" s="64">
        <v>33.1</v>
      </c>
      <c r="G96" s="64">
        <v>1.165369040486907</v>
      </c>
      <c r="H96" s="64">
        <v>35.200000000000003</v>
      </c>
      <c r="I96" s="64">
        <v>5.1556878503484317E-2</v>
      </c>
      <c r="J96" s="64">
        <v>68.3</v>
      </c>
      <c r="K96" s="64">
        <v>0.60790513313303929</v>
      </c>
      <c r="L96" s="64">
        <v>23.4</v>
      </c>
      <c r="M96" s="64">
        <v>0.7960233548833231</v>
      </c>
      <c r="N96" s="64">
        <v>220</v>
      </c>
      <c r="O96" s="64">
        <v>0.77331656255191228</v>
      </c>
      <c r="P96" s="64">
        <v>56.3</v>
      </c>
      <c r="Q96" s="64">
        <v>-0.44015243663985232</v>
      </c>
      <c r="R96" s="64">
        <v>43.5</v>
      </c>
      <c r="S96" s="64">
        <v>-0.5110934977093573</v>
      </c>
      <c r="T96" s="64">
        <v>21.3</v>
      </c>
      <c r="U96" s="64">
        <v>-0.79567214958420251</v>
      </c>
      <c r="V96" s="65">
        <v>0.15</v>
      </c>
      <c r="W96" s="90">
        <v>16.95</v>
      </c>
      <c r="X96" s="75">
        <f t="shared" si="0"/>
        <v>0</v>
      </c>
      <c r="Y96" s="75">
        <f t="shared" si="1"/>
        <v>0</v>
      </c>
      <c r="Z96" s="75">
        <f t="shared" si="2"/>
        <v>0</v>
      </c>
      <c r="AA96" s="75">
        <f t="shared" si="3"/>
        <v>0</v>
      </c>
      <c r="AB96" s="75">
        <f t="shared" si="4"/>
        <v>0</v>
      </c>
      <c r="AC96" s="75">
        <f t="shared" si="5"/>
        <v>0</v>
      </c>
      <c r="AD96" s="75">
        <f t="shared" si="6"/>
        <v>0</v>
      </c>
      <c r="AE96" s="75">
        <f t="shared" si="7"/>
        <v>0</v>
      </c>
      <c r="AF96" s="75">
        <f t="shared" ref="AF96:AG96" si="100">IF(V$3="Yes",V96*V$4,0)</f>
        <v>0</v>
      </c>
      <c r="AG96" s="76">
        <f t="shared" si="100"/>
        <v>0</v>
      </c>
      <c r="AH96" s="77">
        <f t="shared" si="9"/>
        <v>0</v>
      </c>
      <c r="AI96" s="78">
        <f t="shared" si="10"/>
        <v>0</v>
      </c>
      <c r="AJ96" s="73">
        <f t="shared" si="11"/>
        <v>2.1262837350483608</v>
      </c>
    </row>
    <row r="97" spans="1:36" ht="15" x14ac:dyDescent="0.25">
      <c r="A97" s="38" t="s">
        <v>210</v>
      </c>
      <c r="B97" s="62" t="s">
        <v>41</v>
      </c>
      <c r="C97" s="62" t="s">
        <v>181</v>
      </c>
      <c r="D97" s="62">
        <v>1</v>
      </c>
      <c r="E97" s="63">
        <v>84</v>
      </c>
      <c r="F97" s="64">
        <v>10.6</v>
      </c>
      <c r="G97" s="64">
        <v>-1.022988850185738</v>
      </c>
      <c r="H97" s="64">
        <v>69.2</v>
      </c>
      <c r="I97" s="64">
        <v>2.495663949063224</v>
      </c>
      <c r="J97" s="64">
        <v>79.8</v>
      </c>
      <c r="K97" s="64">
        <v>1.1584436317061759</v>
      </c>
      <c r="L97" s="64">
        <v>24.2</v>
      </c>
      <c r="M97" s="64">
        <v>0.87372847479776938</v>
      </c>
      <c r="N97" s="64">
        <v>126.6</v>
      </c>
      <c r="O97" s="64">
        <v>-0.98183099771698989</v>
      </c>
      <c r="P97" s="64">
        <v>35.1</v>
      </c>
      <c r="Q97" s="64">
        <v>-0.81346132740999322</v>
      </c>
      <c r="R97" s="64">
        <v>131.30000000000001</v>
      </c>
      <c r="S97" s="64">
        <v>1.6188299602469627</v>
      </c>
      <c r="T97" s="64">
        <v>36</v>
      </c>
      <c r="U97" s="64">
        <v>-1.2953060951167781E-2</v>
      </c>
      <c r="V97" s="65">
        <v>8.4000000000000005E-2</v>
      </c>
      <c r="W97" s="90">
        <v>23.95</v>
      </c>
      <c r="X97" s="75">
        <f t="shared" si="0"/>
        <v>0</v>
      </c>
      <c r="Y97" s="75">
        <f t="shared" si="1"/>
        <v>0</v>
      </c>
      <c r="Z97" s="75">
        <f t="shared" si="2"/>
        <v>0</v>
      </c>
      <c r="AA97" s="75">
        <f t="shared" si="3"/>
        <v>0</v>
      </c>
      <c r="AB97" s="75">
        <f t="shared" si="4"/>
        <v>0</v>
      </c>
      <c r="AC97" s="75">
        <f t="shared" si="5"/>
        <v>0</v>
      </c>
      <c r="AD97" s="75">
        <f t="shared" si="6"/>
        <v>0</v>
      </c>
      <c r="AE97" s="75">
        <f t="shared" si="7"/>
        <v>0</v>
      </c>
      <c r="AF97" s="75">
        <f t="shared" ref="AF97:AG97" si="101">IF(V$3="Yes",V97*V$4,0)</f>
        <v>0</v>
      </c>
      <c r="AG97" s="76">
        <f t="shared" si="101"/>
        <v>0</v>
      </c>
      <c r="AH97" s="77">
        <f t="shared" si="9"/>
        <v>0</v>
      </c>
      <c r="AI97" s="78">
        <f t="shared" si="10"/>
        <v>0</v>
      </c>
      <c r="AJ97" s="73">
        <f t="shared" si="11"/>
        <v>2.0744783079727411</v>
      </c>
    </row>
    <row r="98" spans="1:36" ht="15" x14ac:dyDescent="0.25">
      <c r="A98" s="38" t="s">
        <v>296</v>
      </c>
      <c r="B98" s="62" t="s">
        <v>28</v>
      </c>
      <c r="C98" s="62" t="s">
        <v>153</v>
      </c>
      <c r="D98" s="62">
        <v>1</v>
      </c>
      <c r="E98" s="63">
        <v>84</v>
      </c>
      <c r="F98" s="64">
        <v>27.7</v>
      </c>
      <c r="G98" s="64">
        <v>0.64016314672547214</v>
      </c>
      <c r="H98" s="64">
        <v>43.2</v>
      </c>
      <c r="I98" s="64">
        <v>0.62664089510577647</v>
      </c>
      <c r="J98" s="64">
        <v>70.900000000000006</v>
      </c>
      <c r="K98" s="64">
        <v>0.73237470672348837</v>
      </c>
      <c r="L98" s="64">
        <v>25.6</v>
      </c>
      <c r="M98" s="64">
        <v>1.0097124346480513</v>
      </c>
      <c r="N98" s="64">
        <v>196.7</v>
      </c>
      <c r="O98" s="64">
        <v>0.33546925897305307</v>
      </c>
      <c r="P98" s="64">
        <v>75.099999999999994</v>
      </c>
      <c r="Q98" s="64">
        <v>-0.10910492973048215</v>
      </c>
      <c r="R98" s="64">
        <v>34.1</v>
      </c>
      <c r="S98" s="64">
        <v>-0.73912630528099066</v>
      </c>
      <c r="T98" s="64">
        <v>29.5</v>
      </c>
      <c r="U98" s="64">
        <v>-0.35905333823788382</v>
      </c>
      <c r="V98" s="65">
        <v>0.14099999999999999</v>
      </c>
      <c r="W98" s="90">
        <v>17.7</v>
      </c>
      <c r="X98" s="75">
        <f t="shared" si="0"/>
        <v>0</v>
      </c>
      <c r="Y98" s="75">
        <f t="shared" si="1"/>
        <v>0</v>
      </c>
      <c r="Z98" s="75">
        <f t="shared" si="2"/>
        <v>0</v>
      </c>
      <c r="AA98" s="75">
        <f t="shared" si="3"/>
        <v>0</v>
      </c>
      <c r="AB98" s="75">
        <f t="shared" si="4"/>
        <v>0</v>
      </c>
      <c r="AC98" s="75">
        <f t="shared" si="5"/>
        <v>0</v>
      </c>
      <c r="AD98" s="75">
        <f t="shared" si="6"/>
        <v>0</v>
      </c>
      <c r="AE98" s="75">
        <f t="shared" si="7"/>
        <v>0</v>
      </c>
      <c r="AF98" s="75">
        <f t="shared" ref="AF98:AG98" si="102">IF(V$3="Yes",V98*V$4,0)</f>
        <v>0</v>
      </c>
      <c r="AG98" s="76">
        <f t="shared" si="102"/>
        <v>0</v>
      </c>
      <c r="AH98" s="77">
        <f t="shared" si="9"/>
        <v>0</v>
      </c>
      <c r="AI98" s="78">
        <f t="shared" si="10"/>
        <v>0</v>
      </c>
      <c r="AJ98" s="73">
        <f t="shared" si="11"/>
        <v>2.0135651820793798</v>
      </c>
    </row>
    <row r="99" spans="1:36" ht="15" x14ac:dyDescent="0.25">
      <c r="A99" s="38" t="s">
        <v>256</v>
      </c>
      <c r="B99" s="62" t="s">
        <v>74</v>
      </c>
      <c r="C99" s="62" t="s">
        <v>179</v>
      </c>
      <c r="D99" s="62">
        <v>1</v>
      </c>
      <c r="E99" s="63">
        <v>84</v>
      </c>
      <c r="F99" s="64">
        <v>24.9</v>
      </c>
      <c r="G99" s="64">
        <v>0.36783416477509845</v>
      </c>
      <c r="H99" s="64">
        <v>52.1</v>
      </c>
      <c r="I99" s="64">
        <v>1.2664218635758251</v>
      </c>
      <c r="J99" s="64">
        <v>77</v>
      </c>
      <c r="K99" s="64">
        <v>1.0243994755318468</v>
      </c>
      <c r="L99" s="64">
        <v>28.6</v>
      </c>
      <c r="M99" s="64">
        <v>1.3011066343272257</v>
      </c>
      <c r="N99" s="64">
        <v>184.1</v>
      </c>
      <c r="O99" s="64">
        <v>9.8693463904657067E-2</v>
      </c>
      <c r="P99" s="64">
        <v>47.9</v>
      </c>
      <c r="Q99" s="64">
        <v>-0.58806728015254972</v>
      </c>
      <c r="R99" s="64">
        <v>31.9</v>
      </c>
      <c r="S99" s="64">
        <v>-0.79249568577647933</v>
      </c>
      <c r="T99" s="64">
        <v>20.100000000000001</v>
      </c>
      <c r="U99" s="64">
        <v>-0.85956758539098066</v>
      </c>
      <c r="V99" s="65">
        <v>0.13500000000000001</v>
      </c>
      <c r="W99" s="90">
        <v>18.95</v>
      </c>
      <c r="X99" s="75">
        <f t="shared" si="0"/>
        <v>0</v>
      </c>
      <c r="Y99" s="75">
        <f t="shared" si="1"/>
        <v>0</v>
      </c>
      <c r="Z99" s="75">
        <f t="shared" si="2"/>
        <v>0</v>
      </c>
      <c r="AA99" s="75">
        <f t="shared" si="3"/>
        <v>0</v>
      </c>
      <c r="AB99" s="75">
        <f t="shared" si="4"/>
        <v>0</v>
      </c>
      <c r="AC99" s="75">
        <f t="shared" si="5"/>
        <v>0</v>
      </c>
      <c r="AD99" s="75">
        <f t="shared" si="6"/>
        <v>0</v>
      </c>
      <c r="AE99" s="75">
        <f t="shared" si="7"/>
        <v>0</v>
      </c>
      <c r="AF99" s="75">
        <f t="shared" ref="AF99:AG99" si="103">IF(V$3="Yes",V99*V$4,0)</f>
        <v>0</v>
      </c>
      <c r="AG99" s="76">
        <f t="shared" si="103"/>
        <v>0</v>
      </c>
      <c r="AH99" s="77">
        <f t="shared" si="9"/>
        <v>0</v>
      </c>
      <c r="AI99" s="78">
        <f t="shared" si="10"/>
        <v>0</v>
      </c>
      <c r="AJ99" s="73">
        <f t="shared" si="11"/>
        <v>1.9584435371569127</v>
      </c>
    </row>
    <row r="100" spans="1:36" ht="15" x14ac:dyDescent="0.25">
      <c r="A100" s="38" t="s">
        <v>257</v>
      </c>
      <c r="B100" s="62" t="s">
        <v>63</v>
      </c>
      <c r="C100" s="62" t="s">
        <v>186</v>
      </c>
      <c r="D100" s="62">
        <v>1</v>
      </c>
      <c r="E100" s="63">
        <v>84</v>
      </c>
      <c r="F100" s="64">
        <v>28.7</v>
      </c>
      <c r="G100" s="64">
        <v>0.73742349742203395</v>
      </c>
      <c r="H100" s="64">
        <v>42.9</v>
      </c>
      <c r="I100" s="64">
        <v>0.60507524448318983</v>
      </c>
      <c r="J100" s="64">
        <v>71.599999999999994</v>
      </c>
      <c r="K100" s="64">
        <v>0.76588574576707014</v>
      </c>
      <c r="L100" s="64">
        <v>20.3</v>
      </c>
      <c r="M100" s="64">
        <v>0.49491601521484241</v>
      </c>
      <c r="N100" s="64">
        <v>194.3</v>
      </c>
      <c r="O100" s="64">
        <v>0.29036910753145473</v>
      </c>
      <c r="P100" s="64">
        <v>97.4</v>
      </c>
      <c r="Q100" s="64">
        <v>0.28357376197584544</v>
      </c>
      <c r="R100" s="64">
        <v>38.799999999999997</v>
      </c>
      <c r="S100" s="64">
        <v>-0.62510990149517409</v>
      </c>
      <c r="T100" s="64">
        <v>55.4</v>
      </c>
      <c r="U100" s="64">
        <v>1.0200231512584159</v>
      </c>
      <c r="V100" s="65">
        <v>0.14799999999999999</v>
      </c>
      <c r="W100" s="90">
        <v>19.2</v>
      </c>
      <c r="X100" s="75">
        <f t="shared" si="0"/>
        <v>0</v>
      </c>
      <c r="Y100" s="75">
        <f t="shared" si="1"/>
        <v>0</v>
      </c>
      <c r="Z100" s="75">
        <f t="shared" si="2"/>
        <v>0</v>
      </c>
      <c r="AA100" s="75">
        <f t="shared" si="3"/>
        <v>0</v>
      </c>
      <c r="AB100" s="75">
        <f t="shared" si="4"/>
        <v>0</v>
      </c>
      <c r="AC100" s="75">
        <f t="shared" si="5"/>
        <v>0</v>
      </c>
      <c r="AD100" s="75">
        <f t="shared" si="6"/>
        <v>0</v>
      </c>
      <c r="AE100" s="75">
        <f t="shared" si="7"/>
        <v>0</v>
      </c>
      <c r="AF100" s="75">
        <f t="shared" ref="AF100:AG100" si="104">IF(V$3="Yes",V100*V$4,0)</f>
        <v>0</v>
      </c>
      <c r="AG100" s="76">
        <f t="shared" si="104"/>
        <v>0</v>
      </c>
      <c r="AH100" s="77">
        <f t="shared" si="9"/>
        <v>0</v>
      </c>
      <c r="AI100" s="78">
        <f t="shared" si="10"/>
        <v>0</v>
      </c>
      <c r="AJ100" s="73">
        <f t="shared" si="11"/>
        <v>1.9436352903478125</v>
      </c>
    </row>
    <row r="101" spans="1:36" ht="15" x14ac:dyDescent="0.25">
      <c r="A101" s="38" t="s">
        <v>254</v>
      </c>
      <c r="B101" s="62" t="s">
        <v>19</v>
      </c>
      <c r="C101" s="62" t="s">
        <v>186</v>
      </c>
      <c r="D101" s="62">
        <v>2</v>
      </c>
      <c r="E101" s="63">
        <v>84</v>
      </c>
      <c r="F101" s="64">
        <v>28.5</v>
      </c>
      <c r="G101" s="64">
        <v>0.71797142728272179</v>
      </c>
      <c r="H101" s="64">
        <v>37</v>
      </c>
      <c r="I101" s="64">
        <v>0.1809507822390001</v>
      </c>
      <c r="J101" s="64">
        <v>65.5</v>
      </c>
      <c r="K101" s="64">
        <v>0.47386097695871027</v>
      </c>
      <c r="L101" s="64">
        <v>13.5</v>
      </c>
      <c r="M101" s="64">
        <v>-0.16557750405795335</v>
      </c>
      <c r="N101" s="64">
        <v>205.3</v>
      </c>
      <c r="O101" s="64">
        <v>0.49707813497211722</v>
      </c>
      <c r="P101" s="64">
        <v>83.9</v>
      </c>
      <c r="Q101" s="64">
        <v>4.5853477759010643E-2</v>
      </c>
      <c r="R101" s="64">
        <v>93.5</v>
      </c>
      <c r="S101" s="64">
        <v>0.70184696809720271</v>
      </c>
      <c r="T101" s="64">
        <v>53.5</v>
      </c>
      <c r="U101" s="64">
        <v>0.91885537789768335</v>
      </c>
      <c r="V101" s="65">
        <v>0.13900000000000001</v>
      </c>
      <c r="W101" s="90">
        <v>19.2</v>
      </c>
      <c r="X101" s="75">
        <f t="shared" si="0"/>
        <v>0</v>
      </c>
      <c r="Y101" s="75">
        <f t="shared" si="1"/>
        <v>0</v>
      </c>
      <c r="Z101" s="75">
        <f t="shared" si="2"/>
        <v>0</v>
      </c>
      <c r="AA101" s="75">
        <f t="shared" si="3"/>
        <v>0</v>
      </c>
      <c r="AB101" s="75">
        <f t="shared" si="4"/>
        <v>0</v>
      </c>
      <c r="AC101" s="75">
        <f t="shared" si="5"/>
        <v>0</v>
      </c>
      <c r="AD101" s="75">
        <f t="shared" si="6"/>
        <v>0</v>
      </c>
      <c r="AE101" s="75">
        <f t="shared" si="7"/>
        <v>0</v>
      </c>
      <c r="AF101" s="75">
        <f t="shared" ref="AF101:AG101" si="105">IF(V$3="Yes",V101*V$4,0)</f>
        <v>0</v>
      </c>
      <c r="AG101" s="76">
        <f t="shared" si="105"/>
        <v>0</v>
      </c>
      <c r="AH101" s="77">
        <f t="shared" si="9"/>
        <v>0</v>
      </c>
      <c r="AI101" s="78">
        <f t="shared" si="10"/>
        <v>0</v>
      </c>
      <c r="AJ101" s="73">
        <f t="shared" si="11"/>
        <v>1.9585926340289548</v>
      </c>
    </row>
    <row r="102" spans="1:36" ht="15" x14ac:dyDescent="0.25">
      <c r="A102" s="38" t="s">
        <v>267</v>
      </c>
      <c r="B102" s="62" t="s">
        <v>81</v>
      </c>
      <c r="C102" s="62" t="s">
        <v>203</v>
      </c>
      <c r="D102" s="62">
        <v>1</v>
      </c>
      <c r="E102" s="63">
        <v>84</v>
      </c>
      <c r="F102" s="64">
        <v>28.9</v>
      </c>
      <c r="G102" s="64">
        <v>0.75687556756134644</v>
      </c>
      <c r="H102" s="64">
        <v>31.5</v>
      </c>
      <c r="I102" s="64">
        <v>-0.21441947917507545</v>
      </c>
      <c r="J102" s="64">
        <v>60.4</v>
      </c>
      <c r="K102" s="64">
        <v>0.22970912106975394</v>
      </c>
      <c r="L102" s="64">
        <v>20.100000000000001</v>
      </c>
      <c r="M102" s="64">
        <v>0.475489735236231</v>
      </c>
      <c r="N102" s="64">
        <v>218.4</v>
      </c>
      <c r="O102" s="64">
        <v>0.74324979492417986</v>
      </c>
      <c r="P102" s="64">
        <v>103.5</v>
      </c>
      <c r="Q102" s="64">
        <v>0.39098811262197097</v>
      </c>
      <c r="R102" s="64">
        <v>49.6</v>
      </c>
      <c r="S102" s="64">
        <v>-0.36311476088095712</v>
      </c>
      <c r="T102" s="64">
        <v>16.5</v>
      </c>
      <c r="U102" s="64">
        <v>-1.0512538928113158</v>
      </c>
      <c r="V102" s="65">
        <v>0.13200000000000001</v>
      </c>
      <c r="W102" s="90">
        <v>18.7</v>
      </c>
      <c r="X102" s="75">
        <f t="shared" si="0"/>
        <v>0</v>
      </c>
      <c r="Y102" s="75">
        <f t="shared" si="1"/>
        <v>0</v>
      </c>
      <c r="Z102" s="75">
        <f t="shared" si="2"/>
        <v>0</v>
      </c>
      <c r="AA102" s="75">
        <f t="shared" si="3"/>
        <v>0</v>
      </c>
      <c r="AB102" s="75">
        <f t="shared" si="4"/>
        <v>0</v>
      </c>
      <c r="AC102" s="75">
        <f t="shared" si="5"/>
        <v>0</v>
      </c>
      <c r="AD102" s="75">
        <f t="shared" si="6"/>
        <v>0</v>
      </c>
      <c r="AE102" s="75">
        <f t="shared" si="7"/>
        <v>0</v>
      </c>
      <c r="AF102" s="75">
        <f t="shared" ref="AF102:AG102" si="106">IF(V$3="Yes",V102*V$4,0)</f>
        <v>0</v>
      </c>
      <c r="AG102" s="76">
        <f t="shared" si="106"/>
        <v>0</v>
      </c>
      <c r="AH102" s="77">
        <f t="shared" si="9"/>
        <v>0</v>
      </c>
      <c r="AI102" s="78">
        <f t="shared" si="10"/>
        <v>0</v>
      </c>
      <c r="AJ102" s="73">
        <f t="shared" si="11"/>
        <v>1.909518165393352</v>
      </c>
    </row>
    <row r="103" spans="1:36" ht="15" x14ac:dyDescent="0.25">
      <c r="A103" s="38" t="s">
        <v>252</v>
      </c>
      <c r="B103" s="62" t="s">
        <v>49</v>
      </c>
      <c r="C103" s="62" t="s">
        <v>153</v>
      </c>
      <c r="D103" s="62">
        <v>1</v>
      </c>
      <c r="E103" s="63">
        <v>84</v>
      </c>
      <c r="F103" s="64">
        <v>24.4</v>
      </c>
      <c r="G103" s="64">
        <v>0.31920398942681716</v>
      </c>
      <c r="H103" s="64">
        <v>64.5</v>
      </c>
      <c r="I103" s="64">
        <v>2.1578020893093774</v>
      </c>
      <c r="J103" s="64">
        <v>88.8</v>
      </c>
      <c r="K103" s="64">
        <v>1.5892998479808051</v>
      </c>
      <c r="L103" s="64">
        <v>26.7</v>
      </c>
      <c r="M103" s="64">
        <v>1.1165569745304149</v>
      </c>
      <c r="N103" s="64">
        <v>147.4</v>
      </c>
      <c r="O103" s="64">
        <v>-0.59096301855646349</v>
      </c>
      <c r="P103" s="64">
        <v>15.2</v>
      </c>
      <c r="Q103" s="64">
        <v>-1.1638786352555501</v>
      </c>
      <c r="R103" s="64">
        <v>53.5</v>
      </c>
      <c r="S103" s="64">
        <v>-0.26850540454804545</v>
      </c>
      <c r="T103" s="64">
        <v>26.6</v>
      </c>
      <c r="U103" s="64">
        <v>-0.51346730810426455</v>
      </c>
      <c r="V103" s="65">
        <v>0.16500000000000001</v>
      </c>
      <c r="W103" s="90">
        <v>20.05</v>
      </c>
      <c r="X103" s="75">
        <f t="shared" si="0"/>
        <v>0</v>
      </c>
      <c r="Y103" s="75">
        <f t="shared" si="1"/>
        <v>0</v>
      </c>
      <c r="Z103" s="75">
        <f t="shared" si="2"/>
        <v>0</v>
      </c>
      <c r="AA103" s="75">
        <f t="shared" si="3"/>
        <v>0</v>
      </c>
      <c r="AB103" s="75">
        <f t="shared" si="4"/>
        <v>0</v>
      </c>
      <c r="AC103" s="75">
        <f t="shared" si="5"/>
        <v>0</v>
      </c>
      <c r="AD103" s="75">
        <f t="shared" si="6"/>
        <v>0</v>
      </c>
      <c r="AE103" s="75">
        <f t="shared" si="7"/>
        <v>0</v>
      </c>
      <c r="AF103" s="75">
        <f t="shared" ref="AF103:AG103" si="107">IF(V$3="Yes",V103*V$4,0)</f>
        <v>0</v>
      </c>
      <c r="AG103" s="76">
        <f t="shared" si="107"/>
        <v>0</v>
      </c>
      <c r="AH103" s="77">
        <f t="shared" si="9"/>
        <v>0</v>
      </c>
      <c r="AI103" s="78">
        <f t="shared" si="10"/>
        <v>0</v>
      </c>
      <c r="AJ103" s="73">
        <f t="shared" si="11"/>
        <v>1.8570304952826335</v>
      </c>
    </row>
    <row r="104" spans="1:36" ht="15" x14ac:dyDescent="0.25">
      <c r="A104" s="38" t="s">
        <v>317</v>
      </c>
      <c r="B104" s="62" t="s">
        <v>56</v>
      </c>
      <c r="C104" s="62" t="s">
        <v>183</v>
      </c>
      <c r="D104" s="62">
        <v>1</v>
      </c>
      <c r="E104" s="63">
        <v>84</v>
      </c>
      <c r="F104" s="64">
        <v>28.1</v>
      </c>
      <c r="G104" s="64">
        <v>0.67906728700409713</v>
      </c>
      <c r="H104" s="64">
        <v>40.4</v>
      </c>
      <c r="I104" s="64">
        <v>0.4253614892949738</v>
      </c>
      <c r="J104" s="64">
        <v>68.599999999999994</v>
      </c>
      <c r="K104" s="64">
        <v>0.6222670070088604</v>
      </c>
      <c r="L104" s="64">
        <v>20.8</v>
      </c>
      <c r="M104" s="64">
        <v>0.54348171516137145</v>
      </c>
      <c r="N104" s="64">
        <v>242.3</v>
      </c>
      <c r="O104" s="64">
        <v>1.1923721363634383</v>
      </c>
      <c r="P104" s="64">
        <v>55.4</v>
      </c>
      <c r="Q104" s="64">
        <v>-0.4560004555876413</v>
      </c>
      <c r="R104" s="64">
        <v>33.6</v>
      </c>
      <c r="S104" s="64">
        <v>-0.7512557099390561</v>
      </c>
      <c r="T104" s="64">
        <v>34.6</v>
      </c>
      <c r="U104" s="64">
        <v>-8.7497736059075501E-2</v>
      </c>
      <c r="V104" s="65">
        <v>0.11600000000000001</v>
      </c>
      <c r="W104" s="90">
        <v>18.05</v>
      </c>
      <c r="X104" s="75">
        <f t="shared" si="0"/>
        <v>0</v>
      </c>
      <c r="Y104" s="75">
        <f t="shared" si="1"/>
        <v>0</v>
      </c>
      <c r="Z104" s="75">
        <f t="shared" si="2"/>
        <v>0</v>
      </c>
      <c r="AA104" s="75">
        <f t="shared" si="3"/>
        <v>0</v>
      </c>
      <c r="AB104" s="75">
        <f t="shared" si="4"/>
        <v>0</v>
      </c>
      <c r="AC104" s="75">
        <f t="shared" si="5"/>
        <v>0</v>
      </c>
      <c r="AD104" s="75">
        <f t="shared" si="6"/>
        <v>0</v>
      </c>
      <c r="AE104" s="75">
        <f t="shared" si="7"/>
        <v>0</v>
      </c>
      <c r="AF104" s="75">
        <f t="shared" ref="AF104:AG104" si="108">IF(V$3="Yes",V104*V$4,0)</f>
        <v>0</v>
      </c>
      <c r="AG104" s="76">
        <f t="shared" si="108"/>
        <v>0</v>
      </c>
      <c r="AH104" s="77">
        <f t="shared" si="9"/>
        <v>0</v>
      </c>
      <c r="AI104" s="78">
        <f t="shared" si="10"/>
        <v>0</v>
      </c>
      <c r="AJ104" s="73">
        <f t="shared" si="11"/>
        <v>1.8760069790663998</v>
      </c>
    </row>
    <row r="105" spans="1:36" ht="15" x14ac:dyDescent="0.25">
      <c r="A105" s="38" t="s">
        <v>230</v>
      </c>
      <c r="B105" s="62" t="s">
        <v>19</v>
      </c>
      <c r="C105" s="62" t="s">
        <v>181</v>
      </c>
      <c r="D105" s="62">
        <v>2</v>
      </c>
      <c r="E105" s="63">
        <v>84</v>
      </c>
      <c r="F105" s="64">
        <v>21.9</v>
      </c>
      <c r="G105" s="64">
        <v>7.6053112685412233E-2</v>
      </c>
      <c r="H105" s="64">
        <v>33.1</v>
      </c>
      <c r="I105" s="64">
        <v>-9.9402675854617012E-2</v>
      </c>
      <c r="J105" s="64">
        <v>55</v>
      </c>
      <c r="K105" s="64">
        <v>-2.8804608695023465E-2</v>
      </c>
      <c r="L105" s="64">
        <v>13.9</v>
      </c>
      <c r="M105" s="64">
        <v>-0.12672494410073021</v>
      </c>
      <c r="N105" s="64">
        <v>229.5</v>
      </c>
      <c r="O105" s="64">
        <v>0.95183799534157565</v>
      </c>
      <c r="P105" s="64">
        <v>67.7</v>
      </c>
      <c r="Q105" s="64">
        <v>-0.23941086330119168</v>
      </c>
      <c r="R105" s="64">
        <v>123.5</v>
      </c>
      <c r="S105" s="64">
        <v>1.4296112475811387</v>
      </c>
      <c r="T105" s="64">
        <v>55.5</v>
      </c>
      <c r="U105" s="64">
        <v>1.0253477709089809</v>
      </c>
      <c r="V105" s="65">
        <v>9.5000000000000001E-2</v>
      </c>
      <c r="W105" s="90">
        <v>22.85</v>
      </c>
      <c r="X105" s="75">
        <f t="shared" si="0"/>
        <v>0</v>
      </c>
      <c r="Y105" s="75">
        <f t="shared" si="1"/>
        <v>0</v>
      </c>
      <c r="Z105" s="75">
        <f t="shared" si="2"/>
        <v>0</v>
      </c>
      <c r="AA105" s="75">
        <f t="shared" si="3"/>
        <v>0</v>
      </c>
      <c r="AB105" s="75">
        <f t="shared" si="4"/>
        <v>0</v>
      </c>
      <c r="AC105" s="75">
        <f t="shared" si="5"/>
        <v>0</v>
      </c>
      <c r="AD105" s="75">
        <f t="shared" si="6"/>
        <v>0</v>
      </c>
      <c r="AE105" s="75">
        <f t="shared" si="7"/>
        <v>0</v>
      </c>
      <c r="AF105" s="75">
        <f t="shared" ref="AF105:AG105" si="109">IF(V$3="Yes",V105*V$4,0)</f>
        <v>0</v>
      </c>
      <c r="AG105" s="76">
        <f t="shared" si="109"/>
        <v>0</v>
      </c>
      <c r="AH105" s="77">
        <f t="shared" si="9"/>
        <v>0</v>
      </c>
      <c r="AI105" s="78">
        <f t="shared" si="10"/>
        <v>0</v>
      </c>
      <c r="AJ105" s="73">
        <f t="shared" si="11"/>
        <v>1.8678766507820612</v>
      </c>
    </row>
    <row r="106" spans="1:36" ht="15" x14ac:dyDescent="0.25">
      <c r="A106" s="38" t="s">
        <v>269</v>
      </c>
      <c r="B106" s="62" t="s">
        <v>32</v>
      </c>
      <c r="C106" s="62" t="s">
        <v>153</v>
      </c>
      <c r="D106" s="62">
        <v>1</v>
      </c>
      <c r="E106" s="63">
        <v>84</v>
      </c>
      <c r="F106" s="64">
        <v>29.5</v>
      </c>
      <c r="G106" s="64">
        <v>0.81523177797928326</v>
      </c>
      <c r="H106" s="64">
        <v>45.6</v>
      </c>
      <c r="I106" s="64">
        <v>0.79916610008646383</v>
      </c>
      <c r="J106" s="64">
        <v>75.099999999999994</v>
      </c>
      <c r="K106" s="64">
        <v>0.93344094098498087</v>
      </c>
      <c r="L106" s="64">
        <v>23.6</v>
      </c>
      <c r="M106" s="64">
        <v>0.81544963486193456</v>
      </c>
      <c r="N106" s="64">
        <v>175.9</v>
      </c>
      <c r="O106" s="64">
        <v>-5.5398720187472751E-2</v>
      </c>
      <c r="P106" s="64">
        <v>69.599999999999994</v>
      </c>
      <c r="Q106" s="64">
        <v>-0.20595393441141496</v>
      </c>
      <c r="R106" s="64">
        <v>40.9</v>
      </c>
      <c r="S106" s="64">
        <v>-0.57416640193129842</v>
      </c>
      <c r="T106" s="64">
        <v>40.1</v>
      </c>
      <c r="U106" s="64">
        <v>0.20535634472199202</v>
      </c>
      <c r="V106" s="65">
        <v>0.16800000000000001</v>
      </c>
      <c r="W106" s="90">
        <v>18.649999999999999</v>
      </c>
      <c r="X106" s="75">
        <f t="shared" si="0"/>
        <v>0</v>
      </c>
      <c r="Y106" s="75">
        <f t="shared" si="1"/>
        <v>0</v>
      </c>
      <c r="Z106" s="75">
        <f t="shared" si="2"/>
        <v>0</v>
      </c>
      <c r="AA106" s="75">
        <f t="shared" si="3"/>
        <v>0</v>
      </c>
      <c r="AB106" s="75">
        <f t="shared" si="4"/>
        <v>0</v>
      </c>
      <c r="AC106" s="75">
        <f t="shared" si="5"/>
        <v>0</v>
      </c>
      <c r="AD106" s="75">
        <f t="shared" si="6"/>
        <v>0</v>
      </c>
      <c r="AE106" s="75">
        <f t="shared" si="7"/>
        <v>0</v>
      </c>
      <c r="AF106" s="75">
        <f t="shared" ref="AF106:AG106" si="110">IF(V$3="Yes",V106*V$4,0)</f>
        <v>0</v>
      </c>
      <c r="AG106" s="76">
        <f t="shared" si="110"/>
        <v>0</v>
      </c>
      <c r="AH106" s="77">
        <f t="shared" si="9"/>
        <v>0</v>
      </c>
      <c r="AI106" s="78">
        <f t="shared" si="10"/>
        <v>0</v>
      </c>
      <c r="AJ106" s="73">
        <f t="shared" si="11"/>
        <v>1.835408631315889</v>
      </c>
    </row>
    <row r="107" spans="1:36" ht="15" x14ac:dyDescent="0.25">
      <c r="A107" s="38" t="s">
        <v>284</v>
      </c>
      <c r="B107" s="62" t="s">
        <v>30</v>
      </c>
      <c r="C107" s="62" t="s">
        <v>203</v>
      </c>
      <c r="D107" s="62">
        <v>1</v>
      </c>
      <c r="E107" s="63">
        <v>84</v>
      </c>
      <c r="F107" s="64">
        <v>37.700000000000003</v>
      </c>
      <c r="G107" s="64">
        <v>1.6127666536910918</v>
      </c>
      <c r="H107" s="64">
        <v>22.9</v>
      </c>
      <c r="I107" s="64">
        <v>-0.83263479702253884</v>
      </c>
      <c r="J107" s="64">
        <v>60.6</v>
      </c>
      <c r="K107" s="64">
        <v>0.23928370365363463</v>
      </c>
      <c r="L107" s="64">
        <v>22.4</v>
      </c>
      <c r="M107" s="64">
        <v>0.69889195499026469</v>
      </c>
      <c r="N107" s="64">
        <v>194.3</v>
      </c>
      <c r="O107" s="64">
        <v>0.29036910753145473</v>
      </c>
      <c r="P107" s="64">
        <v>118.1</v>
      </c>
      <c r="Q107" s="64">
        <v>0.6480781977749922</v>
      </c>
      <c r="R107" s="64">
        <v>30.1</v>
      </c>
      <c r="S107" s="64">
        <v>-0.83616154254551545</v>
      </c>
      <c r="T107" s="64">
        <v>20.2</v>
      </c>
      <c r="U107" s="64">
        <v>-0.85424296574041592</v>
      </c>
      <c r="V107" s="65">
        <v>0.19400000000000001</v>
      </c>
      <c r="W107" s="90">
        <v>17.399999999999999</v>
      </c>
      <c r="X107" s="75">
        <f t="shared" si="0"/>
        <v>0</v>
      </c>
      <c r="Y107" s="75">
        <f t="shared" si="1"/>
        <v>0</v>
      </c>
      <c r="Z107" s="75">
        <f t="shared" si="2"/>
        <v>0</v>
      </c>
      <c r="AA107" s="75">
        <f t="shared" si="3"/>
        <v>0</v>
      </c>
      <c r="AB107" s="75">
        <f t="shared" si="4"/>
        <v>0</v>
      </c>
      <c r="AC107" s="75">
        <f t="shared" si="5"/>
        <v>0</v>
      </c>
      <c r="AD107" s="75">
        <f t="shared" si="6"/>
        <v>0</v>
      </c>
      <c r="AE107" s="75">
        <f t="shared" si="7"/>
        <v>0</v>
      </c>
      <c r="AF107" s="75">
        <f t="shared" ref="AF107:AG107" si="111">IF(V$3="Yes",V107*V$4,0)</f>
        <v>0</v>
      </c>
      <c r="AG107" s="76">
        <f t="shared" si="111"/>
        <v>0</v>
      </c>
      <c r="AH107" s="77">
        <f t="shared" si="9"/>
        <v>0</v>
      </c>
      <c r="AI107" s="78">
        <f t="shared" si="10"/>
        <v>0</v>
      </c>
      <c r="AJ107" s="73">
        <f t="shared" si="11"/>
        <v>1.8312837697649371</v>
      </c>
    </row>
    <row r="108" spans="1:36" ht="15" x14ac:dyDescent="0.25">
      <c r="A108" s="38" t="s">
        <v>293</v>
      </c>
      <c r="B108" s="62" t="s">
        <v>51</v>
      </c>
      <c r="C108" s="62" t="s">
        <v>153</v>
      </c>
      <c r="D108" s="62">
        <v>2</v>
      </c>
      <c r="E108" s="63">
        <v>84</v>
      </c>
      <c r="F108" s="64">
        <v>32.5</v>
      </c>
      <c r="G108" s="64">
        <v>1.1070128300689699</v>
      </c>
      <c r="H108" s="64">
        <v>35.299999999999997</v>
      </c>
      <c r="I108" s="64">
        <v>5.8745428711013001E-2</v>
      </c>
      <c r="J108" s="64">
        <v>67.8</v>
      </c>
      <c r="K108" s="64">
        <v>0.58396867667333763</v>
      </c>
      <c r="L108" s="64">
        <v>17</v>
      </c>
      <c r="M108" s="64">
        <v>0.17438239556775031</v>
      </c>
      <c r="N108" s="64">
        <v>218.4</v>
      </c>
      <c r="O108" s="64">
        <v>0.74324979492417986</v>
      </c>
      <c r="P108" s="64">
        <v>89.7</v>
      </c>
      <c r="Q108" s="64">
        <v>0.14798515542253957</v>
      </c>
      <c r="R108" s="64">
        <v>30.1</v>
      </c>
      <c r="S108" s="64">
        <v>-0.83616154254551545</v>
      </c>
      <c r="T108" s="64">
        <v>28.9</v>
      </c>
      <c r="U108" s="64">
        <v>-0.39100105614127278</v>
      </c>
      <c r="V108" s="65">
        <v>0.14899999999999999</v>
      </c>
      <c r="W108" s="90">
        <v>17.649999999999999</v>
      </c>
      <c r="X108" s="75">
        <f t="shared" si="0"/>
        <v>0</v>
      </c>
      <c r="Y108" s="75">
        <f t="shared" si="1"/>
        <v>0</v>
      </c>
      <c r="Z108" s="75">
        <f t="shared" si="2"/>
        <v>0</v>
      </c>
      <c r="AA108" s="75">
        <f t="shared" si="3"/>
        <v>0</v>
      </c>
      <c r="AB108" s="75">
        <f t="shared" si="4"/>
        <v>0</v>
      </c>
      <c r="AC108" s="75">
        <f t="shared" si="5"/>
        <v>0</v>
      </c>
      <c r="AD108" s="75">
        <f t="shared" si="6"/>
        <v>0</v>
      </c>
      <c r="AE108" s="75">
        <f t="shared" si="7"/>
        <v>0</v>
      </c>
      <c r="AF108" s="75">
        <f t="shared" ref="AF108:AG108" si="112">IF(V$3="Yes",V108*V$4,0)</f>
        <v>0</v>
      </c>
      <c r="AG108" s="76">
        <f t="shared" si="112"/>
        <v>0</v>
      </c>
      <c r="AH108" s="77">
        <f t="shared" si="9"/>
        <v>0</v>
      </c>
      <c r="AI108" s="78">
        <f t="shared" si="10"/>
        <v>0</v>
      </c>
      <c r="AJ108" s="73">
        <f t="shared" si="11"/>
        <v>1.5921712234249066</v>
      </c>
    </row>
    <row r="109" spans="1:36" ht="15" x14ac:dyDescent="0.25">
      <c r="A109" s="38" t="s">
        <v>303</v>
      </c>
      <c r="B109" s="62" t="s">
        <v>63</v>
      </c>
      <c r="C109" s="62" t="s">
        <v>186</v>
      </c>
      <c r="D109" s="62">
        <v>2</v>
      </c>
      <c r="E109" s="63">
        <v>84</v>
      </c>
      <c r="F109" s="64">
        <v>26.3</v>
      </c>
      <c r="G109" s="64">
        <v>0.50399865575028524</v>
      </c>
      <c r="H109" s="64">
        <v>25.7</v>
      </c>
      <c r="I109" s="64">
        <v>-0.631355391211737</v>
      </c>
      <c r="J109" s="64">
        <v>51.9</v>
      </c>
      <c r="K109" s="64">
        <v>-0.1772106387451732</v>
      </c>
      <c r="L109" s="64">
        <v>10.3</v>
      </c>
      <c r="M109" s="64">
        <v>-0.4763979837157396</v>
      </c>
      <c r="N109" s="64">
        <v>237.8</v>
      </c>
      <c r="O109" s="64">
        <v>1.1078093524104398</v>
      </c>
      <c r="P109" s="64">
        <v>155.5</v>
      </c>
      <c r="Q109" s="64">
        <v>1.3066514296053358</v>
      </c>
      <c r="R109" s="64">
        <v>55.3</v>
      </c>
      <c r="S109" s="64">
        <v>-0.22483954777900922</v>
      </c>
      <c r="T109" s="64">
        <v>23.8</v>
      </c>
      <c r="U109" s="64">
        <v>-0.66255665832008082</v>
      </c>
      <c r="V109" s="65">
        <v>0.11</v>
      </c>
      <c r="W109" s="90">
        <v>16.600000000000001</v>
      </c>
      <c r="X109" s="75">
        <f t="shared" si="0"/>
        <v>0</v>
      </c>
      <c r="Y109" s="75">
        <f t="shared" si="1"/>
        <v>0</v>
      </c>
      <c r="Z109" s="75">
        <f t="shared" si="2"/>
        <v>0</v>
      </c>
      <c r="AA109" s="75">
        <f t="shared" si="3"/>
        <v>0</v>
      </c>
      <c r="AB109" s="75">
        <f t="shared" si="4"/>
        <v>0</v>
      </c>
      <c r="AC109" s="75">
        <f t="shared" si="5"/>
        <v>0</v>
      </c>
      <c r="AD109" s="75">
        <f t="shared" si="6"/>
        <v>0</v>
      </c>
      <c r="AE109" s="75">
        <f t="shared" si="7"/>
        <v>0</v>
      </c>
      <c r="AF109" s="75">
        <f t="shared" ref="AF109:AG109" si="113">IF(V$3="Yes",V109*V$4,0)</f>
        <v>0</v>
      </c>
      <c r="AG109" s="76">
        <f t="shared" si="113"/>
        <v>0</v>
      </c>
      <c r="AH109" s="77">
        <f t="shared" si="9"/>
        <v>0</v>
      </c>
      <c r="AI109" s="78">
        <f t="shared" si="10"/>
        <v>0</v>
      </c>
      <c r="AJ109" s="73">
        <f t="shared" si="11"/>
        <v>1.480445394080397</v>
      </c>
    </row>
    <row r="110" spans="1:36" ht="15" x14ac:dyDescent="0.25">
      <c r="A110" s="38" t="s">
        <v>238</v>
      </c>
      <c r="B110" s="62" t="s">
        <v>28</v>
      </c>
      <c r="C110" s="62" t="s">
        <v>181</v>
      </c>
      <c r="D110" s="62">
        <v>1</v>
      </c>
      <c r="E110" s="63">
        <v>84</v>
      </c>
      <c r="F110" s="64">
        <v>9.4</v>
      </c>
      <c r="G110" s="64">
        <v>-1.1397012710216123</v>
      </c>
      <c r="H110" s="64">
        <v>51.6</v>
      </c>
      <c r="I110" s="64">
        <v>1.2304791125381822</v>
      </c>
      <c r="J110" s="64">
        <v>61</v>
      </c>
      <c r="K110" s="64">
        <v>0.25843286882139566</v>
      </c>
      <c r="L110" s="64">
        <v>24.7</v>
      </c>
      <c r="M110" s="64">
        <v>0.92229417474429876</v>
      </c>
      <c r="N110" s="64">
        <v>162.5</v>
      </c>
      <c r="O110" s="64">
        <v>-0.30720789906973528</v>
      </c>
      <c r="P110" s="64">
        <v>29.6</v>
      </c>
      <c r="Q110" s="64">
        <v>-0.91031033209092593</v>
      </c>
      <c r="R110" s="64">
        <v>133.1</v>
      </c>
      <c r="S110" s="64">
        <v>1.6624958170159976</v>
      </c>
      <c r="T110" s="64">
        <v>33.1</v>
      </c>
      <c r="U110" s="64">
        <v>-0.1673670308175485</v>
      </c>
      <c r="V110" s="65">
        <v>5.8000000000000003E-2</v>
      </c>
      <c r="W110" s="90">
        <v>25.25</v>
      </c>
      <c r="X110" s="75">
        <f t="shared" si="0"/>
        <v>0</v>
      </c>
      <c r="Y110" s="75">
        <f t="shared" si="1"/>
        <v>0</v>
      </c>
      <c r="Z110" s="75">
        <f t="shared" si="2"/>
        <v>0</v>
      </c>
      <c r="AA110" s="75">
        <f t="shared" si="3"/>
        <v>0</v>
      </c>
      <c r="AB110" s="75">
        <f t="shared" si="4"/>
        <v>0</v>
      </c>
      <c r="AC110" s="75">
        <f t="shared" si="5"/>
        <v>0</v>
      </c>
      <c r="AD110" s="75">
        <f t="shared" si="6"/>
        <v>0</v>
      </c>
      <c r="AE110" s="75">
        <f t="shared" si="7"/>
        <v>0</v>
      </c>
      <c r="AF110" s="75">
        <f t="shared" ref="AF110:AG110" si="114">IF(V$3="Yes",V110*V$4,0)</f>
        <v>0</v>
      </c>
      <c r="AG110" s="76">
        <f t="shared" si="114"/>
        <v>0</v>
      </c>
      <c r="AH110" s="77">
        <f t="shared" si="9"/>
        <v>0</v>
      </c>
      <c r="AI110" s="78">
        <f t="shared" si="10"/>
        <v>0</v>
      </c>
      <c r="AJ110" s="73">
        <f t="shared" si="11"/>
        <v>1.3610903439959665</v>
      </c>
    </row>
    <row r="111" spans="1:36" ht="15" x14ac:dyDescent="0.25">
      <c r="A111" s="38" t="s">
        <v>241</v>
      </c>
      <c r="B111" s="62" t="s">
        <v>72</v>
      </c>
      <c r="C111" s="62" t="s">
        <v>181</v>
      </c>
      <c r="D111" s="62">
        <v>1</v>
      </c>
      <c r="E111" s="63">
        <v>84</v>
      </c>
      <c r="F111" s="64">
        <v>15.1</v>
      </c>
      <c r="G111" s="64">
        <v>-0.58531727205120909</v>
      </c>
      <c r="H111" s="64">
        <v>47.5</v>
      </c>
      <c r="I111" s="64">
        <v>0.93574855402950774</v>
      </c>
      <c r="J111" s="64">
        <v>62.6</v>
      </c>
      <c r="K111" s="64">
        <v>0.33502952949244091</v>
      </c>
      <c r="L111" s="64">
        <v>27</v>
      </c>
      <c r="M111" s="64">
        <v>1.1456963944983325</v>
      </c>
      <c r="N111" s="64">
        <v>168.6</v>
      </c>
      <c r="O111" s="64">
        <v>-0.19257834748900388</v>
      </c>
      <c r="P111" s="64">
        <v>42.8</v>
      </c>
      <c r="Q111" s="64">
        <v>-0.67787272085668737</v>
      </c>
      <c r="R111" s="64">
        <v>91</v>
      </c>
      <c r="S111" s="64">
        <v>0.64119994480687437</v>
      </c>
      <c r="T111" s="64">
        <v>29.6</v>
      </c>
      <c r="U111" s="64">
        <v>-0.35372871858731875</v>
      </c>
      <c r="V111" s="65">
        <v>0.09</v>
      </c>
      <c r="W111" s="90">
        <v>19.600000000000001</v>
      </c>
      <c r="X111" s="75">
        <f t="shared" si="0"/>
        <v>0</v>
      </c>
      <c r="Y111" s="75">
        <f t="shared" si="1"/>
        <v>0</v>
      </c>
      <c r="Z111" s="75">
        <f t="shared" si="2"/>
        <v>0</v>
      </c>
      <c r="AA111" s="75">
        <f t="shared" si="3"/>
        <v>0</v>
      </c>
      <c r="AB111" s="75">
        <f t="shared" si="4"/>
        <v>0</v>
      </c>
      <c r="AC111" s="75">
        <f t="shared" si="5"/>
        <v>0</v>
      </c>
      <c r="AD111" s="75">
        <f t="shared" si="6"/>
        <v>0</v>
      </c>
      <c r="AE111" s="75">
        <f t="shared" si="7"/>
        <v>0</v>
      </c>
      <c r="AF111" s="75">
        <f t="shared" ref="AF111:AG111" si="115">IF(V$3="Yes",V111*V$4,0)</f>
        <v>0</v>
      </c>
      <c r="AG111" s="76">
        <f t="shared" si="115"/>
        <v>0</v>
      </c>
      <c r="AH111" s="77">
        <f t="shared" si="9"/>
        <v>0</v>
      </c>
      <c r="AI111" s="78">
        <f t="shared" si="10"/>
        <v>0</v>
      </c>
      <c r="AJ111" s="73">
        <f t="shared" si="11"/>
        <v>1.326581742787508</v>
      </c>
    </row>
    <row r="112" spans="1:36" ht="15" x14ac:dyDescent="0.25">
      <c r="A112" s="38" t="s">
        <v>318</v>
      </c>
      <c r="B112" s="62" t="s">
        <v>53</v>
      </c>
      <c r="C112" s="62" t="s">
        <v>153</v>
      </c>
      <c r="D112" s="62">
        <v>1</v>
      </c>
      <c r="E112" s="63">
        <v>84</v>
      </c>
      <c r="F112" s="64">
        <v>26.5</v>
      </c>
      <c r="G112" s="64">
        <v>0.5234507258895974</v>
      </c>
      <c r="H112" s="64">
        <v>39.4</v>
      </c>
      <c r="I112" s="64">
        <v>0.35347598721968748</v>
      </c>
      <c r="J112" s="64">
        <v>65.900000000000006</v>
      </c>
      <c r="K112" s="64">
        <v>0.49301014212647171</v>
      </c>
      <c r="L112" s="64">
        <v>21.2</v>
      </c>
      <c r="M112" s="64">
        <v>0.58233427511859492</v>
      </c>
      <c r="N112" s="64">
        <v>202.9</v>
      </c>
      <c r="O112" s="64">
        <v>0.45197798353051777</v>
      </c>
      <c r="P112" s="64">
        <v>74.900000000000006</v>
      </c>
      <c r="Q112" s="64">
        <v>-0.11262671171887947</v>
      </c>
      <c r="R112" s="64">
        <v>37.299999999999997</v>
      </c>
      <c r="S112" s="64">
        <v>-0.66149811546937087</v>
      </c>
      <c r="T112" s="64">
        <v>41.1</v>
      </c>
      <c r="U112" s="64">
        <v>0.25860254122764054</v>
      </c>
      <c r="V112" s="65">
        <v>0.13100000000000001</v>
      </c>
      <c r="W112" s="90">
        <v>20.399999999999999</v>
      </c>
      <c r="X112" s="75">
        <f t="shared" si="0"/>
        <v>0</v>
      </c>
      <c r="Y112" s="75">
        <f t="shared" si="1"/>
        <v>0</v>
      </c>
      <c r="Z112" s="75">
        <f t="shared" si="2"/>
        <v>0</v>
      </c>
      <c r="AA112" s="75">
        <f t="shared" si="3"/>
        <v>0</v>
      </c>
      <c r="AB112" s="75">
        <f t="shared" si="4"/>
        <v>0</v>
      </c>
      <c r="AC112" s="75">
        <f t="shared" si="5"/>
        <v>0</v>
      </c>
      <c r="AD112" s="75">
        <f t="shared" si="6"/>
        <v>0</v>
      </c>
      <c r="AE112" s="75">
        <f t="shared" si="7"/>
        <v>0</v>
      </c>
      <c r="AF112" s="75">
        <f t="shared" ref="AF112:AG112" si="116">IF(V$3="Yes",V112*V$4,0)</f>
        <v>0</v>
      </c>
      <c r="AG112" s="76">
        <f t="shared" si="116"/>
        <v>0</v>
      </c>
      <c r="AH112" s="77">
        <f t="shared" si="9"/>
        <v>0</v>
      </c>
      <c r="AI112" s="78">
        <f t="shared" si="10"/>
        <v>0</v>
      </c>
      <c r="AJ112" s="73">
        <f t="shared" si="11"/>
        <v>1.3251051273897918</v>
      </c>
    </row>
    <row r="113" spans="1:36" ht="15" x14ac:dyDescent="0.25">
      <c r="A113" s="38" t="s">
        <v>368</v>
      </c>
      <c r="B113" s="62" t="s">
        <v>25</v>
      </c>
      <c r="C113" s="62" t="s">
        <v>186</v>
      </c>
      <c r="D113" s="62">
        <v>2</v>
      </c>
      <c r="E113" s="63">
        <v>84</v>
      </c>
      <c r="F113" s="64">
        <v>20.2</v>
      </c>
      <c r="G113" s="64">
        <v>-8.9289483498743022E-2</v>
      </c>
      <c r="H113" s="64">
        <v>20.399999999999999</v>
      </c>
      <c r="I113" s="64">
        <v>-1.0123485522107551</v>
      </c>
      <c r="J113" s="64">
        <v>40.6</v>
      </c>
      <c r="K113" s="64">
        <v>-0.7181745547344297</v>
      </c>
      <c r="L113" s="64">
        <v>7.5</v>
      </c>
      <c r="M113" s="64">
        <v>-0.74836590341630271</v>
      </c>
      <c r="N113" s="64">
        <v>157.6</v>
      </c>
      <c r="O113" s="64">
        <v>-0.39928737492966693</v>
      </c>
      <c r="P113" s="64">
        <v>308.3</v>
      </c>
      <c r="Q113" s="64">
        <v>3.9972928687410687</v>
      </c>
      <c r="R113" s="64">
        <v>65.599999999999994</v>
      </c>
      <c r="S113" s="64">
        <v>2.5026188177141719E-2</v>
      </c>
      <c r="T113" s="64">
        <v>60.5</v>
      </c>
      <c r="U113" s="64">
        <v>1.2915787534372238</v>
      </c>
      <c r="V113" s="65">
        <v>0.128</v>
      </c>
      <c r="W113" s="90">
        <v>16.5</v>
      </c>
      <c r="X113" s="75">
        <f t="shared" si="0"/>
        <v>0</v>
      </c>
      <c r="Y113" s="75">
        <f t="shared" si="1"/>
        <v>0</v>
      </c>
      <c r="Z113" s="75">
        <f t="shared" si="2"/>
        <v>0</v>
      </c>
      <c r="AA113" s="75">
        <f t="shared" si="3"/>
        <v>0</v>
      </c>
      <c r="AB113" s="75">
        <f t="shared" si="4"/>
        <v>0</v>
      </c>
      <c r="AC113" s="75">
        <f t="shared" si="5"/>
        <v>0</v>
      </c>
      <c r="AD113" s="75">
        <f t="shared" si="6"/>
        <v>0</v>
      </c>
      <c r="AE113" s="75">
        <f t="shared" si="7"/>
        <v>0</v>
      </c>
      <c r="AF113" s="75">
        <f t="shared" ref="AF113:AG113" si="117">IF(V$3="Yes",V113*V$4,0)</f>
        <v>0</v>
      </c>
      <c r="AG113" s="76">
        <f t="shared" si="117"/>
        <v>0</v>
      </c>
      <c r="AH113" s="77">
        <f t="shared" si="9"/>
        <v>0</v>
      </c>
      <c r="AI113" s="78">
        <f t="shared" si="10"/>
        <v>0</v>
      </c>
      <c r="AJ113" s="73">
        <f t="shared" si="11"/>
        <v>1.2870302984794166</v>
      </c>
    </row>
    <row r="114" spans="1:36" ht="15" x14ac:dyDescent="0.25">
      <c r="A114" s="38" t="s">
        <v>237</v>
      </c>
      <c r="B114" s="62" t="s">
        <v>81</v>
      </c>
      <c r="C114" s="62" t="s">
        <v>181</v>
      </c>
      <c r="D114" s="62">
        <v>1</v>
      </c>
      <c r="E114" s="63">
        <v>84</v>
      </c>
      <c r="F114" s="64">
        <v>15.1</v>
      </c>
      <c r="G114" s="64">
        <v>-0.58531727205120909</v>
      </c>
      <c r="H114" s="64">
        <v>48.6</v>
      </c>
      <c r="I114" s="64">
        <v>1.0148226063123233</v>
      </c>
      <c r="J114" s="64">
        <v>63.7</v>
      </c>
      <c r="K114" s="64">
        <v>0.38768973370378473</v>
      </c>
      <c r="L114" s="64">
        <v>25.6</v>
      </c>
      <c r="M114" s="64">
        <v>1.0097124346480513</v>
      </c>
      <c r="N114" s="64">
        <v>189.6</v>
      </c>
      <c r="O114" s="64">
        <v>0.20204797762498913</v>
      </c>
      <c r="P114" s="64">
        <v>26.9</v>
      </c>
      <c r="Q114" s="64">
        <v>-0.95785438893429309</v>
      </c>
      <c r="R114" s="64">
        <v>86</v>
      </c>
      <c r="S114" s="64">
        <v>0.51990589822621847</v>
      </c>
      <c r="T114" s="64">
        <v>24.9</v>
      </c>
      <c r="U114" s="64">
        <v>-0.6039858421638673</v>
      </c>
      <c r="V114" s="65">
        <v>7.9000000000000001E-2</v>
      </c>
      <c r="W114" s="90">
        <v>23.75</v>
      </c>
      <c r="X114" s="75">
        <f t="shared" si="0"/>
        <v>0</v>
      </c>
      <c r="Y114" s="75">
        <f t="shared" si="1"/>
        <v>0</v>
      </c>
      <c r="Z114" s="75">
        <f t="shared" si="2"/>
        <v>0</v>
      </c>
      <c r="AA114" s="75">
        <f t="shared" si="3"/>
        <v>0</v>
      </c>
      <c r="AB114" s="75">
        <f t="shared" si="4"/>
        <v>0</v>
      </c>
      <c r="AC114" s="75">
        <f t="shared" si="5"/>
        <v>0</v>
      </c>
      <c r="AD114" s="75">
        <f t="shared" si="6"/>
        <v>0</v>
      </c>
      <c r="AE114" s="75">
        <f t="shared" si="7"/>
        <v>0</v>
      </c>
      <c r="AF114" s="75">
        <f t="shared" ref="AF114:AG114" si="118">IF(V$3="Yes",V114*V$4,0)</f>
        <v>0</v>
      </c>
      <c r="AG114" s="76">
        <f t="shared" si="118"/>
        <v>0</v>
      </c>
      <c r="AH114" s="77">
        <f t="shared" si="9"/>
        <v>0</v>
      </c>
      <c r="AI114" s="78">
        <f t="shared" si="10"/>
        <v>0</v>
      </c>
      <c r="AJ114" s="73">
        <f t="shared" si="11"/>
        <v>1.2895516211565714</v>
      </c>
    </row>
    <row r="115" spans="1:36" ht="15" x14ac:dyDescent="0.25">
      <c r="A115" s="38" t="s">
        <v>243</v>
      </c>
      <c r="B115" s="62" t="s">
        <v>23</v>
      </c>
      <c r="C115" s="62" t="s">
        <v>181</v>
      </c>
      <c r="D115" s="62">
        <v>1</v>
      </c>
      <c r="E115" s="63">
        <v>84</v>
      </c>
      <c r="F115" s="64">
        <v>12.6</v>
      </c>
      <c r="G115" s="64">
        <v>-0.82846814879261421</v>
      </c>
      <c r="H115" s="64">
        <v>48.4</v>
      </c>
      <c r="I115" s="64">
        <v>1.0004455058972654</v>
      </c>
      <c r="J115" s="64">
        <v>61</v>
      </c>
      <c r="K115" s="64">
        <v>0.25843286882139566</v>
      </c>
      <c r="L115" s="64">
        <v>20</v>
      </c>
      <c r="M115" s="64">
        <v>0.46577659524692477</v>
      </c>
      <c r="N115" s="64">
        <v>177.8</v>
      </c>
      <c r="O115" s="64">
        <v>-1.9694433629540403E-2</v>
      </c>
      <c r="P115" s="64">
        <v>43.9</v>
      </c>
      <c r="Q115" s="64">
        <v>-0.6585029199205007</v>
      </c>
      <c r="R115" s="64">
        <v>123.3</v>
      </c>
      <c r="S115" s="64">
        <v>1.4247594857179118</v>
      </c>
      <c r="T115" s="64">
        <v>40.5</v>
      </c>
      <c r="U115" s="64">
        <v>0.22665482332425121</v>
      </c>
      <c r="V115" s="65">
        <v>7.0999999999999994E-2</v>
      </c>
      <c r="W115" s="90">
        <v>24.75</v>
      </c>
      <c r="X115" s="75">
        <f t="shared" si="0"/>
        <v>0</v>
      </c>
      <c r="Y115" s="75">
        <f t="shared" si="1"/>
        <v>0</v>
      </c>
      <c r="Z115" s="75">
        <f t="shared" si="2"/>
        <v>0</v>
      </c>
      <c r="AA115" s="75">
        <f t="shared" si="3"/>
        <v>0</v>
      </c>
      <c r="AB115" s="75">
        <f t="shared" si="4"/>
        <v>0</v>
      </c>
      <c r="AC115" s="75">
        <f t="shared" si="5"/>
        <v>0</v>
      </c>
      <c r="AD115" s="75">
        <f t="shared" si="6"/>
        <v>0</v>
      </c>
      <c r="AE115" s="75">
        <f t="shared" si="7"/>
        <v>0</v>
      </c>
      <c r="AF115" s="75">
        <f t="shared" ref="AF115:AG115" si="119">IF(V$3="Yes",V115*V$4,0)</f>
        <v>0</v>
      </c>
      <c r="AG115" s="76">
        <f t="shared" si="119"/>
        <v>0</v>
      </c>
      <c r="AH115" s="77">
        <f t="shared" si="9"/>
        <v>0</v>
      </c>
      <c r="AI115" s="78">
        <f t="shared" si="10"/>
        <v>0</v>
      </c>
      <c r="AJ115" s="73">
        <f t="shared" si="11"/>
        <v>1.2714212725851366</v>
      </c>
    </row>
    <row r="116" spans="1:36" ht="15" x14ac:dyDescent="0.25">
      <c r="A116" s="38" t="s">
        <v>322</v>
      </c>
      <c r="B116" s="62" t="s">
        <v>25</v>
      </c>
      <c r="C116" s="62" t="s">
        <v>186</v>
      </c>
      <c r="D116" s="62">
        <v>1</v>
      </c>
      <c r="E116" s="63">
        <v>84</v>
      </c>
      <c r="F116" s="64">
        <v>23.8</v>
      </c>
      <c r="G116" s="64">
        <v>0.26084777900888034</v>
      </c>
      <c r="H116" s="64">
        <v>42.7</v>
      </c>
      <c r="I116" s="64">
        <v>0.59069814406813304</v>
      </c>
      <c r="J116" s="64">
        <v>66.5</v>
      </c>
      <c r="K116" s="64">
        <v>0.52173388987811309</v>
      </c>
      <c r="L116" s="64">
        <v>20.9</v>
      </c>
      <c r="M116" s="64">
        <v>0.55319485515067734</v>
      </c>
      <c r="N116" s="64">
        <v>185.8</v>
      </c>
      <c r="O116" s="64">
        <v>0.1306394045091239</v>
      </c>
      <c r="P116" s="64">
        <v>93.3</v>
      </c>
      <c r="Q116" s="64">
        <v>0.21137723121369567</v>
      </c>
      <c r="R116" s="64">
        <v>39.5</v>
      </c>
      <c r="S116" s="64">
        <v>-0.6081287349738822</v>
      </c>
      <c r="T116" s="64">
        <v>29.8</v>
      </c>
      <c r="U116" s="64">
        <v>-0.34307947928618898</v>
      </c>
      <c r="V116" s="65">
        <v>0.128</v>
      </c>
      <c r="W116" s="90">
        <v>18.600000000000001</v>
      </c>
      <c r="X116" s="75">
        <f t="shared" si="0"/>
        <v>0</v>
      </c>
      <c r="Y116" s="75">
        <f t="shared" si="1"/>
        <v>0</v>
      </c>
      <c r="Z116" s="75">
        <f t="shared" si="2"/>
        <v>0</v>
      </c>
      <c r="AA116" s="75">
        <f t="shared" si="3"/>
        <v>0</v>
      </c>
      <c r="AB116" s="75">
        <f t="shared" si="4"/>
        <v>0</v>
      </c>
      <c r="AC116" s="75">
        <f t="shared" si="5"/>
        <v>0</v>
      </c>
      <c r="AD116" s="75">
        <f t="shared" si="6"/>
        <v>0</v>
      </c>
      <c r="AE116" s="75">
        <f t="shared" si="7"/>
        <v>0</v>
      </c>
      <c r="AF116" s="75">
        <f t="shared" ref="AF116:AG116" si="120">IF(V$3="Yes",V116*V$4,0)</f>
        <v>0</v>
      </c>
      <c r="AG116" s="76">
        <f t="shared" si="120"/>
        <v>0</v>
      </c>
      <c r="AH116" s="77">
        <f t="shared" si="9"/>
        <v>0</v>
      </c>
      <c r="AI116" s="78">
        <f t="shared" si="10"/>
        <v>0</v>
      </c>
      <c r="AJ116" s="73">
        <f t="shared" si="11"/>
        <v>1.2597080927686024</v>
      </c>
    </row>
    <row r="117" spans="1:36" ht="15" x14ac:dyDescent="0.25">
      <c r="A117" s="38" t="s">
        <v>282</v>
      </c>
      <c r="B117" s="62" t="s">
        <v>43</v>
      </c>
      <c r="C117" s="62" t="s">
        <v>181</v>
      </c>
      <c r="D117" s="62">
        <v>1</v>
      </c>
      <c r="E117" s="63">
        <v>84</v>
      </c>
      <c r="F117" s="64">
        <v>11.7</v>
      </c>
      <c r="G117" s="64">
        <v>-0.91600246441951982</v>
      </c>
      <c r="H117" s="64">
        <v>40.4</v>
      </c>
      <c r="I117" s="64">
        <v>0.4253614892949738</v>
      </c>
      <c r="J117" s="64">
        <v>52.1</v>
      </c>
      <c r="K117" s="64">
        <v>-0.16763605616129287</v>
      </c>
      <c r="L117" s="64">
        <v>21.9</v>
      </c>
      <c r="M117" s="64">
        <v>0.65032625504373531</v>
      </c>
      <c r="N117" s="64">
        <v>177.6</v>
      </c>
      <c r="O117" s="64">
        <v>-2.3452779583007025E-2</v>
      </c>
      <c r="P117" s="64">
        <v>99.1</v>
      </c>
      <c r="Q117" s="64">
        <v>0.3135089088772246</v>
      </c>
      <c r="R117" s="64">
        <v>102.6</v>
      </c>
      <c r="S117" s="64">
        <v>0.92260213287399606</v>
      </c>
      <c r="T117" s="64">
        <v>30.8</v>
      </c>
      <c r="U117" s="64">
        <v>-0.28983328278054021</v>
      </c>
      <c r="V117" s="65">
        <v>6.6000000000000003E-2</v>
      </c>
      <c r="W117" s="90">
        <v>23.25</v>
      </c>
      <c r="X117" s="75">
        <f t="shared" si="0"/>
        <v>0</v>
      </c>
      <c r="Y117" s="75">
        <f t="shared" si="1"/>
        <v>0</v>
      </c>
      <c r="Z117" s="75">
        <f t="shared" si="2"/>
        <v>0</v>
      </c>
      <c r="AA117" s="75">
        <f t="shared" si="3"/>
        <v>0</v>
      </c>
      <c r="AB117" s="75">
        <f t="shared" si="4"/>
        <v>0</v>
      </c>
      <c r="AC117" s="75">
        <f t="shared" si="5"/>
        <v>0</v>
      </c>
      <c r="AD117" s="75">
        <f t="shared" si="6"/>
        <v>0</v>
      </c>
      <c r="AE117" s="75">
        <f t="shared" si="7"/>
        <v>0</v>
      </c>
      <c r="AF117" s="75">
        <f t="shared" ref="AF117:AG117" si="121">IF(V$3="Yes",V117*V$4,0)</f>
        <v>0</v>
      </c>
      <c r="AG117" s="76">
        <f t="shared" si="121"/>
        <v>0</v>
      </c>
      <c r="AH117" s="77">
        <f t="shared" si="9"/>
        <v>0</v>
      </c>
      <c r="AI117" s="78">
        <f t="shared" si="10"/>
        <v>0</v>
      </c>
      <c r="AJ117" s="73">
        <f t="shared" si="11"/>
        <v>1.2221648169747024</v>
      </c>
    </row>
    <row r="118" spans="1:36" ht="15" x14ac:dyDescent="0.25">
      <c r="A118" s="38" t="s">
        <v>264</v>
      </c>
      <c r="B118" s="62" t="s">
        <v>19</v>
      </c>
      <c r="C118" s="62" t="s">
        <v>179</v>
      </c>
      <c r="D118" s="62">
        <v>1</v>
      </c>
      <c r="E118" s="63">
        <v>84</v>
      </c>
      <c r="F118" s="64">
        <v>27.8</v>
      </c>
      <c r="G118" s="64">
        <v>0.649889181795128</v>
      </c>
      <c r="H118" s="64">
        <v>41.7</v>
      </c>
      <c r="I118" s="64">
        <v>0.51881264199284616</v>
      </c>
      <c r="J118" s="64">
        <v>69.400000000000006</v>
      </c>
      <c r="K118" s="64">
        <v>0.66056533734438316</v>
      </c>
      <c r="L118" s="64">
        <v>23.2</v>
      </c>
      <c r="M118" s="64">
        <v>0.77659707490471142</v>
      </c>
      <c r="N118" s="64">
        <v>224.8</v>
      </c>
      <c r="O118" s="64">
        <v>0.86351686543511108</v>
      </c>
      <c r="P118" s="64">
        <v>19.2</v>
      </c>
      <c r="Q118" s="64">
        <v>-1.0934429954875988</v>
      </c>
      <c r="R118" s="64">
        <v>27.9</v>
      </c>
      <c r="S118" s="64">
        <v>-0.88953092304100401</v>
      </c>
      <c r="T118" s="64">
        <v>16</v>
      </c>
      <c r="U118" s="64">
        <v>-1.0778769910641399</v>
      </c>
      <c r="V118" s="65">
        <v>0.124</v>
      </c>
      <c r="W118" s="90">
        <v>17.25</v>
      </c>
      <c r="X118" s="75">
        <f t="shared" si="0"/>
        <v>0</v>
      </c>
      <c r="Y118" s="75">
        <f t="shared" si="1"/>
        <v>0</v>
      </c>
      <c r="Z118" s="75">
        <f t="shared" si="2"/>
        <v>0</v>
      </c>
      <c r="AA118" s="75">
        <f t="shared" si="3"/>
        <v>0</v>
      </c>
      <c r="AB118" s="75">
        <f t="shared" si="4"/>
        <v>0</v>
      </c>
      <c r="AC118" s="75">
        <f t="shared" si="5"/>
        <v>0</v>
      </c>
      <c r="AD118" s="75">
        <f t="shared" si="6"/>
        <v>0</v>
      </c>
      <c r="AE118" s="75">
        <f t="shared" si="7"/>
        <v>0</v>
      </c>
      <c r="AF118" s="75">
        <f t="shared" ref="AF118:AG118" si="122">IF(V$3="Yes",V118*V$4,0)</f>
        <v>0</v>
      </c>
      <c r="AG118" s="76">
        <f t="shared" si="122"/>
        <v>0</v>
      </c>
      <c r="AH118" s="77">
        <f t="shared" si="9"/>
        <v>0</v>
      </c>
      <c r="AI118" s="78">
        <f t="shared" si="10"/>
        <v>0</v>
      </c>
      <c r="AJ118" s="73">
        <f t="shared" si="11"/>
        <v>1.1667878631220387</v>
      </c>
    </row>
    <row r="119" spans="1:36" ht="15" x14ac:dyDescent="0.25">
      <c r="A119" s="38" t="s">
        <v>273</v>
      </c>
      <c r="B119" s="62" t="s">
        <v>32</v>
      </c>
      <c r="C119" s="62" t="s">
        <v>196</v>
      </c>
      <c r="D119" s="62">
        <v>1</v>
      </c>
      <c r="E119" s="63">
        <v>84</v>
      </c>
      <c r="F119" s="64">
        <v>27.2</v>
      </c>
      <c r="G119" s="64">
        <v>0.59153297137719119</v>
      </c>
      <c r="H119" s="64">
        <v>44.5</v>
      </c>
      <c r="I119" s="64">
        <v>0.72009204780364833</v>
      </c>
      <c r="J119" s="64">
        <v>71.7</v>
      </c>
      <c r="K119" s="64">
        <v>0.77067303705901047</v>
      </c>
      <c r="L119" s="64">
        <v>21.5</v>
      </c>
      <c r="M119" s="64">
        <v>0.61147369508651217</v>
      </c>
      <c r="N119" s="64">
        <v>191.3</v>
      </c>
      <c r="O119" s="64">
        <v>0.23399391822945595</v>
      </c>
      <c r="P119" s="64">
        <v>24.9</v>
      </c>
      <c r="Q119" s="64">
        <v>-0.99307220881826852</v>
      </c>
      <c r="R119" s="64">
        <v>49.8</v>
      </c>
      <c r="S119" s="64">
        <v>-0.35826299901773084</v>
      </c>
      <c r="T119" s="64">
        <v>19.5</v>
      </c>
      <c r="U119" s="64">
        <v>-0.89151530329437001</v>
      </c>
      <c r="V119" s="65">
        <v>0.14199999999999999</v>
      </c>
      <c r="W119" s="90">
        <v>19.7</v>
      </c>
      <c r="X119" s="75">
        <f t="shared" si="0"/>
        <v>0</v>
      </c>
      <c r="Y119" s="75">
        <f t="shared" si="1"/>
        <v>0</v>
      </c>
      <c r="Z119" s="75">
        <f t="shared" si="2"/>
        <v>0</v>
      </c>
      <c r="AA119" s="75">
        <f t="shared" si="3"/>
        <v>0</v>
      </c>
      <c r="AB119" s="75">
        <f t="shared" si="4"/>
        <v>0</v>
      </c>
      <c r="AC119" s="75">
        <f t="shared" si="5"/>
        <v>0</v>
      </c>
      <c r="AD119" s="75">
        <f t="shared" si="6"/>
        <v>0</v>
      </c>
      <c r="AE119" s="75">
        <f t="shared" si="7"/>
        <v>0</v>
      </c>
      <c r="AF119" s="75">
        <f t="shared" ref="AF119:AG119" si="123">IF(V$3="Yes",V119*V$4,0)</f>
        <v>0</v>
      </c>
      <c r="AG119" s="76">
        <f t="shared" si="123"/>
        <v>0</v>
      </c>
      <c r="AH119" s="77">
        <f t="shared" si="9"/>
        <v>0</v>
      </c>
      <c r="AI119" s="78">
        <f t="shared" si="10"/>
        <v>0</v>
      </c>
      <c r="AJ119" s="73">
        <f t="shared" si="11"/>
        <v>1.0611916120907789</v>
      </c>
    </row>
    <row r="120" spans="1:36" ht="15" x14ac:dyDescent="0.25">
      <c r="A120" s="38" t="s">
        <v>286</v>
      </c>
      <c r="B120" s="62" t="s">
        <v>63</v>
      </c>
      <c r="C120" s="62" t="s">
        <v>179</v>
      </c>
      <c r="D120" s="62">
        <v>1</v>
      </c>
      <c r="E120" s="63">
        <v>84</v>
      </c>
      <c r="F120" s="64">
        <v>27</v>
      </c>
      <c r="G120" s="64">
        <v>0.57208090123787869</v>
      </c>
      <c r="H120" s="64">
        <v>31.3</v>
      </c>
      <c r="I120" s="64">
        <v>-0.2287965795901328</v>
      </c>
      <c r="J120" s="64">
        <v>58.3</v>
      </c>
      <c r="K120" s="64">
        <v>0.12917600393900697</v>
      </c>
      <c r="L120" s="64">
        <v>19</v>
      </c>
      <c r="M120" s="64">
        <v>0.36864519535386675</v>
      </c>
      <c r="N120" s="64">
        <v>222.8</v>
      </c>
      <c r="O120" s="64">
        <v>0.82593340590044551</v>
      </c>
      <c r="P120" s="64">
        <v>97.4</v>
      </c>
      <c r="Q120" s="64">
        <v>0.28357376197584544</v>
      </c>
      <c r="R120" s="64">
        <v>23.5</v>
      </c>
      <c r="S120" s="64">
        <v>-0.99626968403198135</v>
      </c>
      <c r="T120" s="64">
        <v>38.700000000000003</v>
      </c>
      <c r="U120" s="64">
        <v>0.13081166961408391</v>
      </c>
      <c r="V120" s="65">
        <v>0.121</v>
      </c>
      <c r="W120" s="90">
        <v>17.350000000000001</v>
      </c>
      <c r="X120" s="75">
        <f t="shared" si="0"/>
        <v>0</v>
      </c>
      <c r="Y120" s="75">
        <f t="shared" si="1"/>
        <v>0</v>
      </c>
      <c r="Z120" s="75">
        <f t="shared" si="2"/>
        <v>0</v>
      </c>
      <c r="AA120" s="75">
        <f t="shared" si="3"/>
        <v>0</v>
      </c>
      <c r="AB120" s="75">
        <f t="shared" si="4"/>
        <v>0</v>
      </c>
      <c r="AC120" s="75">
        <f t="shared" si="5"/>
        <v>0</v>
      </c>
      <c r="AD120" s="75">
        <f t="shared" si="6"/>
        <v>0</v>
      </c>
      <c r="AE120" s="75">
        <f t="shared" si="7"/>
        <v>0</v>
      </c>
      <c r="AF120" s="75">
        <f t="shared" ref="AF120:AG120" si="124">IF(V$3="Yes",V120*V$4,0)</f>
        <v>0</v>
      </c>
      <c r="AG120" s="76">
        <f t="shared" si="124"/>
        <v>0</v>
      </c>
      <c r="AH120" s="77">
        <f t="shared" si="9"/>
        <v>0</v>
      </c>
      <c r="AI120" s="78">
        <f t="shared" si="10"/>
        <v>0</v>
      </c>
      <c r="AJ120" s="73">
        <f t="shared" si="11"/>
        <v>0.9905092027107103</v>
      </c>
    </row>
    <row r="121" spans="1:36" ht="15" x14ac:dyDescent="0.25">
      <c r="A121" s="38" t="s">
        <v>415</v>
      </c>
      <c r="B121" s="62" t="s">
        <v>77</v>
      </c>
      <c r="C121" s="62" t="s">
        <v>179</v>
      </c>
      <c r="D121" s="62">
        <v>1</v>
      </c>
      <c r="E121" s="63">
        <v>84</v>
      </c>
      <c r="F121" s="64">
        <v>23.3</v>
      </c>
      <c r="G121" s="64">
        <v>0.21221760366059944</v>
      </c>
      <c r="H121" s="64">
        <v>26</v>
      </c>
      <c r="I121" s="64">
        <v>-0.6097897405891507</v>
      </c>
      <c r="J121" s="64">
        <v>49.2</v>
      </c>
      <c r="K121" s="64">
        <v>-0.30646750362756192</v>
      </c>
      <c r="L121" s="64">
        <v>16</v>
      </c>
      <c r="M121" s="64">
        <v>7.7250995674692097E-2</v>
      </c>
      <c r="N121" s="64">
        <v>210</v>
      </c>
      <c r="O121" s="64">
        <v>0.58539926487858229</v>
      </c>
      <c r="P121" s="64">
        <v>154.1</v>
      </c>
      <c r="Q121" s="64">
        <v>1.2819989556865521</v>
      </c>
      <c r="R121" s="64">
        <v>41.6</v>
      </c>
      <c r="S121" s="64">
        <v>-0.55718523541000675</v>
      </c>
      <c r="T121" s="64">
        <v>26.5</v>
      </c>
      <c r="U121" s="64">
        <v>-0.51879192775482963</v>
      </c>
      <c r="V121" s="65">
        <v>0.111</v>
      </c>
      <c r="W121" s="90">
        <v>16.899999999999999</v>
      </c>
      <c r="X121" s="75">
        <f t="shared" si="0"/>
        <v>0</v>
      </c>
      <c r="Y121" s="75">
        <f t="shared" si="1"/>
        <v>0</v>
      </c>
      <c r="Z121" s="75">
        <f t="shared" si="2"/>
        <v>0</v>
      </c>
      <c r="AA121" s="75">
        <f t="shared" si="3"/>
        <v>0</v>
      </c>
      <c r="AB121" s="75">
        <f t="shared" si="4"/>
        <v>0</v>
      </c>
      <c r="AC121" s="75">
        <f t="shared" si="5"/>
        <v>0</v>
      </c>
      <c r="AD121" s="75">
        <f t="shared" si="6"/>
        <v>0</v>
      </c>
      <c r="AE121" s="75">
        <f t="shared" si="7"/>
        <v>0</v>
      </c>
      <c r="AF121" s="75">
        <f t="shared" ref="AF121:AG121" si="125">IF(V$3="Yes",V121*V$4,0)</f>
        <v>0</v>
      </c>
      <c r="AG121" s="76">
        <f t="shared" si="125"/>
        <v>0</v>
      </c>
      <c r="AH121" s="77">
        <f t="shared" si="9"/>
        <v>0</v>
      </c>
      <c r="AI121" s="78">
        <f t="shared" si="10"/>
        <v>0</v>
      </c>
      <c r="AJ121" s="73">
        <f t="shared" si="11"/>
        <v>0.9463573318071431</v>
      </c>
    </row>
    <row r="122" spans="1:36" ht="15" x14ac:dyDescent="0.25">
      <c r="A122" s="38" t="s">
        <v>321</v>
      </c>
      <c r="B122" s="62" t="s">
        <v>23</v>
      </c>
      <c r="C122" s="62" t="s">
        <v>196</v>
      </c>
      <c r="D122" s="62">
        <v>1</v>
      </c>
      <c r="E122" s="63">
        <v>84</v>
      </c>
      <c r="F122" s="64">
        <v>32.299999999999997</v>
      </c>
      <c r="G122" s="64">
        <v>1.0875607599296571</v>
      </c>
      <c r="H122" s="64">
        <v>35.5</v>
      </c>
      <c r="I122" s="64">
        <v>7.3122529126070368E-2</v>
      </c>
      <c r="J122" s="64">
        <v>67.8</v>
      </c>
      <c r="K122" s="64">
        <v>0.58396867667333763</v>
      </c>
      <c r="L122" s="64">
        <v>25</v>
      </c>
      <c r="M122" s="64">
        <v>0.95143359471221611</v>
      </c>
      <c r="N122" s="64">
        <v>176.5</v>
      </c>
      <c r="O122" s="64">
        <v>-4.4123682327072894E-2</v>
      </c>
      <c r="P122" s="64">
        <v>26.3</v>
      </c>
      <c r="Q122" s="64">
        <v>-0.96841973489948563</v>
      </c>
      <c r="R122" s="64">
        <v>43.4</v>
      </c>
      <c r="S122" s="64">
        <v>-0.51351937864097064</v>
      </c>
      <c r="T122" s="64">
        <v>27.4</v>
      </c>
      <c r="U122" s="64">
        <v>-0.47087035089974583</v>
      </c>
      <c r="V122" s="65">
        <v>0.183</v>
      </c>
      <c r="W122" s="90">
        <v>18.95</v>
      </c>
      <c r="X122" s="75">
        <f t="shared" si="0"/>
        <v>0</v>
      </c>
      <c r="Y122" s="75">
        <f t="shared" si="1"/>
        <v>0</v>
      </c>
      <c r="Z122" s="75">
        <f t="shared" si="2"/>
        <v>0</v>
      </c>
      <c r="AA122" s="75">
        <f t="shared" si="3"/>
        <v>0</v>
      </c>
      <c r="AB122" s="75">
        <f t="shared" si="4"/>
        <v>0</v>
      </c>
      <c r="AC122" s="75">
        <f t="shared" si="5"/>
        <v>0</v>
      </c>
      <c r="AD122" s="75">
        <f t="shared" si="6"/>
        <v>0</v>
      </c>
      <c r="AE122" s="75">
        <f t="shared" si="7"/>
        <v>0</v>
      </c>
      <c r="AF122" s="75">
        <f t="shared" ref="AF122:AG122" si="126">IF(V$3="Yes",V122*V$4,0)</f>
        <v>0</v>
      </c>
      <c r="AG122" s="76">
        <f t="shared" si="126"/>
        <v>0</v>
      </c>
      <c r="AH122" s="77">
        <f t="shared" si="9"/>
        <v>0</v>
      </c>
      <c r="AI122" s="78">
        <f t="shared" si="10"/>
        <v>0</v>
      </c>
      <c r="AJ122" s="73">
        <f t="shared" si="11"/>
        <v>0.93814743471864714</v>
      </c>
    </row>
    <row r="123" spans="1:36" ht="15" x14ac:dyDescent="0.25">
      <c r="A123" s="38" t="s">
        <v>300</v>
      </c>
      <c r="B123" s="62" t="s">
        <v>47</v>
      </c>
      <c r="C123" s="62" t="s">
        <v>179</v>
      </c>
      <c r="D123" s="62">
        <v>2</v>
      </c>
      <c r="E123" s="63">
        <v>84</v>
      </c>
      <c r="F123" s="64">
        <v>25.1</v>
      </c>
      <c r="G123" s="64">
        <v>0.38728623491441094</v>
      </c>
      <c r="H123" s="64">
        <v>41.8</v>
      </c>
      <c r="I123" s="64">
        <v>0.52600119220037489</v>
      </c>
      <c r="J123" s="64">
        <v>66.900000000000006</v>
      </c>
      <c r="K123" s="64">
        <v>0.54088305504587519</v>
      </c>
      <c r="L123" s="64">
        <v>15.8</v>
      </c>
      <c r="M123" s="64">
        <v>5.7824715696080525E-2</v>
      </c>
      <c r="N123" s="64">
        <v>210.1</v>
      </c>
      <c r="O123" s="64">
        <v>0.58727843785531564</v>
      </c>
      <c r="P123" s="64">
        <v>86.2</v>
      </c>
      <c r="Q123" s="64">
        <v>8.6353970625582505E-2</v>
      </c>
      <c r="R123" s="64">
        <v>29.4</v>
      </c>
      <c r="S123" s="64">
        <v>-0.85314270906680734</v>
      </c>
      <c r="T123" s="64">
        <v>45.5</v>
      </c>
      <c r="U123" s="64">
        <v>0.49288580585249425</v>
      </c>
      <c r="V123" s="65">
        <v>0.11899999999999999</v>
      </c>
      <c r="W123" s="90">
        <v>17.5</v>
      </c>
      <c r="X123" s="75">
        <f t="shared" si="0"/>
        <v>0</v>
      </c>
      <c r="Y123" s="75">
        <f t="shared" si="1"/>
        <v>0</v>
      </c>
      <c r="Z123" s="75">
        <f t="shared" si="2"/>
        <v>0</v>
      </c>
      <c r="AA123" s="75">
        <f t="shared" si="3"/>
        <v>0</v>
      </c>
      <c r="AB123" s="75">
        <f t="shared" si="4"/>
        <v>0</v>
      </c>
      <c r="AC123" s="75">
        <f t="shared" si="5"/>
        <v>0</v>
      </c>
      <c r="AD123" s="75">
        <f t="shared" si="6"/>
        <v>0</v>
      </c>
      <c r="AE123" s="75">
        <f t="shared" si="7"/>
        <v>0</v>
      </c>
      <c r="AF123" s="75">
        <f t="shared" ref="AF123:AG123" si="127">IF(V$3="Yes",V123*V$4,0)</f>
        <v>0</v>
      </c>
      <c r="AG123" s="76">
        <f t="shared" si="127"/>
        <v>0</v>
      </c>
      <c r="AH123" s="77">
        <f t="shared" si="9"/>
        <v>0</v>
      </c>
      <c r="AI123" s="78">
        <f t="shared" si="10"/>
        <v>0</v>
      </c>
      <c r="AJ123" s="73">
        <f t="shared" si="11"/>
        <v>0.91279181113012875</v>
      </c>
    </row>
    <row r="124" spans="1:36" ht="15" x14ac:dyDescent="0.25">
      <c r="A124" s="38" t="s">
        <v>299</v>
      </c>
      <c r="B124" s="62" t="s">
        <v>43</v>
      </c>
      <c r="C124" s="62" t="s">
        <v>153</v>
      </c>
      <c r="D124" s="62">
        <v>2</v>
      </c>
      <c r="E124" s="63">
        <v>84</v>
      </c>
      <c r="F124" s="64">
        <v>23.3</v>
      </c>
      <c r="G124" s="64">
        <v>0.21221760366059944</v>
      </c>
      <c r="H124" s="64">
        <v>32.700000000000003</v>
      </c>
      <c r="I124" s="64">
        <v>-0.12815687668473122</v>
      </c>
      <c r="J124" s="64">
        <v>56.1</v>
      </c>
      <c r="K124" s="64">
        <v>2.3855595516320365E-2</v>
      </c>
      <c r="L124" s="64">
        <v>9.5</v>
      </c>
      <c r="M124" s="64">
        <v>-0.55410310363018622</v>
      </c>
      <c r="N124" s="64">
        <v>218.5</v>
      </c>
      <c r="O124" s="64">
        <v>0.7451289679009131</v>
      </c>
      <c r="P124" s="64">
        <v>150</v>
      </c>
      <c r="Q124" s="64">
        <v>1.2098024249244028</v>
      </c>
      <c r="R124" s="64">
        <v>45.6</v>
      </c>
      <c r="S124" s="64">
        <v>-0.46014999814548174</v>
      </c>
      <c r="T124" s="64">
        <v>83.9</v>
      </c>
      <c r="U124" s="64">
        <v>2.5375397516694025</v>
      </c>
      <c r="V124" s="65">
        <v>0.107</v>
      </c>
      <c r="W124" s="90">
        <v>17.399999999999999</v>
      </c>
      <c r="X124" s="75">
        <f t="shared" si="0"/>
        <v>0</v>
      </c>
      <c r="Y124" s="75">
        <f t="shared" si="1"/>
        <v>0</v>
      </c>
      <c r="Z124" s="75">
        <f t="shared" si="2"/>
        <v>0</v>
      </c>
      <c r="AA124" s="75">
        <f t="shared" si="3"/>
        <v>0</v>
      </c>
      <c r="AB124" s="75">
        <f t="shared" si="4"/>
        <v>0</v>
      </c>
      <c r="AC124" s="75">
        <f t="shared" si="5"/>
        <v>0</v>
      </c>
      <c r="AD124" s="75">
        <f t="shared" si="6"/>
        <v>0</v>
      </c>
      <c r="AE124" s="75">
        <f t="shared" si="7"/>
        <v>0</v>
      </c>
      <c r="AF124" s="75">
        <f t="shared" ref="AF124:AG124" si="128">IF(V$3="Yes",V124*V$4,0)</f>
        <v>0</v>
      </c>
      <c r="AG124" s="76">
        <f t="shared" si="128"/>
        <v>0</v>
      </c>
      <c r="AH124" s="77">
        <f t="shared" si="9"/>
        <v>0</v>
      </c>
      <c r="AI124" s="78">
        <f t="shared" si="10"/>
        <v>0</v>
      </c>
      <c r="AJ124" s="73">
        <f t="shared" si="11"/>
        <v>0.91558522535066544</v>
      </c>
    </row>
    <row r="125" spans="1:36" ht="15" x14ac:dyDescent="0.25">
      <c r="A125" s="38" t="s">
        <v>311</v>
      </c>
      <c r="B125" s="62" t="s">
        <v>63</v>
      </c>
      <c r="C125" s="62" t="s">
        <v>203</v>
      </c>
      <c r="D125" s="62">
        <v>1</v>
      </c>
      <c r="E125" s="63">
        <v>84</v>
      </c>
      <c r="F125" s="64">
        <v>24.4</v>
      </c>
      <c r="G125" s="64">
        <v>0.31920398942681716</v>
      </c>
      <c r="H125" s="64">
        <v>45.9</v>
      </c>
      <c r="I125" s="64">
        <v>0.8207317507090488</v>
      </c>
      <c r="J125" s="64">
        <v>70.3</v>
      </c>
      <c r="K125" s="64">
        <v>0.7036509589718456</v>
      </c>
      <c r="L125" s="64">
        <v>25.1</v>
      </c>
      <c r="M125" s="64">
        <v>0.9611467347015219</v>
      </c>
      <c r="N125" s="64">
        <v>179.9</v>
      </c>
      <c r="O125" s="64">
        <v>1.9768198881859118E-2</v>
      </c>
      <c r="P125" s="64">
        <v>46</v>
      </c>
      <c r="Q125" s="64">
        <v>-0.6215242090423263</v>
      </c>
      <c r="R125" s="64">
        <v>26.9</v>
      </c>
      <c r="S125" s="64">
        <v>-0.91378973235713534</v>
      </c>
      <c r="T125" s="64">
        <v>52.5</v>
      </c>
      <c r="U125" s="64">
        <v>0.8656091813920348</v>
      </c>
      <c r="V125" s="65">
        <v>0.13500000000000001</v>
      </c>
      <c r="W125" s="90">
        <v>18.600000000000001</v>
      </c>
      <c r="X125" s="75">
        <f t="shared" si="0"/>
        <v>0</v>
      </c>
      <c r="Y125" s="75">
        <f t="shared" si="1"/>
        <v>0</v>
      </c>
      <c r="Z125" s="75">
        <f t="shared" si="2"/>
        <v>0</v>
      </c>
      <c r="AA125" s="75">
        <f t="shared" si="3"/>
        <v>0</v>
      </c>
      <c r="AB125" s="75">
        <f t="shared" si="4"/>
        <v>0</v>
      </c>
      <c r="AC125" s="75">
        <f t="shared" si="5"/>
        <v>0</v>
      </c>
      <c r="AD125" s="75">
        <f t="shared" si="6"/>
        <v>0</v>
      </c>
      <c r="AE125" s="75">
        <f t="shared" si="7"/>
        <v>0</v>
      </c>
      <c r="AF125" s="75">
        <f t="shared" ref="AF125:AG125" si="129">IF(V$3="Yes",V125*V$4,0)</f>
        <v>0</v>
      </c>
      <c r="AG125" s="76">
        <f t="shared" si="129"/>
        <v>0</v>
      </c>
      <c r="AH125" s="77">
        <f t="shared" si="9"/>
        <v>0</v>
      </c>
      <c r="AI125" s="78">
        <f t="shared" si="10"/>
        <v>0</v>
      </c>
      <c r="AJ125" s="73">
        <f t="shared" si="11"/>
        <v>0.86710319887256548</v>
      </c>
    </row>
    <row r="126" spans="1:36" ht="15" x14ac:dyDescent="0.25">
      <c r="A126" s="38" t="s">
        <v>249</v>
      </c>
      <c r="B126" s="62" t="s">
        <v>41</v>
      </c>
      <c r="C126" s="62" t="s">
        <v>181</v>
      </c>
      <c r="D126" s="62">
        <v>2</v>
      </c>
      <c r="E126" s="63">
        <v>84</v>
      </c>
      <c r="F126" s="64">
        <v>13</v>
      </c>
      <c r="G126" s="64">
        <v>-0.78956400851398922</v>
      </c>
      <c r="H126" s="64">
        <v>33.4</v>
      </c>
      <c r="I126" s="64">
        <v>-7.7837025232031481E-2</v>
      </c>
      <c r="J126" s="64">
        <v>46.4</v>
      </c>
      <c r="K126" s="64">
        <v>-0.44051165980189094</v>
      </c>
      <c r="L126" s="64">
        <v>9.3000000000000007</v>
      </c>
      <c r="M126" s="64">
        <v>-0.57352938360879779</v>
      </c>
      <c r="N126" s="64">
        <v>189.5</v>
      </c>
      <c r="O126" s="64">
        <v>0.20016880464825582</v>
      </c>
      <c r="P126" s="64">
        <v>68.099999999999994</v>
      </c>
      <c r="Q126" s="64">
        <v>-0.23236729932439679</v>
      </c>
      <c r="R126" s="64">
        <v>178.5</v>
      </c>
      <c r="S126" s="64">
        <v>2.7638457599683544</v>
      </c>
      <c r="T126" s="64">
        <v>35.299999999999997</v>
      </c>
      <c r="U126" s="64">
        <v>-5.0225398505121636E-2</v>
      </c>
      <c r="V126" s="65">
        <v>6.9000000000000006E-2</v>
      </c>
      <c r="W126" s="90">
        <v>22.65</v>
      </c>
      <c r="X126" s="75">
        <f t="shared" si="0"/>
        <v>0</v>
      </c>
      <c r="Y126" s="75">
        <f t="shared" si="1"/>
        <v>0</v>
      </c>
      <c r="Z126" s="75">
        <f t="shared" si="2"/>
        <v>0</v>
      </c>
      <c r="AA126" s="75">
        <f t="shared" si="3"/>
        <v>0</v>
      </c>
      <c r="AB126" s="75">
        <f t="shared" si="4"/>
        <v>0</v>
      </c>
      <c r="AC126" s="75">
        <f t="shared" si="5"/>
        <v>0</v>
      </c>
      <c r="AD126" s="75">
        <f t="shared" si="6"/>
        <v>0</v>
      </c>
      <c r="AE126" s="75">
        <f t="shared" si="7"/>
        <v>0</v>
      </c>
      <c r="AF126" s="75">
        <f t="shared" ref="AF126:AG126" si="130">IF(V$3="Yes",V126*V$4,0)</f>
        <v>0</v>
      </c>
      <c r="AG126" s="76">
        <f t="shared" si="130"/>
        <v>0</v>
      </c>
      <c r="AH126" s="77">
        <f t="shared" si="9"/>
        <v>0</v>
      </c>
      <c r="AI126" s="78">
        <f t="shared" si="10"/>
        <v>0</v>
      </c>
      <c r="AJ126" s="73">
        <f t="shared" si="11"/>
        <v>0.90125966266072011</v>
      </c>
    </row>
    <row r="127" spans="1:36" ht="15" x14ac:dyDescent="0.25">
      <c r="A127" s="38" t="s">
        <v>389</v>
      </c>
      <c r="B127" s="62" t="s">
        <v>70</v>
      </c>
      <c r="C127" s="62" t="s">
        <v>186</v>
      </c>
      <c r="D127" s="62"/>
      <c r="E127" s="63">
        <v>84</v>
      </c>
      <c r="F127" s="64">
        <v>19</v>
      </c>
      <c r="G127" s="64">
        <v>-0.20600190433461738</v>
      </c>
      <c r="H127" s="64">
        <v>12.9</v>
      </c>
      <c r="I127" s="64">
        <v>-1.5514898177754035</v>
      </c>
      <c r="J127" s="64">
        <v>31.9</v>
      </c>
      <c r="K127" s="64">
        <v>-1.1346688971332377</v>
      </c>
      <c r="L127" s="64">
        <v>3.3</v>
      </c>
      <c r="M127" s="64">
        <v>-1.1563177829671472</v>
      </c>
      <c r="N127" s="64">
        <v>171.5</v>
      </c>
      <c r="O127" s="64">
        <v>-0.13808233116373841</v>
      </c>
      <c r="P127" s="64">
        <v>379.9</v>
      </c>
      <c r="Q127" s="64">
        <v>5.2580908205873929</v>
      </c>
      <c r="R127" s="64">
        <v>31.8</v>
      </c>
      <c r="S127" s="64">
        <v>-0.79492156670809244</v>
      </c>
      <c r="T127" s="64">
        <v>57.4</v>
      </c>
      <c r="U127" s="64">
        <v>1.126515544269713</v>
      </c>
      <c r="V127" s="65">
        <v>0.111</v>
      </c>
      <c r="W127" s="90">
        <v>15.7</v>
      </c>
      <c r="X127" s="75">
        <f t="shared" si="0"/>
        <v>0</v>
      </c>
      <c r="Y127" s="75">
        <f t="shared" si="1"/>
        <v>0</v>
      </c>
      <c r="Z127" s="75">
        <f t="shared" si="2"/>
        <v>0</v>
      </c>
      <c r="AA127" s="75">
        <f t="shared" si="3"/>
        <v>0</v>
      </c>
      <c r="AB127" s="75">
        <f t="shared" si="4"/>
        <v>0</v>
      </c>
      <c r="AC127" s="75">
        <f t="shared" si="5"/>
        <v>0</v>
      </c>
      <c r="AD127" s="75">
        <f t="shared" si="6"/>
        <v>0</v>
      </c>
      <c r="AE127" s="75">
        <f t="shared" si="7"/>
        <v>0</v>
      </c>
      <c r="AF127" s="75">
        <f t="shared" ref="AF127:AG127" si="131">IF(V$3="Yes",V127*V$4,0)</f>
        <v>0</v>
      </c>
      <c r="AG127" s="76">
        <f t="shared" si="131"/>
        <v>0</v>
      </c>
      <c r="AH127" s="77">
        <f t="shared" si="9"/>
        <v>0</v>
      </c>
      <c r="AI127" s="78">
        <f t="shared" si="10"/>
        <v>0</v>
      </c>
      <c r="AJ127" s="73">
        <f t="shared" si="11"/>
        <v>0.82872852352028736</v>
      </c>
    </row>
    <row r="128" spans="1:36" ht="15" x14ac:dyDescent="0.25">
      <c r="A128" s="38" t="s">
        <v>283</v>
      </c>
      <c r="B128" s="62" t="s">
        <v>58</v>
      </c>
      <c r="C128" s="62" t="s">
        <v>181</v>
      </c>
      <c r="D128" s="62">
        <v>2</v>
      </c>
      <c r="E128" s="63">
        <v>84</v>
      </c>
      <c r="F128" s="64">
        <v>14.4</v>
      </c>
      <c r="G128" s="64">
        <v>-0.65339951753880254</v>
      </c>
      <c r="H128" s="64">
        <v>31.1</v>
      </c>
      <c r="I128" s="64">
        <v>-0.24317368000518991</v>
      </c>
      <c r="J128" s="64">
        <v>45.5</v>
      </c>
      <c r="K128" s="64">
        <v>-0.4835972814293541</v>
      </c>
      <c r="L128" s="64">
        <v>14.3</v>
      </c>
      <c r="M128" s="64">
        <v>-8.7872384143506704E-2</v>
      </c>
      <c r="N128" s="64">
        <v>253.3</v>
      </c>
      <c r="O128" s="64">
        <v>1.3990811638041014</v>
      </c>
      <c r="P128" s="64">
        <v>81.3</v>
      </c>
      <c r="Q128" s="64">
        <v>7.0311909842166504E-5</v>
      </c>
      <c r="R128" s="64">
        <v>88.3</v>
      </c>
      <c r="S128" s="64">
        <v>0.57570115965332047</v>
      </c>
      <c r="T128" s="64">
        <v>45.5</v>
      </c>
      <c r="U128" s="64">
        <v>0.49288580585249425</v>
      </c>
      <c r="V128" s="65">
        <v>5.7000000000000002E-2</v>
      </c>
      <c r="W128" s="90">
        <v>21.4</v>
      </c>
      <c r="X128" s="75">
        <f t="shared" si="0"/>
        <v>0</v>
      </c>
      <c r="Y128" s="75">
        <f t="shared" si="1"/>
        <v>0</v>
      </c>
      <c r="Z128" s="75">
        <f t="shared" si="2"/>
        <v>0</v>
      </c>
      <c r="AA128" s="75">
        <f t="shared" si="3"/>
        <v>0</v>
      </c>
      <c r="AB128" s="75">
        <f t="shared" si="4"/>
        <v>0</v>
      </c>
      <c r="AC128" s="75">
        <f t="shared" si="5"/>
        <v>0</v>
      </c>
      <c r="AD128" s="75">
        <f t="shared" si="6"/>
        <v>0</v>
      </c>
      <c r="AE128" s="75">
        <f t="shared" si="7"/>
        <v>0</v>
      </c>
      <c r="AF128" s="75">
        <f t="shared" ref="AF128:AG128" si="132">IF(V$3="Yes",V128*V$4,0)</f>
        <v>0</v>
      </c>
      <c r="AG128" s="76">
        <f t="shared" si="132"/>
        <v>0</v>
      </c>
      <c r="AH128" s="77">
        <f t="shared" si="9"/>
        <v>0</v>
      </c>
      <c r="AI128" s="78">
        <f t="shared" si="10"/>
        <v>0</v>
      </c>
      <c r="AJ128" s="73">
        <f t="shared" si="11"/>
        <v>0.85870271635521778</v>
      </c>
    </row>
    <row r="129" spans="1:36" ht="15" x14ac:dyDescent="0.25">
      <c r="A129" s="38" t="s">
        <v>314</v>
      </c>
      <c r="B129" s="62" t="s">
        <v>56</v>
      </c>
      <c r="C129" s="62" t="s">
        <v>186</v>
      </c>
      <c r="D129" s="62">
        <v>1</v>
      </c>
      <c r="E129" s="63">
        <v>84</v>
      </c>
      <c r="F129" s="64">
        <v>24.2</v>
      </c>
      <c r="G129" s="64">
        <v>0.299751919287505</v>
      </c>
      <c r="H129" s="64">
        <v>34.299999999999997</v>
      </c>
      <c r="I129" s="64">
        <v>-1.3140073364273322E-2</v>
      </c>
      <c r="J129" s="64">
        <v>58.6</v>
      </c>
      <c r="K129" s="64">
        <v>0.14353787781482802</v>
      </c>
      <c r="L129" s="64">
        <v>12.4</v>
      </c>
      <c r="M129" s="64">
        <v>-0.27242204394031744</v>
      </c>
      <c r="N129" s="64">
        <v>205.2</v>
      </c>
      <c r="O129" s="64">
        <v>0.49519896199538338</v>
      </c>
      <c r="P129" s="64">
        <v>126</v>
      </c>
      <c r="Q129" s="64">
        <v>0.78718858631669586</v>
      </c>
      <c r="R129" s="64">
        <v>45.7</v>
      </c>
      <c r="S129" s="64">
        <v>-0.45772411721386863</v>
      </c>
      <c r="T129" s="64">
        <v>54.5</v>
      </c>
      <c r="U129" s="64">
        <v>0.97210157440333222</v>
      </c>
      <c r="V129" s="65">
        <v>0.11799999999999999</v>
      </c>
      <c r="W129" s="90">
        <v>16.55</v>
      </c>
      <c r="X129" s="75">
        <f t="shared" si="0"/>
        <v>0</v>
      </c>
      <c r="Y129" s="75">
        <f t="shared" si="1"/>
        <v>0</v>
      </c>
      <c r="Z129" s="75">
        <f t="shared" si="2"/>
        <v>0</v>
      </c>
      <c r="AA129" s="75">
        <f t="shared" si="3"/>
        <v>0</v>
      </c>
      <c r="AB129" s="75">
        <f t="shared" si="4"/>
        <v>0</v>
      </c>
      <c r="AC129" s="75">
        <f t="shared" si="5"/>
        <v>0</v>
      </c>
      <c r="AD129" s="75">
        <f t="shared" si="6"/>
        <v>0</v>
      </c>
      <c r="AE129" s="75">
        <f t="shared" si="7"/>
        <v>0</v>
      </c>
      <c r="AF129" s="75">
        <f t="shared" ref="AF129:AG129" si="133">IF(V$3="Yes",V129*V$4,0)</f>
        <v>0</v>
      </c>
      <c r="AG129" s="76">
        <f t="shared" si="133"/>
        <v>0</v>
      </c>
      <c r="AH129" s="77">
        <f t="shared" si="9"/>
        <v>0</v>
      </c>
      <c r="AI129" s="78">
        <f t="shared" si="10"/>
        <v>0</v>
      </c>
      <c r="AJ129" s="73">
        <f t="shared" si="11"/>
        <v>0.80863977370556106</v>
      </c>
    </row>
    <row r="130" spans="1:36" ht="15" x14ac:dyDescent="0.25">
      <c r="A130" s="38" t="s">
        <v>340</v>
      </c>
      <c r="B130" s="62" t="s">
        <v>39</v>
      </c>
      <c r="C130" s="62" t="s">
        <v>186</v>
      </c>
      <c r="D130" s="62">
        <v>1</v>
      </c>
      <c r="E130" s="63">
        <v>84</v>
      </c>
      <c r="F130" s="64">
        <v>27.3</v>
      </c>
      <c r="G130" s="64">
        <v>0.60125900644684749</v>
      </c>
      <c r="H130" s="64">
        <v>32.799999999999997</v>
      </c>
      <c r="I130" s="64">
        <v>-0.12096832647720358</v>
      </c>
      <c r="J130" s="64">
        <v>60.2</v>
      </c>
      <c r="K130" s="64">
        <v>0.22013453848587325</v>
      </c>
      <c r="L130" s="64">
        <v>16.8</v>
      </c>
      <c r="M130" s="64">
        <v>0.15495611558913891</v>
      </c>
      <c r="N130" s="64">
        <v>216.7</v>
      </c>
      <c r="O130" s="64">
        <v>0.71130385431971299</v>
      </c>
      <c r="P130" s="64">
        <v>81.599999999999994</v>
      </c>
      <c r="Q130" s="64">
        <v>5.3529848924382733E-3</v>
      </c>
      <c r="R130" s="64">
        <v>33.1</v>
      </c>
      <c r="S130" s="64">
        <v>-0.76338511459712177</v>
      </c>
      <c r="T130" s="64">
        <v>17</v>
      </c>
      <c r="U130" s="64">
        <v>-1.0246307945584916</v>
      </c>
      <c r="V130" s="65">
        <v>0.126</v>
      </c>
      <c r="W130" s="90">
        <v>18.75</v>
      </c>
      <c r="X130" s="75">
        <f t="shared" si="0"/>
        <v>0</v>
      </c>
      <c r="Y130" s="75">
        <f t="shared" si="1"/>
        <v>0</v>
      </c>
      <c r="Z130" s="75">
        <f t="shared" si="2"/>
        <v>0</v>
      </c>
      <c r="AA130" s="75">
        <f t="shared" si="3"/>
        <v>0</v>
      </c>
      <c r="AB130" s="75">
        <f t="shared" si="4"/>
        <v>0</v>
      </c>
      <c r="AC130" s="75">
        <f t="shared" si="5"/>
        <v>0</v>
      </c>
      <c r="AD130" s="75">
        <f t="shared" si="6"/>
        <v>0</v>
      </c>
      <c r="AE130" s="75">
        <f t="shared" si="7"/>
        <v>0</v>
      </c>
      <c r="AF130" s="75">
        <f t="shared" ref="AF130:AG130" si="134">IF(V$3="Yes",V130*V$4,0)</f>
        <v>0</v>
      </c>
      <c r="AG130" s="76">
        <f t="shared" si="134"/>
        <v>0</v>
      </c>
      <c r="AH130" s="77">
        <f t="shared" si="9"/>
        <v>0</v>
      </c>
      <c r="AI130" s="78">
        <f t="shared" si="10"/>
        <v>0</v>
      </c>
      <c r="AJ130" s="73">
        <f t="shared" si="11"/>
        <v>0.73994324534787936</v>
      </c>
    </row>
    <row r="131" spans="1:36" ht="15" x14ac:dyDescent="0.25">
      <c r="A131" s="38" t="s">
        <v>343</v>
      </c>
      <c r="B131" s="62" t="s">
        <v>77</v>
      </c>
      <c r="C131" s="62" t="s">
        <v>186</v>
      </c>
      <c r="D131" s="62">
        <v>2</v>
      </c>
      <c r="E131" s="63">
        <v>84</v>
      </c>
      <c r="F131" s="64">
        <v>31.9</v>
      </c>
      <c r="G131" s="64">
        <v>1.0486566196510323</v>
      </c>
      <c r="H131" s="64">
        <v>19.2</v>
      </c>
      <c r="I131" s="64">
        <v>-1.0986111547010986</v>
      </c>
      <c r="J131" s="64">
        <v>51.2</v>
      </c>
      <c r="K131" s="64">
        <v>-0.21072167778875531</v>
      </c>
      <c r="L131" s="64">
        <v>8.1999999999999993</v>
      </c>
      <c r="M131" s="64">
        <v>-0.6803739234911621</v>
      </c>
      <c r="N131" s="64">
        <v>230.1</v>
      </c>
      <c r="O131" s="64">
        <v>0.9631130332019755</v>
      </c>
      <c r="P131" s="64">
        <v>161</v>
      </c>
      <c r="Q131" s="64">
        <v>1.4035004342862685</v>
      </c>
      <c r="R131" s="64">
        <v>28.6</v>
      </c>
      <c r="S131" s="64">
        <v>-0.87254975651971212</v>
      </c>
      <c r="T131" s="64">
        <v>36</v>
      </c>
      <c r="U131" s="64">
        <v>-1.2953060951167781E-2</v>
      </c>
      <c r="V131" s="65">
        <v>0.13900000000000001</v>
      </c>
      <c r="W131" s="90">
        <v>17.5</v>
      </c>
      <c r="X131" s="75">
        <f t="shared" si="0"/>
        <v>0</v>
      </c>
      <c r="Y131" s="75">
        <f t="shared" si="1"/>
        <v>0</v>
      </c>
      <c r="Z131" s="75">
        <f t="shared" si="2"/>
        <v>0</v>
      </c>
      <c r="AA131" s="75">
        <f t="shared" si="3"/>
        <v>0</v>
      </c>
      <c r="AB131" s="75">
        <f t="shared" si="4"/>
        <v>0</v>
      </c>
      <c r="AC131" s="75">
        <f t="shared" si="5"/>
        <v>0</v>
      </c>
      <c r="AD131" s="75">
        <f t="shared" si="6"/>
        <v>0</v>
      </c>
      <c r="AE131" s="75">
        <f t="shared" si="7"/>
        <v>0</v>
      </c>
      <c r="AF131" s="75">
        <f t="shared" ref="AF131:AG131" si="135">IF(V$3="Yes",V131*V$4,0)</f>
        <v>0</v>
      </c>
      <c r="AG131" s="76">
        <f t="shared" si="135"/>
        <v>0</v>
      </c>
      <c r="AH131" s="77">
        <f t="shared" si="9"/>
        <v>0</v>
      </c>
      <c r="AI131" s="78">
        <f t="shared" si="10"/>
        <v>0</v>
      </c>
      <c r="AJ131" s="73">
        <f t="shared" si="11"/>
        <v>0.74746845426663466</v>
      </c>
    </row>
    <row r="132" spans="1:36" ht="15" x14ac:dyDescent="0.25">
      <c r="A132" s="38" t="s">
        <v>306</v>
      </c>
      <c r="B132" s="62" t="s">
        <v>45</v>
      </c>
      <c r="C132" s="62" t="s">
        <v>153</v>
      </c>
      <c r="D132" s="62">
        <v>1</v>
      </c>
      <c r="E132" s="63">
        <v>84</v>
      </c>
      <c r="F132" s="64">
        <v>23.6</v>
      </c>
      <c r="G132" s="64">
        <v>0.24139570886956785</v>
      </c>
      <c r="H132" s="64">
        <v>47.3</v>
      </c>
      <c r="I132" s="64">
        <v>0.92137145361445039</v>
      </c>
      <c r="J132" s="64">
        <v>70.900000000000006</v>
      </c>
      <c r="K132" s="64">
        <v>0.73237470672348837</v>
      </c>
      <c r="L132" s="64">
        <v>22.2</v>
      </c>
      <c r="M132" s="64">
        <v>0.679465675011653</v>
      </c>
      <c r="N132" s="64">
        <v>160.1</v>
      </c>
      <c r="O132" s="64">
        <v>-0.35230805051133474</v>
      </c>
      <c r="P132" s="64">
        <v>21</v>
      </c>
      <c r="Q132" s="64">
        <v>-1.0617469575920209</v>
      </c>
      <c r="R132" s="64">
        <v>65.900000000000006</v>
      </c>
      <c r="S132" s="64">
        <v>3.2303830971981473E-2</v>
      </c>
      <c r="T132" s="64">
        <v>26.7</v>
      </c>
      <c r="U132" s="64">
        <v>-0.50814268845369981</v>
      </c>
      <c r="V132" s="65">
        <v>0.14799999999999999</v>
      </c>
      <c r="W132" s="90">
        <v>20</v>
      </c>
      <c r="X132" s="75">
        <f t="shared" si="0"/>
        <v>0</v>
      </c>
      <c r="Y132" s="75">
        <f t="shared" si="1"/>
        <v>0</v>
      </c>
      <c r="Z132" s="75">
        <f t="shared" si="2"/>
        <v>0</v>
      </c>
      <c r="AA132" s="75">
        <f t="shared" si="3"/>
        <v>0</v>
      </c>
      <c r="AB132" s="75">
        <f t="shared" si="4"/>
        <v>0</v>
      </c>
      <c r="AC132" s="75">
        <f t="shared" si="5"/>
        <v>0</v>
      </c>
      <c r="AD132" s="75">
        <f t="shared" si="6"/>
        <v>0</v>
      </c>
      <c r="AE132" s="75">
        <f t="shared" si="7"/>
        <v>0</v>
      </c>
      <c r="AF132" s="75">
        <f t="shared" ref="AF132:AG132" si="136">IF(V$3="Yes",V132*V$4,0)</f>
        <v>0</v>
      </c>
      <c r="AG132" s="76">
        <f t="shared" si="136"/>
        <v>0</v>
      </c>
      <c r="AH132" s="77">
        <f t="shared" si="9"/>
        <v>0</v>
      </c>
      <c r="AI132" s="78">
        <f t="shared" si="10"/>
        <v>0</v>
      </c>
      <c r="AJ132" s="73">
        <f t="shared" si="11"/>
        <v>0.65551211141442323</v>
      </c>
    </row>
    <row r="133" spans="1:36" ht="15" x14ac:dyDescent="0.25">
      <c r="A133" s="38" t="s">
        <v>316</v>
      </c>
      <c r="B133" s="62" t="s">
        <v>74</v>
      </c>
      <c r="C133" s="62" t="s">
        <v>186</v>
      </c>
      <c r="D133" s="62">
        <v>1</v>
      </c>
      <c r="E133" s="63">
        <v>84</v>
      </c>
      <c r="F133" s="64">
        <v>26.9</v>
      </c>
      <c r="G133" s="64">
        <v>0.56235486616822206</v>
      </c>
      <c r="H133" s="64">
        <v>30.6</v>
      </c>
      <c r="I133" s="64">
        <v>-0.27911643104283307</v>
      </c>
      <c r="J133" s="64">
        <v>57.5</v>
      </c>
      <c r="K133" s="64">
        <v>9.0877673603484532E-2</v>
      </c>
      <c r="L133" s="64">
        <v>19.8</v>
      </c>
      <c r="M133" s="64">
        <v>0.44635031526831342</v>
      </c>
      <c r="N133" s="64">
        <v>236.5</v>
      </c>
      <c r="O133" s="64">
        <v>1.0833801037129074</v>
      </c>
      <c r="P133" s="64">
        <v>34.5</v>
      </c>
      <c r="Q133" s="64">
        <v>-0.82402667337518587</v>
      </c>
      <c r="R133" s="64">
        <v>41.7</v>
      </c>
      <c r="S133" s="64">
        <v>-0.55475935447839353</v>
      </c>
      <c r="T133" s="64">
        <v>32.700000000000003</v>
      </c>
      <c r="U133" s="64">
        <v>-0.18866550941980767</v>
      </c>
      <c r="V133" s="65">
        <v>0.114</v>
      </c>
      <c r="W133" s="90">
        <v>16.55</v>
      </c>
      <c r="X133" s="75">
        <f t="shared" si="0"/>
        <v>0</v>
      </c>
      <c r="Y133" s="75">
        <f t="shared" si="1"/>
        <v>0</v>
      </c>
      <c r="Z133" s="75">
        <f t="shared" si="2"/>
        <v>0</v>
      </c>
      <c r="AA133" s="75">
        <f t="shared" si="3"/>
        <v>0</v>
      </c>
      <c r="AB133" s="75">
        <f t="shared" si="4"/>
        <v>0</v>
      </c>
      <c r="AC133" s="75">
        <f t="shared" si="5"/>
        <v>0</v>
      </c>
      <c r="AD133" s="75">
        <f t="shared" si="6"/>
        <v>0</v>
      </c>
      <c r="AE133" s="75">
        <f t="shared" si="7"/>
        <v>0</v>
      </c>
      <c r="AF133" s="75">
        <f t="shared" ref="AF133:AG133" si="137">IF(V$3="Yes",V133*V$4,0)</f>
        <v>0</v>
      </c>
      <c r="AG133" s="76">
        <f t="shared" si="137"/>
        <v>0</v>
      </c>
      <c r="AH133" s="77">
        <f t="shared" si="9"/>
        <v>0</v>
      </c>
      <c r="AI133" s="78">
        <f t="shared" si="10"/>
        <v>0</v>
      </c>
      <c r="AJ133" s="73">
        <f t="shared" si="11"/>
        <v>0.67293194718204186</v>
      </c>
    </row>
    <row r="134" spans="1:36" ht="15" x14ac:dyDescent="0.25">
      <c r="A134" s="38" t="s">
        <v>275</v>
      </c>
      <c r="B134" s="62" t="s">
        <v>16</v>
      </c>
      <c r="C134" s="62" t="s">
        <v>181</v>
      </c>
      <c r="D134" s="62">
        <v>2</v>
      </c>
      <c r="E134" s="63">
        <v>84</v>
      </c>
      <c r="F134" s="64">
        <v>12.2</v>
      </c>
      <c r="G134" s="64">
        <v>-0.86737228907123909</v>
      </c>
      <c r="H134" s="64">
        <v>37.9</v>
      </c>
      <c r="I134" s="64">
        <v>0.24564773410675775</v>
      </c>
      <c r="J134" s="64">
        <v>50.1</v>
      </c>
      <c r="K134" s="64">
        <v>-0.2633818820000991</v>
      </c>
      <c r="L134" s="64">
        <v>15.3</v>
      </c>
      <c r="M134" s="64">
        <v>9.2590157495515066E-3</v>
      </c>
      <c r="N134" s="64">
        <v>192.6</v>
      </c>
      <c r="O134" s="64">
        <v>0.25842316692698791</v>
      </c>
      <c r="P134" s="64">
        <v>61.6</v>
      </c>
      <c r="Q134" s="64">
        <v>-0.34682521394731697</v>
      </c>
      <c r="R134" s="64">
        <v>126.7</v>
      </c>
      <c r="S134" s="64">
        <v>1.5072394373927582</v>
      </c>
      <c r="T134" s="64">
        <v>40.700000000000003</v>
      </c>
      <c r="U134" s="64">
        <v>0.23730406262538137</v>
      </c>
      <c r="V134" s="65">
        <v>6.3E-2</v>
      </c>
      <c r="W134" s="90">
        <v>21.75</v>
      </c>
      <c r="X134" s="75">
        <f t="shared" si="0"/>
        <v>0</v>
      </c>
      <c r="Y134" s="75">
        <f t="shared" si="1"/>
        <v>0</v>
      </c>
      <c r="Z134" s="75">
        <f t="shared" si="2"/>
        <v>0</v>
      </c>
      <c r="AA134" s="75">
        <f t="shared" si="3"/>
        <v>0</v>
      </c>
      <c r="AB134" s="75">
        <f t="shared" si="4"/>
        <v>0</v>
      </c>
      <c r="AC134" s="75">
        <f t="shared" si="5"/>
        <v>0</v>
      </c>
      <c r="AD134" s="75">
        <f t="shared" si="6"/>
        <v>0</v>
      </c>
      <c r="AE134" s="75">
        <f t="shared" si="7"/>
        <v>0</v>
      </c>
      <c r="AF134" s="75">
        <f t="shared" ref="AF134:AG134" si="138">IF(V$3="Yes",V134*V$4,0)</f>
        <v>0</v>
      </c>
      <c r="AG134" s="76">
        <f t="shared" si="138"/>
        <v>0</v>
      </c>
      <c r="AH134" s="77">
        <f t="shared" si="9"/>
        <v>0</v>
      </c>
      <c r="AI134" s="78">
        <f t="shared" si="10"/>
        <v>0</v>
      </c>
      <c r="AJ134" s="73">
        <f t="shared" si="11"/>
        <v>0.60451910148078647</v>
      </c>
    </row>
    <row r="135" spans="1:36" ht="15" x14ac:dyDescent="0.25">
      <c r="A135" s="38" t="s">
        <v>351</v>
      </c>
      <c r="B135" s="62" t="s">
        <v>37</v>
      </c>
      <c r="C135" s="62" t="s">
        <v>186</v>
      </c>
      <c r="D135" s="62">
        <v>1</v>
      </c>
      <c r="E135" s="63">
        <v>84</v>
      </c>
      <c r="F135" s="64">
        <v>20.399999999999999</v>
      </c>
      <c r="G135" s="64">
        <v>-6.9837413359430875E-2</v>
      </c>
      <c r="H135" s="64">
        <v>43.1</v>
      </c>
      <c r="I135" s="64">
        <v>0.61945234489824774</v>
      </c>
      <c r="J135" s="64">
        <v>63.5</v>
      </c>
      <c r="K135" s="64">
        <v>0.37811515111990368</v>
      </c>
      <c r="L135" s="64">
        <v>20</v>
      </c>
      <c r="M135" s="64">
        <v>0.46577659524692477</v>
      </c>
      <c r="N135" s="64">
        <v>191.9</v>
      </c>
      <c r="O135" s="64">
        <v>0.24526895608985472</v>
      </c>
      <c r="P135" s="64">
        <v>67.3</v>
      </c>
      <c r="Q135" s="64">
        <v>-0.24645442727798683</v>
      </c>
      <c r="R135" s="64">
        <v>41.5</v>
      </c>
      <c r="S135" s="64">
        <v>-0.55961111634161964</v>
      </c>
      <c r="T135" s="64">
        <v>33.4</v>
      </c>
      <c r="U135" s="64">
        <v>-0.15139317186585421</v>
      </c>
      <c r="V135" s="65">
        <v>0.106</v>
      </c>
      <c r="W135" s="90">
        <v>18.5</v>
      </c>
      <c r="X135" s="75">
        <f t="shared" si="0"/>
        <v>0</v>
      </c>
      <c r="Y135" s="75">
        <f t="shared" si="1"/>
        <v>0</v>
      </c>
      <c r="Z135" s="75">
        <f t="shared" si="2"/>
        <v>0</v>
      </c>
      <c r="AA135" s="75">
        <f t="shared" si="3"/>
        <v>0</v>
      </c>
      <c r="AB135" s="75">
        <f t="shared" si="4"/>
        <v>0</v>
      </c>
      <c r="AC135" s="75">
        <f t="shared" si="5"/>
        <v>0</v>
      </c>
      <c r="AD135" s="75">
        <f t="shared" si="6"/>
        <v>0</v>
      </c>
      <c r="AE135" s="75">
        <f t="shared" si="7"/>
        <v>0</v>
      </c>
      <c r="AF135" s="75">
        <f t="shared" ref="AF135:AG135" si="139">IF(V$3="Yes",V135*V$4,0)</f>
        <v>0</v>
      </c>
      <c r="AG135" s="76">
        <f t="shared" si="139"/>
        <v>0</v>
      </c>
      <c r="AH135" s="77">
        <f t="shared" si="9"/>
        <v>0</v>
      </c>
      <c r="AI135" s="78">
        <f t="shared" si="10"/>
        <v>0</v>
      </c>
      <c r="AJ135" s="73">
        <f t="shared" si="11"/>
        <v>0.57479541180670002</v>
      </c>
    </row>
    <row r="136" spans="1:36" ht="15" x14ac:dyDescent="0.25">
      <c r="A136" s="38" t="s">
        <v>332</v>
      </c>
      <c r="B136" s="62" t="s">
        <v>66</v>
      </c>
      <c r="C136" s="62" t="s">
        <v>179</v>
      </c>
      <c r="D136" s="62">
        <v>1</v>
      </c>
      <c r="E136" s="63">
        <v>84</v>
      </c>
      <c r="F136" s="64">
        <v>25.7</v>
      </c>
      <c r="G136" s="64">
        <v>0.44564244533234776</v>
      </c>
      <c r="H136" s="64">
        <v>33</v>
      </c>
      <c r="I136" s="64">
        <v>-0.1065912260621457</v>
      </c>
      <c r="J136" s="64">
        <v>58.7</v>
      </c>
      <c r="K136" s="64">
        <v>0.14832516910676871</v>
      </c>
      <c r="L136" s="64">
        <v>20.100000000000001</v>
      </c>
      <c r="M136" s="64">
        <v>0.475489735236231</v>
      </c>
      <c r="N136" s="64">
        <v>188.2</v>
      </c>
      <c r="O136" s="64">
        <v>0.1757395559507228</v>
      </c>
      <c r="P136" s="64">
        <v>85.5</v>
      </c>
      <c r="Q136" s="64">
        <v>7.402773366619074E-2</v>
      </c>
      <c r="R136" s="64">
        <v>36</v>
      </c>
      <c r="S136" s="64">
        <v>-0.69303456758034143</v>
      </c>
      <c r="T136" s="64">
        <v>28.7</v>
      </c>
      <c r="U136" s="64">
        <v>-0.40165029544240261</v>
      </c>
      <c r="V136" s="65">
        <v>0.13700000000000001</v>
      </c>
      <c r="W136" s="90">
        <v>16.55</v>
      </c>
      <c r="X136" s="75">
        <f t="shared" si="0"/>
        <v>0</v>
      </c>
      <c r="Y136" s="75">
        <f t="shared" si="1"/>
        <v>0</v>
      </c>
      <c r="Z136" s="75">
        <f t="shared" si="2"/>
        <v>0</v>
      </c>
      <c r="AA136" s="75">
        <f t="shared" si="3"/>
        <v>0</v>
      </c>
      <c r="AB136" s="75">
        <f t="shared" si="4"/>
        <v>0</v>
      </c>
      <c r="AC136" s="75">
        <f t="shared" si="5"/>
        <v>0</v>
      </c>
      <c r="AD136" s="75">
        <f t="shared" si="6"/>
        <v>0</v>
      </c>
      <c r="AE136" s="75">
        <f t="shared" si="7"/>
        <v>0</v>
      </c>
      <c r="AF136" s="75">
        <f t="shared" ref="AF136:AG136" si="140">IF(V$3="Yes",V136*V$4,0)</f>
        <v>0</v>
      </c>
      <c r="AG136" s="76">
        <f t="shared" si="140"/>
        <v>0</v>
      </c>
      <c r="AH136" s="77">
        <f t="shared" si="9"/>
        <v>0</v>
      </c>
      <c r="AI136" s="78">
        <f t="shared" si="10"/>
        <v>0</v>
      </c>
      <c r="AJ136" s="73">
        <f t="shared" si="11"/>
        <v>0.52528757799127834</v>
      </c>
    </row>
    <row r="137" spans="1:36" ht="15" x14ac:dyDescent="0.25">
      <c r="A137" s="38" t="s">
        <v>309</v>
      </c>
      <c r="B137" s="62" t="s">
        <v>47</v>
      </c>
      <c r="C137" s="62" t="s">
        <v>179</v>
      </c>
      <c r="D137" s="62">
        <v>1</v>
      </c>
      <c r="E137" s="63">
        <v>54</v>
      </c>
      <c r="F137" s="64">
        <v>15.1</v>
      </c>
      <c r="G137" s="64">
        <v>0.23058900323661624</v>
      </c>
      <c r="H137" s="64">
        <v>33</v>
      </c>
      <c r="I137" s="64">
        <v>1.211309645318106</v>
      </c>
      <c r="J137" s="64">
        <v>48.1</v>
      </c>
      <c r="K137" s="64">
        <v>0.92014290961848044</v>
      </c>
      <c r="L137" s="64">
        <v>13.6</v>
      </c>
      <c r="M137" s="64">
        <v>0.57801732401223638</v>
      </c>
      <c r="N137" s="64">
        <v>127.6</v>
      </c>
      <c r="O137" s="64">
        <v>0.36908557555683763</v>
      </c>
      <c r="P137" s="64">
        <v>4.7</v>
      </c>
      <c r="Q137" s="64">
        <v>-1.3027933692423426</v>
      </c>
      <c r="R137" s="64">
        <v>16.7</v>
      </c>
      <c r="S137" s="64">
        <v>-0.93616174539312302</v>
      </c>
      <c r="T137" s="64">
        <v>10.7</v>
      </c>
      <c r="U137" s="64">
        <v>-1.0435627755382777</v>
      </c>
      <c r="V137" s="65">
        <v>0.11799999999999999</v>
      </c>
      <c r="W137" s="90">
        <v>18.05</v>
      </c>
      <c r="X137" s="75">
        <f t="shared" si="0"/>
        <v>0</v>
      </c>
      <c r="Y137" s="75">
        <f t="shared" si="1"/>
        <v>0</v>
      </c>
      <c r="Z137" s="75">
        <f t="shared" si="2"/>
        <v>0</v>
      </c>
      <c r="AA137" s="75">
        <f t="shared" si="3"/>
        <v>0</v>
      </c>
      <c r="AB137" s="75">
        <f t="shared" si="4"/>
        <v>0</v>
      </c>
      <c r="AC137" s="75">
        <f t="shared" si="5"/>
        <v>0</v>
      </c>
      <c r="AD137" s="75">
        <f t="shared" si="6"/>
        <v>0</v>
      </c>
      <c r="AE137" s="75">
        <f t="shared" si="7"/>
        <v>0</v>
      </c>
      <c r="AF137" s="75">
        <f t="shared" ref="AF137:AG137" si="141">IF(V$3="Yes",V137*V$4,0)</f>
        <v>0</v>
      </c>
      <c r="AG137" s="76">
        <f t="shared" si="141"/>
        <v>0</v>
      </c>
      <c r="AH137" s="77">
        <f t="shared" si="9"/>
        <v>0</v>
      </c>
      <c r="AI137" s="78">
        <f t="shared" si="10"/>
        <v>0</v>
      </c>
      <c r="AJ137" s="73">
        <f t="shared" si="11"/>
        <v>0.4548025776767628</v>
      </c>
    </row>
    <row r="138" spans="1:36" ht="15" x14ac:dyDescent="0.25">
      <c r="A138" s="38" t="s">
        <v>278</v>
      </c>
      <c r="B138" s="62" t="s">
        <v>77</v>
      </c>
      <c r="C138" s="62" t="s">
        <v>181</v>
      </c>
      <c r="D138" s="62">
        <v>2</v>
      </c>
      <c r="E138" s="63">
        <v>84</v>
      </c>
      <c r="F138" s="64">
        <v>14.4</v>
      </c>
      <c r="G138" s="64">
        <v>-0.65339951753880254</v>
      </c>
      <c r="H138" s="64">
        <v>30.6</v>
      </c>
      <c r="I138" s="64">
        <v>-0.27911643104283307</v>
      </c>
      <c r="J138" s="64">
        <v>45</v>
      </c>
      <c r="K138" s="64">
        <v>-0.50753373788905543</v>
      </c>
      <c r="L138" s="64">
        <v>12.3</v>
      </c>
      <c r="M138" s="64">
        <v>-0.28213518392962317</v>
      </c>
      <c r="N138" s="64">
        <v>228.3</v>
      </c>
      <c r="O138" s="64">
        <v>0.9292879196207765</v>
      </c>
      <c r="P138" s="64">
        <v>89.9</v>
      </c>
      <c r="Q138" s="64">
        <v>0.15150693741093713</v>
      </c>
      <c r="R138" s="64">
        <v>96.5</v>
      </c>
      <c r="S138" s="64">
        <v>0.77462339604559594</v>
      </c>
      <c r="T138" s="64">
        <v>62.2</v>
      </c>
      <c r="U138" s="64">
        <v>1.3820972874968267</v>
      </c>
      <c r="V138" s="65">
        <v>6.3E-2</v>
      </c>
      <c r="W138" s="90">
        <v>22.25</v>
      </c>
      <c r="X138" s="75">
        <f t="shared" si="0"/>
        <v>0</v>
      </c>
      <c r="Y138" s="75">
        <f t="shared" si="1"/>
        <v>0</v>
      </c>
      <c r="Z138" s="75">
        <f t="shared" si="2"/>
        <v>0</v>
      </c>
      <c r="AA138" s="75">
        <f t="shared" si="3"/>
        <v>0</v>
      </c>
      <c r="AB138" s="75">
        <f t="shared" si="4"/>
        <v>0</v>
      </c>
      <c r="AC138" s="75">
        <f t="shared" si="5"/>
        <v>0</v>
      </c>
      <c r="AD138" s="75">
        <f t="shared" si="6"/>
        <v>0</v>
      </c>
      <c r="AE138" s="75">
        <f t="shared" si="7"/>
        <v>0</v>
      </c>
      <c r="AF138" s="75">
        <f t="shared" ref="AF138:AG138" si="142">IF(V$3="Yes",V138*V$4,0)</f>
        <v>0</v>
      </c>
      <c r="AG138" s="76">
        <f t="shared" si="142"/>
        <v>0</v>
      </c>
      <c r="AH138" s="77">
        <f t="shared" si="9"/>
        <v>0</v>
      </c>
      <c r="AI138" s="78">
        <f t="shared" si="10"/>
        <v>0</v>
      </c>
      <c r="AJ138" s="73">
        <f t="shared" si="11"/>
        <v>0.45460061707355492</v>
      </c>
    </row>
    <row r="139" spans="1:36" ht="15" x14ac:dyDescent="0.25">
      <c r="A139" s="38" t="s">
        <v>346</v>
      </c>
      <c r="B139" s="62" t="s">
        <v>83</v>
      </c>
      <c r="C139" s="62" t="s">
        <v>186</v>
      </c>
      <c r="D139" s="62">
        <v>1</v>
      </c>
      <c r="E139" s="63">
        <v>84</v>
      </c>
      <c r="F139" s="64">
        <v>26.7</v>
      </c>
      <c r="G139" s="64">
        <v>0.5429027960289099</v>
      </c>
      <c r="H139" s="64">
        <v>33.299999999999997</v>
      </c>
      <c r="I139" s="64">
        <v>-8.5025575439560172E-2</v>
      </c>
      <c r="J139" s="64">
        <v>60.1</v>
      </c>
      <c r="K139" s="64">
        <v>0.21534724719393289</v>
      </c>
      <c r="L139" s="64">
        <v>21.2</v>
      </c>
      <c r="M139" s="64">
        <v>0.58233427511859492</v>
      </c>
      <c r="N139" s="64">
        <v>193.5</v>
      </c>
      <c r="O139" s="64">
        <v>0.27533572371758769</v>
      </c>
      <c r="P139" s="64">
        <v>62.8</v>
      </c>
      <c r="Q139" s="64">
        <v>-0.32569452201693178</v>
      </c>
      <c r="R139" s="64">
        <v>32.6</v>
      </c>
      <c r="S139" s="64">
        <v>-0.77551451925518733</v>
      </c>
      <c r="T139" s="64">
        <v>10.199999999999999</v>
      </c>
      <c r="U139" s="64">
        <v>-1.3867049307969022</v>
      </c>
      <c r="V139" s="65">
        <v>0.13800000000000001</v>
      </c>
      <c r="W139" s="90">
        <v>18.95</v>
      </c>
      <c r="X139" s="75">
        <f t="shared" si="0"/>
        <v>0</v>
      </c>
      <c r="Y139" s="75">
        <f t="shared" si="1"/>
        <v>0</v>
      </c>
      <c r="Z139" s="75">
        <f t="shared" si="2"/>
        <v>0</v>
      </c>
      <c r="AA139" s="75">
        <f t="shared" si="3"/>
        <v>0</v>
      </c>
      <c r="AB139" s="75">
        <f t="shared" si="4"/>
        <v>0</v>
      </c>
      <c r="AC139" s="75">
        <f t="shared" si="5"/>
        <v>0</v>
      </c>
      <c r="AD139" s="75">
        <f t="shared" si="6"/>
        <v>0</v>
      </c>
      <c r="AE139" s="75">
        <f t="shared" si="7"/>
        <v>0</v>
      </c>
      <c r="AF139" s="75">
        <f t="shared" ref="AF139:AG139" si="143">IF(V$3="Yes",V139*V$4,0)</f>
        <v>0</v>
      </c>
      <c r="AG139" s="76">
        <f t="shared" si="143"/>
        <v>0</v>
      </c>
      <c r="AH139" s="77">
        <f t="shared" si="9"/>
        <v>0</v>
      </c>
      <c r="AI139" s="78">
        <f t="shared" si="10"/>
        <v>0</v>
      </c>
      <c r="AJ139" s="73">
        <f t="shared" si="11"/>
        <v>0.43698278939537594</v>
      </c>
    </row>
    <row r="140" spans="1:36" ht="15" x14ac:dyDescent="0.25">
      <c r="A140" s="38" t="s">
        <v>280</v>
      </c>
      <c r="B140" s="62" t="s">
        <v>70</v>
      </c>
      <c r="C140" s="62" t="s">
        <v>186</v>
      </c>
      <c r="D140" s="62">
        <v>1</v>
      </c>
      <c r="E140" s="63">
        <v>84</v>
      </c>
      <c r="F140" s="64">
        <v>24.8</v>
      </c>
      <c r="G140" s="64">
        <v>0.3581081297054422</v>
      </c>
      <c r="H140" s="64">
        <v>46.8</v>
      </c>
      <c r="I140" s="64">
        <v>0.8854287025768075</v>
      </c>
      <c r="J140" s="64">
        <v>71.5</v>
      </c>
      <c r="K140" s="64">
        <v>0.7610984544751298</v>
      </c>
      <c r="L140" s="64">
        <v>24</v>
      </c>
      <c r="M140" s="64">
        <v>0.8543021948191577</v>
      </c>
      <c r="N140" s="64">
        <v>193.1</v>
      </c>
      <c r="O140" s="64">
        <v>0.26781903181065447</v>
      </c>
      <c r="P140" s="64">
        <v>16.600000000000001</v>
      </c>
      <c r="Q140" s="64">
        <v>-1.1392261613367671</v>
      </c>
      <c r="R140" s="64">
        <v>15.5</v>
      </c>
      <c r="S140" s="64">
        <v>-1.1903401585610309</v>
      </c>
      <c r="T140" s="64">
        <v>15</v>
      </c>
      <c r="U140" s="64">
        <v>-1.1311231875697887</v>
      </c>
      <c r="V140" s="65">
        <v>0.128</v>
      </c>
      <c r="W140" s="90">
        <v>18.2</v>
      </c>
      <c r="X140" s="75">
        <f t="shared" si="0"/>
        <v>0</v>
      </c>
      <c r="Y140" s="75">
        <f t="shared" si="1"/>
        <v>0</v>
      </c>
      <c r="Z140" s="75">
        <f t="shared" si="2"/>
        <v>0</v>
      </c>
      <c r="AA140" s="75">
        <f t="shared" si="3"/>
        <v>0</v>
      </c>
      <c r="AB140" s="75">
        <f t="shared" si="4"/>
        <v>0</v>
      </c>
      <c r="AC140" s="75">
        <f t="shared" si="5"/>
        <v>0</v>
      </c>
      <c r="AD140" s="75">
        <f t="shared" si="6"/>
        <v>0</v>
      </c>
      <c r="AE140" s="75">
        <f t="shared" si="7"/>
        <v>0</v>
      </c>
      <c r="AF140" s="75">
        <f t="shared" ref="AF140:AG140" si="144">IF(V$3="Yes",V140*V$4,0)</f>
        <v>0</v>
      </c>
      <c r="AG140" s="76">
        <f t="shared" si="144"/>
        <v>0</v>
      </c>
      <c r="AH140" s="77">
        <f t="shared" si="9"/>
        <v>0</v>
      </c>
      <c r="AI140" s="78">
        <f t="shared" si="10"/>
        <v>0</v>
      </c>
      <c r="AJ140" s="73">
        <f t="shared" si="11"/>
        <v>0.39028940345650343</v>
      </c>
    </row>
    <row r="141" spans="1:36" ht="15" x14ac:dyDescent="0.25">
      <c r="A141" s="38" t="s">
        <v>339</v>
      </c>
      <c r="B141" s="62" t="s">
        <v>79</v>
      </c>
      <c r="C141" s="62" t="s">
        <v>179</v>
      </c>
      <c r="D141" s="62">
        <v>1</v>
      </c>
      <c r="E141" s="63">
        <v>84</v>
      </c>
      <c r="F141" s="64">
        <v>27.3</v>
      </c>
      <c r="G141" s="64">
        <v>0.60125900644684749</v>
      </c>
      <c r="H141" s="64">
        <v>32.5</v>
      </c>
      <c r="I141" s="64">
        <v>-0.14253397709978885</v>
      </c>
      <c r="J141" s="64">
        <v>59.8</v>
      </c>
      <c r="K141" s="64">
        <v>0.2009853733181115</v>
      </c>
      <c r="L141" s="64">
        <v>20.399999999999999</v>
      </c>
      <c r="M141" s="64">
        <v>0.50462915520414797</v>
      </c>
      <c r="N141" s="64">
        <v>228.4</v>
      </c>
      <c r="O141" s="64">
        <v>0.93116709259750974</v>
      </c>
      <c r="P141" s="64">
        <v>28.1</v>
      </c>
      <c r="Q141" s="64">
        <v>-0.93672369700390767</v>
      </c>
      <c r="R141" s="64">
        <v>29.1</v>
      </c>
      <c r="S141" s="64">
        <v>-0.86042035186164678</v>
      </c>
      <c r="T141" s="64">
        <v>26.3</v>
      </c>
      <c r="U141" s="64">
        <v>-0.52944116705595923</v>
      </c>
      <c r="V141" s="65">
        <v>0.12</v>
      </c>
      <c r="W141" s="90">
        <v>17.45</v>
      </c>
      <c r="X141" s="75">
        <f t="shared" si="0"/>
        <v>0</v>
      </c>
      <c r="Y141" s="75">
        <f t="shared" si="1"/>
        <v>0</v>
      </c>
      <c r="Z141" s="75">
        <f t="shared" si="2"/>
        <v>0</v>
      </c>
      <c r="AA141" s="75">
        <f t="shared" si="3"/>
        <v>0</v>
      </c>
      <c r="AB141" s="75">
        <f t="shared" si="4"/>
        <v>0</v>
      </c>
      <c r="AC141" s="75">
        <f t="shared" si="5"/>
        <v>0</v>
      </c>
      <c r="AD141" s="75">
        <f t="shared" si="6"/>
        <v>0</v>
      </c>
      <c r="AE141" s="75">
        <f t="shared" si="7"/>
        <v>0</v>
      </c>
      <c r="AF141" s="75">
        <f t="shared" ref="AF141:AG141" si="145">IF(V$3="Yes",V141*V$4,0)</f>
        <v>0</v>
      </c>
      <c r="AG141" s="76">
        <f t="shared" si="145"/>
        <v>0</v>
      </c>
      <c r="AH141" s="77">
        <f t="shared" si="9"/>
        <v>0</v>
      </c>
      <c r="AI141" s="78">
        <f t="shared" si="10"/>
        <v>0</v>
      </c>
      <c r="AJ141" s="73">
        <f t="shared" si="11"/>
        <v>0.38768044933481693</v>
      </c>
    </row>
    <row r="142" spans="1:36" ht="15" x14ac:dyDescent="0.25">
      <c r="A142" s="38" t="s">
        <v>370</v>
      </c>
      <c r="B142" s="62" t="s">
        <v>66</v>
      </c>
      <c r="C142" s="62" t="s">
        <v>153</v>
      </c>
      <c r="D142" s="62">
        <v>1</v>
      </c>
      <c r="E142" s="63">
        <v>84</v>
      </c>
      <c r="F142" s="64">
        <v>25.9</v>
      </c>
      <c r="G142" s="64">
        <v>0.46509451547166025</v>
      </c>
      <c r="H142" s="64">
        <v>39.299999999999997</v>
      </c>
      <c r="I142" s="64">
        <v>0.34628743701215831</v>
      </c>
      <c r="J142" s="64">
        <v>65.2</v>
      </c>
      <c r="K142" s="64">
        <v>0.4594991030828896</v>
      </c>
      <c r="L142" s="64">
        <v>21.1</v>
      </c>
      <c r="M142" s="64">
        <v>0.57262113512928903</v>
      </c>
      <c r="N142" s="64">
        <v>149.19999999999999</v>
      </c>
      <c r="O142" s="64">
        <v>-0.5571379049752645</v>
      </c>
      <c r="P142" s="64">
        <v>59.7</v>
      </c>
      <c r="Q142" s="64">
        <v>-0.38028214283709377</v>
      </c>
      <c r="R142" s="64">
        <v>53.9</v>
      </c>
      <c r="S142" s="64">
        <v>-0.25880188082159311</v>
      </c>
      <c r="T142" s="64">
        <v>43.1</v>
      </c>
      <c r="U142" s="64">
        <v>0.36509493423893802</v>
      </c>
      <c r="V142" s="65">
        <v>0.17399999999999999</v>
      </c>
      <c r="W142" s="90">
        <v>17</v>
      </c>
      <c r="X142" s="75">
        <f t="shared" si="0"/>
        <v>0</v>
      </c>
      <c r="Y142" s="75">
        <f t="shared" si="1"/>
        <v>0</v>
      </c>
      <c r="Z142" s="75">
        <f t="shared" si="2"/>
        <v>0</v>
      </c>
      <c r="AA142" s="75">
        <f t="shared" si="3"/>
        <v>0</v>
      </c>
      <c r="AB142" s="75">
        <f t="shared" si="4"/>
        <v>0</v>
      </c>
      <c r="AC142" s="75">
        <f t="shared" si="5"/>
        <v>0</v>
      </c>
      <c r="AD142" s="75">
        <f t="shared" si="6"/>
        <v>0</v>
      </c>
      <c r="AE142" s="75">
        <f t="shared" si="7"/>
        <v>0</v>
      </c>
      <c r="AF142" s="75">
        <f t="shared" ref="AF142:AG142" si="146">IF(V$3="Yes",V142*V$4,0)</f>
        <v>0</v>
      </c>
      <c r="AG142" s="76">
        <f t="shared" si="146"/>
        <v>0</v>
      </c>
      <c r="AH142" s="77">
        <f t="shared" si="9"/>
        <v>0</v>
      </c>
      <c r="AI142" s="78">
        <f t="shared" si="10"/>
        <v>0</v>
      </c>
      <c r="AJ142" s="73">
        <f t="shared" si="11"/>
        <v>0.3554611264051199</v>
      </c>
    </row>
    <row r="143" spans="1:36" ht="15" x14ac:dyDescent="0.25">
      <c r="A143" s="38" t="s">
        <v>330</v>
      </c>
      <c r="B143" s="62" t="s">
        <v>93</v>
      </c>
      <c r="C143" s="62" t="s">
        <v>183</v>
      </c>
      <c r="D143" s="62">
        <v>1</v>
      </c>
      <c r="E143" s="63">
        <v>84</v>
      </c>
      <c r="F143" s="64">
        <v>21.2</v>
      </c>
      <c r="G143" s="64">
        <v>7.9708671978191616E-3</v>
      </c>
      <c r="H143" s="64">
        <v>41.7</v>
      </c>
      <c r="I143" s="64">
        <v>0.51881264199284616</v>
      </c>
      <c r="J143" s="64">
        <v>62.9</v>
      </c>
      <c r="K143" s="64">
        <v>0.34939140336826191</v>
      </c>
      <c r="L143" s="64">
        <v>27.9</v>
      </c>
      <c r="M143" s="64">
        <v>1.2331146544020846</v>
      </c>
      <c r="N143" s="64">
        <v>171.6</v>
      </c>
      <c r="O143" s="64">
        <v>-0.1362031581870051</v>
      </c>
      <c r="P143" s="64">
        <v>26.1</v>
      </c>
      <c r="Q143" s="64">
        <v>-0.97194151688788322</v>
      </c>
      <c r="R143" s="64">
        <v>37</v>
      </c>
      <c r="S143" s="64">
        <v>-0.6687757582642101</v>
      </c>
      <c r="T143" s="64">
        <v>27.4</v>
      </c>
      <c r="U143" s="64">
        <v>-0.47087035089974583</v>
      </c>
      <c r="V143" s="65">
        <v>0.123</v>
      </c>
      <c r="W143" s="90">
        <v>18.95</v>
      </c>
      <c r="X143" s="75">
        <f t="shared" si="0"/>
        <v>0</v>
      </c>
      <c r="Y143" s="75">
        <f t="shared" si="1"/>
        <v>0</v>
      </c>
      <c r="Z143" s="75">
        <f t="shared" si="2"/>
        <v>0</v>
      </c>
      <c r="AA143" s="75">
        <f t="shared" si="3"/>
        <v>0</v>
      </c>
      <c r="AB143" s="75">
        <f t="shared" si="4"/>
        <v>0</v>
      </c>
      <c r="AC143" s="75">
        <f t="shared" si="5"/>
        <v>0</v>
      </c>
      <c r="AD143" s="75">
        <f t="shared" si="6"/>
        <v>0</v>
      </c>
      <c r="AE143" s="75">
        <f t="shared" si="7"/>
        <v>0</v>
      </c>
      <c r="AF143" s="75">
        <f t="shared" ref="AF143:AG143" si="147">IF(V$3="Yes",V143*V$4,0)</f>
        <v>0</v>
      </c>
      <c r="AG143" s="76">
        <f t="shared" si="147"/>
        <v>0</v>
      </c>
      <c r="AH143" s="77">
        <f t="shared" si="9"/>
        <v>0</v>
      </c>
      <c r="AI143" s="78">
        <f t="shared" si="10"/>
        <v>0</v>
      </c>
      <c r="AJ143" s="73">
        <f t="shared" si="11"/>
        <v>0.27115800992885131</v>
      </c>
    </row>
    <row r="144" spans="1:36" ht="15" x14ac:dyDescent="0.25">
      <c r="A144" s="38" t="s">
        <v>350</v>
      </c>
      <c r="B144" s="62" t="s">
        <v>61</v>
      </c>
      <c r="C144" s="62" t="s">
        <v>179</v>
      </c>
      <c r="D144" s="62">
        <v>1</v>
      </c>
      <c r="E144" s="63">
        <v>84</v>
      </c>
      <c r="F144" s="64">
        <v>21.7</v>
      </c>
      <c r="G144" s="64">
        <v>5.6601042546099725E-2</v>
      </c>
      <c r="H144" s="64">
        <v>43</v>
      </c>
      <c r="I144" s="64">
        <v>0.61226379469071857</v>
      </c>
      <c r="J144" s="64">
        <v>64.7</v>
      </c>
      <c r="K144" s="64">
        <v>0.43556264662318783</v>
      </c>
      <c r="L144" s="64">
        <v>22.4</v>
      </c>
      <c r="M144" s="64">
        <v>0.69889195499026469</v>
      </c>
      <c r="N144" s="64">
        <v>209.8</v>
      </c>
      <c r="O144" s="64">
        <v>0.58164091892511571</v>
      </c>
      <c r="P144" s="64">
        <v>21.7</v>
      </c>
      <c r="Q144" s="64">
        <v>-1.0494207206326296</v>
      </c>
      <c r="R144" s="64">
        <v>26.4</v>
      </c>
      <c r="S144" s="64">
        <v>-0.92591913701520079</v>
      </c>
      <c r="T144" s="64">
        <v>20.5</v>
      </c>
      <c r="U144" s="64">
        <v>-0.83826910678872124</v>
      </c>
      <c r="V144" s="65">
        <v>0.10299999999999999</v>
      </c>
      <c r="W144" s="90">
        <v>17.75</v>
      </c>
      <c r="X144" s="75">
        <f t="shared" si="0"/>
        <v>0</v>
      </c>
      <c r="Y144" s="75">
        <f t="shared" si="1"/>
        <v>0</v>
      </c>
      <c r="Z144" s="75">
        <f t="shared" si="2"/>
        <v>0</v>
      </c>
      <c r="AA144" s="75">
        <f t="shared" si="3"/>
        <v>0</v>
      </c>
      <c r="AB144" s="75">
        <f t="shared" si="4"/>
        <v>0</v>
      </c>
      <c r="AC144" s="75">
        <f t="shared" si="5"/>
        <v>0</v>
      </c>
      <c r="AD144" s="75">
        <f t="shared" si="6"/>
        <v>0</v>
      </c>
      <c r="AE144" s="75">
        <f t="shared" si="7"/>
        <v>0</v>
      </c>
      <c r="AF144" s="75">
        <f t="shared" ref="AF144:AG144" si="148">IF(V$3="Yes",V144*V$4,0)</f>
        <v>0</v>
      </c>
      <c r="AG144" s="76">
        <f t="shared" si="148"/>
        <v>0</v>
      </c>
      <c r="AH144" s="77">
        <f t="shared" si="9"/>
        <v>0</v>
      </c>
      <c r="AI144" s="78">
        <f t="shared" si="10"/>
        <v>0</v>
      </c>
      <c r="AJ144" s="73">
        <f t="shared" si="11"/>
        <v>0.24714113902278789</v>
      </c>
    </row>
    <row r="145" spans="1:36" ht="15" x14ac:dyDescent="0.25">
      <c r="A145" s="38" t="s">
        <v>335</v>
      </c>
      <c r="B145" s="62" t="s">
        <v>83</v>
      </c>
      <c r="C145" s="62" t="s">
        <v>186</v>
      </c>
      <c r="D145" s="62">
        <v>1</v>
      </c>
      <c r="E145" s="63">
        <v>84</v>
      </c>
      <c r="F145" s="64">
        <v>25.2</v>
      </c>
      <c r="G145" s="64">
        <v>0.39701226998406686</v>
      </c>
      <c r="H145" s="64">
        <v>21.3</v>
      </c>
      <c r="I145" s="64">
        <v>-0.94765160034299734</v>
      </c>
      <c r="J145" s="64">
        <v>46.5</v>
      </c>
      <c r="K145" s="64">
        <v>-0.43572436850995061</v>
      </c>
      <c r="L145" s="64">
        <v>20.8</v>
      </c>
      <c r="M145" s="64">
        <v>0.54348171516137145</v>
      </c>
      <c r="N145" s="64">
        <v>222.5</v>
      </c>
      <c r="O145" s="64">
        <v>0.82029588697024447</v>
      </c>
      <c r="P145" s="64">
        <v>68.2</v>
      </c>
      <c r="Q145" s="64">
        <v>-0.23060640833019774</v>
      </c>
      <c r="R145" s="64">
        <v>42.5</v>
      </c>
      <c r="S145" s="64">
        <v>-0.53535230702548864</v>
      </c>
      <c r="T145" s="64">
        <v>15.7</v>
      </c>
      <c r="U145" s="64">
        <v>-1.0938508500158346</v>
      </c>
      <c r="V145" s="65">
        <v>0.113</v>
      </c>
      <c r="W145" s="90">
        <v>17.350000000000001</v>
      </c>
      <c r="X145" s="75">
        <f t="shared" si="0"/>
        <v>0</v>
      </c>
      <c r="Y145" s="75">
        <f t="shared" si="1"/>
        <v>0</v>
      </c>
      <c r="Z145" s="75">
        <f t="shared" si="2"/>
        <v>0</v>
      </c>
      <c r="AA145" s="75">
        <f t="shared" si="3"/>
        <v>0</v>
      </c>
      <c r="AB145" s="75">
        <f t="shared" si="4"/>
        <v>0</v>
      </c>
      <c r="AC145" s="75">
        <f t="shared" si="5"/>
        <v>0</v>
      </c>
      <c r="AD145" s="75">
        <f t="shared" si="6"/>
        <v>0</v>
      </c>
      <c r="AE145" s="75">
        <f t="shared" si="7"/>
        <v>0</v>
      </c>
      <c r="AF145" s="75">
        <f t="shared" ref="AF145:AG145" si="149">IF(V$3="Yes",V145*V$4,0)</f>
        <v>0</v>
      </c>
      <c r="AG145" s="76">
        <f t="shared" si="149"/>
        <v>0</v>
      </c>
      <c r="AH145" s="77">
        <f t="shared" si="9"/>
        <v>0</v>
      </c>
      <c r="AI145" s="78">
        <f t="shared" si="10"/>
        <v>0</v>
      </c>
      <c r="AJ145" s="73">
        <f t="shared" si="11"/>
        <v>0.21782482646711154</v>
      </c>
    </row>
    <row r="146" spans="1:36" ht="15" x14ac:dyDescent="0.25">
      <c r="A146" s="38" t="s">
        <v>313</v>
      </c>
      <c r="B146" s="62" t="s">
        <v>77</v>
      </c>
      <c r="C146" s="62" t="s">
        <v>181</v>
      </c>
      <c r="D146" s="62">
        <v>1</v>
      </c>
      <c r="E146" s="63">
        <v>84</v>
      </c>
      <c r="F146" s="64">
        <v>13</v>
      </c>
      <c r="G146" s="64">
        <v>-0.78956400851398922</v>
      </c>
      <c r="H146" s="64">
        <v>37.700000000000003</v>
      </c>
      <c r="I146" s="64">
        <v>0.23127063369170037</v>
      </c>
      <c r="J146" s="64">
        <v>50.7</v>
      </c>
      <c r="K146" s="64">
        <v>-0.23465813424845702</v>
      </c>
      <c r="L146" s="64">
        <v>21.7</v>
      </c>
      <c r="M146" s="64">
        <v>0.63089997506512363</v>
      </c>
      <c r="N146" s="64">
        <v>183</v>
      </c>
      <c r="O146" s="64">
        <v>7.8022561160591197E-2</v>
      </c>
      <c r="P146" s="64">
        <v>38.4</v>
      </c>
      <c r="Q146" s="64">
        <v>-0.75535192460143352</v>
      </c>
      <c r="R146" s="64">
        <v>96.9</v>
      </c>
      <c r="S146" s="64">
        <v>0.78432691977204883</v>
      </c>
      <c r="T146" s="64">
        <v>51.2</v>
      </c>
      <c r="U146" s="64">
        <v>0.79638912593469191</v>
      </c>
      <c r="V146" s="65">
        <v>7.0999999999999994E-2</v>
      </c>
      <c r="W146" s="90">
        <v>22.15</v>
      </c>
      <c r="X146" s="75">
        <f t="shared" si="0"/>
        <v>0</v>
      </c>
      <c r="Y146" s="75">
        <f t="shared" si="1"/>
        <v>0</v>
      </c>
      <c r="Z146" s="75">
        <f t="shared" si="2"/>
        <v>0</v>
      </c>
      <c r="AA146" s="75">
        <f t="shared" si="3"/>
        <v>0</v>
      </c>
      <c r="AB146" s="75">
        <f t="shared" si="4"/>
        <v>0</v>
      </c>
      <c r="AC146" s="75">
        <f t="shared" si="5"/>
        <v>0</v>
      </c>
      <c r="AD146" s="75">
        <f t="shared" si="6"/>
        <v>0</v>
      </c>
      <c r="AE146" s="75">
        <f t="shared" si="7"/>
        <v>0</v>
      </c>
      <c r="AF146" s="75">
        <f t="shared" ref="AF146:AG146" si="150">IF(V$3="Yes",V146*V$4,0)</f>
        <v>0</v>
      </c>
      <c r="AG146" s="76">
        <f t="shared" si="150"/>
        <v>0</v>
      </c>
      <c r="AH146" s="77">
        <f t="shared" si="9"/>
        <v>0</v>
      </c>
      <c r="AI146" s="78">
        <f t="shared" si="10"/>
        <v>0</v>
      </c>
      <c r="AJ146" s="73">
        <f t="shared" si="11"/>
        <v>0.1608402537120931</v>
      </c>
    </row>
    <row r="147" spans="1:36" ht="15" x14ac:dyDescent="0.25">
      <c r="A147" s="38" t="s">
        <v>312</v>
      </c>
      <c r="B147" s="62" t="s">
        <v>53</v>
      </c>
      <c r="C147" s="62" t="s">
        <v>203</v>
      </c>
      <c r="D147" s="62">
        <v>2</v>
      </c>
      <c r="E147" s="63">
        <v>84</v>
      </c>
      <c r="F147" s="64">
        <v>20.399999999999999</v>
      </c>
      <c r="G147" s="64">
        <v>-6.9837413359430875E-2</v>
      </c>
      <c r="H147" s="64">
        <v>21.4</v>
      </c>
      <c r="I147" s="64">
        <v>-0.9404630501354686</v>
      </c>
      <c r="J147" s="64">
        <v>41.8</v>
      </c>
      <c r="K147" s="64">
        <v>-0.66072705923114594</v>
      </c>
      <c r="L147" s="64">
        <v>5.5</v>
      </c>
      <c r="M147" s="64">
        <v>-0.94262870320241909</v>
      </c>
      <c r="N147" s="64">
        <v>202.8</v>
      </c>
      <c r="O147" s="64">
        <v>0.45009881055378503</v>
      </c>
      <c r="P147" s="64">
        <v>211.5</v>
      </c>
      <c r="Q147" s="64">
        <v>2.292750386356651</v>
      </c>
      <c r="R147" s="64">
        <v>49.7</v>
      </c>
      <c r="S147" s="64">
        <v>-0.36068887994934401</v>
      </c>
      <c r="T147" s="64">
        <v>27.4</v>
      </c>
      <c r="U147" s="64">
        <v>-0.47087035089974583</v>
      </c>
      <c r="V147" s="65">
        <v>0.10100000000000001</v>
      </c>
      <c r="W147" s="90">
        <v>17.8</v>
      </c>
      <c r="X147" s="75">
        <f t="shared" si="0"/>
        <v>0</v>
      </c>
      <c r="Y147" s="75">
        <f t="shared" si="1"/>
        <v>0</v>
      </c>
      <c r="Z147" s="75">
        <f t="shared" si="2"/>
        <v>0</v>
      </c>
      <c r="AA147" s="75">
        <f t="shared" si="3"/>
        <v>0</v>
      </c>
      <c r="AB147" s="75">
        <f t="shared" si="4"/>
        <v>0</v>
      </c>
      <c r="AC147" s="75">
        <f t="shared" si="5"/>
        <v>0</v>
      </c>
      <c r="AD147" s="75">
        <f t="shared" si="6"/>
        <v>0</v>
      </c>
      <c r="AE147" s="75">
        <f t="shared" si="7"/>
        <v>0</v>
      </c>
      <c r="AF147" s="75">
        <f t="shared" ref="AF147:AG147" si="151">IF(V$3="Yes",V147*V$4,0)</f>
        <v>0</v>
      </c>
      <c r="AG147" s="76">
        <f t="shared" si="151"/>
        <v>0</v>
      </c>
      <c r="AH147" s="77">
        <f t="shared" si="9"/>
        <v>0</v>
      </c>
      <c r="AI147" s="78">
        <f t="shared" si="10"/>
        <v>0</v>
      </c>
      <c r="AJ147" s="73">
        <f t="shared" si="11"/>
        <v>0.13477838796685748</v>
      </c>
    </row>
    <row r="148" spans="1:36" ht="15" x14ac:dyDescent="0.25">
      <c r="A148" s="38" t="s">
        <v>319</v>
      </c>
      <c r="B148" s="62" t="s">
        <v>34</v>
      </c>
      <c r="C148" s="62" t="s">
        <v>196</v>
      </c>
      <c r="D148" s="62">
        <v>2</v>
      </c>
      <c r="E148" s="63">
        <v>84</v>
      </c>
      <c r="F148" s="64">
        <v>25.4</v>
      </c>
      <c r="G148" s="64">
        <v>0.41646434012337935</v>
      </c>
      <c r="H148" s="64">
        <v>25.4</v>
      </c>
      <c r="I148" s="64">
        <v>-0.65292104183432287</v>
      </c>
      <c r="J148" s="64">
        <v>50.8</v>
      </c>
      <c r="K148" s="64">
        <v>-0.22987084295651702</v>
      </c>
      <c r="L148" s="64">
        <v>11.3</v>
      </c>
      <c r="M148" s="64">
        <v>-0.37926658382268119</v>
      </c>
      <c r="N148" s="64">
        <v>206.2</v>
      </c>
      <c r="O148" s="64">
        <v>0.5139906917627165</v>
      </c>
      <c r="P148" s="64">
        <v>75.5</v>
      </c>
      <c r="Q148" s="64">
        <v>-0.102061365753687</v>
      </c>
      <c r="R148" s="64">
        <v>78.5</v>
      </c>
      <c r="S148" s="64">
        <v>0.3379648283552345</v>
      </c>
      <c r="T148" s="64">
        <v>67.3</v>
      </c>
      <c r="U148" s="64">
        <v>1.6536528896756342</v>
      </c>
      <c r="V148" s="65">
        <v>0.123</v>
      </c>
      <c r="W148" s="90">
        <v>17</v>
      </c>
      <c r="X148" s="75">
        <f t="shared" si="0"/>
        <v>0</v>
      </c>
      <c r="Y148" s="75">
        <f t="shared" si="1"/>
        <v>0</v>
      </c>
      <c r="Z148" s="75">
        <f t="shared" si="2"/>
        <v>0</v>
      </c>
      <c r="AA148" s="75">
        <f t="shared" si="3"/>
        <v>0</v>
      </c>
      <c r="AB148" s="75">
        <f t="shared" si="4"/>
        <v>0</v>
      </c>
      <c r="AC148" s="75">
        <f t="shared" si="5"/>
        <v>0</v>
      </c>
      <c r="AD148" s="75">
        <f t="shared" si="6"/>
        <v>0</v>
      </c>
      <c r="AE148" s="75">
        <f t="shared" si="7"/>
        <v>0</v>
      </c>
      <c r="AF148" s="75">
        <f t="shared" ref="AF148:AG148" si="152">IF(V$3="Yes",V148*V$4,0)</f>
        <v>0</v>
      </c>
      <c r="AG148" s="76">
        <f t="shared" si="152"/>
        <v>0</v>
      </c>
      <c r="AH148" s="77">
        <f t="shared" si="9"/>
        <v>0</v>
      </c>
      <c r="AI148" s="78">
        <f t="shared" si="10"/>
        <v>0</v>
      </c>
      <c r="AJ148" s="73">
        <f t="shared" si="11"/>
        <v>0.11430029820055437</v>
      </c>
    </row>
    <row r="149" spans="1:36" ht="15" x14ac:dyDescent="0.25">
      <c r="A149" s="38" t="s">
        <v>404</v>
      </c>
      <c r="B149" s="62" t="s">
        <v>49</v>
      </c>
      <c r="C149" s="62" t="s">
        <v>153</v>
      </c>
      <c r="D149" s="62">
        <v>1</v>
      </c>
      <c r="E149" s="63">
        <v>84</v>
      </c>
      <c r="F149" s="64">
        <v>24.8</v>
      </c>
      <c r="G149" s="64">
        <v>0.3581081297054422</v>
      </c>
      <c r="H149" s="64">
        <v>33.4</v>
      </c>
      <c r="I149" s="64">
        <v>-7.7837025232031481E-2</v>
      </c>
      <c r="J149" s="64">
        <v>58.2</v>
      </c>
      <c r="K149" s="64">
        <v>0.12438871264706662</v>
      </c>
      <c r="L149" s="64">
        <v>16.399999999999999</v>
      </c>
      <c r="M149" s="64">
        <v>0.11610355563191507</v>
      </c>
      <c r="N149" s="64">
        <v>185.5</v>
      </c>
      <c r="O149" s="64">
        <v>0.12500188557892394</v>
      </c>
      <c r="P149" s="64">
        <v>91.6</v>
      </c>
      <c r="Q149" s="64">
        <v>0.18144208431231626</v>
      </c>
      <c r="R149" s="64">
        <v>34.5</v>
      </c>
      <c r="S149" s="64">
        <v>-0.7294227815545381</v>
      </c>
      <c r="T149" s="64">
        <v>45.2</v>
      </c>
      <c r="U149" s="64">
        <v>0.47691194690080035</v>
      </c>
      <c r="V149" s="65">
        <v>0.13400000000000001</v>
      </c>
      <c r="W149" s="90">
        <v>17.399999999999999</v>
      </c>
      <c r="X149" s="75">
        <f t="shared" si="0"/>
        <v>0</v>
      </c>
      <c r="Y149" s="75">
        <f t="shared" si="1"/>
        <v>0</v>
      </c>
      <c r="Z149" s="75">
        <f t="shared" si="2"/>
        <v>0</v>
      </c>
      <c r="AA149" s="75">
        <f t="shared" si="3"/>
        <v>0</v>
      </c>
      <c r="AB149" s="75">
        <f t="shared" si="4"/>
        <v>0</v>
      </c>
      <c r="AC149" s="75">
        <f t="shared" si="5"/>
        <v>0</v>
      </c>
      <c r="AD149" s="75">
        <f t="shared" si="6"/>
        <v>0</v>
      </c>
      <c r="AE149" s="75">
        <f t="shared" si="7"/>
        <v>0</v>
      </c>
      <c r="AF149" s="75">
        <f t="shared" ref="AF149:AG149" si="153">IF(V$3="Yes",V149*V$4,0)</f>
        <v>0</v>
      </c>
      <c r="AG149" s="76">
        <f t="shared" si="153"/>
        <v>0</v>
      </c>
      <c r="AH149" s="77">
        <f t="shared" si="9"/>
        <v>0</v>
      </c>
      <c r="AI149" s="78">
        <f t="shared" si="10"/>
        <v>0</v>
      </c>
      <c r="AJ149" s="73">
        <f t="shared" si="11"/>
        <v>7.5615086699985734E-2</v>
      </c>
    </row>
    <row r="150" spans="1:36" ht="15" x14ac:dyDescent="0.25">
      <c r="A150" s="38" t="s">
        <v>353</v>
      </c>
      <c r="B150" s="62" t="s">
        <v>41</v>
      </c>
      <c r="C150" s="62" t="s">
        <v>179</v>
      </c>
      <c r="D150" s="62">
        <v>1</v>
      </c>
      <c r="E150" s="63">
        <v>84</v>
      </c>
      <c r="F150" s="64">
        <v>23.8</v>
      </c>
      <c r="G150" s="64">
        <v>0.26084777900888034</v>
      </c>
      <c r="H150" s="64">
        <v>47.4</v>
      </c>
      <c r="I150" s="64">
        <v>0.92856000382197912</v>
      </c>
      <c r="J150" s="64">
        <v>71.2</v>
      </c>
      <c r="K150" s="64">
        <v>0.7467365805993087</v>
      </c>
      <c r="L150" s="64">
        <v>23.3</v>
      </c>
      <c r="M150" s="64">
        <v>0.7863102148940172</v>
      </c>
      <c r="N150" s="64">
        <v>152.9</v>
      </c>
      <c r="O150" s="64">
        <v>-0.487608504836132</v>
      </c>
      <c r="P150" s="64">
        <v>31.9</v>
      </c>
      <c r="Q150" s="64">
        <v>-0.86980983922435406</v>
      </c>
      <c r="R150" s="64">
        <v>30</v>
      </c>
      <c r="S150" s="64">
        <v>-0.83858742347712856</v>
      </c>
      <c r="T150" s="64">
        <v>33</v>
      </c>
      <c r="U150" s="64">
        <v>-0.17269165046811338</v>
      </c>
      <c r="V150" s="65">
        <v>0.156</v>
      </c>
      <c r="W150" s="90">
        <v>16.899999999999999</v>
      </c>
      <c r="X150" s="75">
        <f t="shared" si="0"/>
        <v>0</v>
      </c>
      <c r="Y150" s="75">
        <f t="shared" si="1"/>
        <v>0</v>
      </c>
      <c r="Z150" s="75">
        <f t="shared" si="2"/>
        <v>0</v>
      </c>
      <c r="AA150" s="75">
        <f t="shared" si="3"/>
        <v>0</v>
      </c>
      <c r="AB150" s="75">
        <f t="shared" si="4"/>
        <v>0</v>
      </c>
      <c r="AC150" s="75">
        <f t="shared" si="5"/>
        <v>0</v>
      </c>
      <c r="AD150" s="75">
        <f t="shared" si="6"/>
        <v>0</v>
      </c>
      <c r="AE150" s="75">
        <f t="shared" si="7"/>
        <v>0</v>
      </c>
      <c r="AF150" s="75">
        <f t="shared" ref="AF150:AG150" si="154">IF(V$3="Yes",V150*V$4,0)</f>
        <v>0</v>
      </c>
      <c r="AG150" s="76">
        <f t="shared" si="154"/>
        <v>0</v>
      </c>
      <c r="AH150" s="77">
        <f t="shared" si="9"/>
        <v>0</v>
      </c>
      <c r="AI150" s="78">
        <f t="shared" si="10"/>
        <v>0</v>
      </c>
      <c r="AJ150" s="73">
        <f t="shared" si="11"/>
        <v>5.5267755847700051E-2</v>
      </c>
    </row>
    <row r="151" spans="1:36" ht="15" x14ac:dyDescent="0.25">
      <c r="A151" s="38" t="s">
        <v>310</v>
      </c>
      <c r="B151" s="62" t="s">
        <v>83</v>
      </c>
      <c r="C151" s="62" t="s">
        <v>181</v>
      </c>
      <c r="D151" s="62">
        <v>2</v>
      </c>
      <c r="E151" s="63">
        <v>84</v>
      </c>
      <c r="F151" s="64">
        <v>7.2</v>
      </c>
      <c r="G151" s="64">
        <v>-1.353674042554049</v>
      </c>
      <c r="H151" s="64">
        <v>41.6</v>
      </c>
      <c r="I151" s="64">
        <v>0.51162409178531754</v>
      </c>
      <c r="J151" s="64">
        <v>48.8</v>
      </c>
      <c r="K151" s="64">
        <v>-0.32561666879532364</v>
      </c>
      <c r="L151" s="64">
        <v>17.899999999999999</v>
      </c>
      <c r="M151" s="64">
        <v>0.26180065547150283</v>
      </c>
      <c r="N151" s="64">
        <v>133</v>
      </c>
      <c r="O151" s="64">
        <v>-0.86156392720605912</v>
      </c>
      <c r="P151" s="64">
        <v>126.6</v>
      </c>
      <c r="Q151" s="64">
        <v>0.79775393228188862</v>
      </c>
      <c r="R151" s="64">
        <v>104.7</v>
      </c>
      <c r="S151" s="64">
        <v>0.97354563243787184</v>
      </c>
      <c r="T151" s="64">
        <v>38.9</v>
      </c>
      <c r="U151" s="64">
        <v>0.14146090891521332</v>
      </c>
      <c r="V151" s="65">
        <v>5.3999999999999999E-2</v>
      </c>
      <c r="W151" s="90">
        <v>25.15</v>
      </c>
      <c r="X151" s="75">
        <f t="shared" si="0"/>
        <v>0</v>
      </c>
      <c r="Y151" s="75">
        <f t="shared" si="1"/>
        <v>0</v>
      </c>
      <c r="Z151" s="75">
        <f t="shared" si="2"/>
        <v>0</v>
      </c>
      <c r="AA151" s="75">
        <f t="shared" si="3"/>
        <v>0</v>
      </c>
      <c r="AB151" s="75">
        <f t="shared" si="4"/>
        <v>0</v>
      </c>
      <c r="AC151" s="75">
        <f t="shared" si="5"/>
        <v>0</v>
      </c>
      <c r="AD151" s="75">
        <f t="shared" si="6"/>
        <v>0</v>
      </c>
      <c r="AE151" s="75">
        <f t="shared" si="7"/>
        <v>0</v>
      </c>
      <c r="AF151" s="75">
        <f t="shared" ref="AF151:AG151" si="155">IF(V$3="Yes",V151*V$4,0)</f>
        <v>0</v>
      </c>
      <c r="AG151" s="76">
        <f t="shared" si="155"/>
        <v>0</v>
      </c>
      <c r="AH151" s="77">
        <f t="shared" si="9"/>
        <v>0</v>
      </c>
      <c r="AI151" s="78">
        <f t="shared" si="10"/>
        <v>0</v>
      </c>
      <c r="AJ151" s="73">
        <f t="shared" si="11"/>
        <v>4.3169047036242136E-2</v>
      </c>
    </row>
    <row r="152" spans="1:36" ht="15" x14ac:dyDescent="0.25">
      <c r="A152" s="38" t="s">
        <v>294</v>
      </c>
      <c r="B152" s="62" t="s">
        <v>34</v>
      </c>
      <c r="C152" s="62" t="s">
        <v>181</v>
      </c>
      <c r="D152" s="62">
        <v>2</v>
      </c>
      <c r="E152" s="63">
        <v>84</v>
      </c>
      <c r="F152" s="64">
        <v>13.6</v>
      </c>
      <c r="G152" s="64">
        <v>-0.73120779809605208</v>
      </c>
      <c r="H152" s="64">
        <v>38.4</v>
      </c>
      <c r="I152" s="64">
        <v>0.28159048514440116</v>
      </c>
      <c r="J152" s="64">
        <v>52</v>
      </c>
      <c r="K152" s="64">
        <v>-0.17242334745323287</v>
      </c>
      <c r="L152" s="64">
        <v>9.1</v>
      </c>
      <c r="M152" s="64">
        <v>-0.59295566358740959</v>
      </c>
      <c r="N152" s="64">
        <v>175.2</v>
      </c>
      <c r="O152" s="64">
        <v>-6.8552931024606467E-2</v>
      </c>
      <c r="P152" s="64">
        <v>39.700000000000003</v>
      </c>
      <c r="Q152" s="64">
        <v>-0.73246034167684937</v>
      </c>
      <c r="R152" s="64">
        <v>145.4</v>
      </c>
      <c r="S152" s="64">
        <v>1.9608791716044116</v>
      </c>
      <c r="T152" s="64">
        <v>32.9</v>
      </c>
      <c r="U152" s="64">
        <v>-0.17801627011867827</v>
      </c>
      <c r="V152" s="65">
        <v>7.6999999999999999E-2</v>
      </c>
      <c r="W152" s="90">
        <v>24.55</v>
      </c>
      <c r="X152" s="75">
        <f t="shared" si="0"/>
        <v>0</v>
      </c>
      <c r="Y152" s="75">
        <f t="shared" si="1"/>
        <v>0</v>
      </c>
      <c r="Z152" s="75">
        <f t="shared" si="2"/>
        <v>0</v>
      </c>
      <c r="AA152" s="75">
        <f t="shared" si="3"/>
        <v>0</v>
      </c>
      <c r="AB152" s="75">
        <f t="shared" si="4"/>
        <v>0</v>
      </c>
      <c r="AC152" s="75">
        <f t="shared" si="5"/>
        <v>0</v>
      </c>
      <c r="AD152" s="75">
        <f t="shared" si="6"/>
        <v>0</v>
      </c>
      <c r="AE152" s="75">
        <f t="shared" si="7"/>
        <v>0</v>
      </c>
      <c r="AF152" s="75">
        <f t="shared" ref="AF152:AG152" si="156">IF(V$3="Yes",V152*V$4,0)</f>
        <v>0</v>
      </c>
      <c r="AG152" s="76">
        <f t="shared" si="156"/>
        <v>0</v>
      </c>
      <c r="AH152" s="77">
        <f t="shared" si="9"/>
        <v>0</v>
      </c>
      <c r="AI152" s="78">
        <f t="shared" si="10"/>
        <v>0</v>
      </c>
      <c r="AJ152" s="73">
        <f t="shared" si="11"/>
        <v>-0.13796530679720709</v>
      </c>
    </row>
    <row r="153" spans="1:36" ht="15" x14ac:dyDescent="0.25">
      <c r="A153" s="38" t="s">
        <v>298</v>
      </c>
      <c r="B153" s="62" t="s">
        <v>43</v>
      </c>
      <c r="C153" s="62" t="s">
        <v>186</v>
      </c>
      <c r="D153" s="62">
        <v>2</v>
      </c>
      <c r="E153" s="63">
        <v>84</v>
      </c>
      <c r="F153" s="64">
        <v>24.6</v>
      </c>
      <c r="G153" s="64">
        <v>0.33865605956613004</v>
      </c>
      <c r="H153" s="64">
        <v>32.6</v>
      </c>
      <c r="I153" s="64">
        <v>-0.13534542689226017</v>
      </c>
      <c r="J153" s="64">
        <v>57.3</v>
      </c>
      <c r="K153" s="64">
        <v>8.1303091019604187E-2</v>
      </c>
      <c r="L153" s="64">
        <v>16.5</v>
      </c>
      <c r="M153" s="64">
        <v>0.1258166956212213</v>
      </c>
      <c r="N153" s="64">
        <v>190.8</v>
      </c>
      <c r="O153" s="64">
        <v>0.22459805334578831</v>
      </c>
      <c r="P153" s="64">
        <v>78.599999999999994</v>
      </c>
      <c r="Q153" s="64">
        <v>-4.7473744933525103E-2</v>
      </c>
      <c r="R153" s="64">
        <v>30.3</v>
      </c>
      <c r="S153" s="64">
        <v>-0.83130978068228922</v>
      </c>
      <c r="T153" s="64">
        <v>61.3</v>
      </c>
      <c r="U153" s="64">
        <v>1.3341757106417427</v>
      </c>
      <c r="V153" s="65">
        <v>0.129</v>
      </c>
      <c r="W153" s="90">
        <v>16.850000000000001</v>
      </c>
      <c r="X153" s="75">
        <f t="shared" si="0"/>
        <v>0</v>
      </c>
      <c r="Y153" s="75">
        <f t="shared" si="1"/>
        <v>0</v>
      </c>
      <c r="Z153" s="75">
        <f t="shared" si="2"/>
        <v>0</v>
      </c>
      <c r="AA153" s="75">
        <f t="shared" si="3"/>
        <v>0</v>
      </c>
      <c r="AB153" s="75">
        <f t="shared" si="4"/>
        <v>0</v>
      </c>
      <c r="AC153" s="75">
        <f t="shared" si="5"/>
        <v>0</v>
      </c>
      <c r="AD153" s="75">
        <f t="shared" si="6"/>
        <v>0</v>
      </c>
      <c r="AE153" s="75">
        <f t="shared" si="7"/>
        <v>0</v>
      </c>
      <c r="AF153" s="75">
        <f t="shared" ref="AF153:AG153" si="157">IF(V$3="Yes",V153*V$4,0)</f>
        <v>0</v>
      </c>
      <c r="AG153" s="76">
        <f t="shared" si="157"/>
        <v>0</v>
      </c>
      <c r="AH153" s="77">
        <f t="shared" si="9"/>
        <v>0</v>
      </c>
      <c r="AI153" s="78">
        <f t="shared" si="10"/>
        <v>0</v>
      </c>
      <c r="AJ153" s="73">
        <f t="shared" si="11"/>
        <v>-0.19073251589461826</v>
      </c>
    </row>
    <row r="154" spans="1:36" ht="15" x14ac:dyDescent="0.25">
      <c r="A154" s="38" t="s">
        <v>301</v>
      </c>
      <c r="B154" s="62" t="s">
        <v>56</v>
      </c>
      <c r="C154" s="62" t="s">
        <v>153</v>
      </c>
      <c r="D154" s="62">
        <v>2</v>
      </c>
      <c r="E154" s="63">
        <v>84</v>
      </c>
      <c r="F154" s="64">
        <v>28.7</v>
      </c>
      <c r="G154" s="64">
        <v>0.73742349742203395</v>
      </c>
      <c r="H154" s="64">
        <v>32.200000000000003</v>
      </c>
      <c r="I154" s="64">
        <v>-0.16409962772237466</v>
      </c>
      <c r="J154" s="64">
        <v>60.8</v>
      </c>
      <c r="K154" s="64">
        <v>0.24885828623751496</v>
      </c>
      <c r="L154" s="64">
        <v>12.4</v>
      </c>
      <c r="M154" s="64">
        <v>-0.27242204394031744</v>
      </c>
      <c r="N154" s="64">
        <v>193.9</v>
      </c>
      <c r="O154" s="64">
        <v>0.28285241562452146</v>
      </c>
      <c r="P154" s="64">
        <v>36.9</v>
      </c>
      <c r="Q154" s="64">
        <v>-0.78176528951441515</v>
      </c>
      <c r="R154" s="64">
        <v>59.8</v>
      </c>
      <c r="S154" s="64">
        <v>-0.11567490585641912</v>
      </c>
      <c r="T154" s="64">
        <v>22.2</v>
      </c>
      <c r="U154" s="64">
        <v>-0.7477505727291186</v>
      </c>
      <c r="V154" s="65">
        <v>0.14799999999999999</v>
      </c>
      <c r="W154" s="90">
        <v>18.600000000000001</v>
      </c>
      <c r="X154" s="75">
        <f t="shared" si="0"/>
        <v>0</v>
      </c>
      <c r="Y154" s="75">
        <f t="shared" si="1"/>
        <v>0</v>
      </c>
      <c r="Z154" s="75">
        <f t="shared" si="2"/>
        <v>0</v>
      </c>
      <c r="AA154" s="75">
        <f t="shared" si="3"/>
        <v>0</v>
      </c>
      <c r="AB154" s="75">
        <f t="shared" si="4"/>
        <v>0</v>
      </c>
      <c r="AC154" s="75">
        <f t="shared" si="5"/>
        <v>0</v>
      </c>
      <c r="AD154" s="75">
        <f t="shared" si="6"/>
        <v>0</v>
      </c>
      <c r="AE154" s="75">
        <f t="shared" si="7"/>
        <v>0</v>
      </c>
      <c r="AF154" s="75">
        <f t="shared" ref="AF154:AG154" si="158">IF(V$3="Yes",V154*V$4,0)</f>
        <v>0</v>
      </c>
      <c r="AG154" s="76">
        <f t="shared" si="158"/>
        <v>0</v>
      </c>
      <c r="AH154" s="77">
        <f t="shared" si="9"/>
        <v>0</v>
      </c>
      <c r="AI154" s="78">
        <f t="shared" si="10"/>
        <v>0</v>
      </c>
      <c r="AJ154" s="73">
        <f t="shared" si="11"/>
        <v>-0.17744178910171576</v>
      </c>
    </row>
    <row r="155" spans="1:36" ht="15" x14ac:dyDescent="0.25">
      <c r="A155" s="38" t="s">
        <v>323</v>
      </c>
      <c r="B155" s="62" t="s">
        <v>81</v>
      </c>
      <c r="C155" s="62" t="s">
        <v>186</v>
      </c>
      <c r="D155" s="62">
        <v>2</v>
      </c>
      <c r="E155" s="63">
        <v>84</v>
      </c>
      <c r="F155" s="64">
        <v>29.2</v>
      </c>
      <c r="G155" s="64">
        <v>0.7860536727703149</v>
      </c>
      <c r="H155" s="64">
        <v>27.5</v>
      </c>
      <c r="I155" s="64">
        <v>-0.50196148747622127</v>
      </c>
      <c r="J155" s="64">
        <v>56.7</v>
      </c>
      <c r="K155" s="64">
        <v>5.2579343267962105E-2</v>
      </c>
      <c r="L155" s="64">
        <v>12.5</v>
      </c>
      <c r="M155" s="64">
        <v>-0.2627089039510116</v>
      </c>
      <c r="N155" s="64">
        <v>208.2</v>
      </c>
      <c r="O155" s="64">
        <v>0.55157415129738319</v>
      </c>
      <c r="P155" s="64">
        <v>61.2</v>
      </c>
      <c r="Q155" s="64">
        <v>-0.35386877792411209</v>
      </c>
      <c r="R155" s="64">
        <v>40</v>
      </c>
      <c r="S155" s="64">
        <v>-0.59599933031581664</v>
      </c>
      <c r="T155" s="64">
        <v>11.6</v>
      </c>
      <c r="U155" s="64">
        <v>-1.3121602556889942</v>
      </c>
      <c r="V155" s="65">
        <v>0.14000000000000001</v>
      </c>
      <c r="W155" s="90">
        <v>15.95</v>
      </c>
      <c r="X155" s="75">
        <f t="shared" si="0"/>
        <v>0</v>
      </c>
      <c r="Y155" s="75">
        <f t="shared" si="1"/>
        <v>0</v>
      </c>
      <c r="Z155" s="75">
        <f t="shared" si="2"/>
        <v>0</v>
      </c>
      <c r="AA155" s="75">
        <f t="shared" si="3"/>
        <v>0</v>
      </c>
      <c r="AB155" s="75">
        <f t="shared" si="4"/>
        <v>0</v>
      </c>
      <c r="AC155" s="75">
        <f t="shared" si="5"/>
        <v>0</v>
      </c>
      <c r="AD155" s="75">
        <f t="shared" si="6"/>
        <v>0</v>
      </c>
      <c r="AE155" s="75">
        <f t="shared" si="7"/>
        <v>0</v>
      </c>
      <c r="AF155" s="75">
        <f t="shared" ref="AF155:AG155" si="159">IF(V$3="Yes",V155*V$4,0)</f>
        <v>0</v>
      </c>
      <c r="AG155" s="76">
        <f t="shared" si="159"/>
        <v>0</v>
      </c>
      <c r="AH155" s="77">
        <f t="shared" si="9"/>
        <v>0</v>
      </c>
      <c r="AI155" s="78">
        <f t="shared" si="10"/>
        <v>0</v>
      </c>
      <c r="AJ155" s="73">
        <f t="shared" si="11"/>
        <v>-0.22958938789354028</v>
      </c>
    </row>
    <row r="156" spans="1:36" ht="15" x14ac:dyDescent="0.25">
      <c r="A156" s="38" t="s">
        <v>376</v>
      </c>
      <c r="B156" s="62" t="s">
        <v>63</v>
      </c>
      <c r="C156" s="62" t="s">
        <v>186</v>
      </c>
      <c r="D156" s="62">
        <v>1</v>
      </c>
      <c r="E156" s="63">
        <v>84</v>
      </c>
      <c r="F156" s="64">
        <v>26.3</v>
      </c>
      <c r="G156" s="64">
        <v>0.50399865575028524</v>
      </c>
      <c r="H156" s="64">
        <v>36.700000000000003</v>
      </c>
      <c r="I156" s="64">
        <v>0.15938513161641457</v>
      </c>
      <c r="J156" s="64">
        <v>62.9</v>
      </c>
      <c r="K156" s="64">
        <v>0.34939140336826191</v>
      </c>
      <c r="L156" s="64">
        <v>19.3</v>
      </c>
      <c r="M156" s="64">
        <v>0.39778461532178438</v>
      </c>
      <c r="N156" s="64">
        <v>191.9</v>
      </c>
      <c r="O156" s="64">
        <v>0.24526895608985472</v>
      </c>
      <c r="P156" s="64">
        <v>32.1</v>
      </c>
      <c r="Q156" s="64">
        <v>-0.86628805723595648</v>
      </c>
      <c r="R156" s="64">
        <v>23.7</v>
      </c>
      <c r="S156" s="64">
        <v>-0.99141792216875513</v>
      </c>
      <c r="T156" s="64">
        <v>56.5</v>
      </c>
      <c r="U156" s="64">
        <v>1.0785939674146297</v>
      </c>
      <c r="V156" s="65">
        <v>0.13700000000000001</v>
      </c>
      <c r="W156" s="90">
        <v>16</v>
      </c>
      <c r="X156" s="75">
        <f t="shared" si="0"/>
        <v>0</v>
      </c>
      <c r="Y156" s="75">
        <f t="shared" si="1"/>
        <v>0</v>
      </c>
      <c r="Z156" s="75">
        <f t="shared" si="2"/>
        <v>0</v>
      </c>
      <c r="AA156" s="75">
        <f t="shared" si="3"/>
        <v>0</v>
      </c>
      <c r="AB156" s="75">
        <f t="shared" si="4"/>
        <v>0</v>
      </c>
      <c r="AC156" s="75">
        <f t="shared" si="5"/>
        <v>0</v>
      </c>
      <c r="AD156" s="75">
        <f t="shared" si="6"/>
        <v>0</v>
      </c>
      <c r="AE156" s="75">
        <f t="shared" si="7"/>
        <v>0</v>
      </c>
      <c r="AF156" s="75">
        <f t="shared" ref="AF156:AG156" si="160">IF(V$3="Yes",V156*V$4,0)</f>
        <v>0</v>
      </c>
      <c r="AG156" s="76">
        <f t="shared" si="160"/>
        <v>0</v>
      </c>
      <c r="AH156" s="77">
        <f t="shared" si="9"/>
        <v>0</v>
      </c>
      <c r="AI156" s="78">
        <f t="shared" si="10"/>
        <v>0</v>
      </c>
      <c r="AJ156" s="73">
        <f t="shared" si="11"/>
        <v>-0.27531969557869462</v>
      </c>
    </row>
    <row r="157" spans="1:36" ht="15" x14ac:dyDescent="0.25">
      <c r="A157" s="38" t="s">
        <v>297</v>
      </c>
      <c r="B157" s="62" t="s">
        <v>37</v>
      </c>
      <c r="C157" s="62" t="s">
        <v>181</v>
      </c>
      <c r="D157" s="62">
        <v>2</v>
      </c>
      <c r="E157" s="63">
        <v>84</v>
      </c>
      <c r="F157" s="64">
        <v>11.1</v>
      </c>
      <c r="G157" s="64">
        <v>-0.97435867483745719</v>
      </c>
      <c r="H157" s="64">
        <v>30.9</v>
      </c>
      <c r="I157" s="64">
        <v>-0.25755078042024754</v>
      </c>
      <c r="J157" s="64">
        <v>42</v>
      </c>
      <c r="K157" s="64">
        <v>-0.65115247664726517</v>
      </c>
      <c r="L157" s="64">
        <v>11</v>
      </c>
      <c r="M157" s="64">
        <v>-0.40840600379059883</v>
      </c>
      <c r="N157" s="64">
        <v>170.7</v>
      </c>
      <c r="O157" s="64">
        <v>-0.1531157149776049</v>
      </c>
      <c r="P157" s="64">
        <v>59.7</v>
      </c>
      <c r="Q157" s="64">
        <v>-0.38028214283709377</v>
      </c>
      <c r="R157" s="64">
        <v>156.1</v>
      </c>
      <c r="S157" s="64">
        <v>2.2204484312870156</v>
      </c>
      <c r="T157" s="64">
        <v>31.4</v>
      </c>
      <c r="U157" s="64">
        <v>-0.25788556487715125</v>
      </c>
      <c r="V157" s="65">
        <v>6.5000000000000002E-2</v>
      </c>
      <c r="W157" s="90">
        <v>22.7</v>
      </c>
      <c r="X157" s="75">
        <f t="shared" si="0"/>
        <v>0</v>
      </c>
      <c r="Y157" s="75">
        <f t="shared" si="1"/>
        <v>0</v>
      </c>
      <c r="Z157" s="75">
        <f t="shared" si="2"/>
        <v>0</v>
      </c>
      <c r="AA157" s="75">
        <f t="shared" si="3"/>
        <v>0</v>
      </c>
      <c r="AB157" s="75">
        <f t="shared" si="4"/>
        <v>0</v>
      </c>
      <c r="AC157" s="75">
        <f t="shared" si="5"/>
        <v>0</v>
      </c>
      <c r="AD157" s="75">
        <f t="shared" si="6"/>
        <v>0</v>
      </c>
      <c r="AE157" s="75">
        <f t="shared" si="7"/>
        <v>0</v>
      </c>
      <c r="AF157" s="75">
        <f t="shared" ref="AF157:AG157" si="161">IF(V$3="Yes",V157*V$4,0)</f>
        <v>0</v>
      </c>
      <c r="AG157" s="76">
        <f t="shared" si="161"/>
        <v>0</v>
      </c>
      <c r="AH157" s="77">
        <f t="shared" si="9"/>
        <v>0</v>
      </c>
      <c r="AI157" s="78">
        <f t="shared" si="10"/>
        <v>0</v>
      </c>
      <c r="AJ157" s="73">
        <f t="shared" si="11"/>
        <v>-0.27555798228378414</v>
      </c>
    </row>
    <row r="158" spans="1:36" ht="15" x14ac:dyDescent="0.25">
      <c r="A158" s="38" t="s">
        <v>398</v>
      </c>
      <c r="B158" s="62" t="s">
        <v>79</v>
      </c>
      <c r="C158" s="62" t="s">
        <v>153</v>
      </c>
      <c r="D158" s="62">
        <v>1</v>
      </c>
      <c r="E158" s="63">
        <v>84</v>
      </c>
      <c r="F158" s="64">
        <v>24</v>
      </c>
      <c r="G158" s="64">
        <v>0.2802998491481925</v>
      </c>
      <c r="H158" s="64">
        <v>30.5</v>
      </c>
      <c r="I158" s="64">
        <v>-0.28630498125036202</v>
      </c>
      <c r="J158" s="64">
        <v>54.5</v>
      </c>
      <c r="K158" s="64">
        <v>-5.2741065154724855E-2</v>
      </c>
      <c r="L158" s="64">
        <v>19.5</v>
      </c>
      <c r="M158" s="64">
        <v>0.41721089530039579</v>
      </c>
      <c r="N158" s="64">
        <v>168.6</v>
      </c>
      <c r="O158" s="64">
        <v>-0.19257834748900388</v>
      </c>
      <c r="P158" s="64">
        <v>67.099999999999994</v>
      </c>
      <c r="Q158" s="64">
        <v>-0.24997620926638439</v>
      </c>
      <c r="R158" s="64">
        <v>47.7</v>
      </c>
      <c r="S158" s="64">
        <v>-0.40920649858160646</v>
      </c>
      <c r="T158" s="64">
        <v>28</v>
      </c>
      <c r="U158" s="64">
        <v>-0.43892263299635664</v>
      </c>
      <c r="V158" s="65">
        <v>0.14299999999999999</v>
      </c>
      <c r="W158" s="90">
        <v>17.149999999999999</v>
      </c>
      <c r="X158" s="75">
        <f t="shared" si="0"/>
        <v>0</v>
      </c>
      <c r="Y158" s="75">
        <f t="shared" si="1"/>
        <v>0</v>
      </c>
      <c r="Z158" s="75">
        <f t="shared" si="2"/>
        <v>0</v>
      </c>
      <c r="AA158" s="75">
        <f t="shared" si="3"/>
        <v>0</v>
      </c>
      <c r="AB158" s="75">
        <f t="shared" si="4"/>
        <v>0</v>
      </c>
      <c r="AC158" s="75">
        <f t="shared" si="5"/>
        <v>0</v>
      </c>
      <c r="AD158" s="75">
        <f t="shared" si="6"/>
        <v>0</v>
      </c>
      <c r="AE158" s="75">
        <f t="shared" si="7"/>
        <v>0</v>
      </c>
      <c r="AF158" s="75">
        <f t="shared" ref="AF158:AG158" si="162">IF(V$3="Yes",V158*V$4,0)</f>
        <v>0</v>
      </c>
      <c r="AG158" s="76">
        <f t="shared" si="162"/>
        <v>0</v>
      </c>
      <c r="AH158" s="77">
        <f t="shared" si="9"/>
        <v>0</v>
      </c>
      <c r="AI158" s="78">
        <f t="shared" si="10"/>
        <v>0</v>
      </c>
      <c r="AJ158" s="73">
        <f t="shared" si="11"/>
        <v>-0.30488594690911053</v>
      </c>
    </row>
    <row r="159" spans="1:36" ht="15" x14ac:dyDescent="0.25">
      <c r="A159" s="38" t="s">
        <v>374</v>
      </c>
      <c r="B159" s="62" t="s">
        <v>77</v>
      </c>
      <c r="C159" s="62" t="s">
        <v>179</v>
      </c>
      <c r="D159" s="62">
        <v>1</v>
      </c>
      <c r="E159" s="63">
        <v>84</v>
      </c>
      <c r="F159" s="64">
        <v>25.4</v>
      </c>
      <c r="G159" s="64">
        <v>0.41646434012337935</v>
      </c>
      <c r="H159" s="64">
        <v>32.9</v>
      </c>
      <c r="I159" s="64">
        <v>-0.11377977626967438</v>
      </c>
      <c r="J159" s="64">
        <v>58.3</v>
      </c>
      <c r="K159" s="64">
        <v>0.12917600393900697</v>
      </c>
      <c r="L159" s="64">
        <v>18.3</v>
      </c>
      <c r="M159" s="64">
        <v>0.30065321542872597</v>
      </c>
      <c r="N159" s="64">
        <v>185.5</v>
      </c>
      <c r="O159" s="64">
        <v>0.12500188557892394</v>
      </c>
      <c r="P159" s="64">
        <v>50.1</v>
      </c>
      <c r="Q159" s="64">
        <v>-0.54932767828017648</v>
      </c>
      <c r="R159" s="64">
        <v>36.299999999999997</v>
      </c>
      <c r="S159" s="64">
        <v>-0.6857569247855021</v>
      </c>
      <c r="T159" s="64">
        <v>27.6</v>
      </c>
      <c r="U159" s="64">
        <v>-0.46022111159861601</v>
      </c>
      <c r="V159" s="65">
        <v>0.13700000000000001</v>
      </c>
      <c r="W159" s="90">
        <v>18.399999999999999</v>
      </c>
      <c r="X159" s="75">
        <f t="shared" si="0"/>
        <v>0</v>
      </c>
      <c r="Y159" s="75">
        <f t="shared" si="1"/>
        <v>0</v>
      </c>
      <c r="Z159" s="75">
        <f t="shared" si="2"/>
        <v>0</v>
      </c>
      <c r="AA159" s="75">
        <f t="shared" si="3"/>
        <v>0</v>
      </c>
      <c r="AB159" s="75">
        <f t="shared" si="4"/>
        <v>0</v>
      </c>
      <c r="AC159" s="75">
        <f t="shared" si="5"/>
        <v>0</v>
      </c>
      <c r="AD159" s="75">
        <f t="shared" si="6"/>
        <v>0</v>
      </c>
      <c r="AE159" s="75">
        <f t="shared" si="7"/>
        <v>0</v>
      </c>
      <c r="AF159" s="75">
        <f t="shared" ref="AF159:AG159" si="163">IF(V$3="Yes",V159*V$4,0)</f>
        <v>0</v>
      </c>
      <c r="AG159" s="76">
        <f t="shared" si="163"/>
        <v>0</v>
      </c>
      <c r="AH159" s="77">
        <f t="shared" si="9"/>
        <v>0</v>
      </c>
      <c r="AI159" s="78">
        <f t="shared" si="10"/>
        <v>0</v>
      </c>
      <c r="AJ159" s="73">
        <f t="shared" si="11"/>
        <v>-0.3115247223425453</v>
      </c>
    </row>
    <row r="160" spans="1:36" ht="15" x14ac:dyDescent="0.25">
      <c r="A160" s="38" t="s">
        <v>292</v>
      </c>
      <c r="B160" s="62" t="s">
        <v>32</v>
      </c>
      <c r="C160" s="62" t="s">
        <v>181</v>
      </c>
      <c r="D160" s="62">
        <v>2</v>
      </c>
      <c r="E160" s="63">
        <v>84</v>
      </c>
      <c r="F160" s="64">
        <v>6.8</v>
      </c>
      <c r="G160" s="64">
        <v>-1.3925781828326735</v>
      </c>
      <c r="H160" s="64">
        <v>26.7</v>
      </c>
      <c r="I160" s="64">
        <v>-0.55946988913645046</v>
      </c>
      <c r="J160" s="64">
        <v>33.5</v>
      </c>
      <c r="K160" s="64">
        <v>-1.0580722364621924</v>
      </c>
      <c r="L160" s="64">
        <v>3.8</v>
      </c>
      <c r="M160" s="64">
        <v>-1.107752083020618</v>
      </c>
      <c r="N160" s="64">
        <v>142.30000000000001</v>
      </c>
      <c r="O160" s="64">
        <v>-0.68680084036986178</v>
      </c>
      <c r="P160" s="64">
        <v>175.6</v>
      </c>
      <c r="Q160" s="64">
        <v>1.66059051943929</v>
      </c>
      <c r="R160" s="64">
        <v>164.9</v>
      </c>
      <c r="S160" s="64">
        <v>2.4339259532689703</v>
      </c>
      <c r="T160" s="64">
        <v>48.6</v>
      </c>
      <c r="U160" s="64">
        <v>0.65794901502000558</v>
      </c>
      <c r="V160" s="65">
        <v>4.8000000000000001E-2</v>
      </c>
      <c r="W160" s="90">
        <v>21.35</v>
      </c>
      <c r="X160" s="75">
        <f t="shared" si="0"/>
        <v>0</v>
      </c>
      <c r="Y160" s="75">
        <f t="shared" si="1"/>
        <v>0</v>
      </c>
      <c r="Z160" s="75">
        <f t="shared" si="2"/>
        <v>0</v>
      </c>
      <c r="AA160" s="75">
        <f t="shared" si="3"/>
        <v>0</v>
      </c>
      <c r="AB160" s="75">
        <f t="shared" si="4"/>
        <v>0</v>
      </c>
      <c r="AC160" s="75">
        <f t="shared" si="5"/>
        <v>0</v>
      </c>
      <c r="AD160" s="75">
        <f t="shared" si="6"/>
        <v>0</v>
      </c>
      <c r="AE160" s="75">
        <f t="shared" si="7"/>
        <v>0</v>
      </c>
      <c r="AF160" s="75">
        <f t="shared" ref="AF160:AG160" si="164">IF(V$3="Yes",V160*V$4,0)</f>
        <v>0</v>
      </c>
      <c r="AG160" s="76">
        <f t="shared" si="164"/>
        <v>0</v>
      </c>
      <c r="AH160" s="77">
        <f t="shared" si="9"/>
        <v>0</v>
      </c>
      <c r="AI160" s="78">
        <f t="shared" si="10"/>
        <v>0</v>
      </c>
      <c r="AJ160" s="73">
        <f t="shared" si="11"/>
        <v>-0.31156919650749915</v>
      </c>
    </row>
    <row r="161" spans="1:36" ht="15" x14ac:dyDescent="0.25">
      <c r="A161" s="38" t="s">
        <v>326</v>
      </c>
      <c r="B161" s="62" t="s">
        <v>83</v>
      </c>
      <c r="C161" s="62" t="s">
        <v>153</v>
      </c>
      <c r="D161" s="62">
        <v>1</v>
      </c>
      <c r="E161" s="63">
        <v>84</v>
      </c>
      <c r="F161" s="64">
        <v>22.8</v>
      </c>
      <c r="G161" s="64">
        <v>0.16358742831231851</v>
      </c>
      <c r="H161" s="64">
        <v>39.200000000000003</v>
      </c>
      <c r="I161" s="64">
        <v>0.33909888680463013</v>
      </c>
      <c r="J161" s="64">
        <v>62</v>
      </c>
      <c r="K161" s="64">
        <v>0.30630578174079914</v>
      </c>
      <c r="L161" s="64">
        <v>21.2</v>
      </c>
      <c r="M161" s="64">
        <v>0.58233427511859492</v>
      </c>
      <c r="N161" s="64">
        <v>143.1</v>
      </c>
      <c r="O161" s="64">
        <v>-0.67176745655599535</v>
      </c>
      <c r="P161" s="64">
        <v>59.6</v>
      </c>
      <c r="Q161" s="64">
        <v>-0.38204303383129257</v>
      </c>
      <c r="R161" s="64">
        <v>42</v>
      </c>
      <c r="S161" s="64">
        <v>-0.5474817116835542</v>
      </c>
      <c r="T161" s="64">
        <v>29</v>
      </c>
      <c r="U161" s="64">
        <v>-0.38567643649070793</v>
      </c>
      <c r="V161" s="65">
        <v>0.159</v>
      </c>
      <c r="W161" s="90">
        <v>18.350000000000001</v>
      </c>
      <c r="X161" s="75">
        <f t="shared" si="0"/>
        <v>0</v>
      </c>
      <c r="Y161" s="75">
        <f t="shared" si="1"/>
        <v>0</v>
      </c>
      <c r="Z161" s="75">
        <f t="shared" si="2"/>
        <v>0</v>
      </c>
      <c r="AA161" s="75">
        <f t="shared" si="3"/>
        <v>0</v>
      </c>
      <c r="AB161" s="75">
        <f t="shared" si="4"/>
        <v>0</v>
      </c>
      <c r="AC161" s="75">
        <f t="shared" si="5"/>
        <v>0</v>
      </c>
      <c r="AD161" s="75">
        <f t="shared" si="6"/>
        <v>0</v>
      </c>
      <c r="AE161" s="75">
        <f t="shared" si="7"/>
        <v>0</v>
      </c>
      <c r="AF161" s="75">
        <f t="shared" ref="AF161:AG161" si="165">IF(V$3="Yes",V161*V$4,0)</f>
        <v>0</v>
      </c>
      <c r="AG161" s="76">
        <f t="shared" si="165"/>
        <v>0</v>
      </c>
      <c r="AH161" s="77">
        <f t="shared" si="9"/>
        <v>0</v>
      </c>
      <c r="AI161" s="78">
        <f t="shared" si="10"/>
        <v>0</v>
      </c>
      <c r="AJ161" s="73">
        <f t="shared" si="11"/>
        <v>-0.34872696694072264</v>
      </c>
    </row>
    <row r="162" spans="1:36" ht="15" x14ac:dyDescent="0.25">
      <c r="A162" s="38" t="s">
        <v>367</v>
      </c>
      <c r="B162" s="62" t="s">
        <v>19</v>
      </c>
      <c r="C162" s="62" t="s">
        <v>179</v>
      </c>
      <c r="D162" s="62">
        <v>2</v>
      </c>
      <c r="E162" s="63">
        <v>84</v>
      </c>
      <c r="F162" s="64">
        <v>24.3</v>
      </c>
      <c r="G162" s="64">
        <v>0.30947795435716163</v>
      </c>
      <c r="H162" s="64">
        <v>24.4</v>
      </c>
      <c r="I162" s="64">
        <v>-0.72480654390960941</v>
      </c>
      <c r="J162" s="64">
        <v>48.6</v>
      </c>
      <c r="K162" s="64">
        <v>-0.33519125137920364</v>
      </c>
      <c r="L162" s="64">
        <v>13.5</v>
      </c>
      <c r="M162" s="64">
        <v>-0.16557750405795335</v>
      </c>
      <c r="N162" s="64">
        <v>180.8</v>
      </c>
      <c r="O162" s="64">
        <v>3.6680755672459459E-2</v>
      </c>
      <c r="P162" s="64">
        <v>138</v>
      </c>
      <c r="Q162" s="64">
        <v>0.99849550562054934</v>
      </c>
      <c r="R162" s="64">
        <v>31.5</v>
      </c>
      <c r="S162" s="64">
        <v>-0.80219920950293178</v>
      </c>
      <c r="T162" s="64">
        <v>47.7</v>
      </c>
      <c r="U162" s="64">
        <v>0.61002743816492111</v>
      </c>
      <c r="V162" s="65">
        <v>0.13400000000000001</v>
      </c>
      <c r="W162" s="90">
        <v>15.55</v>
      </c>
      <c r="X162" s="75">
        <f t="shared" si="0"/>
        <v>0</v>
      </c>
      <c r="Y162" s="75">
        <f t="shared" si="1"/>
        <v>0</v>
      </c>
      <c r="Z162" s="75">
        <f t="shared" si="2"/>
        <v>0</v>
      </c>
      <c r="AA162" s="75">
        <f t="shared" si="3"/>
        <v>0</v>
      </c>
      <c r="AB162" s="75">
        <f t="shared" si="4"/>
        <v>0</v>
      </c>
      <c r="AC162" s="75">
        <f t="shared" si="5"/>
        <v>0</v>
      </c>
      <c r="AD162" s="75">
        <f t="shared" si="6"/>
        <v>0</v>
      </c>
      <c r="AE162" s="75">
        <f t="shared" si="7"/>
        <v>0</v>
      </c>
      <c r="AF162" s="75">
        <f t="shared" ref="AF162:AG162" si="166">IF(V$3="Yes",V162*V$4,0)</f>
        <v>0</v>
      </c>
      <c r="AG162" s="76">
        <f t="shared" si="166"/>
        <v>0</v>
      </c>
      <c r="AH162" s="77">
        <f t="shared" si="9"/>
        <v>0</v>
      </c>
      <c r="AI162" s="78">
        <f t="shared" si="10"/>
        <v>0</v>
      </c>
      <c r="AJ162" s="73">
        <f t="shared" si="11"/>
        <v>-0.35316862640216506</v>
      </c>
    </row>
    <row r="163" spans="1:36" ht="15" x14ac:dyDescent="0.25">
      <c r="A163" s="38" t="s">
        <v>396</v>
      </c>
      <c r="B163" s="62" t="s">
        <v>77</v>
      </c>
      <c r="C163" s="62" t="s">
        <v>153</v>
      </c>
      <c r="D163" s="62">
        <v>1</v>
      </c>
      <c r="E163" s="63">
        <v>84</v>
      </c>
      <c r="F163" s="64">
        <v>20.9</v>
      </c>
      <c r="G163" s="64">
        <v>-2.1207238011149602E-2</v>
      </c>
      <c r="H163" s="64">
        <v>37.799999999999997</v>
      </c>
      <c r="I163" s="64">
        <v>0.23845918389922907</v>
      </c>
      <c r="J163" s="64">
        <v>58.7</v>
      </c>
      <c r="K163" s="64">
        <v>0.14832516910676871</v>
      </c>
      <c r="L163" s="64">
        <v>17.5</v>
      </c>
      <c r="M163" s="64">
        <v>0.22294809551427969</v>
      </c>
      <c r="N163" s="64">
        <v>166.2</v>
      </c>
      <c r="O163" s="64">
        <v>-0.23767849893060333</v>
      </c>
      <c r="P163" s="64">
        <v>40.4</v>
      </c>
      <c r="Q163" s="64">
        <v>-0.72013410471745798</v>
      </c>
      <c r="R163" s="64">
        <v>67.599999999999994</v>
      </c>
      <c r="S163" s="64">
        <v>7.354380680940438E-2</v>
      </c>
      <c r="T163" s="64">
        <v>22.3</v>
      </c>
      <c r="U163" s="64">
        <v>-0.74242595307855375</v>
      </c>
      <c r="V163" s="65">
        <v>0.126</v>
      </c>
      <c r="W163" s="90">
        <v>19.75</v>
      </c>
      <c r="X163" s="75">
        <f t="shared" si="0"/>
        <v>0</v>
      </c>
      <c r="Y163" s="75">
        <f t="shared" si="1"/>
        <v>0</v>
      </c>
      <c r="Z163" s="75">
        <f t="shared" si="2"/>
        <v>0</v>
      </c>
      <c r="AA163" s="75">
        <f t="shared" si="3"/>
        <v>0</v>
      </c>
      <c r="AB163" s="75">
        <f t="shared" si="4"/>
        <v>0</v>
      </c>
      <c r="AC163" s="75">
        <f t="shared" si="5"/>
        <v>0</v>
      </c>
      <c r="AD163" s="75">
        <f t="shared" si="6"/>
        <v>0</v>
      </c>
      <c r="AE163" s="75">
        <f t="shared" si="7"/>
        <v>0</v>
      </c>
      <c r="AF163" s="75">
        <f t="shared" ref="AF163:AG163" si="167">IF(V$3="Yes",V163*V$4,0)</f>
        <v>0</v>
      </c>
      <c r="AG163" s="76">
        <f t="shared" si="167"/>
        <v>0</v>
      </c>
      <c r="AH163" s="77">
        <f t="shared" si="9"/>
        <v>0</v>
      </c>
      <c r="AI163" s="78">
        <f t="shared" si="10"/>
        <v>0</v>
      </c>
      <c r="AJ163" s="73">
        <f t="shared" si="11"/>
        <v>-0.35923563989517937</v>
      </c>
    </row>
    <row r="164" spans="1:36" ht="15" x14ac:dyDescent="0.25">
      <c r="A164" s="38" t="s">
        <v>428</v>
      </c>
      <c r="B164" s="62" t="s">
        <v>21</v>
      </c>
      <c r="C164" s="62" t="s">
        <v>186</v>
      </c>
      <c r="D164" s="62">
        <v>2</v>
      </c>
      <c r="E164" s="63">
        <v>84</v>
      </c>
      <c r="F164" s="64">
        <v>23.2</v>
      </c>
      <c r="G164" s="64">
        <v>0.20249156859094317</v>
      </c>
      <c r="H164" s="64">
        <v>12.7</v>
      </c>
      <c r="I164" s="64">
        <v>-1.5658669181904608</v>
      </c>
      <c r="J164" s="64">
        <v>35.9</v>
      </c>
      <c r="K164" s="64">
        <v>-0.94317724545562509</v>
      </c>
      <c r="L164" s="64">
        <v>6.9</v>
      </c>
      <c r="M164" s="64">
        <v>-0.80664474335213754</v>
      </c>
      <c r="N164" s="64">
        <v>175.3</v>
      </c>
      <c r="O164" s="64">
        <v>-6.6673758047872622E-2</v>
      </c>
      <c r="P164" s="64">
        <v>224.3</v>
      </c>
      <c r="Q164" s="64">
        <v>2.5181444336140952</v>
      </c>
      <c r="R164" s="64">
        <v>49.3</v>
      </c>
      <c r="S164" s="64">
        <v>-0.37039240367579668</v>
      </c>
      <c r="T164" s="64">
        <v>23</v>
      </c>
      <c r="U164" s="64">
        <v>-0.70515361552459954</v>
      </c>
      <c r="V164" s="65">
        <v>0.13200000000000001</v>
      </c>
      <c r="W164" s="90">
        <v>16.2</v>
      </c>
      <c r="X164" s="75">
        <f t="shared" si="0"/>
        <v>0</v>
      </c>
      <c r="Y164" s="75">
        <f t="shared" si="1"/>
        <v>0</v>
      </c>
      <c r="Z164" s="75">
        <f t="shared" si="2"/>
        <v>0</v>
      </c>
      <c r="AA164" s="75">
        <f t="shared" si="3"/>
        <v>0</v>
      </c>
      <c r="AB164" s="75">
        <f t="shared" si="4"/>
        <v>0</v>
      </c>
      <c r="AC164" s="75">
        <f t="shared" si="5"/>
        <v>0</v>
      </c>
      <c r="AD164" s="75">
        <f t="shared" si="6"/>
        <v>0</v>
      </c>
      <c r="AE164" s="75">
        <f t="shared" si="7"/>
        <v>0</v>
      </c>
      <c r="AF164" s="75">
        <f t="shared" ref="AF164:AG164" si="168">IF(V$3="Yes",V164*V$4,0)</f>
        <v>0</v>
      </c>
      <c r="AG164" s="76">
        <f t="shared" si="168"/>
        <v>0</v>
      </c>
      <c r="AH164" s="77">
        <f t="shared" si="9"/>
        <v>0</v>
      </c>
      <c r="AI164" s="78">
        <f t="shared" si="10"/>
        <v>0</v>
      </c>
      <c r="AJ164" s="73">
        <f t="shared" si="11"/>
        <v>-0.36413234153117818</v>
      </c>
    </row>
    <row r="165" spans="1:36" ht="15" x14ac:dyDescent="0.25">
      <c r="A165" s="38" t="s">
        <v>338</v>
      </c>
      <c r="B165" s="62" t="s">
        <v>23</v>
      </c>
      <c r="C165" s="62" t="s">
        <v>186</v>
      </c>
      <c r="D165" s="62">
        <v>1</v>
      </c>
      <c r="E165" s="63">
        <v>84</v>
      </c>
      <c r="F165" s="64">
        <v>21.2</v>
      </c>
      <c r="G165" s="64">
        <v>7.9708671978191616E-3</v>
      </c>
      <c r="H165" s="64">
        <v>33.9</v>
      </c>
      <c r="I165" s="64">
        <v>-4.1894274194388063E-2</v>
      </c>
      <c r="J165" s="64">
        <v>55.1</v>
      </c>
      <c r="K165" s="64">
        <v>-2.4017317403083115E-2</v>
      </c>
      <c r="L165" s="64">
        <v>18.3</v>
      </c>
      <c r="M165" s="64">
        <v>0.30065321542872597</v>
      </c>
      <c r="N165" s="64">
        <v>173.9</v>
      </c>
      <c r="O165" s="64">
        <v>-9.2982179722138958E-2</v>
      </c>
      <c r="P165" s="64">
        <v>70.5</v>
      </c>
      <c r="Q165" s="64">
        <v>-0.19010591546362587</v>
      </c>
      <c r="R165" s="64">
        <v>43.9</v>
      </c>
      <c r="S165" s="64">
        <v>-0.50138997398290486</v>
      </c>
      <c r="T165" s="64">
        <v>24.5</v>
      </c>
      <c r="U165" s="64">
        <v>-0.62528432076612672</v>
      </c>
      <c r="V165" s="65">
        <v>0.122</v>
      </c>
      <c r="W165" s="90">
        <v>16.7</v>
      </c>
      <c r="X165" s="75">
        <f t="shared" si="0"/>
        <v>0</v>
      </c>
      <c r="Y165" s="75">
        <f t="shared" si="1"/>
        <v>0</v>
      </c>
      <c r="Z165" s="75">
        <f t="shared" si="2"/>
        <v>0</v>
      </c>
      <c r="AA165" s="75">
        <f t="shared" si="3"/>
        <v>0</v>
      </c>
      <c r="AB165" s="75">
        <f t="shared" si="4"/>
        <v>0</v>
      </c>
      <c r="AC165" s="75">
        <f t="shared" si="5"/>
        <v>0</v>
      </c>
      <c r="AD165" s="75">
        <f t="shared" si="6"/>
        <v>0</v>
      </c>
      <c r="AE165" s="75">
        <f t="shared" si="7"/>
        <v>0</v>
      </c>
      <c r="AF165" s="75">
        <f t="shared" ref="AF165:AG165" si="169">IF(V$3="Yes",V165*V$4,0)</f>
        <v>0</v>
      </c>
      <c r="AG165" s="76">
        <f t="shared" si="169"/>
        <v>0</v>
      </c>
      <c r="AH165" s="77">
        <f t="shared" si="9"/>
        <v>0</v>
      </c>
      <c r="AI165" s="78">
        <f t="shared" si="10"/>
        <v>0</v>
      </c>
      <c r="AJ165" s="73">
        <f t="shared" si="11"/>
        <v>-0.41773626352920501</v>
      </c>
    </row>
    <row r="166" spans="1:36" ht="15" x14ac:dyDescent="0.25">
      <c r="A166" s="38" t="s">
        <v>308</v>
      </c>
      <c r="B166" s="62" t="s">
        <v>19</v>
      </c>
      <c r="C166" s="62" t="s">
        <v>153</v>
      </c>
      <c r="D166" s="62">
        <v>1</v>
      </c>
      <c r="E166" s="63">
        <v>84</v>
      </c>
      <c r="F166" s="64">
        <v>21.1</v>
      </c>
      <c r="G166" s="64">
        <v>-1.7551678718370932E-3</v>
      </c>
      <c r="H166" s="64">
        <v>43.4</v>
      </c>
      <c r="I166" s="64">
        <v>0.64101799552083272</v>
      </c>
      <c r="J166" s="64">
        <v>64.5</v>
      </c>
      <c r="K166" s="64">
        <v>0.42598806403930717</v>
      </c>
      <c r="L166" s="64">
        <v>22.8</v>
      </c>
      <c r="M166" s="64">
        <v>0.73774451494748827</v>
      </c>
      <c r="N166" s="64">
        <v>144.69999999999999</v>
      </c>
      <c r="O166" s="64">
        <v>-0.64170068892826293</v>
      </c>
      <c r="P166" s="64">
        <v>15.4</v>
      </c>
      <c r="Q166" s="64">
        <v>-1.1603568532671524</v>
      </c>
      <c r="R166" s="64">
        <v>54.4</v>
      </c>
      <c r="S166" s="64">
        <v>-0.24667247616352725</v>
      </c>
      <c r="T166" s="64">
        <v>31.7</v>
      </c>
      <c r="U166" s="64">
        <v>-0.2419117059254566</v>
      </c>
      <c r="V166" s="65">
        <v>0.14599999999999999</v>
      </c>
      <c r="W166" s="90">
        <v>17.5</v>
      </c>
      <c r="X166" s="75">
        <f t="shared" si="0"/>
        <v>0</v>
      </c>
      <c r="Y166" s="75">
        <f t="shared" si="1"/>
        <v>0</v>
      </c>
      <c r="Z166" s="75">
        <f t="shared" si="2"/>
        <v>0</v>
      </c>
      <c r="AA166" s="75">
        <f t="shared" si="3"/>
        <v>0</v>
      </c>
      <c r="AB166" s="75">
        <f t="shared" si="4"/>
        <v>0</v>
      </c>
      <c r="AC166" s="75">
        <f t="shared" si="5"/>
        <v>0</v>
      </c>
      <c r="AD166" s="75">
        <f t="shared" si="6"/>
        <v>0</v>
      </c>
      <c r="AE166" s="75">
        <f t="shared" si="7"/>
        <v>0</v>
      </c>
      <c r="AF166" s="75">
        <f t="shared" ref="AF166:AG166" si="170">IF(V$3="Yes",V166*V$4,0)</f>
        <v>0</v>
      </c>
      <c r="AG166" s="76">
        <f t="shared" si="170"/>
        <v>0</v>
      </c>
      <c r="AH166" s="77">
        <f t="shared" si="9"/>
        <v>0</v>
      </c>
      <c r="AI166" s="78">
        <f t="shared" si="10"/>
        <v>0</v>
      </c>
      <c r="AJ166" s="73">
        <f t="shared" si="11"/>
        <v>-0.45742080811182551</v>
      </c>
    </row>
    <row r="167" spans="1:36" ht="15" x14ac:dyDescent="0.25">
      <c r="A167" s="38" t="s">
        <v>307</v>
      </c>
      <c r="B167" s="62" t="s">
        <v>58</v>
      </c>
      <c r="C167" s="62" t="s">
        <v>181</v>
      </c>
      <c r="D167" s="62">
        <v>1</v>
      </c>
      <c r="E167" s="63">
        <v>84</v>
      </c>
      <c r="F167" s="64">
        <v>10.9</v>
      </c>
      <c r="G167" s="64">
        <v>-0.99381074497676947</v>
      </c>
      <c r="H167" s="64">
        <v>44</v>
      </c>
      <c r="I167" s="64">
        <v>0.68414929676600544</v>
      </c>
      <c r="J167" s="64">
        <v>54.9</v>
      </c>
      <c r="K167" s="64">
        <v>-3.3591899986963811E-2</v>
      </c>
      <c r="L167" s="64">
        <v>23.1</v>
      </c>
      <c r="M167" s="64">
        <v>0.76688393491540552</v>
      </c>
      <c r="N167" s="64">
        <v>172.2</v>
      </c>
      <c r="O167" s="64">
        <v>-0.12492812032660525</v>
      </c>
      <c r="P167" s="64">
        <v>24.4</v>
      </c>
      <c r="Q167" s="64">
        <v>-1.0018766637892624</v>
      </c>
      <c r="R167" s="64">
        <v>69.400000000000006</v>
      </c>
      <c r="S167" s="64">
        <v>0.11720966357844079</v>
      </c>
      <c r="T167" s="64">
        <v>34.1</v>
      </c>
      <c r="U167" s="64">
        <v>-0.11412083431189995</v>
      </c>
      <c r="V167" s="65">
        <v>6.3E-2</v>
      </c>
      <c r="W167" s="90">
        <v>23.05</v>
      </c>
      <c r="X167" s="75">
        <f t="shared" si="0"/>
        <v>0</v>
      </c>
      <c r="Y167" s="75">
        <f t="shared" si="1"/>
        <v>0</v>
      </c>
      <c r="Z167" s="75">
        <f t="shared" si="2"/>
        <v>0</v>
      </c>
      <c r="AA167" s="75">
        <f t="shared" si="3"/>
        <v>0</v>
      </c>
      <c r="AB167" s="75">
        <f t="shared" si="4"/>
        <v>0</v>
      </c>
      <c r="AC167" s="75">
        <f t="shared" si="5"/>
        <v>0</v>
      </c>
      <c r="AD167" s="75">
        <f t="shared" si="6"/>
        <v>0</v>
      </c>
      <c r="AE167" s="75">
        <f t="shared" si="7"/>
        <v>0</v>
      </c>
      <c r="AF167" s="75">
        <f t="shared" ref="AF167:AG167" si="171">IF(V$3="Yes",V167*V$4,0)</f>
        <v>0</v>
      </c>
      <c r="AG167" s="76">
        <f t="shared" si="171"/>
        <v>0</v>
      </c>
      <c r="AH167" s="77">
        <f t="shared" si="9"/>
        <v>0</v>
      </c>
      <c r="AI167" s="78">
        <f t="shared" si="10"/>
        <v>0</v>
      </c>
      <c r="AJ167" s="73">
        <f t="shared" si="11"/>
        <v>-0.48659861481783973</v>
      </c>
    </row>
    <row r="168" spans="1:36" ht="15" x14ac:dyDescent="0.25">
      <c r="A168" s="38" t="s">
        <v>315</v>
      </c>
      <c r="B168" s="62" t="s">
        <v>70</v>
      </c>
      <c r="C168" s="62" t="s">
        <v>181</v>
      </c>
      <c r="D168" s="62"/>
      <c r="E168" s="63">
        <v>84</v>
      </c>
      <c r="F168" s="64">
        <v>8.1999999999999993</v>
      </c>
      <c r="G168" s="64">
        <v>-1.2564136918574871</v>
      </c>
      <c r="H168" s="64">
        <v>18.600000000000001</v>
      </c>
      <c r="I168" s="64">
        <v>-1.1417424559462706</v>
      </c>
      <c r="J168" s="64">
        <v>26.8</v>
      </c>
      <c r="K168" s="64">
        <v>-1.3788207530221939</v>
      </c>
      <c r="L168" s="64">
        <v>0</v>
      </c>
      <c r="M168" s="64">
        <v>-1.4768514026142392</v>
      </c>
      <c r="N168" s="64">
        <v>164.5</v>
      </c>
      <c r="O168" s="64">
        <v>-0.26962443953506959</v>
      </c>
      <c r="P168" s="64">
        <v>167.5</v>
      </c>
      <c r="Q168" s="64">
        <v>1.5179583489091886</v>
      </c>
      <c r="R168" s="64">
        <v>182.7</v>
      </c>
      <c r="S168" s="64">
        <v>2.8657327590961055</v>
      </c>
      <c r="T168" s="64">
        <v>88.2</v>
      </c>
      <c r="U168" s="64">
        <v>2.7664983966436911</v>
      </c>
      <c r="V168" s="65">
        <v>0.05</v>
      </c>
      <c r="W168" s="90">
        <v>22.25</v>
      </c>
      <c r="X168" s="75">
        <f t="shared" si="0"/>
        <v>0</v>
      </c>
      <c r="Y168" s="75">
        <f t="shared" si="1"/>
        <v>0</v>
      </c>
      <c r="Z168" s="75">
        <f t="shared" si="2"/>
        <v>0</v>
      </c>
      <c r="AA168" s="75">
        <f t="shared" si="3"/>
        <v>0</v>
      </c>
      <c r="AB168" s="75">
        <f t="shared" si="4"/>
        <v>0</v>
      </c>
      <c r="AC168" s="75">
        <f t="shared" si="5"/>
        <v>0</v>
      </c>
      <c r="AD168" s="75">
        <f t="shared" si="6"/>
        <v>0</v>
      </c>
      <c r="AE168" s="75">
        <f t="shared" si="7"/>
        <v>0</v>
      </c>
      <c r="AF168" s="75">
        <f t="shared" ref="AF168:AG168" si="172">IF(V$3="Yes",V168*V$4,0)</f>
        <v>0</v>
      </c>
      <c r="AG168" s="76">
        <f t="shared" si="172"/>
        <v>0</v>
      </c>
      <c r="AH168" s="77">
        <f t="shared" si="9"/>
        <v>0</v>
      </c>
      <c r="AI168" s="78">
        <f t="shared" si="10"/>
        <v>0</v>
      </c>
      <c r="AJ168" s="73">
        <f t="shared" si="11"/>
        <v>-0.47263650219547504</v>
      </c>
    </row>
    <row r="169" spans="1:36" ht="15" x14ac:dyDescent="0.25">
      <c r="A169" s="38" t="s">
        <v>349</v>
      </c>
      <c r="B169" s="62" t="s">
        <v>61</v>
      </c>
      <c r="C169" s="62" t="s">
        <v>153</v>
      </c>
      <c r="D169" s="62">
        <v>1</v>
      </c>
      <c r="E169" s="63">
        <v>84</v>
      </c>
      <c r="F169" s="64">
        <v>21.5</v>
      </c>
      <c r="G169" s="64">
        <v>3.7148972406787571E-2</v>
      </c>
      <c r="H169" s="64">
        <v>34.1</v>
      </c>
      <c r="I169" s="64">
        <v>-2.7517173779330693E-2</v>
      </c>
      <c r="J169" s="64">
        <v>55.6</v>
      </c>
      <c r="K169" s="64">
        <v>-8.0860943381724798E-5</v>
      </c>
      <c r="L169" s="64">
        <v>15.7</v>
      </c>
      <c r="M169" s="64">
        <v>4.8111575706774649E-2</v>
      </c>
      <c r="N169" s="64">
        <v>185.2</v>
      </c>
      <c r="O169" s="64">
        <v>0.11936436664872348</v>
      </c>
      <c r="P169" s="64">
        <v>48.5</v>
      </c>
      <c r="Q169" s="64">
        <v>-0.57750193418735707</v>
      </c>
      <c r="R169" s="64">
        <v>55.6</v>
      </c>
      <c r="S169" s="64">
        <v>-0.21756190498417</v>
      </c>
      <c r="T169" s="64">
        <v>30.4</v>
      </c>
      <c r="U169" s="64">
        <v>-0.31113176138280002</v>
      </c>
      <c r="V169" s="65">
        <v>0.11600000000000001</v>
      </c>
      <c r="W169" s="90">
        <v>18.3</v>
      </c>
      <c r="X169" s="75">
        <f t="shared" si="0"/>
        <v>0</v>
      </c>
      <c r="Y169" s="75">
        <f t="shared" si="1"/>
        <v>0</v>
      </c>
      <c r="Z169" s="75">
        <f t="shared" si="2"/>
        <v>0</v>
      </c>
      <c r="AA169" s="75">
        <f t="shared" si="3"/>
        <v>0</v>
      </c>
      <c r="AB169" s="75">
        <f t="shared" si="4"/>
        <v>0</v>
      </c>
      <c r="AC169" s="75">
        <f t="shared" si="5"/>
        <v>0</v>
      </c>
      <c r="AD169" s="75">
        <f t="shared" si="6"/>
        <v>0</v>
      </c>
      <c r="AE169" s="75">
        <f t="shared" si="7"/>
        <v>0</v>
      </c>
      <c r="AF169" s="75">
        <f t="shared" ref="AF169:AG169" si="173">IF(V$3="Yes",V169*V$4,0)</f>
        <v>0</v>
      </c>
      <c r="AG169" s="76">
        <f t="shared" si="173"/>
        <v>0</v>
      </c>
      <c r="AH169" s="77">
        <f t="shared" si="9"/>
        <v>0</v>
      </c>
      <c r="AI169" s="78">
        <f t="shared" si="10"/>
        <v>0</v>
      </c>
      <c r="AJ169" s="73">
        <f t="shared" si="11"/>
        <v>-0.52992365946006315</v>
      </c>
    </row>
    <row r="170" spans="1:36" ht="15" x14ac:dyDescent="0.25">
      <c r="A170" s="38" t="s">
        <v>359</v>
      </c>
      <c r="B170" s="62" t="s">
        <v>47</v>
      </c>
      <c r="C170" s="62" t="s">
        <v>183</v>
      </c>
      <c r="D170" s="62">
        <v>1</v>
      </c>
      <c r="E170" s="63">
        <v>84</v>
      </c>
      <c r="F170" s="64">
        <v>20.100000000000001</v>
      </c>
      <c r="G170" s="64">
        <v>-9.9015518568398922E-2</v>
      </c>
      <c r="H170" s="64">
        <v>40.6</v>
      </c>
      <c r="I170" s="64">
        <v>0.43973858971003116</v>
      </c>
      <c r="J170" s="64">
        <v>60.6</v>
      </c>
      <c r="K170" s="64">
        <v>0.23928370365363463</v>
      </c>
      <c r="L170" s="64">
        <v>16.600000000000001</v>
      </c>
      <c r="M170" s="64">
        <v>0.13552983561052717</v>
      </c>
      <c r="N170" s="64">
        <v>161</v>
      </c>
      <c r="O170" s="64">
        <v>-0.33539549372073435</v>
      </c>
      <c r="P170" s="64">
        <v>48.6</v>
      </c>
      <c r="Q170" s="64">
        <v>-0.57574104319315811</v>
      </c>
      <c r="R170" s="64">
        <v>55.6</v>
      </c>
      <c r="S170" s="64">
        <v>-0.21756190498417</v>
      </c>
      <c r="T170" s="64">
        <v>20</v>
      </c>
      <c r="U170" s="64">
        <v>-0.86489220504154574</v>
      </c>
      <c r="V170" s="65">
        <v>0.125</v>
      </c>
      <c r="W170" s="90">
        <v>19.05</v>
      </c>
      <c r="X170" s="75">
        <f t="shared" si="0"/>
        <v>0</v>
      </c>
      <c r="Y170" s="75">
        <f t="shared" si="1"/>
        <v>0</v>
      </c>
      <c r="Z170" s="75">
        <f t="shared" si="2"/>
        <v>0</v>
      </c>
      <c r="AA170" s="75">
        <f t="shared" si="3"/>
        <v>0</v>
      </c>
      <c r="AB170" s="75">
        <f t="shared" si="4"/>
        <v>0</v>
      </c>
      <c r="AC170" s="75">
        <f t="shared" si="5"/>
        <v>0</v>
      </c>
      <c r="AD170" s="75">
        <f t="shared" si="6"/>
        <v>0</v>
      </c>
      <c r="AE170" s="75">
        <f t="shared" si="7"/>
        <v>0</v>
      </c>
      <c r="AF170" s="75">
        <f t="shared" ref="AF170:AG170" si="174">IF(V$3="Yes",V170*V$4,0)</f>
        <v>0</v>
      </c>
      <c r="AG170" s="76">
        <f t="shared" si="174"/>
        <v>0</v>
      </c>
      <c r="AH170" s="77">
        <f t="shared" si="9"/>
        <v>0</v>
      </c>
      <c r="AI170" s="78">
        <f t="shared" si="10"/>
        <v>0</v>
      </c>
      <c r="AJ170" s="73">
        <f t="shared" si="11"/>
        <v>-0.56946380862395751</v>
      </c>
    </row>
    <row r="171" spans="1:36" ht="15" x14ac:dyDescent="0.25">
      <c r="A171" s="38" t="s">
        <v>344</v>
      </c>
      <c r="B171" s="62" t="s">
        <v>61</v>
      </c>
      <c r="C171" s="62" t="s">
        <v>186</v>
      </c>
      <c r="D171" s="62">
        <v>1</v>
      </c>
      <c r="E171" s="63">
        <v>84</v>
      </c>
      <c r="F171" s="64">
        <v>28.3</v>
      </c>
      <c r="G171" s="64">
        <v>0.69851935714340929</v>
      </c>
      <c r="H171" s="64">
        <v>25.2</v>
      </c>
      <c r="I171" s="64">
        <v>-0.66729814224938022</v>
      </c>
      <c r="J171" s="64">
        <v>53.5</v>
      </c>
      <c r="K171" s="64">
        <v>-0.10061397807412834</v>
      </c>
      <c r="L171" s="64">
        <v>20.8</v>
      </c>
      <c r="M171" s="64">
        <v>0.54348171516137145</v>
      </c>
      <c r="N171" s="64">
        <v>173.3</v>
      </c>
      <c r="O171" s="64">
        <v>-0.10425721758253828</v>
      </c>
      <c r="P171" s="64">
        <v>60.6</v>
      </c>
      <c r="Q171" s="64">
        <v>-0.36443412388930485</v>
      </c>
      <c r="R171" s="64">
        <v>26.8</v>
      </c>
      <c r="S171" s="64">
        <v>-0.91621561328874834</v>
      </c>
      <c r="T171" s="64">
        <v>44.4</v>
      </c>
      <c r="U171" s="64">
        <v>0.43431498969628085</v>
      </c>
      <c r="V171" s="65">
        <v>0.16400000000000001</v>
      </c>
      <c r="W171" s="90">
        <v>17.850000000000001</v>
      </c>
      <c r="X171" s="75">
        <f t="shared" si="0"/>
        <v>0</v>
      </c>
      <c r="Y171" s="75">
        <f t="shared" si="1"/>
        <v>0</v>
      </c>
      <c r="Z171" s="75">
        <f t="shared" si="2"/>
        <v>0</v>
      </c>
      <c r="AA171" s="75">
        <f t="shared" si="3"/>
        <v>0</v>
      </c>
      <c r="AB171" s="75">
        <f t="shared" si="4"/>
        <v>0</v>
      </c>
      <c r="AC171" s="75">
        <f t="shared" si="5"/>
        <v>0</v>
      </c>
      <c r="AD171" s="75">
        <f t="shared" si="6"/>
        <v>0</v>
      </c>
      <c r="AE171" s="75">
        <f t="shared" si="7"/>
        <v>0</v>
      </c>
      <c r="AF171" s="75">
        <f t="shared" ref="AF171:AG171" si="175">IF(V$3="Yes",V171*V$4,0)</f>
        <v>0</v>
      </c>
      <c r="AG171" s="76">
        <f t="shared" si="175"/>
        <v>0</v>
      </c>
      <c r="AH171" s="77">
        <f t="shared" si="9"/>
        <v>0</v>
      </c>
      <c r="AI171" s="78">
        <f t="shared" si="10"/>
        <v>0</v>
      </c>
      <c r="AJ171" s="73">
        <f t="shared" si="11"/>
        <v>-0.55793894375690745</v>
      </c>
    </row>
    <row r="172" spans="1:36" ht="15" x14ac:dyDescent="0.25">
      <c r="A172" s="38" t="s">
        <v>247</v>
      </c>
      <c r="B172" s="62" t="s">
        <v>68</v>
      </c>
      <c r="C172" s="62" t="s">
        <v>181</v>
      </c>
      <c r="D172" s="62">
        <v>2</v>
      </c>
      <c r="E172" s="63">
        <v>84</v>
      </c>
      <c r="F172" s="64">
        <v>10.7</v>
      </c>
      <c r="G172" s="64">
        <v>-1.0132628151160821</v>
      </c>
      <c r="H172" s="64">
        <v>51.4</v>
      </c>
      <c r="I172" s="64">
        <v>1.2161020121231243</v>
      </c>
      <c r="J172" s="64">
        <v>62.1</v>
      </c>
      <c r="K172" s="64">
        <v>0.31109307303273948</v>
      </c>
      <c r="L172" s="64">
        <v>16.5</v>
      </c>
      <c r="M172" s="64">
        <v>0.1258166956212213</v>
      </c>
      <c r="N172" s="64">
        <v>163.80000000000001</v>
      </c>
      <c r="O172" s="64">
        <v>-0.28277865037220223</v>
      </c>
      <c r="P172" s="64">
        <v>10.9</v>
      </c>
      <c r="Q172" s="64">
        <v>-1.2395969480060973</v>
      </c>
      <c r="R172" s="64">
        <v>90.6</v>
      </c>
      <c r="S172" s="64">
        <v>0.63149642108042181</v>
      </c>
      <c r="T172" s="64">
        <v>31.9</v>
      </c>
      <c r="U172" s="64">
        <v>-0.23126246662432701</v>
      </c>
      <c r="V172" s="65">
        <v>6.5000000000000002E-2</v>
      </c>
      <c r="W172" s="90">
        <v>23.2</v>
      </c>
      <c r="X172" s="75">
        <f t="shared" si="0"/>
        <v>0</v>
      </c>
      <c r="Y172" s="75">
        <f t="shared" si="1"/>
        <v>0</v>
      </c>
      <c r="Z172" s="75">
        <f t="shared" si="2"/>
        <v>0</v>
      </c>
      <c r="AA172" s="75">
        <f t="shared" si="3"/>
        <v>0</v>
      </c>
      <c r="AB172" s="75">
        <f t="shared" si="4"/>
        <v>0</v>
      </c>
      <c r="AC172" s="75">
        <f t="shared" si="5"/>
        <v>0</v>
      </c>
      <c r="AD172" s="75">
        <f t="shared" si="6"/>
        <v>0</v>
      </c>
      <c r="AE172" s="75">
        <f t="shared" si="7"/>
        <v>0</v>
      </c>
      <c r="AF172" s="75">
        <f t="shared" ref="AF172:AG172" si="176">IF(V$3="Yes",V172*V$4,0)</f>
        <v>0</v>
      </c>
      <c r="AG172" s="76">
        <f t="shared" si="176"/>
        <v>0</v>
      </c>
      <c r="AH172" s="77">
        <f t="shared" si="9"/>
        <v>0</v>
      </c>
      <c r="AI172" s="78">
        <f t="shared" si="10"/>
        <v>0</v>
      </c>
      <c r="AJ172" s="73">
        <f t="shared" si="11"/>
        <v>-0.59015784392653281</v>
      </c>
    </row>
    <row r="173" spans="1:36" ht="15" x14ac:dyDescent="0.25">
      <c r="A173" s="38" t="s">
        <v>382</v>
      </c>
      <c r="B173" s="62" t="s">
        <v>21</v>
      </c>
      <c r="C173" s="62" t="s">
        <v>183</v>
      </c>
      <c r="D173" s="62">
        <v>2</v>
      </c>
      <c r="E173" s="63">
        <v>84</v>
      </c>
      <c r="F173" s="64">
        <v>19.600000000000001</v>
      </c>
      <c r="G173" s="64">
        <v>-0.1476456939166802</v>
      </c>
      <c r="H173" s="64">
        <v>27.9</v>
      </c>
      <c r="I173" s="64">
        <v>-0.47320728664610678</v>
      </c>
      <c r="J173" s="64">
        <v>47.5</v>
      </c>
      <c r="K173" s="64">
        <v>-0.38785145559054746</v>
      </c>
      <c r="L173" s="64">
        <v>10.7</v>
      </c>
      <c r="M173" s="64">
        <v>-0.43754542375851646</v>
      </c>
      <c r="N173" s="64">
        <v>138.9</v>
      </c>
      <c r="O173" s="64">
        <v>-0.75069272157879374</v>
      </c>
      <c r="P173" s="64">
        <v>182</v>
      </c>
      <c r="Q173" s="64">
        <v>1.7732875430680113</v>
      </c>
      <c r="R173" s="64">
        <v>47.5</v>
      </c>
      <c r="S173" s="64">
        <v>-0.41405826044483257</v>
      </c>
      <c r="T173" s="64">
        <v>47.5</v>
      </c>
      <c r="U173" s="64">
        <v>0.59937819886379173</v>
      </c>
      <c r="V173" s="65">
        <v>0.14099999999999999</v>
      </c>
      <c r="W173" s="90">
        <v>16.95</v>
      </c>
      <c r="X173" s="75">
        <f t="shared" si="0"/>
        <v>0</v>
      </c>
      <c r="Y173" s="75">
        <f t="shared" si="1"/>
        <v>0</v>
      </c>
      <c r="Z173" s="75">
        <f t="shared" si="2"/>
        <v>0</v>
      </c>
      <c r="AA173" s="75">
        <f t="shared" si="3"/>
        <v>0</v>
      </c>
      <c r="AB173" s="75">
        <f t="shared" si="4"/>
        <v>0</v>
      </c>
      <c r="AC173" s="75">
        <f t="shared" si="5"/>
        <v>0</v>
      </c>
      <c r="AD173" s="75">
        <f t="shared" si="6"/>
        <v>0</v>
      </c>
      <c r="AE173" s="75">
        <f t="shared" si="7"/>
        <v>0</v>
      </c>
      <c r="AF173" s="75">
        <f t="shared" ref="AF173:AG173" si="177">IF(V$3="Yes",V173*V$4,0)</f>
        <v>0</v>
      </c>
      <c r="AG173" s="76">
        <f t="shared" si="177"/>
        <v>0</v>
      </c>
      <c r="AH173" s="77">
        <f t="shared" si="9"/>
        <v>0</v>
      </c>
      <c r="AI173" s="78">
        <f t="shared" si="10"/>
        <v>0</v>
      </c>
      <c r="AJ173" s="73">
        <f t="shared" si="11"/>
        <v>-0.64430388330675614</v>
      </c>
    </row>
    <row r="174" spans="1:36" ht="15" x14ac:dyDescent="0.25">
      <c r="A174" s="38" t="s">
        <v>441</v>
      </c>
      <c r="B174" s="62" t="s">
        <v>93</v>
      </c>
      <c r="C174" s="62" t="s">
        <v>186</v>
      </c>
      <c r="D174" s="62">
        <v>2</v>
      </c>
      <c r="E174" s="63">
        <v>84</v>
      </c>
      <c r="F174" s="64">
        <v>17.399999999999999</v>
      </c>
      <c r="G174" s="64">
        <v>-0.36161846544911674</v>
      </c>
      <c r="H174" s="64">
        <v>23</v>
      </c>
      <c r="I174" s="64">
        <v>-0.82544624681501</v>
      </c>
      <c r="J174" s="64">
        <v>40.4</v>
      </c>
      <c r="K174" s="64">
        <v>-0.72774913731831048</v>
      </c>
      <c r="L174" s="64">
        <v>3.9</v>
      </c>
      <c r="M174" s="64">
        <v>-1.0980389430313122</v>
      </c>
      <c r="N174" s="64">
        <v>145.5</v>
      </c>
      <c r="O174" s="64">
        <v>-0.62666730511439639</v>
      </c>
      <c r="P174" s="64">
        <v>244.2</v>
      </c>
      <c r="Q174" s="64">
        <v>2.8685617414596507</v>
      </c>
      <c r="R174" s="64">
        <v>55.4</v>
      </c>
      <c r="S174" s="64">
        <v>-0.22241366684739611</v>
      </c>
      <c r="T174" s="64">
        <v>55.2</v>
      </c>
      <c r="U174" s="64">
        <v>1.0093739119572862</v>
      </c>
      <c r="V174" s="65">
        <v>0.11899999999999999</v>
      </c>
      <c r="W174" s="90">
        <v>15.9</v>
      </c>
      <c r="X174" s="75">
        <f t="shared" si="0"/>
        <v>0</v>
      </c>
      <c r="Y174" s="75">
        <f t="shared" si="1"/>
        <v>0</v>
      </c>
      <c r="Z174" s="75">
        <f t="shared" si="2"/>
        <v>0</v>
      </c>
      <c r="AA174" s="75">
        <f t="shared" si="3"/>
        <v>0</v>
      </c>
      <c r="AB174" s="75">
        <f t="shared" si="4"/>
        <v>0</v>
      </c>
      <c r="AC174" s="75">
        <f t="shared" si="5"/>
        <v>0</v>
      </c>
      <c r="AD174" s="75">
        <f t="shared" si="6"/>
        <v>0</v>
      </c>
      <c r="AE174" s="75">
        <f t="shared" si="7"/>
        <v>0</v>
      </c>
      <c r="AF174" s="75">
        <f t="shared" ref="AF174:AG174" si="178">IF(V$3="Yes",V174*V$4,0)</f>
        <v>0</v>
      </c>
      <c r="AG174" s="76">
        <f t="shared" si="178"/>
        <v>0</v>
      </c>
      <c r="AH174" s="77">
        <f t="shared" si="9"/>
        <v>0</v>
      </c>
      <c r="AI174" s="78">
        <f t="shared" si="10"/>
        <v>0</v>
      </c>
      <c r="AJ174" s="73">
        <f t="shared" si="11"/>
        <v>-0.67620343410684947</v>
      </c>
    </row>
    <row r="175" spans="1:36" ht="15" x14ac:dyDescent="0.25">
      <c r="A175" s="38" t="s">
        <v>304</v>
      </c>
      <c r="B175" s="62" t="s">
        <v>61</v>
      </c>
      <c r="C175" s="62" t="s">
        <v>181</v>
      </c>
      <c r="D175" s="62">
        <v>1</v>
      </c>
      <c r="E175" s="63">
        <v>84</v>
      </c>
      <c r="F175" s="64">
        <v>13.3</v>
      </c>
      <c r="G175" s="64">
        <v>-0.76038590330502065</v>
      </c>
      <c r="H175" s="64">
        <v>33.9</v>
      </c>
      <c r="I175" s="64">
        <v>-4.1894274194388063E-2</v>
      </c>
      <c r="J175" s="64">
        <v>47.2</v>
      </c>
      <c r="K175" s="64">
        <v>-0.40221332946636851</v>
      </c>
      <c r="L175" s="64">
        <v>16</v>
      </c>
      <c r="M175" s="64">
        <v>7.7250995674692097E-2</v>
      </c>
      <c r="N175" s="64">
        <v>150.6</v>
      </c>
      <c r="O175" s="64">
        <v>-0.53082948330099811</v>
      </c>
      <c r="P175" s="64">
        <v>61.5</v>
      </c>
      <c r="Q175" s="64">
        <v>-0.34858610494151587</v>
      </c>
      <c r="R175" s="64">
        <v>108.7</v>
      </c>
      <c r="S175" s="64">
        <v>1.0705808697023969</v>
      </c>
      <c r="T175" s="64">
        <v>43.9</v>
      </c>
      <c r="U175" s="64">
        <v>0.40769189144345674</v>
      </c>
      <c r="V175" s="65">
        <v>8.7999999999999995E-2</v>
      </c>
      <c r="W175" s="90">
        <v>24</v>
      </c>
      <c r="X175" s="75">
        <f t="shared" si="0"/>
        <v>0</v>
      </c>
      <c r="Y175" s="75">
        <f t="shared" si="1"/>
        <v>0</v>
      </c>
      <c r="Z175" s="75">
        <f t="shared" si="2"/>
        <v>0</v>
      </c>
      <c r="AA175" s="75">
        <f t="shared" si="3"/>
        <v>0</v>
      </c>
      <c r="AB175" s="75">
        <f t="shared" si="4"/>
        <v>0</v>
      </c>
      <c r="AC175" s="75">
        <f t="shared" si="5"/>
        <v>0</v>
      </c>
      <c r="AD175" s="75">
        <f t="shared" si="6"/>
        <v>0</v>
      </c>
      <c r="AE175" s="75">
        <f t="shared" si="7"/>
        <v>0</v>
      </c>
      <c r="AF175" s="75">
        <f t="shared" ref="AF175:AG175" si="179">IF(V$3="Yes",V175*V$4,0)</f>
        <v>0</v>
      </c>
      <c r="AG175" s="76">
        <f t="shared" si="179"/>
        <v>0</v>
      </c>
      <c r="AH175" s="77">
        <f t="shared" si="9"/>
        <v>0</v>
      </c>
      <c r="AI175" s="78">
        <f t="shared" si="10"/>
        <v>0</v>
      </c>
      <c r="AJ175" s="73">
        <f t="shared" si="11"/>
        <v>-0.67437686760395466</v>
      </c>
    </row>
    <row r="176" spans="1:36" ht="15" x14ac:dyDescent="0.25">
      <c r="A176" s="38" t="s">
        <v>378</v>
      </c>
      <c r="B176" s="62" t="s">
        <v>51</v>
      </c>
      <c r="C176" s="62" t="s">
        <v>191</v>
      </c>
      <c r="D176" s="62">
        <v>1</v>
      </c>
      <c r="E176" s="63">
        <v>84</v>
      </c>
      <c r="F176" s="64">
        <v>20.7</v>
      </c>
      <c r="G176" s="64">
        <v>-4.0659308150462106E-2</v>
      </c>
      <c r="H176" s="64">
        <v>45.1</v>
      </c>
      <c r="I176" s="64">
        <v>0.76322334904881983</v>
      </c>
      <c r="J176" s="64">
        <v>65.8</v>
      </c>
      <c r="K176" s="64">
        <v>0.48822285083453132</v>
      </c>
      <c r="L176" s="64">
        <v>19.3</v>
      </c>
      <c r="M176" s="64">
        <v>0.39778461532178438</v>
      </c>
      <c r="N176" s="64">
        <v>178.7</v>
      </c>
      <c r="O176" s="64">
        <v>-2.7818768389406084E-3</v>
      </c>
      <c r="P176" s="64">
        <v>13.2</v>
      </c>
      <c r="Q176" s="64">
        <v>-1.1990964551395256</v>
      </c>
      <c r="R176" s="64">
        <v>28.9</v>
      </c>
      <c r="S176" s="64">
        <v>-0.86527211372487289</v>
      </c>
      <c r="T176" s="64">
        <v>39</v>
      </c>
      <c r="U176" s="64">
        <v>0.1467855285657782</v>
      </c>
      <c r="V176" s="65">
        <v>0.11600000000000001</v>
      </c>
      <c r="W176" s="90">
        <v>17.2</v>
      </c>
      <c r="X176" s="75">
        <f t="shared" si="0"/>
        <v>0</v>
      </c>
      <c r="Y176" s="75">
        <f t="shared" si="1"/>
        <v>0</v>
      </c>
      <c r="Z176" s="75">
        <f t="shared" si="2"/>
        <v>0</v>
      </c>
      <c r="AA176" s="75">
        <f t="shared" si="3"/>
        <v>0</v>
      </c>
      <c r="AB176" s="75">
        <f t="shared" si="4"/>
        <v>0</v>
      </c>
      <c r="AC176" s="75">
        <f t="shared" si="5"/>
        <v>0</v>
      </c>
      <c r="AD176" s="75">
        <f t="shared" si="6"/>
        <v>0</v>
      </c>
      <c r="AE176" s="75">
        <f t="shared" si="7"/>
        <v>0</v>
      </c>
      <c r="AF176" s="75">
        <f t="shared" ref="AF176:AG176" si="180">IF(V$3="Yes",V176*V$4,0)</f>
        <v>0</v>
      </c>
      <c r="AG176" s="76">
        <f t="shared" si="180"/>
        <v>0</v>
      </c>
      <c r="AH176" s="77">
        <f t="shared" si="9"/>
        <v>0</v>
      </c>
      <c r="AI176" s="78">
        <f t="shared" si="10"/>
        <v>0</v>
      </c>
      <c r="AJ176" s="73">
        <f t="shared" si="11"/>
        <v>-0.70465240187962497</v>
      </c>
    </row>
    <row r="177" spans="1:36" ht="15" x14ac:dyDescent="0.25">
      <c r="A177" s="38" t="s">
        <v>377</v>
      </c>
      <c r="B177" s="62" t="s">
        <v>61</v>
      </c>
      <c r="C177" s="62" t="s">
        <v>153</v>
      </c>
      <c r="D177" s="62">
        <v>1</v>
      </c>
      <c r="E177" s="63">
        <v>84</v>
      </c>
      <c r="F177" s="64">
        <v>23.9</v>
      </c>
      <c r="G177" s="64">
        <v>0.27057381407853626</v>
      </c>
      <c r="H177" s="64">
        <v>27.4</v>
      </c>
      <c r="I177" s="64">
        <v>-0.50915003768374989</v>
      </c>
      <c r="J177" s="64">
        <v>51.4</v>
      </c>
      <c r="K177" s="64">
        <v>-0.20114709520487531</v>
      </c>
      <c r="L177" s="64">
        <v>14.8</v>
      </c>
      <c r="M177" s="64">
        <v>-3.9306684196977693E-2</v>
      </c>
      <c r="N177" s="64">
        <v>207.1</v>
      </c>
      <c r="O177" s="64">
        <v>0.53090324855331683</v>
      </c>
      <c r="P177" s="64">
        <v>47.8</v>
      </c>
      <c r="Q177" s="64">
        <v>-0.58982817114674846</v>
      </c>
      <c r="R177" s="64">
        <v>44.3</v>
      </c>
      <c r="S177" s="64">
        <v>-0.49168645025645247</v>
      </c>
      <c r="T177" s="64">
        <v>30</v>
      </c>
      <c r="U177" s="64">
        <v>-0.33243023998505938</v>
      </c>
      <c r="V177" s="65">
        <v>0.11600000000000001</v>
      </c>
      <c r="W177" s="90">
        <v>15.9</v>
      </c>
      <c r="X177" s="75">
        <f t="shared" si="0"/>
        <v>0</v>
      </c>
      <c r="Y177" s="75">
        <f t="shared" si="1"/>
        <v>0</v>
      </c>
      <c r="Z177" s="75">
        <f t="shared" si="2"/>
        <v>0</v>
      </c>
      <c r="AA177" s="75">
        <f t="shared" si="3"/>
        <v>0</v>
      </c>
      <c r="AB177" s="75">
        <f t="shared" si="4"/>
        <v>0</v>
      </c>
      <c r="AC177" s="75">
        <f t="shared" si="5"/>
        <v>0</v>
      </c>
      <c r="AD177" s="75">
        <f t="shared" si="6"/>
        <v>0</v>
      </c>
      <c r="AE177" s="75">
        <f t="shared" si="7"/>
        <v>0</v>
      </c>
      <c r="AF177" s="75">
        <f t="shared" ref="AF177:AG177" si="181">IF(V$3="Yes",V177*V$4,0)</f>
        <v>0</v>
      </c>
      <c r="AG177" s="76">
        <f t="shared" si="181"/>
        <v>0</v>
      </c>
      <c r="AH177" s="77">
        <f t="shared" si="9"/>
        <v>0</v>
      </c>
      <c r="AI177" s="78">
        <f t="shared" si="10"/>
        <v>0</v>
      </c>
      <c r="AJ177" s="73">
        <f t="shared" si="11"/>
        <v>-0.69721610552359947</v>
      </c>
    </row>
    <row r="178" spans="1:36" ht="15" x14ac:dyDescent="0.25">
      <c r="A178" s="38" t="s">
        <v>383</v>
      </c>
      <c r="B178" s="62" t="s">
        <v>45</v>
      </c>
      <c r="C178" s="62" t="s">
        <v>186</v>
      </c>
      <c r="D178" s="62">
        <v>1</v>
      </c>
      <c r="E178" s="63">
        <v>84</v>
      </c>
      <c r="F178" s="64">
        <v>17.3</v>
      </c>
      <c r="G178" s="64">
        <v>-0.3713445005187726</v>
      </c>
      <c r="H178" s="64">
        <v>42</v>
      </c>
      <c r="I178" s="64">
        <v>0.54037829261543224</v>
      </c>
      <c r="J178" s="64">
        <v>59.3</v>
      </c>
      <c r="K178" s="64">
        <v>0.17704891685841009</v>
      </c>
      <c r="L178" s="64">
        <v>18.399999999999999</v>
      </c>
      <c r="M178" s="64">
        <v>0.31036635541803148</v>
      </c>
      <c r="N178" s="64">
        <v>196</v>
      </c>
      <c r="O178" s="64">
        <v>0.32231504813592043</v>
      </c>
      <c r="P178" s="64">
        <v>36.700000000000003</v>
      </c>
      <c r="Q178" s="64">
        <v>-0.78528707150281263</v>
      </c>
      <c r="R178" s="64">
        <v>26.5</v>
      </c>
      <c r="S178" s="64">
        <v>-0.9234932560835879</v>
      </c>
      <c r="T178" s="64">
        <v>30.6</v>
      </c>
      <c r="U178" s="64">
        <v>-0.30048252208167003</v>
      </c>
      <c r="V178" s="65">
        <v>8.7999999999999995E-2</v>
      </c>
      <c r="W178" s="90">
        <v>17.149999999999999</v>
      </c>
      <c r="X178" s="75">
        <f t="shared" si="0"/>
        <v>0</v>
      </c>
      <c r="Y178" s="75">
        <f t="shared" si="1"/>
        <v>0</v>
      </c>
      <c r="Z178" s="75">
        <f t="shared" si="2"/>
        <v>0</v>
      </c>
      <c r="AA178" s="75">
        <f t="shared" si="3"/>
        <v>0</v>
      </c>
      <c r="AB178" s="75">
        <f t="shared" si="4"/>
        <v>0</v>
      </c>
      <c r="AC178" s="75">
        <f t="shared" si="5"/>
        <v>0</v>
      </c>
      <c r="AD178" s="75">
        <f t="shared" si="6"/>
        <v>0</v>
      </c>
      <c r="AE178" s="75">
        <f t="shared" si="7"/>
        <v>0</v>
      </c>
      <c r="AF178" s="75">
        <f t="shared" ref="AF178:AG178" si="182">IF(V$3="Yes",V178*V$4,0)</f>
        <v>0</v>
      </c>
      <c r="AG178" s="76">
        <f t="shared" si="182"/>
        <v>0</v>
      </c>
      <c r="AH178" s="77">
        <f t="shared" si="9"/>
        <v>0</v>
      </c>
      <c r="AI178" s="78">
        <f t="shared" si="10"/>
        <v>0</v>
      </c>
      <c r="AJ178" s="73">
        <f t="shared" si="11"/>
        <v>-0.74228491368722305</v>
      </c>
    </row>
    <row r="179" spans="1:36" ht="15" x14ac:dyDescent="0.25">
      <c r="A179" s="38" t="s">
        <v>320</v>
      </c>
      <c r="B179" s="62" t="s">
        <v>63</v>
      </c>
      <c r="C179" s="62" t="s">
        <v>186</v>
      </c>
      <c r="D179" s="62">
        <v>2</v>
      </c>
      <c r="E179" s="63">
        <v>84</v>
      </c>
      <c r="F179" s="64">
        <v>27.5</v>
      </c>
      <c r="G179" s="64">
        <v>0.62071107658615965</v>
      </c>
      <c r="H179" s="64">
        <v>21.4</v>
      </c>
      <c r="I179" s="64">
        <v>-0.9404630501354686</v>
      </c>
      <c r="J179" s="64">
        <v>49</v>
      </c>
      <c r="K179" s="64">
        <v>-0.31604208621144259</v>
      </c>
      <c r="L179" s="64">
        <v>11.7</v>
      </c>
      <c r="M179" s="64">
        <v>-0.34041402386545805</v>
      </c>
      <c r="N179" s="64">
        <v>176.1</v>
      </c>
      <c r="O179" s="64">
        <v>-5.164037423400613E-2</v>
      </c>
      <c r="P179" s="64">
        <v>78.5</v>
      </c>
      <c r="Q179" s="64">
        <v>-4.9234635927723633E-2</v>
      </c>
      <c r="R179" s="64">
        <v>64.400000000000006</v>
      </c>
      <c r="S179" s="64">
        <v>-4.0843830022151729E-3</v>
      </c>
      <c r="T179" s="64">
        <v>38.5</v>
      </c>
      <c r="U179" s="64">
        <v>0.12016243031295375</v>
      </c>
      <c r="V179" s="65">
        <v>0.156</v>
      </c>
      <c r="W179" s="90">
        <v>17.350000000000001</v>
      </c>
      <c r="X179" s="75">
        <f t="shared" si="0"/>
        <v>0</v>
      </c>
      <c r="Y179" s="75">
        <f t="shared" si="1"/>
        <v>0</v>
      </c>
      <c r="Z179" s="75">
        <f t="shared" si="2"/>
        <v>0</v>
      </c>
      <c r="AA179" s="75">
        <f t="shared" si="3"/>
        <v>0</v>
      </c>
      <c r="AB179" s="75">
        <f t="shared" si="4"/>
        <v>0</v>
      </c>
      <c r="AC179" s="75">
        <f t="shared" si="5"/>
        <v>0</v>
      </c>
      <c r="AD179" s="75">
        <f t="shared" si="6"/>
        <v>0</v>
      </c>
      <c r="AE179" s="75">
        <f t="shared" si="7"/>
        <v>0</v>
      </c>
      <c r="AF179" s="75">
        <f t="shared" ref="AF179:AG179" si="183">IF(V$3="Yes",V179*V$4,0)</f>
        <v>0</v>
      </c>
      <c r="AG179" s="76">
        <f t="shared" si="183"/>
        <v>0</v>
      </c>
      <c r="AH179" s="77">
        <f t="shared" si="9"/>
        <v>0</v>
      </c>
      <c r="AI179" s="78">
        <f t="shared" si="10"/>
        <v>0</v>
      </c>
      <c r="AJ179" s="73">
        <f t="shared" si="11"/>
        <v>-0.73176378341364789</v>
      </c>
    </row>
    <row r="180" spans="1:36" ht="15" x14ac:dyDescent="0.25">
      <c r="A180" s="38" t="s">
        <v>354</v>
      </c>
      <c r="B180" s="62" t="s">
        <v>43</v>
      </c>
      <c r="C180" s="62" t="s">
        <v>191</v>
      </c>
      <c r="D180" s="62">
        <v>2</v>
      </c>
      <c r="E180" s="63">
        <v>84</v>
      </c>
      <c r="F180" s="64">
        <v>27.2</v>
      </c>
      <c r="G180" s="64">
        <v>0.59153297137719119</v>
      </c>
      <c r="H180" s="64">
        <v>29.2</v>
      </c>
      <c r="I180" s="64">
        <v>-0.37975613394823438</v>
      </c>
      <c r="J180" s="64">
        <v>56.5</v>
      </c>
      <c r="K180" s="64">
        <v>4.3004760684081753E-2</v>
      </c>
      <c r="L180" s="64">
        <v>9.3000000000000007</v>
      </c>
      <c r="M180" s="64">
        <v>-0.57352938360879779</v>
      </c>
      <c r="N180" s="64">
        <v>205.1</v>
      </c>
      <c r="O180" s="64">
        <v>0.49331978901865009</v>
      </c>
      <c r="P180" s="64">
        <v>72.599999999999994</v>
      </c>
      <c r="Q180" s="64">
        <v>-0.15312720458545159</v>
      </c>
      <c r="R180" s="64">
        <v>27.4</v>
      </c>
      <c r="S180" s="64">
        <v>-0.90166032769906967</v>
      </c>
      <c r="T180" s="64">
        <v>37.4</v>
      </c>
      <c r="U180" s="64">
        <v>6.1591614156740325E-2</v>
      </c>
      <c r="V180" s="65">
        <v>0.13300000000000001</v>
      </c>
      <c r="W180" s="90">
        <v>16.350000000000001</v>
      </c>
      <c r="X180" s="75">
        <f t="shared" si="0"/>
        <v>0</v>
      </c>
      <c r="Y180" s="75">
        <f t="shared" si="1"/>
        <v>0</v>
      </c>
      <c r="Z180" s="75">
        <f t="shared" si="2"/>
        <v>0</v>
      </c>
      <c r="AA180" s="75">
        <f t="shared" si="3"/>
        <v>0</v>
      </c>
      <c r="AB180" s="75">
        <f t="shared" si="4"/>
        <v>0</v>
      </c>
      <c r="AC180" s="75">
        <f t="shared" si="5"/>
        <v>0</v>
      </c>
      <c r="AD180" s="75">
        <f t="shared" si="6"/>
        <v>0</v>
      </c>
      <c r="AE180" s="75">
        <f t="shared" si="7"/>
        <v>0</v>
      </c>
      <c r="AF180" s="75">
        <f t="shared" ref="AF180:AG180" si="184">IF(V$3="Yes",V180*V$4,0)</f>
        <v>0</v>
      </c>
      <c r="AG180" s="76">
        <f t="shared" si="184"/>
        <v>0</v>
      </c>
      <c r="AH180" s="77">
        <f t="shared" si="9"/>
        <v>0</v>
      </c>
      <c r="AI180" s="78">
        <f t="shared" si="10"/>
        <v>0</v>
      </c>
      <c r="AJ180" s="73">
        <f t="shared" si="11"/>
        <v>-0.81594117744042061</v>
      </c>
    </row>
    <row r="181" spans="1:36" ht="15" x14ac:dyDescent="0.25">
      <c r="A181" s="38" t="s">
        <v>358</v>
      </c>
      <c r="B181" s="62" t="s">
        <v>37</v>
      </c>
      <c r="C181" s="62" t="s">
        <v>153</v>
      </c>
      <c r="D181" s="62">
        <v>2</v>
      </c>
      <c r="E181" s="63">
        <v>84</v>
      </c>
      <c r="F181" s="64">
        <v>24.1</v>
      </c>
      <c r="G181" s="64">
        <v>0.29002588421784908</v>
      </c>
      <c r="H181" s="64">
        <v>28.2</v>
      </c>
      <c r="I181" s="64">
        <v>-0.45164163602352098</v>
      </c>
      <c r="J181" s="64">
        <v>52.3</v>
      </c>
      <c r="K181" s="64">
        <v>-0.15806147357741215</v>
      </c>
      <c r="L181" s="64">
        <v>7.2</v>
      </c>
      <c r="M181" s="64">
        <v>-0.77750532338422007</v>
      </c>
      <c r="N181" s="64">
        <v>175.7</v>
      </c>
      <c r="O181" s="64">
        <v>-5.9157066140939921E-2</v>
      </c>
      <c r="P181" s="64">
        <v>97.4</v>
      </c>
      <c r="Q181" s="64">
        <v>0.28357376197584544</v>
      </c>
      <c r="R181" s="64">
        <v>61.6</v>
      </c>
      <c r="S181" s="64">
        <v>-7.2009049087382551E-2</v>
      </c>
      <c r="T181" s="64">
        <v>41.5</v>
      </c>
      <c r="U181" s="64">
        <v>0.27990101982990012</v>
      </c>
      <c r="V181" s="65">
        <v>0.13700000000000001</v>
      </c>
      <c r="W181" s="90">
        <v>18.5</v>
      </c>
      <c r="X181" s="75">
        <f t="shared" si="0"/>
        <v>0</v>
      </c>
      <c r="Y181" s="75">
        <f t="shared" si="1"/>
        <v>0</v>
      </c>
      <c r="Z181" s="75">
        <f t="shared" si="2"/>
        <v>0</v>
      </c>
      <c r="AA181" s="75">
        <f t="shared" si="3"/>
        <v>0</v>
      </c>
      <c r="AB181" s="75">
        <f t="shared" si="4"/>
        <v>0</v>
      </c>
      <c r="AC181" s="75">
        <f t="shared" si="5"/>
        <v>0</v>
      </c>
      <c r="AD181" s="75">
        <f t="shared" si="6"/>
        <v>0</v>
      </c>
      <c r="AE181" s="75">
        <f t="shared" si="7"/>
        <v>0</v>
      </c>
      <c r="AF181" s="75">
        <f t="shared" ref="AF181:AG181" si="185">IF(V$3="Yes",V181*V$4,0)</f>
        <v>0</v>
      </c>
      <c r="AG181" s="76">
        <f t="shared" si="185"/>
        <v>0</v>
      </c>
      <c r="AH181" s="77">
        <f t="shared" si="9"/>
        <v>0</v>
      </c>
      <c r="AI181" s="78">
        <f t="shared" si="10"/>
        <v>0</v>
      </c>
      <c r="AJ181" s="73">
        <f t="shared" si="11"/>
        <v>-0.85661784364785254</v>
      </c>
    </row>
    <row r="182" spans="1:36" ht="15" x14ac:dyDescent="0.25">
      <c r="A182" s="38" t="s">
        <v>287</v>
      </c>
      <c r="B182" s="62" t="s">
        <v>28</v>
      </c>
      <c r="C182" s="62" t="s">
        <v>181</v>
      </c>
      <c r="D182" s="62">
        <v>2</v>
      </c>
      <c r="E182" s="63">
        <v>84</v>
      </c>
      <c r="F182" s="64">
        <v>13.7</v>
      </c>
      <c r="G182" s="64">
        <v>-0.72148176302639599</v>
      </c>
      <c r="H182" s="64">
        <v>31.6</v>
      </c>
      <c r="I182" s="64">
        <v>-0.20723092896754675</v>
      </c>
      <c r="J182" s="64">
        <v>45.3</v>
      </c>
      <c r="K182" s="64">
        <v>-0.49317186401323476</v>
      </c>
      <c r="L182" s="64">
        <v>9.1</v>
      </c>
      <c r="M182" s="64">
        <v>-0.59295566358740959</v>
      </c>
      <c r="N182" s="64">
        <v>153.69999999999999</v>
      </c>
      <c r="O182" s="64">
        <v>-0.47257512102226551</v>
      </c>
      <c r="P182" s="64">
        <v>41.1</v>
      </c>
      <c r="Q182" s="64">
        <v>-0.70780786775806648</v>
      </c>
      <c r="R182" s="64">
        <v>151.9</v>
      </c>
      <c r="S182" s="64">
        <v>2.1185614321592645</v>
      </c>
      <c r="T182" s="64">
        <v>30.6</v>
      </c>
      <c r="U182" s="64">
        <v>-0.30048252208167003</v>
      </c>
      <c r="V182" s="65">
        <v>8.8999999999999996E-2</v>
      </c>
      <c r="W182" s="90">
        <v>23.1</v>
      </c>
      <c r="X182" s="75">
        <f t="shared" si="0"/>
        <v>0</v>
      </c>
      <c r="Y182" s="75">
        <f t="shared" si="1"/>
        <v>0</v>
      </c>
      <c r="Z182" s="75">
        <f t="shared" si="2"/>
        <v>0</v>
      </c>
      <c r="AA182" s="75">
        <f t="shared" si="3"/>
        <v>0</v>
      </c>
      <c r="AB182" s="75">
        <f t="shared" si="4"/>
        <v>0</v>
      </c>
      <c r="AC182" s="75">
        <f t="shared" si="5"/>
        <v>0</v>
      </c>
      <c r="AD182" s="75">
        <f t="shared" si="6"/>
        <v>0</v>
      </c>
      <c r="AE182" s="75">
        <f t="shared" si="7"/>
        <v>0</v>
      </c>
      <c r="AF182" s="75">
        <f t="shared" ref="AF182:AG182" si="186">IF(V$3="Yes",V182*V$4,0)</f>
        <v>0</v>
      </c>
      <c r="AG182" s="76">
        <f t="shared" si="186"/>
        <v>0</v>
      </c>
      <c r="AH182" s="77">
        <f t="shared" si="9"/>
        <v>0</v>
      </c>
      <c r="AI182" s="78">
        <f t="shared" si="10"/>
        <v>0</v>
      </c>
      <c r="AJ182" s="73">
        <f t="shared" si="11"/>
        <v>-0.85600901130392049</v>
      </c>
    </row>
    <row r="183" spans="1:36" ht="15" x14ac:dyDescent="0.25">
      <c r="A183" s="38" t="s">
        <v>417</v>
      </c>
      <c r="B183" s="62" t="s">
        <v>79</v>
      </c>
      <c r="C183" s="62" t="s">
        <v>186</v>
      </c>
      <c r="D183" s="62">
        <v>1</v>
      </c>
      <c r="E183" s="63">
        <v>84</v>
      </c>
      <c r="F183" s="64">
        <v>19.399999999999999</v>
      </c>
      <c r="G183" s="64">
        <v>-0.16709776405599269</v>
      </c>
      <c r="H183" s="64">
        <v>35.799999999999997</v>
      </c>
      <c r="I183" s="64">
        <v>9.4688179748656426E-2</v>
      </c>
      <c r="J183" s="64">
        <v>55.2</v>
      </c>
      <c r="K183" s="64">
        <v>-1.9230026111142769E-2</v>
      </c>
      <c r="L183" s="64">
        <v>18.3</v>
      </c>
      <c r="M183" s="64">
        <v>0.30065321542872597</v>
      </c>
      <c r="N183" s="64">
        <v>157.5</v>
      </c>
      <c r="O183" s="64">
        <v>-0.40116654790640022</v>
      </c>
      <c r="P183" s="64">
        <v>54.9</v>
      </c>
      <c r="Q183" s="64">
        <v>-0.46480491055863521</v>
      </c>
      <c r="R183" s="64">
        <v>48.5</v>
      </c>
      <c r="S183" s="64">
        <v>-0.38979945112870157</v>
      </c>
      <c r="T183" s="64">
        <v>48.7</v>
      </c>
      <c r="U183" s="64">
        <v>0.6632736346705701</v>
      </c>
      <c r="V183" s="65">
        <v>0.123</v>
      </c>
      <c r="W183" s="90">
        <v>18.399999999999999</v>
      </c>
      <c r="X183" s="75">
        <f t="shared" si="0"/>
        <v>0</v>
      </c>
      <c r="Y183" s="75">
        <f t="shared" si="1"/>
        <v>0</v>
      </c>
      <c r="Z183" s="75">
        <f t="shared" si="2"/>
        <v>0</v>
      </c>
      <c r="AA183" s="75">
        <f t="shared" si="3"/>
        <v>0</v>
      </c>
      <c r="AB183" s="75">
        <f t="shared" si="4"/>
        <v>0</v>
      </c>
      <c r="AC183" s="75">
        <f t="shared" si="5"/>
        <v>0</v>
      </c>
      <c r="AD183" s="75">
        <f t="shared" si="6"/>
        <v>0</v>
      </c>
      <c r="AE183" s="75">
        <f t="shared" si="7"/>
        <v>0</v>
      </c>
      <c r="AF183" s="75">
        <f t="shared" ref="AF183:AG183" si="187">IF(V$3="Yes",V183*V$4,0)</f>
        <v>0</v>
      </c>
      <c r="AG183" s="76">
        <f t="shared" si="187"/>
        <v>0</v>
      </c>
      <c r="AH183" s="77">
        <f t="shared" si="9"/>
        <v>0</v>
      </c>
      <c r="AI183" s="78">
        <f t="shared" si="10"/>
        <v>0</v>
      </c>
      <c r="AJ183" s="73">
        <f t="shared" si="11"/>
        <v>-0.92871129716634027</v>
      </c>
    </row>
    <row r="184" spans="1:36" ht="15" x14ac:dyDescent="0.25">
      <c r="A184" s="38" t="s">
        <v>363</v>
      </c>
      <c r="B184" s="62" t="s">
        <v>34</v>
      </c>
      <c r="C184" s="62" t="s">
        <v>183</v>
      </c>
      <c r="D184" s="62">
        <v>2</v>
      </c>
      <c r="E184" s="63">
        <v>84</v>
      </c>
      <c r="F184" s="64">
        <v>21.6</v>
      </c>
      <c r="G184" s="64">
        <v>4.6875007476444179E-2</v>
      </c>
      <c r="H184" s="64">
        <v>24</v>
      </c>
      <c r="I184" s="64">
        <v>-0.7535607447397239</v>
      </c>
      <c r="J184" s="64">
        <v>45.6</v>
      </c>
      <c r="K184" s="64">
        <v>-0.47880999013741338</v>
      </c>
      <c r="L184" s="64">
        <v>5</v>
      </c>
      <c r="M184" s="64">
        <v>-0.99119440314894813</v>
      </c>
      <c r="N184" s="64">
        <v>197</v>
      </c>
      <c r="O184" s="64">
        <v>0.34110677790325356</v>
      </c>
      <c r="P184" s="64">
        <v>130.6</v>
      </c>
      <c r="Q184" s="64">
        <v>0.8681895720498396</v>
      </c>
      <c r="R184" s="64">
        <v>51</v>
      </c>
      <c r="S184" s="64">
        <v>-0.32915242783837345</v>
      </c>
      <c r="T184" s="64">
        <v>48</v>
      </c>
      <c r="U184" s="64">
        <v>0.62600129711661578</v>
      </c>
      <c r="V184" s="65">
        <v>0.109</v>
      </c>
      <c r="W184" s="90">
        <v>17.05</v>
      </c>
      <c r="X184" s="75">
        <f t="shared" si="0"/>
        <v>0</v>
      </c>
      <c r="Y184" s="75">
        <f t="shared" si="1"/>
        <v>0</v>
      </c>
      <c r="Z184" s="75">
        <f t="shared" si="2"/>
        <v>0</v>
      </c>
      <c r="AA184" s="75">
        <f t="shared" si="3"/>
        <v>0</v>
      </c>
      <c r="AB184" s="75">
        <f t="shared" si="4"/>
        <v>0</v>
      </c>
      <c r="AC184" s="75">
        <f t="shared" si="5"/>
        <v>0</v>
      </c>
      <c r="AD184" s="75">
        <f t="shared" si="6"/>
        <v>0</v>
      </c>
      <c r="AE184" s="75">
        <f t="shared" si="7"/>
        <v>0</v>
      </c>
      <c r="AF184" s="75">
        <f t="shared" ref="AF184:AG184" si="188">IF(V$3="Yes",V184*V$4,0)</f>
        <v>0</v>
      </c>
      <c r="AG184" s="76">
        <f t="shared" si="188"/>
        <v>0</v>
      </c>
      <c r="AH184" s="77">
        <f t="shared" si="9"/>
        <v>0</v>
      </c>
      <c r="AI184" s="78">
        <f t="shared" si="10"/>
        <v>0</v>
      </c>
      <c r="AJ184" s="73">
        <f t="shared" si="11"/>
        <v>-0.96607187228590541</v>
      </c>
    </row>
    <row r="185" spans="1:36" ht="15" x14ac:dyDescent="0.25">
      <c r="A185" s="38" t="s">
        <v>424</v>
      </c>
      <c r="B185" s="62" t="s">
        <v>58</v>
      </c>
      <c r="C185" s="62" t="s">
        <v>186</v>
      </c>
      <c r="D185" s="62">
        <v>2</v>
      </c>
      <c r="E185" s="63">
        <v>84</v>
      </c>
      <c r="F185" s="64">
        <v>29.3</v>
      </c>
      <c r="G185" s="64">
        <v>0.7957797078399711</v>
      </c>
      <c r="H185" s="64">
        <v>25</v>
      </c>
      <c r="I185" s="64">
        <v>-0.68167524266443735</v>
      </c>
      <c r="J185" s="64">
        <v>54.4</v>
      </c>
      <c r="K185" s="64">
        <v>-5.7528356446665201E-2</v>
      </c>
      <c r="L185" s="64">
        <v>12.7</v>
      </c>
      <c r="M185" s="64">
        <v>-0.2432826239724</v>
      </c>
      <c r="N185" s="64">
        <v>173.9</v>
      </c>
      <c r="O185" s="64">
        <v>-9.2982179722138958E-2</v>
      </c>
      <c r="P185" s="64">
        <v>65.3</v>
      </c>
      <c r="Q185" s="64">
        <v>-0.28167224716196232</v>
      </c>
      <c r="R185" s="64">
        <v>39.200000000000003</v>
      </c>
      <c r="S185" s="64">
        <v>-0.61540637776872154</v>
      </c>
      <c r="T185" s="64">
        <v>42.7</v>
      </c>
      <c r="U185" s="64">
        <v>0.34379645563667843</v>
      </c>
      <c r="V185" s="65">
        <v>0.16900000000000001</v>
      </c>
      <c r="W185" s="90">
        <v>16.25</v>
      </c>
      <c r="X185" s="75">
        <f t="shared" si="0"/>
        <v>0</v>
      </c>
      <c r="Y185" s="75">
        <f t="shared" si="1"/>
        <v>0</v>
      </c>
      <c r="Z185" s="75">
        <f t="shared" si="2"/>
        <v>0</v>
      </c>
      <c r="AA185" s="75">
        <f t="shared" si="3"/>
        <v>0</v>
      </c>
      <c r="AB185" s="75">
        <f t="shared" si="4"/>
        <v>0</v>
      </c>
      <c r="AC185" s="75">
        <f t="shared" si="5"/>
        <v>0</v>
      </c>
      <c r="AD185" s="75">
        <f t="shared" si="6"/>
        <v>0</v>
      </c>
      <c r="AE185" s="75">
        <f t="shared" si="7"/>
        <v>0</v>
      </c>
      <c r="AF185" s="75">
        <f t="shared" ref="AF185:AG185" si="189">IF(V$3="Yes",V185*V$4,0)</f>
        <v>0</v>
      </c>
      <c r="AG185" s="76">
        <f t="shared" si="189"/>
        <v>0</v>
      </c>
      <c r="AH185" s="77">
        <f t="shared" si="9"/>
        <v>0</v>
      </c>
      <c r="AI185" s="78">
        <f t="shared" si="10"/>
        <v>0</v>
      </c>
      <c r="AJ185" s="73">
        <f t="shared" si="11"/>
        <v>-0.97428139256986357</v>
      </c>
    </row>
    <row r="186" spans="1:36" ht="15" x14ac:dyDescent="0.25">
      <c r="A186" s="38" t="s">
        <v>327</v>
      </c>
      <c r="B186" s="62" t="s">
        <v>23</v>
      </c>
      <c r="C186" s="62" t="s">
        <v>181</v>
      </c>
      <c r="D186" s="62">
        <v>2</v>
      </c>
      <c r="E186" s="63">
        <v>84</v>
      </c>
      <c r="F186" s="64">
        <v>6.3</v>
      </c>
      <c r="G186" s="64">
        <v>-1.4412083581809549</v>
      </c>
      <c r="H186" s="64">
        <v>24.7</v>
      </c>
      <c r="I186" s="64">
        <v>-0.70324089328702311</v>
      </c>
      <c r="J186" s="64">
        <v>31</v>
      </c>
      <c r="K186" s="64">
        <v>-1.1777545187607006</v>
      </c>
      <c r="L186" s="64">
        <v>7.5</v>
      </c>
      <c r="M186" s="64">
        <v>-0.74836590341630271</v>
      </c>
      <c r="N186" s="64">
        <v>144.4</v>
      </c>
      <c r="O186" s="64">
        <v>-0.6473382078584623</v>
      </c>
      <c r="P186" s="64">
        <v>170.2</v>
      </c>
      <c r="Q186" s="64">
        <v>1.5655024057525555</v>
      </c>
      <c r="R186" s="64">
        <v>125.5</v>
      </c>
      <c r="S186" s="64">
        <v>1.4781288662134007</v>
      </c>
      <c r="T186" s="64">
        <v>57.6</v>
      </c>
      <c r="U186" s="64">
        <v>1.1371647835708427</v>
      </c>
      <c r="V186" s="65">
        <v>4.2999999999999997E-2</v>
      </c>
      <c r="W186" s="90">
        <v>22.65</v>
      </c>
      <c r="X186" s="75">
        <f t="shared" si="0"/>
        <v>0</v>
      </c>
      <c r="Y186" s="75">
        <f t="shared" si="1"/>
        <v>0</v>
      </c>
      <c r="Z186" s="75">
        <f t="shared" si="2"/>
        <v>0</v>
      </c>
      <c r="AA186" s="75">
        <f t="shared" si="3"/>
        <v>0</v>
      </c>
      <c r="AB186" s="75">
        <f t="shared" si="4"/>
        <v>0</v>
      </c>
      <c r="AC186" s="75">
        <f t="shared" si="5"/>
        <v>0</v>
      </c>
      <c r="AD186" s="75">
        <f t="shared" si="6"/>
        <v>0</v>
      </c>
      <c r="AE186" s="75">
        <f t="shared" si="7"/>
        <v>0</v>
      </c>
      <c r="AF186" s="75">
        <f t="shared" ref="AF186:AG186" si="190">IF(V$3="Yes",V186*V$4,0)</f>
        <v>0</v>
      </c>
      <c r="AG186" s="76">
        <f t="shared" si="190"/>
        <v>0</v>
      </c>
      <c r="AH186" s="77">
        <f t="shared" si="9"/>
        <v>0</v>
      </c>
      <c r="AI186" s="78">
        <f t="shared" si="10"/>
        <v>0</v>
      </c>
      <c r="AJ186" s="73">
        <f t="shared" si="11"/>
        <v>-1.0198426441331081</v>
      </c>
    </row>
    <row r="187" spans="1:36" ht="15" x14ac:dyDescent="0.25">
      <c r="A187" s="38" t="s">
        <v>348</v>
      </c>
      <c r="B187" s="62" t="s">
        <v>30</v>
      </c>
      <c r="C187" s="62" t="s">
        <v>153</v>
      </c>
      <c r="D187" s="62">
        <v>1</v>
      </c>
      <c r="E187" s="63">
        <v>84</v>
      </c>
      <c r="F187" s="64">
        <v>18.100000000000001</v>
      </c>
      <c r="G187" s="64">
        <v>-0.29353621996152296</v>
      </c>
      <c r="H187" s="64">
        <v>32.4</v>
      </c>
      <c r="I187" s="64">
        <v>-0.1497225273073178</v>
      </c>
      <c r="J187" s="64">
        <v>50.5</v>
      </c>
      <c r="K187" s="64">
        <v>-0.24423271683233808</v>
      </c>
      <c r="L187" s="64">
        <v>17.5</v>
      </c>
      <c r="M187" s="64">
        <v>0.22294809551427969</v>
      </c>
      <c r="N187" s="64">
        <v>139</v>
      </c>
      <c r="O187" s="64">
        <v>-0.74881354860206106</v>
      </c>
      <c r="P187" s="64">
        <v>75.7</v>
      </c>
      <c r="Q187" s="64">
        <v>-9.8539583765289429E-2</v>
      </c>
      <c r="R187" s="64">
        <v>66.3</v>
      </c>
      <c r="S187" s="64">
        <v>4.2007354698434002E-2</v>
      </c>
      <c r="T187" s="64">
        <v>20.399999999999999</v>
      </c>
      <c r="U187" s="64">
        <v>-0.84359372643928632</v>
      </c>
      <c r="V187" s="65">
        <v>0.13</v>
      </c>
      <c r="W187" s="90">
        <v>17.649999999999999</v>
      </c>
      <c r="X187" s="75">
        <f t="shared" si="0"/>
        <v>0</v>
      </c>
      <c r="Y187" s="75">
        <f t="shared" si="1"/>
        <v>0</v>
      </c>
      <c r="Z187" s="75">
        <f t="shared" si="2"/>
        <v>0</v>
      </c>
      <c r="AA187" s="75">
        <f t="shared" si="3"/>
        <v>0</v>
      </c>
      <c r="AB187" s="75">
        <f t="shared" si="4"/>
        <v>0</v>
      </c>
      <c r="AC187" s="75">
        <f t="shared" si="5"/>
        <v>0</v>
      </c>
      <c r="AD187" s="75">
        <f t="shared" si="6"/>
        <v>0</v>
      </c>
      <c r="AE187" s="75">
        <f t="shared" si="7"/>
        <v>0</v>
      </c>
      <c r="AF187" s="75">
        <f t="shared" ref="AF187:AG187" si="191">IF(V$3="Yes",V187*V$4,0)</f>
        <v>0</v>
      </c>
      <c r="AG187" s="76">
        <f t="shared" si="191"/>
        <v>0</v>
      </c>
      <c r="AH187" s="77">
        <f t="shared" si="9"/>
        <v>0</v>
      </c>
      <c r="AI187" s="78">
        <f t="shared" si="10"/>
        <v>0</v>
      </c>
      <c r="AJ187" s="73">
        <f t="shared" si="11"/>
        <v>-1.0270620189615163</v>
      </c>
    </row>
    <row r="188" spans="1:36" ht="15" x14ac:dyDescent="0.25">
      <c r="A188" s="38" t="s">
        <v>345</v>
      </c>
      <c r="B188" s="62" t="s">
        <v>30</v>
      </c>
      <c r="C188" s="62" t="s">
        <v>186</v>
      </c>
      <c r="D188" s="62">
        <v>1</v>
      </c>
      <c r="E188" s="63">
        <v>84</v>
      </c>
      <c r="F188" s="64">
        <v>30.1</v>
      </c>
      <c r="G188" s="64">
        <v>0.87358798839722085</v>
      </c>
      <c r="H188" s="64">
        <v>28.6</v>
      </c>
      <c r="I188" s="64">
        <v>-0.42288743519340599</v>
      </c>
      <c r="J188" s="64">
        <v>58.7</v>
      </c>
      <c r="K188" s="64">
        <v>0.14832516910676871</v>
      </c>
      <c r="L188" s="64">
        <v>15.3</v>
      </c>
      <c r="M188" s="64">
        <v>9.2590157495515066E-3</v>
      </c>
      <c r="N188" s="64">
        <v>196</v>
      </c>
      <c r="O188" s="64">
        <v>0.32231504813592043</v>
      </c>
      <c r="P188" s="64">
        <v>22.6</v>
      </c>
      <c r="Q188" s="64">
        <v>-1.0335727016848404</v>
      </c>
      <c r="R188" s="64">
        <v>20.5</v>
      </c>
      <c r="S188" s="64">
        <v>-1.0690461119803749</v>
      </c>
      <c r="T188" s="64">
        <v>20.5</v>
      </c>
      <c r="U188" s="64">
        <v>-0.83826910678872124</v>
      </c>
      <c r="V188" s="65">
        <v>0.153</v>
      </c>
      <c r="W188" s="90">
        <v>17.16</v>
      </c>
      <c r="X188" s="75">
        <f t="shared" si="0"/>
        <v>0</v>
      </c>
      <c r="Y188" s="75">
        <f t="shared" si="1"/>
        <v>0</v>
      </c>
      <c r="Z188" s="75">
        <f t="shared" si="2"/>
        <v>0</v>
      </c>
      <c r="AA188" s="75">
        <f t="shared" si="3"/>
        <v>0</v>
      </c>
      <c r="AB188" s="75">
        <f t="shared" si="4"/>
        <v>0</v>
      </c>
      <c r="AC188" s="75">
        <f t="shared" si="5"/>
        <v>0</v>
      </c>
      <c r="AD188" s="75">
        <f t="shared" si="6"/>
        <v>0</v>
      </c>
      <c r="AE188" s="75">
        <f t="shared" si="7"/>
        <v>0</v>
      </c>
      <c r="AF188" s="75">
        <f t="shared" ref="AF188:AG188" si="192">IF(V$3="Yes",V188*V$4,0)</f>
        <v>0</v>
      </c>
      <c r="AG188" s="76">
        <f t="shared" si="192"/>
        <v>0</v>
      </c>
      <c r="AH188" s="77">
        <f t="shared" si="9"/>
        <v>0</v>
      </c>
      <c r="AI188" s="78">
        <f t="shared" si="10"/>
        <v>0</v>
      </c>
      <c r="AJ188" s="73">
        <f t="shared" si="11"/>
        <v>-1.0217976147947296</v>
      </c>
    </row>
    <row r="189" spans="1:36" ht="15" x14ac:dyDescent="0.25">
      <c r="A189" s="38" t="s">
        <v>425</v>
      </c>
      <c r="B189" s="62" t="s">
        <v>21</v>
      </c>
      <c r="C189" s="62" t="s">
        <v>179</v>
      </c>
      <c r="D189" s="62">
        <v>2</v>
      </c>
      <c r="E189" s="63">
        <v>84</v>
      </c>
      <c r="F189" s="64">
        <v>22.6</v>
      </c>
      <c r="G189" s="64">
        <v>0.14413535817300635</v>
      </c>
      <c r="H189" s="64">
        <v>26.9</v>
      </c>
      <c r="I189" s="64">
        <v>-0.54509278872139333</v>
      </c>
      <c r="J189" s="64">
        <v>49.5</v>
      </c>
      <c r="K189" s="64">
        <v>-0.2921056297517412</v>
      </c>
      <c r="L189" s="64">
        <v>13.4</v>
      </c>
      <c r="M189" s="64">
        <v>-0.17529064404725905</v>
      </c>
      <c r="N189" s="64">
        <v>199</v>
      </c>
      <c r="O189" s="64">
        <v>0.37869023743791924</v>
      </c>
      <c r="P189" s="64">
        <v>67</v>
      </c>
      <c r="Q189" s="64">
        <v>-0.25173710026058294</v>
      </c>
      <c r="R189" s="64">
        <v>36.299999999999997</v>
      </c>
      <c r="S189" s="64">
        <v>-0.6857569247855021</v>
      </c>
      <c r="T189" s="64">
        <v>23.1</v>
      </c>
      <c r="U189" s="64">
        <v>-0.6998289958740348</v>
      </c>
      <c r="V189" s="65">
        <v>0.113</v>
      </c>
      <c r="W189" s="90">
        <v>17.55</v>
      </c>
      <c r="X189" s="75">
        <f t="shared" si="0"/>
        <v>0</v>
      </c>
      <c r="Y189" s="75">
        <f t="shared" si="1"/>
        <v>0</v>
      </c>
      <c r="Z189" s="75">
        <f t="shared" si="2"/>
        <v>0</v>
      </c>
      <c r="AA189" s="75">
        <f t="shared" si="3"/>
        <v>0</v>
      </c>
      <c r="AB189" s="75">
        <f t="shared" si="4"/>
        <v>0</v>
      </c>
      <c r="AC189" s="75">
        <f t="shared" si="5"/>
        <v>0</v>
      </c>
      <c r="AD189" s="75">
        <f t="shared" si="6"/>
        <v>0</v>
      </c>
      <c r="AE189" s="75">
        <f t="shared" si="7"/>
        <v>0</v>
      </c>
      <c r="AF189" s="75">
        <f t="shared" ref="AF189:AG189" si="193">IF(V$3="Yes",V189*V$4,0)</f>
        <v>0</v>
      </c>
      <c r="AG189" s="76">
        <f t="shared" si="193"/>
        <v>0</v>
      </c>
      <c r="AH189" s="77">
        <f t="shared" si="9"/>
        <v>0</v>
      </c>
      <c r="AI189" s="78">
        <f t="shared" si="10"/>
        <v>0</v>
      </c>
      <c r="AJ189" s="73">
        <f t="shared" si="11"/>
        <v>-1.0444179882866287</v>
      </c>
    </row>
    <row r="190" spans="1:36" ht="15" x14ac:dyDescent="0.25">
      <c r="A190" s="38" t="s">
        <v>450</v>
      </c>
      <c r="B190" s="62" t="s">
        <v>45</v>
      </c>
      <c r="C190" s="62" t="s">
        <v>183</v>
      </c>
      <c r="D190" s="62">
        <v>2</v>
      </c>
      <c r="E190" s="63">
        <v>84</v>
      </c>
      <c r="F190" s="64">
        <v>19.399999999999999</v>
      </c>
      <c r="G190" s="64">
        <v>-0.16709776405599269</v>
      </c>
      <c r="H190" s="64">
        <v>15.7</v>
      </c>
      <c r="I190" s="64">
        <v>-1.3502104119646012</v>
      </c>
      <c r="J190" s="64">
        <v>35.1</v>
      </c>
      <c r="K190" s="64">
        <v>-0.98147557579114753</v>
      </c>
      <c r="L190" s="64">
        <v>7.5</v>
      </c>
      <c r="M190" s="64">
        <v>-0.74836590341630271</v>
      </c>
      <c r="N190" s="64">
        <v>190.6</v>
      </c>
      <c r="O190" s="64">
        <v>0.22083970739232225</v>
      </c>
      <c r="P190" s="64">
        <v>177.1</v>
      </c>
      <c r="Q190" s="64">
        <v>1.6870038843522712</v>
      </c>
      <c r="R190" s="64">
        <v>44.3</v>
      </c>
      <c r="S190" s="64">
        <v>-0.49168645025645247</v>
      </c>
      <c r="T190" s="64">
        <v>26.6</v>
      </c>
      <c r="U190" s="64">
        <v>-0.51346730810426455</v>
      </c>
      <c r="V190" s="65">
        <v>0.10199999999999999</v>
      </c>
      <c r="W190" s="90">
        <v>14.05</v>
      </c>
      <c r="X190" s="75">
        <f t="shared" si="0"/>
        <v>0</v>
      </c>
      <c r="Y190" s="75">
        <f t="shared" si="1"/>
        <v>0</v>
      </c>
      <c r="Z190" s="75">
        <f t="shared" si="2"/>
        <v>0</v>
      </c>
      <c r="AA190" s="75">
        <f t="shared" si="3"/>
        <v>0</v>
      </c>
      <c r="AB190" s="75">
        <f t="shared" si="4"/>
        <v>0</v>
      </c>
      <c r="AC190" s="75">
        <f t="shared" si="5"/>
        <v>0</v>
      </c>
      <c r="AD190" s="75">
        <f t="shared" si="6"/>
        <v>0</v>
      </c>
      <c r="AE190" s="75">
        <f t="shared" si="7"/>
        <v>0</v>
      </c>
      <c r="AF190" s="75">
        <f t="shared" ref="AF190:AG190" si="194">IF(V$3="Yes",V190*V$4,0)</f>
        <v>0</v>
      </c>
      <c r="AG190" s="76">
        <f t="shared" si="194"/>
        <v>0</v>
      </c>
      <c r="AH190" s="77">
        <f t="shared" si="9"/>
        <v>0</v>
      </c>
      <c r="AI190" s="78">
        <f t="shared" si="10"/>
        <v>0</v>
      </c>
      <c r="AJ190" s="73">
        <f t="shared" si="11"/>
        <v>-1.0605950481055673</v>
      </c>
    </row>
    <row r="191" spans="1:36" ht="15" x14ac:dyDescent="0.25">
      <c r="A191" s="38" t="s">
        <v>361</v>
      </c>
      <c r="B191" s="62" t="s">
        <v>66</v>
      </c>
      <c r="C191" s="62" t="s">
        <v>191</v>
      </c>
      <c r="D191" s="62">
        <v>1</v>
      </c>
      <c r="E191" s="63">
        <v>84</v>
      </c>
      <c r="F191" s="64">
        <v>20.9</v>
      </c>
      <c r="G191" s="64">
        <v>-2.1207238011149602E-2</v>
      </c>
      <c r="H191" s="64">
        <v>39.700000000000003</v>
      </c>
      <c r="I191" s="64">
        <v>0.37504163784227357</v>
      </c>
      <c r="J191" s="64">
        <v>60.5</v>
      </c>
      <c r="K191" s="64">
        <v>0.23449641236169427</v>
      </c>
      <c r="L191" s="64">
        <v>13</v>
      </c>
      <c r="M191" s="64">
        <v>-0.21414320400448236</v>
      </c>
      <c r="N191" s="64">
        <v>174.8</v>
      </c>
      <c r="O191" s="64">
        <v>-7.6069622931539169E-2</v>
      </c>
      <c r="P191" s="64">
        <v>57.3</v>
      </c>
      <c r="Q191" s="64">
        <v>-0.42254352669786444</v>
      </c>
      <c r="R191" s="64">
        <v>30.1</v>
      </c>
      <c r="S191" s="64">
        <v>-0.83616154254551545</v>
      </c>
      <c r="T191" s="64">
        <v>53.3</v>
      </c>
      <c r="U191" s="64">
        <v>0.90820613859655352</v>
      </c>
      <c r="V191" s="65">
        <v>0.11899999999999999</v>
      </c>
      <c r="W191" s="90">
        <v>17.55</v>
      </c>
      <c r="X191" s="75">
        <f t="shared" si="0"/>
        <v>0</v>
      </c>
      <c r="Y191" s="75">
        <f t="shared" si="1"/>
        <v>0</v>
      </c>
      <c r="Z191" s="75">
        <f t="shared" si="2"/>
        <v>0</v>
      </c>
      <c r="AA191" s="75">
        <f t="shared" si="3"/>
        <v>0</v>
      </c>
      <c r="AB191" s="75">
        <f t="shared" si="4"/>
        <v>0</v>
      </c>
      <c r="AC191" s="75">
        <f t="shared" si="5"/>
        <v>0</v>
      </c>
      <c r="AD191" s="75">
        <f t="shared" si="6"/>
        <v>0</v>
      </c>
      <c r="AE191" s="75">
        <f t="shared" si="7"/>
        <v>0</v>
      </c>
      <c r="AF191" s="75">
        <f t="shared" ref="AF191:AG191" si="195">IF(V$3="Yes",V191*V$4,0)</f>
        <v>0</v>
      </c>
      <c r="AG191" s="76">
        <f t="shared" si="195"/>
        <v>0</v>
      </c>
      <c r="AH191" s="77">
        <f t="shared" si="9"/>
        <v>0</v>
      </c>
      <c r="AI191" s="78">
        <f t="shared" si="10"/>
        <v>0</v>
      </c>
      <c r="AJ191" s="73">
        <f t="shared" si="11"/>
        <v>-1.0927480336255027</v>
      </c>
    </row>
    <row r="192" spans="1:36" ht="15" x14ac:dyDescent="0.25">
      <c r="A192" s="38" t="s">
        <v>357</v>
      </c>
      <c r="B192" s="62" t="s">
        <v>72</v>
      </c>
      <c r="C192" s="62" t="s">
        <v>179</v>
      </c>
      <c r="D192" s="62">
        <v>1</v>
      </c>
      <c r="E192" s="63">
        <v>84</v>
      </c>
      <c r="F192" s="64">
        <v>24</v>
      </c>
      <c r="G192" s="64">
        <v>0.2802998491481925</v>
      </c>
      <c r="H192" s="64">
        <v>34.700000000000003</v>
      </c>
      <c r="I192" s="64">
        <v>1.5614127465841414E-2</v>
      </c>
      <c r="J192" s="64">
        <v>58.7</v>
      </c>
      <c r="K192" s="64">
        <v>0.14832516910676871</v>
      </c>
      <c r="L192" s="64">
        <v>15</v>
      </c>
      <c r="M192" s="64">
        <v>-1.9880404218366118E-2</v>
      </c>
      <c r="N192" s="64">
        <v>190</v>
      </c>
      <c r="O192" s="64">
        <v>0.20956466953192238</v>
      </c>
      <c r="P192" s="64">
        <v>17.899999999999999</v>
      </c>
      <c r="Q192" s="64">
        <v>-1.116334578412183</v>
      </c>
      <c r="R192" s="64">
        <v>35.799999999999997</v>
      </c>
      <c r="S192" s="64">
        <v>-0.69788632944356754</v>
      </c>
      <c r="T192" s="64">
        <v>34.799999999999997</v>
      </c>
      <c r="U192" s="64">
        <v>-7.6848496757946097E-2</v>
      </c>
      <c r="V192" s="65">
        <v>0.126</v>
      </c>
      <c r="W192" s="90">
        <v>16.7</v>
      </c>
      <c r="X192" s="75">
        <f t="shared" si="0"/>
        <v>0</v>
      </c>
      <c r="Y192" s="75">
        <f t="shared" si="1"/>
        <v>0</v>
      </c>
      <c r="Z192" s="75">
        <f t="shared" si="2"/>
        <v>0</v>
      </c>
      <c r="AA192" s="75">
        <f t="shared" si="3"/>
        <v>0</v>
      </c>
      <c r="AB192" s="75">
        <f t="shared" si="4"/>
        <v>0</v>
      </c>
      <c r="AC192" s="75">
        <f t="shared" si="5"/>
        <v>0</v>
      </c>
      <c r="AD192" s="75">
        <f t="shared" si="6"/>
        <v>0</v>
      </c>
      <c r="AE192" s="75">
        <f t="shared" si="7"/>
        <v>0</v>
      </c>
      <c r="AF192" s="75">
        <f t="shared" ref="AF192:AG192" si="196">IF(V$3="Yes",V192*V$4,0)</f>
        <v>0</v>
      </c>
      <c r="AG192" s="76">
        <f t="shared" si="196"/>
        <v>0</v>
      </c>
      <c r="AH192" s="77">
        <f t="shared" si="9"/>
        <v>0</v>
      </c>
      <c r="AI192" s="78">
        <f t="shared" si="10"/>
        <v>0</v>
      </c>
      <c r="AJ192" s="73">
        <f t="shared" si="11"/>
        <v>-1.1211586306496026</v>
      </c>
    </row>
    <row r="193" spans="1:36" ht="15" x14ac:dyDescent="0.25">
      <c r="A193" s="38" t="s">
        <v>390</v>
      </c>
      <c r="B193" s="62" t="s">
        <v>32</v>
      </c>
      <c r="C193" s="62" t="s">
        <v>191</v>
      </c>
      <c r="D193" s="62">
        <v>2</v>
      </c>
      <c r="E193" s="63">
        <v>84</v>
      </c>
      <c r="F193" s="64">
        <v>24.1</v>
      </c>
      <c r="G193" s="64">
        <v>0.29002588421784908</v>
      </c>
      <c r="H193" s="64">
        <v>20.100000000000001</v>
      </c>
      <c r="I193" s="64">
        <v>-1.0339142028333408</v>
      </c>
      <c r="J193" s="64">
        <v>44.1</v>
      </c>
      <c r="K193" s="64">
        <v>-0.5506193595165183</v>
      </c>
      <c r="L193" s="64">
        <v>10.1</v>
      </c>
      <c r="M193" s="64">
        <v>-0.49582426369435134</v>
      </c>
      <c r="N193" s="64">
        <v>199.1</v>
      </c>
      <c r="O193" s="64">
        <v>0.38056941041465253</v>
      </c>
      <c r="P193" s="64">
        <v>103.3</v>
      </c>
      <c r="Q193" s="64">
        <v>0.38746633063357339</v>
      </c>
      <c r="R193" s="64">
        <v>35.6</v>
      </c>
      <c r="S193" s="64">
        <v>-0.70273809130679377</v>
      </c>
      <c r="T193" s="64">
        <v>42.4</v>
      </c>
      <c r="U193" s="64">
        <v>0.32782259668498376</v>
      </c>
      <c r="V193" s="65">
        <v>0.121</v>
      </c>
      <c r="W193" s="90">
        <v>15.9</v>
      </c>
      <c r="X193" s="75">
        <f t="shared" si="0"/>
        <v>0</v>
      </c>
      <c r="Y193" s="75">
        <f t="shared" si="1"/>
        <v>0</v>
      </c>
      <c r="Z193" s="75">
        <f t="shared" si="2"/>
        <v>0</v>
      </c>
      <c r="AA193" s="75">
        <f t="shared" si="3"/>
        <v>0</v>
      </c>
      <c r="AB193" s="75">
        <f t="shared" si="4"/>
        <v>0</v>
      </c>
      <c r="AC193" s="75">
        <f t="shared" si="5"/>
        <v>0</v>
      </c>
      <c r="AD193" s="75">
        <f t="shared" si="6"/>
        <v>0</v>
      </c>
      <c r="AE193" s="75">
        <f t="shared" si="7"/>
        <v>0</v>
      </c>
      <c r="AF193" s="75">
        <f t="shared" ref="AF193:AG193" si="197">IF(V$3="Yes",V193*V$4,0)</f>
        <v>0</v>
      </c>
      <c r="AG193" s="76">
        <f t="shared" si="197"/>
        <v>0</v>
      </c>
      <c r="AH193" s="77">
        <f t="shared" si="9"/>
        <v>0</v>
      </c>
      <c r="AI193" s="78">
        <f t="shared" si="10"/>
        <v>0</v>
      </c>
      <c r="AJ193" s="73">
        <f t="shared" si="11"/>
        <v>-1.1634675944487394</v>
      </c>
    </row>
    <row r="194" spans="1:36" ht="15" x14ac:dyDescent="0.25">
      <c r="A194" s="38" t="s">
        <v>375</v>
      </c>
      <c r="B194" s="62" t="s">
        <v>72</v>
      </c>
      <c r="C194" s="62" t="s">
        <v>181</v>
      </c>
      <c r="D194" s="62">
        <v>2</v>
      </c>
      <c r="E194" s="63">
        <v>84</v>
      </c>
      <c r="F194" s="64">
        <v>11.8</v>
      </c>
      <c r="G194" s="64">
        <v>-0.90627642934986374</v>
      </c>
      <c r="H194" s="64">
        <v>24.7</v>
      </c>
      <c r="I194" s="64">
        <v>-0.70324089328702311</v>
      </c>
      <c r="J194" s="64">
        <v>36.5</v>
      </c>
      <c r="K194" s="64">
        <v>-0.91445349770398299</v>
      </c>
      <c r="L194" s="64">
        <v>9.6999999999999993</v>
      </c>
      <c r="M194" s="64">
        <v>-0.53467682365157465</v>
      </c>
      <c r="N194" s="64">
        <v>143</v>
      </c>
      <c r="O194" s="64">
        <v>-0.67364662953272858</v>
      </c>
      <c r="P194" s="64">
        <v>145.1</v>
      </c>
      <c r="Q194" s="64">
        <v>1.1235187662086623</v>
      </c>
      <c r="R194" s="64">
        <v>99.7</v>
      </c>
      <c r="S194" s="64">
        <v>0.85225158585721594</v>
      </c>
      <c r="T194" s="64">
        <v>36.1</v>
      </c>
      <c r="U194" s="64">
        <v>-7.6284413006025018E-3</v>
      </c>
      <c r="V194" s="65">
        <v>8.3000000000000004E-2</v>
      </c>
      <c r="W194" s="90">
        <v>19.05</v>
      </c>
      <c r="X194" s="75">
        <f t="shared" si="0"/>
        <v>0</v>
      </c>
      <c r="Y194" s="75">
        <f t="shared" si="1"/>
        <v>0</v>
      </c>
      <c r="Z194" s="75">
        <f t="shared" si="2"/>
        <v>0</v>
      </c>
      <c r="AA194" s="75">
        <f t="shared" si="3"/>
        <v>0</v>
      </c>
      <c r="AB194" s="75">
        <f t="shared" si="4"/>
        <v>0</v>
      </c>
      <c r="AC194" s="75">
        <f t="shared" si="5"/>
        <v>0</v>
      </c>
      <c r="AD194" s="75">
        <f t="shared" si="6"/>
        <v>0</v>
      </c>
      <c r="AE194" s="75">
        <f t="shared" si="7"/>
        <v>0</v>
      </c>
      <c r="AF194" s="75">
        <f t="shared" ref="AF194:AG194" si="198">IF(V$3="Yes",V194*V$4,0)</f>
        <v>0</v>
      </c>
      <c r="AG194" s="76">
        <f t="shared" si="198"/>
        <v>0</v>
      </c>
      <c r="AH194" s="77">
        <f t="shared" si="9"/>
        <v>0</v>
      </c>
      <c r="AI194" s="78">
        <f t="shared" si="10"/>
        <v>0</v>
      </c>
      <c r="AJ194" s="73">
        <f t="shared" si="11"/>
        <v>-1.1837427842620436</v>
      </c>
    </row>
    <row r="195" spans="1:36" ht="15" x14ac:dyDescent="0.25">
      <c r="A195" s="38" t="s">
        <v>352</v>
      </c>
      <c r="B195" s="62" t="s">
        <v>66</v>
      </c>
      <c r="C195" s="62" t="s">
        <v>179</v>
      </c>
      <c r="D195" s="62">
        <v>2</v>
      </c>
      <c r="E195" s="63">
        <v>84</v>
      </c>
      <c r="F195" s="64">
        <v>22.6</v>
      </c>
      <c r="G195" s="64">
        <v>0.14413535817300635</v>
      </c>
      <c r="H195" s="64">
        <v>32.1</v>
      </c>
      <c r="I195" s="64">
        <v>-0.17128817792990333</v>
      </c>
      <c r="J195" s="64">
        <v>54.7</v>
      </c>
      <c r="K195" s="64">
        <v>-4.3166482570844163E-2</v>
      </c>
      <c r="L195" s="64">
        <v>13.2</v>
      </c>
      <c r="M195" s="64">
        <v>-0.19471692402587079</v>
      </c>
      <c r="N195" s="64">
        <v>196.4</v>
      </c>
      <c r="O195" s="64">
        <v>0.3298317400428537</v>
      </c>
      <c r="P195" s="64">
        <v>51.2</v>
      </c>
      <c r="Q195" s="64">
        <v>-0.5299578773439898</v>
      </c>
      <c r="R195" s="64">
        <v>27.5</v>
      </c>
      <c r="S195" s="64">
        <v>-0.89923444676745656</v>
      </c>
      <c r="T195" s="64">
        <v>17.100000000000001</v>
      </c>
      <c r="U195" s="64">
        <v>-1.0193061749079264</v>
      </c>
      <c r="V195" s="65">
        <v>0.115</v>
      </c>
      <c r="W195" s="90">
        <v>16.05</v>
      </c>
      <c r="X195" s="75">
        <f t="shared" si="0"/>
        <v>0</v>
      </c>
      <c r="Y195" s="75">
        <f t="shared" si="1"/>
        <v>0</v>
      </c>
      <c r="Z195" s="75">
        <f t="shared" si="2"/>
        <v>0</v>
      </c>
      <c r="AA195" s="75">
        <f t="shared" si="3"/>
        <v>0</v>
      </c>
      <c r="AB195" s="75">
        <f t="shared" si="4"/>
        <v>0</v>
      </c>
      <c r="AC195" s="75">
        <f t="shared" si="5"/>
        <v>0</v>
      </c>
      <c r="AD195" s="75">
        <f t="shared" si="6"/>
        <v>0</v>
      </c>
      <c r="AE195" s="75">
        <f t="shared" si="7"/>
        <v>0</v>
      </c>
      <c r="AF195" s="75">
        <f t="shared" ref="AF195:AG195" si="199">IF(V$3="Yes",V195*V$4,0)</f>
        <v>0</v>
      </c>
      <c r="AG195" s="76">
        <f t="shared" si="199"/>
        <v>0</v>
      </c>
      <c r="AH195" s="77">
        <f t="shared" si="9"/>
        <v>0</v>
      </c>
      <c r="AI195" s="78">
        <f t="shared" si="10"/>
        <v>0</v>
      </c>
      <c r="AJ195" s="73">
        <f t="shared" si="11"/>
        <v>-1.1833692520255024</v>
      </c>
    </row>
    <row r="196" spans="1:36" ht="15" x14ac:dyDescent="0.25">
      <c r="A196" s="38" t="s">
        <v>356</v>
      </c>
      <c r="B196" s="62" t="s">
        <v>68</v>
      </c>
      <c r="C196" s="62" t="s">
        <v>191</v>
      </c>
      <c r="D196" s="62">
        <v>2</v>
      </c>
      <c r="E196" s="63">
        <v>84</v>
      </c>
      <c r="F196" s="64">
        <v>24.7</v>
      </c>
      <c r="G196" s="64">
        <v>0.34838209463578629</v>
      </c>
      <c r="H196" s="64">
        <v>33.4</v>
      </c>
      <c r="I196" s="64">
        <v>-7.7837025232031481E-2</v>
      </c>
      <c r="J196" s="64">
        <v>58.1</v>
      </c>
      <c r="K196" s="64">
        <v>0.11960142135512662</v>
      </c>
      <c r="L196" s="64">
        <v>5.2</v>
      </c>
      <c r="M196" s="64">
        <v>-0.97176812317033656</v>
      </c>
      <c r="N196" s="64">
        <v>132.4</v>
      </c>
      <c r="O196" s="64">
        <v>-0.87283896506645842</v>
      </c>
      <c r="P196" s="64">
        <v>144.1</v>
      </c>
      <c r="Q196" s="64">
        <v>1.1059098562666745</v>
      </c>
      <c r="R196" s="64">
        <v>38.6</v>
      </c>
      <c r="S196" s="64">
        <v>-0.6299616633584002</v>
      </c>
      <c r="T196" s="64">
        <v>23.6</v>
      </c>
      <c r="U196" s="64">
        <v>-0.67320589762121053</v>
      </c>
      <c r="V196" s="65">
        <v>0.187</v>
      </c>
      <c r="W196" s="90">
        <v>16.3</v>
      </c>
      <c r="X196" s="75">
        <f t="shared" si="0"/>
        <v>0</v>
      </c>
      <c r="Y196" s="75">
        <f t="shared" si="1"/>
        <v>0</v>
      </c>
      <c r="Z196" s="75">
        <f t="shared" si="2"/>
        <v>0</v>
      </c>
      <c r="AA196" s="75">
        <f t="shared" si="3"/>
        <v>0</v>
      </c>
      <c r="AB196" s="75">
        <f t="shared" si="4"/>
        <v>0</v>
      </c>
      <c r="AC196" s="75">
        <f t="shared" si="5"/>
        <v>0</v>
      </c>
      <c r="AD196" s="75">
        <f t="shared" si="6"/>
        <v>0</v>
      </c>
      <c r="AE196" s="75">
        <f t="shared" si="7"/>
        <v>0</v>
      </c>
      <c r="AF196" s="75">
        <f t="shared" ref="AF196:AG196" si="200">IF(V$3="Yes",V196*V$4,0)</f>
        <v>0</v>
      </c>
      <c r="AG196" s="76">
        <f t="shared" si="200"/>
        <v>0</v>
      </c>
      <c r="AH196" s="77">
        <f t="shared" si="9"/>
        <v>0</v>
      </c>
      <c r="AI196" s="78">
        <f t="shared" si="10"/>
        <v>0</v>
      </c>
      <c r="AJ196" s="73">
        <f t="shared" si="11"/>
        <v>-1.2080472480690485</v>
      </c>
    </row>
    <row r="197" spans="1:36" ht="15" x14ac:dyDescent="0.25">
      <c r="A197" s="38" t="s">
        <v>401</v>
      </c>
      <c r="B197" s="62" t="s">
        <v>47</v>
      </c>
      <c r="C197" s="62" t="s">
        <v>191</v>
      </c>
      <c r="D197" s="62">
        <v>1</v>
      </c>
      <c r="E197" s="63">
        <v>84</v>
      </c>
      <c r="F197" s="64">
        <v>22.3</v>
      </c>
      <c r="G197" s="64">
        <v>0.11495725296403725</v>
      </c>
      <c r="H197" s="64">
        <v>30.4</v>
      </c>
      <c r="I197" s="64">
        <v>-0.2934935314578907</v>
      </c>
      <c r="J197" s="64">
        <v>52.7</v>
      </c>
      <c r="K197" s="64">
        <v>-0.13891230840965077</v>
      </c>
      <c r="L197" s="64">
        <v>17</v>
      </c>
      <c r="M197" s="64">
        <v>0.17438239556775031</v>
      </c>
      <c r="N197" s="64">
        <v>155.80000000000001</v>
      </c>
      <c r="O197" s="64">
        <v>-0.43311248851086598</v>
      </c>
      <c r="P197" s="64">
        <v>82.6</v>
      </c>
      <c r="Q197" s="64">
        <v>2.296189483442615E-2</v>
      </c>
      <c r="R197" s="64">
        <v>25.2</v>
      </c>
      <c r="S197" s="64">
        <v>-0.95502970819455824</v>
      </c>
      <c r="T197" s="64">
        <v>30.3</v>
      </c>
      <c r="U197" s="64">
        <v>-0.31645638103336471</v>
      </c>
      <c r="V197" s="65">
        <v>0.14299999999999999</v>
      </c>
      <c r="W197" s="90">
        <v>16.7</v>
      </c>
      <c r="X197" s="75">
        <f t="shared" si="0"/>
        <v>0</v>
      </c>
      <c r="Y197" s="75">
        <f t="shared" si="1"/>
        <v>0</v>
      </c>
      <c r="Z197" s="75">
        <f t="shared" si="2"/>
        <v>0</v>
      </c>
      <c r="AA197" s="75">
        <f t="shared" si="3"/>
        <v>0</v>
      </c>
      <c r="AB197" s="75">
        <f t="shared" si="4"/>
        <v>0</v>
      </c>
      <c r="AC197" s="75">
        <f t="shared" si="5"/>
        <v>0</v>
      </c>
      <c r="AD197" s="75">
        <f t="shared" si="6"/>
        <v>0</v>
      </c>
      <c r="AE197" s="75">
        <f t="shared" si="7"/>
        <v>0</v>
      </c>
      <c r="AF197" s="75">
        <f t="shared" ref="AF197:AG197" si="201">IF(V$3="Yes",V197*V$4,0)</f>
        <v>0</v>
      </c>
      <c r="AG197" s="76">
        <f t="shared" si="201"/>
        <v>0</v>
      </c>
      <c r="AH197" s="77">
        <f t="shared" si="9"/>
        <v>0</v>
      </c>
      <c r="AI197" s="78">
        <f t="shared" si="10"/>
        <v>0</v>
      </c>
      <c r="AJ197" s="73">
        <f t="shared" si="11"/>
        <v>-1.2471934386079093</v>
      </c>
    </row>
    <row r="198" spans="1:36" ht="15" x14ac:dyDescent="0.25">
      <c r="A198" s="38" t="s">
        <v>379</v>
      </c>
      <c r="B198" s="62" t="s">
        <v>32</v>
      </c>
      <c r="C198" s="62" t="s">
        <v>186</v>
      </c>
      <c r="D198" s="62">
        <v>2</v>
      </c>
      <c r="E198" s="63">
        <v>84</v>
      </c>
      <c r="F198" s="64">
        <v>16.8</v>
      </c>
      <c r="G198" s="64">
        <v>-0.41997467586705356</v>
      </c>
      <c r="H198" s="64">
        <v>21.2</v>
      </c>
      <c r="I198" s="64">
        <v>-0.95484015055052573</v>
      </c>
      <c r="J198" s="64">
        <v>38</v>
      </c>
      <c r="K198" s="64">
        <v>-0.84264412832487812</v>
      </c>
      <c r="L198" s="64">
        <v>2.2999999999999998</v>
      </c>
      <c r="M198" s="64">
        <v>-1.2534491828602052</v>
      </c>
      <c r="N198" s="64">
        <v>161.30000000000001</v>
      </c>
      <c r="O198" s="64">
        <v>-0.32975797479053498</v>
      </c>
      <c r="P198" s="64">
        <v>213.8</v>
      </c>
      <c r="Q198" s="64">
        <v>2.3332508792232236</v>
      </c>
      <c r="R198" s="64">
        <v>53.8</v>
      </c>
      <c r="S198" s="64">
        <v>-0.26122776175320622</v>
      </c>
      <c r="T198" s="64">
        <v>50.3</v>
      </c>
      <c r="U198" s="64">
        <v>0.74846754907960755</v>
      </c>
      <c r="V198" s="65">
        <v>0.104</v>
      </c>
      <c r="W198" s="90">
        <v>17</v>
      </c>
      <c r="X198" s="75">
        <f t="shared" si="0"/>
        <v>0</v>
      </c>
      <c r="Y198" s="75">
        <f t="shared" si="1"/>
        <v>0</v>
      </c>
      <c r="Z198" s="75">
        <f t="shared" si="2"/>
        <v>0</v>
      </c>
      <c r="AA198" s="75">
        <f t="shared" si="3"/>
        <v>0</v>
      </c>
      <c r="AB198" s="75">
        <f t="shared" si="4"/>
        <v>0</v>
      </c>
      <c r="AC198" s="75">
        <f t="shared" si="5"/>
        <v>0</v>
      </c>
      <c r="AD198" s="75">
        <f t="shared" si="6"/>
        <v>0</v>
      </c>
      <c r="AE198" s="75">
        <f t="shared" si="7"/>
        <v>0</v>
      </c>
      <c r="AF198" s="75">
        <f t="shared" ref="AF198:AG198" si="202">IF(V$3="Yes",V198*V$4,0)</f>
        <v>0</v>
      </c>
      <c r="AG198" s="76">
        <f t="shared" si="202"/>
        <v>0</v>
      </c>
      <c r="AH198" s="77">
        <f t="shared" si="9"/>
        <v>0</v>
      </c>
      <c r="AI198" s="78">
        <f t="shared" si="10"/>
        <v>0</v>
      </c>
      <c r="AJ198" s="73">
        <f t="shared" si="11"/>
        <v>-1.2605435642180298</v>
      </c>
    </row>
    <row r="199" spans="1:36" ht="15" x14ac:dyDescent="0.25">
      <c r="A199" s="38" t="s">
        <v>411</v>
      </c>
      <c r="B199" s="62" t="s">
        <v>56</v>
      </c>
      <c r="C199" s="62" t="s">
        <v>186</v>
      </c>
      <c r="D199" s="62">
        <v>2</v>
      </c>
      <c r="E199" s="63">
        <v>84</v>
      </c>
      <c r="F199" s="64">
        <v>25.3</v>
      </c>
      <c r="G199" s="64">
        <v>0.4067383050537231</v>
      </c>
      <c r="H199" s="64">
        <v>31.6</v>
      </c>
      <c r="I199" s="64">
        <v>-0.20723092896754675</v>
      </c>
      <c r="J199" s="64">
        <v>56.9</v>
      </c>
      <c r="K199" s="64">
        <v>6.2153925851842796E-2</v>
      </c>
      <c r="L199" s="64">
        <v>7.4</v>
      </c>
      <c r="M199" s="64">
        <v>-0.7580790434056085</v>
      </c>
      <c r="N199" s="64">
        <v>186.3</v>
      </c>
      <c r="O199" s="64">
        <v>0.14003526939279043</v>
      </c>
      <c r="P199" s="64">
        <v>57.8</v>
      </c>
      <c r="Q199" s="64">
        <v>-0.41373907172687063</v>
      </c>
      <c r="R199" s="64">
        <v>41.9</v>
      </c>
      <c r="S199" s="64">
        <v>-0.54990759261516731</v>
      </c>
      <c r="T199" s="64">
        <v>20.7</v>
      </c>
      <c r="U199" s="64">
        <v>-0.82761986748759164</v>
      </c>
      <c r="V199" s="65">
        <v>0.13600000000000001</v>
      </c>
      <c r="W199" s="90">
        <v>18.149999999999999</v>
      </c>
      <c r="X199" s="75">
        <f t="shared" si="0"/>
        <v>0</v>
      </c>
      <c r="Y199" s="75">
        <f t="shared" si="1"/>
        <v>0</v>
      </c>
      <c r="Z199" s="75">
        <f t="shared" si="2"/>
        <v>0</v>
      </c>
      <c r="AA199" s="75">
        <f t="shared" si="3"/>
        <v>0</v>
      </c>
      <c r="AB199" s="75">
        <f t="shared" si="4"/>
        <v>0</v>
      </c>
      <c r="AC199" s="75">
        <f t="shared" si="5"/>
        <v>0</v>
      </c>
      <c r="AD199" s="75">
        <f t="shared" si="6"/>
        <v>0</v>
      </c>
      <c r="AE199" s="75">
        <f t="shared" si="7"/>
        <v>0</v>
      </c>
      <c r="AF199" s="75">
        <f t="shared" ref="AF199:AG199" si="203">IF(V$3="Yes",V199*V$4,0)</f>
        <v>0</v>
      </c>
      <c r="AG199" s="76">
        <f t="shared" si="203"/>
        <v>0</v>
      </c>
      <c r="AH199" s="77">
        <f t="shared" si="9"/>
        <v>0</v>
      </c>
      <c r="AI199" s="78">
        <f t="shared" si="10"/>
        <v>0</v>
      </c>
      <c r="AJ199" s="73">
        <f t="shared" si="11"/>
        <v>-1.3209524696696644</v>
      </c>
    </row>
    <row r="200" spans="1:36" ht="15" x14ac:dyDescent="0.25">
      <c r="A200" s="38" t="s">
        <v>334</v>
      </c>
      <c r="B200" s="62" t="s">
        <v>68</v>
      </c>
      <c r="C200" s="62" t="s">
        <v>181</v>
      </c>
      <c r="D200" s="62">
        <v>2</v>
      </c>
      <c r="E200" s="63">
        <v>84</v>
      </c>
      <c r="F200" s="64">
        <v>10.8</v>
      </c>
      <c r="G200" s="64">
        <v>-1.0035367800464257</v>
      </c>
      <c r="H200" s="64">
        <v>28.1</v>
      </c>
      <c r="I200" s="64">
        <v>-0.45883018623104915</v>
      </c>
      <c r="J200" s="64">
        <v>38.9</v>
      </c>
      <c r="K200" s="64">
        <v>-0.79955850669741535</v>
      </c>
      <c r="L200" s="64">
        <v>6.5</v>
      </c>
      <c r="M200" s="64">
        <v>-0.84549730330936068</v>
      </c>
      <c r="N200" s="64">
        <v>168.7</v>
      </c>
      <c r="O200" s="64">
        <v>-0.19069917451227056</v>
      </c>
      <c r="P200" s="64">
        <v>38</v>
      </c>
      <c r="Q200" s="64">
        <v>-0.7623954885782287</v>
      </c>
      <c r="R200" s="64">
        <v>159.1</v>
      </c>
      <c r="S200" s="64">
        <v>2.2932248592354094</v>
      </c>
      <c r="T200" s="64">
        <v>45.3</v>
      </c>
      <c r="U200" s="64">
        <v>0.48223656655136449</v>
      </c>
      <c r="V200" s="65">
        <v>6.4000000000000001E-2</v>
      </c>
      <c r="W200" s="90">
        <v>22.4</v>
      </c>
      <c r="X200" s="75">
        <f t="shared" si="0"/>
        <v>0</v>
      </c>
      <c r="Y200" s="75">
        <f t="shared" si="1"/>
        <v>0</v>
      </c>
      <c r="Z200" s="75">
        <f t="shared" si="2"/>
        <v>0</v>
      </c>
      <c r="AA200" s="75">
        <f t="shared" si="3"/>
        <v>0</v>
      </c>
      <c r="AB200" s="75">
        <f t="shared" si="4"/>
        <v>0</v>
      </c>
      <c r="AC200" s="75">
        <f t="shared" si="5"/>
        <v>0</v>
      </c>
      <c r="AD200" s="75">
        <f t="shared" si="6"/>
        <v>0</v>
      </c>
      <c r="AE200" s="75">
        <f t="shared" si="7"/>
        <v>0</v>
      </c>
      <c r="AF200" s="75">
        <f t="shared" ref="AF200:AG200" si="204">IF(V$3="Yes",V200*V$4,0)</f>
        <v>0</v>
      </c>
      <c r="AG200" s="76">
        <f t="shared" si="204"/>
        <v>0</v>
      </c>
      <c r="AH200" s="77">
        <f t="shared" si="9"/>
        <v>0</v>
      </c>
      <c r="AI200" s="78">
        <f t="shared" si="10"/>
        <v>0</v>
      </c>
      <c r="AJ200" s="73">
        <f t="shared" si="11"/>
        <v>-1.3057204188432214</v>
      </c>
    </row>
    <row r="201" spans="1:36" ht="15" x14ac:dyDescent="0.25">
      <c r="A201" s="38" t="s">
        <v>331</v>
      </c>
      <c r="B201" s="62" t="s">
        <v>72</v>
      </c>
      <c r="C201" s="62" t="s">
        <v>181</v>
      </c>
      <c r="D201" s="62"/>
      <c r="E201" s="63">
        <v>84</v>
      </c>
      <c r="F201" s="64">
        <v>8.1999999999999993</v>
      </c>
      <c r="G201" s="64">
        <v>-1.2564136918574871</v>
      </c>
      <c r="H201" s="64">
        <v>25.1</v>
      </c>
      <c r="I201" s="64">
        <v>-0.67448669245690862</v>
      </c>
      <c r="J201" s="64">
        <v>33.299999999999997</v>
      </c>
      <c r="K201" s="64">
        <v>-1.0676468190460735</v>
      </c>
      <c r="L201" s="64">
        <v>0</v>
      </c>
      <c r="M201" s="64">
        <v>-1.4768514026142392</v>
      </c>
      <c r="N201" s="64">
        <v>179.6</v>
      </c>
      <c r="O201" s="64">
        <v>1.4130679951659186E-2</v>
      </c>
      <c r="P201" s="64">
        <v>140</v>
      </c>
      <c r="Q201" s="64">
        <v>1.0337133255045252</v>
      </c>
      <c r="R201" s="64">
        <v>129.4</v>
      </c>
      <c r="S201" s="64">
        <v>1.5727382225463125</v>
      </c>
      <c r="T201" s="64">
        <v>57.7</v>
      </c>
      <c r="U201" s="64">
        <v>1.1424894032214077</v>
      </c>
      <c r="V201" s="65">
        <v>4.5999999999999999E-2</v>
      </c>
      <c r="W201" s="90">
        <v>22</v>
      </c>
      <c r="X201" s="75">
        <f t="shared" si="0"/>
        <v>0</v>
      </c>
      <c r="Y201" s="75">
        <f t="shared" si="1"/>
        <v>0</v>
      </c>
      <c r="Z201" s="75">
        <f t="shared" si="2"/>
        <v>0</v>
      </c>
      <c r="AA201" s="75">
        <f t="shared" si="3"/>
        <v>0</v>
      </c>
      <c r="AB201" s="75">
        <f t="shared" si="4"/>
        <v>0</v>
      </c>
      <c r="AC201" s="75">
        <f t="shared" si="5"/>
        <v>0</v>
      </c>
      <c r="AD201" s="75">
        <f t="shared" si="6"/>
        <v>0</v>
      </c>
      <c r="AE201" s="75">
        <f t="shared" si="7"/>
        <v>0</v>
      </c>
      <c r="AF201" s="75">
        <f t="shared" ref="AF201:AG201" si="205">IF(V$3="Yes",V201*V$4,0)</f>
        <v>0</v>
      </c>
      <c r="AG201" s="76">
        <f t="shared" si="205"/>
        <v>0</v>
      </c>
      <c r="AH201" s="77">
        <f t="shared" si="9"/>
        <v>0</v>
      </c>
      <c r="AI201" s="78">
        <f t="shared" si="10"/>
        <v>0</v>
      </c>
      <c r="AJ201" s="73">
        <f t="shared" si="11"/>
        <v>-1.3211412231783948</v>
      </c>
    </row>
    <row r="202" spans="1:36" ht="15" x14ac:dyDescent="0.25">
      <c r="A202" s="38" t="s">
        <v>325</v>
      </c>
      <c r="B202" s="62" t="s">
        <v>19</v>
      </c>
      <c r="C202" s="62" t="s">
        <v>181</v>
      </c>
      <c r="D202" s="62">
        <v>1</v>
      </c>
      <c r="E202" s="63">
        <v>84</v>
      </c>
      <c r="F202" s="64">
        <v>10.6</v>
      </c>
      <c r="G202" s="64">
        <v>-1.022988850185738</v>
      </c>
      <c r="H202" s="64">
        <v>35.799999999999997</v>
      </c>
      <c r="I202" s="64">
        <v>9.4688179748656426E-2</v>
      </c>
      <c r="J202" s="64">
        <v>46.4</v>
      </c>
      <c r="K202" s="64">
        <v>-0.44051165980189094</v>
      </c>
      <c r="L202" s="64">
        <v>17.2</v>
      </c>
      <c r="M202" s="64">
        <v>0.19380867554636208</v>
      </c>
      <c r="N202" s="64">
        <v>151.1</v>
      </c>
      <c r="O202" s="64">
        <v>-0.5214336184173316</v>
      </c>
      <c r="P202" s="64">
        <v>75.5</v>
      </c>
      <c r="Q202" s="64">
        <v>-0.102061365753687</v>
      </c>
      <c r="R202" s="64">
        <v>67.900000000000006</v>
      </c>
      <c r="S202" s="64">
        <v>8.0821449604243784E-2</v>
      </c>
      <c r="T202" s="64">
        <v>42.8</v>
      </c>
      <c r="U202" s="64">
        <v>0.34912107528724295</v>
      </c>
      <c r="V202" s="65">
        <v>7.0000000000000007E-2</v>
      </c>
      <c r="W202" s="90">
        <v>19.3</v>
      </c>
      <c r="X202" s="75">
        <f t="shared" si="0"/>
        <v>0</v>
      </c>
      <c r="Y202" s="75">
        <f t="shared" si="1"/>
        <v>0</v>
      </c>
      <c r="Z202" s="75">
        <f t="shared" si="2"/>
        <v>0</v>
      </c>
      <c r="AA202" s="75">
        <f t="shared" si="3"/>
        <v>0</v>
      </c>
      <c r="AB202" s="75">
        <f t="shared" si="4"/>
        <v>0</v>
      </c>
      <c r="AC202" s="75">
        <f t="shared" si="5"/>
        <v>0</v>
      </c>
      <c r="AD202" s="75">
        <f t="shared" si="6"/>
        <v>0</v>
      </c>
      <c r="AE202" s="75">
        <f t="shared" si="7"/>
        <v>0</v>
      </c>
      <c r="AF202" s="75">
        <f t="shared" ref="AF202:AG202" si="206">IF(V$3="Yes",V202*V$4,0)</f>
        <v>0</v>
      </c>
      <c r="AG202" s="76">
        <f t="shared" si="206"/>
        <v>0</v>
      </c>
      <c r="AH202" s="77">
        <f t="shared" si="9"/>
        <v>0</v>
      </c>
      <c r="AI202" s="78">
        <f t="shared" si="10"/>
        <v>0</v>
      </c>
      <c r="AJ202" s="73">
        <f t="shared" si="11"/>
        <v>-1.3579595553064878</v>
      </c>
    </row>
    <row r="203" spans="1:36" ht="15" x14ac:dyDescent="0.25">
      <c r="A203" s="38" t="s">
        <v>422</v>
      </c>
      <c r="B203" s="62" t="s">
        <v>45</v>
      </c>
      <c r="C203" s="62" t="s">
        <v>196</v>
      </c>
      <c r="D203" s="62">
        <v>2</v>
      </c>
      <c r="E203" s="63">
        <v>84</v>
      </c>
      <c r="F203" s="64">
        <v>21</v>
      </c>
      <c r="G203" s="64">
        <v>-1.1481202941493346E-2</v>
      </c>
      <c r="H203" s="64">
        <v>31.5</v>
      </c>
      <c r="I203" s="64">
        <v>-0.21441947917507545</v>
      </c>
      <c r="J203" s="64">
        <v>52.4</v>
      </c>
      <c r="K203" s="64">
        <v>-0.15327418228547182</v>
      </c>
      <c r="L203" s="64">
        <v>13.9</v>
      </c>
      <c r="M203" s="64">
        <v>-0.12672494410073021</v>
      </c>
      <c r="N203" s="64">
        <v>160.80000000000001</v>
      </c>
      <c r="O203" s="64">
        <v>-0.33915383967420099</v>
      </c>
      <c r="P203" s="64">
        <v>86.3</v>
      </c>
      <c r="Q203" s="64">
        <v>8.8114861619781035E-2</v>
      </c>
      <c r="R203" s="64">
        <v>28.1</v>
      </c>
      <c r="S203" s="64">
        <v>-0.88467916117777778</v>
      </c>
      <c r="T203" s="64">
        <v>20.2</v>
      </c>
      <c r="U203" s="64">
        <v>-0.85424296574041592</v>
      </c>
      <c r="V203" s="65">
        <v>0.13</v>
      </c>
      <c r="W203" s="90">
        <v>17</v>
      </c>
      <c r="X203" s="75">
        <f t="shared" si="0"/>
        <v>0</v>
      </c>
      <c r="Y203" s="75">
        <f t="shared" si="1"/>
        <v>0</v>
      </c>
      <c r="Z203" s="75">
        <f t="shared" si="2"/>
        <v>0</v>
      </c>
      <c r="AA203" s="75">
        <f t="shared" si="3"/>
        <v>0</v>
      </c>
      <c r="AB203" s="75">
        <f t="shared" si="4"/>
        <v>0</v>
      </c>
      <c r="AC203" s="75">
        <f t="shared" si="5"/>
        <v>0</v>
      </c>
      <c r="AD203" s="75">
        <f t="shared" si="6"/>
        <v>0</v>
      </c>
      <c r="AE203" s="75">
        <f t="shared" si="7"/>
        <v>0</v>
      </c>
      <c r="AF203" s="75">
        <f t="shared" ref="AF203:AG203" si="207">IF(V$3="Yes",V203*V$4,0)</f>
        <v>0</v>
      </c>
      <c r="AG203" s="76">
        <f t="shared" si="207"/>
        <v>0</v>
      </c>
      <c r="AH203" s="77">
        <f t="shared" si="9"/>
        <v>0</v>
      </c>
      <c r="AI203" s="78">
        <f t="shared" si="10"/>
        <v>0</v>
      </c>
      <c r="AJ203" s="73">
        <f t="shared" si="11"/>
        <v>-1.4225079501979194</v>
      </c>
    </row>
    <row r="204" spans="1:36" ht="15" x14ac:dyDescent="0.25">
      <c r="A204" s="38" t="s">
        <v>342</v>
      </c>
      <c r="B204" s="62" t="s">
        <v>39</v>
      </c>
      <c r="C204" s="62" t="s">
        <v>153</v>
      </c>
      <c r="D204" s="62">
        <v>2</v>
      </c>
      <c r="E204" s="63">
        <v>84</v>
      </c>
      <c r="F204" s="64">
        <v>16.100000000000001</v>
      </c>
      <c r="G204" s="64">
        <v>-0.48805692135464696</v>
      </c>
      <c r="H204" s="64">
        <v>37.799999999999997</v>
      </c>
      <c r="I204" s="64">
        <v>0.23845918389922907</v>
      </c>
      <c r="J204" s="64">
        <v>53.9</v>
      </c>
      <c r="K204" s="64">
        <v>-8.1464812906367298E-2</v>
      </c>
      <c r="L204" s="64">
        <v>9.4</v>
      </c>
      <c r="M204" s="64">
        <v>-0.5638162436194919</v>
      </c>
      <c r="N204" s="64">
        <v>137.80000000000001</v>
      </c>
      <c r="O204" s="64">
        <v>-0.77136362432286021</v>
      </c>
      <c r="P204" s="64">
        <v>108</v>
      </c>
      <c r="Q204" s="64">
        <v>0.47022820736091592</v>
      </c>
      <c r="R204" s="64">
        <v>57.1</v>
      </c>
      <c r="S204" s="64">
        <v>-0.18117369100997302</v>
      </c>
      <c r="T204" s="64">
        <v>17.8</v>
      </c>
      <c r="U204" s="64">
        <v>-0.98203383735397254</v>
      </c>
      <c r="V204" s="65">
        <v>0.11700000000000001</v>
      </c>
      <c r="W204" s="90">
        <v>18.149999999999999</v>
      </c>
      <c r="X204" s="75">
        <f t="shared" si="0"/>
        <v>0</v>
      </c>
      <c r="Y204" s="75">
        <f t="shared" si="1"/>
        <v>0</v>
      </c>
      <c r="Z204" s="75">
        <f t="shared" si="2"/>
        <v>0</v>
      </c>
      <c r="AA204" s="75">
        <f t="shared" si="3"/>
        <v>0</v>
      </c>
      <c r="AB204" s="75">
        <f t="shared" si="4"/>
        <v>0</v>
      </c>
      <c r="AC204" s="75">
        <f t="shared" si="5"/>
        <v>0</v>
      </c>
      <c r="AD204" s="75">
        <f t="shared" si="6"/>
        <v>0</v>
      </c>
      <c r="AE204" s="75">
        <f t="shared" si="7"/>
        <v>0</v>
      </c>
      <c r="AF204" s="75">
        <f t="shared" ref="AF204:AG204" si="208">IF(V$3="Yes",V204*V$4,0)</f>
        <v>0</v>
      </c>
      <c r="AG204" s="76">
        <f t="shared" si="208"/>
        <v>0</v>
      </c>
      <c r="AH204" s="77">
        <f t="shared" si="9"/>
        <v>0</v>
      </c>
      <c r="AI204" s="78">
        <f t="shared" si="10"/>
        <v>0</v>
      </c>
      <c r="AJ204" s="73">
        <f t="shared" si="11"/>
        <v>-1.4298158571793353</v>
      </c>
    </row>
    <row r="205" spans="1:36" ht="15" x14ac:dyDescent="0.25">
      <c r="A205" s="38" t="s">
        <v>364</v>
      </c>
      <c r="B205" s="62" t="s">
        <v>19</v>
      </c>
      <c r="C205" s="62" t="s">
        <v>183</v>
      </c>
      <c r="D205" s="62"/>
      <c r="E205" s="63">
        <v>84</v>
      </c>
      <c r="F205" s="64">
        <v>15.4</v>
      </c>
      <c r="G205" s="64">
        <v>-0.55613916684224041</v>
      </c>
      <c r="H205" s="64">
        <v>20.6</v>
      </c>
      <c r="I205" s="64">
        <v>-0.99797145179569757</v>
      </c>
      <c r="J205" s="64">
        <v>36.1</v>
      </c>
      <c r="K205" s="64">
        <v>-0.93360266287174398</v>
      </c>
      <c r="L205" s="64">
        <v>3.5</v>
      </c>
      <c r="M205" s="64">
        <v>-1.1368915029885356</v>
      </c>
      <c r="N205" s="64">
        <v>170.3</v>
      </c>
      <c r="O205" s="64">
        <v>-0.16063240688453703</v>
      </c>
      <c r="P205" s="64">
        <v>159</v>
      </c>
      <c r="Q205" s="64">
        <v>1.3682826144022928</v>
      </c>
      <c r="R205" s="64">
        <v>80.900000000000006</v>
      </c>
      <c r="S205" s="64">
        <v>0.39618597071394934</v>
      </c>
      <c r="T205" s="64">
        <v>44.5</v>
      </c>
      <c r="U205" s="64">
        <v>0.43963960934684576</v>
      </c>
      <c r="V205" s="65">
        <v>9.0999999999999998E-2</v>
      </c>
      <c r="W205" s="90">
        <v>15.95</v>
      </c>
      <c r="X205" s="75">
        <f t="shared" si="0"/>
        <v>0</v>
      </c>
      <c r="Y205" s="75">
        <f t="shared" si="1"/>
        <v>0</v>
      </c>
      <c r="Z205" s="75">
        <f t="shared" si="2"/>
        <v>0</v>
      </c>
      <c r="AA205" s="75">
        <f t="shared" si="3"/>
        <v>0</v>
      </c>
      <c r="AB205" s="75">
        <f t="shared" si="4"/>
        <v>0</v>
      </c>
      <c r="AC205" s="75">
        <f t="shared" si="5"/>
        <v>0</v>
      </c>
      <c r="AD205" s="75">
        <f t="shared" si="6"/>
        <v>0</v>
      </c>
      <c r="AE205" s="75">
        <f t="shared" si="7"/>
        <v>0</v>
      </c>
      <c r="AF205" s="75">
        <f t="shared" ref="AF205:AG205" si="209">IF(V$3="Yes",V205*V$4,0)</f>
        <v>0</v>
      </c>
      <c r="AG205" s="76">
        <f t="shared" si="209"/>
        <v>0</v>
      </c>
      <c r="AH205" s="77">
        <f t="shared" si="9"/>
        <v>0</v>
      </c>
      <c r="AI205" s="78">
        <f t="shared" si="10"/>
        <v>0</v>
      </c>
      <c r="AJ205" s="73">
        <f t="shared" si="11"/>
        <v>-1.4329158688894701</v>
      </c>
    </row>
    <row r="206" spans="1:36" ht="15" x14ac:dyDescent="0.25">
      <c r="A206" s="38" t="s">
        <v>488</v>
      </c>
      <c r="B206" s="62" t="s">
        <v>70</v>
      </c>
      <c r="C206" s="62" t="s">
        <v>186</v>
      </c>
      <c r="D206" s="62">
        <v>1</v>
      </c>
      <c r="E206" s="63">
        <v>84</v>
      </c>
      <c r="F206" s="64">
        <v>22.6</v>
      </c>
      <c r="G206" s="64">
        <v>0.14413535817300635</v>
      </c>
      <c r="H206" s="64">
        <v>26.2</v>
      </c>
      <c r="I206" s="64">
        <v>-0.59541264017409357</v>
      </c>
      <c r="J206" s="64">
        <v>48.8</v>
      </c>
      <c r="K206" s="64">
        <v>-0.32561666879532364</v>
      </c>
      <c r="L206" s="64">
        <v>16</v>
      </c>
      <c r="M206" s="64">
        <v>7.7250995674692097E-2</v>
      </c>
      <c r="N206" s="64">
        <v>189.7</v>
      </c>
      <c r="O206" s="64">
        <v>0.20392715060172245</v>
      </c>
      <c r="P206" s="64">
        <v>46.3</v>
      </c>
      <c r="Q206" s="64">
        <v>-0.6162415360597302</v>
      </c>
      <c r="R206" s="64">
        <v>30.9</v>
      </c>
      <c r="S206" s="64">
        <v>-0.81675449509261056</v>
      </c>
      <c r="T206" s="64">
        <v>15.6</v>
      </c>
      <c r="U206" s="64">
        <v>-1.0991754696663996</v>
      </c>
      <c r="V206" s="65">
        <v>0.11899999999999999</v>
      </c>
      <c r="W206" s="90">
        <v>14.95</v>
      </c>
      <c r="X206" s="75">
        <f t="shared" si="0"/>
        <v>0</v>
      </c>
      <c r="Y206" s="75">
        <f t="shared" si="1"/>
        <v>0</v>
      </c>
      <c r="Z206" s="75">
        <f t="shared" si="2"/>
        <v>0</v>
      </c>
      <c r="AA206" s="75">
        <f t="shared" si="3"/>
        <v>0</v>
      </c>
      <c r="AB206" s="75">
        <f t="shared" si="4"/>
        <v>0</v>
      </c>
      <c r="AC206" s="75">
        <f t="shared" si="5"/>
        <v>0</v>
      </c>
      <c r="AD206" s="75">
        <f t="shared" si="6"/>
        <v>0</v>
      </c>
      <c r="AE206" s="75">
        <f t="shared" si="7"/>
        <v>0</v>
      </c>
      <c r="AF206" s="75">
        <f t="shared" ref="AF206:AG206" si="210">IF(V$3="Yes",V206*V$4,0)</f>
        <v>0</v>
      </c>
      <c r="AG206" s="76">
        <f t="shared" si="210"/>
        <v>0</v>
      </c>
      <c r="AH206" s="77">
        <f t="shared" si="9"/>
        <v>0</v>
      </c>
      <c r="AI206" s="78">
        <f t="shared" si="10"/>
        <v>0</v>
      </c>
      <c r="AJ206" s="73">
        <f t="shared" si="11"/>
        <v>-1.4376569283770095</v>
      </c>
    </row>
    <row r="207" spans="1:36" ht="15" x14ac:dyDescent="0.25">
      <c r="A207" s="38" t="s">
        <v>492</v>
      </c>
      <c r="B207" s="62" t="s">
        <v>74</v>
      </c>
      <c r="C207" s="62" t="s">
        <v>183</v>
      </c>
      <c r="D207" s="62">
        <v>2</v>
      </c>
      <c r="E207" s="63">
        <v>84</v>
      </c>
      <c r="F207" s="64">
        <v>17</v>
      </c>
      <c r="G207" s="64">
        <v>-0.4005226057277414</v>
      </c>
      <c r="H207" s="64">
        <v>18.7</v>
      </c>
      <c r="I207" s="64">
        <v>-1.1345539057387422</v>
      </c>
      <c r="J207" s="64">
        <v>35.700000000000003</v>
      </c>
      <c r="K207" s="64">
        <v>-0.95275182803950542</v>
      </c>
      <c r="L207" s="64">
        <v>5.6</v>
      </c>
      <c r="M207" s="64">
        <v>-0.9329155632131132</v>
      </c>
      <c r="N207" s="64">
        <v>162</v>
      </c>
      <c r="O207" s="64">
        <v>-0.31660376395340178</v>
      </c>
      <c r="P207" s="64">
        <v>185.6</v>
      </c>
      <c r="Q207" s="64">
        <v>1.8366796188591676</v>
      </c>
      <c r="R207" s="64">
        <v>54.6</v>
      </c>
      <c r="S207" s="64">
        <v>-0.241820714300301</v>
      </c>
      <c r="T207" s="64">
        <v>34.700000000000003</v>
      </c>
      <c r="U207" s="64">
        <v>-8.2173116408510605E-2</v>
      </c>
      <c r="V207" s="65">
        <v>0.105</v>
      </c>
      <c r="W207" s="90">
        <v>15.95</v>
      </c>
      <c r="X207" s="75">
        <f t="shared" si="0"/>
        <v>0</v>
      </c>
      <c r="Y207" s="75">
        <f t="shared" si="1"/>
        <v>0</v>
      </c>
      <c r="Z207" s="75">
        <f t="shared" si="2"/>
        <v>0</v>
      </c>
      <c r="AA207" s="75">
        <f t="shared" si="3"/>
        <v>0</v>
      </c>
      <c r="AB207" s="75">
        <f t="shared" si="4"/>
        <v>0</v>
      </c>
      <c r="AC207" s="75">
        <f t="shared" si="5"/>
        <v>0</v>
      </c>
      <c r="AD207" s="75">
        <f t="shared" si="6"/>
        <v>0</v>
      </c>
      <c r="AE207" s="75">
        <f t="shared" si="7"/>
        <v>0</v>
      </c>
      <c r="AF207" s="75">
        <f t="shared" ref="AF207:AG207" si="211">IF(V$3="Yes",V207*V$4,0)</f>
        <v>0</v>
      </c>
      <c r="AG207" s="76">
        <f t="shared" si="211"/>
        <v>0</v>
      </c>
      <c r="AH207" s="77">
        <f t="shared" si="9"/>
        <v>0</v>
      </c>
      <c r="AI207" s="78">
        <f t="shared" si="10"/>
        <v>0</v>
      </c>
      <c r="AJ207" s="73">
        <f t="shared" si="11"/>
        <v>-1.4825666414241039</v>
      </c>
    </row>
    <row r="208" spans="1:36" ht="15" x14ac:dyDescent="0.25">
      <c r="A208" s="38" t="s">
        <v>420</v>
      </c>
      <c r="B208" s="62" t="s">
        <v>39</v>
      </c>
      <c r="C208" s="62" t="s">
        <v>179</v>
      </c>
      <c r="D208" s="62"/>
      <c r="E208" s="63">
        <v>84</v>
      </c>
      <c r="F208" s="64">
        <v>15.1</v>
      </c>
      <c r="G208" s="64">
        <v>-0.58531727205120909</v>
      </c>
      <c r="H208" s="64">
        <v>16.8</v>
      </c>
      <c r="I208" s="64">
        <v>-1.271136359681786</v>
      </c>
      <c r="J208" s="64">
        <v>31.9</v>
      </c>
      <c r="K208" s="64">
        <v>-1.1346688971332377</v>
      </c>
      <c r="L208" s="64">
        <v>0</v>
      </c>
      <c r="M208" s="64">
        <v>-1.4768514026142392</v>
      </c>
      <c r="N208" s="64">
        <v>111.5</v>
      </c>
      <c r="O208" s="64">
        <v>-1.2655861172037184</v>
      </c>
      <c r="P208" s="64">
        <v>295.60000000000002</v>
      </c>
      <c r="Q208" s="64">
        <v>3.7736597124778237</v>
      </c>
      <c r="R208" s="64">
        <v>60.5</v>
      </c>
      <c r="S208" s="64">
        <v>-9.8693739335127012E-2</v>
      </c>
      <c r="T208" s="64">
        <v>134.6</v>
      </c>
      <c r="U208" s="64">
        <v>5.2371219145057868</v>
      </c>
      <c r="V208" s="65">
        <v>0.13500000000000001</v>
      </c>
      <c r="W208" s="90">
        <v>14.25</v>
      </c>
      <c r="X208" s="75">
        <f t="shared" si="0"/>
        <v>0</v>
      </c>
      <c r="Y208" s="75">
        <f t="shared" si="1"/>
        <v>0</v>
      </c>
      <c r="Z208" s="75">
        <f t="shared" si="2"/>
        <v>0</v>
      </c>
      <c r="AA208" s="75">
        <f t="shared" si="3"/>
        <v>0</v>
      </c>
      <c r="AB208" s="75">
        <f t="shared" si="4"/>
        <v>0</v>
      </c>
      <c r="AC208" s="75">
        <f t="shared" si="5"/>
        <v>0</v>
      </c>
      <c r="AD208" s="75">
        <f t="shared" si="6"/>
        <v>0</v>
      </c>
      <c r="AE208" s="75">
        <f t="shared" si="7"/>
        <v>0</v>
      </c>
      <c r="AF208" s="75">
        <f t="shared" ref="AF208:AG208" si="212">IF(V$3="Yes",V208*V$4,0)</f>
        <v>0</v>
      </c>
      <c r="AG208" s="76">
        <f t="shared" si="212"/>
        <v>0</v>
      </c>
      <c r="AH208" s="77">
        <f t="shared" si="9"/>
        <v>0</v>
      </c>
      <c r="AI208" s="78">
        <f t="shared" si="10"/>
        <v>0</v>
      </c>
      <c r="AJ208" s="73">
        <f t="shared" si="11"/>
        <v>-1.4976386431890705</v>
      </c>
    </row>
    <row r="209" spans="1:36" ht="15" x14ac:dyDescent="0.25">
      <c r="A209" s="38" t="s">
        <v>446</v>
      </c>
      <c r="B209" s="62" t="s">
        <v>49</v>
      </c>
      <c r="C209" s="62" t="s">
        <v>183</v>
      </c>
      <c r="D209" s="62">
        <v>2</v>
      </c>
      <c r="E209" s="63">
        <v>84</v>
      </c>
      <c r="F209" s="64">
        <v>20</v>
      </c>
      <c r="G209" s="64">
        <v>-0.10874155363805553</v>
      </c>
      <c r="H209" s="64">
        <v>36.4</v>
      </c>
      <c r="I209" s="64">
        <v>0.13781948099382801</v>
      </c>
      <c r="J209" s="64">
        <v>56.3</v>
      </c>
      <c r="K209" s="64">
        <v>3.3430178100200714E-2</v>
      </c>
      <c r="L209" s="64">
        <v>10.9</v>
      </c>
      <c r="M209" s="64">
        <v>-0.41811914377990467</v>
      </c>
      <c r="N209" s="64">
        <v>174</v>
      </c>
      <c r="O209" s="64">
        <v>-9.1103006745405654E-2</v>
      </c>
      <c r="P209" s="64">
        <v>46</v>
      </c>
      <c r="Q209" s="64">
        <v>-0.6215242090423263</v>
      </c>
      <c r="R209" s="64">
        <v>45.6</v>
      </c>
      <c r="S209" s="64">
        <v>-0.46014999814548174</v>
      </c>
      <c r="T209" s="64">
        <v>31.3</v>
      </c>
      <c r="U209" s="64">
        <v>-0.26321018452771616</v>
      </c>
      <c r="V209" s="65">
        <v>0.115</v>
      </c>
      <c r="W209" s="90">
        <v>17.55</v>
      </c>
      <c r="X209" s="75">
        <f t="shared" si="0"/>
        <v>0</v>
      </c>
      <c r="Y209" s="75">
        <f t="shared" si="1"/>
        <v>0</v>
      </c>
      <c r="Z209" s="75">
        <f t="shared" si="2"/>
        <v>0</v>
      </c>
      <c r="AA209" s="75">
        <f t="shared" si="3"/>
        <v>0</v>
      </c>
      <c r="AB209" s="75">
        <f t="shared" si="4"/>
        <v>0</v>
      </c>
      <c r="AC209" s="75">
        <f t="shared" si="5"/>
        <v>0</v>
      </c>
      <c r="AD209" s="75">
        <f t="shared" si="6"/>
        <v>0</v>
      </c>
      <c r="AE209" s="75">
        <f t="shared" si="7"/>
        <v>0</v>
      </c>
      <c r="AF209" s="75">
        <f t="shared" ref="AF209:AG209" si="213">IF(V$3="Yes",V209*V$4,0)</f>
        <v>0</v>
      </c>
      <c r="AG209" s="76">
        <f t="shared" si="213"/>
        <v>0</v>
      </c>
      <c r="AH209" s="77">
        <f t="shared" si="9"/>
        <v>0</v>
      </c>
      <c r="AI209" s="78">
        <f t="shared" si="10"/>
        <v>0</v>
      </c>
      <c r="AJ209" s="73">
        <f t="shared" si="11"/>
        <v>-1.5063370793803612</v>
      </c>
    </row>
    <row r="210" spans="1:36" ht="15" x14ac:dyDescent="0.25">
      <c r="A210" s="38" t="s">
        <v>435</v>
      </c>
      <c r="B210" s="62" t="s">
        <v>30</v>
      </c>
      <c r="C210" s="62" t="s">
        <v>183</v>
      </c>
      <c r="D210" s="62">
        <v>2</v>
      </c>
      <c r="E210" s="63">
        <v>84</v>
      </c>
      <c r="F210" s="64">
        <v>21.3</v>
      </c>
      <c r="G210" s="64">
        <v>1.769690226747506E-2</v>
      </c>
      <c r="H210" s="64">
        <v>32.799999999999997</v>
      </c>
      <c r="I210" s="64">
        <v>-0.12096832647720358</v>
      </c>
      <c r="J210" s="64">
        <v>54.1</v>
      </c>
      <c r="K210" s="64">
        <v>-7.1890230322486245E-2</v>
      </c>
      <c r="L210" s="64">
        <v>16.899999999999999</v>
      </c>
      <c r="M210" s="64">
        <v>0.16466925557844445</v>
      </c>
      <c r="N210" s="64">
        <v>135</v>
      </c>
      <c r="O210" s="64">
        <v>-0.82398046767139288</v>
      </c>
      <c r="P210" s="64">
        <v>78.099999999999994</v>
      </c>
      <c r="Q210" s="64">
        <v>-5.627819990451878E-2</v>
      </c>
      <c r="R210" s="64">
        <v>27.7</v>
      </c>
      <c r="S210" s="64">
        <v>-0.89438268490423023</v>
      </c>
      <c r="T210" s="64">
        <v>18.899999999999999</v>
      </c>
      <c r="U210" s="64">
        <v>-0.92346302119775914</v>
      </c>
      <c r="V210" s="65">
        <v>0.157</v>
      </c>
      <c r="W210" s="90">
        <v>16.899999999999999</v>
      </c>
      <c r="X210" s="75">
        <f t="shared" si="0"/>
        <v>0</v>
      </c>
      <c r="Y210" s="75">
        <f t="shared" si="1"/>
        <v>0</v>
      </c>
      <c r="Z210" s="75">
        <f t="shared" si="2"/>
        <v>0</v>
      </c>
      <c r="AA210" s="75">
        <f t="shared" si="3"/>
        <v>0</v>
      </c>
      <c r="AB210" s="75">
        <f t="shared" si="4"/>
        <v>0</v>
      </c>
      <c r="AC210" s="75">
        <f t="shared" si="5"/>
        <v>0</v>
      </c>
      <c r="AD210" s="75">
        <f t="shared" si="6"/>
        <v>0</v>
      </c>
      <c r="AE210" s="75">
        <f t="shared" si="7"/>
        <v>0</v>
      </c>
      <c r="AF210" s="75">
        <f t="shared" ref="AF210:AG210" si="214">IF(V$3="Yes",V210*V$4,0)</f>
        <v>0</v>
      </c>
      <c r="AG210" s="76">
        <f t="shared" si="214"/>
        <v>0</v>
      </c>
      <c r="AH210" s="77">
        <f t="shared" si="9"/>
        <v>0</v>
      </c>
      <c r="AI210" s="78">
        <f t="shared" si="10"/>
        <v>0</v>
      </c>
      <c r="AJ210" s="73">
        <f t="shared" si="11"/>
        <v>-1.599940816845959</v>
      </c>
    </row>
    <row r="211" spans="1:36" ht="15" x14ac:dyDescent="0.25">
      <c r="A211" s="38" t="s">
        <v>559</v>
      </c>
      <c r="B211" s="62" t="s">
        <v>37</v>
      </c>
      <c r="C211" s="62" t="s">
        <v>186</v>
      </c>
      <c r="D211" s="62">
        <v>2</v>
      </c>
      <c r="E211" s="63">
        <v>84</v>
      </c>
      <c r="F211" s="64">
        <v>19.100000000000001</v>
      </c>
      <c r="G211" s="64">
        <v>-0.1962758692649611</v>
      </c>
      <c r="H211" s="64">
        <v>18.8</v>
      </c>
      <c r="I211" s="64">
        <v>-1.1273653555312131</v>
      </c>
      <c r="J211" s="64">
        <v>37.799999999999997</v>
      </c>
      <c r="K211" s="64">
        <v>-0.85221871090875878</v>
      </c>
      <c r="L211" s="64">
        <v>8.1</v>
      </c>
      <c r="M211" s="64">
        <v>-0.69008706348046778</v>
      </c>
      <c r="N211" s="64">
        <v>159.6</v>
      </c>
      <c r="O211" s="64">
        <v>-0.36170391539500124</v>
      </c>
      <c r="P211" s="64">
        <v>164.5</v>
      </c>
      <c r="Q211" s="64">
        <v>1.4651316190832251</v>
      </c>
      <c r="R211" s="64">
        <v>42.9</v>
      </c>
      <c r="S211" s="64">
        <v>-0.52564878329903619</v>
      </c>
      <c r="T211" s="64">
        <v>24.1</v>
      </c>
      <c r="U211" s="64">
        <v>-0.64658279936838603</v>
      </c>
      <c r="V211" s="65">
        <v>0.12</v>
      </c>
      <c r="W211" s="90">
        <v>14.25</v>
      </c>
      <c r="X211" s="75">
        <f t="shared" si="0"/>
        <v>0</v>
      </c>
      <c r="Y211" s="75">
        <f t="shared" si="1"/>
        <v>0</v>
      </c>
      <c r="Z211" s="75">
        <f t="shared" si="2"/>
        <v>0</v>
      </c>
      <c r="AA211" s="75">
        <f t="shared" si="3"/>
        <v>0</v>
      </c>
      <c r="AB211" s="75">
        <f t="shared" si="4"/>
        <v>0</v>
      </c>
      <c r="AC211" s="75">
        <f t="shared" si="5"/>
        <v>0</v>
      </c>
      <c r="AD211" s="75">
        <f t="shared" si="6"/>
        <v>0</v>
      </c>
      <c r="AE211" s="75">
        <f t="shared" si="7"/>
        <v>0</v>
      </c>
      <c r="AF211" s="75">
        <f t="shared" ref="AF211:AG211" si="215">IF(V$3="Yes",V211*V$4,0)</f>
        <v>0</v>
      </c>
      <c r="AG211" s="76">
        <f t="shared" si="215"/>
        <v>0</v>
      </c>
      <c r="AH211" s="77">
        <f t="shared" si="9"/>
        <v>0</v>
      </c>
      <c r="AI211" s="78">
        <f t="shared" si="10"/>
        <v>0</v>
      </c>
      <c r="AJ211" s="73">
        <f t="shared" si="11"/>
        <v>-1.6185339447404157</v>
      </c>
    </row>
    <row r="212" spans="1:36" ht="15" x14ac:dyDescent="0.25">
      <c r="A212" s="38" t="s">
        <v>403</v>
      </c>
      <c r="B212" s="62" t="s">
        <v>66</v>
      </c>
      <c r="C212" s="62" t="s">
        <v>191</v>
      </c>
      <c r="D212" s="62">
        <v>2</v>
      </c>
      <c r="E212" s="63">
        <v>84</v>
      </c>
      <c r="F212" s="64">
        <v>22</v>
      </c>
      <c r="G212" s="64">
        <v>8.5779147755068841E-2</v>
      </c>
      <c r="H212" s="64">
        <v>29.9</v>
      </c>
      <c r="I212" s="64">
        <v>-0.32943628249553414</v>
      </c>
      <c r="J212" s="64">
        <v>52</v>
      </c>
      <c r="K212" s="64">
        <v>-0.17242334745323287</v>
      </c>
      <c r="L212" s="64">
        <v>14.5</v>
      </c>
      <c r="M212" s="64">
        <v>-6.8446104164895133E-2</v>
      </c>
      <c r="N212" s="64">
        <v>150.1</v>
      </c>
      <c r="O212" s="64">
        <v>-0.54022534818466461</v>
      </c>
      <c r="P212" s="64">
        <v>84.7</v>
      </c>
      <c r="Q212" s="64">
        <v>5.9940605712600688E-2</v>
      </c>
      <c r="R212" s="64">
        <v>25.4</v>
      </c>
      <c r="S212" s="64">
        <v>-0.95017794633133201</v>
      </c>
      <c r="T212" s="64">
        <v>34.9</v>
      </c>
      <c r="U212" s="64">
        <v>-7.1523877107381215E-2</v>
      </c>
      <c r="V212" s="65">
        <v>0.14699999999999999</v>
      </c>
      <c r="W212" s="90">
        <v>14.55</v>
      </c>
      <c r="X212" s="75">
        <f t="shared" si="0"/>
        <v>0</v>
      </c>
      <c r="Y212" s="75">
        <f t="shared" si="1"/>
        <v>0</v>
      </c>
      <c r="Z212" s="75">
        <f t="shared" si="2"/>
        <v>0</v>
      </c>
      <c r="AA212" s="75">
        <f t="shared" si="3"/>
        <v>0</v>
      </c>
      <c r="AB212" s="75">
        <f t="shared" si="4"/>
        <v>0</v>
      </c>
      <c r="AC212" s="75">
        <f t="shared" si="5"/>
        <v>0</v>
      </c>
      <c r="AD212" s="75">
        <f t="shared" si="6"/>
        <v>0</v>
      </c>
      <c r="AE212" s="75">
        <f t="shared" si="7"/>
        <v>0</v>
      </c>
      <c r="AF212" s="75">
        <f t="shared" ref="AF212:AG212" si="216">IF(V$3="Yes",V212*V$4,0)</f>
        <v>0</v>
      </c>
      <c r="AG212" s="76">
        <f t="shared" si="216"/>
        <v>0</v>
      </c>
      <c r="AH212" s="77">
        <f t="shared" si="9"/>
        <v>0</v>
      </c>
      <c r="AI212" s="78">
        <f t="shared" si="10"/>
        <v>0</v>
      </c>
      <c r="AJ212" s="73">
        <f t="shared" si="11"/>
        <v>-1.651808889287866</v>
      </c>
    </row>
    <row r="213" spans="1:36" ht="15" x14ac:dyDescent="0.25">
      <c r="A213" s="38" t="s">
        <v>466</v>
      </c>
      <c r="B213" s="62" t="s">
        <v>19</v>
      </c>
      <c r="C213" s="62" t="s">
        <v>183</v>
      </c>
      <c r="D213" s="62">
        <v>2</v>
      </c>
      <c r="E213" s="63">
        <v>84</v>
      </c>
      <c r="F213" s="64">
        <v>18.3</v>
      </c>
      <c r="G213" s="64">
        <v>-0.2740841498222108</v>
      </c>
      <c r="H213" s="64">
        <v>36.299999999999997</v>
      </c>
      <c r="I213" s="64">
        <v>0.13063093078629931</v>
      </c>
      <c r="J213" s="64">
        <v>54.6</v>
      </c>
      <c r="K213" s="64">
        <v>-4.7953773862784509E-2</v>
      </c>
      <c r="L213" s="64">
        <v>12.3</v>
      </c>
      <c r="M213" s="64">
        <v>-0.28213518392962317</v>
      </c>
      <c r="N213" s="64">
        <v>143.6</v>
      </c>
      <c r="O213" s="64">
        <v>-0.66237159167232929</v>
      </c>
      <c r="P213" s="64">
        <v>68.7</v>
      </c>
      <c r="Q213" s="64">
        <v>-0.2218019533592038</v>
      </c>
      <c r="R213" s="64">
        <v>49.7</v>
      </c>
      <c r="S213" s="64">
        <v>-0.36068887994934401</v>
      </c>
      <c r="T213" s="64">
        <v>65.400000000000006</v>
      </c>
      <c r="U213" s="64">
        <v>1.5524851163149027</v>
      </c>
      <c r="V213" s="65">
        <v>0.127</v>
      </c>
      <c r="W213" s="90">
        <v>16.8</v>
      </c>
      <c r="X213" s="75">
        <f t="shared" si="0"/>
        <v>0</v>
      </c>
      <c r="Y213" s="75">
        <f t="shared" si="1"/>
        <v>0</v>
      </c>
      <c r="Z213" s="75">
        <f t="shared" si="2"/>
        <v>0</v>
      </c>
      <c r="AA213" s="75">
        <f t="shared" si="3"/>
        <v>0</v>
      </c>
      <c r="AB213" s="75">
        <f t="shared" si="4"/>
        <v>0</v>
      </c>
      <c r="AC213" s="75">
        <f t="shared" si="5"/>
        <v>0</v>
      </c>
      <c r="AD213" s="75">
        <f t="shared" si="6"/>
        <v>0</v>
      </c>
      <c r="AE213" s="75">
        <f t="shared" si="7"/>
        <v>0</v>
      </c>
      <c r="AF213" s="75">
        <f t="shared" ref="AF213:AG213" si="217">IF(V$3="Yes",V213*V$4,0)</f>
        <v>0</v>
      </c>
      <c r="AG213" s="76">
        <f t="shared" si="217"/>
        <v>0</v>
      </c>
      <c r="AH213" s="77">
        <f t="shared" si="9"/>
        <v>0</v>
      </c>
      <c r="AI213" s="78">
        <f t="shared" si="10"/>
        <v>0</v>
      </c>
      <c r="AJ213" s="73">
        <f t="shared" si="11"/>
        <v>-1.6678236779907403</v>
      </c>
    </row>
    <row r="214" spans="1:36" ht="15" x14ac:dyDescent="0.25">
      <c r="A214" s="38" t="s">
        <v>288</v>
      </c>
      <c r="B214" s="62" t="s">
        <v>70</v>
      </c>
      <c r="C214" s="62" t="s">
        <v>181</v>
      </c>
      <c r="D214" s="62"/>
      <c r="E214" s="63">
        <v>84</v>
      </c>
      <c r="F214" s="64">
        <v>4.2</v>
      </c>
      <c r="G214" s="64">
        <v>-1.6454550946437347</v>
      </c>
      <c r="H214" s="64">
        <v>19.7</v>
      </c>
      <c r="I214" s="64">
        <v>-1.0626684036634555</v>
      </c>
      <c r="J214" s="64">
        <v>23.9</v>
      </c>
      <c r="K214" s="64">
        <v>-1.5176522004884636</v>
      </c>
      <c r="L214" s="64">
        <v>0</v>
      </c>
      <c r="M214" s="64">
        <v>-1.4768514026142392</v>
      </c>
      <c r="N214" s="64">
        <v>114.8</v>
      </c>
      <c r="O214" s="64">
        <v>-1.2035734089715193</v>
      </c>
      <c r="P214" s="64">
        <v>164.2</v>
      </c>
      <c r="Q214" s="64">
        <v>1.4598489461006292</v>
      </c>
      <c r="R214" s="64">
        <v>188.9</v>
      </c>
      <c r="S214" s="64">
        <v>3.0161373768561188</v>
      </c>
      <c r="T214" s="64">
        <v>55.9</v>
      </c>
      <c r="U214" s="64">
        <v>1.0466462495112399</v>
      </c>
      <c r="V214" s="65">
        <v>3.6999999999999998E-2</v>
      </c>
      <c r="W214" s="90">
        <v>22.1</v>
      </c>
      <c r="X214" s="75">
        <f t="shared" si="0"/>
        <v>0</v>
      </c>
      <c r="Y214" s="75">
        <f t="shared" si="1"/>
        <v>0</v>
      </c>
      <c r="Z214" s="75">
        <f t="shared" si="2"/>
        <v>0</v>
      </c>
      <c r="AA214" s="75">
        <f t="shared" si="3"/>
        <v>0</v>
      </c>
      <c r="AB214" s="75">
        <f t="shared" si="4"/>
        <v>0</v>
      </c>
      <c r="AC214" s="75">
        <f t="shared" si="5"/>
        <v>0</v>
      </c>
      <c r="AD214" s="75">
        <f t="shared" si="6"/>
        <v>0</v>
      </c>
      <c r="AE214" s="75">
        <f t="shared" si="7"/>
        <v>0</v>
      </c>
      <c r="AF214" s="75">
        <f t="shared" ref="AF214:AG214" si="218">IF(V$3="Yes",V214*V$4,0)</f>
        <v>0</v>
      </c>
      <c r="AG214" s="76">
        <f t="shared" si="218"/>
        <v>0</v>
      </c>
      <c r="AH214" s="77">
        <f t="shared" si="9"/>
        <v>0</v>
      </c>
      <c r="AI214" s="78">
        <f t="shared" si="10"/>
        <v>0</v>
      </c>
      <c r="AJ214" s="73">
        <f t="shared" si="11"/>
        <v>-1.6723912689576736</v>
      </c>
    </row>
    <row r="215" spans="1:36" ht="15" x14ac:dyDescent="0.25">
      <c r="A215" s="38" t="s">
        <v>372</v>
      </c>
      <c r="B215" s="62" t="s">
        <v>49</v>
      </c>
      <c r="C215" s="62" t="s">
        <v>181</v>
      </c>
      <c r="D215" s="62">
        <v>1</v>
      </c>
      <c r="E215" s="63">
        <v>84</v>
      </c>
      <c r="F215" s="64">
        <v>9.1999999999999993</v>
      </c>
      <c r="G215" s="64">
        <v>-1.1591533411609252</v>
      </c>
      <c r="H215" s="64">
        <v>36.1</v>
      </c>
      <c r="I215" s="64">
        <v>0.11625383037124247</v>
      </c>
      <c r="J215" s="64">
        <v>45.3</v>
      </c>
      <c r="K215" s="64">
        <v>-0.49317186401323476</v>
      </c>
      <c r="L215" s="64">
        <v>15.3</v>
      </c>
      <c r="M215" s="64">
        <v>9.2590157495515066E-3</v>
      </c>
      <c r="N215" s="64">
        <v>126.8</v>
      </c>
      <c r="O215" s="64">
        <v>-0.9780726517635232</v>
      </c>
      <c r="P215" s="64">
        <v>42</v>
      </c>
      <c r="Q215" s="64">
        <v>-0.6919598488102775</v>
      </c>
      <c r="R215" s="64">
        <v>111.7</v>
      </c>
      <c r="S215" s="64">
        <v>1.1433572976507902</v>
      </c>
      <c r="T215" s="64">
        <v>20.2</v>
      </c>
      <c r="U215" s="64">
        <v>-0.85424296574041592</v>
      </c>
      <c r="V215" s="65">
        <v>7.1999999999999995E-2</v>
      </c>
      <c r="W215" s="90">
        <v>23.55</v>
      </c>
      <c r="X215" s="75">
        <f t="shared" si="0"/>
        <v>0</v>
      </c>
      <c r="Y215" s="75">
        <f t="shared" si="1"/>
        <v>0</v>
      </c>
      <c r="Z215" s="75">
        <f t="shared" si="2"/>
        <v>0</v>
      </c>
      <c r="AA215" s="75">
        <f t="shared" si="3"/>
        <v>0</v>
      </c>
      <c r="AB215" s="75">
        <f t="shared" si="4"/>
        <v>0</v>
      </c>
      <c r="AC215" s="75">
        <f t="shared" si="5"/>
        <v>0</v>
      </c>
      <c r="AD215" s="75">
        <f t="shared" si="6"/>
        <v>0</v>
      </c>
      <c r="AE215" s="75">
        <f t="shared" si="7"/>
        <v>0</v>
      </c>
      <c r="AF215" s="75">
        <f t="shared" ref="AF215:AG215" si="219">IF(V$3="Yes",V215*V$4,0)</f>
        <v>0</v>
      </c>
      <c r="AG215" s="76">
        <f t="shared" si="219"/>
        <v>0</v>
      </c>
      <c r="AH215" s="77">
        <f t="shared" si="9"/>
        <v>0</v>
      </c>
      <c r="AI215" s="78">
        <f t="shared" si="10"/>
        <v>0</v>
      </c>
      <c r="AJ215" s="73">
        <f t="shared" si="11"/>
        <v>-1.7204448753883306</v>
      </c>
    </row>
    <row r="216" spans="1:36" ht="15" x14ac:dyDescent="0.25">
      <c r="A216" s="38" t="s">
        <v>467</v>
      </c>
      <c r="B216" s="62" t="s">
        <v>79</v>
      </c>
      <c r="C216" s="62" t="s">
        <v>186</v>
      </c>
      <c r="D216" s="62">
        <v>1</v>
      </c>
      <c r="E216" s="63">
        <v>84</v>
      </c>
      <c r="F216" s="64">
        <v>17.899999999999999</v>
      </c>
      <c r="G216" s="64">
        <v>-0.31298829010083545</v>
      </c>
      <c r="H216" s="64">
        <v>31.2</v>
      </c>
      <c r="I216" s="64">
        <v>-0.23598512979766123</v>
      </c>
      <c r="J216" s="64">
        <v>49.1</v>
      </c>
      <c r="K216" s="64">
        <v>-0.31125479491950225</v>
      </c>
      <c r="L216" s="64">
        <v>18.2</v>
      </c>
      <c r="M216" s="64">
        <v>0.29094007543942013</v>
      </c>
      <c r="N216" s="64">
        <v>179.1</v>
      </c>
      <c r="O216" s="64">
        <v>4.7348150679926339E-3</v>
      </c>
      <c r="P216" s="64">
        <v>22.1</v>
      </c>
      <c r="Q216" s="64">
        <v>-1.0423771566558342</v>
      </c>
      <c r="R216" s="64">
        <v>40.4</v>
      </c>
      <c r="S216" s="64">
        <v>-0.58629580658936409</v>
      </c>
      <c r="T216" s="64">
        <v>7.7</v>
      </c>
      <c r="U216" s="64">
        <v>-1.5198204220610239</v>
      </c>
      <c r="V216" s="65">
        <v>0.1</v>
      </c>
      <c r="W216" s="90">
        <v>16.45</v>
      </c>
      <c r="X216" s="75">
        <f t="shared" si="0"/>
        <v>0</v>
      </c>
      <c r="Y216" s="75">
        <f t="shared" si="1"/>
        <v>0</v>
      </c>
      <c r="Z216" s="75">
        <f t="shared" si="2"/>
        <v>0</v>
      </c>
      <c r="AA216" s="75">
        <f t="shared" si="3"/>
        <v>0</v>
      </c>
      <c r="AB216" s="75">
        <f t="shared" si="4"/>
        <v>0</v>
      </c>
      <c r="AC216" s="75">
        <f t="shared" si="5"/>
        <v>0</v>
      </c>
      <c r="AD216" s="75">
        <f t="shared" si="6"/>
        <v>0</v>
      </c>
      <c r="AE216" s="75">
        <f t="shared" si="7"/>
        <v>0</v>
      </c>
      <c r="AF216" s="75">
        <f t="shared" ref="AF216:AG216" si="220">IF(V$3="Yes",V216*V$4,0)</f>
        <v>0</v>
      </c>
      <c r="AG216" s="76">
        <f t="shared" si="220"/>
        <v>0</v>
      </c>
      <c r="AH216" s="77">
        <f t="shared" si="9"/>
        <v>0</v>
      </c>
      <c r="AI216" s="78">
        <f t="shared" si="10"/>
        <v>0</v>
      </c>
      <c r="AJ216" s="73">
        <f t="shared" si="11"/>
        <v>-1.721309017777904</v>
      </c>
    </row>
    <row r="217" spans="1:36" ht="15" x14ac:dyDescent="0.25">
      <c r="A217" s="38" t="s">
        <v>369</v>
      </c>
      <c r="B217" s="62" t="s">
        <v>28</v>
      </c>
      <c r="C217" s="62" t="s">
        <v>196</v>
      </c>
      <c r="D217" s="62">
        <v>2</v>
      </c>
      <c r="E217" s="63">
        <v>84</v>
      </c>
      <c r="F217" s="64">
        <v>20.7</v>
      </c>
      <c r="G217" s="64">
        <v>-4.0659308150462106E-2</v>
      </c>
      <c r="H217" s="64">
        <v>37.9</v>
      </c>
      <c r="I217" s="64">
        <v>0.24564773410675775</v>
      </c>
      <c r="J217" s="64">
        <v>58.6</v>
      </c>
      <c r="K217" s="64">
        <v>0.14353787781482802</v>
      </c>
      <c r="L217" s="64">
        <v>16.899999999999999</v>
      </c>
      <c r="M217" s="64">
        <v>0.16466925557844445</v>
      </c>
      <c r="N217" s="64">
        <v>147.19999999999999</v>
      </c>
      <c r="O217" s="64">
        <v>-0.59472136450993063</v>
      </c>
      <c r="P217" s="64">
        <v>29.8</v>
      </c>
      <c r="Q217" s="64">
        <v>-0.90678855010252835</v>
      </c>
      <c r="R217" s="64">
        <v>31.8</v>
      </c>
      <c r="S217" s="64">
        <v>-0.79492156670809244</v>
      </c>
      <c r="T217" s="64">
        <v>13.9</v>
      </c>
      <c r="U217" s="64">
        <v>-1.1896940037260024</v>
      </c>
      <c r="V217" s="65">
        <v>0.14099999999999999</v>
      </c>
      <c r="W217" s="90">
        <v>16.649999999999999</v>
      </c>
      <c r="X217" s="75">
        <f t="shared" si="0"/>
        <v>0</v>
      </c>
      <c r="Y217" s="75">
        <f t="shared" si="1"/>
        <v>0</v>
      </c>
      <c r="Z217" s="75">
        <f t="shared" si="2"/>
        <v>0</v>
      </c>
      <c r="AA217" s="75">
        <f t="shared" si="3"/>
        <v>0</v>
      </c>
      <c r="AB217" s="75">
        <f t="shared" si="4"/>
        <v>0</v>
      </c>
      <c r="AC217" s="75">
        <f t="shared" si="5"/>
        <v>0</v>
      </c>
      <c r="AD217" s="75">
        <f t="shared" si="6"/>
        <v>0</v>
      </c>
      <c r="AE217" s="75">
        <f t="shared" si="7"/>
        <v>0</v>
      </c>
      <c r="AF217" s="75">
        <f t="shared" ref="AF217:AG217" si="221">IF(V$3="Yes",V217*V$4,0)</f>
        <v>0</v>
      </c>
      <c r="AG217" s="76">
        <f t="shared" si="221"/>
        <v>0</v>
      </c>
      <c r="AH217" s="77">
        <f t="shared" si="9"/>
        <v>0</v>
      </c>
      <c r="AI217" s="78">
        <f t="shared" si="10"/>
        <v>0</v>
      </c>
      <c r="AJ217" s="73">
        <f t="shared" si="11"/>
        <v>-1.7442017933619511</v>
      </c>
    </row>
    <row r="218" spans="1:36" ht="15" x14ac:dyDescent="0.25">
      <c r="A218" s="38" t="s">
        <v>329</v>
      </c>
      <c r="B218" s="62" t="s">
        <v>16</v>
      </c>
      <c r="C218" s="62" t="s">
        <v>153</v>
      </c>
      <c r="D218" s="62">
        <v>2</v>
      </c>
      <c r="E218" s="63">
        <v>84</v>
      </c>
      <c r="F218" s="64">
        <v>24.1</v>
      </c>
      <c r="G218" s="64">
        <v>0.29002588421784908</v>
      </c>
      <c r="H218" s="64">
        <v>31.5</v>
      </c>
      <c r="I218" s="64">
        <v>-0.21441947917507545</v>
      </c>
      <c r="J218" s="64">
        <v>55.7</v>
      </c>
      <c r="K218" s="64">
        <v>4.7064303485593205E-3</v>
      </c>
      <c r="L218" s="64">
        <v>5.2</v>
      </c>
      <c r="M218" s="64">
        <v>-0.97176812317033656</v>
      </c>
      <c r="N218" s="64">
        <v>157.80000000000001</v>
      </c>
      <c r="O218" s="64">
        <v>-0.39552902897619974</v>
      </c>
      <c r="P218" s="64">
        <v>55.3</v>
      </c>
      <c r="Q218" s="64">
        <v>-0.45776134658184009</v>
      </c>
      <c r="R218" s="64">
        <v>62.8</v>
      </c>
      <c r="S218" s="64">
        <v>-4.2898477908025305E-2</v>
      </c>
      <c r="T218" s="64">
        <v>38.299999999999997</v>
      </c>
      <c r="U218" s="64">
        <v>0.10951319101182436</v>
      </c>
      <c r="V218" s="65">
        <v>0.153</v>
      </c>
      <c r="W218" s="90">
        <v>18.149999999999999</v>
      </c>
      <c r="X218" s="75">
        <f t="shared" si="0"/>
        <v>0</v>
      </c>
      <c r="Y218" s="75">
        <f t="shared" si="1"/>
        <v>0</v>
      </c>
      <c r="Z218" s="75">
        <f t="shared" si="2"/>
        <v>0</v>
      </c>
      <c r="AA218" s="75">
        <f t="shared" si="3"/>
        <v>0</v>
      </c>
      <c r="AB218" s="75">
        <f t="shared" si="4"/>
        <v>0</v>
      </c>
      <c r="AC218" s="75">
        <f t="shared" si="5"/>
        <v>0</v>
      </c>
      <c r="AD218" s="75">
        <f t="shared" si="6"/>
        <v>0</v>
      </c>
      <c r="AE218" s="75">
        <f t="shared" si="7"/>
        <v>0</v>
      </c>
      <c r="AF218" s="75">
        <f t="shared" ref="AF218:AG218" si="222">IF(V$3="Yes",V218*V$4,0)</f>
        <v>0</v>
      </c>
      <c r="AG218" s="76">
        <f t="shared" si="222"/>
        <v>0</v>
      </c>
      <c r="AH218" s="77">
        <f t="shared" si="9"/>
        <v>0</v>
      </c>
      <c r="AI218" s="78">
        <f t="shared" si="10"/>
        <v>0</v>
      </c>
      <c r="AJ218" s="73">
        <f t="shared" si="11"/>
        <v>-1.8104588130398906</v>
      </c>
    </row>
    <row r="219" spans="1:36" ht="15" x14ac:dyDescent="0.25">
      <c r="A219" s="38" t="s">
        <v>402</v>
      </c>
      <c r="B219" s="62" t="s">
        <v>51</v>
      </c>
      <c r="C219" s="62" t="s">
        <v>181</v>
      </c>
      <c r="D219" s="62">
        <v>2</v>
      </c>
      <c r="E219" s="63">
        <v>84</v>
      </c>
      <c r="F219" s="64">
        <v>9</v>
      </c>
      <c r="G219" s="64">
        <v>-1.1786054113002375</v>
      </c>
      <c r="H219" s="64">
        <v>31.6</v>
      </c>
      <c r="I219" s="64">
        <v>-0.20723092896754675</v>
      </c>
      <c r="J219" s="64">
        <v>40.6</v>
      </c>
      <c r="K219" s="64">
        <v>-0.7181745547344297</v>
      </c>
      <c r="L219" s="64">
        <v>8.8000000000000007</v>
      </c>
      <c r="M219" s="64">
        <v>-0.62209508355532694</v>
      </c>
      <c r="N219" s="64">
        <v>156.1</v>
      </c>
      <c r="O219" s="64">
        <v>-0.42747496958066655</v>
      </c>
      <c r="P219" s="64">
        <v>53</v>
      </c>
      <c r="Q219" s="64">
        <v>-0.49826183944841207</v>
      </c>
      <c r="R219" s="64">
        <v>117.7</v>
      </c>
      <c r="S219" s="64">
        <v>1.2889101535475778</v>
      </c>
      <c r="T219" s="64">
        <v>28.7</v>
      </c>
      <c r="U219" s="64">
        <v>-0.40165029544240261</v>
      </c>
      <c r="V219" s="65">
        <v>5.8000000000000003E-2</v>
      </c>
      <c r="W219" s="90">
        <v>21</v>
      </c>
      <c r="X219" s="75">
        <f t="shared" si="0"/>
        <v>0</v>
      </c>
      <c r="Y219" s="75">
        <f t="shared" si="1"/>
        <v>0</v>
      </c>
      <c r="Z219" s="75">
        <f t="shared" si="2"/>
        <v>0</v>
      </c>
      <c r="AA219" s="75">
        <f t="shared" si="3"/>
        <v>0</v>
      </c>
      <c r="AB219" s="75">
        <f t="shared" si="4"/>
        <v>0</v>
      </c>
      <c r="AC219" s="75">
        <f t="shared" si="5"/>
        <v>0</v>
      </c>
      <c r="AD219" s="75">
        <f t="shared" si="6"/>
        <v>0</v>
      </c>
      <c r="AE219" s="75">
        <f t="shared" si="7"/>
        <v>0</v>
      </c>
      <c r="AF219" s="75">
        <f t="shared" ref="AF219:AG219" si="223">IF(V$3="Yes",V219*V$4,0)</f>
        <v>0</v>
      </c>
      <c r="AG219" s="76">
        <f t="shared" si="223"/>
        <v>0</v>
      </c>
      <c r="AH219" s="77">
        <f t="shared" si="9"/>
        <v>0</v>
      </c>
      <c r="AI219" s="78">
        <f t="shared" si="10"/>
        <v>0</v>
      </c>
      <c r="AJ219" s="73">
        <f t="shared" si="11"/>
        <v>-1.9038929602000851</v>
      </c>
    </row>
    <row r="220" spans="1:36" ht="15" x14ac:dyDescent="0.25">
      <c r="A220" s="38" t="s">
        <v>333</v>
      </c>
      <c r="B220" s="62" t="s">
        <v>56</v>
      </c>
      <c r="C220" s="62" t="s">
        <v>181</v>
      </c>
      <c r="D220" s="62">
        <v>2</v>
      </c>
      <c r="E220" s="63">
        <v>84</v>
      </c>
      <c r="F220" s="64">
        <v>12.7</v>
      </c>
      <c r="G220" s="64">
        <v>-0.81874211372295802</v>
      </c>
      <c r="H220" s="64">
        <v>29.4</v>
      </c>
      <c r="I220" s="64">
        <v>-0.36537903353317702</v>
      </c>
      <c r="J220" s="64">
        <v>42.1</v>
      </c>
      <c r="K220" s="64">
        <v>-0.64636518535532483</v>
      </c>
      <c r="L220" s="64">
        <v>4.7</v>
      </c>
      <c r="M220" s="64">
        <v>-1.0203338231168655</v>
      </c>
      <c r="N220" s="64">
        <v>191</v>
      </c>
      <c r="O220" s="64">
        <v>0.22835639929925494</v>
      </c>
      <c r="P220" s="64">
        <v>50.1</v>
      </c>
      <c r="Q220" s="64">
        <v>-0.54932767828017648</v>
      </c>
      <c r="R220" s="64">
        <v>99.1</v>
      </c>
      <c r="S220" s="64">
        <v>0.83769630026753705</v>
      </c>
      <c r="T220" s="64">
        <v>23.1</v>
      </c>
      <c r="U220" s="64">
        <v>-0.6998289958740348</v>
      </c>
      <c r="V220" s="65">
        <v>6.7000000000000004E-2</v>
      </c>
      <c r="W220" s="90">
        <v>19.899999999999999</v>
      </c>
      <c r="X220" s="75">
        <f t="shared" si="0"/>
        <v>0</v>
      </c>
      <c r="Y220" s="75">
        <f t="shared" si="1"/>
        <v>0</v>
      </c>
      <c r="Z220" s="75">
        <f t="shared" si="2"/>
        <v>0</v>
      </c>
      <c r="AA220" s="75">
        <f t="shared" si="3"/>
        <v>0</v>
      </c>
      <c r="AB220" s="75">
        <f t="shared" si="4"/>
        <v>0</v>
      </c>
      <c r="AC220" s="75">
        <f t="shared" si="5"/>
        <v>0</v>
      </c>
      <c r="AD220" s="75">
        <f t="shared" si="6"/>
        <v>0</v>
      </c>
      <c r="AE220" s="75">
        <f t="shared" si="7"/>
        <v>0</v>
      </c>
      <c r="AF220" s="75">
        <f t="shared" ref="AF220:AG220" si="224">IF(V$3="Yes",V220*V$4,0)</f>
        <v>0</v>
      </c>
      <c r="AG220" s="76">
        <f t="shared" si="224"/>
        <v>0</v>
      </c>
      <c r="AH220" s="77">
        <f t="shared" si="9"/>
        <v>0</v>
      </c>
      <c r="AI220" s="78">
        <f t="shared" si="10"/>
        <v>0</v>
      </c>
      <c r="AJ220" s="73">
        <f t="shared" si="11"/>
        <v>-1.9004744049691038</v>
      </c>
    </row>
    <row r="221" spans="1:36" ht="15" x14ac:dyDescent="0.25">
      <c r="A221" s="38" t="s">
        <v>460</v>
      </c>
      <c r="B221" s="62" t="s">
        <v>21</v>
      </c>
      <c r="C221" s="62" t="s">
        <v>196</v>
      </c>
      <c r="D221" s="62">
        <v>1</v>
      </c>
      <c r="E221" s="63">
        <v>84</v>
      </c>
      <c r="F221" s="64">
        <v>20.399999999999999</v>
      </c>
      <c r="G221" s="64">
        <v>-6.9837413359430875E-2</v>
      </c>
      <c r="H221" s="64">
        <v>29.6</v>
      </c>
      <c r="I221" s="64">
        <v>-0.35100193311811967</v>
      </c>
      <c r="J221" s="64">
        <v>50</v>
      </c>
      <c r="K221" s="64">
        <v>-0.26816917329203949</v>
      </c>
      <c r="L221" s="64">
        <v>16.5</v>
      </c>
      <c r="M221" s="64">
        <v>0.1258166956212213</v>
      </c>
      <c r="N221" s="64">
        <v>147.6</v>
      </c>
      <c r="O221" s="64">
        <v>-0.58720467260299691</v>
      </c>
      <c r="P221" s="64">
        <v>35.700000000000003</v>
      </c>
      <c r="Q221" s="64">
        <v>-0.80289598144480057</v>
      </c>
      <c r="R221" s="64">
        <v>49.9</v>
      </c>
      <c r="S221" s="64">
        <v>-0.35583711808611773</v>
      </c>
      <c r="T221" s="64">
        <v>28.3</v>
      </c>
      <c r="U221" s="64">
        <v>-0.42294877404466197</v>
      </c>
      <c r="V221" s="65">
        <v>0.13800000000000001</v>
      </c>
      <c r="W221" s="90">
        <v>16.149999999999999</v>
      </c>
      <c r="X221" s="75">
        <f t="shared" si="0"/>
        <v>0</v>
      </c>
      <c r="Y221" s="75">
        <f t="shared" si="1"/>
        <v>0</v>
      </c>
      <c r="Z221" s="75">
        <f t="shared" si="2"/>
        <v>0</v>
      </c>
      <c r="AA221" s="75">
        <f t="shared" si="3"/>
        <v>0</v>
      </c>
      <c r="AB221" s="75">
        <f t="shared" si="4"/>
        <v>0</v>
      </c>
      <c r="AC221" s="75">
        <f t="shared" si="5"/>
        <v>0</v>
      </c>
      <c r="AD221" s="75">
        <f t="shared" si="6"/>
        <v>0</v>
      </c>
      <c r="AE221" s="75">
        <f t="shared" si="7"/>
        <v>0</v>
      </c>
      <c r="AF221" s="75">
        <f t="shared" ref="AF221:AG221" si="225">IF(V$3="Yes",V221*V$4,0)</f>
        <v>0</v>
      </c>
      <c r="AG221" s="76">
        <f t="shared" si="225"/>
        <v>0</v>
      </c>
      <c r="AH221" s="77">
        <f t="shared" si="9"/>
        <v>0</v>
      </c>
      <c r="AI221" s="78">
        <f t="shared" si="10"/>
        <v>0</v>
      </c>
      <c r="AJ221" s="73">
        <f t="shared" si="11"/>
        <v>-1.9194891848109736</v>
      </c>
    </row>
    <row r="222" spans="1:36" ht="15" x14ac:dyDescent="0.25">
      <c r="A222" s="38" t="s">
        <v>558</v>
      </c>
      <c r="B222" s="62" t="s">
        <v>70</v>
      </c>
      <c r="C222" s="62" t="s">
        <v>181</v>
      </c>
      <c r="D222" s="62">
        <v>1</v>
      </c>
      <c r="E222" s="63">
        <v>84</v>
      </c>
      <c r="F222" s="64">
        <v>7</v>
      </c>
      <c r="G222" s="64">
        <v>-1.3731261126933614</v>
      </c>
      <c r="H222" s="64">
        <v>29.2</v>
      </c>
      <c r="I222" s="64">
        <v>-0.37975613394823438</v>
      </c>
      <c r="J222" s="64">
        <v>36.200000000000003</v>
      </c>
      <c r="K222" s="64">
        <v>-0.92881537157980365</v>
      </c>
      <c r="L222" s="64">
        <v>13.3</v>
      </c>
      <c r="M222" s="64">
        <v>-0.18500378403656492</v>
      </c>
      <c r="N222" s="64">
        <v>166.8</v>
      </c>
      <c r="O222" s="64">
        <v>-0.22640346107020345</v>
      </c>
      <c r="P222" s="64">
        <v>64.7</v>
      </c>
      <c r="Q222" s="64">
        <v>-0.29223759312715492</v>
      </c>
      <c r="R222" s="64">
        <v>94.7</v>
      </c>
      <c r="S222" s="64">
        <v>0.73095753927655993</v>
      </c>
      <c r="T222" s="64">
        <v>48.7</v>
      </c>
      <c r="U222" s="64">
        <v>0.6632736346705701</v>
      </c>
      <c r="V222" s="65">
        <v>4.2000000000000003E-2</v>
      </c>
      <c r="W222" s="90">
        <v>19.05</v>
      </c>
      <c r="X222" s="75">
        <f t="shared" si="0"/>
        <v>0</v>
      </c>
      <c r="Y222" s="75">
        <f t="shared" si="1"/>
        <v>0</v>
      </c>
      <c r="Z222" s="75">
        <f t="shared" si="2"/>
        <v>0</v>
      </c>
      <c r="AA222" s="75">
        <f t="shared" si="3"/>
        <v>0</v>
      </c>
      <c r="AB222" s="75">
        <f t="shared" si="4"/>
        <v>0</v>
      </c>
      <c r="AC222" s="75">
        <f t="shared" si="5"/>
        <v>0</v>
      </c>
      <c r="AD222" s="75">
        <f t="shared" si="6"/>
        <v>0</v>
      </c>
      <c r="AE222" s="75">
        <f t="shared" si="7"/>
        <v>0</v>
      </c>
      <c r="AF222" s="75">
        <f t="shared" ref="AF222:AG222" si="226">IF(V$3="Yes",V222*V$4,0)</f>
        <v>0</v>
      </c>
      <c r="AG222" s="76">
        <f t="shared" si="226"/>
        <v>0</v>
      </c>
      <c r="AH222" s="77">
        <f t="shared" si="9"/>
        <v>0</v>
      </c>
      <c r="AI222" s="78">
        <f t="shared" si="10"/>
        <v>0</v>
      </c>
      <c r="AJ222" s="73">
        <f t="shared" si="11"/>
        <v>-1.9252545298868922</v>
      </c>
    </row>
    <row r="223" spans="1:36" ht="15" x14ac:dyDescent="0.25">
      <c r="A223" s="38" t="s">
        <v>399</v>
      </c>
      <c r="B223" s="62" t="s">
        <v>53</v>
      </c>
      <c r="C223" s="62" t="s">
        <v>179</v>
      </c>
      <c r="D223" s="62">
        <v>2</v>
      </c>
      <c r="E223" s="63">
        <v>84</v>
      </c>
      <c r="F223" s="64">
        <v>19.7</v>
      </c>
      <c r="G223" s="64">
        <v>-0.13791965884702395</v>
      </c>
      <c r="H223" s="64">
        <v>33.4</v>
      </c>
      <c r="I223" s="64">
        <v>-7.7837025232031481E-2</v>
      </c>
      <c r="J223" s="64">
        <v>53</v>
      </c>
      <c r="K223" s="64">
        <v>-0.12455043453383008</v>
      </c>
      <c r="L223" s="64">
        <v>16.100000000000001</v>
      </c>
      <c r="M223" s="64">
        <v>8.6964135663998146E-2</v>
      </c>
      <c r="N223" s="64">
        <v>156.30000000000001</v>
      </c>
      <c r="O223" s="64">
        <v>-0.42371662362719997</v>
      </c>
      <c r="P223" s="64">
        <v>29.7</v>
      </c>
      <c r="Q223" s="64">
        <v>-0.90854944109672731</v>
      </c>
      <c r="R223" s="64">
        <v>39.200000000000003</v>
      </c>
      <c r="S223" s="64">
        <v>-0.61540637776872154</v>
      </c>
      <c r="T223" s="64">
        <v>29.6</v>
      </c>
      <c r="U223" s="64">
        <v>-0.35372871858731875</v>
      </c>
      <c r="V223" s="65">
        <v>0.126</v>
      </c>
      <c r="W223" s="90">
        <v>17.25</v>
      </c>
      <c r="X223" s="75">
        <f t="shared" si="0"/>
        <v>0</v>
      </c>
      <c r="Y223" s="75">
        <f t="shared" si="1"/>
        <v>0</v>
      </c>
      <c r="Z223" s="75">
        <f t="shared" si="2"/>
        <v>0</v>
      </c>
      <c r="AA223" s="75">
        <f t="shared" si="3"/>
        <v>0</v>
      </c>
      <c r="AB223" s="75">
        <f t="shared" si="4"/>
        <v>0</v>
      </c>
      <c r="AC223" s="75">
        <f t="shared" si="5"/>
        <v>0</v>
      </c>
      <c r="AD223" s="75">
        <f t="shared" si="6"/>
        <v>0</v>
      </c>
      <c r="AE223" s="75">
        <f t="shared" si="7"/>
        <v>0</v>
      </c>
      <c r="AF223" s="75">
        <f t="shared" ref="AF223:AG223" si="227">IF(V$3="Yes",V223*V$4,0)</f>
        <v>0</v>
      </c>
      <c r="AG223" s="76">
        <f t="shared" si="227"/>
        <v>0</v>
      </c>
      <c r="AH223" s="77">
        <f t="shared" si="9"/>
        <v>0</v>
      </c>
      <c r="AI223" s="78">
        <f t="shared" si="10"/>
        <v>0</v>
      </c>
      <c r="AJ223" s="73">
        <f t="shared" si="11"/>
        <v>-1.9291649613394639</v>
      </c>
    </row>
    <row r="224" spans="1:36" ht="15" x14ac:dyDescent="0.25">
      <c r="A224" s="38" t="s">
        <v>433</v>
      </c>
      <c r="B224" s="62" t="s">
        <v>72</v>
      </c>
      <c r="C224" s="62" t="s">
        <v>196</v>
      </c>
      <c r="D224" s="62">
        <v>2</v>
      </c>
      <c r="E224" s="63">
        <v>84</v>
      </c>
      <c r="F224" s="64">
        <v>23.6</v>
      </c>
      <c r="G224" s="64">
        <v>0.24139570886956785</v>
      </c>
      <c r="H224" s="64">
        <v>27.5</v>
      </c>
      <c r="I224" s="64">
        <v>-0.50196148747622127</v>
      </c>
      <c r="J224" s="64">
        <v>51.1</v>
      </c>
      <c r="K224" s="64">
        <v>-0.21550896908069564</v>
      </c>
      <c r="L224" s="64">
        <v>9.9</v>
      </c>
      <c r="M224" s="64">
        <v>-0.51525054367296286</v>
      </c>
      <c r="N224" s="64">
        <v>187.1</v>
      </c>
      <c r="O224" s="64">
        <v>0.15506865320665691</v>
      </c>
      <c r="P224" s="64">
        <v>53.5</v>
      </c>
      <c r="Q224" s="64">
        <v>-0.4894573844774181</v>
      </c>
      <c r="R224" s="64">
        <v>25.8</v>
      </c>
      <c r="S224" s="64">
        <v>-0.94047442260487946</v>
      </c>
      <c r="T224" s="64">
        <v>22</v>
      </c>
      <c r="U224" s="64">
        <v>-0.7583998120302482</v>
      </c>
      <c r="V224" s="65">
        <v>0.126</v>
      </c>
      <c r="W224" s="90">
        <v>15.85</v>
      </c>
      <c r="X224" s="75">
        <f t="shared" si="0"/>
        <v>0</v>
      </c>
      <c r="Y224" s="75">
        <f t="shared" si="1"/>
        <v>0</v>
      </c>
      <c r="Z224" s="75">
        <f t="shared" si="2"/>
        <v>0</v>
      </c>
      <c r="AA224" s="75">
        <f t="shared" si="3"/>
        <v>0</v>
      </c>
      <c r="AB224" s="75">
        <f t="shared" si="4"/>
        <v>0</v>
      </c>
      <c r="AC224" s="75">
        <f t="shared" si="5"/>
        <v>0</v>
      </c>
      <c r="AD224" s="75">
        <f t="shared" si="6"/>
        <v>0</v>
      </c>
      <c r="AE224" s="75">
        <f t="shared" si="7"/>
        <v>0</v>
      </c>
      <c r="AF224" s="75">
        <f t="shared" ref="AF224:AG224" si="228">IF(V$3="Yes",V224*V$4,0)</f>
        <v>0</v>
      </c>
      <c r="AG224" s="76">
        <f t="shared" si="228"/>
        <v>0</v>
      </c>
      <c r="AH224" s="77">
        <f t="shared" si="9"/>
        <v>0</v>
      </c>
      <c r="AI224" s="78">
        <f t="shared" si="10"/>
        <v>0</v>
      </c>
      <c r="AJ224" s="73">
        <f t="shared" si="11"/>
        <v>-1.9350717789273668</v>
      </c>
    </row>
    <row r="225" spans="1:36" ht="15" x14ac:dyDescent="0.25">
      <c r="A225" s="38" t="s">
        <v>337</v>
      </c>
      <c r="B225" s="62" t="s">
        <v>70</v>
      </c>
      <c r="C225" s="62" t="s">
        <v>191</v>
      </c>
      <c r="D225" s="62">
        <v>2</v>
      </c>
      <c r="E225" s="63">
        <v>84</v>
      </c>
      <c r="F225" s="64">
        <v>20.7</v>
      </c>
      <c r="G225" s="64">
        <v>-4.0659308150462106E-2</v>
      </c>
      <c r="H225" s="64">
        <v>30.1</v>
      </c>
      <c r="I225" s="64">
        <v>-0.31505918208047651</v>
      </c>
      <c r="J225" s="64">
        <v>50.8</v>
      </c>
      <c r="K225" s="64">
        <v>-0.22987084295651702</v>
      </c>
      <c r="L225" s="64">
        <v>7.2</v>
      </c>
      <c r="M225" s="64">
        <v>-0.77750532338422007</v>
      </c>
      <c r="N225" s="64">
        <v>152.9</v>
      </c>
      <c r="O225" s="64">
        <v>-0.487608504836132</v>
      </c>
      <c r="P225" s="64">
        <v>106.1</v>
      </c>
      <c r="Q225" s="64">
        <v>0.43677127847113895</v>
      </c>
      <c r="R225" s="64">
        <v>33.1</v>
      </c>
      <c r="S225" s="64">
        <v>-0.76338511459712177</v>
      </c>
      <c r="T225" s="64">
        <v>63.9</v>
      </c>
      <c r="U225" s="64">
        <v>1.4726158215564291</v>
      </c>
      <c r="V225" s="65">
        <v>0.13500000000000001</v>
      </c>
      <c r="W225" s="90">
        <v>16.5</v>
      </c>
      <c r="X225" s="75">
        <f t="shared" si="0"/>
        <v>0</v>
      </c>
      <c r="Y225" s="75">
        <f t="shared" si="1"/>
        <v>0</v>
      </c>
      <c r="Z225" s="75">
        <f t="shared" si="2"/>
        <v>0</v>
      </c>
      <c r="AA225" s="75">
        <f t="shared" si="3"/>
        <v>0</v>
      </c>
      <c r="AB225" s="75">
        <f t="shared" si="4"/>
        <v>0</v>
      </c>
      <c r="AC225" s="75">
        <f t="shared" si="5"/>
        <v>0</v>
      </c>
      <c r="AD225" s="75">
        <f t="shared" si="6"/>
        <v>0</v>
      </c>
      <c r="AE225" s="75">
        <f t="shared" si="7"/>
        <v>0</v>
      </c>
      <c r="AF225" s="75">
        <f t="shared" ref="AF225:AG225" si="229">IF(V$3="Yes",V225*V$4,0)</f>
        <v>0</v>
      </c>
      <c r="AG225" s="76">
        <f t="shared" si="229"/>
        <v>0</v>
      </c>
      <c r="AH225" s="77">
        <f t="shared" si="9"/>
        <v>0</v>
      </c>
      <c r="AI225" s="78">
        <f t="shared" si="10"/>
        <v>0</v>
      </c>
      <c r="AJ225" s="73">
        <f t="shared" si="11"/>
        <v>-1.9966012341181436</v>
      </c>
    </row>
    <row r="226" spans="1:36" ht="15" x14ac:dyDescent="0.25">
      <c r="A226" s="38" t="s">
        <v>365</v>
      </c>
      <c r="B226" s="62" t="s">
        <v>93</v>
      </c>
      <c r="C226" s="62" t="s">
        <v>181</v>
      </c>
      <c r="D226" s="62">
        <v>2</v>
      </c>
      <c r="E226" s="63">
        <v>84</v>
      </c>
      <c r="F226" s="64">
        <v>10.1</v>
      </c>
      <c r="G226" s="64">
        <v>-1.0716190255340192</v>
      </c>
      <c r="H226" s="64">
        <v>23.9</v>
      </c>
      <c r="I226" s="64">
        <v>-0.76074929494725263</v>
      </c>
      <c r="J226" s="64">
        <v>34.1</v>
      </c>
      <c r="K226" s="64">
        <v>-1.0293484887105506</v>
      </c>
      <c r="L226" s="64">
        <v>5.5</v>
      </c>
      <c r="M226" s="64">
        <v>-0.94262870320241909</v>
      </c>
      <c r="N226" s="64">
        <v>156.19999999999999</v>
      </c>
      <c r="O226" s="64">
        <v>-0.42559579660393326</v>
      </c>
      <c r="P226" s="64">
        <v>45.2</v>
      </c>
      <c r="Q226" s="64">
        <v>-0.63561133699591643</v>
      </c>
      <c r="R226" s="64">
        <v>155.4</v>
      </c>
      <c r="S226" s="64">
        <v>2.2034672647657243</v>
      </c>
      <c r="T226" s="64">
        <v>24.6</v>
      </c>
      <c r="U226" s="64">
        <v>-0.61995970111556187</v>
      </c>
      <c r="V226" s="65">
        <v>6.5000000000000002E-2</v>
      </c>
      <c r="W226" s="90">
        <v>19.850000000000001</v>
      </c>
      <c r="X226" s="75">
        <f t="shared" si="0"/>
        <v>0</v>
      </c>
      <c r="Y226" s="75">
        <f t="shared" si="1"/>
        <v>0</v>
      </c>
      <c r="Z226" s="75">
        <f t="shared" si="2"/>
        <v>0</v>
      </c>
      <c r="AA226" s="75">
        <f t="shared" si="3"/>
        <v>0</v>
      </c>
      <c r="AB226" s="75">
        <f t="shared" si="4"/>
        <v>0</v>
      </c>
      <c r="AC226" s="75">
        <f t="shared" si="5"/>
        <v>0</v>
      </c>
      <c r="AD226" s="75">
        <f t="shared" si="6"/>
        <v>0</v>
      </c>
      <c r="AE226" s="75">
        <f t="shared" si="7"/>
        <v>0</v>
      </c>
      <c r="AF226" s="75">
        <f t="shared" ref="AF226:AG226" si="230">IF(V$3="Yes",V226*V$4,0)</f>
        <v>0</v>
      </c>
      <c r="AG226" s="76">
        <f t="shared" si="230"/>
        <v>0</v>
      </c>
      <c r="AH226" s="77">
        <f t="shared" si="9"/>
        <v>0</v>
      </c>
      <c r="AI226" s="78">
        <f t="shared" si="10"/>
        <v>0</v>
      </c>
      <c r="AJ226" s="73">
        <f t="shared" si="11"/>
        <v>-1.9909472581684411</v>
      </c>
    </row>
    <row r="227" spans="1:36" ht="15" x14ac:dyDescent="0.25">
      <c r="A227" s="38" t="s">
        <v>341</v>
      </c>
      <c r="B227" s="62" t="s">
        <v>66</v>
      </c>
      <c r="C227" s="62" t="s">
        <v>181</v>
      </c>
      <c r="D227" s="62"/>
      <c r="E227" s="63">
        <v>84</v>
      </c>
      <c r="F227" s="64">
        <v>9.5</v>
      </c>
      <c r="G227" s="64">
        <v>-1.1299752359519564</v>
      </c>
      <c r="H227" s="64">
        <v>25</v>
      </c>
      <c r="I227" s="64">
        <v>-0.68167524266443735</v>
      </c>
      <c r="J227" s="64">
        <v>34.6</v>
      </c>
      <c r="K227" s="64">
        <v>-1.0054120322508489</v>
      </c>
      <c r="L227" s="64">
        <v>0</v>
      </c>
      <c r="M227" s="64">
        <v>-1.4768514026142392</v>
      </c>
      <c r="N227" s="64">
        <v>112</v>
      </c>
      <c r="O227" s="64">
        <v>-1.2561902523200519</v>
      </c>
      <c r="P227" s="64">
        <v>144.80000000000001</v>
      </c>
      <c r="Q227" s="64">
        <v>1.1182360932260664</v>
      </c>
      <c r="R227" s="64">
        <v>146.1</v>
      </c>
      <c r="S227" s="64">
        <v>1.9778603381257036</v>
      </c>
      <c r="T227" s="64">
        <v>33.6</v>
      </c>
      <c r="U227" s="64">
        <v>-0.14074393256472403</v>
      </c>
      <c r="V227" s="65">
        <v>8.5000000000000006E-2</v>
      </c>
      <c r="W227" s="90">
        <v>22.85</v>
      </c>
      <c r="X227" s="75">
        <f t="shared" si="0"/>
        <v>0</v>
      </c>
      <c r="Y227" s="75">
        <f t="shared" si="1"/>
        <v>0</v>
      </c>
      <c r="Z227" s="75">
        <f t="shared" si="2"/>
        <v>0</v>
      </c>
      <c r="AA227" s="75">
        <f t="shared" si="3"/>
        <v>0</v>
      </c>
      <c r="AB227" s="75">
        <f t="shared" si="4"/>
        <v>0</v>
      </c>
      <c r="AC227" s="75">
        <f t="shared" si="5"/>
        <v>0</v>
      </c>
      <c r="AD227" s="75">
        <f t="shared" si="6"/>
        <v>0</v>
      </c>
      <c r="AE227" s="75">
        <f t="shared" si="7"/>
        <v>0</v>
      </c>
      <c r="AF227" s="75">
        <f t="shared" ref="AF227:AG227" si="231">IF(V$3="Yes",V227*V$4,0)</f>
        <v>0</v>
      </c>
      <c r="AG227" s="76">
        <f t="shared" si="231"/>
        <v>0</v>
      </c>
      <c r="AH227" s="77">
        <f t="shared" si="9"/>
        <v>0</v>
      </c>
      <c r="AI227" s="78">
        <f t="shared" si="10"/>
        <v>0</v>
      </c>
      <c r="AJ227" s="73">
        <f t="shared" si="11"/>
        <v>-2.0188880091907122</v>
      </c>
    </row>
    <row r="228" spans="1:36" ht="15" x14ac:dyDescent="0.25">
      <c r="A228" s="38" t="s">
        <v>407</v>
      </c>
      <c r="B228" s="62" t="s">
        <v>72</v>
      </c>
      <c r="C228" s="62" t="s">
        <v>191</v>
      </c>
      <c r="D228" s="62">
        <v>2</v>
      </c>
      <c r="E228" s="63">
        <v>84</v>
      </c>
      <c r="F228" s="64">
        <v>21.9</v>
      </c>
      <c r="G228" s="64">
        <v>7.6053112685412233E-2</v>
      </c>
      <c r="H228" s="64">
        <v>31.3</v>
      </c>
      <c r="I228" s="64">
        <v>-0.2287965795901328</v>
      </c>
      <c r="J228" s="64">
        <v>53.1</v>
      </c>
      <c r="K228" s="64">
        <v>-0.11976314324188973</v>
      </c>
      <c r="L228" s="64">
        <v>9.1999999999999993</v>
      </c>
      <c r="M228" s="64">
        <v>-0.5832425235981038</v>
      </c>
      <c r="N228" s="64">
        <v>172.4</v>
      </c>
      <c r="O228" s="64">
        <v>-0.12116977437313807</v>
      </c>
      <c r="P228" s="64">
        <v>52.5</v>
      </c>
      <c r="Q228" s="64">
        <v>-0.50706629441940587</v>
      </c>
      <c r="R228" s="64">
        <v>34.1</v>
      </c>
      <c r="S228" s="64">
        <v>-0.73912630528099066</v>
      </c>
      <c r="T228" s="64">
        <v>37.5</v>
      </c>
      <c r="U228" s="64">
        <v>6.6916233807305603E-2</v>
      </c>
      <c r="V228" s="65">
        <v>0.127</v>
      </c>
      <c r="W228" s="90">
        <v>15.15</v>
      </c>
      <c r="X228" s="75">
        <f t="shared" si="0"/>
        <v>0</v>
      </c>
      <c r="Y228" s="75">
        <f t="shared" si="1"/>
        <v>0</v>
      </c>
      <c r="Z228" s="75">
        <f t="shared" si="2"/>
        <v>0</v>
      </c>
      <c r="AA228" s="75">
        <f t="shared" si="3"/>
        <v>0</v>
      </c>
      <c r="AB228" s="75">
        <f t="shared" si="4"/>
        <v>0</v>
      </c>
      <c r="AC228" s="75">
        <f t="shared" si="5"/>
        <v>0</v>
      </c>
      <c r="AD228" s="75">
        <f t="shared" si="6"/>
        <v>0</v>
      </c>
      <c r="AE228" s="75">
        <f t="shared" si="7"/>
        <v>0</v>
      </c>
      <c r="AF228" s="75">
        <f t="shared" ref="AF228:AG228" si="232">IF(V$3="Yes",V228*V$4,0)</f>
        <v>0</v>
      </c>
      <c r="AG228" s="76">
        <f t="shared" si="232"/>
        <v>0</v>
      </c>
      <c r="AH228" s="77">
        <f t="shared" si="9"/>
        <v>0</v>
      </c>
      <c r="AI228" s="78">
        <f t="shared" si="10"/>
        <v>0</v>
      </c>
      <c r="AJ228" s="73">
        <f t="shared" si="11"/>
        <v>-2.0294480456975883</v>
      </c>
    </row>
    <row r="229" spans="1:36" ht="15" x14ac:dyDescent="0.25">
      <c r="A229" s="38" t="s">
        <v>459</v>
      </c>
      <c r="B229" s="62" t="s">
        <v>34</v>
      </c>
      <c r="C229" s="62" t="s">
        <v>179</v>
      </c>
      <c r="D229" s="62">
        <v>1</v>
      </c>
      <c r="E229" s="63">
        <v>84</v>
      </c>
      <c r="F229" s="64">
        <v>20</v>
      </c>
      <c r="G229" s="64">
        <v>-0.10874155363805553</v>
      </c>
      <c r="H229" s="64">
        <v>27.5</v>
      </c>
      <c r="I229" s="64">
        <v>-0.50196148747622127</v>
      </c>
      <c r="J229" s="64">
        <v>47.4</v>
      </c>
      <c r="K229" s="64">
        <v>-0.39263874688248784</v>
      </c>
      <c r="L229" s="64">
        <v>13.9</v>
      </c>
      <c r="M229" s="64">
        <v>-0.12672494410073021</v>
      </c>
      <c r="N229" s="64">
        <v>132.69999999999999</v>
      </c>
      <c r="O229" s="64">
        <v>-0.86720144613625849</v>
      </c>
      <c r="P229" s="64">
        <v>82.8</v>
      </c>
      <c r="Q229" s="64">
        <v>2.6483676822823723E-2</v>
      </c>
      <c r="R229" s="64">
        <v>43.3</v>
      </c>
      <c r="S229" s="64">
        <v>-0.51594525957258375</v>
      </c>
      <c r="T229" s="64">
        <v>28.7</v>
      </c>
      <c r="U229" s="64">
        <v>-0.40165029544240261</v>
      </c>
      <c r="V229" s="65">
        <v>0.151</v>
      </c>
      <c r="W229" s="90">
        <v>16</v>
      </c>
      <c r="X229" s="75">
        <f t="shared" si="0"/>
        <v>0</v>
      </c>
      <c r="Y229" s="75">
        <f t="shared" si="1"/>
        <v>0</v>
      </c>
      <c r="Z229" s="75">
        <f t="shared" si="2"/>
        <v>0</v>
      </c>
      <c r="AA229" s="75">
        <f t="shared" si="3"/>
        <v>0</v>
      </c>
      <c r="AB229" s="75">
        <f t="shared" si="4"/>
        <v>0</v>
      </c>
      <c r="AC229" s="75">
        <f t="shared" si="5"/>
        <v>0</v>
      </c>
      <c r="AD229" s="75">
        <f t="shared" si="6"/>
        <v>0</v>
      </c>
      <c r="AE229" s="75">
        <f t="shared" si="7"/>
        <v>0</v>
      </c>
      <c r="AF229" s="75">
        <f t="shared" ref="AF229:AG229" si="233">IF(V$3="Yes",V229*V$4,0)</f>
        <v>0</v>
      </c>
      <c r="AG229" s="76">
        <f t="shared" si="233"/>
        <v>0</v>
      </c>
      <c r="AH229" s="77">
        <f t="shared" si="9"/>
        <v>0</v>
      </c>
      <c r="AI229" s="78">
        <f t="shared" si="10"/>
        <v>0</v>
      </c>
      <c r="AJ229" s="73">
        <f t="shared" si="11"/>
        <v>-2.068691505599928</v>
      </c>
    </row>
    <row r="230" spans="1:36" ht="15" x14ac:dyDescent="0.25">
      <c r="A230" s="38" t="s">
        <v>437</v>
      </c>
      <c r="B230" s="62" t="s">
        <v>45</v>
      </c>
      <c r="C230" s="62" t="s">
        <v>186</v>
      </c>
      <c r="D230" s="62">
        <v>2</v>
      </c>
      <c r="E230" s="63">
        <v>84</v>
      </c>
      <c r="F230" s="64">
        <v>21.1</v>
      </c>
      <c r="G230" s="64">
        <v>-1.7551678718370932E-3</v>
      </c>
      <c r="H230" s="64">
        <v>22.1</v>
      </c>
      <c r="I230" s="64">
        <v>-0.89014319868276781</v>
      </c>
      <c r="J230" s="64">
        <v>43.2</v>
      </c>
      <c r="K230" s="64">
        <v>-0.59370498114398107</v>
      </c>
      <c r="L230" s="64">
        <v>11.3</v>
      </c>
      <c r="M230" s="64">
        <v>-0.37926658382268119</v>
      </c>
      <c r="N230" s="64">
        <v>187.8</v>
      </c>
      <c r="O230" s="64">
        <v>0.16822286404378956</v>
      </c>
      <c r="P230" s="64">
        <v>84</v>
      </c>
      <c r="Q230" s="64">
        <v>4.761436875320918E-2</v>
      </c>
      <c r="R230" s="64">
        <v>18.899999999999999</v>
      </c>
      <c r="S230" s="64">
        <v>-1.1078602068861849</v>
      </c>
      <c r="T230" s="64">
        <v>33.6</v>
      </c>
      <c r="U230" s="64">
        <v>-0.14074393256472403</v>
      </c>
      <c r="V230" s="65">
        <v>0.112</v>
      </c>
      <c r="W230" s="90">
        <v>16</v>
      </c>
      <c r="X230" s="75">
        <f t="shared" si="0"/>
        <v>0</v>
      </c>
      <c r="Y230" s="75">
        <f t="shared" si="1"/>
        <v>0</v>
      </c>
      <c r="Z230" s="75">
        <f t="shared" si="2"/>
        <v>0</v>
      </c>
      <c r="AA230" s="75">
        <f t="shared" si="3"/>
        <v>0</v>
      </c>
      <c r="AB230" s="75">
        <f t="shared" si="4"/>
        <v>0</v>
      </c>
      <c r="AC230" s="75">
        <f t="shared" si="5"/>
        <v>0</v>
      </c>
      <c r="AD230" s="75">
        <f t="shared" si="6"/>
        <v>0</v>
      </c>
      <c r="AE230" s="75">
        <f t="shared" si="7"/>
        <v>0</v>
      </c>
      <c r="AF230" s="75">
        <f t="shared" ref="AF230:AG230" si="234">IF(V$3="Yes",V230*V$4,0)</f>
        <v>0</v>
      </c>
      <c r="AG230" s="76">
        <f t="shared" si="234"/>
        <v>0</v>
      </c>
      <c r="AH230" s="77">
        <f t="shared" si="9"/>
        <v>0</v>
      </c>
      <c r="AI230" s="78">
        <f t="shared" si="10"/>
        <v>0</v>
      </c>
      <c r="AJ230" s="73">
        <f t="shared" si="11"/>
        <v>-2.0952655158226268</v>
      </c>
    </row>
    <row r="231" spans="1:36" ht="15" x14ac:dyDescent="0.25">
      <c r="A231" s="38" t="s">
        <v>527</v>
      </c>
      <c r="B231" s="62" t="s">
        <v>34</v>
      </c>
      <c r="C231" s="62" t="s">
        <v>203</v>
      </c>
      <c r="D231" s="62"/>
      <c r="E231" s="63">
        <v>84</v>
      </c>
      <c r="F231" s="64">
        <v>6.7</v>
      </c>
      <c r="G231" s="64">
        <v>-1.40230421790233</v>
      </c>
      <c r="H231" s="64">
        <v>17.7</v>
      </c>
      <c r="I231" s="64">
        <v>-1.2064394078140284</v>
      </c>
      <c r="J231" s="64">
        <v>24.4</v>
      </c>
      <c r="K231" s="64">
        <v>-1.4937157440287618</v>
      </c>
      <c r="L231" s="64">
        <v>0</v>
      </c>
      <c r="M231" s="64">
        <v>-1.4768514026142392</v>
      </c>
      <c r="N231" s="64">
        <v>98.1</v>
      </c>
      <c r="O231" s="64">
        <v>-1.5173952960859807</v>
      </c>
      <c r="P231" s="64">
        <v>345.5</v>
      </c>
      <c r="Q231" s="64">
        <v>4.6523443185830136</v>
      </c>
      <c r="R231" s="64">
        <v>44.3</v>
      </c>
      <c r="S231" s="64">
        <v>-0.49168645025645247</v>
      </c>
      <c r="T231" s="64">
        <v>42.9</v>
      </c>
      <c r="U231" s="64">
        <v>0.35444569493780786</v>
      </c>
      <c r="V231" s="65">
        <v>6.8000000000000005E-2</v>
      </c>
      <c r="W231" s="90">
        <v>13.35</v>
      </c>
      <c r="X231" s="75">
        <f t="shared" si="0"/>
        <v>0</v>
      </c>
      <c r="Y231" s="75">
        <f t="shared" si="1"/>
        <v>0</v>
      </c>
      <c r="Z231" s="75">
        <f t="shared" si="2"/>
        <v>0</v>
      </c>
      <c r="AA231" s="75">
        <f t="shared" si="3"/>
        <v>0</v>
      </c>
      <c r="AB231" s="75">
        <f t="shared" si="4"/>
        <v>0</v>
      </c>
      <c r="AC231" s="75">
        <f t="shared" si="5"/>
        <v>0</v>
      </c>
      <c r="AD231" s="75">
        <f t="shared" si="6"/>
        <v>0</v>
      </c>
      <c r="AE231" s="75">
        <f t="shared" si="7"/>
        <v>0</v>
      </c>
      <c r="AF231" s="75">
        <f t="shared" ref="AF231:AG231" si="235">IF(V$3="Yes",V231*V$4,0)</f>
        <v>0</v>
      </c>
      <c r="AG231" s="76">
        <f t="shared" si="235"/>
        <v>0</v>
      </c>
      <c r="AH231" s="77">
        <f t="shared" si="9"/>
        <v>0</v>
      </c>
      <c r="AI231" s="78">
        <f t="shared" si="10"/>
        <v>0</v>
      </c>
      <c r="AJ231" s="73">
        <f t="shared" si="11"/>
        <v>-2.1463138049743304</v>
      </c>
    </row>
    <row r="232" spans="1:36" ht="15" x14ac:dyDescent="0.25">
      <c r="A232" s="38" t="s">
        <v>324</v>
      </c>
      <c r="B232" s="62" t="s">
        <v>79</v>
      </c>
      <c r="C232" s="62" t="s">
        <v>181</v>
      </c>
      <c r="D232" s="62">
        <v>2</v>
      </c>
      <c r="E232" s="63">
        <v>84</v>
      </c>
      <c r="F232" s="64">
        <v>11.1</v>
      </c>
      <c r="G232" s="64">
        <v>-0.97435867483745719</v>
      </c>
      <c r="H232" s="64">
        <v>27.8</v>
      </c>
      <c r="I232" s="64">
        <v>-0.48039583685363546</v>
      </c>
      <c r="J232" s="64">
        <v>38.9</v>
      </c>
      <c r="K232" s="64">
        <v>-0.79955850669741535</v>
      </c>
      <c r="L232" s="64">
        <v>12.6</v>
      </c>
      <c r="M232" s="64">
        <v>-0.25299576396170587</v>
      </c>
      <c r="N232" s="64">
        <v>137</v>
      </c>
      <c r="O232" s="64">
        <v>-0.78639700813672664</v>
      </c>
      <c r="P232" s="64">
        <v>32.4</v>
      </c>
      <c r="Q232" s="64">
        <v>-0.86100538425336026</v>
      </c>
      <c r="R232" s="64">
        <v>123.8</v>
      </c>
      <c r="S232" s="64">
        <v>1.4368888903759776</v>
      </c>
      <c r="T232" s="64">
        <v>40.1</v>
      </c>
      <c r="U232" s="64">
        <v>0.20535634472199202</v>
      </c>
      <c r="V232" s="65">
        <v>8.1000000000000003E-2</v>
      </c>
      <c r="W232" s="90">
        <v>22</v>
      </c>
      <c r="X232" s="75">
        <f t="shared" si="0"/>
        <v>0</v>
      </c>
      <c r="Y232" s="75">
        <f t="shared" si="1"/>
        <v>0</v>
      </c>
      <c r="Z232" s="75">
        <f t="shared" si="2"/>
        <v>0</v>
      </c>
      <c r="AA232" s="75">
        <f t="shared" si="3"/>
        <v>0</v>
      </c>
      <c r="AB232" s="75">
        <f t="shared" si="4"/>
        <v>0</v>
      </c>
      <c r="AC232" s="75">
        <f t="shared" si="5"/>
        <v>0</v>
      </c>
      <c r="AD232" s="75">
        <f t="shared" si="6"/>
        <v>0</v>
      </c>
      <c r="AE232" s="75">
        <f t="shared" si="7"/>
        <v>0</v>
      </c>
      <c r="AF232" s="75">
        <f t="shared" ref="AF232:AG232" si="236">IF(V$3="Yes",V232*V$4,0)</f>
        <v>0</v>
      </c>
      <c r="AG232" s="76">
        <f t="shared" si="236"/>
        <v>0</v>
      </c>
      <c r="AH232" s="77">
        <f t="shared" si="9"/>
        <v>0</v>
      </c>
      <c r="AI232" s="78">
        <f t="shared" si="10"/>
        <v>0</v>
      </c>
      <c r="AJ232" s="73">
        <f t="shared" si="11"/>
        <v>-2.0985875721590861</v>
      </c>
    </row>
    <row r="233" spans="1:36" ht="15" x14ac:dyDescent="0.25">
      <c r="A233" s="38" t="s">
        <v>508</v>
      </c>
      <c r="B233" s="62" t="s">
        <v>41</v>
      </c>
      <c r="C233" s="62" t="s">
        <v>186</v>
      </c>
      <c r="D233" s="62">
        <v>2</v>
      </c>
      <c r="E233" s="63">
        <v>84</v>
      </c>
      <c r="F233" s="64">
        <v>17.899999999999999</v>
      </c>
      <c r="G233" s="64">
        <v>-0.31298829010083545</v>
      </c>
      <c r="H233" s="64">
        <v>18.3</v>
      </c>
      <c r="I233" s="64">
        <v>-1.1633081065688566</v>
      </c>
      <c r="J233" s="64">
        <v>36.200000000000003</v>
      </c>
      <c r="K233" s="64">
        <v>-0.92881537157980365</v>
      </c>
      <c r="L233" s="64">
        <v>7.4</v>
      </c>
      <c r="M233" s="64">
        <v>-0.7580790434056085</v>
      </c>
      <c r="N233" s="64">
        <v>135</v>
      </c>
      <c r="O233" s="64">
        <v>-0.82398046767139288</v>
      </c>
      <c r="P233" s="64">
        <v>172</v>
      </c>
      <c r="Q233" s="64">
        <v>1.5971984436481337</v>
      </c>
      <c r="R233" s="64">
        <v>46.7</v>
      </c>
      <c r="S233" s="64">
        <v>-0.43346530789773746</v>
      </c>
      <c r="T233" s="64">
        <v>31.1</v>
      </c>
      <c r="U233" s="64">
        <v>-0.27385942382884576</v>
      </c>
      <c r="V233" s="65">
        <v>0.13300000000000001</v>
      </c>
      <c r="W233" s="90">
        <v>14</v>
      </c>
      <c r="X233" s="75">
        <f t="shared" si="0"/>
        <v>0</v>
      </c>
      <c r="Y233" s="75">
        <f t="shared" si="1"/>
        <v>0</v>
      </c>
      <c r="Z233" s="75">
        <f t="shared" si="2"/>
        <v>0</v>
      </c>
      <c r="AA233" s="75">
        <f t="shared" si="3"/>
        <v>0</v>
      </c>
      <c r="AB233" s="75">
        <f t="shared" si="4"/>
        <v>0</v>
      </c>
      <c r="AC233" s="75">
        <f t="shared" si="5"/>
        <v>0</v>
      </c>
      <c r="AD233" s="75">
        <f t="shared" si="6"/>
        <v>0</v>
      </c>
      <c r="AE233" s="75">
        <f t="shared" si="7"/>
        <v>0</v>
      </c>
      <c r="AF233" s="75">
        <f t="shared" ref="AF233:AG233" si="237">IF(V$3="Yes",V233*V$4,0)</f>
        <v>0</v>
      </c>
      <c r="AG233" s="76">
        <f t="shared" si="237"/>
        <v>0</v>
      </c>
      <c r="AH233" s="77">
        <f t="shared" si="9"/>
        <v>0</v>
      </c>
      <c r="AI233" s="78">
        <f t="shared" si="10"/>
        <v>0</v>
      </c>
      <c r="AJ233" s="73">
        <f t="shared" si="11"/>
        <v>-2.1181028189219813</v>
      </c>
    </row>
    <row r="234" spans="1:36" ht="15" x14ac:dyDescent="0.25">
      <c r="A234" s="38" t="s">
        <v>440</v>
      </c>
      <c r="B234" s="62" t="s">
        <v>28</v>
      </c>
      <c r="C234" s="62" t="s">
        <v>196</v>
      </c>
      <c r="D234" s="62">
        <v>2</v>
      </c>
      <c r="E234" s="63">
        <v>84</v>
      </c>
      <c r="F234" s="64">
        <v>24.8</v>
      </c>
      <c r="G234" s="64">
        <v>0.3581081297054422</v>
      </c>
      <c r="H234" s="64">
        <v>24.9</v>
      </c>
      <c r="I234" s="64">
        <v>-0.68886379287196597</v>
      </c>
      <c r="J234" s="64">
        <v>49.7</v>
      </c>
      <c r="K234" s="64">
        <v>-0.28253104716786054</v>
      </c>
      <c r="L234" s="64">
        <v>11.2</v>
      </c>
      <c r="M234" s="64">
        <v>-0.38897972381198725</v>
      </c>
      <c r="N234" s="64">
        <v>183.1</v>
      </c>
      <c r="O234" s="64">
        <v>7.9901734137324501E-2</v>
      </c>
      <c r="P234" s="64">
        <v>48.9</v>
      </c>
      <c r="Q234" s="64">
        <v>-0.570458370210562</v>
      </c>
      <c r="R234" s="64">
        <v>20.100000000000001</v>
      </c>
      <c r="S234" s="64">
        <v>-1.0787496357068274</v>
      </c>
      <c r="T234" s="64">
        <v>19.2</v>
      </c>
      <c r="U234" s="64">
        <v>-0.90748916224606446</v>
      </c>
      <c r="V234" s="65">
        <v>0.13600000000000001</v>
      </c>
      <c r="W234" s="90">
        <v>16.100000000000001</v>
      </c>
      <c r="X234" s="75">
        <f t="shared" si="0"/>
        <v>0</v>
      </c>
      <c r="Y234" s="75">
        <f t="shared" si="1"/>
        <v>0</v>
      </c>
      <c r="Z234" s="75">
        <f t="shared" si="2"/>
        <v>0</v>
      </c>
      <c r="AA234" s="75">
        <f t="shared" si="3"/>
        <v>0</v>
      </c>
      <c r="AB234" s="75">
        <f t="shared" si="4"/>
        <v>0</v>
      </c>
      <c r="AC234" s="75">
        <f t="shared" si="5"/>
        <v>0</v>
      </c>
      <c r="AD234" s="75">
        <f t="shared" si="6"/>
        <v>0</v>
      </c>
      <c r="AE234" s="75">
        <f t="shared" si="7"/>
        <v>0</v>
      </c>
      <c r="AF234" s="75">
        <f t="shared" ref="AF234:AG234" si="238">IF(V$3="Yes",V234*V$4,0)</f>
        <v>0</v>
      </c>
      <c r="AG234" s="76">
        <f t="shared" si="238"/>
        <v>0</v>
      </c>
      <c r="AH234" s="77">
        <f t="shared" si="9"/>
        <v>0</v>
      </c>
      <c r="AI234" s="78">
        <f t="shared" si="10"/>
        <v>0</v>
      </c>
      <c r="AJ234" s="73">
        <f t="shared" si="11"/>
        <v>-2.1272080175774915</v>
      </c>
    </row>
    <row r="235" spans="1:36" ht="15" x14ac:dyDescent="0.25">
      <c r="A235" s="38" t="s">
        <v>400</v>
      </c>
      <c r="B235" s="62" t="s">
        <v>70</v>
      </c>
      <c r="C235" s="62" t="s">
        <v>181</v>
      </c>
      <c r="D235" s="62">
        <v>2</v>
      </c>
      <c r="E235" s="63">
        <v>84</v>
      </c>
      <c r="F235" s="64">
        <v>5.5</v>
      </c>
      <c r="G235" s="64">
        <v>-1.5190166387382043</v>
      </c>
      <c r="H235" s="64">
        <v>31.5</v>
      </c>
      <c r="I235" s="64">
        <v>-0.21441947917507545</v>
      </c>
      <c r="J235" s="64">
        <v>37</v>
      </c>
      <c r="K235" s="64">
        <v>-0.89051704124428122</v>
      </c>
      <c r="L235" s="64">
        <v>15.5</v>
      </c>
      <c r="M235" s="64">
        <v>2.8685295728163081E-2</v>
      </c>
      <c r="N235" s="64">
        <v>117.1</v>
      </c>
      <c r="O235" s="64">
        <v>-1.1603524305066535</v>
      </c>
      <c r="P235" s="64">
        <v>117.6</v>
      </c>
      <c r="Q235" s="64">
        <v>0.63927374280399851</v>
      </c>
      <c r="R235" s="64">
        <v>77.400000000000006</v>
      </c>
      <c r="S235" s="64">
        <v>0.31128013810749039</v>
      </c>
      <c r="T235" s="64">
        <v>37.5</v>
      </c>
      <c r="U235" s="64">
        <v>6.6916233807305603E-2</v>
      </c>
      <c r="V235" s="65">
        <v>4.7E-2</v>
      </c>
      <c r="W235" s="90">
        <v>21.7</v>
      </c>
      <c r="X235" s="75">
        <f t="shared" si="0"/>
        <v>0</v>
      </c>
      <c r="Y235" s="75">
        <f t="shared" si="1"/>
        <v>0</v>
      </c>
      <c r="Z235" s="75">
        <f t="shared" si="2"/>
        <v>0</v>
      </c>
      <c r="AA235" s="75">
        <f t="shared" si="3"/>
        <v>0</v>
      </c>
      <c r="AB235" s="75">
        <f t="shared" si="4"/>
        <v>0</v>
      </c>
      <c r="AC235" s="75">
        <f t="shared" si="5"/>
        <v>0</v>
      </c>
      <c r="AD235" s="75">
        <f t="shared" si="6"/>
        <v>0</v>
      </c>
      <c r="AE235" s="75">
        <f t="shared" si="7"/>
        <v>0</v>
      </c>
      <c r="AF235" s="75">
        <f t="shared" ref="AF235:AG235" si="239">IF(V$3="Yes",V235*V$4,0)</f>
        <v>0</v>
      </c>
      <c r="AG235" s="76">
        <f t="shared" si="239"/>
        <v>0</v>
      </c>
      <c r="AH235" s="77">
        <f t="shared" si="9"/>
        <v>0</v>
      </c>
      <c r="AI235" s="78">
        <f t="shared" si="10"/>
        <v>0</v>
      </c>
      <c r="AJ235" s="73">
        <f t="shared" si="11"/>
        <v>-2.158637894172434</v>
      </c>
    </row>
    <row r="236" spans="1:36" ht="15" x14ac:dyDescent="0.25">
      <c r="A236" s="38" t="s">
        <v>391</v>
      </c>
      <c r="B236" s="62" t="s">
        <v>43</v>
      </c>
      <c r="C236" s="62" t="s">
        <v>153</v>
      </c>
      <c r="D236" s="62">
        <v>2</v>
      </c>
      <c r="E236" s="63">
        <v>84</v>
      </c>
      <c r="F236" s="64">
        <v>19.399999999999999</v>
      </c>
      <c r="G236" s="64">
        <v>-0.16709776405599269</v>
      </c>
      <c r="H236" s="64">
        <v>22</v>
      </c>
      <c r="I236" s="64">
        <v>-0.89733174889029654</v>
      </c>
      <c r="J236" s="64">
        <v>41.4</v>
      </c>
      <c r="K236" s="64">
        <v>-0.67987622439890727</v>
      </c>
      <c r="L236" s="64">
        <v>6</v>
      </c>
      <c r="M236" s="64">
        <v>-0.89406300325589005</v>
      </c>
      <c r="N236" s="64">
        <v>168.6</v>
      </c>
      <c r="O236" s="64">
        <v>-0.19257834748900388</v>
      </c>
      <c r="P236" s="64">
        <v>104.6</v>
      </c>
      <c r="Q236" s="64">
        <v>0.41035791355815737</v>
      </c>
      <c r="R236" s="64">
        <v>49.9</v>
      </c>
      <c r="S236" s="64">
        <v>-0.35583711808611773</v>
      </c>
      <c r="T236" s="64">
        <v>38.4</v>
      </c>
      <c r="U236" s="64">
        <v>0.11483781066238924</v>
      </c>
      <c r="V236" s="65">
        <v>0.115</v>
      </c>
      <c r="W236" s="90">
        <v>17.2</v>
      </c>
      <c r="X236" s="75">
        <f t="shared" si="0"/>
        <v>0</v>
      </c>
      <c r="Y236" s="75">
        <f t="shared" si="1"/>
        <v>0</v>
      </c>
      <c r="Z236" s="75">
        <f t="shared" si="2"/>
        <v>0</v>
      </c>
      <c r="AA236" s="75">
        <f t="shared" si="3"/>
        <v>0</v>
      </c>
      <c r="AB236" s="75">
        <f t="shared" si="4"/>
        <v>0</v>
      </c>
      <c r="AC236" s="75">
        <f t="shared" si="5"/>
        <v>0</v>
      </c>
      <c r="AD236" s="75">
        <f t="shared" si="6"/>
        <v>0</v>
      </c>
      <c r="AE236" s="75">
        <f t="shared" si="7"/>
        <v>0</v>
      </c>
      <c r="AF236" s="75">
        <f t="shared" ref="AF236:AG236" si="240">IF(V$3="Yes",V236*V$4,0)</f>
        <v>0</v>
      </c>
      <c r="AG236" s="76">
        <f t="shared" si="240"/>
        <v>0</v>
      </c>
      <c r="AH236" s="77">
        <f t="shared" si="9"/>
        <v>0</v>
      </c>
      <c r="AI236" s="78">
        <f t="shared" si="10"/>
        <v>0</v>
      </c>
      <c r="AJ236" s="73">
        <f t="shared" si="11"/>
        <v>-2.2081182244975359</v>
      </c>
    </row>
    <row r="237" spans="1:36" ht="15" x14ac:dyDescent="0.25">
      <c r="A237" s="38" t="s">
        <v>386</v>
      </c>
      <c r="B237" s="62" t="s">
        <v>81</v>
      </c>
      <c r="C237" s="62" t="s">
        <v>181</v>
      </c>
      <c r="D237" s="62">
        <v>2</v>
      </c>
      <c r="E237" s="63">
        <v>84</v>
      </c>
      <c r="F237" s="64">
        <v>5.9</v>
      </c>
      <c r="G237" s="64">
        <v>-1.4801124984595795</v>
      </c>
      <c r="H237" s="64">
        <v>29</v>
      </c>
      <c r="I237" s="64">
        <v>-0.39413323436329151</v>
      </c>
      <c r="J237" s="64">
        <v>34.9</v>
      </c>
      <c r="K237" s="64">
        <v>-0.99105015837502819</v>
      </c>
      <c r="L237" s="64">
        <v>9.5</v>
      </c>
      <c r="M237" s="64">
        <v>-0.55410310363018622</v>
      </c>
      <c r="N237" s="64">
        <v>111</v>
      </c>
      <c r="O237" s="64">
        <v>-1.2749819820873847</v>
      </c>
      <c r="P237" s="64">
        <v>112.5</v>
      </c>
      <c r="Q237" s="64">
        <v>0.54946830209986086</v>
      </c>
      <c r="R237" s="64">
        <v>119</v>
      </c>
      <c r="S237" s="64">
        <v>1.3204466056585482</v>
      </c>
      <c r="T237" s="64">
        <v>47.7</v>
      </c>
      <c r="U237" s="64">
        <v>0.61002743816492111</v>
      </c>
      <c r="V237" s="65">
        <v>5.2999999999999999E-2</v>
      </c>
      <c r="W237" s="90">
        <v>22</v>
      </c>
      <c r="X237" s="75">
        <f t="shared" si="0"/>
        <v>0</v>
      </c>
      <c r="Y237" s="75">
        <f t="shared" si="1"/>
        <v>0</v>
      </c>
      <c r="Z237" s="75">
        <f t="shared" si="2"/>
        <v>0</v>
      </c>
      <c r="AA237" s="75">
        <f t="shared" si="3"/>
        <v>0</v>
      </c>
      <c r="AB237" s="75">
        <f t="shared" si="4"/>
        <v>0</v>
      </c>
      <c r="AC237" s="75">
        <f t="shared" si="5"/>
        <v>0</v>
      </c>
      <c r="AD237" s="75">
        <f t="shared" si="6"/>
        <v>0</v>
      </c>
      <c r="AE237" s="75">
        <f t="shared" si="7"/>
        <v>0</v>
      </c>
      <c r="AF237" s="75">
        <f t="shared" ref="AF237:AG237" si="241">IF(V$3="Yes",V237*V$4,0)</f>
        <v>0</v>
      </c>
      <c r="AG237" s="76">
        <f t="shared" si="241"/>
        <v>0</v>
      </c>
      <c r="AH237" s="77">
        <f t="shared" si="9"/>
        <v>0</v>
      </c>
      <c r="AI237" s="78">
        <f t="shared" si="10"/>
        <v>0</v>
      </c>
      <c r="AJ237" s="73">
        <f t="shared" si="11"/>
        <v>-2.2238289617668503</v>
      </c>
    </row>
    <row r="238" spans="1:36" ht="15" x14ac:dyDescent="0.25">
      <c r="A238" s="38" t="s">
        <v>328</v>
      </c>
      <c r="B238" s="62" t="s">
        <v>72</v>
      </c>
      <c r="C238" s="62" t="s">
        <v>181</v>
      </c>
      <c r="D238" s="62"/>
      <c r="E238" s="63">
        <v>84</v>
      </c>
      <c r="F238" s="64">
        <v>8.1999999999999993</v>
      </c>
      <c r="G238" s="64">
        <v>-1.2564136918574871</v>
      </c>
      <c r="H238" s="64">
        <v>33.200000000000003</v>
      </c>
      <c r="I238" s="64">
        <v>-9.2214125647088321E-2</v>
      </c>
      <c r="J238" s="64">
        <v>41.4</v>
      </c>
      <c r="K238" s="64">
        <v>-0.67987622439890727</v>
      </c>
      <c r="L238" s="64">
        <v>4.7</v>
      </c>
      <c r="M238" s="64">
        <v>-1.0203338231168655</v>
      </c>
      <c r="N238" s="64">
        <v>132</v>
      </c>
      <c r="O238" s="64">
        <v>-0.88035565697339169</v>
      </c>
      <c r="P238" s="64">
        <v>112.2</v>
      </c>
      <c r="Q238" s="64">
        <v>0.54418562911726476</v>
      </c>
      <c r="R238" s="64">
        <v>99.1</v>
      </c>
      <c r="S238" s="64">
        <v>0.83769630026753705</v>
      </c>
      <c r="T238" s="64">
        <v>52.5</v>
      </c>
      <c r="U238" s="64">
        <v>0.8656091813920348</v>
      </c>
      <c r="V238" s="65">
        <v>6.2E-2</v>
      </c>
      <c r="W238" s="90">
        <v>22.85</v>
      </c>
      <c r="X238" s="75">
        <f t="shared" si="0"/>
        <v>0</v>
      </c>
      <c r="Y238" s="75">
        <f t="shared" si="1"/>
        <v>0</v>
      </c>
      <c r="Z238" s="75">
        <f t="shared" si="2"/>
        <v>0</v>
      </c>
      <c r="AA238" s="75">
        <f t="shared" si="3"/>
        <v>0</v>
      </c>
      <c r="AB238" s="75">
        <f t="shared" si="4"/>
        <v>0</v>
      </c>
      <c r="AC238" s="75">
        <f t="shared" si="5"/>
        <v>0</v>
      </c>
      <c r="AD238" s="75">
        <f t="shared" si="6"/>
        <v>0</v>
      </c>
      <c r="AE238" s="75">
        <f t="shared" si="7"/>
        <v>0</v>
      </c>
      <c r="AF238" s="75">
        <f t="shared" ref="AF238:AG238" si="242">IF(V$3="Yes",V238*V$4,0)</f>
        <v>0</v>
      </c>
      <c r="AG238" s="76">
        <f t="shared" si="242"/>
        <v>0</v>
      </c>
      <c r="AH238" s="77">
        <f t="shared" si="9"/>
        <v>0</v>
      </c>
      <c r="AI238" s="78">
        <f t="shared" si="10"/>
        <v>0</v>
      </c>
      <c r="AJ238" s="73">
        <f t="shared" si="11"/>
        <v>-2.233298312645946</v>
      </c>
    </row>
    <row r="239" spans="1:36" ht="15" x14ac:dyDescent="0.25">
      <c r="A239" s="38" t="s">
        <v>362</v>
      </c>
      <c r="B239" s="62" t="s">
        <v>70</v>
      </c>
      <c r="C239" s="62" t="s">
        <v>191</v>
      </c>
      <c r="D239" s="62">
        <v>2</v>
      </c>
      <c r="E239" s="63">
        <v>84</v>
      </c>
      <c r="F239" s="64">
        <v>19.3</v>
      </c>
      <c r="G239" s="64">
        <v>-0.17682379912564861</v>
      </c>
      <c r="H239" s="64">
        <v>35.5</v>
      </c>
      <c r="I239" s="64">
        <v>7.3122529126070368E-2</v>
      </c>
      <c r="J239" s="64">
        <v>54.8</v>
      </c>
      <c r="K239" s="64">
        <v>-3.8379191278904164E-2</v>
      </c>
      <c r="L239" s="64">
        <v>14.5</v>
      </c>
      <c r="M239" s="64">
        <v>-6.8446104164895133E-2</v>
      </c>
      <c r="N239" s="64">
        <v>152.1</v>
      </c>
      <c r="O239" s="64">
        <v>-0.50264188864999848</v>
      </c>
      <c r="P239" s="64">
        <v>21.2</v>
      </c>
      <c r="Q239" s="64">
        <v>-1.0582251756036234</v>
      </c>
      <c r="R239" s="64">
        <v>37.799999999999997</v>
      </c>
      <c r="S239" s="64">
        <v>-0.64936871081130521</v>
      </c>
      <c r="T239" s="64">
        <v>22.7</v>
      </c>
      <c r="U239" s="64">
        <v>-0.72112747447629433</v>
      </c>
      <c r="V239" s="65">
        <v>0.127</v>
      </c>
      <c r="W239" s="90">
        <v>15.75</v>
      </c>
      <c r="X239" s="75">
        <f t="shared" si="0"/>
        <v>0</v>
      </c>
      <c r="Y239" s="75">
        <f t="shared" si="1"/>
        <v>0</v>
      </c>
      <c r="Z239" s="75">
        <f t="shared" si="2"/>
        <v>0</v>
      </c>
      <c r="AA239" s="75">
        <f t="shared" si="3"/>
        <v>0</v>
      </c>
      <c r="AB239" s="75">
        <f t="shared" si="4"/>
        <v>0</v>
      </c>
      <c r="AC239" s="75">
        <f t="shared" si="5"/>
        <v>0</v>
      </c>
      <c r="AD239" s="75">
        <f t="shared" si="6"/>
        <v>0</v>
      </c>
      <c r="AE239" s="75">
        <f t="shared" si="7"/>
        <v>0</v>
      </c>
      <c r="AF239" s="75">
        <f t="shared" ref="AF239:AG239" si="243">IF(V$3="Yes",V239*V$4,0)</f>
        <v>0</v>
      </c>
      <c r="AG239" s="76">
        <f t="shared" si="243"/>
        <v>0</v>
      </c>
      <c r="AH239" s="77">
        <f t="shared" si="9"/>
        <v>0</v>
      </c>
      <c r="AI239" s="78">
        <f t="shared" si="10"/>
        <v>0</v>
      </c>
      <c r="AJ239" s="73">
        <f t="shared" si="11"/>
        <v>-2.2361507509169618</v>
      </c>
    </row>
    <row r="240" spans="1:36" ht="15" x14ac:dyDescent="0.25">
      <c r="A240" s="38" t="s">
        <v>458</v>
      </c>
      <c r="B240" s="62" t="s">
        <v>72</v>
      </c>
      <c r="C240" s="62" t="s">
        <v>153</v>
      </c>
      <c r="D240" s="62">
        <v>2</v>
      </c>
      <c r="E240" s="63">
        <v>84</v>
      </c>
      <c r="F240" s="64">
        <v>18.899999999999999</v>
      </c>
      <c r="G240" s="64">
        <v>-0.21572793940427362</v>
      </c>
      <c r="H240" s="64">
        <v>19.3</v>
      </c>
      <c r="I240" s="64">
        <v>-1.09142260449357</v>
      </c>
      <c r="J240" s="64">
        <v>38.200000000000003</v>
      </c>
      <c r="K240" s="64">
        <v>-0.83306954574099745</v>
      </c>
      <c r="L240" s="64">
        <v>6</v>
      </c>
      <c r="M240" s="64">
        <v>-0.89406300325589005</v>
      </c>
      <c r="N240" s="64">
        <v>129.80000000000001</v>
      </c>
      <c r="O240" s="64">
        <v>-0.92169746246152418</v>
      </c>
      <c r="P240" s="64">
        <v>162.4</v>
      </c>
      <c r="Q240" s="64">
        <v>1.428152908205051</v>
      </c>
      <c r="R240" s="64">
        <v>50.3</v>
      </c>
      <c r="S240" s="64">
        <v>-0.34613359435966534</v>
      </c>
      <c r="T240" s="64">
        <v>34.5</v>
      </c>
      <c r="U240" s="64">
        <v>-9.2822355709640383E-2</v>
      </c>
      <c r="V240" s="65">
        <v>0.14599999999999999</v>
      </c>
      <c r="W240" s="90">
        <v>16.55</v>
      </c>
      <c r="X240" s="75">
        <f t="shared" si="0"/>
        <v>0</v>
      </c>
      <c r="Y240" s="75">
        <f t="shared" si="1"/>
        <v>0</v>
      </c>
      <c r="Z240" s="75">
        <f t="shared" si="2"/>
        <v>0</v>
      </c>
      <c r="AA240" s="75">
        <f t="shared" si="3"/>
        <v>0</v>
      </c>
      <c r="AB240" s="75">
        <f t="shared" si="4"/>
        <v>0</v>
      </c>
      <c r="AC240" s="75">
        <f t="shared" si="5"/>
        <v>0</v>
      </c>
      <c r="AD240" s="75">
        <f t="shared" si="6"/>
        <v>0</v>
      </c>
      <c r="AE240" s="75">
        <f t="shared" si="7"/>
        <v>0</v>
      </c>
      <c r="AF240" s="75">
        <f t="shared" ref="AF240:AG240" si="244">IF(V$3="Yes",V240*V$4,0)</f>
        <v>0</v>
      </c>
      <c r="AG240" s="76">
        <f t="shared" si="244"/>
        <v>0</v>
      </c>
      <c r="AH240" s="77">
        <f t="shared" si="9"/>
        <v>0</v>
      </c>
      <c r="AI240" s="78">
        <f t="shared" si="10"/>
        <v>0</v>
      </c>
      <c r="AJ240" s="73">
        <f t="shared" si="11"/>
        <v>-2.2600727214204275</v>
      </c>
    </row>
    <row r="241" spans="1:36" ht="15" x14ac:dyDescent="0.25">
      <c r="A241" s="38" t="s">
        <v>536</v>
      </c>
      <c r="B241" s="62" t="s">
        <v>25</v>
      </c>
      <c r="C241" s="62" t="s">
        <v>191</v>
      </c>
      <c r="D241" s="62"/>
      <c r="E241" s="63">
        <v>84</v>
      </c>
      <c r="F241" s="64">
        <v>13.8</v>
      </c>
      <c r="G241" s="64">
        <v>-0.71175572795673969</v>
      </c>
      <c r="H241" s="64">
        <v>12.7</v>
      </c>
      <c r="I241" s="64">
        <v>-1.5658669181904608</v>
      </c>
      <c r="J241" s="64">
        <v>26.6</v>
      </c>
      <c r="K241" s="64">
        <v>-1.3883953356060745</v>
      </c>
      <c r="L241" s="64">
        <v>0</v>
      </c>
      <c r="M241" s="64">
        <v>-1.4768514026142392</v>
      </c>
      <c r="N241" s="64">
        <v>106</v>
      </c>
      <c r="O241" s="64">
        <v>-1.3689406309240499</v>
      </c>
      <c r="P241" s="64">
        <v>272.2</v>
      </c>
      <c r="Q241" s="64">
        <v>3.3616112198353094</v>
      </c>
      <c r="R241" s="64">
        <v>66.3</v>
      </c>
      <c r="S241" s="64">
        <v>4.2007354698434002E-2</v>
      </c>
      <c r="T241" s="64">
        <v>60.2</v>
      </c>
      <c r="U241" s="64">
        <v>1.2756048944855292</v>
      </c>
      <c r="V241" s="65">
        <v>0.13</v>
      </c>
      <c r="W241" s="90">
        <v>14.2</v>
      </c>
      <c r="X241" s="75">
        <f t="shared" si="0"/>
        <v>0</v>
      </c>
      <c r="Y241" s="75">
        <f t="shared" si="1"/>
        <v>0</v>
      </c>
      <c r="Z241" s="75">
        <f t="shared" si="2"/>
        <v>0</v>
      </c>
      <c r="AA241" s="75">
        <f t="shared" si="3"/>
        <v>0</v>
      </c>
      <c r="AB241" s="75">
        <f t="shared" si="4"/>
        <v>0</v>
      </c>
      <c r="AC241" s="75">
        <f t="shared" si="5"/>
        <v>0</v>
      </c>
      <c r="AD241" s="75">
        <f t="shared" si="6"/>
        <v>0</v>
      </c>
      <c r="AE241" s="75">
        <f t="shared" si="7"/>
        <v>0</v>
      </c>
      <c r="AF241" s="75">
        <f t="shared" ref="AF241:AG241" si="245">IF(V$3="Yes",V241*V$4,0)</f>
        <v>0</v>
      </c>
      <c r="AG241" s="76">
        <f t="shared" si="245"/>
        <v>0</v>
      </c>
      <c r="AH241" s="77">
        <f t="shared" si="9"/>
        <v>0</v>
      </c>
      <c r="AI241" s="78">
        <f t="shared" si="10"/>
        <v>0</v>
      </c>
      <c r="AJ241" s="73">
        <f t="shared" si="11"/>
        <v>-2.2790186756622188</v>
      </c>
    </row>
    <row r="242" spans="1:36" ht="15" x14ac:dyDescent="0.25">
      <c r="A242" s="38" t="s">
        <v>453</v>
      </c>
      <c r="B242" s="62" t="s">
        <v>49</v>
      </c>
      <c r="C242" s="62" t="s">
        <v>186</v>
      </c>
      <c r="D242" s="62">
        <v>2</v>
      </c>
      <c r="E242" s="63">
        <v>84</v>
      </c>
      <c r="F242" s="64">
        <v>17.100000000000001</v>
      </c>
      <c r="G242" s="64">
        <v>-0.39079657065808476</v>
      </c>
      <c r="H242" s="64">
        <v>23</v>
      </c>
      <c r="I242" s="64">
        <v>-0.82544624681501</v>
      </c>
      <c r="J242" s="64">
        <v>40.1</v>
      </c>
      <c r="K242" s="64">
        <v>-0.74211101119413114</v>
      </c>
      <c r="L242" s="64">
        <v>7.9</v>
      </c>
      <c r="M242" s="64">
        <v>-0.70951334345907935</v>
      </c>
      <c r="N242" s="64">
        <v>116.9</v>
      </c>
      <c r="O242" s="64">
        <v>-1.16411077646012</v>
      </c>
      <c r="P242" s="64">
        <v>163.4</v>
      </c>
      <c r="Q242" s="64">
        <v>1.4457618181470389</v>
      </c>
      <c r="R242" s="64">
        <v>47.1</v>
      </c>
      <c r="S242" s="64">
        <v>-0.42376178417128507</v>
      </c>
      <c r="T242" s="64">
        <v>46.4</v>
      </c>
      <c r="U242" s="64">
        <v>0.54080738270757833</v>
      </c>
      <c r="V242" s="65">
        <v>0.14599999999999999</v>
      </c>
      <c r="W242" s="90">
        <v>15.2</v>
      </c>
      <c r="X242" s="75">
        <f t="shared" si="0"/>
        <v>0</v>
      </c>
      <c r="Y242" s="75">
        <f t="shared" si="1"/>
        <v>0</v>
      </c>
      <c r="Z242" s="75">
        <f t="shared" si="2"/>
        <v>0</v>
      </c>
      <c r="AA242" s="75">
        <f t="shared" si="3"/>
        <v>0</v>
      </c>
      <c r="AB242" s="75">
        <f t="shared" si="4"/>
        <v>0</v>
      </c>
      <c r="AC242" s="75">
        <f t="shared" si="5"/>
        <v>0</v>
      </c>
      <c r="AD242" s="75">
        <f t="shared" si="6"/>
        <v>0</v>
      </c>
      <c r="AE242" s="75">
        <f t="shared" si="7"/>
        <v>0</v>
      </c>
      <c r="AF242" s="75">
        <f t="shared" ref="AF242:AG242" si="246">IF(V$3="Yes",V242*V$4,0)</f>
        <v>0</v>
      </c>
      <c r="AG242" s="76">
        <f t="shared" si="246"/>
        <v>0</v>
      </c>
      <c r="AH242" s="77">
        <f t="shared" si="9"/>
        <v>0</v>
      </c>
      <c r="AI242" s="78">
        <f t="shared" si="10"/>
        <v>0</v>
      </c>
      <c r="AJ242" s="73">
        <f t="shared" si="11"/>
        <v>-2.280097898225832</v>
      </c>
    </row>
    <row r="243" spans="1:36" ht="15" x14ac:dyDescent="0.25">
      <c r="A243" s="38" t="s">
        <v>473</v>
      </c>
      <c r="B243" s="62" t="s">
        <v>70</v>
      </c>
      <c r="C243" s="62" t="s">
        <v>153</v>
      </c>
      <c r="D243" s="62">
        <v>2</v>
      </c>
      <c r="E243" s="63">
        <v>84</v>
      </c>
      <c r="F243" s="64">
        <v>23.7</v>
      </c>
      <c r="G243" s="64">
        <v>0.2511217439392241</v>
      </c>
      <c r="H243" s="64">
        <v>26.4</v>
      </c>
      <c r="I243" s="64">
        <v>-0.58103553975903621</v>
      </c>
      <c r="J243" s="64">
        <v>50.1</v>
      </c>
      <c r="K243" s="64">
        <v>-0.2633818820000991</v>
      </c>
      <c r="L243" s="64">
        <v>10.9</v>
      </c>
      <c r="M243" s="64">
        <v>-0.41811914377990467</v>
      </c>
      <c r="N243" s="64">
        <v>152.5</v>
      </c>
      <c r="O243" s="64">
        <v>-0.49512519674306521</v>
      </c>
      <c r="P243" s="64">
        <v>29.1</v>
      </c>
      <c r="Q243" s="64">
        <v>-0.91911478706191985</v>
      </c>
      <c r="R243" s="64">
        <v>55.5</v>
      </c>
      <c r="S243" s="64">
        <v>-0.21998778591578297</v>
      </c>
      <c r="T243" s="64">
        <v>24.4</v>
      </c>
      <c r="U243" s="64">
        <v>-0.6306089404166918</v>
      </c>
      <c r="V243" s="65">
        <v>0.155</v>
      </c>
      <c r="W243" s="90">
        <v>16.100000000000001</v>
      </c>
      <c r="X243" s="75">
        <f t="shared" si="0"/>
        <v>0</v>
      </c>
      <c r="Y243" s="75">
        <f t="shared" si="1"/>
        <v>0</v>
      </c>
      <c r="Z243" s="75">
        <f t="shared" si="2"/>
        <v>0</v>
      </c>
      <c r="AA243" s="75">
        <f t="shared" si="3"/>
        <v>0</v>
      </c>
      <c r="AB243" s="75">
        <f t="shared" si="4"/>
        <v>0</v>
      </c>
      <c r="AC243" s="75">
        <f t="shared" si="5"/>
        <v>0</v>
      </c>
      <c r="AD243" s="75">
        <f t="shared" si="6"/>
        <v>0</v>
      </c>
      <c r="AE243" s="75">
        <f t="shared" si="7"/>
        <v>0</v>
      </c>
      <c r="AF243" s="75">
        <f t="shared" ref="AF243:AG243" si="247">IF(V$3="Yes",V243*V$4,0)</f>
        <v>0</v>
      </c>
      <c r="AG243" s="76">
        <f t="shared" si="247"/>
        <v>0</v>
      </c>
      <c r="AH243" s="77">
        <f t="shared" si="9"/>
        <v>0</v>
      </c>
      <c r="AI243" s="78">
        <f t="shared" si="10"/>
        <v>0</v>
      </c>
      <c r="AJ243" s="73">
        <f t="shared" si="11"/>
        <v>-2.2850501920067825</v>
      </c>
    </row>
    <row r="244" spans="1:36" ht="15" x14ac:dyDescent="0.25">
      <c r="A244" s="38" t="s">
        <v>511</v>
      </c>
      <c r="B244" s="62" t="s">
        <v>68</v>
      </c>
      <c r="C244" s="62" t="s">
        <v>183</v>
      </c>
      <c r="D244" s="62"/>
      <c r="E244" s="63">
        <v>84</v>
      </c>
      <c r="F244" s="64">
        <v>22.9</v>
      </c>
      <c r="G244" s="64">
        <v>0.17331346338197443</v>
      </c>
      <c r="H244" s="64">
        <v>20.5</v>
      </c>
      <c r="I244" s="64">
        <v>-1.0051600020032263</v>
      </c>
      <c r="J244" s="64">
        <v>43.5</v>
      </c>
      <c r="K244" s="64">
        <v>-0.5793431072681603</v>
      </c>
      <c r="L244" s="64">
        <v>4.9000000000000004</v>
      </c>
      <c r="M244" s="64">
        <v>-1.0009075431382539</v>
      </c>
      <c r="N244" s="64">
        <v>150</v>
      </c>
      <c r="O244" s="64">
        <v>-0.5421045211613974</v>
      </c>
      <c r="P244" s="64">
        <v>131.9</v>
      </c>
      <c r="Q244" s="64">
        <v>0.89108115497442386</v>
      </c>
      <c r="R244" s="64">
        <v>34.9</v>
      </c>
      <c r="S244" s="64">
        <v>-0.71971925782808577</v>
      </c>
      <c r="T244" s="64">
        <v>54.5</v>
      </c>
      <c r="U244" s="64">
        <v>0.97210157440333222</v>
      </c>
      <c r="V244" s="65">
        <v>0.153</v>
      </c>
      <c r="W244" s="90">
        <v>16.600000000000001</v>
      </c>
      <c r="X244" s="75">
        <f t="shared" si="0"/>
        <v>0</v>
      </c>
      <c r="Y244" s="75">
        <f t="shared" si="1"/>
        <v>0</v>
      </c>
      <c r="Z244" s="75">
        <f t="shared" si="2"/>
        <v>0</v>
      </c>
      <c r="AA244" s="75">
        <f t="shared" si="3"/>
        <v>0</v>
      </c>
      <c r="AB244" s="75">
        <f t="shared" si="4"/>
        <v>0</v>
      </c>
      <c r="AC244" s="75">
        <f t="shared" si="5"/>
        <v>0</v>
      </c>
      <c r="AD244" s="75">
        <f t="shared" si="6"/>
        <v>0</v>
      </c>
      <c r="AE244" s="75">
        <f t="shared" si="7"/>
        <v>0</v>
      </c>
      <c r="AF244" s="75">
        <f t="shared" ref="AF244:AG244" si="248">IF(V$3="Yes",V244*V$4,0)</f>
        <v>0</v>
      </c>
      <c r="AG244" s="76">
        <f t="shared" si="248"/>
        <v>0</v>
      </c>
      <c r="AH244" s="77">
        <f t="shared" si="9"/>
        <v>0</v>
      </c>
      <c r="AI244" s="78">
        <f t="shared" si="10"/>
        <v>0</v>
      </c>
      <c r="AJ244" s="73">
        <f t="shared" si="11"/>
        <v>-2.3033923034648272</v>
      </c>
    </row>
    <row r="245" spans="1:36" ht="15" x14ac:dyDescent="0.25">
      <c r="A245" s="38" t="s">
        <v>384</v>
      </c>
      <c r="B245" s="62" t="s">
        <v>43</v>
      </c>
      <c r="C245" s="62" t="s">
        <v>181</v>
      </c>
      <c r="D245" s="62">
        <v>2</v>
      </c>
      <c r="E245" s="63">
        <v>84</v>
      </c>
      <c r="F245" s="64">
        <v>6</v>
      </c>
      <c r="G245" s="64">
        <v>-1.4703864633899233</v>
      </c>
      <c r="H245" s="64">
        <v>29</v>
      </c>
      <c r="I245" s="64">
        <v>-0.39413323436329151</v>
      </c>
      <c r="J245" s="64">
        <v>35</v>
      </c>
      <c r="K245" s="64">
        <v>-0.98626286708308752</v>
      </c>
      <c r="L245" s="64">
        <v>7.8</v>
      </c>
      <c r="M245" s="64">
        <v>-0.71922648344838513</v>
      </c>
      <c r="N245" s="64">
        <v>138.69999999999999</v>
      </c>
      <c r="O245" s="64">
        <v>-0.75445106753226099</v>
      </c>
      <c r="P245" s="64">
        <v>107.8</v>
      </c>
      <c r="Q245" s="64">
        <v>0.46670642537251805</v>
      </c>
      <c r="R245" s="64">
        <v>102.4</v>
      </c>
      <c r="S245" s="64">
        <v>0.9177503710107705</v>
      </c>
      <c r="T245" s="64">
        <v>70.900000000000006</v>
      </c>
      <c r="U245" s="64">
        <v>1.8453391970959703</v>
      </c>
      <c r="V245" s="65">
        <v>4.2999999999999997E-2</v>
      </c>
      <c r="W245" s="90">
        <v>22.15</v>
      </c>
      <c r="X245" s="75">
        <f t="shared" si="0"/>
        <v>0</v>
      </c>
      <c r="Y245" s="75">
        <f t="shared" si="1"/>
        <v>0</v>
      </c>
      <c r="Z245" s="75">
        <f t="shared" si="2"/>
        <v>0</v>
      </c>
      <c r="AA245" s="75">
        <f t="shared" si="3"/>
        <v>0</v>
      </c>
      <c r="AB245" s="75">
        <f t="shared" si="4"/>
        <v>0</v>
      </c>
      <c r="AC245" s="75">
        <f t="shared" si="5"/>
        <v>0</v>
      </c>
      <c r="AD245" s="75">
        <f t="shared" si="6"/>
        <v>0</v>
      </c>
      <c r="AE245" s="75">
        <f t="shared" si="7"/>
        <v>0</v>
      </c>
      <c r="AF245" s="75">
        <f t="shared" ref="AF245:AG245" si="249">IF(V$3="Yes",V245*V$4,0)</f>
        <v>0</v>
      </c>
      <c r="AG245" s="76">
        <f t="shared" si="249"/>
        <v>0</v>
      </c>
      <c r="AH245" s="77">
        <f t="shared" si="9"/>
        <v>0</v>
      </c>
      <c r="AI245" s="78">
        <f t="shared" si="10"/>
        <v>0</v>
      </c>
      <c r="AJ245" s="73">
        <f t="shared" si="11"/>
        <v>-2.3111474266727323</v>
      </c>
    </row>
    <row r="246" spans="1:36" ht="15" x14ac:dyDescent="0.25">
      <c r="A246" s="38" t="s">
        <v>457</v>
      </c>
      <c r="B246" s="62" t="s">
        <v>49</v>
      </c>
      <c r="C246" s="62" t="s">
        <v>203</v>
      </c>
      <c r="D246" s="62">
        <v>2</v>
      </c>
      <c r="E246" s="63">
        <v>84</v>
      </c>
      <c r="F246" s="64">
        <v>20.7</v>
      </c>
      <c r="G246" s="64">
        <v>-4.0659308150462106E-2</v>
      </c>
      <c r="H246" s="64">
        <v>30.3</v>
      </c>
      <c r="I246" s="64">
        <v>-0.30068208166541915</v>
      </c>
      <c r="J246" s="64">
        <v>51</v>
      </c>
      <c r="K246" s="64">
        <v>-0.22029626037263633</v>
      </c>
      <c r="L246" s="64">
        <v>14.1</v>
      </c>
      <c r="M246" s="64">
        <v>-0.10729866412211864</v>
      </c>
      <c r="N246" s="64">
        <v>152.6</v>
      </c>
      <c r="O246" s="64">
        <v>-0.49324602376633192</v>
      </c>
      <c r="P246" s="64">
        <v>37</v>
      </c>
      <c r="Q246" s="64">
        <v>-0.78000439852021641</v>
      </c>
      <c r="R246" s="64">
        <v>33.9</v>
      </c>
      <c r="S246" s="64">
        <v>-0.74397806714421688</v>
      </c>
      <c r="T246" s="64">
        <v>27.3</v>
      </c>
      <c r="U246" s="64">
        <v>-0.47619497055031051</v>
      </c>
      <c r="V246" s="65">
        <v>0.13600000000000001</v>
      </c>
      <c r="W246" s="90">
        <v>17.75</v>
      </c>
      <c r="X246" s="75">
        <f t="shared" si="0"/>
        <v>0</v>
      </c>
      <c r="Y246" s="75">
        <f t="shared" si="1"/>
        <v>0</v>
      </c>
      <c r="Z246" s="75">
        <f t="shared" si="2"/>
        <v>0</v>
      </c>
      <c r="AA246" s="75">
        <f t="shared" si="3"/>
        <v>0</v>
      </c>
      <c r="AB246" s="75">
        <f t="shared" si="4"/>
        <v>0</v>
      </c>
      <c r="AC246" s="75">
        <f t="shared" si="5"/>
        <v>0</v>
      </c>
      <c r="AD246" s="75">
        <f t="shared" si="6"/>
        <v>0</v>
      </c>
      <c r="AE246" s="75">
        <f t="shared" si="7"/>
        <v>0</v>
      </c>
      <c r="AF246" s="75">
        <f t="shared" ref="AF246:AG246" si="250">IF(V$3="Yes",V246*V$4,0)</f>
        <v>0</v>
      </c>
      <c r="AG246" s="76">
        <f t="shared" si="250"/>
        <v>0</v>
      </c>
      <c r="AH246" s="77">
        <f t="shared" si="9"/>
        <v>0</v>
      </c>
      <c r="AI246" s="78">
        <f t="shared" si="10"/>
        <v>0</v>
      </c>
      <c r="AJ246" s="73">
        <f t="shared" si="11"/>
        <v>-2.3282660940295798</v>
      </c>
    </row>
    <row r="247" spans="1:36" ht="15" x14ac:dyDescent="0.25">
      <c r="A247" s="38" t="s">
        <v>560</v>
      </c>
      <c r="B247" s="62" t="s">
        <v>39</v>
      </c>
      <c r="C247" s="62" t="s">
        <v>191</v>
      </c>
      <c r="D247" s="62">
        <v>2</v>
      </c>
      <c r="E247" s="63">
        <v>84</v>
      </c>
      <c r="F247" s="64">
        <v>21.6</v>
      </c>
      <c r="G247" s="64">
        <v>4.6875007476444179E-2</v>
      </c>
      <c r="H247" s="64">
        <v>17.7</v>
      </c>
      <c r="I247" s="64">
        <v>-1.2064394078140284</v>
      </c>
      <c r="J247" s="64">
        <v>39.299999999999997</v>
      </c>
      <c r="K247" s="64">
        <v>-0.78040934152965424</v>
      </c>
      <c r="L247" s="64">
        <v>8.6999999999999993</v>
      </c>
      <c r="M247" s="64">
        <v>-0.63180822354463284</v>
      </c>
      <c r="N247" s="64">
        <v>149.19999999999999</v>
      </c>
      <c r="O247" s="64">
        <v>-0.5571379049752645</v>
      </c>
      <c r="P247" s="64">
        <v>116.4</v>
      </c>
      <c r="Q247" s="64">
        <v>0.6181430508736131</v>
      </c>
      <c r="R247" s="64">
        <v>40.299999999999997</v>
      </c>
      <c r="S247" s="64">
        <v>-0.58872168752097731</v>
      </c>
      <c r="T247" s="64">
        <v>62.7</v>
      </c>
      <c r="U247" s="64">
        <v>1.4087203857496506</v>
      </c>
      <c r="V247" s="65">
        <v>0.14499999999999999</v>
      </c>
      <c r="W247" s="90">
        <v>14.1</v>
      </c>
      <c r="X247" s="75">
        <f t="shared" si="0"/>
        <v>0</v>
      </c>
      <c r="Y247" s="75">
        <f t="shared" si="1"/>
        <v>0</v>
      </c>
      <c r="Z247" s="75">
        <f t="shared" si="2"/>
        <v>0</v>
      </c>
      <c r="AA247" s="75">
        <f t="shared" si="3"/>
        <v>0</v>
      </c>
      <c r="AB247" s="75">
        <f t="shared" si="4"/>
        <v>0</v>
      </c>
      <c r="AC247" s="75">
        <f t="shared" si="5"/>
        <v>0</v>
      </c>
      <c r="AD247" s="75">
        <f t="shared" si="6"/>
        <v>0</v>
      </c>
      <c r="AE247" s="75">
        <f t="shared" si="7"/>
        <v>0</v>
      </c>
      <c r="AF247" s="75">
        <f t="shared" ref="AF247:AG247" si="251">IF(V$3="Yes",V247*V$4,0)</f>
        <v>0</v>
      </c>
      <c r="AG247" s="76">
        <f t="shared" si="251"/>
        <v>0</v>
      </c>
      <c r="AH247" s="77">
        <f t="shared" si="9"/>
        <v>0</v>
      </c>
      <c r="AI247" s="78">
        <f t="shared" si="10"/>
        <v>0</v>
      </c>
      <c r="AJ247" s="73">
        <f t="shared" si="11"/>
        <v>-2.3805246234469282</v>
      </c>
    </row>
    <row r="248" spans="1:36" ht="15" x14ac:dyDescent="0.25">
      <c r="A248" s="38" t="s">
        <v>347</v>
      </c>
      <c r="B248" s="62" t="s">
        <v>41</v>
      </c>
      <c r="C248" s="62" t="s">
        <v>181</v>
      </c>
      <c r="D248" s="62"/>
      <c r="E248" s="63">
        <v>84</v>
      </c>
      <c r="F248" s="64">
        <v>6.2</v>
      </c>
      <c r="G248" s="64">
        <v>-1.4509343932506109</v>
      </c>
      <c r="H248" s="64">
        <v>30.8</v>
      </c>
      <c r="I248" s="64">
        <v>-0.26473933062777572</v>
      </c>
      <c r="J248" s="64">
        <v>36.9</v>
      </c>
      <c r="K248" s="64">
        <v>-0.89530433253622155</v>
      </c>
      <c r="L248" s="64">
        <v>1.7</v>
      </c>
      <c r="M248" s="64">
        <v>-1.3117280227960402</v>
      </c>
      <c r="N248" s="64">
        <v>130</v>
      </c>
      <c r="O248" s="64">
        <v>-0.9179391165080576</v>
      </c>
      <c r="P248" s="64">
        <v>63.3</v>
      </c>
      <c r="Q248" s="64">
        <v>-0.31689006704593781</v>
      </c>
      <c r="R248" s="64">
        <v>161.9</v>
      </c>
      <c r="S248" s="64">
        <v>2.3611495253205765</v>
      </c>
      <c r="T248" s="64">
        <v>45.2</v>
      </c>
      <c r="U248" s="64">
        <v>0.47691194690080035</v>
      </c>
      <c r="V248" s="65">
        <v>4.8000000000000001E-2</v>
      </c>
      <c r="W248" s="90">
        <v>24.1</v>
      </c>
      <c r="X248" s="75">
        <f t="shared" si="0"/>
        <v>0</v>
      </c>
      <c r="Y248" s="75">
        <f t="shared" si="1"/>
        <v>0</v>
      </c>
      <c r="Z248" s="75">
        <f t="shared" si="2"/>
        <v>0</v>
      </c>
      <c r="AA248" s="75">
        <f t="shared" si="3"/>
        <v>0</v>
      </c>
      <c r="AB248" s="75">
        <f t="shared" si="4"/>
        <v>0</v>
      </c>
      <c r="AC248" s="75">
        <f t="shared" si="5"/>
        <v>0</v>
      </c>
      <c r="AD248" s="75">
        <f t="shared" si="6"/>
        <v>0</v>
      </c>
      <c r="AE248" s="75">
        <f t="shared" si="7"/>
        <v>0</v>
      </c>
      <c r="AF248" s="75">
        <f t="shared" ref="AF248:AG248" si="252">IF(V$3="Yes",V248*V$4,0)</f>
        <v>0</v>
      </c>
      <c r="AG248" s="76">
        <f t="shared" si="252"/>
        <v>0</v>
      </c>
      <c r="AH248" s="77">
        <f t="shared" si="9"/>
        <v>0</v>
      </c>
      <c r="AI248" s="78">
        <f t="shared" si="10"/>
        <v>0</v>
      </c>
      <c r="AJ248" s="73">
        <f t="shared" si="11"/>
        <v>-2.3817735923399752</v>
      </c>
    </row>
    <row r="249" spans="1:36" ht="15" x14ac:dyDescent="0.25">
      <c r="A249" s="38" t="s">
        <v>395</v>
      </c>
      <c r="B249" s="62" t="s">
        <v>68</v>
      </c>
      <c r="C249" s="62" t="s">
        <v>181</v>
      </c>
      <c r="D249" s="62"/>
      <c r="E249" s="63">
        <v>84</v>
      </c>
      <c r="F249" s="64">
        <v>8.1999999999999993</v>
      </c>
      <c r="G249" s="64">
        <v>-1.2564136918574871</v>
      </c>
      <c r="H249" s="64">
        <v>24.8</v>
      </c>
      <c r="I249" s="64">
        <v>-0.69605234307949471</v>
      </c>
      <c r="J249" s="64">
        <v>33.1</v>
      </c>
      <c r="K249" s="64">
        <v>-1.0772214016299537</v>
      </c>
      <c r="L249" s="64">
        <v>6.1</v>
      </c>
      <c r="M249" s="64">
        <v>-0.88434986326658416</v>
      </c>
      <c r="N249" s="64">
        <v>168.2</v>
      </c>
      <c r="O249" s="64">
        <v>-0.20009503939593712</v>
      </c>
      <c r="P249" s="64">
        <v>49.9</v>
      </c>
      <c r="Q249" s="64">
        <v>-0.55284946026857407</v>
      </c>
      <c r="R249" s="64">
        <v>127.1</v>
      </c>
      <c r="S249" s="64">
        <v>1.5169429611192105</v>
      </c>
      <c r="T249" s="64">
        <v>17.8</v>
      </c>
      <c r="U249" s="64">
        <v>-0.98203383735397254</v>
      </c>
      <c r="V249" s="65">
        <v>4.9000000000000002E-2</v>
      </c>
      <c r="W249" s="90">
        <v>22.6</v>
      </c>
      <c r="X249" s="75">
        <f t="shared" si="0"/>
        <v>0</v>
      </c>
      <c r="Y249" s="75">
        <f t="shared" si="1"/>
        <v>0</v>
      </c>
      <c r="Z249" s="75">
        <f t="shared" si="2"/>
        <v>0</v>
      </c>
      <c r="AA249" s="75">
        <f t="shared" si="3"/>
        <v>0</v>
      </c>
      <c r="AB249" s="75">
        <f t="shared" si="4"/>
        <v>0</v>
      </c>
      <c r="AC249" s="75">
        <f t="shared" si="5"/>
        <v>0</v>
      </c>
      <c r="AD249" s="75">
        <f t="shared" si="6"/>
        <v>0</v>
      </c>
      <c r="AE249" s="75">
        <f t="shared" si="7"/>
        <v>0</v>
      </c>
      <c r="AF249" s="75">
        <f t="shared" ref="AF249:AG249" si="253">IF(V$3="Yes",V249*V$4,0)</f>
        <v>0</v>
      </c>
      <c r="AG249" s="76">
        <f t="shared" si="253"/>
        <v>0</v>
      </c>
      <c r="AH249" s="77">
        <f t="shared" si="9"/>
        <v>0</v>
      </c>
      <c r="AI249" s="78">
        <f t="shared" si="10"/>
        <v>0</v>
      </c>
      <c r="AJ249" s="73">
        <f t="shared" si="11"/>
        <v>-2.383303142346338</v>
      </c>
    </row>
    <row r="250" spans="1:36" ht="15" x14ac:dyDescent="0.25">
      <c r="A250" s="38" t="s">
        <v>476</v>
      </c>
      <c r="B250" s="62" t="s">
        <v>70</v>
      </c>
      <c r="C250" s="62" t="s">
        <v>153</v>
      </c>
      <c r="D250" s="62">
        <v>1</v>
      </c>
      <c r="E250" s="63">
        <v>84</v>
      </c>
      <c r="F250" s="64">
        <v>13.9</v>
      </c>
      <c r="G250" s="64">
        <v>-0.70202969288708361</v>
      </c>
      <c r="H250" s="64">
        <v>38.6</v>
      </c>
      <c r="I250" s="64">
        <v>0.29596758555945851</v>
      </c>
      <c r="J250" s="64">
        <v>52.5</v>
      </c>
      <c r="K250" s="64">
        <v>-0.14848689099353146</v>
      </c>
      <c r="L250" s="64">
        <v>13.3</v>
      </c>
      <c r="M250" s="64">
        <v>-0.18500378403656492</v>
      </c>
      <c r="N250" s="64">
        <v>98.2</v>
      </c>
      <c r="O250" s="64">
        <v>-1.5155161231092471</v>
      </c>
      <c r="P250" s="64">
        <v>31.5</v>
      </c>
      <c r="Q250" s="64">
        <v>-0.87685340320114924</v>
      </c>
      <c r="R250" s="64">
        <v>91</v>
      </c>
      <c r="S250" s="64">
        <v>0.64119994480687437</v>
      </c>
      <c r="T250" s="64">
        <v>19.2</v>
      </c>
      <c r="U250" s="64">
        <v>-0.90748916224606446</v>
      </c>
      <c r="V250" s="65">
        <v>0.14099999999999999</v>
      </c>
      <c r="W250" s="90">
        <v>19.25</v>
      </c>
      <c r="X250" s="75">
        <f t="shared" si="0"/>
        <v>0</v>
      </c>
      <c r="Y250" s="75">
        <f t="shared" si="1"/>
        <v>0</v>
      </c>
      <c r="Z250" s="75">
        <f t="shared" si="2"/>
        <v>0</v>
      </c>
      <c r="AA250" s="75">
        <f t="shared" si="3"/>
        <v>0</v>
      </c>
      <c r="AB250" s="75">
        <f t="shared" si="4"/>
        <v>0</v>
      </c>
      <c r="AC250" s="75">
        <f t="shared" si="5"/>
        <v>0</v>
      </c>
      <c r="AD250" s="75">
        <f t="shared" si="6"/>
        <v>0</v>
      </c>
      <c r="AE250" s="75">
        <f t="shared" si="7"/>
        <v>0</v>
      </c>
      <c r="AF250" s="75">
        <f t="shared" ref="AF250:AG250" si="254">IF(V$3="Yes",V250*V$4,0)</f>
        <v>0</v>
      </c>
      <c r="AG250" s="76">
        <f t="shared" si="254"/>
        <v>0</v>
      </c>
      <c r="AH250" s="77">
        <f t="shared" si="9"/>
        <v>0</v>
      </c>
      <c r="AI250" s="78">
        <f t="shared" si="10"/>
        <v>0</v>
      </c>
      <c r="AJ250" s="73">
        <f t="shared" si="11"/>
        <v>-2.4073734747206492</v>
      </c>
    </row>
    <row r="251" spans="1:36" ht="15" x14ac:dyDescent="0.25">
      <c r="A251" s="38" t="s">
        <v>561</v>
      </c>
      <c r="B251" s="62" t="s">
        <v>68</v>
      </c>
      <c r="C251" s="62" t="s">
        <v>186</v>
      </c>
      <c r="D251" s="62">
        <v>1</v>
      </c>
      <c r="E251" s="63">
        <v>84</v>
      </c>
      <c r="F251" s="64">
        <v>21.3</v>
      </c>
      <c r="G251" s="64">
        <v>1.769690226747506E-2</v>
      </c>
      <c r="H251" s="64">
        <v>23</v>
      </c>
      <c r="I251" s="64">
        <v>-0.82544624681501</v>
      </c>
      <c r="J251" s="64">
        <v>44.3</v>
      </c>
      <c r="K251" s="64">
        <v>-0.54104477693263786</v>
      </c>
      <c r="L251" s="64">
        <v>17.2</v>
      </c>
      <c r="M251" s="64">
        <v>0.19380867554636208</v>
      </c>
      <c r="N251" s="64">
        <v>167.1</v>
      </c>
      <c r="O251" s="64">
        <v>-0.22076594214000353</v>
      </c>
      <c r="P251" s="64">
        <v>34.9</v>
      </c>
      <c r="Q251" s="64">
        <v>-0.81698310939839081</v>
      </c>
      <c r="R251" s="64">
        <v>24.1</v>
      </c>
      <c r="S251" s="64">
        <v>-0.98171439844230257</v>
      </c>
      <c r="T251" s="64">
        <v>18.600000000000001</v>
      </c>
      <c r="U251" s="64">
        <v>-0.93943688014945359</v>
      </c>
      <c r="V251" s="65">
        <v>0.127</v>
      </c>
      <c r="W251" s="90">
        <v>15.9</v>
      </c>
      <c r="X251" s="75">
        <f t="shared" si="0"/>
        <v>0</v>
      </c>
      <c r="Y251" s="75">
        <f t="shared" si="1"/>
        <v>0</v>
      </c>
      <c r="Z251" s="75">
        <f t="shared" si="2"/>
        <v>0</v>
      </c>
      <c r="AA251" s="75">
        <f t="shared" si="3"/>
        <v>0</v>
      </c>
      <c r="AB251" s="75">
        <f t="shared" si="4"/>
        <v>0</v>
      </c>
      <c r="AC251" s="75">
        <f t="shared" si="5"/>
        <v>0</v>
      </c>
      <c r="AD251" s="75">
        <f t="shared" si="6"/>
        <v>0</v>
      </c>
      <c r="AE251" s="75">
        <f t="shared" si="7"/>
        <v>0</v>
      </c>
      <c r="AF251" s="75">
        <f t="shared" ref="AF251:AG251" si="255">IF(V$3="Yes",V251*V$4,0)</f>
        <v>0</v>
      </c>
      <c r="AG251" s="76">
        <f t="shared" si="255"/>
        <v>0</v>
      </c>
      <c r="AH251" s="77">
        <f t="shared" si="9"/>
        <v>0</v>
      </c>
      <c r="AI251" s="78">
        <f t="shared" si="10"/>
        <v>0</v>
      </c>
      <c r="AJ251" s="73">
        <f t="shared" si="11"/>
        <v>-2.4323838104164168</v>
      </c>
    </row>
    <row r="252" spans="1:36" ht="15" x14ac:dyDescent="0.25">
      <c r="A252" s="38" t="s">
        <v>373</v>
      </c>
      <c r="B252" s="62" t="s">
        <v>19</v>
      </c>
      <c r="C252" s="62" t="s">
        <v>186</v>
      </c>
      <c r="D252" s="62"/>
      <c r="E252" s="63">
        <v>84</v>
      </c>
      <c r="F252" s="64">
        <v>28.8</v>
      </c>
      <c r="G252" s="64">
        <v>0.74714953249169025</v>
      </c>
      <c r="H252" s="64">
        <v>24.5</v>
      </c>
      <c r="I252" s="64">
        <v>-0.71761799370208046</v>
      </c>
      <c r="J252" s="64">
        <v>53.3</v>
      </c>
      <c r="K252" s="64">
        <v>-0.11018856065800903</v>
      </c>
      <c r="L252" s="64">
        <v>2.5</v>
      </c>
      <c r="M252" s="64">
        <v>-1.2340229028815937</v>
      </c>
      <c r="N252" s="64">
        <v>178</v>
      </c>
      <c r="O252" s="64">
        <v>-1.5936087676073782E-2</v>
      </c>
      <c r="P252" s="64">
        <v>40.1</v>
      </c>
      <c r="Q252" s="64">
        <v>-0.7254167777000543</v>
      </c>
      <c r="R252" s="64">
        <v>41.6</v>
      </c>
      <c r="S252" s="64">
        <v>-0.55718523541000675</v>
      </c>
      <c r="T252" s="64">
        <v>20.5</v>
      </c>
      <c r="U252" s="64">
        <v>-0.83826910678872124</v>
      </c>
      <c r="V252" s="65">
        <v>0.16200000000000001</v>
      </c>
      <c r="W252" s="90">
        <v>17.75</v>
      </c>
      <c r="X252" s="75">
        <f t="shared" si="0"/>
        <v>0</v>
      </c>
      <c r="Y252" s="75">
        <f t="shared" si="1"/>
        <v>0</v>
      </c>
      <c r="Z252" s="75">
        <f t="shared" si="2"/>
        <v>0</v>
      </c>
      <c r="AA252" s="75">
        <f t="shared" si="3"/>
        <v>0</v>
      </c>
      <c r="AB252" s="75">
        <f t="shared" si="4"/>
        <v>0</v>
      </c>
      <c r="AC252" s="75">
        <f t="shared" si="5"/>
        <v>0</v>
      </c>
      <c r="AD252" s="75">
        <f t="shared" si="6"/>
        <v>0</v>
      </c>
      <c r="AE252" s="75">
        <f t="shared" si="7"/>
        <v>0</v>
      </c>
      <c r="AF252" s="75">
        <f t="shared" ref="AF252:AG252" si="256">IF(V$3="Yes",V252*V$4,0)</f>
        <v>0</v>
      </c>
      <c r="AG252" s="76">
        <f t="shared" si="256"/>
        <v>0</v>
      </c>
      <c r="AH252" s="77">
        <f t="shared" si="9"/>
        <v>0</v>
      </c>
      <c r="AI252" s="78">
        <f t="shared" si="10"/>
        <v>0</v>
      </c>
      <c r="AJ252" s="73">
        <f t="shared" si="11"/>
        <v>-2.4234566006061029</v>
      </c>
    </row>
    <row r="253" spans="1:36" ht="15" x14ac:dyDescent="0.25">
      <c r="A253" s="38" t="s">
        <v>434</v>
      </c>
      <c r="B253" s="62" t="s">
        <v>25</v>
      </c>
      <c r="C253" s="62" t="s">
        <v>181</v>
      </c>
      <c r="D253" s="62">
        <v>2</v>
      </c>
      <c r="E253" s="63">
        <v>84</v>
      </c>
      <c r="F253" s="64">
        <v>9.3000000000000007</v>
      </c>
      <c r="G253" s="64">
        <v>-1.1494273060912688</v>
      </c>
      <c r="H253" s="64">
        <v>31.2</v>
      </c>
      <c r="I253" s="64">
        <v>-0.23598512979766123</v>
      </c>
      <c r="J253" s="64">
        <v>40.6</v>
      </c>
      <c r="K253" s="64">
        <v>-0.7181745547344297</v>
      </c>
      <c r="L253" s="64">
        <v>8.1999999999999993</v>
      </c>
      <c r="M253" s="64">
        <v>-0.6803739234911621</v>
      </c>
      <c r="N253" s="64">
        <v>124.6</v>
      </c>
      <c r="O253" s="64">
        <v>-1.0194144572516561</v>
      </c>
      <c r="P253" s="64">
        <v>50.4</v>
      </c>
      <c r="Q253" s="64">
        <v>-0.54404500529758026</v>
      </c>
      <c r="R253" s="64">
        <v>124</v>
      </c>
      <c r="S253" s="64">
        <v>1.441740652239204</v>
      </c>
      <c r="T253" s="64">
        <v>51.7</v>
      </c>
      <c r="U253" s="64">
        <v>0.82301222418751607</v>
      </c>
      <c r="V253" s="65">
        <v>7.4999999999999997E-2</v>
      </c>
      <c r="W253" s="90">
        <v>20.100000000000001</v>
      </c>
      <c r="X253" s="75">
        <f t="shared" si="0"/>
        <v>0</v>
      </c>
      <c r="Y253" s="75">
        <f t="shared" si="1"/>
        <v>0</v>
      </c>
      <c r="Z253" s="75">
        <f t="shared" si="2"/>
        <v>0</v>
      </c>
      <c r="AA253" s="75">
        <f t="shared" si="3"/>
        <v>0</v>
      </c>
      <c r="AB253" s="75">
        <f t="shared" si="4"/>
        <v>0</v>
      </c>
      <c r="AC253" s="75">
        <f t="shared" si="5"/>
        <v>0</v>
      </c>
      <c r="AD253" s="75">
        <f t="shared" si="6"/>
        <v>0</v>
      </c>
      <c r="AE253" s="75">
        <f t="shared" si="7"/>
        <v>0</v>
      </c>
      <c r="AF253" s="75">
        <f t="shared" ref="AF253:AG253" si="257">IF(V$3="Yes",V253*V$4,0)</f>
        <v>0</v>
      </c>
      <c r="AG253" s="76">
        <f t="shared" si="257"/>
        <v>0</v>
      </c>
      <c r="AH253" s="77">
        <f t="shared" si="9"/>
        <v>0</v>
      </c>
      <c r="AI253" s="78">
        <f t="shared" si="10"/>
        <v>0</v>
      </c>
      <c r="AJ253" s="73">
        <f t="shared" si="11"/>
        <v>-2.4602548573425302</v>
      </c>
    </row>
    <row r="254" spans="1:36" ht="15" x14ac:dyDescent="0.25">
      <c r="A254" s="38" t="s">
        <v>371</v>
      </c>
      <c r="B254" s="62" t="s">
        <v>49</v>
      </c>
      <c r="C254" s="62" t="s">
        <v>181</v>
      </c>
      <c r="D254" s="62"/>
      <c r="E254" s="63">
        <v>84</v>
      </c>
      <c r="F254" s="64">
        <v>5.9</v>
      </c>
      <c r="G254" s="64">
        <v>-1.4801124984595795</v>
      </c>
      <c r="H254" s="64">
        <v>17.8</v>
      </c>
      <c r="I254" s="64">
        <v>-1.1992508576064997</v>
      </c>
      <c r="J254" s="64">
        <v>23.8</v>
      </c>
      <c r="K254" s="64">
        <v>-1.5224394917804036</v>
      </c>
      <c r="L254" s="64">
        <v>0</v>
      </c>
      <c r="M254" s="64">
        <v>-1.4768514026142392</v>
      </c>
      <c r="N254" s="64">
        <v>124.2</v>
      </c>
      <c r="O254" s="64">
        <v>-1.0269311491585891</v>
      </c>
      <c r="P254" s="64">
        <v>110.6</v>
      </c>
      <c r="Q254" s="64">
        <v>0.51601137321008417</v>
      </c>
      <c r="R254" s="64">
        <v>181.5</v>
      </c>
      <c r="S254" s="64">
        <v>2.8366221879167477</v>
      </c>
      <c r="T254" s="64">
        <v>23.7</v>
      </c>
      <c r="U254" s="64">
        <v>-0.66788127797064567</v>
      </c>
      <c r="V254" s="65">
        <v>4.8000000000000001E-2</v>
      </c>
      <c r="W254" s="90">
        <v>22.1</v>
      </c>
      <c r="X254" s="75">
        <f t="shared" si="0"/>
        <v>0</v>
      </c>
      <c r="Y254" s="75">
        <f t="shared" si="1"/>
        <v>0</v>
      </c>
      <c r="Z254" s="75">
        <f t="shared" si="2"/>
        <v>0</v>
      </c>
      <c r="AA254" s="75">
        <f t="shared" si="3"/>
        <v>0</v>
      </c>
      <c r="AB254" s="75">
        <f t="shared" si="4"/>
        <v>0</v>
      </c>
      <c r="AC254" s="75">
        <f t="shared" si="5"/>
        <v>0</v>
      </c>
      <c r="AD254" s="75">
        <f t="shared" si="6"/>
        <v>0</v>
      </c>
      <c r="AE254" s="75">
        <f t="shared" si="7"/>
        <v>0</v>
      </c>
      <c r="AF254" s="75">
        <f t="shared" ref="AF254:AG254" si="258">IF(V$3="Yes",V254*V$4,0)</f>
        <v>0</v>
      </c>
      <c r="AG254" s="76">
        <f t="shared" si="258"/>
        <v>0</v>
      </c>
      <c r="AH254" s="77">
        <f t="shared" si="9"/>
        <v>0</v>
      </c>
      <c r="AI254" s="78">
        <f t="shared" si="10"/>
        <v>0</v>
      </c>
      <c r="AJ254" s="73">
        <f t="shared" si="11"/>
        <v>-2.4614720929321408</v>
      </c>
    </row>
    <row r="255" spans="1:36" ht="15" x14ac:dyDescent="0.25">
      <c r="A255" s="38" t="s">
        <v>410</v>
      </c>
      <c r="B255" s="62" t="s">
        <v>53</v>
      </c>
      <c r="C255" s="62" t="s">
        <v>186</v>
      </c>
      <c r="D255" s="62">
        <v>2</v>
      </c>
      <c r="E255" s="63">
        <v>84</v>
      </c>
      <c r="F255" s="64">
        <v>20.7</v>
      </c>
      <c r="G255" s="64">
        <v>-4.0659308150462106E-2</v>
      </c>
      <c r="H255" s="64">
        <v>19.7</v>
      </c>
      <c r="I255" s="64">
        <v>-1.0626684036634555</v>
      </c>
      <c r="J255" s="64">
        <v>40.4</v>
      </c>
      <c r="K255" s="64">
        <v>-0.72774913731831048</v>
      </c>
      <c r="L255" s="64">
        <v>3.1</v>
      </c>
      <c r="M255" s="64">
        <v>-1.1757440629457587</v>
      </c>
      <c r="N255" s="64">
        <v>199.7</v>
      </c>
      <c r="O255" s="64">
        <v>0.39184444827505238</v>
      </c>
      <c r="P255" s="64">
        <v>80</v>
      </c>
      <c r="Q255" s="64">
        <v>-2.2821271014742073E-2</v>
      </c>
      <c r="R255" s="64">
        <v>43.3</v>
      </c>
      <c r="S255" s="64">
        <v>-0.51594525957258375</v>
      </c>
      <c r="T255" s="64">
        <v>13.1</v>
      </c>
      <c r="U255" s="64">
        <v>-1.232290960930521</v>
      </c>
      <c r="V255" s="65">
        <v>0.104</v>
      </c>
      <c r="W255" s="90">
        <v>16.8</v>
      </c>
      <c r="X255" s="75">
        <f t="shared" si="0"/>
        <v>0</v>
      </c>
      <c r="Y255" s="75">
        <f t="shared" si="1"/>
        <v>0</v>
      </c>
      <c r="Z255" s="75">
        <f t="shared" si="2"/>
        <v>0</v>
      </c>
      <c r="AA255" s="75">
        <f t="shared" si="3"/>
        <v>0</v>
      </c>
      <c r="AB255" s="75">
        <f t="shared" si="4"/>
        <v>0</v>
      </c>
      <c r="AC255" s="75">
        <f t="shared" si="5"/>
        <v>0</v>
      </c>
      <c r="AD255" s="75">
        <f t="shared" si="6"/>
        <v>0</v>
      </c>
      <c r="AE255" s="75">
        <f t="shared" si="7"/>
        <v>0</v>
      </c>
      <c r="AF255" s="75">
        <f t="shared" ref="AF255:AG255" si="259">IF(V$3="Yes",V255*V$4,0)</f>
        <v>0</v>
      </c>
      <c r="AG255" s="76">
        <f t="shared" si="259"/>
        <v>0</v>
      </c>
      <c r="AH255" s="77">
        <f t="shared" si="9"/>
        <v>0</v>
      </c>
      <c r="AI255" s="78">
        <f t="shared" si="10"/>
        <v>0</v>
      </c>
      <c r="AJ255" s="73">
        <f t="shared" si="11"/>
        <v>-2.4937575411228394</v>
      </c>
    </row>
    <row r="256" spans="1:36" ht="15" x14ac:dyDescent="0.25">
      <c r="A256" s="38" t="s">
        <v>455</v>
      </c>
      <c r="B256" s="62" t="s">
        <v>63</v>
      </c>
      <c r="C256" s="62" t="s">
        <v>153</v>
      </c>
      <c r="D256" s="62">
        <v>2</v>
      </c>
      <c r="E256" s="63">
        <v>84</v>
      </c>
      <c r="F256" s="64">
        <v>19.600000000000001</v>
      </c>
      <c r="G256" s="64">
        <v>-0.1476456939166802</v>
      </c>
      <c r="H256" s="64">
        <v>23.9</v>
      </c>
      <c r="I256" s="64">
        <v>-0.76074929494725263</v>
      </c>
      <c r="J256" s="64">
        <v>43.5</v>
      </c>
      <c r="K256" s="64">
        <v>-0.5793431072681603</v>
      </c>
      <c r="L256" s="64">
        <v>7.7</v>
      </c>
      <c r="M256" s="64">
        <v>-0.72893962343769092</v>
      </c>
      <c r="N256" s="64">
        <v>136.80000000000001</v>
      </c>
      <c r="O256" s="64">
        <v>-0.79015535409019277</v>
      </c>
      <c r="P256" s="64">
        <v>94.9</v>
      </c>
      <c r="Q256" s="64">
        <v>0.23955148712087601</v>
      </c>
      <c r="R256" s="64">
        <v>54.2</v>
      </c>
      <c r="S256" s="64">
        <v>-0.2515242380267535</v>
      </c>
      <c r="T256" s="64">
        <v>26.1</v>
      </c>
      <c r="U256" s="64">
        <v>-0.54009040635708905</v>
      </c>
      <c r="V256" s="65">
        <v>0.14299999999999999</v>
      </c>
      <c r="W256" s="90">
        <v>16.75</v>
      </c>
      <c r="X256" s="75">
        <f t="shared" si="0"/>
        <v>0</v>
      </c>
      <c r="Y256" s="75">
        <f t="shared" si="1"/>
        <v>0</v>
      </c>
      <c r="Z256" s="75">
        <f t="shared" si="2"/>
        <v>0</v>
      </c>
      <c r="AA256" s="75">
        <f t="shared" si="3"/>
        <v>0</v>
      </c>
      <c r="AB256" s="75">
        <f t="shared" si="4"/>
        <v>0</v>
      </c>
      <c r="AC256" s="75">
        <f t="shared" si="5"/>
        <v>0</v>
      </c>
      <c r="AD256" s="75">
        <f t="shared" si="6"/>
        <v>0</v>
      </c>
      <c r="AE256" s="75">
        <f t="shared" si="7"/>
        <v>0</v>
      </c>
      <c r="AF256" s="75">
        <f t="shared" ref="AF256:AG256" si="260">IF(V$3="Yes",V256*V$4,0)</f>
        <v>0</v>
      </c>
      <c r="AG256" s="76">
        <f t="shared" si="260"/>
        <v>0</v>
      </c>
      <c r="AH256" s="77">
        <f t="shared" si="9"/>
        <v>0</v>
      </c>
      <c r="AI256" s="78">
        <f t="shared" si="10"/>
        <v>0</v>
      </c>
      <c r="AJ256" s="73">
        <f t="shared" si="11"/>
        <v>-2.5259239739425436</v>
      </c>
    </row>
    <row r="257" spans="1:36" ht="15" x14ac:dyDescent="0.25">
      <c r="A257" s="38" t="s">
        <v>360</v>
      </c>
      <c r="B257" s="62" t="s">
        <v>63</v>
      </c>
      <c r="C257" s="62" t="s">
        <v>181</v>
      </c>
      <c r="D257" s="62"/>
      <c r="E257" s="63">
        <v>84</v>
      </c>
      <c r="F257" s="64">
        <v>7.3</v>
      </c>
      <c r="G257" s="64">
        <v>-1.3439480074843928</v>
      </c>
      <c r="H257" s="64">
        <v>30</v>
      </c>
      <c r="I257" s="64">
        <v>-0.32224773228800518</v>
      </c>
      <c r="J257" s="64">
        <v>37.299999999999997</v>
      </c>
      <c r="K257" s="64">
        <v>-0.87615516736846055</v>
      </c>
      <c r="L257" s="64">
        <v>3.2</v>
      </c>
      <c r="M257" s="64">
        <v>-1.1660309229564527</v>
      </c>
      <c r="N257" s="64">
        <v>109.2</v>
      </c>
      <c r="O257" s="64">
        <v>-1.308807095668584</v>
      </c>
      <c r="P257" s="64">
        <v>65</v>
      </c>
      <c r="Q257" s="64">
        <v>-0.28695492014455853</v>
      </c>
      <c r="R257" s="64">
        <v>161.30000000000001</v>
      </c>
      <c r="S257" s="64">
        <v>2.3465942397308974</v>
      </c>
      <c r="T257" s="64">
        <v>29.6</v>
      </c>
      <c r="U257" s="64">
        <v>-0.35372871858731875</v>
      </c>
      <c r="V257" s="65">
        <v>6.7000000000000004E-2</v>
      </c>
      <c r="W257" s="90">
        <v>24</v>
      </c>
      <c r="X257" s="75">
        <f t="shared" si="0"/>
        <v>0</v>
      </c>
      <c r="Y257" s="75">
        <f t="shared" si="1"/>
        <v>0</v>
      </c>
      <c r="Z257" s="75">
        <f t="shared" si="2"/>
        <v>0</v>
      </c>
      <c r="AA257" s="75">
        <f t="shared" si="3"/>
        <v>0</v>
      </c>
      <c r="AB257" s="75">
        <f t="shared" si="4"/>
        <v>0</v>
      </c>
      <c r="AC257" s="75">
        <f t="shared" si="5"/>
        <v>0</v>
      </c>
      <c r="AD257" s="75">
        <f t="shared" si="6"/>
        <v>0</v>
      </c>
      <c r="AE257" s="75">
        <f t="shared" si="7"/>
        <v>0</v>
      </c>
      <c r="AF257" s="75">
        <f t="shared" ref="AF257:AG257" si="261">IF(V$3="Yes",V257*V$4,0)</f>
        <v>0</v>
      </c>
      <c r="AG257" s="76">
        <f t="shared" si="261"/>
        <v>0</v>
      </c>
      <c r="AH257" s="77">
        <f t="shared" si="9"/>
        <v>0</v>
      </c>
      <c r="AI257" s="78">
        <f t="shared" si="10"/>
        <v>0</v>
      </c>
      <c r="AJ257" s="73">
        <f t="shared" si="11"/>
        <v>-2.5383562638138146</v>
      </c>
    </row>
    <row r="258" spans="1:36" ht="15" x14ac:dyDescent="0.25">
      <c r="A258" s="38" t="s">
        <v>414</v>
      </c>
      <c r="B258" s="62" t="s">
        <v>49</v>
      </c>
      <c r="C258" s="62" t="s">
        <v>181</v>
      </c>
      <c r="D258" s="62">
        <v>2</v>
      </c>
      <c r="E258" s="63">
        <v>84</v>
      </c>
      <c r="F258" s="64">
        <v>7</v>
      </c>
      <c r="G258" s="64">
        <v>-1.3731261126933614</v>
      </c>
      <c r="H258" s="64">
        <v>21</v>
      </c>
      <c r="I258" s="64">
        <v>-0.96921725096558309</v>
      </c>
      <c r="J258" s="64">
        <v>28</v>
      </c>
      <c r="K258" s="64">
        <v>-1.3213732575189103</v>
      </c>
      <c r="L258" s="64">
        <v>8</v>
      </c>
      <c r="M258" s="64">
        <v>-0.69980020346977356</v>
      </c>
      <c r="N258" s="64">
        <v>135.9</v>
      </c>
      <c r="O258" s="64">
        <v>-0.8070679108807931</v>
      </c>
      <c r="P258" s="64">
        <v>149.5</v>
      </c>
      <c r="Q258" s="64">
        <v>1.2009979699534084</v>
      </c>
      <c r="R258" s="64">
        <v>82.7</v>
      </c>
      <c r="S258" s="64">
        <v>0.43985182748298574</v>
      </c>
      <c r="T258" s="64">
        <v>79.7</v>
      </c>
      <c r="U258" s="64">
        <v>2.3139057263456779</v>
      </c>
      <c r="V258" s="65">
        <v>5.0999999999999997E-2</v>
      </c>
      <c r="W258" s="90">
        <v>20.65</v>
      </c>
      <c r="X258" s="75">
        <f t="shared" si="0"/>
        <v>0</v>
      </c>
      <c r="Y258" s="75">
        <f t="shared" si="1"/>
        <v>0</v>
      </c>
      <c r="Z258" s="75">
        <f t="shared" si="2"/>
        <v>0</v>
      </c>
      <c r="AA258" s="75">
        <f t="shared" si="3"/>
        <v>0</v>
      </c>
      <c r="AB258" s="75">
        <f t="shared" si="4"/>
        <v>0</v>
      </c>
      <c r="AC258" s="75">
        <f t="shared" si="5"/>
        <v>0</v>
      </c>
      <c r="AD258" s="75">
        <f t="shared" si="6"/>
        <v>0</v>
      </c>
      <c r="AE258" s="75">
        <f t="shared" si="7"/>
        <v>0</v>
      </c>
      <c r="AF258" s="75">
        <f t="shared" ref="AF258:AG258" si="262">IF(V$3="Yes",V258*V$4,0)</f>
        <v>0</v>
      </c>
      <c r="AG258" s="76">
        <f t="shared" si="262"/>
        <v>0</v>
      </c>
      <c r="AH258" s="77">
        <f t="shared" si="9"/>
        <v>0</v>
      </c>
      <c r="AI258" s="78">
        <f t="shared" si="10"/>
        <v>0</v>
      </c>
      <c r="AJ258" s="73">
        <f t="shared" si="11"/>
        <v>-2.5797392919330702</v>
      </c>
    </row>
    <row r="259" spans="1:36" ht="15" x14ac:dyDescent="0.25">
      <c r="A259" s="38" t="s">
        <v>336</v>
      </c>
      <c r="B259" s="62" t="s">
        <v>93</v>
      </c>
      <c r="C259" s="62" t="s">
        <v>181</v>
      </c>
      <c r="D259" s="62">
        <v>2</v>
      </c>
      <c r="E259" s="63">
        <v>84</v>
      </c>
      <c r="F259" s="64">
        <v>6.7</v>
      </c>
      <c r="G259" s="64">
        <v>-1.40230421790233</v>
      </c>
      <c r="H259" s="64">
        <v>32</v>
      </c>
      <c r="I259" s="64">
        <v>-0.17847672813743229</v>
      </c>
      <c r="J259" s="64">
        <v>38.799999999999997</v>
      </c>
      <c r="K259" s="64">
        <v>-0.80434579798935568</v>
      </c>
      <c r="L259" s="64">
        <v>4.5</v>
      </c>
      <c r="M259" s="64">
        <v>-1.0397601030954773</v>
      </c>
      <c r="N259" s="64">
        <v>144.6</v>
      </c>
      <c r="O259" s="64">
        <v>-0.64357986190499616</v>
      </c>
      <c r="P259" s="64">
        <v>63.1</v>
      </c>
      <c r="Q259" s="64">
        <v>-0.32041184903433539</v>
      </c>
      <c r="R259" s="64">
        <v>119.3</v>
      </c>
      <c r="S259" s="64">
        <v>1.3277242484533875</v>
      </c>
      <c r="T259" s="64">
        <v>35.4</v>
      </c>
      <c r="U259" s="64">
        <v>-4.4900778854556747E-2</v>
      </c>
      <c r="V259" s="65">
        <v>4.5999999999999999E-2</v>
      </c>
      <c r="W259" s="90">
        <v>21.35</v>
      </c>
      <c r="X259" s="75">
        <f t="shared" si="0"/>
        <v>0</v>
      </c>
      <c r="Y259" s="75">
        <f t="shared" si="1"/>
        <v>0</v>
      </c>
      <c r="Z259" s="75">
        <f t="shared" si="2"/>
        <v>0</v>
      </c>
      <c r="AA259" s="75">
        <f t="shared" si="3"/>
        <v>0</v>
      </c>
      <c r="AB259" s="75">
        <f t="shared" si="4"/>
        <v>0</v>
      </c>
      <c r="AC259" s="75">
        <f t="shared" si="5"/>
        <v>0</v>
      </c>
      <c r="AD259" s="75">
        <f t="shared" si="6"/>
        <v>0</v>
      </c>
      <c r="AE259" s="75">
        <f t="shared" si="7"/>
        <v>0</v>
      </c>
      <c r="AF259" s="75">
        <f t="shared" ref="AF259:AG259" si="263">IF(V$3="Yes",V259*V$4,0)</f>
        <v>0</v>
      </c>
      <c r="AG259" s="76">
        <f t="shared" si="263"/>
        <v>0</v>
      </c>
      <c r="AH259" s="77">
        <f t="shared" si="9"/>
        <v>0</v>
      </c>
      <c r="AI259" s="78">
        <f t="shared" si="10"/>
        <v>0</v>
      </c>
      <c r="AJ259" s="73">
        <f t="shared" si="11"/>
        <v>-2.6017461836628692</v>
      </c>
    </row>
    <row r="260" spans="1:36" ht="15" x14ac:dyDescent="0.25">
      <c r="A260" s="38" t="s">
        <v>464</v>
      </c>
      <c r="B260" s="62" t="s">
        <v>81</v>
      </c>
      <c r="C260" s="62" t="s">
        <v>153</v>
      </c>
      <c r="D260" s="62">
        <v>2</v>
      </c>
      <c r="E260" s="63">
        <v>84</v>
      </c>
      <c r="F260" s="64">
        <v>17.8</v>
      </c>
      <c r="G260" s="64">
        <v>-0.3227143251704917</v>
      </c>
      <c r="H260" s="64">
        <v>24.3</v>
      </c>
      <c r="I260" s="64">
        <v>-0.73199509411713759</v>
      </c>
      <c r="J260" s="64">
        <v>42.1</v>
      </c>
      <c r="K260" s="64">
        <v>-0.64636518535532483</v>
      </c>
      <c r="L260" s="64">
        <v>10.7</v>
      </c>
      <c r="M260" s="64">
        <v>-0.43754542375851646</v>
      </c>
      <c r="N260" s="64">
        <v>162.1</v>
      </c>
      <c r="O260" s="64">
        <v>-0.31472459097666849</v>
      </c>
      <c r="P260" s="64">
        <v>37.299999999999997</v>
      </c>
      <c r="Q260" s="64">
        <v>-0.7747217255376202</v>
      </c>
      <c r="R260" s="64">
        <v>63.1</v>
      </c>
      <c r="S260" s="64">
        <v>-3.5620835113185902E-2</v>
      </c>
      <c r="T260" s="64">
        <v>22.7</v>
      </c>
      <c r="U260" s="64">
        <v>-0.72112747447629433</v>
      </c>
      <c r="V260" s="65">
        <v>0.11</v>
      </c>
      <c r="W260" s="90">
        <v>15.55</v>
      </c>
      <c r="X260" s="75">
        <f t="shared" si="0"/>
        <v>0</v>
      </c>
      <c r="Y260" s="75">
        <f t="shared" si="1"/>
        <v>0</v>
      </c>
      <c r="Z260" s="75">
        <f t="shared" si="2"/>
        <v>0</v>
      </c>
      <c r="AA260" s="75">
        <f t="shared" si="3"/>
        <v>0</v>
      </c>
      <c r="AB260" s="75">
        <f t="shared" si="4"/>
        <v>0</v>
      </c>
      <c r="AC260" s="75">
        <f t="shared" si="5"/>
        <v>0</v>
      </c>
      <c r="AD260" s="75">
        <f t="shared" si="6"/>
        <v>0</v>
      </c>
      <c r="AE260" s="75">
        <f t="shared" si="7"/>
        <v>0</v>
      </c>
      <c r="AF260" s="75">
        <f t="shared" ref="AF260:AG260" si="264">IF(V$3="Yes",V260*V$4,0)</f>
        <v>0</v>
      </c>
      <c r="AG260" s="76">
        <f t="shared" si="264"/>
        <v>0</v>
      </c>
      <c r="AH260" s="77">
        <f t="shared" si="9"/>
        <v>0</v>
      </c>
      <c r="AI260" s="78">
        <f t="shared" si="10"/>
        <v>0</v>
      </c>
      <c r="AJ260" s="73">
        <f t="shared" si="11"/>
        <v>-2.6123137135014405</v>
      </c>
    </row>
    <row r="261" spans="1:36" ht="15" x14ac:dyDescent="0.25">
      <c r="A261" s="38" t="s">
        <v>406</v>
      </c>
      <c r="B261" s="62" t="s">
        <v>68</v>
      </c>
      <c r="C261" s="62" t="s">
        <v>181</v>
      </c>
      <c r="D261" s="62"/>
      <c r="E261" s="63">
        <v>84</v>
      </c>
      <c r="F261" s="64">
        <v>5.2</v>
      </c>
      <c r="G261" s="64">
        <v>-1.548194743947173</v>
      </c>
      <c r="H261" s="64">
        <v>12.3</v>
      </c>
      <c r="I261" s="64">
        <v>-1.594621119020575</v>
      </c>
      <c r="J261" s="64">
        <v>17.600000000000001</v>
      </c>
      <c r="K261" s="64">
        <v>-1.8192515518807038</v>
      </c>
      <c r="L261" s="64">
        <v>0</v>
      </c>
      <c r="M261" s="64">
        <v>-1.4768514026142392</v>
      </c>
      <c r="N261" s="64">
        <v>101.7</v>
      </c>
      <c r="O261" s="64">
        <v>-1.4497450689235813</v>
      </c>
      <c r="P261" s="64">
        <v>135.19999999999999</v>
      </c>
      <c r="Q261" s="64">
        <v>0.94919055778298334</v>
      </c>
      <c r="R261" s="64">
        <v>197.1</v>
      </c>
      <c r="S261" s="64">
        <v>3.2150596132483953</v>
      </c>
      <c r="T261" s="64">
        <v>35.6</v>
      </c>
      <c r="U261" s="64">
        <v>-3.4251539553426961E-2</v>
      </c>
      <c r="V261" s="65">
        <v>5.1999999999999998E-2</v>
      </c>
      <c r="W261" s="90">
        <v>20.6</v>
      </c>
      <c r="X261" s="75">
        <f t="shared" si="0"/>
        <v>0</v>
      </c>
      <c r="Y261" s="75">
        <f t="shared" si="1"/>
        <v>0</v>
      </c>
      <c r="Z261" s="75">
        <f t="shared" si="2"/>
        <v>0</v>
      </c>
      <c r="AA261" s="75">
        <f t="shared" si="3"/>
        <v>0</v>
      </c>
      <c r="AB261" s="75">
        <f t="shared" si="4"/>
        <v>0</v>
      </c>
      <c r="AC261" s="75">
        <f t="shared" si="5"/>
        <v>0</v>
      </c>
      <c r="AD261" s="75">
        <f t="shared" si="6"/>
        <v>0</v>
      </c>
      <c r="AE261" s="75">
        <f t="shared" si="7"/>
        <v>0</v>
      </c>
      <c r="AF261" s="75">
        <f t="shared" ref="AF261:AG261" si="265">IF(V$3="Yes",V261*V$4,0)</f>
        <v>0</v>
      </c>
      <c r="AG261" s="76">
        <f t="shared" si="265"/>
        <v>0</v>
      </c>
      <c r="AH261" s="77">
        <f t="shared" si="9"/>
        <v>0</v>
      </c>
      <c r="AI261" s="78">
        <f t="shared" si="10"/>
        <v>0</v>
      </c>
      <c r="AJ261" s="73">
        <f t="shared" si="11"/>
        <v>-2.6240917952334701</v>
      </c>
    </row>
    <row r="262" spans="1:36" ht="15" x14ac:dyDescent="0.25">
      <c r="A262" s="38" t="s">
        <v>431</v>
      </c>
      <c r="B262" s="62" t="s">
        <v>30</v>
      </c>
      <c r="C262" s="62" t="s">
        <v>181</v>
      </c>
      <c r="D262" s="62"/>
      <c r="E262" s="63">
        <v>84</v>
      </c>
      <c r="F262" s="64">
        <v>4.5</v>
      </c>
      <c r="G262" s="64">
        <v>-1.6162769894347664</v>
      </c>
      <c r="H262" s="64">
        <v>17.8</v>
      </c>
      <c r="I262" s="64">
        <v>-1.1992508576064997</v>
      </c>
      <c r="J262" s="64">
        <v>22.2</v>
      </c>
      <c r="K262" s="64">
        <v>-1.5990361524514489</v>
      </c>
      <c r="L262" s="64">
        <v>0</v>
      </c>
      <c r="M262" s="64">
        <v>-1.4768514026142392</v>
      </c>
      <c r="N262" s="64">
        <v>113.7</v>
      </c>
      <c r="O262" s="64">
        <v>-1.2242443117155855</v>
      </c>
      <c r="P262" s="64">
        <v>219.6</v>
      </c>
      <c r="Q262" s="64">
        <v>2.435382556886752</v>
      </c>
      <c r="R262" s="64">
        <v>109.2</v>
      </c>
      <c r="S262" s="64">
        <v>1.0827102743604624</v>
      </c>
      <c r="T262" s="64">
        <v>144.30000000000001</v>
      </c>
      <c r="U262" s="64">
        <v>5.75361002061058</v>
      </c>
      <c r="V262" s="65">
        <v>3.9E-2</v>
      </c>
      <c r="W262" s="90">
        <v>20.95</v>
      </c>
      <c r="X262" s="75">
        <f t="shared" ref="X262:X384" si="266">IF(F$3="Yes",F262*F$4,0)</f>
        <v>0</v>
      </c>
      <c r="Y262" s="75">
        <f t="shared" ref="Y262:Y384" si="267">IF(H$3="Yes",H262*H$4,0)</f>
        <v>0</v>
      </c>
      <c r="Z262" s="75">
        <f t="shared" ref="Z262:Z384" si="268">IF(J$3="Yes",J262*J$4,0)</f>
        <v>0</v>
      </c>
      <c r="AA262" s="75">
        <f t="shared" ref="AA262:AA384" si="269">IF(L$3="Yes",L262*L$4,0)</f>
        <v>0</v>
      </c>
      <c r="AB262" s="75">
        <f t="shared" ref="AB262:AB384" si="270">IF(N$3="Yes",N262*N$4,0)</f>
        <v>0</v>
      </c>
      <c r="AC262" s="75">
        <f t="shared" ref="AC262:AC384" si="271">IF(P$3="Yes",P262*P$4,0)</f>
        <v>0</v>
      </c>
      <c r="AD262" s="75">
        <f t="shared" ref="AD262:AD384" si="272">IF(R$3="Yes",R262*R$4,0)</f>
        <v>0</v>
      </c>
      <c r="AE262" s="75">
        <f t="shared" ref="AE262:AE384" si="273">IF(T$3="Yes",T262*T$4,0)</f>
        <v>0</v>
      </c>
      <c r="AF262" s="75">
        <f t="shared" ref="AF262:AG262" si="274">IF(V$3="Yes",V262*V$4,0)</f>
        <v>0</v>
      </c>
      <c r="AG262" s="76">
        <f t="shared" si="274"/>
        <v>0</v>
      </c>
      <c r="AH262" s="77">
        <f t="shared" ref="AH262:AH384" si="275">SUM(X262:AG262)</f>
        <v>0</v>
      </c>
      <c r="AI262" s="78">
        <f t="shared" ref="AI262:AI384" si="276">AH262/E262</f>
        <v>0</v>
      </c>
      <c r="AJ262" s="73">
        <f t="shared" ref="AJ262:AJ384" si="277">(G262 * $G$4) + (I262 * $I$4) + (K262 * $K$4) + (M262 * $M$4) + (O262 * $O$4) + (Q262 * $Q$4) + (S262 * $S$4) + (U262 * $U$4)</f>
        <v>-2.6596528524534984</v>
      </c>
    </row>
    <row r="263" spans="1:36" ht="15" x14ac:dyDescent="0.25">
      <c r="A263" s="38" t="s">
        <v>418</v>
      </c>
      <c r="B263" s="62" t="s">
        <v>79</v>
      </c>
      <c r="C263" s="62" t="s">
        <v>181</v>
      </c>
      <c r="D263" s="62">
        <v>1</v>
      </c>
      <c r="E263" s="63">
        <v>84</v>
      </c>
      <c r="F263" s="64">
        <v>9.6999999999999993</v>
      </c>
      <c r="G263" s="64">
        <v>-1.110523165812644</v>
      </c>
      <c r="H263" s="64">
        <v>33.1</v>
      </c>
      <c r="I263" s="64">
        <v>-9.9402675854617012E-2</v>
      </c>
      <c r="J263" s="64">
        <v>42.8</v>
      </c>
      <c r="K263" s="64">
        <v>-0.61285414631174273</v>
      </c>
      <c r="L263" s="64">
        <v>16.7</v>
      </c>
      <c r="M263" s="64">
        <v>0.14524297559983268</v>
      </c>
      <c r="N263" s="64">
        <v>121.3</v>
      </c>
      <c r="O263" s="64">
        <v>-1.0814271654838548</v>
      </c>
      <c r="P263" s="64">
        <v>33.9</v>
      </c>
      <c r="Q263" s="64">
        <v>-0.83459201934037852</v>
      </c>
      <c r="R263" s="64">
        <v>79.099999999999994</v>
      </c>
      <c r="S263" s="64">
        <v>0.35252011394491328</v>
      </c>
      <c r="T263" s="64">
        <v>24.9</v>
      </c>
      <c r="U263" s="64">
        <v>-0.6039858421638673</v>
      </c>
      <c r="V263" s="65">
        <v>0.08</v>
      </c>
      <c r="W263" s="90">
        <v>18.95</v>
      </c>
      <c r="X263" s="75">
        <f t="shared" si="266"/>
        <v>0</v>
      </c>
      <c r="Y263" s="75">
        <f t="shared" si="267"/>
        <v>0</v>
      </c>
      <c r="Z263" s="75">
        <f t="shared" si="268"/>
        <v>0</v>
      </c>
      <c r="AA263" s="75">
        <f t="shared" si="269"/>
        <v>0</v>
      </c>
      <c r="AB263" s="75">
        <f t="shared" si="270"/>
        <v>0</v>
      </c>
      <c r="AC263" s="75">
        <f t="shared" si="271"/>
        <v>0</v>
      </c>
      <c r="AD263" s="75">
        <f t="shared" si="272"/>
        <v>0</v>
      </c>
      <c r="AE263" s="75">
        <f t="shared" si="273"/>
        <v>0</v>
      </c>
      <c r="AF263" s="75">
        <f t="shared" ref="AF263:AG263" si="278">IF(V$3="Yes",V263*V$4,0)</f>
        <v>0</v>
      </c>
      <c r="AG263" s="76">
        <f t="shared" si="278"/>
        <v>0</v>
      </c>
      <c r="AH263" s="77">
        <f t="shared" si="275"/>
        <v>0</v>
      </c>
      <c r="AI263" s="78">
        <f t="shared" si="276"/>
        <v>0</v>
      </c>
      <c r="AJ263" s="73">
        <f t="shared" si="277"/>
        <v>-2.676502765428483</v>
      </c>
    </row>
    <row r="264" spans="1:36" ht="15" x14ac:dyDescent="0.25">
      <c r="A264" s="38" t="s">
        <v>432</v>
      </c>
      <c r="B264" s="62" t="s">
        <v>63</v>
      </c>
      <c r="C264" s="62" t="s">
        <v>181</v>
      </c>
      <c r="D264" s="62">
        <v>1</v>
      </c>
      <c r="E264" s="63">
        <v>84</v>
      </c>
      <c r="F264" s="64">
        <v>10</v>
      </c>
      <c r="G264" s="64">
        <v>-1.0813450606036754</v>
      </c>
      <c r="H264" s="64">
        <v>31.9</v>
      </c>
      <c r="I264" s="64">
        <v>-0.18566527834496097</v>
      </c>
      <c r="J264" s="64">
        <v>41.9</v>
      </c>
      <c r="K264" s="64">
        <v>-0.65593976793920561</v>
      </c>
      <c r="L264" s="64">
        <v>14.4</v>
      </c>
      <c r="M264" s="64">
        <v>-7.8159244154201016E-2</v>
      </c>
      <c r="N264" s="64">
        <v>118.8</v>
      </c>
      <c r="O264" s="64">
        <v>-1.1284064899021875</v>
      </c>
      <c r="P264" s="64">
        <v>22.6</v>
      </c>
      <c r="Q264" s="64">
        <v>-1.0335727016848404</v>
      </c>
      <c r="R264" s="64">
        <v>103</v>
      </c>
      <c r="S264" s="64">
        <v>0.93230565660044895</v>
      </c>
      <c r="T264" s="64">
        <v>27.8</v>
      </c>
      <c r="U264" s="64">
        <v>-0.44957187229748641</v>
      </c>
      <c r="V264" s="65">
        <v>8.4000000000000005E-2</v>
      </c>
      <c r="W264" s="90">
        <v>21.75</v>
      </c>
      <c r="X264" s="75">
        <f t="shared" si="266"/>
        <v>0</v>
      </c>
      <c r="Y264" s="75">
        <f t="shared" si="267"/>
        <v>0</v>
      </c>
      <c r="Z264" s="75">
        <f t="shared" si="268"/>
        <v>0</v>
      </c>
      <c r="AA264" s="75">
        <f t="shared" si="269"/>
        <v>0</v>
      </c>
      <c r="AB264" s="75">
        <f t="shared" si="270"/>
        <v>0</v>
      </c>
      <c r="AC264" s="75">
        <f t="shared" si="271"/>
        <v>0</v>
      </c>
      <c r="AD264" s="75">
        <f t="shared" si="272"/>
        <v>0</v>
      </c>
      <c r="AE264" s="75">
        <f t="shared" si="273"/>
        <v>0</v>
      </c>
      <c r="AF264" s="75">
        <f t="shared" ref="AF264:AG264" si="279">IF(V$3="Yes",V264*V$4,0)</f>
        <v>0</v>
      </c>
      <c r="AG264" s="76">
        <f t="shared" si="279"/>
        <v>0</v>
      </c>
      <c r="AH264" s="77">
        <f t="shared" si="275"/>
        <v>0</v>
      </c>
      <c r="AI264" s="78">
        <f t="shared" si="276"/>
        <v>0</v>
      </c>
      <c r="AJ264" s="73">
        <f t="shared" si="277"/>
        <v>-2.6806668440567654</v>
      </c>
    </row>
    <row r="265" spans="1:36" ht="15" x14ac:dyDescent="0.25">
      <c r="A265" s="38" t="s">
        <v>475</v>
      </c>
      <c r="B265" s="62" t="s">
        <v>53</v>
      </c>
      <c r="C265" s="62" t="s">
        <v>183</v>
      </c>
      <c r="D265" s="62">
        <v>2</v>
      </c>
      <c r="E265" s="63">
        <v>84</v>
      </c>
      <c r="F265" s="64">
        <v>15.3</v>
      </c>
      <c r="G265" s="64">
        <v>-0.5658652019118966</v>
      </c>
      <c r="H265" s="64">
        <v>21.5</v>
      </c>
      <c r="I265" s="64">
        <v>-0.93327449992793998</v>
      </c>
      <c r="J265" s="64">
        <v>36.799999999999997</v>
      </c>
      <c r="K265" s="64">
        <v>-0.90009162382816232</v>
      </c>
      <c r="L265" s="64">
        <v>8.1999999999999993</v>
      </c>
      <c r="M265" s="64">
        <v>-0.6803739234911621</v>
      </c>
      <c r="N265" s="64">
        <v>156.69999999999999</v>
      </c>
      <c r="O265" s="64">
        <v>-0.4161999317202667</v>
      </c>
      <c r="P265" s="64">
        <v>103.7</v>
      </c>
      <c r="Q265" s="64">
        <v>0.39450989461036856</v>
      </c>
      <c r="R265" s="64">
        <v>49.7</v>
      </c>
      <c r="S265" s="64">
        <v>-0.36068887994934401</v>
      </c>
      <c r="T265" s="64">
        <v>51.1</v>
      </c>
      <c r="U265" s="64">
        <v>0.79106450628412706</v>
      </c>
      <c r="V265" s="65">
        <v>9.8000000000000004E-2</v>
      </c>
      <c r="W265" s="90">
        <v>17.25</v>
      </c>
      <c r="X265" s="75">
        <f t="shared" si="266"/>
        <v>0</v>
      </c>
      <c r="Y265" s="75">
        <f t="shared" si="267"/>
        <v>0</v>
      </c>
      <c r="Z265" s="75">
        <f t="shared" si="268"/>
        <v>0</v>
      </c>
      <c r="AA265" s="75">
        <f t="shared" si="269"/>
        <v>0</v>
      </c>
      <c r="AB265" s="75">
        <f t="shared" si="270"/>
        <v>0</v>
      </c>
      <c r="AC265" s="75">
        <f t="shared" si="271"/>
        <v>0</v>
      </c>
      <c r="AD265" s="75">
        <f t="shared" si="272"/>
        <v>0</v>
      </c>
      <c r="AE265" s="75">
        <f t="shared" si="273"/>
        <v>0</v>
      </c>
      <c r="AF265" s="75">
        <f t="shared" ref="AF265:AG265" si="280">IF(V$3="Yes",V265*V$4,0)</f>
        <v>0</v>
      </c>
      <c r="AG265" s="76">
        <f t="shared" si="280"/>
        <v>0</v>
      </c>
      <c r="AH265" s="77">
        <f t="shared" si="275"/>
        <v>0</v>
      </c>
      <c r="AI265" s="78">
        <f t="shared" si="276"/>
        <v>0</v>
      </c>
      <c r="AJ265" s="73">
        <f t="shared" si="277"/>
        <v>-2.6898985563966495</v>
      </c>
    </row>
    <row r="266" spans="1:36" ht="15" x14ac:dyDescent="0.25">
      <c r="A266" s="38" t="s">
        <v>408</v>
      </c>
      <c r="B266" s="62" t="s">
        <v>47</v>
      </c>
      <c r="C266" s="62" t="s">
        <v>181</v>
      </c>
      <c r="D266" s="62">
        <v>2</v>
      </c>
      <c r="E266" s="63">
        <v>84</v>
      </c>
      <c r="F266" s="64">
        <v>8.9</v>
      </c>
      <c r="G266" s="64">
        <v>-1.1883314463698935</v>
      </c>
      <c r="H266" s="64">
        <v>23.9</v>
      </c>
      <c r="I266" s="64">
        <v>-0.76074929494725263</v>
      </c>
      <c r="J266" s="64">
        <v>32.799999999999997</v>
      </c>
      <c r="K266" s="64">
        <v>-1.0915832755057751</v>
      </c>
      <c r="L266" s="64">
        <v>6.5</v>
      </c>
      <c r="M266" s="64">
        <v>-0.84549730330936068</v>
      </c>
      <c r="N266" s="64">
        <v>112.4</v>
      </c>
      <c r="O266" s="64">
        <v>-1.2486735604131183</v>
      </c>
      <c r="P266" s="64">
        <v>81.099999999999994</v>
      </c>
      <c r="Q266" s="64">
        <v>-3.451470078555409E-3</v>
      </c>
      <c r="R266" s="64">
        <v>134.4</v>
      </c>
      <c r="S266" s="64">
        <v>1.6940322691269691</v>
      </c>
      <c r="T266" s="64">
        <v>24.3</v>
      </c>
      <c r="U266" s="64">
        <v>-0.63593356006725632</v>
      </c>
      <c r="V266" s="65">
        <v>0.08</v>
      </c>
      <c r="W266" s="90">
        <v>21.05</v>
      </c>
      <c r="X266" s="75">
        <f t="shared" si="266"/>
        <v>0</v>
      </c>
      <c r="Y266" s="75">
        <f t="shared" si="267"/>
        <v>0</v>
      </c>
      <c r="Z266" s="75">
        <f t="shared" si="268"/>
        <v>0</v>
      </c>
      <c r="AA266" s="75">
        <f t="shared" si="269"/>
        <v>0</v>
      </c>
      <c r="AB266" s="75">
        <f t="shared" si="270"/>
        <v>0</v>
      </c>
      <c r="AC266" s="75">
        <f t="shared" si="271"/>
        <v>0</v>
      </c>
      <c r="AD266" s="75">
        <f t="shared" si="272"/>
        <v>0</v>
      </c>
      <c r="AE266" s="75">
        <f t="shared" si="273"/>
        <v>0</v>
      </c>
      <c r="AF266" s="75">
        <f t="shared" ref="AF266:AG266" si="281">IF(V$3="Yes",V266*V$4,0)</f>
        <v>0</v>
      </c>
      <c r="AG266" s="76">
        <f t="shared" si="281"/>
        <v>0</v>
      </c>
      <c r="AH266" s="77">
        <f t="shared" si="275"/>
        <v>0</v>
      </c>
      <c r="AI266" s="78">
        <f t="shared" si="276"/>
        <v>0</v>
      </c>
      <c r="AJ266" s="73">
        <f t="shared" si="277"/>
        <v>-2.7251117608639781</v>
      </c>
    </row>
    <row r="267" spans="1:36" ht="15" x14ac:dyDescent="0.25">
      <c r="A267" s="38" t="s">
        <v>468</v>
      </c>
      <c r="B267" s="62" t="s">
        <v>70</v>
      </c>
      <c r="C267" s="62" t="s">
        <v>186</v>
      </c>
      <c r="D267" s="62">
        <v>2</v>
      </c>
      <c r="E267" s="63">
        <v>84</v>
      </c>
      <c r="F267" s="64">
        <v>23.6</v>
      </c>
      <c r="G267" s="64">
        <v>0.24139570886956785</v>
      </c>
      <c r="H267" s="64">
        <v>19.100000000000001</v>
      </c>
      <c r="I267" s="64">
        <v>-1.1057997049086272</v>
      </c>
      <c r="J267" s="64">
        <v>42.7</v>
      </c>
      <c r="K267" s="64">
        <v>-0.61764143760368273</v>
      </c>
      <c r="L267" s="64">
        <v>8.3000000000000007</v>
      </c>
      <c r="M267" s="64">
        <v>-0.67066078350185598</v>
      </c>
      <c r="N267" s="64">
        <v>170.6</v>
      </c>
      <c r="O267" s="64">
        <v>-0.15499488795433822</v>
      </c>
      <c r="P267" s="64">
        <v>56.9</v>
      </c>
      <c r="Q267" s="64">
        <v>-0.42958709067465961</v>
      </c>
      <c r="R267" s="64">
        <v>36.5</v>
      </c>
      <c r="S267" s="64">
        <v>-0.68090516292227576</v>
      </c>
      <c r="T267" s="64">
        <v>25.8</v>
      </c>
      <c r="U267" s="64">
        <v>-0.5560642653087835</v>
      </c>
      <c r="V267" s="65">
        <v>0.13800000000000001</v>
      </c>
      <c r="W267" s="90">
        <v>15.6</v>
      </c>
      <c r="X267" s="75">
        <f t="shared" si="266"/>
        <v>0</v>
      </c>
      <c r="Y267" s="75">
        <f t="shared" si="267"/>
        <v>0</v>
      </c>
      <c r="Z267" s="75">
        <f t="shared" si="268"/>
        <v>0</v>
      </c>
      <c r="AA267" s="75">
        <f t="shared" si="269"/>
        <v>0</v>
      </c>
      <c r="AB267" s="75">
        <f t="shared" si="270"/>
        <v>0</v>
      </c>
      <c r="AC267" s="75">
        <f t="shared" si="271"/>
        <v>0</v>
      </c>
      <c r="AD267" s="75">
        <f t="shared" si="272"/>
        <v>0</v>
      </c>
      <c r="AE267" s="75">
        <f t="shared" si="273"/>
        <v>0</v>
      </c>
      <c r="AF267" s="75">
        <f t="shared" ref="AF267:AG267" si="282">IF(V$3="Yes",V267*V$4,0)</f>
        <v>0</v>
      </c>
      <c r="AG267" s="76">
        <f t="shared" si="282"/>
        <v>0</v>
      </c>
      <c r="AH267" s="77">
        <f t="shared" si="275"/>
        <v>0</v>
      </c>
      <c r="AI267" s="78">
        <f t="shared" si="276"/>
        <v>0</v>
      </c>
      <c r="AJ267" s="73">
        <f t="shared" si="277"/>
        <v>-2.7324292031957245</v>
      </c>
    </row>
    <row r="268" spans="1:36" ht="15" x14ac:dyDescent="0.25">
      <c r="A268" s="38" t="s">
        <v>471</v>
      </c>
      <c r="B268" s="62" t="s">
        <v>58</v>
      </c>
      <c r="C268" s="62" t="s">
        <v>186</v>
      </c>
      <c r="D268" s="62">
        <v>2</v>
      </c>
      <c r="E268" s="63">
        <v>84</v>
      </c>
      <c r="F268" s="64">
        <v>19.100000000000001</v>
      </c>
      <c r="G268" s="64">
        <v>-0.1962758692649611</v>
      </c>
      <c r="H268" s="64">
        <v>25.3</v>
      </c>
      <c r="I268" s="64">
        <v>-0.66010959204185149</v>
      </c>
      <c r="J268" s="64">
        <v>44.4</v>
      </c>
      <c r="K268" s="64">
        <v>-0.53625748564069753</v>
      </c>
      <c r="L268" s="64">
        <v>7.1</v>
      </c>
      <c r="M268" s="64">
        <v>-0.78721846337352597</v>
      </c>
      <c r="N268" s="64">
        <v>181.6</v>
      </c>
      <c r="O268" s="64">
        <v>5.1714139486324848E-2</v>
      </c>
      <c r="P268" s="64">
        <v>70.3</v>
      </c>
      <c r="Q268" s="64">
        <v>-0.19362769745202346</v>
      </c>
      <c r="R268" s="64">
        <v>24.1</v>
      </c>
      <c r="S268" s="64">
        <v>-0.98171439844230257</v>
      </c>
      <c r="T268" s="64">
        <v>33</v>
      </c>
      <c r="U268" s="64">
        <v>-0.17269165046811338</v>
      </c>
      <c r="V268" s="65">
        <v>0.105</v>
      </c>
      <c r="W268" s="90">
        <v>15.6</v>
      </c>
      <c r="X268" s="75">
        <f t="shared" si="266"/>
        <v>0</v>
      </c>
      <c r="Y268" s="75">
        <f t="shared" si="267"/>
        <v>0</v>
      </c>
      <c r="Z268" s="75">
        <f t="shared" si="268"/>
        <v>0</v>
      </c>
      <c r="AA268" s="75">
        <f t="shared" si="269"/>
        <v>0</v>
      </c>
      <c r="AB268" s="75">
        <f t="shared" si="270"/>
        <v>0</v>
      </c>
      <c r="AC268" s="75">
        <f t="shared" si="271"/>
        <v>0</v>
      </c>
      <c r="AD268" s="75">
        <f t="shared" si="272"/>
        <v>0</v>
      </c>
      <c r="AE268" s="75">
        <f t="shared" si="273"/>
        <v>0</v>
      </c>
      <c r="AF268" s="75">
        <f t="shared" ref="AF268:AG268" si="283">IF(V$3="Yes",V268*V$4,0)</f>
        <v>0</v>
      </c>
      <c r="AG268" s="76">
        <f t="shared" si="283"/>
        <v>0</v>
      </c>
      <c r="AH268" s="77">
        <f t="shared" si="275"/>
        <v>0</v>
      </c>
      <c r="AI268" s="78">
        <f t="shared" si="276"/>
        <v>0</v>
      </c>
      <c r="AJ268" s="73">
        <f t="shared" si="277"/>
        <v>-2.7480471047627559</v>
      </c>
    </row>
    <row r="269" spans="1:36" ht="15" x14ac:dyDescent="0.25">
      <c r="A269" s="38" t="s">
        <v>355</v>
      </c>
      <c r="B269" s="62" t="s">
        <v>74</v>
      </c>
      <c r="C269" s="62" t="s">
        <v>181</v>
      </c>
      <c r="D269" s="62">
        <v>2</v>
      </c>
      <c r="E269" s="63">
        <v>84</v>
      </c>
      <c r="F269" s="64">
        <v>5.6</v>
      </c>
      <c r="G269" s="64">
        <v>-1.5092906036685481</v>
      </c>
      <c r="H269" s="64">
        <v>26.6</v>
      </c>
      <c r="I269" s="64">
        <v>-0.56665843934397886</v>
      </c>
      <c r="J269" s="64">
        <v>32.200000000000003</v>
      </c>
      <c r="K269" s="64">
        <v>-1.1203070232574166</v>
      </c>
      <c r="L269" s="64">
        <v>5.7</v>
      </c>
      <c r="M269" s="64">
        <v>-0.9232024232238073</v>
      </c>
      <c r="N269" s="64">
        <v>147.9</v>
      </c>
      <c r="O269" s="64">
        <v>-0.58156715367279699</v>
      </c>
      <c r="P269" s="64">
        <v>88.8</v>
      </c>
      <c r="Q269" s="64">
        <v>0.13213713647475048</v>
      </c>
      <c r="R269" s="64">
        <v>107.3</v>
      </c>
      <c r="S269" s="64">
        <v>1.0366185366598129</v>
      </c>
      <c r="T269" s="64">
        <v>33.9</v>
      </c>
      <c r="U269" s="64">
        <v>-0.12477007361302975</v>
      </c>
      <c r="V269" s="65">
        <v>3.7999999999999999E-2</v>
      </c>
      <c r="W269" s="90">
        <v>20.85</v>
      </c>
      <c r="X269" s="75">
        <f t="shared" si="266"/>
        <v>0</v>
      </c>
      <c r="Y269" s="75">
        <f t="shared" si="267"/>
        <v>0</v>
      </c>
      <c r="Z269" s="75">
        <f t="shared" si="268"/>
        <v>0</v>
      </c>
      <c r="AA269" s="75">
        <f t="shared" si="269"/>
        <v>0</v>
      </c>
      <c r="AB269" s="75">
        <f t="shared" si="270"/>
        <v>0</v>
      </c>
      <c r="AC269" s="75">
        <f t="shared" si="271"/>
        <v>0</v>
      </c>
      <c r="AD269" s="75">
        <f t="shared" si="272"/>
        <v>0</v>
      </c>
      <c r="AE269" s="75">
        <f t="shared" si="273"/>
        <v>0</v>
      </c>
      <c r="AF269" s="75">
        <f t="shared" ref="AF269:AG269" si="284">IF(V$3="Yes",V269*V$4,0)</f>
        <v>0</v>
      </c>
      <c r="AG269" s="76">
        <f t="shared" si="284"/>
        <v>0</v>
      </c>
      <c r="AH269" s="77">
        <f t="shared" si="275"/>
        <v>0</v>
      </c>
      <c r="AI269" s="78">
        <f t="shared" si="276"/>
        <v>0</v>
      </c>
      <c r="AJ269" s="73">
        <f t="shared" si="277"/>
        <v>-2.7720878167772596</v>
      </c>
    </row>
    <row r="270" spans="1:36" ht="15" x14ac:dyDescent="0.25">
      <c r="A270" s="38" t="s">
        <v>505</v>
      </c>
      <c r="B270" s="62" t="s">
        <v>58</v>
      </c>
      <c r="C270" s="62" t="s">
        <v>179</v>
      </c>
      <c r="D270" s="62">
        <v>1</v>
      </c>
      <c r="E270" s="63">
        <v>84</v>
      </c>
      <c r="F270" s="64">
        <v>18.600000000000001</v>
      </c>
      <c r="G270" s="64">
        <v>-0.24490604461324203</v>
      </c>
      <c r="H270" s="64">
        <v>25.9</v>
      </c>
      <c r="I270" s="64">
        <v>-0.61697829079667965</v>
      </c>
      <c r="J270" s="64">
        <v>44.5</v>
      </c>
      <c r="K270" s="64">
        <v>-0.5314701943487572</v>
      </c>
      <c r="L270" s="64">
        <v>14</v>
      </c>
      <c r="M270" s="64">
        <v>-0.11701180411142434</v>
      </c>
      <c r="N270" s="64">
        <v>148.1</v>
      </c>
      <c r="O270" s="64">
        <v>-0.5778088077193303</v>
      </c>
      <c r="P270" s="64">
        <v>32.799999999999997</v>
      </c>
      <c r="Q270" s="64">
        <v>-0.8539618202765652</v>
      </c>
      <c r="R270" s="64">
        <v>44.2</v>
      </c>
      <c r="S270" s="64">
        <v>-0.49411233118806541</v>
      </c>
      <c r="T270" s="64">
        <v>20.7</v>
      </c>
      <c r="U270" s="64">
        <v>-0.82761986748759164</v>
      </c>
      <c r="V270" s="65">
        <v>0.126</v>
      </c>
      <c r="W270" s="90">
        <v>17.149999999999999</v>
      </c>
      <c r="X270" s="75">
        <f t="shared" si="266"/>
        <v>0</v>
      </c>
      <c r="Y270" s="75">
        <f t="shared" si="267"/>
        <v>0</v>
      </c>
      <c r="Z270" s="75">
        <f t="shared" si="268"/>
        <v>0</v>
      </c>
      <c r="AA270" s="75">
        <f t="shared" si="269"/>
        <v>0</v>
      </c>
      <c r="AB270" s="75">
        <f t="shared" si="270"/>
        <v>0</v>
      </c>
      <c r="AC270" s="75">
        <f t="shared" si="271"/>
        <v>0</v>
      </c>
      <c r="AD270" s="75">
        <f t="shared" si="272"/>
        <v>0</v>
      </c>
      <c r="AE270" s="75">
        <f t="shared" si="273"/>
        <v>0</v>
      </c>
      <c r="AF270" s="75">
        <f t="shared" ref="AF270:AG270" si="285">IF(V$3="Yes",V270*V$4,0)</f>
        <v>0</v>
      </c>
      <c r="AG270" s="76">
        <f t="shared" si="285"/>
        <v>0</v>
      </c>
      <c r="AH270" s="77">
        <f t="shared" si="275"/>
        <v>0</v>
      </c>
      <c r="AI270" s="78">
        <f t="shared" si="276"/>
        <v>0</v>
      </c>
      <c r="AJ270" s="73">
        <f t="shared" si="277"/>
        <v>-2.8061634684313104</v>
      </c>
    </row>
    <row r="271" spans="1:36" ht="15" x14ac:dyDescent="0.25">
      <c r="A271" s="38" t="s">
        <v>419</v>
      </c>
      <c r="B271" s="62" t="s">
        <v>63</v>
      </c>
      <c r="C271" s="62" t="s">
        <v>181</v>
      </c>
      <c r="D271" s="62">
        <v>2</v>
      </c>
      <c r="E271" s="63">
        <v>84</v>
      </c>
      <c r="F271" s="64">
        <v>6.3</v>
      </c>
      <c r="G271" s="64">
        <v>-1.4412083581809549</v>
      </c>
      <c r="H271" s="64">
        <v>25.5</v>
      </c>
      <c r="I271" s="64">
        <v>-0.64573249162679414</v>
      </c>
      <c r="J271" s="64">
        <v>31.8</v>
      </c>
      <c r="K271" s="64">
        <v>-1.1394561884251782</v>
      </c>
      <c r="L271" s="64">
        <v>8.9</v>
      </c>
      <c r="M271" s="64">
        <v>-0.61238194356602116</v>
      </c>
      <c r="N271" s="64">
        <v>106.4</v>
      </c>
      <c r="O271" s="64">
        <v>-1.3614239390171163</v>
      </c>
      <c r="P271" s="64">
        <v>39.799999999999997</v>
      </c>
      <c r="Q271" s="64">
        <v>-0.73069945068265074</v>
      </c>
      <c r="R271" s="64">
        <v>161.9</v>
      </c>
      <c r="S271" s="64">
        <v>2.3611495253205765</v>
      </c>
      <c r="T271" s="64">
        <v>34.6</v>
      </c>
      <c r="U271" s="64">
        <v>-8.7497736059075501E-2</v>
      </c>
      <c r="V271" s="65">
        <v>5.8999999999999997E-2</v>
      </c>
      <c r="W271" s="90">
        <v>22.6</v>
      </c>
      <c r="X271" s="75">
        <f t="shared" si="266"/>
        <v>0</v>
      </c>
      <c r="Y271" s="75">
        <f t="shared" si="267"/>
        <v>0</v>
      </c>
      <c r="Z271" s="75">
        <f t="shared" si="268"/>
        <v>0</v>
      </c>
      <c r="AA271" s="75">
        <f t="shared" si="269"/>
        <v>0</v>
      </c>
      <c r="AB271" s="75">
        <f t="shared" si="270"/>
        <v>0</v>
      </c>
      <c r="AC271" s="75">
        <f t="shared" si="271"/>
        <v>0</v>
      </c>
      <c r="AD271" s="75">
        <f t="shared" si="272"/>
        <v>0</v>
      </c>
      <c r="AE271" s="75">
        <f t="shared" si="273"/>
        <v>0</v>
      </c>
      <c r="AF271" s="75">
        <f t="shared" ref="AF271:AG271" si="286">IF(V$3="Yes",V271*V$4,0)</f>
        <v>0</v>
      </c>
      <c r="AG271" s="76">
        <f t="shared" si="286"/>
        <v>0</v>
      </c>
      <c r="AH271" s="77">
        <f t="shared" si="275"/>
        <v>0</v>
      </c>
      <c r="AI271" s="78">
        <f t="shared" si="276"/>
        <v>0</v>
      </c>
      <c r="AJ271" s="73">
        <f t="shared" si="277"/>
        <v>-2.7987006953914504</v>
      </c>
    </row>
    <row r="272" spans="1:36" ht="15" x14ac:dyDescent="0.25">
      <c r="A272" s="38" t="s">
        <v>562</v>
      </c>
      <c r="B272" s="62" t="s">
        <v>58</v>
      </c>
      <c r="C272" s="62" t="s">
        <v>203</v>
      </c>
      <c r="D272" s="62"/>
      <c r="E272" s="63">
        <v>84</v>
      </c>
      <c r="F272" s="64">
        <v>14.9</v>
      </c>
      <c r="G272" s="64">
        <v>-0.60476934219052148</v>
      </c>
      <c r="H272" s="64">
        <v>19.100000000000001</v>
      </c>
      <c r="I272" s="64">
        <v>-1.1057997049086272</v>
      </c>
      <c r="J272" s="64">
        <v>34</v>
      </c>
      <c r="K272" s="64">
        <v>-1.0341357800024911</v>
      </c>
      <c r="L272" s="64">
        <v>3.9</v>
      </c>
      <c r="M272" s="64">
        <v>-1.0980389430313122</v>
      </c>
      <c r="N272" s="64">
        <v>196.1</v>
      </c>
      <c r="O272" s="64">
        <v>0.32419422111265378</v>
      </c>
      <c r="P272" s="64">
        <v>114.4</v>
      </c>
      <c r="Q272" s="64">
        <v>0.58292523098963778</v>
      </c>
      <c r="R272" s="64">
        <v>33.200000000000003</v>
      </c>
      <c r="S272" s="64">
        <v>-0.76095923366550866</v>
      </c>
      <c r="T272" s="64">
        <v>36.9</v>
      </c>
      <c r="U272" s="64">
        <v>3.4968515903916246E-2</v>
      </c>
      <c r="V272" s="65">
        <v>7.5999999999999998E-2</v>
      </c>
      <c r="W272" s="90">
        <v>16.25</v>
      </c>
      <c r="X272" s="75">
        <f t="shared" si="266"/>
        <v>0</v>
      </c>
      <c r="Y272" s="75">
        <f t="shared" si="267"/>
        <v>0</v>
      </c>
      <c r="Z272" s="75">
        <f t="shared" si="268"/>
        <v>0</v>
      </c>
      <c r="AA272" s="75">
        <f t="shared" si="269"/>
        <v>0</v>
      </c>
      <c r="AB272" s="75">
        <f t="shared" si="270"/>
        <v>0</v>
      </c>
      <c r="AC272" s="75">
        <f t="shared" si="271"/>
        <v>0</v>
      </c>
      <c r="AD272" s="75">
        <f t="shared" si="272"/>
        <v>0</v>
      </c>
      <c r="AE272" s="75">
        <f t="shared" si="273"/>
        <v>0</v>
      </c>
      <c r="AF272" s="75">
        <f t="shared" ref="AF272:AG272" si="287">IF(V$3="Yes",V272*V$4,0)</f>
        <v>0</v>
      </c>
      <c r="AG272" s="76">
        <f t="shared" si="287"/>
        <v>0</v>
      </c>
      <c r="AH272" s="77">
        <f t="shared" si="275"/>
        <v>0</v>
      </c>
      <c r="AI272" s="78">
        <f t="shared" si="276"/>
        <v>0</v>
      </c>
      <c r="AJ272" s="73">
        <f t="shared" si="277"/>
        <v>-2.8149251999482745</v>
      </c>
    </row>
    <row r="273" spans="1:36" ht="15" x14ac:dyDescent="0.25">
      <c r="A273" s="38" t="s">
        <v>381</v>
      </c>
      <c r="B273" s="62" t="s">
        <v>83</v>
      </c>
      <c r="C273" s="62" t="s">
        <v>181</v>
      </c>
      <c r="D273" s="62">
        <v>1</v>
      </c>
      <c r="E273" s="63">
        <v>84</v>
      </c>
      <c r="F273" s="64">
        <v>7.8</v>
      </c>
      <c r="G273" s="64">
        <v>-1.2953178321361118</v>
      </c>
      <c r="H273" s="64">
        <v>37.299999999999997</v>
      </c>
      <c r="I273" s="64">
        <v>0.20251643286158563</v>
      </c>
      <c r="J273" s="64">
        <v>45.2</v>
      </c>
      <c r="K273" s="64">
        <v>-0.49795915530517443</v>
      </c>
      <c r="L273" s="64">
        <v>17.600000000000001</v>
      </c>
      <c r="M273" s="64">
        <v>0.23266123550358522</v>
      </c>
      <c r="N273" s="64">
        <v>106.3</v>
      </c>
      <c r="O273" s="64">
        <v>-1.3633031119938499</v>
      </c>
      <c r="P273" s="64">
        <v>39.799999999999997</v>
      </c>
      <c r="Q273" s="64">
        <v>-0.73069945068265074</v>
      </c>
      <c r="R273" s="64">
        <v>70.2</v>
      </c>
      <c r="S273" s="64">
        <v>0.13661671103134548</v>
      </c>
      <c r="T273" s="64">
        <v>53.8</v>
      </c>
      <c r="U273" s="64">
        <v>0.93482923684937758</v>
      </c>
      <c r="V273" s="65">
        <v>7.3999999999999996E-2</v>
      </c>
      <c r="W273" s="90">
        <v>21.55</v>
      </c>
      <c r="X273" s="75">
        <f t="shared" si="266"/>
        <v>0</v>
      </c>
      <c r="Y273" s="75">
        <f t="shared" si="267"/>
        <v>0</v>
      </c>
      <c r="Z273" s="75">
        <f t="shared" si="268"/>
        <v>0</v>
      </c>
      <c r="AA273" s="75">
        <f t="shared" si="269"/>
        <v>0</v>
      </c>
      <c r="AB273" s="75">
        <f t="shared" si="270"/>
        <v>0</v>
      </c>
      <c r="AC273" s="75">
        <f t="shared" si="271"/>
        <v>0</v>
      </c>
      <c r="AD273" s="75">
        <f t="shared" si="272"/>
        <v>0</v>
      </c>
      <c r="AE273" s="75">
        <f t="shared" si="273"/>
        <v>0</v>
      </c>
      <c r="AF273" s="75">
        <f t="shared" ref="AF273:AG273" si="288">IF(V$3="Yes",V273*V$4,0)</f>
        <v>0</v>
      </c>
      <c r="AG273" s="76">
        <f t="shared" si="288"/>
        <v>0</v>
      </c>
      <c r="AH273" s="77">
        <f t="shared" si="275"/>
        <v>0</v>
      </c>
      <c r="AI273" s="78">
        <f t="shared" si="276"/>
        <v>0</v>
      </c>
      <c r="AJ273" s="73">
        <f t="shared" si="277"/>
        <v>-2.8643834011142184</v>
      </c>
    </row>
    <row r="274" spans="1:36" ht="15" x14ac:dyDescent="0.25">
      <c r="A274" s="38" t="s">
        <v>528</v>
      </c>
      <c r="B274" s="62" t="s">
        <v>39</v>
      </c>
      <c r="C274" s="62" t="s">
        <v>186</v>
      </c>
      <c r="D274" s="62">
        <v>1</v>
      </c>
      <c r="E274" s="63">
        <v>84</v>
      </c>
      <c r="F274" s="64">
        <v>19</v>
      </c>
      <c r="G274" s="64">
        <v>-0.20600190433461738</v>
      </c>
      <c r="H274" s="64">
        <v>29.8</v>
      </c>
      <c r="I274" s="64">
        <v>-0.33662483270306232</v>
      </c>
      <c r="J274" s="64">
        <v>48.8</v>
      </c>
      <c r="K274" s="64">
        <v>-0.32561666879532364</v>
      </c>
      <c r="L274" s="64">
        <v>13.8</v>
      </c>
      <c r="M274" s="64">
        <v>-0.13643808409003591</v>
      </c>
      <c r="N274" s="64">
        <v>148.5</v>
      </c>
      <c r="O274" s="64">
        <v>-0.57029211581239703</v>
      </c>
      <c r="P274" s="64">
        <v>19.100000000000001</v>
      </c>
      <c r="Q274" s="64">
        <v>-1.0952038864817977</v>
      </c>
      <c r="R274" s="64">
        <v>37.299999999999997</v>
      </c>
      <c r="S274" s="64">
        <v>-0.66149811546937087</v>
      </c>
      <c r="T274" s="64">
        <v>14.7</v>
      </c>
      <c r="U274" s="64">
        <v>-1.1470970465214831</v>
      </c>
      <c r="V274" s="65">
        <v>0.128</v>
      </c>
      <c r="W274" s="90">
        <v>15.95</v>
      </c>
      <c r="X274" s="75">
        <f t="shared" si="266"/>
        <v>0</v>
      </c>
      <c r="Y274" s="75">
        <f t="shared" si="267"/>
        <v>0</v>
      </c>
      <c r="Z274" s="75">
        <f t="shared" si="268"/>
        <v>0</v>
      </c>
      <c r="AA274" s="75">
        <f t="shared" si="269"/>
        <v>0</v>
      </c>
      <c r="AB274" s="75">
        <f t="shared" si="270"/>
        <v>0</v>
      </c>
      <c r="AC274" s="75">
        <f t="shared" si="271"/>
        <v>0</v>
      </c>
      <c r="AD274" s="75">
        <f t="shared" si="272"/>
        <v>0</v>
      </c>
      <c r="AE274" s="75">
        <f t="shared" si="273"/>
        <v>0</v>
      </c>
      <c r="AF274" s="75">
        <f t="shared" ref="AF274:AG274" si="289">IF(V$3="Yes",V274*V$4,0)</f>
        <v>0</v>
      </c>
      <c r="AG274" s="76">
        <f t="shared" si="289"/>
        <v>0</v>
      </c>
      <c r="AH274" s="77">
        <f t="shared" si="275"/>
        <v>0</v>
      </c>
      <c r="AI274" s="78">
        <f t="shared" si="276"/>
        <v>0</v>
      </c>
      <c r="AJ274" s="73">
        <f t="shared" si="277"/>
        <v>-2.86463273753863</v>
      </c>
    </row>
    <row r="275" spans="1:36" ht="15" x14ac:dyDescent="0.25">
      <c r="A275" s="38" t="s">
        <v>380</v>
      </c>
      <c r="B275" s="62" t="s">
        <v>74</v>
      </c>
      <c r="C275" s="62" t="s">
        <v>181</v>
      </c>
      <c r="D275" s="62"/>
      <c r="E275" s="63">
        <v>84</v>
      </c>
      <c r="F275" s="64">
        <v>7.5</v>
      </c>
      <c r="G275" s="64">
        <v>-1.3244959373450804</v>
      </c>
      <c r="H275" s="64">
        <v>20.6</v>
      </c>
      <c r="I275" s="64">
        <v>-0.99797145179569757</v>
      </c>
      <c r="J275" s="64">
        <v>28.1</v>
      </c>
      <c r="K275" s="64">
        <v>-1.3165859662269697</v>
      </c>
      <c r="L275" s="64">
        <v>0</v>
      </c>
      <c r="M275" s="64">
        <v>-1.4768514026142392</v>
      </c>
      <c r="N275" s="64">
        <v>98.6</v>
      </c>
      <c r="O275" s="64">
        <v>-1.5079994312023144</v>
      </c>
      <c r="P275" s="64">
        <v>106.9</v>
      </c>
      <c r="Q275" s="64">
        <v>0.45085840642472952</v>
      </c>
      <c r="R275" s="64">
        <v>169.4</v>
      </c>
      <c r="S275" s="64">
        <v>2.5430905951915608</v>
      </c>
      <c r="T275" s="64">
        <v>75.599999999999994</v>
      </c>
      <c r="U275" s="64">
        <v>2.0955963206725179</v>
      </c>
      <c r="V275" s="65">
        <v>7.5999999999999998E-2</v>
      </c>
      <c r="W275" s="90">
        <v>22.3</v>
      </c>
      <c r="X275" s="75">
        <f t="shared" si="266"/>
        <v>0</v>
      </c>
      <c r="Y275" s="75">
        <f t="shared" si="267"/>
        <v>0</v>
      </c>
      <c r="Z275" s="75">
        <f t="shared" si="268"/>
        <v>0</v>
      </c>
      <c r="AA275" s="75">
        <f t="shared" si="269"/>
        <v>0</v>
      </c>
      <c r="AB275" s="75">
        <f t="shared" si="270"/>
        <v>0</v>
      </c>
      <c r="AC275" s="75">
        <f t="shared" si="271"/>
        <v>0</v>
      </c>
      <c r="AD275" s="75">
        <f t="shared" si="272"/>
        <v>0</v>
      </c>
      <c r="AE275" s="75">
        <f t="shared" si="273"/>
        <v>0</v>
      </c>
      <c r="AF275" s="75">
        <f t="shared" ref="AF275:AG275" si="290">IF(V$3="Yes",V275*V$4,0)</f>
        <v>0</v>
      </c>
      <c r="AG275" s="76">
        <f t="shared" si="290"/>
        <v>0</v>
      </c>
      <c r="AH275" s="77">
        <f t="shared" si="275"/>
        <v>0</v>
      </c>
      <c r="AI275" s="78">
        <f t="shared" si="276"/>
        <v>0</v>
      </c>
      <c r="AJ275" s="73">
        <f t="shared" si="277"/>
        <v>-2.8928988554986028</v>
      </c>
    </row>
    <row r="276" spans="1:36" ht="15" x14ac:dyDescent="0.25">
      <c r="A276" s="38" t="s">
        <v>498</v>
      </c>
      <c r="B276" s="62" t="s">
        <v>51</v>
      </c>
      <c r="C276" s="62" t="s">
        <v>191</v>
      </c>
      <c r="D276" s="62">
        <v>2</v>
      </c>
      <c r="E276" s="63">
        <v>84</v>
      </c>
      <c r="F276" s="64">
        <v>16.899999999999999</v>
      </c>
      <c r="G276" s="64">
        <v>-0.41024864079739765</v>
      </c>
      <c r="H276" s="64">
        <v>25.8</v>
      </c>
      <c r="I276" s="64">
        <v>-0.62416684100420805</v>
      </c>
      <c r="J276" s="64">
        <v>42.6</v>
      </c>
      <c r="K276" s="64">
        <v>-0.62242872889562351</v>
      </c>
      <c r="L276" s="64">
        <v>7.7</v>
      </c>
      <c r="M276" s="64">
        <v>-0.72893962343769092</v>
      </c>
      <c r="N276" s="64">
        <v>136</v>
      </c>
      <c r="O276" s="64">
        <v>-0.80518873790405976</v>
      </c>
      <c r="P276" s="64">
        <v>90.3</v>
      </c>
      <c r="Q276" s="64">
        <v>0.15855050138773202</v>
      </c>
      <c r="R276" s="64">
        <v>45.6</v>
      </c>
      <c r="S276" s="64">
        <v>-0.46014999814548174</v>
      </c>
      <c r="T276" s="64">
        <v>48.6</v>
      </c>
      <c r="U276" s="64">
        <v>0.65794901502000558</v>
      </c>
      <c r="V276" s="65">
        <v>0.124</v>
      </c>
      <c r="W276" s="90">
        <v>15.7</v>
      </c>
      <c r="X276" s="75">
        <f t="shared" si="266"/>
        <v>0</v>
      </c>
      <c r="Y276" s="75">
        <f t="shared" si="267"/>
        <v>0</v>
      </c>
      <c r="Z276" s="75">
        <f t="shared" si="268"/>
        <v>0</v>
      </c>
      <c r="AA276" s="75">
        <f t="shared" si="269"/>
        <v>0</v>
      </c>
      <c r="AB276" s="75">
        <f t="shared" si="270"/>
        <v>0</v>
      </c>
      <c r="AC276" s="75">
        <f t="shared" si="271"/>
        <v>0</v>
      </c>
      <c r="AD276" s="75">
        <f t="shared" si="272"/>
        <v>0</v>
      </c>
      <c r="AE276" s="75">
        <f t="shared" si="273"/>
        <v>0</v>
      </c>
      <c r="AF276" s="75">
        <f t="shared" ref="AF276:AG276" si="291">IF(V$3="Yes",V276*V$4,0)</f>
        <v>0</v>
      </c>
      <c r="AG276" s="76">
        <f t="shared" si="291"/>
        <v>0</v>
      </c>
      <c r="AH276" s="77">
        <f t="shared" si="275"/>
        <v>0</v>
      </c>
      <c r="AI276" s="78">
        <f t="shared" si="276"/>
        <v>0</v>
      </c>
      <c r="AJ276" s="73">
        <f t="shared" si="277"/>
        <v>-2.95390221664884</v>
      </c>
    </row>
    <row r="277" spans="1:36" ht="15" x14ac:dyDescent="0.25">
      <c r="A277" s="38" t="s">
        <v>563</v>
      </c>
      <c r="B277" s="62" t="s">
        <v>66</v>
      </c>
      <c r="C277" s="62" t="s">
        <v>153</v>
      </c>
      <c r="D277" s="62"/>
      <c r="E277" s="63">
        <v>84</v>
      </c>
      <c r="F277" s="64">
        <v>21.8</v>
      </c>
      <c r="G277" s="64">
        <v>6.6327077615756333E-2</v>
      </c>
      <c r="H277" s="64">
        <v>17.100000000000001</v>
      </c>
      <c r="I277" s="64">
        <v>-1.2495707090591999</v>
      </c>
      <c r="J277" s="64">
        <v>38.9</v>
      </c>
      <c r="K277" s="64">
        <v>-0.79955850669741535</v>
      </c>
      <c r="L277" s="64">
        <v>7</v>
      </c>
      <c r="M277" s="64">
        <v>-0.79693160336283164</v>
      </c>
      <c r="N277" s="64">
        <v>164.1</v>
      </c>
      <c r="O277" s="64">
        <v>-0.27714113144200231</v>
      </c>
      <c r="P277" s="64">
        <v>57.8</v>
      </c>
      <c r="Q277" s="64">
        <v>-0.41373907172687063</v>
      </c>
      <c r="R277" s="64">
        <v>52.9</v>
      </c>
      <c r="S277" s="64">
        <v>-0.28306069013772406</v>
      </c>
      <c r="T277" s="64">
        <v>25.4</v>
      </c>
      <c r="U277" s="64">
        <v>-0.57736274391104303</v>
      </c>
      <c r="V277" s="65">
        <v>0.13300000000000001</v>
      </c>
      <c r="W277" s="90">
        <v>15.1</v>
      </c>
      <c r="X277" s="75">
        <f t="shared" si="266"/>
        <v>0</v>
      </c>
      <c r="Y277" s="75">
        <f t="shared" si="267"/>
        <v>0</v>
      </c>
      <c r="Z277" s="75">
        <f t="shared" si="268"/>
        <v>0</v>
      </c>
      <c r="AA277" s="75">
        <f t="shared" si="269"/>
        <v>0</v>
      </c>
      <c r="AB277" s="75">
        <f t="shared" si="270"/>
        <v>0</v>
      </c>
      <c r="AC277" s="75">
        <f t="shared" si="271"/>
        <v>0</v>
      </c>
      <c r="AD277" s="75">
        <f t="shared" si="272"/>
        <v>0</v>
      </c>
      <c r="AE277" s="75">
        <f t="shared" si="273"/>
        <v>0</v>
      </c>
      <c r="AF277" s="75">
        <f t="shared" ref="AF277:AG277" si="292">IF(V$3="Yes",V277*V$4,0)</f>
        <v>0</v>
      </c>
      <c r="AG277" s="76">
        <f t="shared" si="292"/>
        <v>0</v>
      </c>
      <c r="AH277" s="77">
        <f t="shared" si="275"/>
        <v>0</v>
      </c>
      <c r="AI277" s="78">
        <f t="shared" si="276"/>
        <v>0</v>
      </c>
      <c r="AJ277" s="73">
        <f t="shared" si="277"/>
        <v>-2.9574966045011202</v>
      </c>
    </row>
    <row r="278" spans="1:36" ht="15" x14ac:dyDescent="0.25">
      <c r="A278" s="38" t="s">
        <v>537</v>
      </c>
      <c r="B278" s="62" t="s">
        <v>25</v>
      </c>
      <c r="C278" s="62" t="s">
        <v>179</v>
      </c>
      <c r="D278" s="62">
        <v>2</v>
      </c>
      <c r="E278" s="63">
        <v>84</v>
      </c>
      <c r="F278" s="64">
        <v>16.7</v>
      </c>
      <c r="G278" s="64">
        <v>-0.42970071093671014</v>
      </c>
      <c r="H278" s="64">
        <v>19.8</v>
      </c>
      <c r="I278" s="64">
        <v>-1.0554798534559269</v>
      </c>
      <c r="J278" s="64">
        <v>36.5</v>
      </c>
      <c r="K278" s="64">
        <v>-0.91445349770398299</v>
      </c>
      <c r="L278" s="64">
        <v>10</v>
      </c>
      <c r="M278" s="64">
        <v>-0.50553740368365718</v>
      </c>
      <c r="N278" s="64">
        <v>142.6</v>
      </c>
      <c r="O278" s="64">
        <v>-0.68116332143966185</v>
      </c>
      <c r="P278" s="64">
        <v>88.8</v>
      </c>
      <c r="Q278" s="64">
        <v>0.13213713647475048</v>
      </c>
      <c r="R278" s="64">
        <v>49.5</v>
      </c>
      <c r="S278" s="64">
        <v>-0.36554064181257023</v>
      </c>
      <c r="T278" s="64">
        <v>18.8</v>
      </c>
      <c r="U278" s="64">
        <v>-0.92878764084832377</v>
      </c>
      <c r="V278" s="65">
        <v>0.11700000000000001</v>
      </c>
      <c r="W278" s="90">
        <v>14.4</v>
      </c>
      <c r="X278" s="75">
        <f t="shared" si="266"/>
        <v>0</v>
      </c>
      <c r="Y278" s="75">
        <f t="shared" si="267"/>
        <v>0</v>
      </c>
      <c r="Z278" s="75">
        <f t="shared" si="268"/>
        <v>0</v>
      </c>
      <c r="AA278" s="75">
        <f t="shared" si="269"/>
        <v>0</v>
      </c>
      <c r="AB278" s="75">
        <f t="shared" si="270"/>
        <v>0</v>
      </c>
      <c r="AC278" s="75">
        <f t="shared" si="271"/>
        <v>0</v>
      </c>
      <c r="AD278" s="75">
        <f t="shared" si="272"/>
        <v>0</v>
      </c>
      <c r="AE278" s="75">
        <f t="shared" si="273"/>
        <v>0</v>
      </c>
      <c r="AF278" s="75">
        <f t="shared" ref="AF278:AG278" si="293">IF(V$3="Yes",V278*V$4,0)</f>
        <v>0</v>
      </c>
      <c r="AG278" s="76">
        <f t="shared" si="293"/>
        <v>0</v>
      </c>
      <c r="AH278" s="77">
        <f t="shared" si="275"/>
        <v>0</v>
      </c>
      <c r="AI278" s="78">
        <f t="shared" si="276"/>
        <v>0</v>
      </c>
      <c r="AJ278" s="73">
        <f t="shared" si="277"/>
        <v>-2.9754682557820304</v>
      </c>
    </row>
    <row r="279" spans="1:36" ht="15" x14ac:dyDescent="0.25">
      <c r="A279" s="38" t="s">
        <v>412</v>
      </c>
      <c r="B279" s="62" t="s">
        <v>77</v>
      </c>
      <c r="C279" s="62" t="s">
        <v>181</v>
      </c>
      <c r="D279" s="62"/>
      <c r="E279" s="63">
        <v>84</v>
      </c>
      <c r="F279" s="64">
        <v>6.4</v>
      </c>
      <c r="G279" s="64">
        <v>-1.4314823231112985</v>
      </c>
      <c r="H279" s="64">
        <v>18.100000000000001</v>
      </c>
      <c r="I279" s="64">
        <v>-1.1776852069839137</v>
      </c>
      <c r="J279" s="64">
        <v>24.5</v>
      </c>
      <c r="K279" s="64">
        <v>-1.4889284527368214</v>
      </c>
      <c r="L279" s="64">
        <v>0</v>
      </c>
      <c r="M279" s="64">
        <v>-1.4768514026142392</v>
      </c>
      <c r="N279" s="64">
        <v>109.8</v>
      </c>
      <c r="O279" s="64">
        <v>-1.2975320578081844</v>
      </c>
      <c r="P279" s="64">
        <v>123.3</v>
      </c>
      <c r="Q279" s="64">
        <v>0.73964452947332859</v>
      </c>
      <c r="R279" s="64">
        <v>155.30000000000001</v>
      </c>
      <c r="S279" s="64">
        <v>2.2010413838341112</v>
      </c>
      <c r="T279" s="64">
        <v>39.1</v>
      </c>
      <c r="U279" s="64">
        <v>0.15211014821634311</v>
      </c>
      <c r="V279" s="65">
        <v>5.8999999999999997E-2</v>
      </c>
      <c r="W279" s="90">
        <v>21.4</v>
      </c>
      <c r="X279" s="75">
        <f t="shared" si="266"/>
        <v>0</v>
      </c>
      <c r="Y279" s="75">
        <f t="shared" si="267"/>
        <v>0</v>
      </c>
      <c r="Z279" s="75">
        <f t="shared" si="268"/>
        <v>0</v>
      </c>
      <c r="AA279" s="75">
        <f t="shared" si="269"/>
        <v>0</v>
      </c>
      <c r="AB279" s="75">
        <f t="shared" si="270"/>
        <v>0</v>
      </c>
      <c r="AC279" s="75">
        <f t="shared" si="271"/>
        <v>0</v>
      </c>
      <c r="AD279" s="75">
        <f t="shared" si="272"/>
        <v>0</v>
      </c>
      <c r="AE279" s="75">
        <f t="shared" si="273"/>
        <v>0</v>
      </c>
      <c r="AF279" s="75">
        <f t="shared" ref="AF279:AG279" si="294">IF(V$3="Yes",V279*V$4,0)</f>
        <v>0</v>
      </c>
      <c r="AG279" s="76">
        <f t="shared" si="294"/>
        <v>0</v>
      </c>
      <c r="AH279" s="77">
        <f t="shared" si="275"/>
        <v>0</v>
      </c>
      <c r="AI279" s="78">
        <f t="shared" si="276"/>
        <v>0</v>
      </c>
      <c r="AJ279" s="73">
        <f t="shared" si="277"/>
        <v>-3.0277670411134943</v>
      </c>
    </row>
    <row r="280" spans="1:36" ht="15" x14ac:dyDescent="0.25">
      <c r="A280" s="38" t="s">
        <v>504</v>
      </c>
      <c r="B280" s="62" t="s">
        <v>81</v>
      </c>
      <c r="C280" s="62" t="s">
        <v>179</v>
      </c>
      <c r="D280" s="62"/>
      <c r="E280" s="63">
        <v>84</v>
      </c>
      <c r="F280" s="64">
        <v>19.8</v>
      </c>
      <c r="G280" s="64">
        <v>-0.12819362377736768</v>
      </c>
      <c r="H280" s="64">
        <v>19.899999999999999</v>
      </c>
      <c r="I280" s="64">
        <v>-1.0482913032483985</v>
      </c>
      <c r="J280" s="64">
        <v>39.700000000000003</v>
      </c>
      <c r="K280" s="64">
        <v>-0.76126017636189258</v>
      </c>
      <c r="L280" s="64">
        <v>5.0999999999999996</v>
      </c>
      <c r="M280" s="64">
        <v>-0.98148126315964246</v>
      </c>
      <c r="N280" s="64">
        <v>157.30000000000001</v>
      </c>
      <c r="O280" s="64">
        <v>-0.4049248938598663</v>
      </c>
      <c r="P280" s="64">
        <v>89.9</v>
      </c>
      <c r="Q280" s="64">
        <v>0.15150693741093713</v>
      </c>
      <c r="R280" s="64">
        <v>41.5</v>
      </c>
      <c r="S280" s="64">
        <v>-0.55961111634161964</v>
      </c>
      <c r="T280" s="64">
        <v>13.8</v>
      </c>
      <c r="U280" s="64">
        <v>-1.1950186233765672</v>
      </c>
      <c r="V280" s="65">
        <v>0.126</v>
      </c>
      <c r="W280" s="90">
        <v>13.5</v>
      </c>
      <c r="X280" s="75">
        <f t="shared" si="266"/>
        <v>0</v>
      </c>
      <c r="Y280" s="75">
        <f t="shared" si="267"/>
        <v>0</v>
      </c>
      <c r="Z280" s="75">
        <f t="shared" si="268"/>
        <v>0</v>
      </c>
      <c r="AA280" s="75">
        <f t="shared" si="269"/>
        <v>0</v>
      </c>
      <c r="AB280" s="75">
        <f t="shared" si="270"/>
        <v>0</v>
      </c>
      <c r="AC280" s="75">
        <f t="shared" si="271"/>
        <v>0</v>
      </c>
      <c r="AD280" s="75">
        <f t="shared" si="272"/>
        <v>0</v>
      </c>
      <c r="AE280" s="75">
        <f t="shared" si="273"/>
        <v>0</v>
      </c>
      <c r="AF280" s="75">
        <f t="shared" ref="AF280:AG280" si="295">IF(V$3="Yes",V280*V$4,0)</f>
        <v>0</v>
      </c>
      <c r="AG280" s="76">
        <f t="shared" si="295"/>
        <v>0</v>
      </c>
      <c r="AH280" s="77">
        <f t="shared" si="275"/>
        <v>0</v>
      </c>
      <c r="AI280" s="78">
        <f t="shared" si="276"/>
        <v>0</v>
      </c>
      <c r="AJ280" s="73">
        <f t="shared" si="277"/>
        <v>-3.0411523337765907</v>
      </c>
    </row>
    <row r="281" spans="1:36" ht="15" x14ac:dyDescent="0.25">
      <c r="A281" s="38" t="s">
        <v>493</v>
      </c>
      <c r="B281" s="62" t="s">
        <v>61</v>
      </c>
      <c r="C281" s="62" t="s">
        <v>179</v>
      </c>
      <c r="D281" s="62">
        <v>2</v>
      </c>
      <c r="E281" s="63">
        <v>84</v>
      </c>
      <c r="F281" s="64">
        <v>19.399999999999999</v>
      </c>
      <c r="G281" s="64">
        <v>-0.16709776405599269</v>
      </c>
      <c r="H281" s="64">
        <v>23.9</v>
      </c>
      <c r="I281" s="64">
        <v>-0.76074929494725263</v>
      </c>
      <c r="J281" s="64">
        <v>43.3</v>
      </c>
      <c r="K281" s="64">
        <v>-0.5889176898520414</v>
      </c>
      <c r="L281" s="64">
        <v>11.2</v>
      </c>
      <c r="M281" s="64">
        <v>-0.38897972381198725</v>
      </c>
      <c r="N281" s="64">
        <v>163.5</v>
      </c>
      <c r="O281" s="64">
        <v>-0.28841616930240216</v>
      </c>
      <c r="P281" s="64">
        <v>39.1</v>
      </c>
      <c r="Q281" s="64">
        <v>-0.74302568764204213</v>
      </c>
      <c r="R281" s="64">
        <v>27.5</v>
      </c>
      <c r="S281" s="64">
        <v>-0.89923444676745656</v>
      </c>
      <c r="T281" s="64">
        <v>53.4</v>
      </c>
      <c r="U281" s="64">
        <v>0.91353075824711838</v>
      </c>
      <c r="V281" s="65">
        <v>0.11799999999999999</v>
      </c>
      <c r="W281" s="90">
        <v>15.75</v>
      </c>
      <c r="X281" s="75">
        <f t="shared" si="266"/>
        <v>0</v>
      </c>
      <c r="Y281" s="75">
        <f t="shared" si="267"/>
        <v>0</v>
      </c>
      <c r="Z281" s="75">
        <f t="shared" si="268"/>
        <v>0</v>
      </c>
      <c r="AA281" s="75">
        <f t="shared" si="269"/>
        <v>0</v>
      </c>
      <c r="AB281" s="75">
        <f t="shared" si="270"/>
        <v>0</v>
      </c>
      <c r="AC281" s="75">
        <f t="shared" si="271"/>
        <v>0</v>
      </c>
      <c r="AD281" s="75">
        <f t="shared" si="272"/>
        <v>0</v>
      </c>
      <c r="AE281" s="75">
        <f t="shared" si="273"/>
        <v>0</v>
      </c>
      <c r="AF281" s="75">
        <f t="shared" ref="AF281:AG281" si="296">IF(V$3="Yes",V281*V$4,0)</f>
        <v>0</v>
      </c>
      <c r="AG281" s="76">
        <f t="shared" si="296"/>
        <v>0</v>
      </c>
      <c r="AH281" s="77">
        <f t="shared" si="275"/>
        <v>0</v>
      </c>
      <c r="AI281" s="78">
        <f t="shared" si="276"/>
        <v>0</v>
      </c>
      <c r="AJ281" s="73">
        <f t="shared" si="277"/>
        <v>-3.1388848218729812</v>
      </c>
    </row>
    <row r="282" spans="1:36" ht="15" x14ac:dyDescent="0.25">
      <c r="A282" s="38" t="s">
        <v>521</v>
      </c>
      <c r="B282" s="62" t="s">
        <v>74</v>
      </c>
      <c r="C282" s="62" t="s">
        <v>183</v>
      </c>
      <c r="D282" s="62">
        <v>2</v>
      </c>
      <c r="E282" s="63">
        <v>84</v>
      </c>
      <c r="F282" s="64">
        <v>14</v>
      </c>
      <c r="G282" s="64">
        <v>-0.69230365781742742</v>
      </c>
      <c r="H282" s="64">
        <v>19.8</v>
      </c>
      <c r="I282" s="64">
        <v>-1.0554798534559269</v>
      </c>
      <c r="J282" s="64">
        <v>33.799999999999997</v>
      </c>
      <c r="K282" s="64">
        <v>-1.0437103625863717</v>
      </c>
      <c r="L282" s="64">
        <v>9.5</v>
      </c>
      <c r="M282" s="64">
        <v>-0.55410310363018622</v>
      </c>
      <c r="N282" s="64">
        <v>123.2</v>
      </c>
      <c r="O282" s="64">
        <v>-1.0457228789259219</v>
      </c>
      <c r="P282" s="64">
        <v>134.1</v>
      </c>
      <c r="Q282" s="64">
        <v>0.92982075684679666</v>
      </c>
      <c r="R282" s="64">
        <v>40.6</v>
      </c>
      <c r="S282" s="64">
        <v>-0.58144404472613787</v>
      </c>
      <c r="T282" s="64">
        <v>19.2</v>
      </c>
      <c r="U282" s="64">
        <v>-0.90748916224606446</v>
      </c>
      <c r="V282" s="65">
        <v>0.113</v>
      </c>
      <c r="W282" s="90">
        <v>16.149999999999999</v>
      </c>
      <c r="X282" s="75">
        <f t="shared" si="266"/>
        <v>0</v>
      </c>
      <c r="Y282" s="75">
        <f t="shared" si="267"/>
        <v>0</v>
      </c>
      <c r="Z282" s="75">
        <f t="shared" si="268"/>
        <v>0</v>
      </c>
      <c r="AA282" s="75">
        <f t="shared" si="269"/>
        <v>0</v>
      </c>
      <c r="AB282" s="75">
        <f t="shared" si="270"/>
        <v>0</v>
      </c>
      <c r="AC282" s="75">
        <f t="shared" si="271"/>
        <v>0</v>
      </c>
      <c r="AD282" s="75">
        <f t="shared" si="272"/>
        <v>0</v>
      </c>
      <c r="AE282" s="75">
        <f t="shared" si="273"/>
        <v>0</v>
      </c>
      <c r="AF282" s="75">
        <f t="shared" ref="AF282:AG282" si="297">IF(V$3="Yes",V282*V$4,0)</f>
        <v>0</v>
      </c>
      <c r="AG282" s="76">
        <f t="shared" si="297"/>
        <v>0</v>
      </c>
      <c r="AH282" s="77">
        <f t="shared" si="275"/>
        <v>0</v>
      </c>
      <c r="AI282" s="78">
        <f t="shared" si="276"/>
        <v>0</v>
      </c>
      <c r="AJ282" s="73">
        <f t="shared" si="277"/>
        <v>-3.1587111290656309</v>
      </c>
    </row>
    <row r="283" spans="1:36" ht="15" x14ac:dyDescent="0.25">
      <c r="A283" s="38" t="s">
        <v>392</v>
      </c>
      <c r="B283" s="62" t="s">
        <v>16</v>
      </c>
      <c r="C283" s="62" t="s">
        <v>181</v>
      </c>
      <c r="D283" s="62">
        <v>2</v>
      </c>
      <c r="E283" s="63">
        <v>84</v>
      </c>
      <c r="F283" s="64">
        <v>6.1</v>
      </c>
      <c r="G283" s="64">
        <v>-1.4606604283202673</v>
      </c>
      <c r="H283" s="64">
        <v>30.3</v>
      </c>
      <c r="I283" s="64">
        <v>-0.30068208166541915</v>
      </c>
      <c r="J283" s="64">
        <v>36.299999999999997</v>
      </c>
      <c r="K283" s="64">
        <v>-0.92402808028786365</v>
      </c>
      <c r="L283" s="64">
        <v>3.9</v>
      </c>
      <c r="M283" s="64">
        <v>-1.0980389430313122</v>
      </c>
      <c r="N283" s="64">
        <v>106.1</v>
      </c>
      <c r="O283" s="64">
        <v>-1.3670614579473166</v>
      </c>
      <c r="P283" s="64">
        <v>121.5</v>
      </c>
      <c r="Q283" s="64">
        <v>0.70794849157775097</v>
      </c>
      <c r="R283" s="64">
        <v>94.8</v>
      </c>
      <c r="S283" s="64">
        <v>0.73338342020817304</v>
      </c>
      <c r="T283" s="64">
        <v>106.7</v>
      </c>
      <c r="U283" s="64">
        <v>3.7515530319981898</v>
      </c>
      <c r="V283" s="65">
        <v>5.7000000000000002E-2</v>
      </c>
      <c r="W283" s="90">
        <v>19.8</v>
      </c>
      <c r="X283" s="75">
        <f t="shared" si="266"/>
        <v>0</v>
      </c>
      <c r="Y283" s="75">
        <f t="shared" si="267"/>
        <v>0</v>
      </c>
      <c r="Z283" s="75">
        <f t="shared" si="268"/>
        <v>0</v>
      </c>
      <c r="AA283" s="75">
        <f t="shared" si="269"/>
        <v>0</v>
      </c>
      <c r="AB283" s="75">
        <f t="shared" si="270"/>
        <v>0</v>
      </c>
      <c r="AC283" s="75">
        <f t="shared" si="271"/>
        <v>0</v>
      </c>
      <c r="AD283" s="75">
        <f t="shared" si="272"/>
        <v>0</v>
      </c>
      <c r="AE283" s="75">
        <f t="shared" si="273"/>
        <v>0</v>
      </c>
      <c r="AF283" s="75">
        <f t="shared" ref="AF283:AG283" si="298">IF(V$3="Yes",V283*V$4,0)</f>
        <v>0</v>
      </c>
      <c r="AG283" s="76">
        <f t="shared" si="298"/>
        <v>0</v>
      </c>
      <c r="AH283" s="77">
        <f t="shared" si="275"/>
        <v>0</v>
      </c>
      <c r="AI283" s="78">
        <f t="shared" si="276"/>
        <v>0</v>
      </c>
      <c r="AJ283" s="73">
        <f t="shared" si="277"/>
        <v>-3.1851141274921417</v>
      </c>
    </row>
    <row r="284" spans="1:36" ht="15" x14ac:dyDescent="0.25">
      <c r="A284" s="38" t="s">
        <v>393</v>
      </c>
      <c r="B284" s="62" t="s">
        <v>66</v>
      </c>
      <c r="C284" s="62" t="s">
        <v>181</v>
      </c>
      <c r="D284" s="62">
        <v>2</v>
      </c>
      <c r="E284" s="63">
        <v>84</v>
      </c>
      <c r="F284" s="64">
        <v>10.1</v>
      </c>
      <c r="G284" s="64">
        <v>-1.0716190255340192</v>
      </c>
      <c r="H284" s="64">
        <v>22.7</v>
      </c>
      <c r="I284" s="64">
        <v>-0.84701189743759631</v>
      </c>
      <c r="J284" s="64">
        <v>32.700000000000003</v>
      </c>
      <c r="K284" s="64">
        <v>-1.0963705667977148</v>
      </c>
      <c r="L284" s="64">
        <v>6.8</v>
      </c>
      <c r="M284" s="64">
        <v>-0.81635788334144344</v>
      </c>
      <c r="N284" s="64">
        <v>151.19999999999999</v>
      </c>
      <c r="O284" s="64">
        <v>-0.51955444544059826</v>
      </c>
      <c r="P284" s="64">
        <v>41.8</v>
      </c>
      <c r="Q284" s="64">
        <v>-0.69548163079867509</v>
      </c>
      <c r="R284" s="64">
        <v>105.7</v>
      </c>
      <c r="S284" s="64">
        <v>0.99780444175400318</v>
      </c>
      <c r="T284" s="64">
        <v>39.299999999999997</v>
      </c>
      <c r="U284" s="64">
        <v>0.16275938751747249</v>
      </c>
      <c r="V284" s="65">
        <v>6.7000000000000004E-2</v>
      </c>
      <c r="W284" s="90">
        <v>19.05</v>
      </c>
      <c r="X284" s="75">
        <f t="shared" si="266"/>
        <v>0</v>
      </c>
      <c r="Y284" s="75">
        <f t="shared" si="267"/>
        <v>0</v>
      </c>
      <c r="Z284" s="75">
        <f t="shared" si="268"/>
        <v>0</v>
      </c>
      <c r="AA284" s="75">
        <f t="shared" si="269"/>
        <v>0</v>
      </c>
      <c r="AB284" s="75">
        <f t="shared" si="270"/>
        <v>0</v>
      </c>
      <c r="AC284" s="75">
        <f t="shared" si="271"/>
        <v>0</v>
      </c>
      <c r="AD284" s="75">
        <f t="shared" si="272"/>
        <v>0</v>
      </c>
      <c r="AE284" s="75">
        <f t="shared" si="273"/>
        <v>0</v>
      </c>
      <c r="AF284" s="75">
        <f t="shared" ref="AF284:AG284" si="299">IF(V$3="Yes",V284*V$4,0)</f>
        <v>0</v>
      </c>
      <c r="AG284" s="76">
        <f t="shared" si="299"/>
        <v>0</v>
      </c>
      <c r="AH284" s="77">
        <f t="shared" si="275"/>
        <v>0</v>
      </c>
      <c r="AI284" s="78">
        <f t="shared" si="276"/>
        <v>0</v>
      </c>
      <c r="AJ284" s="73">
        <f t="shared" si="277"/>
        <v>-3.1712504127814087</v>
      </c>
    </row>
    <row r="285" spans="1:36" ht="15" x14ac:dyDescent="0.25">
      <c r="A285" s="38" t="s">
        <v>449</v>
      </c>
      <c r="B285" s="62" t="s">
        <v>63</v>
      </c>
      <c r="C285" s="62" t="s">
        <v>153</v>
      </c>
      <c r="D285" s="62">
        <v>2</v>
      </c>
      <c r="E285" s="63">
        <v>84</v>
      </c>
      <c r="F285" s="64">
        <v>16.399999999999999</v>
      </c>
      <c r="G285" s="64">
        <v>-0.45887881614567888</v>
      </c>
      <c r="H285" s="64">
        <v>28.6</v>
      </c>
      <c r="I285" s="64">
        <v>-0.42288743519340599</v>
      </c>
      <c r="J285" s="64">
        <v>45</v>
      </c>
      <c r="K285" s="64">
        <v>-0.50753373788905543</v>
      </c>
      <c r="L285" s="64">
        <v>6.3</v>
      </c>
      <c r="M285" s="64">
        <v>-0.86492358328797248</v>
      </c>
      <c r="N285" s="64">
        <v>144.6</v>
      </c>
      <c r="O285" s="64">
        <v>-0.64357986190499616</v>
      </c>
      <c r="P285" s="64">
        <v>43.5</v>
      </c>
      <c r="Q285" s="64">
        <v>-0.66554648389729587</v>
      </c>
      <c r="R285" s="64">
        <v>61.4</v>
      </c>
      <c r="S285" s="64">
        <v>-7.6860810950608996E-2</v>
      </c>
      <c r="T285" s="64">
        <v>21.4</v>
      </c>
      <c r="U285" s="64">
        <v>-0.79034752993363755</v>
      </c>
      <c r="V285" s="65">
        <v>0.114</v>
      </c>
      <c r="W285" s="90">
        <v>17.75</v>
      </c>
      <c r="X285" s="75">
        <f t="shared" si="266"/>
        <v>0</v>
      </c>
      <c r="Y285" s="75">
        <f t="shared" si="267"/>
        <v>0</v>
      </c>
      <c r="Z285" s="75">
        <f t="shared" si="268"/>
        <v>0</v>
      </c>
      <c r="AA285" s="75">
        <f t="shared" si="269"/>
        <v>0</v>
      </c>
      <c r="AB285" s="75">
        <f t="shared" si="270"/>
        <v>0</v>
      </c>
      <c r="AC285" s="75">
        <f t="shared" si="271"/>
        <v>0</v>
      </c>
      <c r="AD285" s="75">
        <f t="shared" si="272"/>
        <v>0</v>
      </c>
      <c r="AE285" s="75">
        <f t="shared" si="273"/>
        <v>0</v>
      </c>
      <c r="AF285" s="75">
        <f t="shared" ref="AF285:AG285" si="300">IF(V$3="Yes",V285*V$4,0)</f>
        <v>0</v>
      </c>
      <c r="AG285" s="76">
        <f t="shared" si="300"/>
        <v>0</v>
      </c>
      <c r="AH285" s="77">
        <f t="shared" si="275"/>
        <v>0</v>
      </c>
      <c r="AI285" s="78">
        <f t="shared" si="276"/>
        <v>0</v>
      </c>
      <c r="AJ285" s="73">
        <f t="shared" si="277"/>
        <v>-3.1908165018385337</v>
      </c>
    </row>
    <row r="286" spans="1:36" ht="15" x14ac:dyDescent="0.25">
      <c r="A286" s="38" t="s">
        <v>496</v>
      </c>
      <c r="B286" s="62" t="s">
        <v>25</v>
      </c>
      <c r="C286" s="62" t="s">
        <v>179</v>
      </c>
      <c r="D286" s="62">
        <v>2</v>
      </c>
      <c r="E286" s="63">
        <v>84</v>
      </c>
      <c r="F286" s="64">
        <v>18.399999999999999</v>
      </c>
      <c r="G286" s="64">
        <v>-0.26435811475255488</v>
      </c>
      <c r="H286" s="64">
        <v>29.7</v>
      </c>
      <c r="I286" s="64">
        <v>-0.34381338291059121</v>
      </c>
      <c r="J286" s="64">
        <v>48.1</v>
      </c>
      <c r="K286" s="64">
        <v>-0.35912770783890574</v>
      </c>
      <c r="L286" s="64">
        <v>8.6999999999999993</v>
      </c>
      <c r="M286" s="64">
        <v>-0.63180822354463284</v>
      </c>
      <c r="N286" s="64">
        <v>140.1</v>
      </c>
      <c r="O286" s="64">
        <v>-0.7281426458579946</v>
      </c>
      <c r="P286" s="64">
        <v>48.5</v>
      </c>
      <c r="Q286" s="64">
        <v>-0.57750193418735707</v>
      </c>
      <c r="R286" s="64">
        <v>36.1</v>
      </c>
      <c r="S286" s="64">
        <v>-0.69060868664872821</v>
      </c>
      <c r="T286" s="64">
        <v>22.7</v>
      </c>
      <c r="U286" s="64">
        <v>-0.72112747447629433</v>
      </c>
      <c r="V286" s="65">
        <v>0.13100000000000001</v>
      </c>
      <c r="W286" s="90">
        <v>16.2</v>
      </c>
      <c r="X286" s="75">
        <f t="shared" si="266"/>
        <v>0</v>
      </c>
      <c r="Y286" s="75">
        <f t="shared" si="267"/>
        <v>0</v>
      </c>
      <c r="Z286" s="75">
        <f t="shared" si="268"/>
        <v>0</v>
      </c>
      <c r="AA286" s="75">
        <f t="shared" si="269"/>
        <v>0</v>
      </c>
      <c r="AB286" s="75">
        <f t="shared" si="270"/>
        <v>0</v>
      </c>
      <c r="AC286" s="75">
        <f t="shared" si="271"/>
        <v>0</v>
      </c>
      <c r="AD286" s="75">
        <f t="shared" si="272"/>
        <v>0</v>
      </c>
      <c r="AE286" s="75">
        <f t="shared" si="273"/>
        <v>0</v>
      </c>
      <c r="AF286" s="75">
        <f t="shared" ref="AF286:AG286" si="301">IF(V$3="Yes",V286*V$4,0)</f>
        <v>0</v>
      </c>
      <c r="AG286" s="76">
        <f t="shared" si="301"/>
        <v>0</v>
      </c>
      <c r="AH286" s="77">
        <f t="shared" si="275"/>
        <v>0</v>
      </c>
      <c r="AI286" s="78">
        <f t="shared" si="276"/>
        <v>0</v>
      </c>
      <c r="AJ286" s="73">
        <f t="shared" si="277"/>
        <v>-3.1990385596479691</v>
      </c>
    </row>
    <row r="287" spans="1:36" ht="15" x14ac:dyDescent="0.25">
      <c r="A287" s="38" t="s">
        <v>482</v>
      </c>
      <c r="B287" s="62" t="s">
        <v>61</v>
      </c>
      <c r="C287" s="62" t="s">
        <v>181</v>
      </c>
      <c r="D287" s="62">
        <v>2</v>
      </c>
      <c r="E287" s="63">
        <v>84</v>
      </c>
      <c r="F287" s="64">
        <v>6.4</v>
      </c>
      <c r="G287" s="64">
        <v>-1.4314823231112985</v>
      </c>
      <c r="H287" s="64">
        <v>24.9</v>
      </c>
      <c r="I287" s="64">
        <v>-0.68886379287196597</v>
      </c>
      <c r="J287" s="64">
        <v>31.3</v>
      </c>
      <c r="K287" s="64">
        <v>-1.1633926448848797</v>
      </c>
      <c r="L287" s="64">
        <v>10.6</v>
      </c>
      <c r="M287" s="64">
        <v>-0.44725856374782214</v>
      </c>
      <c r="N287" s="64">
        <v>106.4</v>
      </c>
      <c r="O287" s="64">
        <v>-1.3614239390171163</v>
      </c>
      <c r="P287" s="64">
        <v>102.5</v>
      </c>
      <c r="Q287" s="64">
        <v>0.37337920267998337</v>
      </c>
      <c r="R287" s="64">
        <v>90.5</v>
      </c>
      <c r="S287" s="64">
        <v>0.6290705401488087</v>
      </c>
      <c r="T287" s="64">
        <v>43.5</v>
      </c>
      <c r="U287" s="64">
        <v>0.38639341284119721</v>
      </c>
      <c r="V287" s="65">
        <v>0.06</v>
      </c>
      <c r="W287" s="90">
        <v>20.3</v>
      </c>
      <c r="X287" s="75">
        <f t="shared" si="266"/>
        <v>0</v>
      </c>
      <c r="Y287" s="75">
        <f t="shared" si="267"/>
        <v>0</v>
      </c>
      <c r="Z287" s="75">
        <f t="shared" si="268"/>
        <v>0</v>
      </c>
      <c r="AA287" s="75">
        <f t="shared" si="269"/>
        <v>0</v>
      </c>
      <c r="AB287" s="75">
        <f t="shared" si="270"/>
        <v>0</v>
      </c>
      <c r="AC287" s="75">
        <f t="shared" si="271"/>
        <v>0</v>
      </c>
      <c r="AD287" s="75">
        <f t="shared" si="272"/>
        <v>0</v>
      </c>
      <c r="AE287" s="75">
        <f t="shared" si="273"/>
        <v>0</v>
      </c>
      <c r="AF287" s="75">
        <f t="shared" ref="AF287:AG287" si="302">IF(V$3="Yes",V287*V$4,0)</f>
        <v>0</v>
      </c>
      <c r="AG287" s="76">
        <f t="shared" si="302"/>
        <v>0</v>
      </c>
      <c r="AH287" s="77">
        <f t="shared" si="275"/>
        <v>0</v>
      </c>
      <c r="AI287" s="78">
        <f t="shared" si="276"/>
        <v>0</v>
      </c>
      <c r="AJ287" s="73">
        <f t="shared" si="277"/>
        <v>-3.2146979388882015</v>
      </c>
    </row>
    <row r="288" spans="1:36" ht="15" x14ac:dyDescent="0.25">
      <c r="A288" s="38" t="s">
        <v>516</v>
      </c>
      <c r="B288" s="62" t="s">
        <v>41</v>
      </c>
      <c r="C288" s="62" t="s">
        <v>183</v>
      </c>
      <c r="D288" s="62">
        <v>2</v>
      </c>
      <c r="E288" s="63">
        <v>84</v>
      </c>
      <c r="F288" s="64">
        <v>19.100000000000001</v>
      </c>
      <c r="G288" s="64">
        <v>-0.1962758692649611</v>
      </c>
      <c r="H288" s="64">
        <v>25.9</v>
      </c>
      <c r="I288" s="64">
        <v>-0.61697829079667965</v>
      </c>
      <c r="J288" s="64">
        <v>45</v>
      </c>
      <c r="K288" s="64">
        <v>-0.50753373788905543</v>
      </c>
      <c r="L288" s="64">
        <v>5.5</v>
      </c>
      <c r="M288" s="64">
        <v>-0.94262870320241909</v>
      </c>
      <c r="N288" s="64">
        <v>128.69999999999999</v>
      </c>
      <c r="O288" s="64">
        <v>-0.94236836520559086</v>
      </c>
      <c r="P288" s="64">
        <v>91.1</v>
      </c>
      <c r="Q288" s="64">
        <v>0.17263762934132235</v>
      </c>
      <c r="R288" s="64">
        <v>39.200000000000003</v>
      </c>
      <c r="S288" s="64">
        <v>-0.61540637776872154</v>
      </c>
      <c r="T288" s="64">
        <v>21.6</v>
      </c>
      <c r="U288" s="64">
        <v>-0.77969829063250762</v>
      </c>
      <c r="V288" s="65">
        <v>0.14799999999999999</v>
      </c>
      <c r="W288" s="90">
        <v>15.7</v>
      </c>
      <c r="X288" s="75">
        <f t="shared" si="266"/>
        <v>0</v>
      </c>
      <c r="Y288" s="75">
        <f t="shared" si="267"/>
        <v>0</v>
      </c>
      <c r="Z288" s="75">
        <f t="shared" si="268"/>
        <v>0</v>
      </c>
      <c r="AA288" s="75">
        <f t="shared" si="269"/>
        <v>0</v>
      </c>
      <c r="AB288" s="75">
        <f t="shared" si="270"/>
        <v>0</v>
      </c>
      <c r="AC288" s="75">
        <f t="shared" si="271"/>
        <v>0</v>
      </c>
      <c r="AD288" s="75">
        <f t="shared" si="272"/>
        <v>0</v>
      </c>
      <c r="AE288" s="75">
        <f t="shared" si="273"/>
        <v>0</v>
      </c>
      <c r="AF288" s="75">
        <f t="shared" ref="AF288:AG288" si="303">IF(V$3="Yes",V288*V$4,0)</f>
        <v>0</v>
      </c>
      <c r="AG288" s="76">
        <f t="shared" si="303"/>
        <v>0</v>
      </c>
      <c r="AH288" s="77">
        <f t="shared" si="275"/>
        <v>0</v>
      </c>
      <c r="AI288" s="78">
        <f t="shared" si="276"/>
        <v>0</v>
      </c>
      <c r="AJ288" s="73">
        <f t="shared" si="277"/>
        <v>-3.2106335593010487</v>
      </c>
    </row>
    <row r="289" spans="1:36" ht="15" x14ac:dyDescent="0.25">
      <c r="A289" s="38" t="s">
        <v>439</v>
      </c>
      <c r="B289" s="62" t="s">
        <v>77</v>
      </c>
      <c r="C289" s="62" t="s">
        <v>153</v>
      </c>
      <c r="D289" s="62">
        <v>2</v>
      </c>
      <c r="E289" s="63">
        <v>84</v>
      </c>
      <c r="F289" s="64">
        <v>15.7</v>
      </c>
      <c r="G289" s="64">
        <v>-0.52696106163327194</v>
      </c>
      <c r="H289" s="64">
        <v>35.6</v>
      </c>
      <c r="I289" s="64">
        <v>8.0311079333599045E-2</v>
      </c>
      <c r="J289" s="64">
        <v>51.3</v>
      </c>
      <c r="K289" s="64">
        <v>-0.20593438649681564</v>
      </c>
      <c r="L289" s="64">
        <v>12.1</v>
      </c>
      <c r="M289" s="64">
        <v>-0.30156146390823491</v>
      </c>
      <c r="N289" s="64">
        <v>100.6</v>
      </c>
      <c r="O289" s="64">
        <v>-1.4704159716676481</v>
      </c>
      <c r="P289" s="64">
        <v>32.1</v>
      </c>
      <c r="Q289" s="64">
        <v>-0.86628805723595648</v>
      </c>
      <c r="R289" s="64">
        <v>58.2</v>
      </c>
      <c r="S289" s="64">
        <v>-0.15448900076222891</v>
      </c>
      <c r="T289" s="64">
        <v>23.6</v>
      </c>
      <c r="U289" s="64">
        <v>-0.67320589762121053</v>
      </c>
      <c r="V289" s="65">
        <v>0.156</v>
      </c>
      <c r="W289" s="90">
        <v>19.5</v>
      </c>
      <c r="X289" s="75">
        <f t="shared" si="266"/>
        <v>0</v>
      </c>
      <c r="Y289" s="75">
        <f t="shared" si="267"/>
        <v>0</v>
      </c>
      <c r="Z289" s="75">
        <f t="shared" si="268"/>
        <v>0</v>
      </c>
      <c r="AA289" s="75">
        <f t="shared" si="269"/>
        <v>0</v>
      </c>
      <c r="AB289" s="75">
        <f t="shared" si="270"/>
        <v>0</v>
      </c>
      <c r="AC289" s="75">
        <f t="shared" si="271"/>
        <v>0</v>
      </c>
      <c r="AD289" s="75">
        <f t="shared" si="272"/>
        <v>0</v>
      </c>
      <c r="AE289" s="75">
        <f t="shared" si="273"/>
        <v>0</v>
      </c>
      <c r="AF289" s="75">
        <f t="shared" ref="AF289:AG289" si="304">IF(V$3="Yes",V289*V$4,0)</f>
        <v>0</v>
      </c>
      <c r="AG289" s="76">
        <f t="shared" si="304"/>
        <v>0</v>
      </c>
      <c r="AH289" s="77">
        <f t="shared" si="275"/>
        <v>0</v>
      </c>
      <c r="AI289" s="78">
        <f t="shared" si="276"/>
        <v>0</v>
      </c>
      <c r="AJ289" s="73">
        <f t="shared" si="277"/>
        <v>-3.2201790226280735</v>
      </c>
    </row>
    <row r="290" spans="1:36" ht="15" x14ac:dyDescent="0.25">
      <c r="A290" s="38" t="s">
        <v>490</v>
      </c>
      <c r="B290" s="62" t="s">
        <v>83</v>
      </c>
      <c r="C290" s="62" t="s">
        <v>179</v>
      </c>
      <c r="D290" s="62">
        <v>2</v>
      </c>
      <c r="E290" s="63">
        <v>84</v>
      </c>
      <c r="F290" s="64">
        <v>18.600000000000001</v>
      </c>
      <c r="G290" s="64">
        <v>-0.24490604461324203</v>
      </c>
      <c r="H290" s="64">
        <v>22.3</v>
      </c>
      <c r="I290" s="64">
        <v>-0.87576609826771079</v>
      </c>
      <c r="J290" s="64">
        <v>40.9</v>
      </c>
      <c r="K290" s="64">
        <v>-0.70381268085860871</v>
      </c>
      <c r="L290" s="64">
        <v>7.3</v>
      </c>
      <c r="M290" s="64">
        <v>-0.76779218339491428</v>
      </c>
      <c r="N290" s="64">
        <v>144.19999999999999</v>
      </c>
      <c r="O290" s="64">
        <v>-0.65109655381192943</v>
      </c>
      <c r="P290" s="64">
        <v>94.8</v>
      </c>
      <c r="Q290" s="64">
        <v>0.23779059612667722</v>
      </c>
      <c r="R290" s="64">
        <v>27.6</v>
      </c>
      <c r="S290" s="64">
        <v>-0.89680856583584345</v>
      </c>
      <c r="T290" s="64">
        <v>39</v>
      </c>
      <c r="U290" s="64">
        <v>0.1467855285657782</v>
      </c>
      <c r="V290" s="65">
        <v>0.129</v>
      </c>
      <c r="W290" s="90">
        <v>17.55</v>
      </c>
      <c r="X290" s="75">
        <f t="shared" si="266"/>
        <v>0</v>
      </c>
      <c r="Y290" s="75">
        <f t="shared" si="267"/>
        <v>0</v>
      </c>
      <c r="Z290" s="75">
        <f t="shared" si="268"/>
        <v>0</v>
      </c>
      <c r="AA290" s="75">
        <f t="shared" si="269"/>
        <v>0</v>
      </c>
      <c r="AB290" s="75">
        <f t="shared" si="270"/>
        <v>0</v>
      </c>
      <c r="AC290" s="75">
        <f t="shared" si="271"/>
        <v>0</v>
      </c>
      <c r="AD290" s="75">
        <f t="shared" si="272"/>
        <v>0</v>
      </c>
      <c r="AE290" s="75">
        <f t="shared" si="273"/>
        <v>0</v>
      </c>
      <c r="AF290" s="75">
        <f t="shared" ref="AF290:AG290" si="305">IF(V$3="Yes",V290*V$4,0)</f>
        <v>0</v>
      </c>
      <c r="AG290" s="76">
        <f t="shared" si="305"/>
        <v>0</v>
      </c>
      <c r="AH290" s="77">
        <f t="shared" si="275"/>
        <v>0</v>
      </c>
      <c r="AI290" s="78">
        <f t="shared" si="276"/>
        <v>0</v>
      </c>
      <c r="AJ290" s="73">
        <f t="shared" si="277"/>
        <v>-3.2339468756268621</v>
      </c>
    </row>
    <row r="291" spans="1:36" ht="15" x14ac:dyDescent="0.25">
      <c r="A291" s="38" t="s">
        <v>445</v>
      </c>
      <c r="B291" s="62" t="s">
        <v>37</v>
      </c>
      <c r="C291" s="62" t="s">
        <v>181</v>
      </c>
      <c r="D291" s="62"/>
      <c r="E291" s="63">
        <v>84</v>
      </c>
      <c r="F291" s="64">
        <v>8.1999999999999993</v>
      </c>
      <c r="G291" s="64">
        <v>-1.2564136918574871</v>
      </c>
      <c r="H291" s="64">
        <v>29.3</v>
      </c>
      <c r="I291" s="64">
        <v>-0.3725675837407057</v>
      </c>
      <c r="J291" s="64">
        <v>37.5</v>
      </c>
      <c r="K291" s="64">
        <v>-0.86658058478457944</v>
      </c>
      <c r="L291" s="64">
        <v>4.5999999999999996</v>
      </c>
      <c r="M291" s="64">
        <v>-1.0300469631061717</v>
      </c>
      <c r="N291" s="64">
        <v>129.5</v>
      </c>
      <c r="O291" s="64">
        <v>-0.9273349813917241</v>
      </c>
      <c r="P291" s="64">
        <v>81.099999999999994</v>
      </c>
      <c r="Q291" s="64">
        <v>-3.451470078555409E-3</v>
      </c>
      <c r="R291" s="64">
        <v>91</v>
      </c>
      <c r="S291" s="64">
        <v>0.64119994480687437</v>
      </c>
      <c r="T291" s="64">
        <v>24.1</v>
      </c>
      <c r="U291" s="64">
        <v>-0.64658279936838603</v>
      </c>
      <c r="V291" s="65">
        <v>6.3E-2</v>
      </c>
      <c r="W291" s="90">
        <v>21</v>
      </c>
      <c r="X291" s="75">
        <f t="shared" si="266"/>
        <v>0</v>
      </c>
      <c r="Y291" s="75">
        <f t="shared" si="267"/>
        <v>0</v>
      </c>
      <c r="Z291" s="75">
        <f t="shared" si="268"/>
        <v>0</v>
      </c>
      <c r="AA291" s="75">
        <f t="shared" si="269"/>
        <v>0</v>
      </c>
      <c r="AB291" s="75">
        <f t="shared" si="270"/>
        <v>0</v>
      </c>
      <c r="AC291" s="75">
        <f t="shared" si="271"/>
        <v>0</v>
      </c>
      <c r="AD291" s="75">
        <f t="shared" si="272"/>
        <v>0</v>
      </c>
      <c r="AE291" s="75">
        <f t="shared" si="273"/>
        <v>0</v>
      </c>
      <c r="AF291" s="75">
        <f t="shared" ref="AF291:AG291" si="306">IF(V$3="Yes",V291*V$4,0)</f>
        <v>0</v>
      </c>
      <c r="AG291" s="76">
        <f t="shared" si="306"/>
        <v>0</v>
      </c>
      <c r="AH291" s="77">
        <f t="shared" si="275"/>
        <v>0</v>
      </c>
      <c r="AI291" s="78">
        <f t="shared" si="276"/>
        <v>0</v>
      </c>
      <c r="AJ291" s="73">
        <f t="shared" si="277"/>
        <v>-3.2410356583369673</v>
      </c>
    </row>
    <row r="292" spans="1:36" ht="15" x14ac:dyDescent="0.25">
      <c r="A292" s="38" t="s">
        <v>507</v>
      </c>
      <c r="B292" s="62" t="s">
        <v>37</v>
      </c>
      <c r="C292" s="62" t="s">
        <v>203</v>
      </c>
      <c r="D292" s="62"/>
      <c r="E292" s="63">
        <v>84</v>
      </c>
      <c r="F292" s="64">
        <v>14.1</v>
      </c>
      <c r="G292" s="64">
        <v>-0.68257762274777134</v>
      </c>
      <c r="H292" s="64">
        <v>23.6</v>
      </c>
      <c r="I292" s="64">
        <v>-0.78231494556983838</v>
      </c>
      <c r="J292" s="64">
        <v>37.700000000000003</v>
      </c>
      <c r="K292" s="64">
        <v>-0.85700600220069911</v>
      </c>
      <c r="L292" s="64">
        <v>5.5</v>
      </c>
      <c r="M292" s="64">
        <v>-0.94262870320241909</v>
      </c>
      <c r="N292" s="64">
        <v>134.6</v>
      </c>
      <c r="O292" s="64">
        <v>-0.83149715957832615</v>
      </c>
      <c r="P292" s="64">
        <v>107.8</v>
      </c>
      <c r="Q292" s="64">
        <v>0.46670642537251805</v>
      </c>
      <c r="R292" s="64">
        <v>52</v>
      </c>
      <c r="S292" s="64">
        <v>-0.30489361852224212</v>
      </c>
      <c r="T292" s="64">
        <v>72.8</v>
      </c>
      <c r="U292" s="64">
        <v>1.9465069704567017</v>
      </c>
      <c r="V292" s="65">
        <v>0.105</v>
      </c>
      <c r="W292" s="90">
        <v>16.8</v>
      </c>
      <c r="X292" s="75">
        <f t="shared" si="266"/>
        <v>0</v>
      </c>
      <c r="Y292" s="75">
        <f t="shared" si="267"/>
        <v>0</v>
      </c>
      <c r="Z292" s="75">
        <f t="shared" si="268"/>
        <v>0</v>
      </c>
      <c r="AA292" s="75">
        <f t="shared" si="269"/>
        <v>0</v>
      </c>
      <c r="AB292" s="75">
        <f t="shared" si="270"/>
        <v>0</v>
      </c>
      <c r="AC292" s="75">
        <f t="shared" si="271"/>
        <v>0</v>
      </c>
      <c r="AD292" s="75">
        <f t="shared" si="272"/>
        <v>0</v>
      </c>
      <c r="AE292" s="75">
        <f t="shared" si="273"/>
        <v>0</v>
      </c>
      <c r="AF292" s="75">
        <f t="shared" ref="AF292:AG292" si="307">IF(V$3="Yes",V292*V$4,0)</f>
        <v>0</v>
      </c>
      <c r="AG292" s="76">
        <f t="shared" si="307"/>
        <v>0</v>
      </c>
      <c r="AH292" s="77">
        <f t="shared" si="275"/>
        <v>0</v>
      </c>
      <c r="AI292" s="78">
        <f t="shared" si="276"/>
        <v>0</v>
      </c>
      <c r="AJ292" s="73">
        <f t="shared" si="277"/>
        <v>-3.2559075375281257</v>
      </c>
    </row>
    <row r="293" spans="1:36" ht="15" x14ac:dyDescent="0.25">
      <c r="A293" s="38" t="s">
        <v>564</v>
      </c>
      <c r="B293" s="62" t="s">
        <v>32</v>
      </c>
      <c r="C293" s="62" t="s">
        <v>191</v>
      </c>
      <c r="D293" s="62"/>
      <c r="E293" s="63">
        <v>84</v>
      </c>
      <c r="F293" s="64">
        <v>17.7</v>
      </c>
      <c r="G293" s="64">
        <v>-0.33244036024014795</v>
      </c>
      <c r="H293" s="64">
        <v>18.100000000000001</v>
      </c>
      <c r="I293" s="64">
        <v>-1.1776852069839137</v>
      </c>
      <c r="J293" s="64">
        <v>35.9</v>
      </c>
      <c r="K293" s="64">
        <v>-0.94317724545562509</v>
      </c>
      <c r="L293" s="64">
        <v>2.7</v>
      </c>
      <c r="M293" s="64">
        <v>-1.2145966229029821</v>
      </c>
      <c r="N293" s="64">
        <v>157.30000000000001</v>
      </c>
      <c r="O293" s="64">
        <v>-0.4049248938598663</v>
      </c>
      <c r="P293" s="64">
        <v>143.9</v>
      </c>
      <c r="Q293" s="64">
        <v>1.1023880742782775</v>
      </c>
      <c r="R293" s="64">
        <v>20.100000000000001</v>
      </c>
      <c r="S293" s="64">
        <v>-1.0787496357068274</v>
      </c>
      <c r="T293" s="64">
        <v>32.4</v>
      </c>
      <c r="U293" s="64">
        <v>-0.20463936837150273</v>
      </c>
      <c r="V293" s="65">
        <v>0.113</v>
      </c>
      <c r="W293" s="90">
        <v>13.25</v>
      </c>
      <c r="X293" s="75">
        <f t="shared" si="266"/>
        <v>0</v>
      </c>
      <c r="Y293" s="75">
        <f t="shared" si="267"/>
        <v>0</v>
      </c>
      <c r="Z293" s="75">
        <f t="shared" si="268"/>
        <v>0</v>
      </c>
      <c r="AA293" s="75">
        <f t="shared" si="269"/>
        <v>0</v>
      </c>
      <c r="AB293" s="75">
        <f t="shared" si="270"/>
        <v>0</v>
      </c>
      <c r="AC293" s="75">
        <f t="shared" si="271"/>
        <v>0</v>
      </c>
      <c r="AD293" s="75">
        <f t="shared" si="272"/>
        <v>0</v>
      </c>
      <c r="AE293" s="75">
        <f t="shared" si="273"/>
        <v>0</v>
      </c>
      <c r="AF293" s="75">
        <f t="shared" ref="AF293:AG293" si="308">IF(V$3="Yes",V293*V$4,0)</f>
        <v>0</v>
      </c>
      <c r="AG293" s="76">
        <f t="shared" si="308"/>
        <v>0</v>
      </c>
      <c r="AH293" s="77">
        <f t="shared" si="275"/>
        <v>0</v>
      </c>
      <c r="AI293" s="78">
        <f t="shared" si="276"/>
        <v>0</v>
      </c>
      <c r="AJ293" s="73">
        <f t="shared" si="277"/>
        <v>-3.2630761875869183</v>
      </c>
    </row>
    <row r="294" spans="1:36" ht="15" x14ac:dyDescent="0.25">
      <c r="A294" s="38" t="s">
        <v>523</v>
      </c>
      <c r="B294" s="62" t="s">
        <v>93</v>
      </c>
      <c r="C294" s="62" t="s">
        <v>196</v>
      </c>
      <c r="D294" s="62">
        <v>2</v>
      </c>
      <c r="E294" s="63">
        <v>84</v>
      </c>
      <c r="F294" s="64">
        <v>19.8</v>
      </c>
      <c r="G294" s="64">
        <v>-0.12819362377736768</v>
      </c>
      <c r="H294" s="64">
        <v>22.9</v>
      </c>
      <c r="I294" s="64">
        <v>-0.83263479702253884</v>
      </c>
      <c r="J294" s="64">
        <v>42.6</v>
      </c>
      <c r="K294" s="64">
        <v>-0.62242872889562351</v>
      </c>
      <c r="L294" s="64">
        <v>8.6999999999999993</v>
      </c>
      <c r="M294" s="64">
        <v>-0.63180822354463284</v>
      </c>
      <c r="N294" s="64">
        <v>166.5</v>
      </c>
      <c r="O294" s="64">
        <v>-0.23204098000040338</v>
      </c>
      <c r="P294" s="64">
        <v>22.4</v>
      </c>
      <c r="Q294" s="64">
        <v>-1.0370944836732381</v>
      </c>
      <c r="R294" s="64">
        <v>45.3</v>
      </c>
      <c r="S294" s="64">
        <v>-0.4674276409403213</v>
      </c>
      <c r="T294" s="64">
        <v>24.9</v>
      </c>
      <c r="U294" s="64">
        <v>-0.6039858421638673</v>
      </c>
      <c r="V294" s="65">
        <v>0.11899999999999999</v>
      </c>
      <c r="W294" s="90">
        <v>16.100000000000001</v>
      </c>
      <c r="X294" s="75">
        <f t="shared" si="266"/>
        <v>0</v>
      </c>
      <c r="Y294" s="75">
        <f t="shared" si="267"/>
        <v>0</v>
      </c>
      <c r="Z294" s="75">
        <f t="shared" si="268"/>
        <v>0</v>
      </c>
      <c r="AA294" s="75">
        <f t="shared" si="269"/>
        <v>0</v>
      </c>
      <c r="AB294" s="75">
        <f t="shared" si="270"/>
        <v>0</v>
      </c>
      <c r="AC294" s="75">
        <f t="shared" si="271"/>
        <v>0</v>
      </c>
      <c r="AD294" s="75">
        <f t="shared" si="272"/>
        <v>0</v>
      </c>
      <c r="AE294" s="75">
        <f t="shared" si="273"/>
        <v>0</v>
      </c>
      <c r="AF294" s="75">
        <f t="shared" ref="AF294:AG294" si="309">IF(V$3="Yes",V294*V$4,0)</f>
        <v>0</v>
      </c>
      <c r="AG294" s="76">
        <f t="shared" si="309"/>
        <v>0</v>
      </c>
      <c r="AH294" s="77">
        <f t="shared" si="275"/>
        <v>0</v>
      </c>
      <c r="AI294" s="78">
        <f t="shared" si="276"/>
        <v>0</v>
      </c>
      <c r="AJ294" s="73">
        <f t="shared" si="277"/>
        <v>-3.2547477212293465</v>
      </c>
    </row>
    <row r="295" spans="1:36" ht="15" x14ac:dyDescent="0.25">
      <c r="A295" s="38" t="s">
        <v>531</v>
      </c>
      <c r="B295" s="62" t="s">
        <v>77</v>
      </c>
      <c r="C295" s="62" t="s">
        <v>196</v>
      </c>
      <c r="D295" s="62">
        <v>2</v>
      </c>
      <c r="E295" s="63">
        <v>84</v>
      </c>
      <c r="F295" s="64">
        <v>19</v>
      </c>
      <c r="G295" s="64">
        <v>-0.20600190433461738</v>
      </c>
      <c r="H295" s="64">
        <v>19.600000000000001</v>
      </c>
      <c r="I295" s="64">
        <v>-1.0698569538709841</v>
      </c>
      <c r="J295" s="64">
        <v>38.5</v>
      </c>
      <c r="K295" s="64">
        <v>-0.81870767186517668</v>
      </c>
      <c r="L295" s="64">
        <v>8.9</v>
      </c>
      <c r="M295" s="64">
        <v>-0.61238194356602116</v>
      </c>
      <c r="N295" s="64">
        <v>126.3</v>
      </c>
      <c r="O295" s="64">
        <v>-0.98746851664718982</v>
      </c>
      <c r="P295" s="64">
        <v>56.3</v>
      </c>
      <c r="Q295" s="64">
        <v>-0.44015243663985232</v>
      </c>
      <c r="R295" s="64">
        <v>69</v>
      </c>
      <c r="S295" s="64">
        <v>0.10750613985198824</v>
      </c>
      <c r="T295" s="64">
        <v>15.2</v>
      </c>
      <c r="U295" s="64">
        <v>-1.1204739482686592</v>
      </c>
      <c r="V295" s="65">
        <v>0.15</v>
      </c>
      <c r="W295" s="90">
        <v>14.45</v>
      </c>
      <c r="X295" s="75">
        <f t="shared" si="266"/>
        <v>0</v>
      </c>
      <c r="Y295" s="75">
        <f t="shared" si="267"/>
        <v>0</v>
      </c>
      <c r="Z295" s="75">
        <f t="shared" si="268"/>
        <v>0</v>
      </c>
      <c r="AA295" s="75">
        <f t="shared" si="269"/>
        <v>0</v>
      </c>
      <c r="AB295" s="75">
        <f t="shared" si="270"/>
        <v>0</v>
      </c>
      <c r="AC295" s="75">
        <f t="shared" si="271"/>
        <v>0</v>
      </c>
      <c r="AD295" s="75">
        <f t="shared" si="272"/>
        <v>0</v>
      </c>
      <c r="AE295" s="75">
        <f t="shared" si="273"/>
        <v>0</v>
      </c>
      <c r="AF295" s="75">
        <f t="shared" ref="AF295:AG295" si="310">IF(V$3="Yes",V295*V$4,0)</f>
        <v>0</v>
      </c>
      <c r="AG295" s="76">
        <f t="shared" si="310"/>
        <v>0</v>
      </c>
      <c r="AH295" s="77">
        <f t="shared" si="275"/>
        <v>0</v>
      </c>
      <c r="AI295" s="78">
        <f t="shared" si="276"/>
        <v>0</v>
      </c>
      <c r="AJ295" s="73">
        <f t="shared" si="277"/>
        <v>-3.256929370317954</v>
      </c>
    </row>
    <row r="296" spans="1:36" ht="15" x14ac:dyDescent="0.25">
      <c r="A296" s="38" t="s">
        <v>486</v>
      </c>
      <c r="B296" s="62" t="s">
        <v>21</v>
      </c>
      <c r="C296" s="62" t="s">
        <v>153</v>
      </c>
      <c r="D296" s="62"/>
      <c r="E296" s="63">
        <v>84</v>
      </c>
      <c r="F296" s="64">
        <v>13.3</v>
      </c>
      <c r="G296" s="64">
        <v>-0.76038590330502065</v>
      </c>
      <c r="H296" s="64">
        <v>26.4</v>
      </c>
      <c r="I296" s="64">
        <v>-0.58103553975903621</v>
      </c>
      <c r="J296" s="64">
        <v>39.700000000000003</v>
      </c>
      <c r="K296" s="64">
        <v>-0.76126017636189258</v>
      </c>
      <c r="L296" s="64">
        <v>1.5</v>
      </c>
      <c r="M296" s="64">
        <v>-1.331154302774652</v>
      </c>
      <c r="N296" s="64">
        <v>108.3</v>
      </c>
      <c r="O296" s="64">
        <v>-1.3257196524591841</v>
      </c>
      <c r="P296" s="64">
        <v>143.69999999999999</v>
      </c>
      <c r="Q296" s="64">
        <v>1.0988662922898793</v>
      </c>
      <c r="R296" s="64">
        <v>61</v>
      </c>
      <c r="S296" s="64">
        <v>-8.6564334677061525E-2</v>
      </c>
      <c r="T296" s="64">
        <v>12</v>
      </c>
      <c r="U296" s="64">
        <v>-1.2908617770867346</v>
      </c>
      <c r="V296" s="65">
        <v>0.123</v>
      </c>
      <c r="W296" s="90">
        <v>16</v>
      </c>
      <c r="X296" s="75">
        <f t="shared" si="266"/>
        <v>0</v>
      </c>
      <c r="Y296" s="75">
        <f t="shared" si="267"/>
        <v>0</v>
      </c>
      <c r="Z296" s="75">
        <f t="shared" si="268"/>
        <v>0</v>
      </c>
      <c r="AA296" s="75">
        <f t="shared" si="269"/>
        <v>0</v>
      </c>
      <c r="AB296" s="75">
        <f t="shared" si="270"/>
        <v>0</v>
      </c>
      <c r="AC296" s="75">
        <f t="shared" si="271"/>
        <v>0</v>
      </c>
      <c r="AD296" s="75">
        <f t="shared" si="272"/>
        <v>0</v>
      </c>
      <c r="AE296" s="75">
        <f t="shared" si="273"/>
        <v>0</v>
      </c>
      <c r="AF296" s="75">
        <f t="shared" ref="AF296:AG296" si="311">IF(V$3="Yes",V296*V$4,0)</f>
        <v>0</v>
      </c>
      <c r="AG296" s="76">
        <f t="shared" si="311"/>
        <v>0</v>
      </c>
      <c r="AH296" s="77">
        <f t="shared" si="275"/>
        <v>0</v>
      </c>
      <c r="AI296" s="78">
        <f t="shared" si="276"/>
        <v>0</v>
      </c>
      <c r="AJ296" s="73">
        <f t="shared" si="277"/>
        <v>-3.296377657054324</v>
      </c>
    </row>
    <row r="297" spans="1:36" ht="15" x14ac:dyDescent="0.25">
      <c r="A297" s="38" t="s">
        <v>462</v>
      </c>
      <c r="B297" s="62" t="s">
        <v>37</v>
      </c>
      <c r="C297" s="62" t="s">
        <v>203</v>
      </c>
      <c r="D297" s="62">
        <v>2</v>
      </c>
      <c r="E297" s="63">
        <v>84</v>
      </c>
      <c r="F297" s="64">
        <v>13.9</v>
      </c>
      <c r="G297" s="64">
        <v>-0.70202969288708361</v>
      </c>
      <c r="H297" s="64">
        <v>32.299999999999997</v>
      </c>
      <c r="I297" s="64">
        <v>-0.15691107751484648</v>
      </c>
      <c r="J297" s="64">
        <v>46.1</v>
      </c>
      <c r="K297" s="64">
        <v>-0.45487353367771199</v>
      </c>
      <c r="L297" s="64">
        <v>12.1</v>
      </c>
      <c r="M297" s="64">
        <v>-0.30156146390823491</v>
      </c>
      <c r="N297" s="64">
        <v>130.19999999999999</v>
      </c>
      <c r="O297" s="64">
        <v>-0.91418077055459157</v>
      </c>
      <c r="P297" s="64">
        <v>61.9</v>
      </c>
      <c r="Q297" s="64">
        <v>-0.34154254096472086</v>
      </c>
      <c r="R297" s="64">
        <v>26.6</v>
      </c>
      <c r="S297" s="64">
        <v>-0.92106737515197457</v>
      </c>
      <c r="T297" s="64">
        <v>25.4</v>
      </c>
      <c r="U297" s="64">
        <v>-0.57736274391104303</v>
      </c>
      <c r="V297" s="65">
        <v>0.106</v>
      </c>
      <c r="W297" s="90">
        <v>16.149999999999999</v>
      </c>
      <c r="X297" s="75">
        <f t="shared" si="266"/>
        <v>0</v>
      </c>
      <c r="Y297" s="75">
        <f t="shared" si="267"/>
        <v>0</v>
      </c>
      <c r="Z297" s="75">
        <f t="shared" si="268"/>
        <v>0</v>
      </c>
      <c r="AA297" s="75">
        <f t="shared" si="269"/>
        <v>0</v>
      </c>
      <c r="AB297" s="75">
        <f t="shared" si="270"/>
        <v>0</v>
      </c>
      <c r="AC297" s="75">
        <f t="shared" si="271"/>
        <v>0</v>
      </c>
      <c r="AD297" s="75">
        <f t="shared" si="272"/>
        <v>0</v>
      </c>
      <c r="AE297" s="75">
        <f t="shared" si="273"/>
        <v>0</v>
      </c>
      <c r="AF297" s="75">
        <f t="shared" ref="AF297:AG297" si="312">IF(V$3="Yes",V297*V$4,0)</f>
        <v>0</v>
      </c>
      <c r="AG297" s="76">
        <f t="shared" si="312"/>
        <v>0</v>
      </c>
      <c r="AH297" s="77">
        <f t="shared" si="275"/>
        <v>0</v>
      </c>
      <c r="AI297" s="78">
        <f t="shared" si="276"/>
        <v>0</v>
      </c>
      <c r="AJ297" s="73">
        <f t="shared" si="277"/>
        <v>-3.3113910450493145</v>
      </c>
    </row>
    <row r="298" spans="1:36" ht="15" x14ac:dyDescent="0.25">
      <c r="A298" s="38" t="s">
        <v>565</v>
      </c>
      <c r="B298" s="62" t="s">
        <v>47</v>
      </c>
      <c r="C298" s="62" t="s">
        <v>186</v>
      </c>
      <c r="D298" s="62">
        <v>2</v>
      </c>
      <c r="E298" s="63">
        <v>84</v>
      </c>
      <c r="F298" s="64">
        <v>13.3</v>
      </c>
      <c r="G298" s="64">
        <v>-0.76038590330502065</v>
      </c>
      <c r="H298" s="64">
        <v>14.2</v>
      </c>
      <c r="I298" s="64">
        <v>-1.458038665077531</v>
      </c>
      <c r="J298" s="64">
        <v>27.6</v>
      </c>
      <c r="K298" s="64">
        <v>-1.3405224226866714</v>
      </c>
      <c r="L298" s="64">
        <v>3.7</v>
      </c>
      <c r="M298" s="64">
        <v>-1.1174652230099238</v>
      </c>
      <c r="N298" s="64">
        <v>164.4</v>
      </c>
      <c r="O298" s="64">
        <v>-0.27150361251180238</v>
      </c>
      <c r="P298" s="64">
        <v>134.1</v>
      </c>
      <c r="Q298" s="64">
        <v>0.92982075684679666</v>
      </c>
      <c r="R298" s="64">
        <v>49.2</v>
      </c>
      <c r="S298" s="64">
        <v>-0.37281828460740946</v>
      </c>
      <c r="T298" s="64">
        <v>49.5</v>
      </c>
      <c r="U298" s="64">
        <v>0.70587059187508883</v>
      </c>
      <c r="V298" s="65">
        <v>8.1000000000000003E-2</v>
      </c>
      <c r="W298" s="90">
        <v>13.5</v>
      </c>
      <c r="X298" s="75">
        <f t="shared" si="266"/>
        <v>0</v>
      </c>
      <c r="Y298" s="75">
        <f t="shared" si="267"/>
        <v>0</v>
      </c>
      <c r="Z298" s="75">
        <f t="shared" si="268"/>
        <v>0</v>
      </c>
      <c r="AA298" s="75">
        <f t="shared" si="269"/>
        <v>0</v>
      </c>
      <c r="AB298" s="75">
        <f t="shared" si="270"/>
        <v>0</v>
      </c>
      <c r="AC298" s="75">
        <f t="shared" si="271"/>
        <v>0</v>
      </c>
      <c r="AD298" s="75">
        <f t="shared" si="272"/>
        <v>0</v>
      </c>
      <c r="AE298" s="75">
        <f t="shared" si="273"/>
        <v>0</v>
      </c>
      <c r="AF298" s="75">
        <f t="shared" ref="AF298:AG298" si="313">IF(V$3="Yes",V298*V$4,0)</f>
        <v>0</v>
      </c>
      <c r="AG298" s="76">
        <f t="shared" si="313"/>
        <v>0</v>
      </c>
      <c r="AH298" s="77">
        <f t="shared" si="275"/>
        <v>0</v>
      </c>
      <c r="AI298" s="78">
        <f t="shared" si="276"/>
        <v>0</v>
      </c>
      <c r="AJ298" s="73">
        <f t="shared" si="277"/>
        <v>-3.2938762915203235</v>
      </c>
    </row>
    <row r="299" spans="1:36" ht="15" x14ac:dyDescent="0.25">
      <c r="A299" s="38" t="s">
        <v>421</v>
      </c>
      <c r="B299" s="62" t="s">
        <v>21</v>
      </c>
      <c r="C299" s="62" t="s">
        <v>181</v>
      </c>
      <c r="D299" s="62">
        <v>2</v>
      </c>
      <c r="E299" s="63">
        <v>84</v>
      </c>
      <c r="F299" s="64">
        <v>7.2</v>
      </c>
      <c r="G299" s="64">
        <v>-1.353674042554049</v>
      </c>
      <c r="H299" s="64">
        <v>29.6</v>
      </c>
      <c r="I299" s="64">
        <v>-0.35100193311811967</v>
      </c>
      <c r="J299" s="64">
        <v>36.9</v>
      </c>
      <c r="K299" s="64">
        <v>-0.89530433253622155</v>
      </c>
      <c r="L299" s="64">
        <v>8.4</v>
      </c>
      <c r="M299" s="64">
        <v>-0.66094764351255009</v>
      </c>
      <c r="N299" s="64">
        <v>158.4</v>
      </c>
      <c r="O299" s="64">
        <v>-0.38425399111580044</v>
      </c>
      <c r="P299" s="64">
        <v>36.799999999999997</v>
      </c>
      <c r="Q299" s="64">
        <v>-0.78352618050861411</v>
      </c>
      <c r="R299" s="64">
        <v>80.599999999999994</v>
      </c>
      <c r="S299" s="64">
        <v>0.38890832791910995</v>
      </c>
      <c r="T299" s="64">
        <v>49</v>
      </c>
      <c r="U299" s="64">
        <v>0.67924749362226478</v>
      </c>
      <c r="V299" s="65">
        <v>4.5999999999999999E-2</v>
      </c>
      <c r="W299" s="90">
        <v>19.05</v>
      </c>
      <c r="X299" s="75">
        <f t="shared" si="266"/>
        <v>0</v>
      </c>
      <c r="Y299" s="75">
        <f t="shared" si="267"/>
        <v>0</v>
      </c>
      <c r="Z299" s="75">
        <f t="shared" si="268"/>
        <v>0</v>
      </c>
      <c r="AA299" s="75">
        <f t="shared" si="269"/>
        <v>0</v>
      </c>
      <c r="AB299" s="75">
        <f t="shared" si="270"/>
        <v>0</v>
      </c>
      <c r="AC299" s="75">
        <f t="shared" si="271"/>
        <v>0</v>
      </c>
      <c r="AD299" s="75">
        <f t="shared" si="272"/>
        <v>0</v>
      </c>
      <c r="AE299" s="75">
        <f t="shared" si="273"/>
        <v>0</v>
      </c>
      <c r="AF299" s="75">
        <f t="shared" ref="AF299:AG299" si="314">IF(V$3="Yes",V299*V$4,0)</f>
        <v>0</v>
      </c>
      <c r="AG299" s="76">
        <f t="shared" si="314"/>
        <v>0</v>
      </c>
      <c r="AH299" s="77">
        <f t="shared" si="275"/>
        <v>0</v>
      </c>
      <c r="AI299" s="78">
        <f t="shared" si="276"/>
        <v>0</v>
      </c>
      <c r="AJ299" s="73">
        <f t="shared" si="277"/>
        <v>-3.3064958462377323</v>
      </c>
    </row>
    <row r="300" spans="1:36" ht="15" x14ac:dyDescent="0.25">
      <c r="A300" s="38" t="s">
        <v>394</v>
      </c>
      <c r="B300" s="62" t="s">
        <v>43</v>
      </c>
      <c r="C300" s="62" t="s">
        <v>181</v>
      </c>
      <c r="D300" s="62"/>
      <c r="E300" s="63">
        <v>84</v>
      </c>
      <c r="F300" s="64">
        <v>8.6999999999999993</v>
      </c>
      <c r="G300" s="64">
        <v>-1.2077835165092061</v>
      </c>
      <c r="H300" s="64">
        <v>22.4</v>
      </c>
      <c r="I300" s="64">
        <v>-0.86857754806018206</v>
      </c>
      <c r="J300" s="64">
        <v>31.1</v>
      </c>
      <c r="K300" s="64">
        <v>-1.1729672274687601</v>
      </c>
      <c r="L300" s="64">
        <v>1.5</v>
      </c>
      <c r="M300" s="64">
        <v>-1.331154302774652</v>
      </c>
      <c r="N300" s="64">
        <v>163.19999999999999</v>
      </c>
      <c r="O300" s="64">
        <v>-0.29405368823260264</v>
      </c>
      <c r="P300" s="64">
        <v>72.599999999999994</v>
      </c>
      <c r="Q300" s="64">
        <v>-0.15312720458545159</v>
      </c>
      <c r="R300" s="64">
        <v>99.8</v>
      </c>
      <c r="S300" s="64">
        <v>0.85467746678882905</v>
      </c>
      <c r="T300" s="64">
        <v>43.8</v>
      </c>
      <c r="U300" s="64">
        <v>0.4023672717928915</v>
      </c>
      <c r="V300" s="65">
        <v>5.2999999999999999E-2</v>
      </c>
      <c r="W300" s="90">
        <v>22.6</v>
      </c>
      <c r="X300" s="75">
        <f t="shared" si="266"/>
        <v>0</v>
      </c>
      <c r="Y300" s="75">
        <f t="shared" si="267"/>
        <v>0</v>
      </c>
      <c r="Z300" s="75">
        <f t="shared" si="268"/>
        <v>0</v>
      </c>
      <c r="AA300" s="75">
        <f t="shared" si="269"/>
        <v>0</v>
      </c>
      <c r="AB300" s="75">
        <f t="shared" si="270"/>
        <v>0</v>
      </c>
      <c r="AC300" s="75">
        <f t="shared" si="271"/>
        <v>0</v>
      </c>
      <c r="AD300" s="75">
        <f t="shared" si="272"/>
        <v>0</v>
      </c>
      <c r="AE300" s="75">
        <f t="shared" si="273"/>
        <v>0</v>
      </c>
      <c r="AF300" s="75">
        <f t="shared" ref="AF300:AG300" si="315">IF(V$3="Yes",V300*V$4,0)</f>
        <v>0</v>
      </c>
      <c r="AG300" s="76">
        <f t="shared" si="315"/>
        <v>0</v>
      </c>
      <c r="AH300" s="77">
        <f t="shared" si="275"/>
        <v>0</v>
      </c>
      <c r="AI300" s="78">
        <f t="shared" si="276"/>
        <v>0</v>
      </c>
      <c r="AJ300" s="73">
        <f t="shared" si="277"/>
        <v>-3.3240676015219899</v>
      </c>
    </row>
    <row r="301" spans="1:36" ht="15" x14ac:dyDescent="0.25">
      <c r="A301" s="38" t="s">
        <v>430</v>
      </c>
      <c r="B301" s="62" t="s">
        <v>53</v>
      </c>
      <c r="C301" s="62" t="s">
        <v>181</v>
      </c>
      <c r="D301" s="62">
        <v>2</v>
      </c>
      <c r="E301" s="63">
        <v>84</v>
      </c>
      <c r="F301" s="64">
        <v>8</v>
      </c>
      <c r="G301" s="64">
        <v>-1.2758657619967992</v>
      </c>
      <c r="H301" s="64">
        <v>24.3</v>
      </c>
      <c r="I301" s="64">
        <v>-0.73199509411713759</v>
      </c>
      <c r="J301" s="64">
        <v>32.299999999999997</v>
      </c>
      <c r="K301" s="64">
        <v>-1.1155197319654766</v>
      </c>
      <c r="L301" s="64">
        <v>4.5999999999999996</v>
      </c>
      <c r="M301" s="64">
        <v>-1.0300469631061717</v>
      </c>
      <c r="N301" s="64">
        <v>121.9</v>
      </c>
      <c r="O301" s="64">
        <v>-1.0701521276234547</v>
      </c>
      <c r="P301" s="64">
        <v>78.900000000000006</v>
      </c>
      <c r="Q301" s="64">
        <v>-4.2191071950928222E-2</v>
      </c>
      <c r="R301" s="64">
        <v>110.8</v>
      </c>
      <c r="S301" s="64">
        <v>1.1215243692662722</v>
      </c>
      <c r="T301" s="64">
        <v>52.8</v>
      </c>
      <c r="U301" s="64">
        <v>0.88158304034372947</v>
      </c>
      <c r="V301" s="65">
        <v>6.6000000000000003E-2</v>
      </c>
      <c r="W301" s="90">
        <v>23.05</v>
      </c>
      <c r="X301" s="75">
        <f t="shared" si="266"/>
        <v>0</v>
      </c>
      <c r="Y301" s="75">
        <f t="shared" si="267"/>
        <v>0</v>
      </c>
      <c r="Z301" s="75">
        <f t="shared" si="268"/>
        <v>0</v>
      </c>
      <c r="AA301" s="75">
        <f t="shared" si="269"/>
        <v>0</v>
      </c>
      <c r="AB301" s="75">
        <f t="shared" si="270"/>
        <v>0</v>
      </c>
      <c r="AC301" s="75">
        <f t="shared" si="271"/>
        <v>0</v>
      </c>
      <c r="AD301" s="75">
        <f t="shared" si="272"/>
        <v>0</v>
      </c>
      <c r="AE301" s="75">
        <f t="shared" si="273"/>
        <v>0</v>
      </c>
      <c r="AF301" s="75">
        <f t="shared" ref="AF301:AG301" si="316">IF(V$3="Yes",V301*V$4,0)</f>
        <v>0</v>
      </c>
      <c r="AG301" s="76">
        <f t="shared" si="316"/>
        <v>0</v>
      </c>
      <c r="AH301" s="77">
        <f t="shared" si="275"/>
        <v>0</v>
      </c>
      <c r="AI301" s="78">
        <f t="shared" si="276"/>
        <v>0</v>
      </c>
      <c r="AJ301" s="73">
        <f t="shared" si="277"/>
        <v>-3.3672512517700497</v>
      </c>
    </row>
    <row r="302" spans="1:36" ht="15" x14ac:dyDescent="0.25">
      <c r="A302" s="38" t="s">
        <v>366</v>
      </c>
      <c r="B302" s="62" t="s">
        <v>56</v>
      </c>
      <c r="C302" s="62" t="s">
        <v>181</v>
      </c>
      <c r="D302" s="62"/>
      <c r="E302" s="63">
        <v>84</v>
      </c>
      <c r="F302" s="64">
        <v>8.1999999999999993</v>
      </c>
      <c r="G302" s="64">
        <v>-1.2564136918574871</v>
      </c>
      <c r="H302" s="64">
        <v>30.9</v>
      </c>
      <c r="I302" s="64">
        <v>-0.25755078042024754</v>
      </c>
      <c r="J302" s="64">
        <v>39.1</v>
      </c>
      <c r="K302" s="64">
        <v>-0.78998392411353457</v>
      </c>
      <c r="L302" s="64">
        <v>3</v>
      </c>
      <c r="M302" s="64">
        <v>-1.1854572029350645</v>
      </c>
      <c r="N302" s="64">
        <v>139.19999999999999</v>
      </c>
      <c r="O302" s="64">
        <v>-0.74505520264859437</v>
      </c>
      <c r="P302" s="64">
        <v>41.5</v>
      </c>
      <c r="Q302" s="64">
        <v>-0.7007643037812713</v>
      </c>
      <c r="R302" s="64">
        <v>106.5</v>
      </c>
      <c r="S302" s="64">
        <v>1.017211489206908</v>
      </c>
      <c r="T302" s="64">
        <v>25.2</v>
      </c>
      <c r="U302" s="64">
        <v>-0.58801198321217285</v>
      </c>
      <c r="V302" s="65">
        <v>5.8999999999999997E-2</v>
      </c>
      <c r="W302" s="90">
        <v>22.7</v>
      </c>
      <c r="X302" s="75">
        <f t="shared" si="266"/>
        <v>0</v>
      </c>
      <c r="Y302" s="75">
        <f t="shared" si="267"/>
        <v>0</v>
      </c>
      <c r="Z302" s="75">
        <f t="shared" si="268"/>
        <v>0</v>
      </c>
      <c r="AA302" s="75">
        <f t="shared" si="269"/>
        <v>0</v>
      </c>
      <c r="AB302" s="75">
        <f t="shared" si="270"/>
        <v>0</v>
      </c>
      <c r="AC302" s="75">
        <f t="shared" si="271"/>
        <v>0</v>
      </c>
      <c r="AD302" s="75">
        <f t="shared" si="272"/>
        <v>0</v>
      </c>
      <c r="AE302" s="75">
        <f t="shared" si="273"/>
        <v>0</v>
      </c>
      <c r="AF302" s="75">
        <f t="shared" ref="AF302:AG302" si="317">IF(V$3="Yes",V302*V$4,0)</f>
        <v>0</v>
      </c>
      <c r="AG302" s="76">
        <f t="shared" si="317"/>
        <v>0</v>
      </c>
      <c r="AH302" s="77">
        <f t="shared" si="275"/>
        <v>0</v>
      </c>
      <c r="AI302" s="78">
        <f t="shared" si="276"/>
        <v>0</v>
      </c>
      <c r="AJ302" s="73">
        <f t="shared" si="277"/>
        <v>-3.4038615004575759</v>
      </c>
    </row>
    <row r="303" spans="1:36" ht="15" x14ac:dyDescent="0.25">
      <c r="A303" s="38" t="s">
        <v>500</v>
      </c>
      <c r="B303" s="62" t="s">
        <v>45</v>
      </c>
      <c r="C303" s="62" t="s">
        <v>196</v>
      </c>
      <c r="D303" s="62">
        <v>2</v>
      </c>
      <c r="E303" s="63">
        <v>84</v>
      </c>
      <c r="F303" s="64">
        <v>20.7</v>
      </c>
      <c r="G303" s="64">
        <v>-4.0659308150462106E-2</v>
      </c>
      <c r="H303" s="64">
        <v>17</v>
      </c>
      <c r="I303" s="64">
        <v>-1.2567592592667289</v>
      </c>
      <c r="J303" s="64">
        <v>37.700000000000003</v>
      </c>
      <c r="K303" s="64">
        <v>-0.85700600220069911</v>
      </c>
      <c r="L303" s="64">
        <v>9</v>
      </c>
      <c r="M303" s="64">
        <v>-0.60266880357671537</v>
      </c>
      <c r="N303" s="64">
        <v>150.9</v>
      </c>
      <c r="O303" s="64">
        <v>-0.52519196437079818</v>
      </c>
      <c r="P303" s="64">
        <v>68.7</v>
      </c>
      <c r="Q303" s="64">
        <v>-0.2218019533592038</v>
      </c>
      <c r="R303" s="64">
        <v>31.6</v>
      </c>
      <c r="S303" s="64">
        <v>-0.79977332857131866</v>
      </c>
      <c r="T303" s="64">
        <v>23.2</v>
      </c>
      <c r="U303" s="64">
        <v>-0.69450437622346994</v>
      </c>
      <c r="V303" s="65">
        <v>0.13700000000000001</v>
      </c>
      <c r="W303" s="90">
        <v>14.25</v>
      </c>
      <c r="X303" s="75">
        <f t="shared" si="266"/>
        <v>0</v>
      </c>
      <c r="Y303" s="75">
        <f t="shared" si="267"/>
        <v>0</v>
      </c>
      <c r="Z303" s="75">
        <f t="shared" si="268"/>
        <v>0</v>
      </c>
      <c r="AA303" s="75">
        <f t="shared" si="269"/>
        <v>0</v>
      </c>
      <c r="AB303" s="75">
        <f t="shared" si="270"/>
        <v>0</v>
      </c>
      <c r="AC303" s="75">
        <f t="shared" si="271"/>
        <v>0</v>
      </c>
      <c r="AD303" s="75">
        <f t="shared" si="272"/>
        <v>0</v>
      </c>
      <c r="AE303" s="75">
        <f t="shared" si="273"/>
        <v>0</v>
      </c>
      <c r="AF303" s="75">
        <f t="shared" ref="AF303:AG303" si="318">IF(V$3="Yes",V303*V$4,0)</f>
        <v>0</v>
      </c>
      <c r="AG303" s="76">
        <f t="shared" si="318"/>
        <v>0</v>
      </c>
      <c r="AH303" s="77">
        <f t="shared" si="275"/>
        <v>0</v>
      </c>
      <c r="AI303" s="78">
        <f t="shared" si="276"/>
        <v>0</v>
      </c>
      <c r="AJ303" s="73">
        <f t="shared" si="277"/>
        <v>-3.4090299002748923</v>
      </c>
    </row>
    <row r="304" spans="1:36" ht="15" x14ac:dyDescent="0.25">
      <c r="A304" s="38" t="s">
        <v>495</v>
      </c>
      <c r="B304" s="62" t="s">
        <v>79</v>
      </c>
      <c r="C304" s="62" t="s">
        <v>186</v>
      </c>
      <c r="D304" s="62">
        <v>2</v>
      </c>
      <c r="E304" s="63">
        <v>84</v>
      </c>
      <c r="F304" s="64">
        <v>17.899999999999999</v>
      </c>
      <c r="G304" s="64">
        <v>-0.31298829010083545</v>
      </c>
      <c r="H304" s="64">
        <v>21.7</v>
      </c>
      <c r="I304" s="64">
        <v>-0.91889739951288285</v>
      </c>
      <c r="J304" s="64">
        <v>39.6</v>
      </c>
      <c r="K304" s="64">
        <v>-0.76604746765383291</v>
      </c>
      <c r="L304" s="64">
        <v>5.0999999999999996</v>
      </c>
      <c r="M304" s="64">
        <v>-0.98148126315964246</v>
      </c>
      <c r="N304" s="64">
        <v>155.69999999999999</v>
      </c>
      <c r="O304" s="64">
        <v>-0.43499166148759982</v>
      </c>
      <c r="P304" s="64">
        <v>56.4</v>
      </c>
      <c r="Q304" s="64">
        <v>-0.43839154564565364</v>
      </c>
      <c r="R304" s="64">
        <v>53.2</v>
      </c>
      <c r="S304" s="64">
        <v>-0.27578304734288467</v>
      </c>
      <c r="T304" s="64">
        <v>27.3</v>
      </c>
      <c r="U304" s="64">
        <v>-0.47619497055031051</v>
      </c>
      <c r="V304" s="65">
        <v>0.115</v>
      </c>
      <c r="W304" s="90">
        <v>16.8</v>
      </c>
      <c r="X304" s="75">
        <f t="shared" si="266"/>
        <v>0</v>
      </c>
      <c r="Y304" s="75">
        <f t="shared" si="267"/>
        <v>0</v>
      </c>
      <c r="Z304" s="75">
        <f t="shared" si="268"/>
        <v>0</v>
      </c>
      <c r="AA304" s="75">
        <f t="shared" si="269"/>
        <v>0</v>
      </c>
      <c r="AB304" s="75">
        <f t="shared" si="270"/>
        <v>0</v>
      </c>
      <c r="AC304" s="75">
        <f t="shared" si="271"/>
        <v>0</v>
      </c>
      <c r="AD304" s="75">
        <f t="shared" si="272"/>
        <v>0</v>
      </c>
      <c r="AE304" s="75">
        <f t="shared" si="273"/>
        <v>0</v>
      </c>
      <c r="AF304" s="75">
        <f t="shared" ref="AF304:AG304" si="319">IF(V$3="Yes",V304*V$4,0)</f>
        <v>0</v>
      </c>
      <c r="AG304" s="76">
        <f t="shared" si="319"/>
        <v>0</v>
      </c>
      <c r="AH304" s="77">
        <f t="shared" si="275"/>
        <v>0</v>
      </c>
      <c r="AI304" s="78">
        <f t="shared" si="276"/>
        <v>0</v>
      </c>
      <c r="AJ304" s="73">
        <f t="shared" si="277"/>
        <v>-3.4205627032766932</v>
      </c>
    </row>
    <row r="305" spans="1:36" ht="15" x14ac:dyDescent="0.25">
      <c r="A305" s="38" t="s">
        <v>442</v>
      </c>
      <c r="B305" s="62" t="s">
        <v>45</v>
      </c>
      <c r="C305" s="62" t="s">
        <v>181</v>
      </c>
      <c r="D305" s="62">
        <v>2</v>
      </c>
      <c r="E305" s="63">
        <v>84</v>
      </c>
      <c r="F305" s="64">
        <v>7.5</v>
      </c>
      <c r="G305" s="64">
        <v>-1.3244959373450804</v>
      </c>
      <c r="H305" s="64">
        <v>24.8</v>
      </c>
      <c r="I305" s="64">
        <v>-0.69605234307949471</v>
      </c>
      <c r="J305" s="64">
        <v>32.299999999999997</v>
      </c>
      <c r="K305" s="64">
        <v>-1.1155197319654766</v>
      </c>
      <c r="L305" s="64">
        <v>4.7</v>
      </c>
      <c r="M305" s="64">
        <v>-1.0203338231168655</v>
      </c>
      <c r="N305" s="64">
        <v>143.30000000000001</v>
      </c>
      <c r="O305" s="64">
        <v>-0.66800911060252866</v>
      </c>
      <c r="P305" s="64">
        <v>69.099999999999994</v>
      </c>
      <c r="Q305" s="64">
        <v>-0.2147583893824089</v>
      </c>
      <c r="R305" s="64">
        <v>96.5</v>
      </c>
      <c r="S305" s="64">
        <v>0.77462339604559594</v>
      </c>
      <c r="T305" s="64">
        <v>41.2</v>
      </c>
      <c r="U305" s="64">
        <v>0.26392716087820545</v>
      </c>
      <c r="V305" s="65">
        <v>5.2999999999999999E-2</v>
      </c>
      <c r="W305" s="90">
        <v>22.6</v>
      </c>
      <c r="X305" s="75">
        <f t="shared" si="266"/>
        <v>0</v>
      </c>
      <c r="Y305" s="75">
        <f t="shared" si="267"/>
        <v>0</v>
      </c>
      <c r="Z305" s="75">
        <f t="shared" si="268"/>
        <v>0</v>
      </c>
      <c r="AA305" s="75">
        <f t="shared" si="269"/>
        <v>0</v>
      </c>
      <c r="AB305" s="75">
        <f t="shared" si="270"/>
        <v>0</v>
      </c>
      <c r="AC305" s="75">
        <f t="shared" si="271"/>
        <v>0</v>
      </c>
      <c r="AD305" s="75">
        <f t="shared" si="272"/>
        <v>0</v>
      </c>
      <c r="AE305" s="75">
        <f t="shared" si="273"/>
        <v>0</v>
      </c>
      <c r="AF305" s="75">
        <f t="shared" ref="AF305:AG305" si="320">IF(V$3="Yes",V305*V$4,0)</f>
        <v>0</v>
      </c>
      <c r="AG305" s="76">
        <f t="shared" si="320"/>
        <v>0</v>
      </c>
      <c r="AH305" s="77">
        <f t="shared" si="275"/>
        <v>0</v>
      </c>
      <c r="AI305" s="78">
        <f t="shared" si="276"/>
        <v>0</v>
      </c>
      <c r="AJ305" s="73">
        <f t="shared" si="277"/>
        <v>-3.4394956841932958</v>
      </c>
    </row>
    <row r="306" spans="1:36" ht="15" x14ac:dyDescent="0.25">
      <c r="A306" s="38" t="s">
        <v>533</v>
      </c>
      <c r="B306" s="62" t="s">
        <v>49</v>
      </c>
      <c r="C306" s="62" t="s">
        <v>153</v>
      </c>
      <c r="D306" s="62">
        <v>2</v>
      </c>
      <c r="E306" s="63">
        <v>84</v>
      </c>
      <c r="F306" s="64">
        <v>14.1</v>
      </c>
      <c r="G306" s="64">
        <v>-0.68257762274777134</v>
      </c>
      <c r="H306" s="64">
        <v>16.899999999999999</v>
      </c>
      <c r="I306" s="64">
        <v>-1.2639478094742576</v>
      </c>
      <c r="J306" s="64">
        <v>31</v>
      </c>
      <c r="K306" s="64">
        <v>-1.1777545187607006</v>
      </c>
      <c r="L306" s="64">
        <v>7.8</v>
      </c>
      <c r="M306" s="64">
        <v>-0.71922648344838513</v>
      </c>
      <c r="N306" s="64">
        <v>115.9</v>
      </c>
      <c r="O306" s="64">
        <v>-1.182902506227453</v>
      </c>
      <c r="P306" s="64">
        <v>87.9</v>
      </c>
      <c r="Q306" s="64">
        <v>0.11628911752696164</v>
      </c>
      <c r="R306" s="64">
        <v>85.1</v>
      </c>
      <c r="S306" s="64">
        <v>0.49807296984170024</v>
      </c>
      <c r="T306" s="64">
        <v>29.9</v>
      </c>
      <c r="U306" s="64">
        <v>-0.33775485963562446</v>
      </c>
      <c r="V306" s="65">
        <v>0.121</v>
      </c>
      <c r="W306" s="90">
        <v>14.8</v>
      </c>
      <c r="X306" s="75">
        <f t="shared" si="266"/>
        <v>0</v>
      </c>
      <c r="Y306" s="75">
        <f t="shared" si="267"/>
        <v>0</v>
      </c>
      <c r="Z306" s="75">
        <f t="shared" si="268"/>
        <v>0</v>
      </c>
      <c r="AA306" s="75">
        <f t="shared" si="269"/>
        <v>0</v>
      </c>
      <c r="AB306" s="75">
        <f t="shared" si="270"/>
        <v>0</v>
      </c>
      <c r="AC306" s="75">
        <f t="shared" si="271"/>
        <v>0</v>
      </c>
      <c r="AD306" s="75">
        <f t="shared" si="272"/>
        <v>0</v>
      </c>
      <c r="AE306" s="75">
        <f t="shared" si="273"/>
        <v>0</v>
      </c>
      <c r="AF306" s="75">
        <f t="shared" ref="AF306:AG306" si="321">IF(V$3="Yes",V306*V$4,0)</f>
        <v>0</v>
      </c>
      <c r="AG306" s="76">
        <f t="shared" si="321"/>
        <v>0</v>
      </c>
      <c r="AH306" s="77">
        <f t="shared" si="275"/>
        <v>0</v>
      </c>
      <c r="AI306" s="78">
        <f t="shared" si="276"/>
        <v>0</v>
      </c>
      <c r="AJ306" s="73">
        <f t="shared" si="277"/>
        <v>-3.4359089538856873</v>
      </c>
    </row>
    <row r="307" spans="1:36" ht="15" x14ac:dyDescent="0.25">
      <c r="A307" s="38" t="s">
        <v>499</v>
      </c>
      <c r="B307" s="62" t="s">
        <v>81</v>
      </c>
      <c r="C307" s="62" t="s">
        <v>183</v>
      </c>
      <c r="D307" s="62">
        <v>2</v>
      </c>
      <c r="E307" s="63">
        <v>84</v>
      </c>
      <c r="F307" s="64">
        <v>18.600000000000001</v>
      </c>
      <c r="G307" s="64">
        <v>-0.24490604461324203</v>
      </c>
      <c r="H307" s="64">
        <v>30.1</v>
      </c>
      <c r="I307" s="64">
        <v>-0.31505918208047651</v>
      </c>
      <c r="J307" s="64">
        <v>48.7</v>
      </c>
      <c r="K307" s="64">
        <v>-0.33040396008726364</v>
      </c>
      <c r="L307" s="64">
        <v>8.9</v>
      </c>
      <c r="M307" s="64">
        <v>-0.61238194356602116</v>
      </c>
      <c r="N307" s="64">
        <v>150.1</v>
      </c>
      <c r="O307" s="64">
        <v>-0.54022534818466461</v>
      </c>
      <c r="P307" s="64">
        <v>14</v>
      </c>
      <c r="Q307" s="64">
        <v>-1.1850093271859352</v>
      </c>
      <c r="R307" s="64">
        <v>37.799999999999997</v>
      </c>
      <c r="S307" s="64">
        <v>-0.64936871081130521</v>
      </c>
      <c r="T307" s="64">
        <v>16.3</v>
      </c>
      <c r="U307" s="64">
        <v>-1.0619031321124452</v>
      </c>
      <c r="V307" s="65">
        <v>0.124</v>
      </c>
      <c r="W307" s="90">
        <v>14.9</v>
      </c>
      <c r="X307" s="75">
        <f t="shared" si="266"/>
        <v>0</v>
      </c>
      <c r="Y307" s="75">
        <f t="shared" si="267"/>
        <v>0</v>
      </c>
      <c r="Z307" s="75">
        <f t="shared" si="268"/>
        <v>0</v>
      </c>
      <c r="AA307" s="75">
        <f t="shared" si="269"/>
        <v>0</v>
      </c>
      <c r="AB307" s="75">
        <f t="shared" si="270"/>
        <v>0</v>
      </c>
      <c r="AC307" s="75">
        <f t="shared" si="271"/>
        <v>0</v>
      </c>
      <c r="AD307" s="75">
        <f t="shared" si="272"/>
        <v>0</v>
      </c>
      <c r="AE307" s="75">
        <f t="shared" si="273"/>
        <v>0</v>
      </c>
      <c r="AF307" s="75">
        <f t="shared" ref="AF307:AG307" si="322">IF(V$3="Yes",V307*V$4,0)</f>
        <v>0</v>
      </c>
      <c r="AG307" s="76">
        <f t="shared" si="322"/>
        <v>0</v>
      </c>
      <c r="AH307" s="77">
        <f t="shared" si="275"/>
        <v>0</v>
      </c>
      <c r="AI307" s="78">
        <f t="shared" si="276"/>
        <v>0</v>
      </c>
      <c r="AJ307" s="73">
        <f t="shared" si="277"/>
        <v>-3.4492415514598469</v>
      </c>
    </row>
    <row r="308" spans="1:36" ht="15" x14ac:dyDescent="0.25">
      <c r="A308" s="38" t="s">
        <v>543</v>
      </c>
      <c r="B308" s="62" t="s">
        <v>83</v>
      </c>
      <c r="C308" s="62" t="s">
        <v>179</v>
      </c>
      <c r="D308" s="62">
        <v>2</v>
      </c>
      <c r="E308" s="63">
        <v>84</v>
      </c>
      <c r="F308" s="64">
        <v>22</v>
      </c>
      <c r="G308" s="64">
        <v>8.5779147755068841E-2</v>
      </c>
      <c r="H308" s="64">
        <v>16.3</v>
      </c>
      <c r="I308" s="64">
        <v>-1.3070791107194293</v>
      </c>
      <c r="J308" s="64">
        <v>38.299999999999997</v>
      </c>
      <c r="K308" s="64">
        <v>-0.82828225444905701</v>
      </c>
      <c r="L308" s="64">
        <v>11.1</v>
      </c>
      <c r="M308" s="64">
        <v>-0.3986928638012931</v>
      </c>
      <c r="N308" s="64">
        <v>146</v>
      </c>
      <c r="O308" s="64">
        <v>-0.61727144023072988</v>
      </c>
      <c r="P308" s="64">
        <v>52.9</v>
      </c>
      <c r="Q308" s="64">
        <v>-0.5000227304426107</v>
      </c>
      <c r="R308" s="64">
        <v>31</v>
      </c>
      <c r="S308" s="64">
        <v>-0.81432861416099722</v>
      </c>
      <c r="T308" s="64">
        <v>13.9</v>
      </c>
      <c r="U308" s="64">
        <v>-1.1896940037260024</v>
      </c>
      <c r="V308" s="65">
        <v>0.151</v>
      </c>
      <c r="W308" s="90">
        <v>15.45</v>
      </c>
      <c r="X308" s="75">
        <f t="shared" si="266"/>
        <v>0</v>
      </c>
      <c r="Y308" s="75">
        <f t="shared" si="267"/>
        <v>0</v>
      </c>
      <c r="Z308" s="75">
        <f t="shared" si="268"/>
        <v>0</v>
      </c>
      <c r="AA308" s="75">
        <f t="shared" si="269"/>
        <v>0</v>
      </c>
      <c r="AB308" s="75">
        <f t="shared" si="270"/>
        <v>0</v>
      </c>
      <c r="AC308" s="75">
        <f t="shared" si="271"/>
        <v>0</v>
      </c>
      <c r="AD308" s="75">
        <f t="shared" si="272"/>
        <v>0</v>
      </c>
      <c r="AE308" s="75">
        <f t="shared" si="273"/>
        <v>0</v>
      </c>
      <c r="AF308" s="75">
        <f t="shared" ref="AF308:AG308" si="323">IF(V$3="Yes",V308*V$4,0)</f>
        <v>0</v>
      </c>
      <c r="AG308" s="76">
        <f t="shared" si="323"/>
        <v>0</v>
      </c>
      <c r="AH308" s="77">
        <f t="shared" si="275"/>
        <v>0</v>
      </c>
      <c r="AI308" s="78">
        <f t="shared" si="276"/>
        <v>0</v>
      </c>
      <c r="AJ308" s="73">
        <f t="shared" si="277"/>
        <v>-3.4514718487442533</v>
      </c>
    </row>
    <row r="309" spans="1:36" ht="15" x14ac:dyDescent="0.25">
      <c r="A309" s="38" t="s">
        <v>481</v>
      </c>
      <c r="B309" s="62" t="s">
        <v>21</v>
      </c>
      <c r="C309" s="62" t="s">
        <v>186</v>
      </c>
      <c r="D309" s="62">
        <v>2</v>
      </c>
      <c r="E309" s="63">
        <v>84</v>
      </c>
      <c r="F309" s="64">
        <v>20.7</v>
      </c>
      <c r="G309" s="64">
        <v>-4.0659308150462106E-2</v>
      </c>
      <c r="H309" s="64">
        <v>28.8</v>
      </c>
      <c r="I309" s="64">
        <v>-0.40851033477834886</v>
      </c>
      <c r="J309" s="64">
        <v>49.5</v>
      </c>
      <c r="K309" s="64">
        <v>-0.2921056297517412</v>
      </c>
      <c r="L309" s="64">
        <v>6.7</v>
      </c>
      <c r="M309" s="64">
        <v>-0.82607102333074911</v>
      </c>
      <c r="N309" s="64">
        <v>123.8</v>
      </c>
      <c r="O309" s="64">
        <v>-1.0344478410655227</v>
      </c>
      <c r="P309" s="64">
        <v>23.5</v>
      </c>
      <c r="Q309" s="64">
        <v>-1.0177246827370514</v>
      </c>
      <c r="R309" s="64">
        <v>56.3</v>
      </c>
      <c r="S309" s="64">
        <v>-0.20058073846287808</v>
      </c>
      <c r="T309" s="64">
        <v>18.3</v>
      </c>
      <c r="U309" s="64">
        <v>-0.95541073910114827</v>
      </c>
      <c r="V309" s="65">
        <v>0.16700000000000001</v>
      </c>
      <c r="W309" s="90">
        <v>17.350000000000001</v>
      </c>
      <c r="X309" s="75">
        <f t="shared" si="266"/>
        <v>0</v>
      </c>
      <c r="Y309" s="75">
        <f t="shared" si="267"/>
        <v>0</v>
      </c>
      <c r="Z309" s="75">
        <f t="shared" si="268"/>
        <v>0</v>
      </c>
      <c r="AA309" s="75">
        <f t="shared" si="269"/>
        <v>0</v>
      </c>
      <c r="AB309" s="75">
        <f t="shared" si="270"/>
        <v>0</v>
      </c>
      <c r="AC309" s="75">
        <f t="shared" si="271"/>
        <v>0</v>
      </c>
      <c r="AD309" s="75">
        <f t="shared" si="272"/>
        <v>0</v>
      </c>
      <c r="AE309" s="75">
        <f t="shared" si="273"/>
        <v>0</v>
      </c>
      <c r="AF309" s="75">
        <f t="shared" ref="AF309:AG309" si="324">IF(V$3="Yes",V309*V$4,0)</f>
        <v>0</v>
      </c>
      <c r="AG309" s="76">
        <f t="shared" si="324"/>
        <v>0</v>
      </c>
      <c r="AH309" s="77">
        <f t="shared" si="275"/>
        <v>0</v>
      </c>
      <c r="AI309" s="78">
        <f t="shared" si="276"/>
        <v>0</v>
      </c>
      <c r="AJ309" s="73">
        <f t="shared" si="277"/>
        <v>-3.4928364195531403</v>
      </c>
    </row>
    <row r="310" spans="1:36" ht="15" x14ac:dyDescent="0.25">
      <c r="A310" s="38" t="s">
        <v>405</v>
      </c>
      <c r="B310" s="62" t="s">
        <v>28</v>
      </c>
      <c r="C310" s="62" t="s">
        <v>181</v>
      </c>
      <c r="D310" s="62"/>
      <c r="E310" s="63">
        <v>84</v>
      </c>
      <c r="F310" s="64">
        <v>5.3</v>
      </c>
      <c r="G310" s="64">
        <v>-1.5384687088775166</v>
      </c>
      <c r="H310" s="64">
        <v>23.4</v>
      </c>
      <c r="I310" s="64">
        <v>-0.79669204598489551</v>
      </c>
      <c r="J310" s="64">
        <v>28.7</v>
      </c>
      <c r="K310" s="64">
        <v>-1.2878622184753281</v>
      </c>
      <c r="L310" s="64">
        <v>1.5</v>
      </c>
      <c r="M310" s="64">
        <v>-1.331154302774652</v>
      </c>
      <c r="N310" s="64">
        <v>95</v>
      </c>
      <c r="O310" s="64">
        <v>-1.5756496583647126</v>
      </c>
      <c r="P310" s="64">
        <v>50.1</v>
      </c>
      <c r="Q310" s="64">
        <v>-0.54932767828017648</v>
      </c>
      <c r="R310" s="64">
        <v>180</v>
      </c>
      <c r="S310" s="64">
        <v>2.8002339739425515</v>
      </c>
      <c r="T310" s="64">
        <v>19.399999999999999</v>
      </c>
      <c r="U310" s="64">
        <v>-0.89683992294493486</v>
      </c>
      <c r="V310" s="65">
        <v>5.5E-2</v>
      </c>
      <c r="W310" s="90">
        <v>22.8</v>
      </c>
      <c r="X310" s="75">
        <f t="shared" si="266"/>
        <v>0</v>
      </c>
      <c r="Y310" s="75">
        <f t="shared" si="267"/>
        <v>0</v>
      </c>
      <c r="Z310" s="75">
        <f t="shared" si="268"/>
        <v>0</v>
      </c>
      <c r="AA310" s="75">
        <f t="shared" si="269"/>
        <v>0</v>
      </c>
      <c r="AB310" s="75">
        <f t="shared" si="270"/>
        <v>0</v>
      </c>
      <c r="AC310" s="75">
        <f t="shared" si="271"/>
        <v>0</v>
      </c>
      <c r="AD310" s="75">
        <f t="shared" si="272"/>
        <v>0</v>
      </c>
      <c r="AE310" s="75">
        <f t="shared" si="273"/>
        <v>0</v>
      </c>
      <c r="AF310" s="75">
        <f t="shared" ref="AF310:AG310" si="325">IF(V$3="Yes",V310*V$4,0)</f>
        <v>0</v>
      </c>
      <c r="AG310" s="76">
        <f t="shared" si="325"/>
        <v>0</v>
      </c>
      <c r="AH310" s="77">
        <f t="shared" si="275"/>
        <v>0</v>
      </c>
      <c r="AI310" s="78">
        <f t="shared" si="276"/>
        <v>0</v>
      </c>
      <c r="AJ310" s="73">
        <f t="shared" si="277"/>
        <v>-3.503111351070856</v>
      </c>
    </row>
    <row r="311" spans="1:36" ht="15" x14ac:dyDescent="0.25">
      <c r="A311" s="38" t="s">
        <v>483</v>
      </c>
      <c r="B311" s="62" t="s">
        <v>16</v>
      </c>
      <c r="C311" s="62" t="s">
        <v>183</v>
      </c>
      <c r="D311" s="62">
        <v>2</v>
      </c>
      <c r="E311" s="63">
        <v>84</v>
      </c>
      <c r="F311" s="64">
        <v>15.7</v>
      </c>
      <c r="G311" s="64">
        <v>-0.52696106163327194</v>
      </c>
      <c r="H311" s="64">
        <v>25.7</v>
      </c>
      <c r="I311" s="64">
        <v>-0.631355391211737</v>
      </c>
      <c r="J311" s="64">
        <v>41.4</v>
      </c>
      <c r="K311" s="64">
        <v>-0.67987622439890727</v>
      </c>
      <c r="L311" s="64">
        <v>4.9000000000000004</v>
      </c>
      <c r="M311" s="64">
        <v>-1.0009075431382539</v>
      </c>
      <c r="N311" s="64">
        <v>117.4</v>
      </c>
      <c r="O311" s="64">
        <v>-1.1547149115764535</v>
      </c>
      <c r="P311" s="64">
        <v>115.7</v>
      </c>
      <c r="Q311" s="64">
        <v>0.60581681391422182</v>
      </c>
      <c r="R311" s="64">
        <v>35.9</v>
      </c>
      <c r="S311" s="64">
        <v>-0.69546044851195454</v>
      </c>
      <c r="T311" s="64">
        <v>41.9</v>
      </c>
      <c r="U311" s="64">
        <v>0.30119949843215932</v>
      </c>
      <c r="V311" s="65">
        <v>0.13300000000000001</v>
      </c>
      <c r="W311" s="90">
        <v>15.65</v>
      </c>
      <c r="X311" s="75">
        <f t="shared" si="266"/>
        <v>0</v>
      </c>
      <c r="Y311" s="75">
        <f t="shared" si="267"/>
        <v>0</v>
      </c>
      <c r="Z311" s="75">
        <f t="shared" si="268"/>
        <v>0</v>
      </c>
      <c r="AA311" s="75">
        <f t="shared" si="269"/>
        <v>0</v>
      </c>
      <c r="AB311" s="75">
        <f t="shared" si="270"/>
        <v>0</v>
      </c>
      <c r="AC311" s="75">
        <f t="shared" si="271"/>
        <v>0</v>
      </c>
      <c r="AD311" s="75">
        <f t="shared" si="272"/>
        <v>0</v>
      </c>
      <c r="AE311" s="75">
        <f t="shared" si="273"/>
        <v>0</v>
      </c>
      <c r="AF311" s="75">
        <f t="shared" ref="AF311:AG311" si="326">IF(V$3="Yes",V311*V$4,0)</f>
        <v>0</v>
      </c>
      <c r="AG311" s="76">
        <f t="shared" si="326"/>
        <v>0</v>
      </c>
      <c r="AH311" s="77">
        <f t="shared" si="275"/>
        <v>0</v>
      </c>
      <c r="AI311" s="78">
        <f t="shared" si="276"/>
        <v>0</v>
      </c>
      <c r="AJ311" s="73">
        <f t="shared" si="277"/>
        <v>-3.5474050391748282</v>
      </c>
    </row>
    <row r="312" spans="1:36" ht="15" x14ac:dyDescent="0.25">
      <c r="A312" s="38" t="s">
        <v>416</v>
      </c>
      <c r="B312" s="62" t="s">
        <v>39</v>
      </c>
      <c r="C312" s="62" t="s">
        <v>181</v>
      </c>
      <c r="D312" s="62">
        <v>2</v>
      </c>
      <c r="E312" s="63">
        <v>84</v>
      </c>
      <c r="F312" s="64">
        <v>6.6</v>
      </c>
      <c r="G312" s="64">
        <v>-1.4120302529719861</v>
      </c>
      <c r="H312" s="64">
        <v>24</v>
      </c>
      <c r="I312" s="64">
        <v>-0.7535607447397239</v>
      </c>
      <c r="J312" s="64">
        <v>30.6</v>
      </c>
      <c r="K312" s="64">
        <v>-1.1969036839284617</v>
      </c>
      <c r="L312" s="64">
        <v>4.5</v>
      </c>
      <c r="M312" s="64">
        <v>-1.0397601030954773</v>
      </c>
      <c r="N312" s="64">
        <v>126.7</v>
      </c>
      <c r="O312" s="64">
        <v>-0.97995182474025655</v>
      </c>
      <c r="P312" s="64">
        <v>37.9</v>
      </c>
      <c r="Q312" s="64">
        <v>-0.76415637957242744</v>
      </c>
      <c r="R312" s="64">
        <v>137.19999999999999</v>
      </c>
      <c r="S312" s="64">
        <v>1.761956935212136</v>
      </c>
      <c r="T312" s="64">
        <v>31.3</v>
      </c>
      <c r="U312" s="64">
        <v>-0.26321018452771616</v>
      </c>
      <c r="V312" s="65">
        <v>5.1999999999999998E-2</v>
      </c>
      <c r="W312" s="90">
        <v>24.15</v>
      </c>
      <c r="X312" s="75">
        <f t="shared" si="266"/>
        <v>0</v>
      </c>
      <c r="Y312" s="75">
        <f t="shared" si="267"/>
        <v>0</v>
      </c>
      <c r="Z312" s="75">
        <f t="shared" si="268"/>
        <v>0</v>
      </c>
      <c r="AA312" s="75">
        <f t="shared" si="269"/>
        <v>0</v>
      </c>
      <c r="AB312" s="75">
        <f t="shared" si="270"/>
        <v>0</v>
      </c>
      <c r="AC312" s="75">
        <f t="shared" si="271"/>
        <v>0</v>
      </c>
      <c r="AD312" s="75">
        <f t="shared" si="272"/>
        <v>0</v>
      </c>
      <c r="AE312" s="75">
        <f t="shared" si="273"/>
        <v>0</v>
      </c>
      <c r="AF312" s="75">
        <f t="shared" ref="AF312:AG312" si="327">IF(V$3="Yes",V312*V$4,0)</f>
        <v>0</v>
      </c>
      <c r="AG312" s="76">
        <f t="shared" si="327"/>
        <v>0</v>
      </c>
      <c r="AH312" s="77">
        <f t="shared" si="275"/>
        <v>0</v>
      </c>
      <c r="AI312" s="78">
        <f t="shared" si="276"/>
        <v>0</v>
      </c>
      <c r="AJ312" s="73">
        <f t="shared" si="277"/>
        <v>-3.5324614610784533</v>
      </c>
    </row>
    <row r="313" spans="1:36" ht="15" x14ac:dyDescent="0.25">
      <c r="A313" s="38" t="s">
        <v>497</v>
      </c>
      <c r="B313" s="62" t="s">
        <v>21</v>
      </c>
      <c r="C313" s="62" t="s">
        <v>186</v>
      </c>
      <c r="D313" s="62">
        <v>1</v>
      </c>
      <c r="E313" s="63">
        <v>84</v>
      </c>
      <c r="F313" s="64">
        <v>14</v>
      </c>
      <c r="G313" s="64">
        <v>-0.69230365781742742</v>
      </c>
      <c r="H313" s="64">
        <v>35.9</v>
      </c>
      <c r="I313" s="64">
        <v>0.10187672995618458</v>
      </c>
      <c r="J313" s="64">
        <v>49.9</v>
      </c>
      <c r="K313" s="64">
        <v>-0.27295646458397982</v>
      </c>
      <c r="L313" s="64">
        <v>14.5</v>
      </c>
      <c r="M313" s="64">
        <v>-6.8446104164895133E-2</v>
      </c>
      <c r="N313" s="64">
        <v>124</v>
      </c>
      <c r="O313" s="64">
        <v>-1.0306894951120558</v>
      </c>
      <c r="P313" s="64">
        <v>25.8</v>
      </c>
      <c r="Q313" s="64">
        <v>-0.97722418987047965</v>
      </c>
      <c r="R313" s="64">
        <v>21.8</v>
      </c>
      <c r="S313" s="64">
        <v>-1.0375096598694045</v>
      </c>
      <c r="T313" s="64">
        <v>16.7</v>
      </c>
      <c r="U313" s="64">
        <v>-1.0406046535101863</v>
      </c>
      <c r="V313" s="65">
        <v>0.113</v>
      </c>
      <c r="W313" s="90">
        <v>15.55</v>
      </c>
      <c r="X313" s="75">
        <f t="shared" si="266"/>
        <v>0</v>
      </c>
      <c r="Y313" s="75">
        <f t="shared" si="267"/>
        <v>0</v>
      </c>
      <c r="Z313" s="75">
        <f t="shared" si="268"/>
        <v>0</v>
      </c>
      <c r="AA313" s="75">
        <f t="shared" si="269"/>
        <v>0</v>
      </c>
      <c r="AB313" s="75">
        <f t="shared" si="270"/>
        <v>0</v>
      </c>
      <c r="AC313" s="75">
        <f t="shared" si="271"/>
        <v>0</v>
      </c>
      <c r="AD313" s="75">
        <f t="shared" si="272"/>
        <v>0</v>
      </c>
      <c r="AE313" s="75">
        <f t="shared" si="273"/>
        <v>0</v>
      </c>
      <c r="AF313" s="75">
        <f t="shared" ref="AF313:AG313" si="328">IF(V$3="Yes",V313*V$4,0)</f>
        <v>0</v>
      </c>
      <c r="AG313" s="76">
        <f t="shared" si="328"/>
        <v>0</v>
      </c>
      <c r="AH313" s="77">
        <f t="shared" si="275"/>
        <v>0</v>
      </c>
      <c r="AI313" s="78">
        <f t="shared" si="276"/>
        <v>0</v>
      </c>
      <c r="AJ313" s="73">
        <f t="shared" si="277"/>
        <v>-3.5788979681023219</v>
      </c>
    </row>
    <row r="314" spans="1:36" ht="15" x14ac:dyDescent="0.25">
      <c r="A314" s="38" t="s">
        <v>502</v>
      </c>
      <c r="B314" s="62" t="s">
        <v>28</v>
      </c>
      <c r="C314" s="62" t="s">
        <v>203</v>
      </c>
      <c r="D314" s="62">
        <v>2</v>
      </c>
      <c r="E314" s="63">
        <v>84</v>
      </c>
      <c r="F314" s="64">
        <v>15.8</v>
      </c>
      <c r="G314" s="64">
        <v>-0.51723502656361575</v>
      </c>
      <c r="H314" s="64">
        <v>26.8</v>
      </c>
      <c r="I314" s="64">
        <v>-0.55228133892892151</v>
      </c>
      <c r="J314" s="64">
        <v>42.6</v>
      </c>
      <c r="K314" s="64">
        <v>-0.62242872889562351</v>
      </c>
      <c r="L314" s="64">
        <v>7</v>
      </c>
      <c r="M314" s="64">
        <v>-0.79693160336283164</v>
      </c>
      <c r="N314" s="64">
        <v>107.9</v>
      </c>
      <c r="O314" s="64">
        <v>-1.333236344366117</v>
      </c>
      <c r="P314" s="64">
        <v>106.3</v>
      </c>
      <c r="Q314" s="64">
        <v>0.44029306045953653</v>
      </c>
      <c r="R314" s="64">
        <v>34.9</v>
      </c>
      <c r="S314" s="64">
        <v>-0.71971925782808577</v>
      </c>
      <c r="T314" s="64">
        <v>63.4</v>
      </c>
      <c r="U314" s="64">
        <v>1.445992723303605</v>
      </c>
      <c r="V314" s="65">
        <v>0.14599999999999999</v>
      </c>
      <c r="W314" s="90">
        <v>13.05</v>
      </c>
      <c r="X314" s="75">
        <f t="shared" si="266"/>
        <v>0</v>
      </c>
      <c r="Y314" s="75">
        <f t="shared" si="267"/>
        <v>0</v>
      </c>
      <c r="Z314" s="75">
        <f t="shared" si="268"/>
        <v>0</v>
      </c>
      <c r="AA314" s="75">
        <f t="shared" si="269"/>
        <v>0</v>
      </c>
      <c r="AB314" s="75">
        <f t="shared" si="270"/>
        <v>0</v>
      </c>
      <c r="AC314" s="75">
        <f t="shared" si="271"/>
        <v>0</v>
      </c>
      <c r="AD314" s="75">
        <f t="shared" si="272"/>
        <v>0</v>
      </c>
      <c r="AE314" s="75">
        <f t="shared" si="273"/>
        <v>0</v>
      </c>
      <c r="AF314" s="75">
        <f t="shared" ref="AF314:AG314" si="329">IF(V$3="Yes",V314*V$4,0)</f>
        <v>0</v>
      </c>
      <c r="AG314" s="76">
        <f t="shared" si="329"/>
        <v>0</v>
      </c>
      <c r="AH314" s="77">
        <f t="shared" si="275"/>
        <v>0</v>
      </c>
      <c r="AI314" s="78">
        <f t="shared" si="276"/>
        <v>0</v>
      </c>
      <c r="AJ314" s="73">
        <f t="shared" si="277"/>
        <v>-3.5825845538458254</v>
      </c>
    </row>
    <row r="315" spans="1:36" ht="15" x14ac:dyDescent="0.25">
      <c r="A315" s="38" t="s">
        <v>423</v>
      </c>
      <c r="B315" s="62" t="s">
        <v>19</v>
      </c>
      <c r="C315" s="62" t="s">
        <v>181</v>
      </c>
      <c r="D315" s="62"/>
      <c r="E315" s="63">
        <v>84</v>
      </c>
      <c r="F315" s="64">
        <v>3.2</v>
      </c>
      <c r="G315" s="64">
        <v>-1.7427154453402971</v>
      </c>
      <c r="H315" s="64">
        <v>20.3</v>
      </c>
      <c r="I315" s="64">
        <v>-1.0195371024182835</v>
      </c>
      <c r="J315" s="64">
        <v>23.5</v>
      </c>
      <c r="K315" s="64">
        <v>-1.5368013656562247</v>
      </c>
      <c r="L315" s="64">
        <v>0</v>
      </c>
      <c r="M315" s="64">
        <v>-1.4768514026142392</v>
      </c>
      <c r="N315" s="64">
        <v>97.6</v>
      </c>
      <c r="O315" s="64">
        <v>-1.5267911609696472</v>
      </c>
      <c r="P315" s="64">
        <v>127.7</v>
      </c>
      <c r="Q315" s="64">
        <v>0.81712373321807508</v>
      </c>
      <c r="R315" s="64">
        <v>144.6</v>
      </c>
      <c r="S315" s="64">
        <v>1.9414721241515065</v>
      </c>
      <c r="T315" s="64">
        <v>27.6</v>
      </c>
      <c r="U315" s="64">
        <v>-0.46022111159861601</v>
      </c>
      <c r="V315" s="65">
        <v>3.3000000000000002E-2</v>
      </c>
      <c r="W315" s="90">
        <v>20.5</v>
      </c>
      <c r="X315" s="75">
        <f t="shared" si="266"/>
        <v>0</v>
      </c>
      <c r="Y315" s="75">
        <f t="shared" si="267"/>
        <v>0</v>
      </c>
      <c r="Z315" s="75">
        <f t="shared" si="268"/>
        <v>0</v>
      </c>
      <c r="AA315" s="75">
        <f t="shared" si="269"/>
        <v>0</v>
      </c>
      <c r="AB315" s="75">
        <f t="shared" si="270"/>
        <v>0</v>
      </c>
      <c r="AC315" s="75">
        <f t="shared" si="271"/>
        <v>0</v>
      </c>
      <c r="AD315" s="75">
        <f t="shared" si="272"/>
        <v>0</v>
      </c>
      <c r="AE315" s="75">
        <f t="shared" si="273"/>
        <v>0</v>
      </c>
      <c r="AF315" s="75">
        <f t="shared" ref="AF315:AG315" si="330">IF(V$3="Yes",V315*V$4,0)</f>
        <v>0</v>
      </c>
      <c r="AG315" s="76">
        <f t="shared" si="330"/>
        <v>0</v>
      </c>
      <c r="AH315" s="77">
        <f t="shared" si="275"/>
        <v>0</v>
      </c>
      <c r="AI315" s="78">
        <f t="shared" si="276"/>
        <v>0</v>
      </c>
      <c r="AJ315" s="73">
        <f t="shared" si="277"/>
        <v>-3.6051155245052975</v>
      </c>
    </row>
    <row r="316" spans="1:36" ht="15" x14ac:dyDescent="0.25">
      <c r="A316" s="38" t="s">
        <v>566</v>
      </c>
      <c r="B316" s="62" t="s">
        <v>16</v>
      </c>
      <c r="C316" s="62" t="s">
        <v>153</v>
      </c>
      <c r="D316" s="62">
        <v>2</v>
      </c>
      <c r="E316" s="63">
        <v>84</v>
      </c>
      <c r="F316" s="64">
        <v>13.9</v>
      </c>
      <c r="G316" s="64">
        <v>-0.70202969288708361</v>
      </c>
      <c r="H316" s="64">
        <v>26.3</v>
      </c>
      <c r="I316" s="64">
        <v>-0.58822408996656494</v>
      </c>
      <c r="J316" s="64">
        <v>40.200000000000003</v>
      </c>
      <c r="K316" s="64">
        <v>-0.73732371990219081</v>
      </c>
      <c r="L316" s="64">
        <v>4.2</v>
      </c>
      <c r="M316" s="64">
        <v>-1.0688995230633949</v>
      </c>
      <c r="N316" s="64">
        <v>122</v>
      </c>
      <c r="O316" s="64">
        <v>-1.0682729546467218</v>
      </c>
      <c r="P316" s="64">
        <v>132.6</v>
      </c>
      <c r="Q316" s="64">
        <v>0.90340739193381536</v>
      </c>
      <c r="R316" s="64">
        <v>26.1</v>
      </c>
      <c r="S316" s="64">
        <v>-0.93319677981004023</v>
      </c>
      <c r="T316" s="64">
        <v>20.3</v>
      </c>
      <c r="U316" s="64">
        <v>-0.84891834608985106</v>
      </c>
      <c r="V316" s="65">
        <v>0.114</v>
      </c>
      <c r="W316" s="90">
        <v>14.3</v>
      </c>
      <c r="X316" s="75">
        <f t="shared" si="266"/>
        <v>0</v>
      </c>
      <c r="Y316" s="75">
        <f t="shared" si="267"/>
        <v>0</v>
      </c>
      <c r="Z316" s="75">
        <f t="shared" si="268"/>
        <v>0</v>
      </c>
      <c r="AA316" s="75">
        <f t="shared" si="269"/>
        <v>0</v>
      </c>
      <c r="AB316" s="75">
        <f t="shared" si="270"/>
        <v>0</v>
      </c>
      <c r="AC316" s="75">
        <f t="shared" si="271"/>
        <v>0</v>
      </c>
      <c r="AD316" s="75">
        <f t="shared" si="272"/>
        <v>0</v>
      </c>
      <c r="AE316" s="75">
        <f t="shared" si="273"/>
        <v>0</v>
      </c>
      <c r="AF316" s="75">
        <f t="shared" ref="AF316:AG316" si="331">IF(V$3="Yes",V316*V$4,0)</f>
        <v>0</v>
      </c>
      <c r="AG316" s="76">
        <f t="shared" si="331"/>
        <v>0</v>
      </c>
      <c r="AH316" s="77">
        <f t="shared" si="275"/>
        <v>0</v>
      </c>
      <c r="AI316" s="78">
        <f t="shared" si="276"/>
        <v>0</v>
      </c>
      <c r="AJ316" s="73">
        <f t="shared" si="277"/>
        <v>-3.6313296312474157</v>
      </c>
    </row>
    <row r="317" spans="1:36" ht="15" x14ac:dyDescent="0.25">
      <c r="A317" s="38" t="s">
        <v>547</v>
      </c>
      <c r="B317" s="62" t="s">
        <v>28</v>
      </c>
      <c r="C317" s="62" t="s">
        <v>183</v>
      </c>
      <c r="D317" s="62">
        <v>2</v>
      </c>
      <c r="E317" s="63">
        <v>84</v>
      </c>
      <c r="F317" s="64">
        <v>16.399999999999999</v>
      </c>
      <c r="G317" s="64">
        <v>-0.45887881614567888</v>
      </c>
      <c r="H317" s="64">
        <v>19</v>
      </c>
      <c r="I317" s="64">
        <v>-1.1129882551161561</v>
      </c>
      <c r="J317" s="64">
        <v>35.4</v>
      </c>
      <c r="K317" s="64">
        <v>-0.96711370191532642</v>
      </c>
      <c r="L317" s="64">
        <v>5.5</v>
      </c>
      <c r="M317" s="64">
        <v>-0.94262870320241909</v>
      </c>
      <c r="N317" s="64">
        <v>113.7</v>
      </c>
      <c r="O317" s="64">
        <v>-1.2242443117155855</v>
      </c>
      <c r="P317" s="64">
        <v>131.19999999999999</v>
      </c>
      <c r="Q317" s="64">
        <v>0.87875491801503181</v>
      </c>
      <c r="R317" s="64">
        <v>40.1</v>
      </c>
      <c r="S317" s="64">
        <v>-0.59357344938420331</v>
      </c>
      <c r="T317" s="64">
        <v>43.1</v>
      </c>
      <c r="U317" s="64">
        <v>0.36509493423893802</v>
      </c>
      <c r="V317" s="65">
        <v>0.14399999999999999</v>
      </c>
      <c r="W317" s="90">
        <v>15.65</v>
      </c>
      <c r="X317" s="75">
        <f t="shared" si="266"/>
        <v>0</v>
      </c>
      <c r="Y317" s="75">
        <f t="shared" si="267"/>
        <v>0</v>
      </c>
      <c r="Z317" s="75">
        <f t="shared" si="268"/>
        <v>0</v>
      </c>
      <c r="AA317" s="75">
        <f t="shared" si="269"/>
        <v>0</v>
      </c>
      <c r="AB317" s="75">
        <f t="shared" si="270"/>
        <v>0</v>
      </c>
      <c r="AC317" s="75">
        <f t="shared" si="271"/>
        <v>0</v>
      </c>
      <c r="AD317" s="75">
        <f t="shared" si="272"/>
        <v>0</v>
      </c>
      <c r="AE317" s="75">
        <f t="shared" si="273"/>
        <v>0</v>
      </c>
      <c r="AF317" s="75">
        <f t="shared" ref="AF317:AG317" si="332">IF(V$3="Yes",V317*V$4,0)</f>
        <v>0</v>
      </c>
      <c r="AG317" s="76">
        <f t="shared" si="332"/>
        <v>0</v>
      </c>
      <c r="AH317" s="77">
        <f t="shared" si="275"/>
        <v>0</v>
      </c>
      <c r="AI317" s="78">
        <f t="shared" si="276"/>
        <v>0</v>
      </c>
      <c r="AJ317" s="73">
        <f t="shared" si="277"/>
        <v>-3.6222275163469035</v>
      </c>
    </row>
    <row r="318" spans="1:36" ht="15" x14ac:dyDescent="0.25">
      <c r="A318" s="38" t="s">
        <v>479</v>
      </c>
      <c r="B318" s="62" t="s">
        <v>58</v>
      </c>
      <c r="C318" s="62" t="s">
        <v>196</v>
      </c>
      <c r="D318" s="62">
        <v>2</v>
      </c>
      <c r="E318" s="63">
        <v>84</v>
      </c>
      <c r="F318" s="64">
        <v>18.8</v>
      </c>
      <c r="G318" s="64">
        <v>-0.22545397447392951</v>
      </c>
      <c r="H318" s="64">
        <v>22.9</v>
      </c>
      <c r="I318" s="64">
        <v>-0.83263479702253884</v>
      </c>
      <c r="J318" s="64">
        <v>41.7</v>
      </c>
      <c r="K318" s="64">
        <v>-0.66551435052308627</v>
      </c>
      <c r="L318" s="64">
        <v>7</v>
      </c>
      <c r="M318" s="64">
        <v>-0.79693160336283164</v>
      </c>
      <c r="N318" s="64">
        <v>144.80000000000001</v>
      </c>
      <c r="O318" s="64">
        <v>-0.63982151595152903</v>
      </c>
      <c r="P318" s="64">
        <v>34.299999999999997</v>
      </c>
      <c r="Q318" s="64">
        <v>-0.82754845536358346</v>
      </c>
      <c r="R318" s="64">
        <v>51.9</v>
      </c>
      <c r="S318" s="64">
        <v>-0.30731949945385523</v>
      </c>
      <c r="T318" s="64">
        <v>26.5</v>
      </c>
      <c r="U318" s="64">
        <v>-0.51879192775482963</v>
      </c>
      <c r="V318" s="65">
        <v>0.13</v>
      </c>
      <c r="W318" s="90">
        <v>17.100000000000001</v>
      </c>
      <c r="X318" s="75">
        <f t="shared" si="266"/>
        <v>0</v>
      </c>
      <c r="Y318" s="75">
        <f t="shared" si="267"/>
        <v>0</v>
      </c>
      <c r="Z318" s="75">
        <f t="shared" si="268"/>
        <v>0</v>
      </c>
      <c r="AA318" s="75">
        <f t="shared" si="269"/>
        <v>0</v>
      </c>
      <c r="AB318" s="75">
        <f t="shared" si="270"/>
        <v>0</v>
      </c>
      <c r="AC318" s="75">
        <f t="shared" si="271"/>
        <v>0</v>
      </c>
      <c r="AD318" s="75">
        <f t="shared" si="272"/>
        <v>0</v>
      </c>
      <c r="AE318" s="75">
        <f t="shared" si="273"/>
        <v>0</v>
      </c>
      <c r="AF318" s="75">
        <f t="shared" ref="AF318:AG318" si="333">IF(V$3="Yes",V318*V$4,0)</f>
        <v>0</v>
      </c>
      <c r="AG318" s="76">
        <f t="shared" si="333"/>
        <v>0</v>
      </c>
      <c r="AH318" s="77">
        <f t="shared" si="275"/>
        <v>0</v>
      </c>
      <c r="AI318" s="78">
        <f t="shared" si="276"/>
        <v>0</v>
      </c>
      <c r="AJ318" s="73">
        <f t="shared" si="277"/>
        <v>-3.6184616079302003</v>
      </c>
    </row>
    <row r="319" spans="1:36" ht="15" x14ac:dyDescent="0.25">
      <c r="A319" s="38" t="s">
        <v>567</v>
      </c>
      <c r="B319" s="62" t="s">
        <v>25</v>
      </c>
      <c r="C319" s="62" t="s">
        <v>153</v>
      </c>
      <c r="D319" s="62">
        <v>2</v>
      </c>
      <c r="E319" s="63">
        <v>84</v>
      </c>
      <c r="F319" s="64">
        <v>10.8</v>
      </c>
      <c r="G319" s="64">
        <v>-1.0035367800464257</v>
      </c>
      <c r="H319" s="64">
        <v>22.8</v>
      </c>
      <c r="I319" s="64">
        <v>-0.83982334723006735</v>
      </c>
      <c r="J319" s="64">
        <v>33.6</v>
      </c>
      <c r="K319" s="64">
        <v>-1.053284945170252</v>
      </c>
      <c r="L319" s="64">
        <v>7.7</v>
      </c>
      <c r="M319" s="64">
        <v>-0.72893962343769092</v>
      </c>
      <c r="N319" s="64">
        <v>96.1</v>
      </c>
      <c r="O319" s="64">
        <v>-1.5549787556206465</v>
      </c>
      <c r="P319" s="64">
        <v>134.6</v>
      </c>
      <c r="Q319" s="64">
        <v>0.93862521181779057</v>
      </c>
      <c r="R319" s="64">
        <v>55.7</v>
      </c>
      <c r="S319" s="64">
        <v>-0.21513602405255652</v>
      </c>
      <c r="T319" s="64">
        <v>40.4</v>
      </c>
      <c r="U319" s="64">
        <v>0.2213302036736863</v>
      </c>
      <c r="V319" s="65">
        <v>0.112</v>
      </c>
      <c r="W319" s="90">
        <v>14.9</v>
      </c>
      <c r="X319" s="75">
        <f t="shared" si="266"/>
        <v>0</v>
      </c>
      <c r="Y319" s="75">
        <f t="shared" si="267"/>
        <v>0</v>
      </c>
      <c r="Z319" s="75">
        <f t="shared" si="268"/>
        <v>0</v>
      </c>
      <c r="AA319" s="75">
        <f t="shared" si="269"/>
        <v>0</v>
      </c>
      <c r="AB319" s="75">
        <f t="shared" si="270"/>
        <v>0</v>
      </c>
      <c r="AC319" s="75">
        <f t="shared" si="271"/>
        <v>0</v>
      </c>
      <c r="AD319" s="75">
        <f t="shared" si="272"/>
        <v>0</v>
      </c>
      <c r="AE319" s="75">
        <f t="shared" si="273"/>
        <v>0</v>
      </c>
      <c r="AF319" s="75">
        <f t="shared" ref="AF319:AG319" si="334">IF(V$3="Yes",V319*V$4,0)</f>
        <v>0</v>
      </c>
      <c r="AG319" s="76">
        <f t="shared" si="334"/>
        <v>0</v>
      </c>
      <c r="AH319" s="77">
        <f t="shared" si="275"/>
        <v>0</v>
      </c>
      <c r="AI319" s="78">
        <f t="shared" si="276"/>
        <v>0</v>
      </c>
      <c r="AJ319" s="73">
        <f t="shared" si="277"/>
        <v>-3.6493858776945314</v>
      </c>
    </row>
    <row r="320" spans="1:36" ht="15" x14ac:dyDescent="0.25">
      <c r="A320" s="38" t="s">
        <v>444</v>
      </c>
      <c r="B320" s="62" t="s">
        <v>68</v>
      </c>
      <c r="C320" s="62" t="s">
        <v>153</v>
      </c>
      <c r="D320" s="62">
        <v>2</v>
      </c>
      <c r="E320" s="63">
        <v>84</v>
      </c>
      <c r="F320" s="64">
        <v>17.899999999999999</v>
      </c>
      <c r="G320" s="64">
        <v>-0.31298829010083545</v>
      </c>
      <c r="H320" s="64">
        <v>22.4</v>
      </c>
      <c r="I320" s="64">
        <v>-0.86857754806018206</v>
      </c>
      <c r="J320" s="64">
        <v>40.200000000000003</v>
      </c>
      <c r="K320" s="64">
        <v>-0.73732371990219081</v>
      </c>
      <c r="L320" s="64">
        <v>5.3</v>
      </c>
      <c r="M320" s="64">
        <v>-0.96205498318103067</v>
      </c>
      <c r="N320" s="64">
        <v>128.19999999999999</v>
      </c>
      <c r="O320" s="64">
        <v>-0.95176423008925715</v>
      </c>
      <c r="P320" s="64">
        <v>33.1</v>
      </c>
      <c r="Q320" s="64">
        <v>-0.84867914729396876</v>
      </c>
      <c r="R320" s="64">
        <v>81.099999999999994</v>
      </c>
      <c r="S320" s="64">
        <v>0.40103773257717562</v>
      </c>
      <c r="T320" s="64">
        <v>24.6</v>
      </c>
      <c r="U320" s="64">
        <v>-0.61995970111556187</v>
      </c>
      <c r="V320" s="65">
        <v>0.13900000000000001</v>
      </c>
      <c r="W320" s="90">
        <v>17.2</v>
      </c>
      <c r="X320" s="75">
        <f t="shared" si="266"/>
        <v>0</v>
      </c>
      <c r="Y320" s="75">
        <f t="shared" si="267"/>
        <v>0</v>
      </c>
      <c r="Z320" s="75">
        <f t="shared" si="268"/>
        <v>0</v>
      </c>
      <c r="AA320" s="75">
        <f t="shared" si="269"/>
        <v>0</v>
      </c>
      <c r="AB320" s="75">
        <f t="shared" si="270"/>
        <v>0</v>
      </c>
      <c r="AC320" s="75">
        <f t="shared" si="271"/>
        <v>0</v>
      </c>
      <c r="AD320" s="75">
        <f t="shared" si="272"/>
        <v>0</v>
      </c>
      <c r="AE320" s="75">
        <f t="shared" si="273"/>
        <v>0</v>
      </c>
      <c r="AF320" s="75">
        <f t="shared" ref="AF320:AG320" si="335">IF(V$3="Yes",V320*V$4,0)</f>
        <v>0</v>
      </c>
      <c r="AG320" s="76">
        <f t="shared" si="335"/>
        <v>0</v>
      </c>
      <c r="AH320" s="77">
        <f t="shared" si="275"/>
        <v>0</v>
      </c>
      <c r="AI320" s="78">
        <f t="shared" si="276"/>
        <v>0</v>
      </c>
      <c r="AJ320" s="73">
        <f t="shared" si="277"/>
        <v>-3.6257666520046063</v>
      </c>
    </row>
    <row r="321" spans="1:36" ht="15" x14ac:dyDescent="0.25">
      <c r="A321" s="38" t="s">
        <v>494</v>
      </c>
      <c r="B321" s="62" t="s">
        <v>83</v>
      </c>
      <c r="C321" s="62" t="s">
        <v>153</v>
      </c>
      <c r="D321" s="62">
        <v>2</v>
      </c>
      <c r="E321" s="63">
        <v>84</v>
      </c>
      <c r="F321" s="64">
        <v>22.8</v>
      </c>
      <c r="G321" s="64">
        <v>0.16358742831231851</v>
      </c>
      <c r="H321" s="64">
        <v>13.9</v>
      </c>
      <c r="I321" s="64">
        <v>-1.4796043157001171</v>
      </c>
      <c r="J321" s="64">
        <v>36.799999999999997</v>
      </c>
      <c r="K321" s="64">
        <v>-0.90009162382816232</v>
      </c>
      <c r="L321" s="64">
        <v>8.1</v>
      </c>
      <c r="M321" s="64">
        <v>-0.69008706348046778</v>
      </c>
      <c r="N321" s="64">
        <v>187.5</v>
      </c>
      <c r="O321" s="64">
        <v>0.16258534511358963</v>
      </c>
      <c r="P321" s="64">
        <v>21.7</v>
      </c>
      <c r="Q321" s="64">
        <v>-1.0494207206326296</v>
      </c>
      <c r="R321" s="64">
        <v>26.6</v>
      </c>
      <c r="S321" s="64">
        <v>-0.92106737515197457</v>
      </c>
      <c r="T321" s="64">
        <v>27.6</v>
      </c>
      <c r="U321" s="64">
        <v>-0.46022111159861601</v>
      </c>
      <c r="V321" s="65">
        <v>0.122</v>
      </c>
      <c r="W321" s="90">
        <v>15.95</v>
      </c>
      <c r="X321" s="75">
        <f t="shared" si="266"/>
        <v>0</v>
      </c>
      <c r="Y321" s="75">
        <f t="shared" si="267"/>
        <v>0</v>
      </c>
      <c r="Z321" s="75">
        <f t="shared" si="268"/>
        <v>0</v>
      </c>
      <c r="AA321" s="75">
        <f t="shared" si="269"/>
        <v>0</v>
      </c>
      <c r="AB321" s="75">
        <f t="shared" si="270"/>
        <v>0</v>
      </c>
      <c r="AC321" s="75">
        <f t="shared" si="271"/>
        <v>0</v>
      </c>
      <c r="AD321" s="75">
        <f t="shared" si="272"/>
        <v>0</v>
      </c>
      <c r="AE321" s="75">
        <f t="shared" si="273"/>
        <v>0</v>
      </c>
      <c r="AF321" s="75">
        <f t="shared" ref="AF321:AG321" si="336">IF(V$3="Yes",V321*V$4,0)</f>
        <v>0</v>
      </c>
      <c r="AG321" s="76">
        <f t="shared" si="336"/>
        <v>0</v>
      </c>
      <c r="AH321" s="77">
        <f t="shared" si="275"/>
        <v>0</v>
      </c>
      <c r="AI321" s="78">
        <f t="shared" si="276"/>
        <v>0</v>
      </c>
      <c r="AJ321" s="73">
        <f t="shared" si="277"/>
        <v>-3.6696078554776355</v>
      </c>
    </row>
    <row r="322" spans="1:36" ht="15" x14ac:dyDescent="0.25">
      <c r="A322" s="38" t="s">
        <v>532</v>
      </c>
      <c r="B322" s="62" t="s">
        <v>79</v>
      </c>
      <c r="C322" s="62" t="s">
        <v>203</v>
      </c>
      <c r="D322" s="62">
        <v>2</v>
      </c>
      <c r="E322" s="63">
        <v>84</v>
      </c>
      <c r="F322" s="64">
        <v>21.2</v>
      </c>
      <c r="G322" s="64">
        <v>7.9708671978191616E-3</v>
      </c>
      <c r="H322" s="64">
        <v>16.600000000000001</v>
      </c>
      <c r="I322" s="64">
        <v>-1.2855134600968434</v>
      </c>
      <c r="J322" s="64">
        <v>37.9</v>
      </c>
      <c r="K322" s="64">
        <v>-0.84743141961681845</v>
      </c>
      <c r="L322" s="64">
        <v>8.6</v>
      </c>
      <c r="M322" s="64">
        <v>-0.64152136353393852</v>
      </c>
      <c r="N322" s="64">
        <v>168.6</v>
      </c>
      <c r="O322" s="64">
        <v>-0.19257834748900388</v>
      </c>
      <c r="P322" s="64">
        <v>21.9</v>
      </c>
      <c r="Q322" s="64">
        <v>-1.0458989386442319</v>
      </c>
      <c r="R322" s="64">
        <v>37</v>
      </c>
      <c r="S322" s="64">
        <v>-0.6687757582642101</v>
      </c>
      <c r="T322" s="64">
        <v>12.5</v>
      </c>
      <c r="U322" s="64">
        <v>-1.2642386788339104</v>
      </c>
      <c r="V322" s="65">
        <v>0.126</v>
      </c>
      <c r="W322" s="90">
        <v>16.399999999999999</v>
      </c>
      <c r="X322" s="75">
        <f t="shared" si="266"/>
        <v>0</v>
      </c>
      <c r="Y322" s="75">
        <f t="shared" si="267"/>
        <v>0</v>
      </c>
      <c r="Z322" s="75">
        <f t="shared" si="268"/>
        <v>0</v>
      </c>
      <c r="AA322" s="75">
        <f t="shared" si="269"/>
        <v>0</v>
      </c>
      <c r="AB322" s="75">
        <f t="shared" si="270"/>
        <v>0</v>
      </c>
      <c r="AC322" s="75">
        <f t="shared" si="271"/>
        <v>0</v>
      </c>
      <c r="AD322" s="75">
        <f t="shared" si="272"/>
        <v>0</v>
      </c>
      <c r="AE322" s="75">
        <f t="shared" si="273"/>
        <v>0</v>
      </c>
      <c r="AF322" s="75">
        <f t="shared" ref="AF322:AG322" si="337">IF(V$3="Yes",V322*V$4,0)</f>
        <v>0</v>
      </c>
      <c r="AG322" s="76">
        <f t="shared" si="337"/>
        <v>0</v>
      </c>
      <c r="AH322" s="77">
        <f t="shared" si="275"/>
        <v>0</v>
      </c>
      <c r="AI322" s="78">
        <f t="shared" si="276"/>
        <v>0</v>
      </c>
      <c r="AJ322" s="73">
        <f t="shared" si="277"/>
        <v>-3.7182045807731763</v>
      </c>
    </row>
    <row r="323" spans="1:36" ht="15" x14ac:dyDescent="0.25">
      <c r="A323" s="38" t="s">
        <v>552</v>
      </c>
      <c r="B323" s="62" t="s">
        <v>79</v>
      </c>
      <c r="C323" s="62" t="s">
        <v>203</v>
      </c>
      <c r="D323" s="62">
        <v>2</v>
      </c>
      <c r="E323" s="63">
        <v>84</v>
      </c>
      <c r="F323" s="64">
        <v>17.3</v>
      </c>
      <c r="G323" s="64">
        <v>-0.3713445005187726</v>
      </c>
      <c r="H323" s="64">
        <v>21.1</v>
      </c>
      <c r="I323" s="64">
        <v>-0.96202870075805447</v>
      </c>
      <c r="J323" s="64">
        <v>38.4</v>
      </c>
      <c r="K323" s="64">
        <v>-0.82349496315711668</v>
      </c>
      <c r="L323" s="64">
        <v>10.8</v>
      </c>
      <c r="M323" s="64">
        <v>-0.4278322837692104</v>
      </c>
      <c r="N323" s="64">
        <v>144</v>
      </c>
      <c r="O323" s="64">
        <v>-0.65485489976539601</v>
      </c>
      <c r="P323" s="64">
        <v>45.5</v>
      </c>
      <c r="Q323" s="64">
        <v>-0.63032866401332033</v>
      </c>
      <c r="R323" s="64">
        <v>32.799999999999997</v>
      </c>
      <c r="S323" s="64">
        <v>-0.77066275739196133</v>
      </c>
      <c r="T323" s="64">
        <v>22.8</v>
      </c>
      <c r="U323" s="64">
        <v>-0.71580285482572925</v>
      </c>
      <c r="V323" s="65">
        <v>0.12</v>
      </c>
      <c r="W323" s="90">
        <v>15</v>
      </c>
      <c r="X323" s="75">
        <f t="shared" si="266"/>
        <v>0</v>
      </c>
      <c r="Y323" s="75">
        <f t="shared" si="267"/>
        <v>0</v>
      </c>
      <c r="Z323" s="75">
        <f t="shared" si="268"/>
        <v>0</v>
      </c>
      <c r="AA323" s="75">
        <f t="shared" si="269"/>
        <v>0</v>
      </c>
      <c r="AB323" s="75">
        <f t="shared" si="270"/>
        <v>0</v>
      </c>
      <c r="AC323" s="75">
        <f t="shared" si="271"/>
        <v>0</v>
      </c>
      <c r="AD323" s="75">
        <f t="shared" si="272"/>
        <v>0</v>
      </c>
      <c r="AE323" s="75">
        <f t="shared" si="273"/>
        <v>0</v>
      </c>
      <c r="AF323" s="75">
        <f t="shared" ref="AF323:AG323" si="338">IF(V$3="Yes",V323*V$4,0)</f>
        <v>0</v>
      </c>
      <c r="AG323" s="76">
        <f t="shared" si="338"/>
        <v>0</v>
      </c>
      <c r="AH323" s="77">
        <f t="shared" si="275"/>
        <v>0</v>
      </c>
      <c r="AI323" s="78">
        <f t="shared" si="276"/>
        <v>0</v>
      </c>
      <c r="AJ323" s="73">
        <f t="shared" si="277"/>
        <v>-3.7568703425049854</v>
      </c>
    </row>
    <row r="324" spans="1:36" ht="15" x14ac:dyDescent="0.25">
      <c r="A324" s="38" t="s">
        <v>568</v>
      </c>
      <c r="B324" s="62" t="s">
        <v>79</v>
      </c>
      <c r="C324" s="62" t="s">
        <v>181</v>
      </c>
      <c r="D324" s="62"/>
      <c r="E324" s="63">
        <v>84</v>
      </c>
      <c r="F324" s="64">
        <v>3.8</v>
      </c>
      <c r="G324" s="64">
        <v>-1.6843592349223597</v>
      </c>
      <c r="H324" s="64">
        <v>16.3</v>
      </c>
      <c r="I324" s="64">
        <v>-1.3070791107194293</v>
      </c>
      <c r="J324" s="64">
        <v>20.2</v>
      </c>
      <c r="K324" s="64">
        <v>-1.6947819782902556</v>
      </c>
      <c r="L324" s="64">
        <v>0</v>
      </c>
      <c r="M324" s="64">
        <v>-1.4768514026142392</v>
      </c>
      <c r="N324" s="64">
        <v>84.2</v>
      </c>
      <c r="O324" s="64">
        <v>-1.7786003398519092</v>
      </c>
      <c r="P324" s="64">
        <v>124.3</v>
      </c>
      <c r="Q324" s="64">
        <v>0.75725343941531675</v>
      </c>
      <c r="R324" s="64">
        <v>162.19999999999999</v>
      </c>
      <c r="S324" s="64">
        <v>2.3684271681154159</v>
      </c>
      <c r="T324" s="64">
        <v>79</v>
      </c>
      <c r="U324" s="64">
        <v>2.2766333887917236</v>
      </c>
      <c r="V324" s="65">
        <v>4.5999999999999999E-2</v>
      </c>
      <c r="W324" s="90">
        <v>20.149999999999999</v>
      </c>
      <c r="X324" s="75">
        <f t="shared" si="266"/>
        <v>0</v>
      </c>
      <c r="Y324" s="75">
        <f t="shared" si="267"/>
        <v>0</v>
      </c>
      <c r="Z324" s="75">
        <f t="shared" si="268"/>
        <v>0</v>
      </c>
      <c r="AA324" s="75">
        <f t="shared" si="269"/>
        <v>0</v>
      </c>
      <c r="AB324" s="75">
        <f t="shared" si="270"/>
        <v>0</v>
      </c>
      <c r="AC324" s="75">
        <f t="shared" si="271"/>
        <v>0</v>
      </c>
      <c r="AD324" s="75">
        <f t="shared" si="272"/>
        <v>0</v>
      </c>
      <c r="AE324" s="75">
        <f t="shared" si="273"/>
        <v>0</v>
      </c>
      <c r="AF324" s="75">
        <f t="shared" ref="AF324:AG324" si="339">IF(V$3="Yes",V324*V$4,0)</f>
        <v>0</v>
      </c>
      <c r="AG324" s="76">
        <f t="shared" si="339"/>
        <v>0</v>
      </c>
      <c r="AH324" s="77">
        <f t="shared" si="275"/>
        <v>0</v>
      </c>
      <c r="AI324" s="78">
        <f t="shared" si="276"/>
        <v>0</v>
      </c>
      <c r="AJ324" s="73">
        <f t="shared" si="277"/>
        <v>-3.7498986050839376</v>
      </c>
    </row>
    <row r="325" spans="1:36" ht="15" x14ac:dyDescent="0.25">
      <c r="A325" s="38" t="s">
        <v>409</v>
      </c>
      <c r="B325" s="62" t="s">
        <v>66</v>
      </c>
      <c r="C325" s="62" t="s">
        <v>181</v>
      </c>
      <c r="D325" s="62"/>
      <c r="E325" s="63">
        <v>84</v>
      </c>
      <c r="F325" s="64">
        <v>9.3000000000000007</v>
      </c>
      <c r="G325" s="64">
        <v>-1.1494273060912688</v>
      </c>
      <c r="H325" s="64">
        <v>24.6</v>
      </c>
      <c r="I325" s="64">
        <v>-0.71042944349455184</v>
      </c>
      <c r="J325" s="64">
        <v>33.9</v>
      </c>
      <c r="K325" s="64">
        <v>-1.0389230712944313</v>
      </c>
      <c r="L325" s="64">
        <v>3.1</v>
      </c>
      <c r="M325" s="64">
        <v>-1.1757440629457587</v>
      </c>
      <c r="N325" s="64">
        <v>133.9</v>
      </c>
      <c r="O325" s="64">
        <v>-0.84465137041545879</v>
      </c>
      <c r="P325" s="64">
        <v>34.799999999999997</v>
      </c>
      <c r="Q325" s="64">
        <v>-0.81874400039258965</v>
      </c>
      <c r="R325" s="64">
        <v>114.9</v>
      </c>
      <c r="S325" s="64">
        <v>1.22098548746241</v>
      </c>
      <c r="T325" s="64">
        <v>16.100000000000001</v>
      </c>
      <c r="U325" s="64">
        <v>-1.0725523714135752</v>
      </c>
      <c r="V325" s="65">
        <v>7.0000000000000007E-2</v>
      </c>
      <c r="W325" s="90">
        <v>22.2</v>
      </c>
      <c r="X325" s="75">
        <f t="shared" si="266"/>
        <v>0</v>
      </c>
      <c r="Y325" s="75">
        <f t="shared" si="267"/>
        <v>0</v>
      </c>
      <c r="Z325" s="75">
        <f t="shared" si="268"/>
        <v>0</v>
      </c>
      <c r="AA325" s="75">
        <f t="shared" si="269"/>
        <v>0</v>
      </c>
      <c r="AB325" s="75">
        <f t="shared" si="270"/>
        <v>0</v>
      </c>
      <c r="AC325" s="75">
        <f t="shared" si="271"/>
        <v>0</v>
      </c>
      <c r="AD325" s="75">
        <f t="shared" si="272"/>
        <v>0</v>
      </c>
      <c r="AE325" s="75">
        <f t="shared" si="273"/>
        <v>0</v>
      </c>
      <c r="AF325" s="75">
        <f t="shared" ref="AF325:AG325" si="340">IF(V$3="Yes",V325*V$4,0)</f>
        <v>0</v>
      </c>
      <c r="AG325" s="76">
        <f t="shared" si="340"/>
        <v>0</v>
      </c>
      <c r="AH325" s="77">
        <f t="shared" si="275"/>
        <v>0</v>
      </c>
      <c r="AI325" s="78">
        <f t="shared" si="276"/>
        <v>0</v>
      </c>
      <c r="AJ325" s="73">
        <f t="shared" si="277"/>
        <v>-3.7507519814879036</v>
      </c>
    </row>
    <row r="326" spans="1:36" ht="15" x14ac:dyDescent="0.25">
      <c r="A326" s="38" t="s">
        <v>569</v>
      </c>
      <c r="B326" s="62" t="s">
        <v>66</v>
      </c>
      <c r="C326" s="62" t="s">
        <v>183</v>
      </c>
      <c r="D326" s="62"/>
      <c r="E326" s="63">
        <v>84</v>
      </c>
      <c r="F326" s="64">
        <v>12.5</v>
      </c>
      <c r="G326" s="64">
        <v>-0.83819418386227029</v>
      </c>
      <c r="H326" s="64">
        <v>24.9</v>
      </c>
      <c r="I326" s="64">
        <v>-0.68886379287196597</v>
      </c>
      <c r="J326" s="64">
        <v>37.4</v>
      </c>
      <c r="K326" s="64">
        <v>-0.87136787607652022</v>
      </c>
      <c r="L326" s="64">
        <v>3.1</v>
      </c>
      <c r="M326" s="64">
        <v>-1.1757440629457587</v>
      </c>
      <c r="N326" s="64">
        <v>91.7</v>
      </c>
      <c r="O326" s="64">
        <v>-1.6376623665969114</v>
      </c>
      <c r="P326" s="64">
        <v>166</v>
      </c>
      <c r="Q326" s="64">
        <v>1.4915449839962074</v>
      </c>
      <c r="R326" s="64">
        <v>37.700000000000003</v>
      </c>
      <c r="S326" s="64">
        <v>-0.65179459174291843</v>
      </c>
      <c r="T326" s="64">
        <v>70.599999999999994</v>
      </c>
      <c r="U326" s="64">
        <v>1.8293653381442749</v>
      </c>
      <c r="V326" s="65">
        <v>0.13600000000000001</v>
      </c>
      <c r="W326" s="90">
        <v>14.05</v>
      </c>
      <c r="X326" s="75">
        <f t="shared" si="266"/>
        <v>0</v>
      </c>
      <c r="Y326" s="75">
        <f t="shared" si="267"/>
        <v>0</v>
      </c>
      <c r="Z326" s="75">
        <f t="shared" si="268"/>
        <v>0</v>
      </c>
      <c r="AA326" s="75">
        <f t="shared" si="269"/>
        <v>0</v>
      </c>
      <c r="AB326" s="75">
        <f t="shared" si="270"/>
        <v>0</v>
      </c>
      <c r="AC326" s="75">
        <f t="shared" si="271"/>
        <v>0</v>
      </c>
      <c r="AD326" s="75">
        <f t="shared" si="272"/>
        <v>0</v>
      </c>
      <c r="AE326" s="75">
        <f t="shared" si="273"/>
        <v>0</v>
      </c>
      <c r="AF326" s="75">
        <f t="shared" ref="AF326:AG326" si="341">IF(V$3="Yes",V326*V$4,0)</f>
        <v>0</v>
      </c>
      <c r="AG326" s="76">
        <f t="shared" si="341"/>
        <v>0</v>
      </c>
      <c r="AH326" s="77">
        <f t="shared" si="275"/>
        <v>0</v>
      </c>
      <c r="AI326" s="78">
        <f t="shared" si="276"/>
        <v>0</v>
      </c>
      <c r="AJ326" s="73">
        <f t="shared" si="277"/>
        <v>-3.7860828779297488</v>
      </c>
    </row>
    <row r="327" spans="1:36" ht="15" x14ac:dyDescent="0.25">
      <c r="A327" s="38" t="s">
        <v>463</v>
      </c>
      <c r="B327" s="62" t="s">
        <v>39</v>
      </c>
      <c r="C327" s="62" t="s">
        <v>153</v>
      </c>
      <c r="D327" s="62">
        <v>2</v>
      </c>
      <c r="E327" s="63">
        <v>84</v>
      </c>
      <c r="F327" s="64">
        <v>13.1</v>
      </c>
      <c r="G327" s="64">
        <v>-0.77983797344433314</v>
      </c>
      <c r="H327" s="64">
        <v>27.5</v>
      </c>
      <c r="I327" s="64">
        <v>-0.50196148747622127</v>
      </c>
      <c r="J327" s="64">
        <v>40.6</v>
      </c>
      <c r="K327" s="64">
        <v>-0.7181745547344297</v>
      </c>
      <c r="L327" s="64">
        <v>9.5</v>
      </c>
      <c r="M327" s="64">
        <v>-0.55410310363018622</v>
      </c>
      <c r="N327" s="64">
        <v>135.6</v>
      </c>
      <c r="O327" s="64">
        <v>-0.81270542981099303</v>
      </c>
      <c r="P327" s="64">
        <v>43</v>
      </c>
      <c r="Q327" s="64">
        <v>-0.67435093886828978</v>
      </c>
      <c r="R327" s="64">
        <v>46.3</v>
      </c>
      <c r="S327" s="64">
        <v>-0.44316883162419018</v>
      </c>
      <c r="T327" s="64">
        <v>14.3</v>
      </c>
      <c r="U327" s="64">
        <v>-1.1683955251237428</v>
      </c>
      <c r="V327" s="65">
        <v>9.7000000000000003E-2</v>
      </c>
      <c r="W327" s="90">
        <v>16.95</v>
      </c>
      <c r="X327" s="75">
        <f t="shared" si="266"/>
        <v>0</v>
      </c>
      <c r="Y327" s="75">
        <f t="shared" si="267"/>
        <v>0</v>
      </c>
      <c r="Z327" s="75">
        <f t="shared" si="268"/>
        <v>0</v>
      </c>
      <c r="AA327" s="75">
        <f t="shared" si="269"/>
        <v>0</v>
      </c>
      <c r="AB327" s="75">
        <f t="shared" si="270"/>
        <v>0</v>
      </c>
      <c r="AC327" s="75">
        <f t="shared" si="271"/>
        <v>0</v>
      </c>
      <c r="AD327" s="75">
        <f t="shared" si="272"/>
        <v>0</v>
      </c>
      <c r="AE327" s="75">
        <f t="shared" si="273"/>
        <v>0</v>
      </c>
      <c r="AF327" s="75">
        <f t="shared" ref="AF327:AG327" si="342">IF(V$3="Yes",V327*V$4,0)</f>
        <v>0</v>
      </c>
      <c r="AG327" s="76">
        <f t="shared" si="342"/>
        <v>0</v>
      </c>
      <c r="AH327" s="77">
        <f t="shared" si="275"/>
        <v>0</v>
      </c>
      <c r="AI327" s="78">
        <f t="shared" si="276"/>
        <v>0</v>
      </c>
      <c r="AJ327" s="73">
        <f t="shared" si="277"/>
        <v>-3.7877698955124171</v>
      </c>
    </row>
    <row r="328" spans="1:36" ht="15" x14ac:dyDescent="0.25">
      <c r="A328" s="38" t="s">
        <v>491</v>
      </c>
      <c r="B328" s="62" t="s">
        <v>41</v>
      </c>
      <c r="C328" s="62" t="s">
        <v>153</v>
      </c>
      <c r="D328" s="62">
        <v>2</v>
      </c>
      <c r="E328" s="63">
        <v>84</v>
      </c>
      <c r="F328" s="64">
        <v>20.5</v>
      </c>
      <c r="G328" s="64">
        <v>-6.011137828977426E-2</v>
      </c>
      <c r="H328" s="64">
        <v>21.4</v>
      </c>
      <c r="I328" s="64">
        <v>-0.9404630501354686</v>
      </c>
      <c r="J328" s="64">
        <v>42</v>
      </c>
      <c r="K328" s="64">
        <v>-0.65115247664726517</v>
      </c>
      <c r="L328" s="64">
        <v>3</v>
      </c>
      <c r="M328" s="64">
        <v>-1.1854572029350645</v>
      </c>
      <c r="N328" s="64">
        <v>137.5</v>
      </c>
      <c r="O328" s="64">
        <v>-0.77700114325306013</v>
      </c>
      <c r="P328" s="64">
        <v>33.1</v>
      </c>
      <c r="Q328" s="64">
        <v>-0.84867914729396876</v>
      </c>
      <c r="R328" s="64">
        <v>68.2</v>
      </c>
      <c r="S328" s="64">
        <v>8.8099092399083187E-2</v>
      </c>
      <c r="T328" s="64">
        <v>26.3</v>
      </c>
      <c r="U328" s="64">
        <v>-0.52944116705595923</v>
      </c>
      <c r="V328" s="65">
        <v>0.14899999999999999</v>
      </c>
      <c r="W328" s="90">
        <v>15.3</v>
      </c>
      <c r="X328" s="75">
        <f t="shared" si="266"/>
        <v>0</v>
      </c>
      <c r="Y328" s="75">
        <f t="shared" si="267"/>
        <v>0</v>
      </c>
      <c r="Z328" s="75">
        <f t="shared" si="268"/>
        <v>0</v>
      </c>
      <c r="AA328" s="75">
        <f t="shared" si="269"/>
        <v>0</v>
      </c>
      <c r="AB328" s="75">
        <f t="shared" si="270"/>
        <v>0</v>
      </c>
      <c r="AC328" s="75">
        <f t="shared" si="271"/>
        <v>0</v>
      </c>
      <c r="AD328" s="75">
        <f t="shared" si="272"/>
        <v>0</v>
      </c>
      <c r="AE328" s="75">
        <f t="shared" si="273"/>
        <v>0</v>
      </c>
      <c r="AF328" s="75">
        <f t="shared" ref="AF328:AG328" si="343">IF(V$3="Yes",V328*V$4,0)</f>
        <v>0</v>
      </c>
      <c r="AG328" s="76">
        <f t="shared" si="343"/>
        <v>0</v>
      </c>
      <c r="AH328" s="77">
        <f t="shared" si="275"/>
        <v>0</v>
      </c>
      <c r="AI328" s="78">
        <f t="shared" si="276"/>
        <v>0</v>
      </c>
      <c r="AJ328" s="73">
        <f t="shared" si="277"/>
        <v>-3.772111682141249</v>
      </c>
    </row>
    <row r="329" spans="1:36" ht="15" x14ac:dyDescent="0.25">
      <c r="A329" s="38" t="s">
        <v>530</v>
      </c>
      <c r="B329" s="62" t="s">
        <v>23</v>
      </c>
      <c r="C329" s="62" t="s">
        <v>153</v>
      </c>
      <c r="D329" s="62">
        <v>2</v>
      </c>
      <c r="E329" s="63">
        <v>84</v>
      </c>
      <c r="F329" s="64">
        <v>15.4</v>
      </c>
      <c r="G329" s="64">
        <v>-0.55613916684224041</v>
      </c>
      <c r="H329" s="64">
        <v>27.3</v>
      </c>
      <c r="I329" s="64">
        <v>-0.5163385878912784</v>
      </c>
      <c r="J329" s="64">
        <v>42.8</v>
      </c>
      <c r="K329" s="64">
        <v>-0.61285414631174273</v>
      </c>
      <c r="L329" s="64">
        <v>11</v>
      </c>
      <c r="M329" s="64">
        <v>-0.40840600379059883</v>
      </c>
      <c r="N329" s="64">
        <v>139.1</v>
      </c>
      <c r="O329" s="64">
        <v>-0.74693437562532772</v>
      </c>
      <c r="P329" s="64">
        <v>29.2</v>
      </c>
      <c r="Q329" s="64">
        <v>-0.91735389606772111</v>
      </c>
      <c r="R329" s="64">
        <v>33.799999999999997</v>
      </c>
      <c r="S329" s="64">
        <v>-0.74640394807582999</v>
      </c>
      <c r="T329" s="64">
        <v>28.9</v>
      </c>
      <c r="U329" s="64">
        <v>-0.39100105614127278</v>
      </c>
      <c r="V329" s="65">
        <v>0.111</v>
      </c>
      <c r="W329" s="90">
        <v>16.7</v>
      </c>
      <c r="X329" s="75">
        <f t="shared" si="266"/>
        <v>0</v>
      </c>
      <c r="Y329" s="75">
        <f t="shared" si="267"/>
        <v>0</v>
      </c>
      <c r="Z329" s="75">
        <f t="shared" si="268"/>
        <v>0</v>
      </c>
      <c r="AA329" s="75">
        <f t="shared" si="269"/>
        <v>0</v>
      </c>
      <c r="AB329" s="75">
        <f t="shared" si="270"/>
        <v>0</v>
      </c>
      <c r="AC329" s="75">
        <f t="shared" si="271"/>
        <v>0</v>
      </c>
      <c r="AD329" s="75">
        <f t="shared" si="272"/>
        <v>0</v>
      </c>
      <c r="AE329" s="75">
        <f t="shared" si="273"/>
        <v>0</v>
      </c>
      <c r="AF329" s="75">
        <f t="shared" ref="AF329:AG329" si="344">IF(V$3="Yes",V329*V$4,0)</f>
        <v>0</v>
      </c>
      <c r="AG329" s="76">
        <f t="shared" si="344"/>
        <v>0</v>
      </c>
      <c r="AH329" s="77">
        <f t="shared" si="275"/>
        <v>0</v>
      </c>
      <c r="AI329" s="78">
        <f t="shared" si="276"/>
        <v>0</v>
      </c>
      <c r="AJ329" s="73">
        <f t="shared" si="277"/>
        <v>-3.8216547109419259</v>
      </c>
    </row>
    <row r="330" spans="1:36" ht="15" x14ac:dyDescent="0.25">
      <c r="A330" s="38" t="s">
        <v>570</v>
      </c>
      <c r="B330" s="62" t="s">
        <v>23</v>
      </c>
      <c r="C330" s="62" t="s">
        <v>186</v>
      </c>
      <c r="D330" s="62"/>
      <c r="E330" s="63">
        <v>84</v>
      </c>
      <c r="F330" s="64">
        <v>13.3</v>
      </c>
      <c r="G330" s="64">
        <v>-0.76038590330502065</v>
      </c>
      <c r="H330" s="64">
        <v>19.2</v>
      </c>
      <c r="I330" s="64">
        <v>-1.0986111547010986</v>
      </c>
      <c r="J330" s="64">
        <v>32.5</v>
      </c>
      <c r="K330" s="64">
        <v>-1.1059451493815957</v>
      </c>
      <c r="L330" s="64">
        <v>6.5</v>
      </c>
      <c r="M330" s="64">
        <v>-0.84549730330936068</v>
      </c>
      <c r="N330" s="64">
        <v>130.9</v>
      </c>
      <c r="O330" s="64">
        <v>-0.90102655971745804</v>
      </c>
      <c r="P330" s="64">
        <v>79.400000000000006</v>
      </c>
      <c r="Q330" s="64">
        <v>-3.3386616979934544E-2</v>
      </c>
      <c r="R330" s="64">
        <v>63.3</v>
      </c>
      <c r="S330" s="64">
        <v>-3.0769073249959637E-2</v>
      </c>
      <c r="T330" s="64">
        <v>15.3</v>
      </c>
      <c r="U330" s="64">
        <v>-1.115149328618094</v>
      </c>
      <c r="V330" s="65">
        <v>0.10199999999999999</v>
      </c>
      <c r="W330" s="90">
        <v>16.2</v>
      </c>
      <c r="X330" s="75">
        <f t="shared" si="266"/>
        <v>0</v>
      </c>
      <c r="Y330" s="75">
        <f t="shared" si="267"/>
        <v>0</v>
      </c>
      <c r="Z330" s="75">
        <f t="shared" si="268"/>
        <v>0</v>
      </c>
      <c r="AA330" s="75">
        <f t="shared" si="269"/>
        <v>0</v>
      </c>
      <c r="AB330" s="75">
        <f t="shared" si="270"/>
        <v>0</v>
      </c>
      <c r="AC330" s="75">
        <f t="shared" si="271"/>
        <v>0</v>
      </c>
      <c r="AD330" s="75">
        <f t="shared" si="272"/>
        <v>0</v>
      </c>
      <c r="AE330" s="75">
        <f t="shared" si="273"/>
        <v>0</v>
      </c>
      <c r="AF330" s="75">
        <f t="shared" ref="AF330:AG330" si="345">IF(V$3="Yes",V330*V$4,0)</f>
        <v>0</v>
      </c>
      <c r="AG330" s="76">
        <f t="shared" si="345"/>
        <v>0</v>
      </c>
      <c r="AH330" s="77">
        <f t="shared" si="275"/>
        <v>0</v>
      </c>
      <c r="AI330" s="78">
        <f t="shared" si="276"/>
        <v>0</v>
      </c>
      <c r="AJ330" s="73">
        <f t="shared" si="277"/>
        <v>-3.8238493629012811</v>
      </c>
    </row>
    <row r="331" spans="1:36" ht="15" x14ac:dyDescent="0.25">
      <c r="A331" s="38" t="s">
        <v>503</v>
      </c>
      <c r="B331" s="62" t="s">
        <v>79</v>
      </c>
      <c r="C331" s="62" t="s">
        <v>153</v>
      </c>
      <c r="D331" s="62">
        <v>2</v>
      </c>
      <c r="E331" s="63">
        <v>84</v>
      </c>
      <c r="F331" s="64">
        <v>14.3</v>
      </c>
      <c r="G331" s="64">
        <v>-0.66312555260845862</v>
      </c>
      <c r="H331" s="64">
        <v>25.2</v>
      </c>
      <c r="I331" s="64">
        <v>-0.66729814224938022</v>
      </c>
      <c r="J331" s="64">
        <v>39.5</v>
      </c>
      <c r="K331" s="64">
        <v>-0.77083475894577325</v>
      </c>
      <c r="L331" s="64">
        <v>4.5999999999999996</v>
      </c>
      <c r="M331" s="64">
        <v>-1.0300469631061717</v>
      </c>
      <c r="N331" s="64">
        <v>179.6</v>
      </c>
      <c r="O331" s="64">
        <v>1.4130679951659186E-2</v>
      </c>
      <c r="P331" s="64">
        <v>46</v>
      </c>
      <c r="Q331" s="64">
        <v>-0.6215242090423263</v>
      </c>
      <c r="R331" s="64">
        <v>29.9</v>
      </c>
      <c r="S331" s="64">
        <v>-0.84101330440874167</v>
      </c>
      <c r="T331" s="64">
        <v>27</v>
      </c>
      <c r="U331" s="64">
        <v>-0.49216882950200519</v>
      </c>
      <c r="V331" s="65">
        <v>0.08</v>
      </c>
      <c r="W331" s="90">
        <v>18.05</v>
      </c>
      <c r="X331" s="75">
        <f t="shared" si="266"/>
        <v>0</v>
      </c>
      <c r="Y331" s="75">
        <f t="shared" si="267"/>
        <v>0</v>
      </c>
      <c r="Z331" s="75">
        <f t="shared" si="268"/>
        <v>0</v>
      </c>
      <c r="AA331" s="75">
        <f t="shared" si="269"/>
        <v>0</v>
      </c>
      <c r="AB331" s="75">
        <f t="shared" si="270"/>
        <v>0</v>
      </c>
      <c r="AC331" s="75">
        <f t="shared" si="271"/>
        <v>0</v>
      </c>
      <c r="AD331" s="75">
        <f t="shared" si="272"/>
        <v>0</v>
      </c>
      <c r="AE331" s="75">
        <f t="shared" si="273"/>
        <v>0</v>
      </c>
      <c r="AF331" s="75">
        <f t="shared" ref="AF331:AG331" si="346">IF(V$3="Yes",V331*V$4,0)</f>
        <v>0</v>
      </c>
      <c r="AG331" s="76">
        <f t="shared" si="346"/>
        <v>0</v>
      </c>
      <c r="AH331" s="77">
        <f t="shared" si="275"/>
        <v>0</v>
      </c>
      <c r="AI331" s="78">
        <f t="shared" si="276"/>
        <v>0</v>
      </c>
      <c r="AJ331" s="73">
        <f t="shared" si="277"/>
        <v>-3.8319409916897755</v>
      </c>
    </row>
    <row r="332" spans="1:36" ht="15" x14ac:dyDescent="0.25">
      <c r="A332" s="38" t="s">
        <v>534</v>
      </c>
      <c r="B332" s="62" t="s">
        <v>23</v>
      </c>
      <c r="C332" s="62" t="s">
        <v>179</v>
      </c>
      <c r="D332" s="62">
        <v>2</v>
      </c>
      <c r="E332" s="63">
        <v>84</v>
      </c>
      <c r="F332" s="64">
        <v>18.3</v>
      </c>
      <c r="G332" s="64">
        <v>-0.2740841498222108</v>
      </c>
      <c r="H332" s="64">
        <v>14.7</v>
      </c>
      <c r="I332" s="64">
        <v>-1.4220959140398877</v>
      </c>
      <c r="J332" s="64">
        <v>32.9</v>
      </c>
      <c r="K332" s="64">
        <v>-1.0867959842138344</v>
      </c>
      <c r="L332" s="64">
        <v>9.4</v>
      </c>
      <c r="M332" s="64">
        <v>-0.5638162436194919</v>
      </c>
      <c r="N332" s="64">
        <v>140.80000000000001</v>
      </c>
      <c r="O332" s="64">
        <v>-0.7149884350208614</v>
      </c>
      <c r="P332" s="64">
        <v>48.9</v>
      </c>
      <c r="Q332" s="64">
        <v>-0.570458370210562</v>
      </c>
      <c r="R332" s="64">
        <v>53.2</v>
      </c>
      <c r="S332" s="64">
        <v>-0.27578304734288467</v>
      </c>
      <c r="T332" s="64">
        <v>13.7</v>
      </c>
      <c r="U332" s="64">
        <v>-1.2003432430271319</v>
      </c>
      <c r="V332" s="65">
        <v>0.13</v>
      </c>
      <c r="W332" s="90">
        <v>14.35</v>
      </c>
      <c r="X332" s="75">
        <f t="shared" si="266"/>
        <v>0</v>
      </c>
      <c r="Y332" s="75">
        <f t="shared" si="267"/>
        <v>0</v>
      </c>
      <c r="Z332" s="75">
        <f t="shared" si="268"/>
        <v>0</v>
      </c>
      <c r="AA332" s="75">
        <f t="shared" si="269"/>
        <v>0</v>
      </c>
      <c r="AB332" s="75">
        <f t="shared" si="270"/>
        <v>0</v>
      </c>
      <c r="AC332" s="75">
        <f t="shared" si="271"/>
        <v>0</v>
      </c>
      <c r="AD332" s="75">
        <f t="shared" si="272"/>
        <v>0</v>
      </c>
      <c r="AE332" s="75">
        <f t="shared" si="273"/>
        <v>0</v>
      </c>
      <c r="AF332" s="75">
        <f t="shared" ref="AF332:AG332" si="347">IF(V$3="Yes",V332*V$4,0)</f>
        <v>0</v>
      </c>
      <c r="AG332" s="76">
        <f t="shared" si="347"/>
        <v>0</v>
      </c>
      <c r="AH332" s="77">
        <f t="shared" si="275"/>
        <v>0</v>
      </c>
      <c r="AI332" s="78">
        <f t="shared" si="276"/>
        <v>0</v>
      </c>
      <c r="AJ332" s="73">
        <f t="shared" si="277"/>
        <v>-3.8203920576447246</v>
      </c>
    </row>
    <row r="333" spans="1:36" ht="15" x14ac:dyDescent="0.25">
      <c r="A333" s="38" t="s">
        <v>438</v>
      </c>
      <c r="B333" s="62" t="s">
        <v>51</v>
      </c>
      <c r="C333" s="62" t="s">
        <v>181</v>
      </c>
      <c r="D333" s="62">
        <v>2</v>
      </c>
      <c r="E333" s="63">
        <v>84</v>
      </c>
      <c r="F333" s="64">
        <v>7.3</v>
      </c>
      <c r="G333" s="64">
        <v>-1.3439480074843928</v>
      </c>
      <c r="H333" s="64">
        <v>25.6</v>
      </c>
      <c r="I333" s="64">
        <v>-0.63854394141926518</v>
      </c>
      <c r="J333" s="64">
        <v>32.9</v>
      </c>
      <c r="K333" s="64">
        <v>-1.0867959842138344</v>
      </c>
      <c r="L333" s="64">
        <v>6.7</v>
      </c>
      <c r="M333" s="64">
        <v>-0.82607102333074911</v>
      </c>
      <c r="N333" s="64">
        <v>115</v>
      </c>
      <c r="O333" s="64">
        <v>-1.1998150630180529</v>
      </c>
      <c r="P333" s="64">
        <v>98</v>
      </c>
      <c r="Q333" s="64">
        <v>0.29413910794103815</v>
      </c>
      <c r="R333" s="64">
        <v>68</v>
      </c>
      <c r="S333" s="64">
        <v>8.3247330535856909E-2</v>
      </c>
      <c r="T333" s="64">
        <v>48.3</v>
      </c>
      <c r="U333" s="64">
        <v>0.64197515606831046</v>
      </c>
      <c r="V333" s="65">
        <v>6.4000000000000001E-2</v>
      </c>
      <c r="W333" s="90">
        <v>19.850000000000001</v>
      </c>
      <c r="X333" s="75">
        <f t="shared" si="266"/>
        <v>0</v>
      </c>
      <c r="Y333" s="75">
        <f t="shared" si="267"/>
        <v>0</v>
      </c>
      <c r="Z333" s="75">
        <f t="shared" si="268"/>
        <v>0</v>
      </c>
      <c r="AA333" s="75">
        <f t="shared" si="269"/>
        <v>0</v>
      </c>
      <c r="AB333" s="75">
        <f t="shared" si="270"/>
        <v>0</v>
      </c>
      <c r="AC333" s="75">
        <f t="shared" si="271"/>
        <v>0</v>
      </c>
      <c r="AD333" s="75">
        <f t="shared" si="272"/>
        <v>0</v>
      </c>
      <c r="AE333" s="75">
        <f t="shared" si="273"/>
        <v>0</v>
      </c>
      <c r="AF333" s="75">
        <f t="shared" ref="AF333:AG333" si="348">IF(V$3="Yes",V333*V$4,0)</f>
        <v>0</v>
      </c>
      <c r="AG333" s="76">
        <f t="shared" si="348"/>
        <v>0</v>
      </c>
      <c r="AH333" s="77">
        <f t="shared" si="275"/>
        <v>0</v>
      </c>
      <c r="AI333" s="78">
        <f t="shared" si="276"/>
        <v>0</v>
      </c>
      <c r="AJ333" s="73">
        <f t="shared" si="277"/>
        <v>-3.8857321437047689</v>
      </c>
    </row>
    <row r="334" spans="1:36" ht="15" x14ac:dyDescent="0.25">
      <c r="A334" s="38" t="s">
        <v>571</v>
      </c>
      <c r="B334" s="62" t="s">
        <v>53</v>
      </c>
      <c r="C334" s="62" t="s">
        <v>181</v>
      </c>
      <c r="D334" s="62"/>
      <c r="E334" s="63">
        <v>84</v>
      </c>
      <c r="F334" s="64">
        <v>5.8</v>
      </c>
      <c r="G334" s="64">
        <v>-1.4898385335292359</v>
      </c>
      <c r="H334" s="64">
        <v>16.600000000000001</v>
      </c>
      <c r="I334" s="64">
        <v>-1.2855134600968434</v>
      </c>
      <c r="J334" s="64">
        <v>22.3</v>
      </c>
      <c r="K334" s="64">
        <v>-1.5942488611595085</v>
      </c>
      <c r="L334" s="64">
        <v>0</v>
      </c>
      <c r="M334" s="64">
        <v>-1.4768514026142392</v>
      </c>
      <c r="N334" s="64">
        <v>81.5</v>
      </c>
      <c r="O334" s="64">
        <v>-1.8293380102237082</v>
      </c>
      <c r="P334" s="64">
        <v>128.69999999999999</v>
      </c>
      <c r="Q334" s="64">
        <v>0.83473264316006268</v>
      </c>
      <c r="R334" s="64">
        <v>145</v>
      </c>
      <c r="S334" s="64">
        <v>1.9511756478779598</v>
      </c>
      <c r="T334" s="64">
        <v>31.4</v>
      </c>
      <c r="U334" s="64">
        <v>-0.25788556487715125</v>
      </c>
      <c r="V334" s="65">
        <v>7.0999999999999994E-2</v>
      </c>
      <c r="W334" s="90">
        <v>21.6</v>
      </c>
      <c r="X334" s="75">
        <f t="shared" si="266"/>
        <v>0</v>
      </c>
      <c r="Y334" s="75">
        <f t="shared" si="267"/>
        <v>0</v>
      </c>
      <c r="Z334" s="75">
        <f t="shared" si="268"/>
        <v>0</v>
      </c>
      <c r="AA334" s="75">
        <f t="shared" si="269"/>
        <v>0</v>
      </c>
      <c r="AB334" s="75">
        <f t="shared" si="270"/>
        <v>0</v>
      </c>
      <c r="AC334" s="75">
        <f t="shared" si="271"/>
        <v>0</v>
      </c>
      <c r="AD334" s="75">
        <f t="shared" si="272"/>
        <v>0</v>
      </c>
      <c r="AE334" s="75">
        <f t="shared" si="273"/>
        <v>0</v>
      </c>
      <c r="AF334" s="75">
        <f t="shared" ref="AF334:AG334" si="349">IF(V$3="Yes",V334*V$4,0)</f>
        <v>0</v>
      </c>
      <c r="AG334" s="76">
        <f t="shared" si="349"/>
        <v>0</v>
      </c>
      <c r="AH334" s="77">
        <f t="shared" si="275"/>
        <v>0</v>
      </c>
      <c r="AI334" s="78">
        <f t="shared" si="276"/>
        <v>0</v>
      </c>
      <c r="AJ334" s="73">
        <f t="shared" si="277"/>
        <v>-3.8708929381441535</v>
      </c>
    </row>
    <row r="335" spans="1:36" ht="15" x14ac:dyDescent="0.25">
      <c r="A335" s="38" t="s">
        <v>427</v>
      </c>
      <c r="B335" s="62" t="s">
        <v>39</v>
      </c>
      <c r="C335" s="62" t="s">
        <v>181</v>
      </c>
      <c r="D335" s="62"/>
      <c r="E335" s="63">
        <v>84</v>
      </c>
      <c r="F335" s="64">
        <v>11.2</v>
      </c>
      <c r="G335" s="64">
        <v>-0.96463263976780089</v>
      </c>
      <c r="H335" s="64">
        <v>25.3</v>
      </c>
      <c r="I335" s="64">
        <v>-0.66010959204185149</v>
      </c>
      <c r="J335" s="64">
        <v>36.5</v>
      </c>
      <c r="K335" s="64">
        <v>-0.91445349770398299</v>
      </c>
      <c r="L335" s="64">
        <v>6.4</v>
      </c>
      <c r="M335" s="64">
        <v>-0.85521044329866658</v>
      </c>
      <c r="N335" s="64">
        <v>105.3</v>
      </c>
      <c r="O335" s="64">
        <v>-1.3820948417611829</v>
      </c>
      <c r="P335" s="64">
        <v>32.1</v>
      </c>
      <c r="Q335" s="64">
        <v>-0.86628805723595648</v>
      </c>
      <c r="R335" s="64">
        <v>107.1</v>
      </c>
      <c r="S335" s="64">
        <v>1.0317667747965866</v>
      </c>
      <c r="T335" s="64">
        <v>14.9</v>
      </c>
      <c r="U335" s="64">
        <v>-1.1364478072203534</v>
      </c>
      <c r="V335" s="65">
        <v>0.106</v>
      </c>
      <c r="W335" s="90">
        <v>20.6</v>
      </c>
      <c r="X335" s="75">
        <f t="shared" si="266"/>
        <v>0</v>
      </c>
      <c r="Y335" s="75">
        <f t="shared" si="267"/>
        <v>0</v>
      </c>
      <c r="Z335" s="75">
        <f t="shared" si="268"/>
        <v>0</v>
      </c>
      <c r="AA335" s="75">
        <f t="shared" si="269"/>
        <v>0</v>
      </c>
      <c r="AB335" s="75">
        <f t="shared" si="270"/>
        <v>0</v>
      </c>
      <c r="AC335" s="75">
        <f t="shared" si="271"/>
        <v>0</v>
      </c>
      <c r="AD335" s="75">
        <f t="shared" si="272"/>
        <v>0</v>
      </c>
      <c r="AE335" s="75">
        <f t="shared" si="273"/>
        <v>0</v>
      </c>
      <c r="AF335" s="75">
        <f t="shared" ref="AF335:AG335" si="350">IF(V$3="Yes",V335*V$4,0)</f>
        <v>0</v>
      </c>
      <c r="AG335" s="76">
        <f t="shared" si="350"/>
        <v>0</v>
      </c>
      <c r="AH335" s="77">
        <f t="shared" si="275"/>
        <v>0</v>
      </c>
      <c r="AI335" s="78">
        <f t="shared" si="276"/>
        <v>0</v>
      </c>
      <c r="AJ335" s="73">
        <f t="shared" si="277"/>
        <v>-3.8951009793715818</v>
      </c>
    </row>
    <row r="336" spans="1:36" ht="15" x14ac:dyDescent="0.25">
      <c r="A336" s="38" t="s">
        <v>539</v>
      </c>
      <c r="B336" s="62" t="s">
        <v>61</v>
      </c>
      <c r="C336" s="62" t="s">
        <v>191</v>
      </c>
      <c r="D336" s="62">
        <v>2</v>
      </c>
      <c r="E336" s="63">
        <v>84</v>
      </c>
      <c r="F336" s="64">
        <v>19.3</v>
      </c>
      <c r="G336" s="64">
        <v>-0.17682379912564861</v>
      </c>
      <c r="H336" s="64">
        <v>15.7</v>
      </c>
      <c r="I336" s="64">
        <v>-1.3502104119646012</v>
      </c>
      <c r="J336" s="64">
        <v>35</v>
      </c>
      <c r="K336" s="64">
        <v>-0.98626286708308752</v>
      </c>
      <c r="L336" s="64">
        <v>7.1</v>
      </c>
      <c r="M336" s="64">
        <v>-0.78721846337352597</v>
      </c>
      <c r="N336" s="64">
        <v>131.5</v>
      </c>
      <c r="O336" s="64">
        <v>-0.88975152185705819</v>
      </c>
      <c r="P336" s="64">
        <v>95.1</v>
      </c>
      <c r="Q336" s="64">
        <v>0.24307326910927357</v>
      </c>
      <c r="R336" s="64">
        <v>24.4</v>
      </c>
      <c r="S336" s="64">
        <v>-0.97443675564746335</v>
      </c>
      <c r="T336" s="64">
        <v>19.2</v>
      </c>
      <c r="U336" s="64">
        <v>-0.90748916224606446</v>
      </c>
      <c r="V336" s="65">
        <v>0.14699999999999999</v>
      </c>
      <c r="W336" s="90">
        <v>13.9</v>
      </c>
      <c r="X336" s="75">
        <f t="shared" si="266"/>
        <v>0</v>
      </c>
      <c r="Y336" s="75">
        <f t="shared" si="267"/>
        <v>0</v>
      </c>
      <c r="Z336" s="75">
        <f t="shared" si="268"/>
        <v>0</v>
      </c>
      <c r="AA336" s="75">
        <f t="shared" si="269"/>
        <v>0</v>
      </c>
      <c r="AB336" s="75">
        <f t="shared" si="270"/>
        <v>0</v>
      </c>
      <c r="AC336" s="75">
        <f t="shared" si="271"/>
        <v>0</v>
      </c>
      <c r="AD336" s="75">
        <f t="shared" si="272"/>
        <v>0</v>
      </c>
      <c r="AE336" s="75">
        <f t="shared" si="273"/>
        <v>0</v>
      </c>
      <c r="AF336" s="75">
        <f t="shared" ref="AF336:AG336" si="351">IF(V$3="Yes",V336*V$4,0)</f>
        <v>0</v>
      </c>
      <c r="AG336" s="76">
        <f t="shared" si="351"/>
        <v>0</v>
      </c>
      <c r="AH336" s="77">
        <f t="shared" si="275"/>
        <v>0</v>
      </c>
      <c r="AI336" s="78">
        <f t="shared" si="276"/>
        <v>0</v>
      </c>
      <c r="AJ336" s="73">
        <f t="shared" si="277"/>
        <v>-3.9586355604551224</v>
      </c>
    </row>
    <row r="337" spans="1:36" ht="15" x14ac:dyDescent="0.25">
      <c r="A337" s="38" t="s">
        <v>551</v>
      </c>
      <c r="B337" s="62" t="s">
        <v>32</v>
      </c>
      <c r="C337" s="62" t="s">
        <v>153</v>
      </c>
      <c r="D337" s="62">
        <v>2</v>
      </c>
      <c r="E337" s="63">
        <v>84</v>
      </c>
      <c r="F337" s="64">
        <v>16.3</v>
      </c>
      <c r="G337" s="64">
        <v>-0.46860485121533463</v>
      </c>
      <c r="H337" s="64">
        <v>21.9</v>
      </c>
      <c r="I337" s="64">
        <v>-0.9045202990978255</v>
      </c>
      <c r="J337" s="64">
        <v>38.200000000000003</v>
      </c>
      <c r="K337" s="64">
        <v>-0.83306954574099745</v>
      </c>
      <c r="L337" s="64">
        <v>6</v>
      </c>
      <c r="M337" s="64">
        <v>-0.89406300325589005</v>
      </c>
      <c r="N337" s="64">
        <v>153.4</v>
      </c>
      <c r="O337" s="64">
        <v>-0.47821263995246543</v>
      </c>
      <c r="P337" s="64">
        <v>46.2</v>
      </c>
      <c r="Q337" s="64">
        <v>-0.61800242705392883</v>
      </c>
      <c r="R337" s="64">
        <v>40.700000000000003</v>
      </c>
      <c r="S337" s="64">
        <v>-0.57901816379452453</v>
      </c>
      <c r="T337" s="64">
        <v>58.5</v>
      </c>
      <c r="U337" s="64">
        <v>1.1850863604259263</v>
      </c>
      <c r="V337" s="65">
        <v>0.106</v>
      </c>
      <c r="W337" s="90">
        <v>15.6</v>
      </c>
      <c r="X337" s="75">
        <f t="shared" si="266"/>
        <v>0</v>
      </c>
      <c r="Y337" s="75">
        <f t="shared" si="267"/>
        <v>0</v>
      </c>
      <c r="Z337" s="75">
        <f t="shared" si="268"/>
        <v>0</v>
      </c>
      <c r="AA337" s="75">
        <f t="shared" si="269"/>
        <v>0</v>
      </c>
      <c r="AB337" s="75">
        <f t="shared" si="270"/>
        <v>0</v>
      </c>
      <c r="AC337" s="75">
        <f t="shared" si="271"/>
        <v>0</v>
      </c>
      <c r="AD337" s="75">
        <f t="shared" si="272"/>
        <v>0</v>
      </c>
      <c r="AE337" s="75">
        <f t="shared" si="273"/>
        <v>0</v>
      </c>
      <c r="AF337" s="75">
        <f t="shared" ref="AF337:AG337" si="352">IF(V$3="Yes",V337*V$4,0)</f>
        <v>0</v>
      </c>
      <c r="AG337" s="76">
        <f t="shared" si="352"/>
        <v>0</v>
      </c>
      <c r="AH337" s="77">
        <f t="shared" si="275"/>
        <v>0</v>
      </c>
      <c r="AI337" s="78">
        <f t="shared" si="276"/>
        <v>0</v>
      </c>
      <c r="AJ337" s="73">
        <f t="shared" si="277"/>
        <v>-3.9589861107322459</v>
      </c>
    </row>
    <row r="338" spans="1:36" ht="15" x14ac:dyDescent="0.25">
      <c r="A338" s="38" t="s">
        <v>520</v>
      </c>
      <c r="B338" s="62" t="s">
        <v>51</v>
      </c>
      <c r="C338" s="62" t="s">
        <v>196</v>
      </c>
      <c r="D338" s="62">
        <v>2</v>
      </c>
      <c r="E338" s="63">
        <v>84</v>
      </c>
      <c r="F338" s="64">
        <v>20.399999999999999</v>
      </c>
      <c r="G338" s="64">
        <v>-6.9837413359430875E-2</v>
      </c>
      <c r="H338" s="64">
        <v>24.8</v>
      </c>
      <c r="I338" s="64">
        <v>-0.69605234307949471</v>
      </c>
      <c r="J338" s="64">
        <v>45.2</v>
      </c>
      <c r="K338" s="64">
        <v>-0.49795915530517443</v>
      </c>
      <c r="L338" s="64">
        <v>5.7</v>
      </c>
      <c r="M338" s="64">
        <v>-0.9232024232238073</v>
      </c>
      <c r="N338" s="64">
        <v>149.30000000000001</v>
      </c>
      <c r="O338" s="64">
        <v>-0.5552587319985306</v>
      </c>
      <c r="P338" s="64">
        <v>29.7</v>
      </c>
      <c r="Q338" s="64">
        <v>-0.90854944109672731</v>
      </c>
      <c r="R338" s="64">
        <v>27.7</v>
      </c>
      <c r="S338" s="64">
        <v>-0.89438268490423023</v>
      </c>
      <c r="T338" s="64">
        <v>14.4</v>
      </c>
      <c r="U338" s="64">
        <v>-1.1630709054731778</v>
      </c>
      <c r="V338" s="65">
        <v>0.13600000000000001</v>
      </c>
      <c r="W338" s="90">
        <v>15.4</v>
      </c>
      <c r="X338" s="75">
        <f t="shared" si="266"/>
        <v>0</v>
      </c>
      <c r="Y338" s="75">
        <f t="shared" si="267"/>
        <v>0</v>
      </c>
      <c r="Z338" s="75">
        <f t="shared" si="268"/>
        <v>0</v>
      </c>
      <c r="AA338" s="75">
        <f t="shared" si="269"/>
        <v>0</v>
      </c>
      <c r="AB338" s="75">
        <f t="shared" si="270"/>
        <v>0</v>
      </c>
      <c r="AC338" s="75">
        <f t="shared" si="271"/>
        <v>0</v>
      </c>
      <c r="AD338" s="75">
        <f t="shared" si="272"/>
        <v>0</v>
      </c>
      <c r="AE338" s="75">
        <f t="shared" si="273"/>
        <v>0</v>
      </c>
      <c r="AF338" s="75">
        <f t="shared" ref="AF338:AG338" si="353">IF(V$3="Yes",V338*V$4,0)</f>
        <v>0</v>
      </c>
      <c r="AG338" s="76">
        <f t="shared" si="353"/>
        <v>0</v>
      </c>
      <c r="AH338" s="77">
        <f t="shared" si="275"/>
        <v>0</v>
      </c>
      <c r="AI338" s="78">
        <f t="shared" si="276"/>
        <v>0</v>
      </c>
      <c r="AJ338" s="73">
        <f t="shared" si="277"/>
        <v>-3.9662938087204491</v>
      </c>
    </row>
    <row r="339" spans="1:36" ht="15" x14ac:dyDescent="0.25">
      <c r="A339" s="38" t="s">
        <v>510</v>
      </c>
      <c r="B339" s="62" t="s">
        <v>74</v>
      </c>
      <c r="C339" s="62" t="s">
        <v>183</v>
      </c>
      <c r="D339" s="62">
        <v>2</v>
      </c>
      <c r="E339" s="63">
        <v>84</v>
      </c>
      <c r="F339" s="64">
        <v>10.8</v>
      </c>
      <c r="G339" s="64">
        <v>-1.0035367800464257</v>
      </c>
      <c r="H339" s="64">
        <v>32.1</v>
      </c>
      <c r="I339" s="64">
        <v>-0.17128817792990333</v>
      </c>
      <c r="J339" s="64">
        <v>42.9</v>
      </c>
      <c r="K339" s="64">
        <v>-0.6080668550198024</v>
      </c>
      <c r="L339" s="64">
        <v>7.1</v>
      </c>
      <c r="M339" s="64">
        <v>-0.78721846337352597</v>
      </c>
      <c r="N339" s="64">
        <v>122.9</v>
      </c>
      <c r="O339" s="64">
        <v>-1.0513603978561219</v>
      </c>
      <c r="P339" s="64">
        <v>40</v>
      </c>
      <c r="Q339" s="64">
        <v>-0.72717766869425315</v>
      </c>
      <c r="R339" s="64">
        <v>55.9</v>
      </c>
      <c r="S339" s="64">
        <v>-0.21028426218933061</v>
      </c>
      <c r="T339" s="64">
        <v>25.5</v>
      </c>
      <c r="U339" s="64">
        <v>-0.57203812426047818</v>
      </c>
      <c r="V339" s="65">
        <v>8.7999999999999995E-2</v>
      </c>
      <c r="W339" s="90">
        <v>16.8</v>
      </c>
      <c r="X339" s="75">
        <f t="shared" si="266"/>
        <v>0</v>
      </c>
      <c r="Y339" s="75">
        <f t="shared" si="267"/>
        <v>0</v>
      </c>
      <c r="Z339" s="75">
        <f t="shared" si="268"/>
        <v>0</v>
      </c>
      <c r="AA339" s="75">
        <f t="shared" si="269"/>
        <v>0</v>
      </c>
      <c r="AB339" s="75">
        <f t="shared" si="270"/>
        <v>0</v>
      </c>
      <c r="AC339" s="75">
        <f t="shared" si="271"/>
        <v>0</v>
      </c>
      <c r="AD339" s="75">
        <f t="shared" si="272"/>
        <v>0</v>
      </c>
      <c r="AE339" s="75">
        <f t="shared" si="273"/>
        <v>0</v>
      </c>
      <c r="AF339" s="75">
        <f t="shared" ref="AF339:AG339" si="354">IF(V$3="Yes",V339*V$4,0)</f>
        <v>0</v>
      </c>
      <c r="AG339" s="76">
        <f t="shared" si="354"/>
        <v>0</v>
      </c>
      <c r="AH339" s="77">
        <f t="shared" si="275"/>
        <v>0</v>
      </c>
      <c r="AI339" s="78">
        <f t="shared" si="276"/>
        <v>0</v>
      </c>
      <c r="AJ339" s="73">
        <f t="shared" si="277"/>
        <v>-4.0361950813431973</v>
      </c>
    </row>
    <row r="340" spans="1:36" ht="15" x14ac:dyDescent="0.25">
      <c r="A340" s="38" t="s">
        <v>572</v>
      </c>
      <c r="B340" s="62" t="s">
        <v>23</v>
      </c>
      <c r="C340" s="62" t="s">
        <v>153</v>
      </c>
      <c r="D340" s="62"/>
      <c r="E340" s="63">
        <v>84</v>
      </c>
      <c r="F340" s="64">
        <v>8.8000000000000007</v>
      </c>
      <c r="G340" s="64">
        <v>-1.1980574814395497</v>
      </c>
      <c r="H340" s="64">
        <v>21.6</v>
      </c>
      <c r="I340" s="64">
        <v>-0.92608594972041103</v>
      </c>
      <c r="J340" s="64">
        <v>30.4</v>
      </c>
      <c r="K340" s="64">
        <v>-1.2064782665123426</v>
      </c>
      <c r="L340" s="64">
        <v>0</v>
      </c>
      <c r="M340" s="64">
        <v>-1.4768514026142392</v>
      </c>
      <c r="N340" s="64">
        <v>101.2</v>
      </c>
      <c r="O340" s="64">
        <v>-1.4591409338072483</v>
      </c>
      <c r="P340" s="64">
        <v>168.3</v>
      </c>
      <c r="Q340" s="64">
        <v>1.5320454768627789</v>
      </c>
      <c r="R340" s="64">
        <v>59.8</v>
      </c>
      <c r="S340" s="64">
        <v>-0.11567490585641912</v>
      </c>
      <c r="T340" s="64">
        <v>43.9</v>
      </c>
      <c r="U340" s="64">
        <v>0.40769189144345674</v>
      </c>
      <c r="V340" s="65">
        <v>8.6999999999999994E-2</v>
      </c>
      <c r="W340" s="90">
        <v>15.3</v>
      </c>
      <c r="X340" s="75">
        <f t="shared" si="266"/>
        <v>0</v>
      </c>
      <c r="Y340" s="75">
        <f t="shared" si="267"/>
        <v>0</v>
      </c>
      <c r="Z340" s="75">
        <f t="shared" si="268"/>
        <v>0</v>
      </c>
      <c r="AA340" s="75">
        <f t="shared" si="269"/>
        <v>0</v>
      </c>
      <c r="AB340" s="75">
        <f t="shared" si="270"/>
        <v>0</v>
      </c>
      <c r="AC340" s="75">
        <f t="shared" si="271"/>
        <v>0</v>
      </c>
      <c r="AD340" s="75">
        <f t="shared" si="272"/>
        <v>0</v>
      </c>
      <c r="AE340" s="75">
        <f t="shared" si="273"/>
        <v>0</v>
      </c>
      <c r="AF340" s="75">
        <f t="shared" ref="AF340:AG340" si="355">IF(V$3="Yes",V340*V$4,0)</f>
        <v>0</v>
      </c>
      <c r="AG340" s="76">
        <f t="shared" si="355"/>
        <v>0</v>
      </c>
      <c r="AH340" s="77">
        <f t="shared" si="275"/>
        <v>0</v>
      </c>
      <c r="AI340" s="78">
        <f t="shared" si="276"/>
        <v>0</v>
      </c>
      <c r="AJ340" s="73">
        <f t="shared" si="277"/>
        <v>-4.0528931420811025</v>
      </c>
    </row>
    <row r="341" spans="1:36" ht="15" x14ac:dyDescent="0.25">
      <c r="A341" s="38" t="s">
        <v>541</v>
      </c>
      <c r="B341" s="62" t="s">
        <v>56</v>
      </c>
      <c r="C341" s="62" t="s">
        <v>183</v>
      </c>
      <c r="D341" s="62">
        <v>2</v>
      </c>
      <c r="E341" s="63">
        <v>84</v>
      </c>
      <c r="F341" s="64">
        <v>15.2</v>
      </c>
      <c r="G341" s="64">
        <v>-0.57559123698155301</v>
      </c>
      <c r="H341" s="64">
        <v>24.5</v>
      </c>
      <c r="I341" s="64">
        <v>-0.71761799370208046</v>
      </c>
      <c r="J341" s="64">
        <v>39.700000000000003</v>
      </c>
      <c r="K341" s="64">
        <v>-0.76126017636189258</v>
      </c>
      <c r="L341" s="64">
        <v>5</v>
      </c>
      <c r="M341" s="64">
        <v>-0.99119440314894813</v>
      </c>
      <c r="N341" s="64">
        <v>121.7</v>
      </c>
      <c r="O341" s="64">
        <v>-1.0739104735769218</v>
      </c>
      <c r="P341" s="64">
        <v>53.8</v>
      </c>
      <c r="Q341" s="64">
        <v>-0.48417471149482189</v>
      </c>
      <c r="R341" s="64">
        <v>59.8</v>
      </c>
      <c r="S341" s="64">
        <v>-0.11567490585641912</v>
      </c>
      <c r="T341" s="64">
        <v>21.8</v>
      </c>
      <c r="U341" s="64">
        <v>-0.76904905133137802</v>
      </c>
      <c r="V341" s="65">
        <v>0.125</v>
      </c>
      <c r="W341" s="90">
        <v>15.35</v>
      </c>
      <c r="X341" s="75">
        <f t="shared" si="266"/>
        <v>0</v>
      </c>
      <c r="Y341" s="75">
        <f t="shared" si="267"/>
        <v>0</v>
      </c>
      <c r="Z341" s="75">
        <f t="shared" si="268"/>
        <v>0</v>
      </c>
      <c r="AA341" s="75">
        <f t="shared" si="269"/>
        <v>0</v>
      </c>
      <c r="AB341" s="75">
        <f t="shared" si="270"/>
        <v>0</v>
      </c>
      <c r="AC341" s="75">
        <f t="shared" si="271"/>
        <v>0</v>
      </c>
      <c r="AD341" s="75">
        <f t="shared" si="272"/>
        <v>0</v>
      </c>
      <c r="AE341" s="75">
        <f t="shared" si="273"/>
        <v>0</v>
      </c>
      <c r="AF341" s="75">
        <f t="shared" ref="AF341:AG341" si="356">IF(V$3="Yes",V341*V$4,0)</f>
        <v>0</v>
      </c>
      <c r="AG341" s="76">
        <f t="shared" si="356"/>
        <v>0</v>
      </c>
      <c r="AH341" s="77">
        <f t="shared" si="275"/>
        <v>0</v>
      </c>
      <c r="AI341" s="78">
        <f t="shared" si="276"/>
        <v>0</v>
      </c>
      <c r="AJ341" s="73">
        <f t="shared" si="277"/>
        <v>-4.054857327038671</v>
      </c>
    </row>
    <row r="342" spans="1:36" ht="15" x14ac:dyDescent="0.25">
      <c r="A342" s="38" t="s">
        <v>452</v>
      </c>
      <c r="B342" s="62" t="s">
        <v>30</v>
      </c>
      <c r="C342" s="62" t="s">
        <v>153</v>
      </c>
      <c r="D342" s="62">
        <v>2</v>
      </c>
      <c r="E342" s="63">
        <v>84</v>
      </c>
      <c r="F342" s="64">
        <v>16.2</v>
      </c>
      <c r="G342" s="64">
        <v>-0.47833088628499104</v>
      </c>
      <c r="H342" s="64">
        <v>23.8</v>
      </c>
      <c r="I342" s="64">
        <v>-0.76793784515478103</v>
      </c>
      <c r="J342" s="64">
        <v>40</v>
      </c>
      <c r="K342" s="64">
        <v>-0.74689830248607181</v>
      </c>
      <c r="L342" s="64">
        <v>8.6</v>
      </c>
      <c r="M342" s="64">
        <v>-0.64152136353393852</v>
      </c>
      <c r="N342" s="64">
        <v>141.30000000000001</v>
      </c>
      <c r="O342" s="64">
        <v>-0.70559257013719434</v>
      </c>
      <c r="P342" s="64">
        <v>43.1</v>
      </c>
      <c r="Q342" s="64">
        <v>-0.67259004787409082</v>
      </c>
      <c r="R342" s="64">
        <v>30.2</v>
      </c>
      <c r="S342" s="64">
        <v>-0.83373566161390233</v>
      </c>
      <c r="T342" s="64">
        <v>23.1</v>
      </c>
      <c r="U342" s="64">
        <v>-0.6998289958740348</v>
      </c>
      <c r="V342" s="65">
        <v>0.115</v>
      </c>
      <c r="W342" s="90">
        <v>15</v>
      </c>
      <c r="X342" s="75">
        <f t="shared" si="266"/>
        <v>0</v>
      </c>
      <c r="Y342" s="75">
        <f t="shared" si="267"/>
        <v>0</v>
      </c>
      <c r="Z342" s="75">
        <f t="shared" si="268"/>
        <v>0</v>
      </c>
      <c r="AA342" s="75">
        <f t="shared" si="269"/>
        <v>0</v>
      </c>
      <c r="AB342" s="75">
        <f t="shared" si="270"/>
        <v>0</v>
      </c>
      <c r="AC342" s="75">
        <f t="shared" si="271"/>
        <v>0</v>
      </c>
      <c r="AD342" s="75">
        <f t="shared" si="272"/>
        <v>0</v>
      </c>
      <c r="AE342" s="75">
        <f t="shared" si="273"/>
        <v>0</v>
      </c>
      <c r="AF342" s="75">
        <f t="shared" ref="AF342:AG342" si="357">IF(V$3="Yes",V342*V$4,0)</f>
        <v>0</v>
      </c>
      <c r="AG342" s="76">
        <f t="shared" si="357"/>
        <v>0</v>
      </c>
      <c r="AH342" s="77">
        <f t="shared" si="275"/>
        <v>0</v>
      </c>
      <c r="AI342" s="78">
        <f t="shared" si="276"/>
        <v>0</v>
      </c>
      <c r="AJ342" s="73">
        <f t="shared" si="277"/>
        <v>-4.0610610286319915</v>
      </c>
    </row>
    <row r="343" spans="1:36" ht="15" x14ac:dyDescent="0.25">
      <c r="A343" s="38" t="s">
        <v>554</v>
      </c>
      <c r="B343" s="62" t="s">
        <v>23</v>
      </c>
      <c r="C343" s="62" t="s">
        <v>186</v>
      </c>
      <c r="D343" s="62">
        <v>2</v>
      </c>
      <c r="E343" s="63">
        <v>84</v>
      </c>
      <c r="F343" s="64">
        <v>12.5</v>
      </c>
      <c r="G343" s="64">
        <v>-0.83819418386227029</v>
      </c>
      <c r="H343" s="64">
        <v>18.8</v>
      </c>
      <c r="I343" s="64">
        <v>-1.1273653555312131</v>
      </c>
      <c r="J343" s="64">
        <v>31.3</v>
      </c>
      <c r="K343" s="64">
        <v>-1.1633926448848797</v>
      </c>
      <c r="L343" s="64">
        <v>6.4</v>
      </c>
      <c r="M343" s="64">
        <v>-0.85521044329866658</v>
      </c>
      <c r="N343" s="64">
        <v>130.80000000000001</v>
      </c>
      <c r="O343" s="64">
        <v>-0.90290573269419083</v>
      </c>
      <c r="P343" s="64">
        <v>109.7</v>
      </c>
      <c r="Q343" s="64">
        <v>0.50016335426229508</v>
      </c>
      <c r="R343" s="64">
        <v>35.799999999999997</v>
      </c>
      <c r="S343" s="64">
        <v>-0.69788632944356754</v>
      </c>
      <c r="T343" s="64">
        <v>27.2</v>
      </c>
      <c r="U343" s="64">
        <v>-0.48151959020087537</v>
      </c>
      <c r="V343" s="65">
        <v>9.6000000000000002E-2</v>
      </c>
      <c r="W343" s="90">
        <v>14.3</v>
      </c>
      <c r="X343" s="75">
        <f t="shared" si="266"/>
        <v>0</v>
      </c>
      <c r="Y343" s="75">
        <f t="shared" si="267"/>
        <v>0</v>
      </c>
      <c r="Z343" s="75">
        <f t="shared" si="268"/>
        <v>0</v>
      </c>
      <c r="AA343" s="75">
        <f t="shared" si="269"/>
        <v>0</v>
      </c>
      <c r="AB343" s="75">
        <f t="shared" si="270"/>
        <v>0</v>
      </c>
      <c r="AC343" s="75">
        <f t="shared" si="271"/>
        <v>0</v>
      </c>
      <c r="AD343" s="75">
        <f t="shared" si="272"/>
        <v>0</v>
      </c>
      <c r="AE343" s="75">
        <f t="shared" si="273"/>
        <v>0</v>
      </c>
      <c r="AF343" s="75">
        <f t="shared" ref="AF343:AG343" si="358">IF(V$3="Yes",V343*V$4,0)</f>
        <v>0</v>
      </c>
      <c r="AG343" s="76">
        <f t="shared" si="358"/>
        <v>0</v>
      </c>
      <c r="AH343" s="77">
        <f t="shared" si="275"/>
        <v>0</v>
      </c>
      <c r="AI343" s="78">
        <f t="shared" si="276"/>
        <v>0</v>
      </c>
      <c r="AJ343" s="73">
        <f t="shared" si="277"/>
        <v>-4.0709668557655805</v>
      </c>
    </row>
    <row r="344" spans="1:36" ht="15" x14ac:dyDescent="0.25">
      <c r="A344" s="38" t="s">
        <v>573</v>
      </c>
      <c r="B344" s="62" t="s">
        <v>61</v>
      </c>
      <c r="C344" s="62" t="s">
        <v>203</v>
      </c>
      <c r="D344" s="62">
        <v>2</v>
      </c>
      <c r="E344" s="63">
        <v>84</v>
      </c>
      <c r="F344" s="64">
        <v>19.100000000000001</v>
      </c>
      <c r="G344" s="64">
        <v>-0.1962758692649611</v>
      </c>
      <c r="H344" s="64">
        <v>16.600000000000001</v>
      </c>
      <c r="I344" s="64">
        <v>-1.2855134600968434</v>
      </c>
      <c r="J344" s="64">
        <v>35.6</v>
      </c>
      <c r="K344" s="64">
        <v>-0.95753911933144575</v>
      </c>
      <c r="L344" s="64">
        <v>3.7</v>
      </c>
      <c r="M344" s="64">
        <v>-1.1174652230099238</v>
      </c>
      <c r="N344" s="64">
        <v>153.30000000000001</v>
      </c>
      <c r="O344" s="64">
        <v>-0.48009181292919872</v>
      </c>
      <c r="P344" s="64">
        <v>83.9</v>
      </c>
      <c r="Q344" s="64">
        <v>4.5853477759010643E-2</v>
      </c>
      <c r="R344" s="64">
        <v>22.8</v>
      </c>
      <c r="S344" s="64">
        <v>-1.0132508505532731</v>
      </c>
      <c r="T344" s="64">
        <v>36.4</v>
      </c>
      <c r="U344" s="64">
        <v>8.3454176510917872E-3</v>
      </c>
      <c r="V344" s="65">
        <v>0.124</v>
      </c>
      <c r="W344" s="90">
        <v>14.4</v>
      </c>
      <c r="X344" s="75">
        <f t="shared" si="266"/>
        <v>0</v>
      </c>
      <c r="Y344" s="75">
        <f t="shared" si="267"/>
        <v>0</v>
      </c>
      <c r="Z344" s="75">
        <f t="shared" si="268"/>
        <v>0</v>
      </c>
      <c r="AA344" s="75">
        <f t="shared" si="269"/>
        <v>0</v>
      </c>
      <c r="AB344" s="75">
        <f t="shared" si="270"/>
        <v>0</v>
      </c>
      <c r="AC344" s="75">
        <f t="shared" si="271"/>
        <v>0</v>
      </c>
      <c r="AD344" s="75">
        <f t="shared" si="272"/>
        <v>0</v>
      </c>
      <c r="AE344" s="75">
        <f t="shared" si="273"/>
        <v>0</v>
      </c>
      <c r="AF344" s="75">
        <f t="shared" ref="AF344:AG344" si="359">IF(V$3="Yes",V344*V$4,0)</f>
        <v>0</v>
      </c>
      <c r="AG344" s="76">
        <f t="shared" si="359"/>
        <v>0</v>
      </c>
      <c r="AH344" s="77">
        <f t="shared" si="275"/>
        <v>0</v>
      </c>
      <c r="AI344" s="78">
        <f t="shared" si="276"/>
        <v>0</v>
      </c>
      <c r="AJ344" s="73">
        <f t="shared" si="277"/>
        <v>-4.0813781100432518</v>
      </c>
    </row>
    <row r="345" spans="1:36" ht="15" x14ac:dyDescent="0.25">
      <c r="A345" s="38" t="s">
        <v>387</v>
      </c>
      <c r="B345" s="62" t="s">
        <v>39</v>
      </c>
      <c r="C345" s="62" t="s">
        <v>181</v>
      </c>
      <c r="D345" s="62"/>
      <c r="E345" s="63">
        <v>84</v>
      </c>
      <c r="F345" s="64">
        <v>7.5</v>
      </c>
      <c r="G345" s="64">
        <v>-1.3244959373450804</v>
      </c>
      <c r="H345" s="64">
        <v>26.9</v>
      </c>
      <c r="I345" s="64">
        <v>-0.54509278872139333</v>
      </c>
      <c r="J345" s="64">
        <v>34.4</v>
      </c>
      <c r="K345" s="64">
        <v>-1.0149866148347295</v>
      </c>
      <c r="L345" s="64">
        <v>4</v>
      </c>
      <c r="M345" s="64">
        <v>-1.0883258030420064</v>
      </c>
      <c r="N345" s="64">
        <v>105.9</v>
      </c>
      <c r="O345" s="64">
        <v>-1.3708198039007833</v>
      </c>
      <c r="P345" s="64">
        <v>52.2</v>
      </c>
      <c r="Q345" s="64">
        <v>-0.5123489674020022</v>
      </c>
      <c r="R345" s="64">
        <v>107.1</v>
      </c>
      <c r="S345" s="64">
        <v>1.0317667747965866</v>
      </c>
      <c r="T345" s="64">
        <v>53.9</v>
      </c>
      <c r="U345" s="64">
        <v>0.94015385649994254</v>
      </c>
      <c r="V345" s="65">
        <v>7.0999999999999994E-2</v>
      </c>
      <c r="W345" s="90">
        <v>21.25</v>
      </c>
      <c r="X345" s="75">
        <f t="shared" si="266"/>
        <v>0</v>
      </c>
      <c r="Y345" s="75">
        <f t="shared" si="267"/>
        <v>0</v>
      </c>
      <c r="Z345" s="75">
        <f t="shared" si="268"/>
        <v>0</v>
      </c>
      <c r="AA345" s="75">
        <f t="shared" si="269"/>
        <v>0</v>
      </c>
      <c r="AB345" s="75">
        <f t="shared" si="270"/>
        <v>0</v>
      </c>
      <c r="AC345" s="75">
        <f t="shared" si="271"/>
        <v>0</v>
      </c>
      <c r="AD345" s="75">
        <f t="shared" si="272"/>
        <v>0</v>
      </c>
      <c r="AE345" s="75">
        <f t="shared" si="273"/>
        <v>0</v>
      </c>
      <c r="AF345" s="75">
        <f t="shared" ref="AF345:AG345" si="360">IF(V$3="Yes",V345*V$4,0)</f>
        <v>0</v>
      </c>
      <c r="AG345" s="76">
        <f t="shared" si="360"/>
        <v>0</v>
      </c>
      <c r="AH345" s="77">
        <f t="shared" si="275"/>
        <v>0</v>
      </c>
      <c r="AI345" s="78">
        <f t="shared" si="276"/>
        <v>0</v>
      </c>
      <c r="AJ345" s="73">
        <f t="shared" si="277"/>
        <v>-4.1025404803928467</v>
      </c>
    </row>
    <row r="346" spans="1:36" ht="15" x14ac:dyDescent="0.25">
      <c r="A346" s="38" t="s">
        <v>456</v>
      </c>
      <c r="B346" s="62" t="s">
        <v>47</v>
      </c>
      <c r="C346" s="62" t="s">
        <v>181</v>
      </c>
      <c r="D346" s="62"/>
      <c r="E346" s="63">
        <v>84</v>
      </c>
      <c r="F346" s="64">
        <v>6.5</v>
      </c>
      <c r="G346" s="64">
        <v>-1.4217562880416423</v>
      </c>
      <c r="H346" s="64">
        <v>25.5</v>
      </c>
      <c r="I346" s="64">
        <v>-0.64573249162679414</v>
      </c>
      <c r="J346" s="64">
        <v>32</v>
      </c>
      <c r="K346" s="64">
        <v>-1.1298816058412975</v>
      </c>
      <c r="L346" s="64">
        <v>6.6</v>
      </c>
      <c r="M346" s="64">
        <v>-0.83578416332005501</v>
      </c>
      <c r="N346" s="64">
        <v>99.9</v>
      </c>
      <c r="O346" s="64">
        <v>-1.4835701825047811</v>
      </c>
      <c r="P346" s="64">
        <v>74.099999999999994</v>
      </c>
      <c r="Q346" s="64">
        <v>-0.12671383967246977</v>
      </c>
      <c r="R346" s="64">
        <v>90.4</v>
      </c>
      <c r="S346" s="64">
        <v>0.62664465921719625</v>
      </c>
      <c r="T346" s="64">
        <v>32.4</v>
      </c>
      <c r="U346" s="64">
        <v>-0.20463936837150273</v>
      </c>
      <c r="V346" s="65">
        <v>6.5000000000000002E-2</v>
      </c>
      <c r="W346" s="90">
        <v>17.899999999999999</v>
      </c>
      <c r="X346" s="75">
        <f t="shared" si="266"/>
        <v>0</v>
      </c>
      <c r="Y346" s="75">
        <f t="shared" si="267"/>
        <v>0</v>
      </c>
      <c r="Z346" s="75">
        <f t="shared" si="268"/>
        <v>0</v>
      </c>
      <c r="AA346" s="75">
        <f t="shared" si="269"/>
        <v>0</v>
      </c>
      <c r="AB346" s="75">
        <f t="shared" si="270"/>
        <v>0</v>
      </c>
      <c r="AC346" s="75">
        <f t="shared" si="271"/>
        <v>0</v>
      </c>
      <c r="AD346" s="75">
        <f t="shared" si="272"/>
        <v>0</v>
      </c>
      <c r="AE346" s="75">
        <f t="shared" si="273"/>
        <v>0</v>
      </c>
      <c r="AF346" s="75">
        <f t="shared" ref="AF346:AG346" si="361">IF(V$3="Yes",V346*V$4,0)</f>
        <v>0</v>
      </c>
      <c r="AG346" s="76">
        <f t="shared" si="361"/>
        <v>0</v>
      </c>
      <c r="AH346" s="77">
        <f t="shared" si="275"/>
        <v>0</v>
      </c>
      <c r="AI346" s="78">
        <f t="shared" si="276"/>
        <v>0</v>
      </c>
      <c r="AJ346" s="73">
        <f t="shared" si="277"/>
        <v>-4.1626594330391882</v>
      </c>
    </row>
    <row r="347" spans="1:36" ht="15" x14ac:dyDescent="0.25">
      <c r="A347" s="38" t="s">
        <v>574</v>
      </c>
      <c r="B347" s="62" t="s">
        <v>81</v>
      </c>
      <c r="C347" s="62" t="s">
        <v>186</v>
      </c>
      <c r="D347" s="62">
        <v>2</v>
      </c>
      <c r="E347" s="63">
        <v>84</v>
      </c>
      <c r="F347" s="64">
        <v>20</v>
      </c>
      <c r="G347" s="64">
        <v>-0.10874155363805553</v>
      </c>
      <c r="H347" s="64">
        <v>21.8</v>
      </c>
      <c r="I347" s="64">
        <v>-0.9117088493053539</v>
      </c>
      <c r="J347" s="64">
        <v>41.8</v>
      </c>
      <c r="K347" s="64">
        <v>-0.66072705923114594</v>
      </c>
      <c r="L347" s="64">
        <v>12.6</v>
      </c>
      <c r="M347" s="64">
        <v>-0.25299576396170587</v>
      </c>
      <c r="N347" s="64">
        <v>119</v>
      </c>
      <c r="O347" s="64">
        <v>-1.1246481439487206</v>
      </c>
      <c r="P347" s="64">
        <v>27.2</v>
      </c>
      <c r="Q347" s="64">
        <v>-0.95257171595169654</v>
      </c>
      <c r="R347" s="64">
        <v>24.5</v>
      </c>
      <c r="S347" s="64">
        <v>-0.97201087471585024</v>
      </c>
      <c r="T347" s="64">
        <v>22.6</v>
      </c>
      <c r="U347" s="64">
        <v>-0.72645209412685885</v>
      </c>
      <c r="V347" s="65">
        <v>0.16800000000000001</v>
      </c>
      <c r="W347" s="90">
        <v>14.35</v>
      </c>
      <c r="X347" s="75">
        <f t="shared" si="266"/>
        <v>0</v>
      </c>
      <c r="Y347" s="75">
        <f t="shared" si="267"/>
        <v>0</v>
      </c>
      <c r="Z347" s="75">
        <f t="shared" si="268"/>
        <v>0</v>
      </c>
      <c r="AA347" s="75">
        <f t="shared" si="269"/>
        <v>0</v>
      </c>
      <c r="AB347" s="75">
        <f t="shared" si="270"/>
        <v>0</v>
      </c>
      <c r="AC347" s="75">
        <f t="shared" si="271"/>
        <v>0</v>
      </c>
      <c r="AD347" s="75">
        <f t="shared" si="272"/>
        <v>0</v>
      </c>
      <c r="AE347" s="75">
        <f t="shared" si="273"/>
        <v>0</v>
      </c>
      <c r="AF347" s="75">
        <f t="shared" ref="AF347:AG347" si="362">IF(V$3="Yes",V347*V$4,0)</f>
        <v>0</v>
      </c>
      <c r="AG347" s="76">
        <f t="shared" si="362"/>
        <v>0</v>
      </c>
      <c r="AH347" s="77">
        <f t="shared" si="275"/>
        <v>0</v>
      </c>
      <c r="AI347" s="78">
        <f t="shared" si="276"/>
        <v>0</v>
      </c>
      <c r="AJ347" s="73">
        <f t="shared" si="277"/>
        <v>-4.1663923742146043</v>
      </c>
    </row>
    <row r="348" spans="1:36" ht="15" x14ac:dyDescent="0.25">
      <c r="A348" s="38" t="s">
        <v>519</v>
      </c>
      <c r="B348" s="62" t="s">
        <v>66</v>
      </c>
      <c r="C348" s="62" t="s">
        <v>153</v>
      </c>
      <c r="D348" s="62"/>
      <c r="E348" s="63">
        <v>84</v>
      </c>
      <c r="F348" s="64">
        <v>13.3</v>
      </c>
      <c r="G348" s="64">
        <v>-0.76038590330502065</v>
      </c>
      <c r="H348" s="64">
        <v>24.4</v>
      </c>
      <c r="I348" s="64">
        <v>-0.72480654390960941</v>
      </c>
      <c r="J348" s="64">
        <v>37.700000000000003</v>
      </c>
      <c r="K348" s="64">
        <v>-0.85700600220069911</v>
      </c>
      <c r="L348" s="64">
        <v>4.5999999999999996</v>
      </c>
      <c r="M348" s="64">
        <v>-1.0300469631061717</v>
      </c>
      <c r="N348" s="64">
        <v>152.30000000000001</v>
      </c>
      <c r="O348" s="64">
        <v>-0.49888354269653129</v>
      </c>
      <c r="P348" s="64">
        <v>72.2</v>
      </c>
      <c r="Q348" s="64">
        <v>-0.16017076856224649</v>
      </c>
      <c r="R348" s="64">
        <v>23.7</v>
      </c>
      <c r="S348" s="64">
        <v>-0.99141792216875513</v>
      </c>
      <c r="T348" s="64">
        <v>17.600000000000001</v>
      </c>
      <c r="U348" s="64">
        <v>-0.99268307665510236</v>
      </c>
      <c r="V348" s="65">
        <v>8.6999999999999994E-2</v>
      </c>
      <c r="W348" s="90">
        <v>13.55</v>
      </c>
      <c r="X348" s="75">
        <f t="shared" si="266"/>
        <v>0</v>
      </c>
      <c r="Y348" s="75">
        <f t="shared" si="267"/>
        <v>0</v>
      </c>
      <c r="Z348" s="75">
        <f t="shared" si="268"/>
        <v>0</v>
      </c>
      <c r="AA348" s="75">
        <f t="shared" si="269"/>
        <v>0</v>
      </c>
      <c r="AB348" s="75">
        <f t="shared" si="270"/>
        <v>0</v>
      </c>
      <c r="AC348" s="75">
        <f t="shared" si="271"/>
        <v>0</v>
      </c>
      <c r="AD348" s="75">
        <f t="shared" si="272"/>
        <v>0</v>
      </c>
      <c r="AE348" s="75">
        <f t="shared" si="273"/>
        <v>0</v>
      </c>
      <c r="AF348" s="75">
        <f t="shared" ref="AF348:AG348" si="363">IF(V$3="Yes",V348*V$4,0)</f>
        <v>0</v>
      </c>
      <c r="AG348" s="76">
        <f t="shared" si="363"/>
        <v>0</v>
      </c>
      <c r="AH348" s="77">
        <f t="shared" si="275"/>
        <v>0</v>
      </c>
      <c r="AI348" s="78">
        <f t="shared" si="276"/>
        <v>0</v>
      </c>
      <c r="AJ348" s="73">
        <f t="shared" si="277"/>
        <v>-4.2295960613163546</v>
      </c>
    </row>
    <row r="349" spans="1:36" ht="15" x14ac:dyDescent="0.25">
      <c r="A349" s="38" t="s">
        <v>489</v>
      </c>
      <c r="B349" s="62" t="s">
        <v>39</v>
      </c>
      <c r="C349" s="62" t="s">
        <v>196</v>
      </c>
      <c r="D349" s="62"/>
      <c r="E349" s="63">
        <v>84</v>
      </c>
      <c r="F349" s="64">
        <v>12.5</v>
      </c>
      <c r="G349" s="64">
        <v>-0.83819418386227029</v>
      </c>
      <c r="H349" s="64">
        <v>21.4</v>
      </c>
      <c r="I349" s="64">
        <v>-0.9404630501354686</v>
      </c>
      <c r="J349" s="64">
        <v>34</v>
      </c>
      <c r="K349" s="64">
        <v>-1.0341357800024911</v>
      </c>
      <c r="L349" s="64">
        <v>0</v>
      </c>
      <c r="M349" s="64">
        <v>-1.4768514026142392</v>
      </c>
      <c r="N349" s="64">
        <v>135.30000000000001</v>
      </c>
      <c r="O349" s="64">
        <v>-0.81834294874119295</v>
      </c>
      <c r="P349" s="64">
        <v>107.8</v>
      </c>
      <c r="Q349" s="64">
        <v>0.46670642537251805</v>
      </c>
      <c r="R349" s="64">
        <v>48.9</v>
      </c>
      <c r="S349" s="64">
        <v>-0.38009592740224907</v>
      </c>
      <c r="T349" s="64">
        <v>35.700000000000003</v>
      </c>
      <c r="U349" s="64">
        <v>-2.8926919902862069E-2</v>
      </c>
      <c r="V349" s="65">
        <v>9.2999999999999999E-2</v>
      </c>
      <c r="W349" s="90">
        <v>15.55</v>
      </c>
      <c r="X349" s="75">
        <f t="shared" si="266"/>
        <v>0</v>
      </c>
      <c r="Y349" s="75">
        <f t="shared" si="267"/>
        <v>0</v>
      </c>
      <c r="Z349" s="75">
        <f t="shared" si="268"/>
        <v>0</v>
      </c>
      <c r="AA349" s="75">
        <f t="shared" si="269"/>
        <v>0</v>
      </c>
      <c r="AB349" s="75">
        <f t="shared" si="270"/>
        <v>0</v>
      </c>
      <c r="AC349" s="75">
        <f t="shared" si="271"/>
        <v>0</v>
      </c>
      <c r="AD349" s="75">
        <f t="shared" si="272"/>
        <v>0</v>
      </c>
      <c r="AE349" s="75">
        <f t="shared" si="273"/>
        <v>0</v>
      </c>
      <c r="AF349" s="75">
        <f t="shared" ref="AF349:AG349" si="364">IF(V$3="Yes",V349*V$4,0)</f>
        <v>0</v>
      </c>
      <c r="AG349" s="76">
        <f t="shared" si="364"/>
        <v>0</v>
      </c>
      <c r="AH349" s="77">
        <f t="shared" si="275"/>
        <v>0</v>
      </c>
      <c r="AI349" s="78">
        <f t="shared" si="276"/>
        <v>0</v>
      </c>
      <c r="AJ349" s="73">
        <f t="shared" si="277"/>
        <v>-4.2274066958275798</v>
      </c>
    </row>
    <row r="350" spans="1:36" ht="15" x14ac:dyDescent="0.25">
      <c r="A350" s="38" t="s">
        <v>538</v>
      </c>
      <c r="B350" s="62" t="s">
        <v>19</v>
      </c>
      <c r="C350" s="62" t="s">
        <v>191</v>
      </c>
      <c r="D350" s="62"/>
      <c r="E350" s="63">
        <v>84</v>
      </c>
      <c r="F350" s="64">
        <v>16.7</v>
      </c>
      <c r="G350" s="64">
        <v>-0.42970071093671014</v>
      </c>
      <c r="H350" s="64">
        <v>25.3</v>
      </c>
      <c r="I350" s="64">
        <v>-0.66010959204185149</v>
      </c>
      <c r="J350" s="64">
        <v>41.9</v>
      </c>
      <c r="K350" s="64">
        <v>-0.65593976793920561</v>
      </c>
      <c r="L350" s="64">
        <v>6.7</v>
      </c>
      <c r="M350" s="64">
        <v>-0.82607102333074911</v>
      </c>
      <c r="N350" s="64">
        <v>139.19999999999999</v>
      </c>
      <c r="O350" s="64">
        <v>-0.74505520264859437</v>
      </c>
      <c r="P350" s="64">
        <v>41.2</v>
      </c>
      <c r="Q350" s="64">
        <v>-0.70604697676386774</v>
      </c>
      <c r="R350" s="64">
        <v>27.6</v>
      </c>
      <c r="S350" s="64">
        <v>-0.89680856583584345</v>
      </c>
      <c r="T350" s="64">
        <v>14.5</v>
      </c>
      <c r="U350" s="64">
        <v>-1.1577462858226131</v>
      </c>
      <c r="V350" s="65">
        <v>0.12</v>
      </c>
      <c r="W350" s="90">
        <v>15.55</v>
      </c>
      <c r="X350" s="75">
        <f t="shared" si="266"/>
        <v>0</v>
      </c>
      <c r="Y350" s="75">
        <f t="shared" si="267"/>
        <v>0</v>
      </c>
      <c r="Z350" s="75">
        <f t="shared" si="268"/>
        <v>0</v>
      </c>
      <c r="AA350" s="75">
        <f t="shared" si="269"/>
        <v>0</v>
      </c>
      <c r="AB350" s="75">
        <f t="shared" si="270"/>
        <v>0</v>
      </c>
      <c r="AC350" s="75">
        <f t="shared" si="271"/>
        <v>0</v>
      </c>
      <c r="AD350" s="75">
        <f t="shared" si="272"/>
        <v>0</v>
      </c>
      <c r="AE350" s="75">
        <f t="shared" si="273"/>
        <v>0</v>
      </c>
      <c r="AF350" s="75">
        <f t="shared" ref="AF350:AG350" si="365">IF(V$3="Yes",V350*V$4,0)</f>
        <v>0</v>
      </c>
      <c r="AG350" s="76">
        <f t="shared" si="365"/>
        <v>0</v>
      </c>
      <c r="AH350" s="77">
        <f t="shared" si="275"/>
        <v>0</v>
      </c>
      <c r="AI350" s="78">
        <f t="shared" si="276"/>
        <v>0</v>
      </c>
      <c r="AJ350" s="73">
        <f t="shared" si="277"/>
        <v>-4.2290836907243907</v>
      </c>
    </row>
    <row r="351" spans="1:36" ht="15" x14ac:dyDescent="0.25">
      <c r="A351" s="38" t="s">
        <v>546</v>
      </c>
      <c r="B351" s="62" t="s">
        <v>83</v>
      </c>
      <c r="C351" s="62" t="s">
        <v>191</v>
      </c>
      <c r="D351" s="62">
        <v>2</v>
      </c>
      <c r="E351" s="63">
        <v>84</v>
      </c>
      <c r="F351" s="64">
        <v>12.6</v>
      </c>
      <c r="G351" s="64">
        <v>-0.82846814879261421</v>
      </c>
      <c r="H351" s="64">
        <v>17.899999999999999</v>
      </c>
      <c r="I351" s="64">
        <v>-1.1920623073989711</v>
      </c>
      <c r="J351" s="64">
        <v>30.5</v>
      </c>
      <c r="K351" s="64">
        <v>-1.2016909752204024</v>
      </c>
      <c r="L351" s="64">
        <v>3</v>
      </c>
      <c r="M351" s="64">
        <v>-1.1854572029350645</v>
      </c>
      <c r="N351" s="64">
        <v>136.19999999999999</v>
      </c>
      <c r="O351" s="64">
        <v>-0.80143039195059373</v>
      </c>
      <c r="P351" s="64">
        <v>85.4</v>
      </c>
      <c r="Q351" s="64">
        <v>7.226684267199221E-2</v>
      </c>
      <c r="R351" s="64">
        <v>60.6</v>
      </c>
      <c r="S351" s="64">
        <v>-9.6267858403513887E-2</v>
      </c>
      <c r="T351" s="64">
        <v>10.6</v>
      </c>
      <c r="U351" s="64">
        <v>-1.3654064521946427</v>
      </c>
      <c r="V351" s="65">
        <v>9.1999999999999998E-2</v>
      </c>
      <c r="W351" s="90">
        <v>16.95</v>
      </c>
      <c r="X351" s="75">
        <f t="shared" si="266"/>
        <v>0</v>
      </c>
      <c r="Y351" s="75">
        <f t="shared" si="267"/>
        <v>0</v>
      </c>
      <c r="Z351" s="75">
        <f t="shared" si="268"/>
        <v>0</v>
      </c>
      <c r="AA351" s="75">
        <f t="shared" si="269"/>
        <v>0</v>
      </c>
      <c r="AB351" s="75">
        <f t="shared" si="270"/>
        <v>0</v>
      </c>
      <c r="AC351" s="75">
        <f t="shared" si="271"/>
        <v>0</v>
      </c>
      <c r="AD351" s="75">
        <f t="shared" si="272"/>
        <v>0</v>
      </c>
      <c r="AE351" s="75">
        <f t="shared" si="273"/>
        <v>0</v>
      </c>
      <c r="AF351" s="75">
        <f t="shared" ref="AF351:AG351" si="366">IF(V$3="Yes",V351*V$4,0)</f>
        <v>0</v>
      </c>
      <c r="AG351" s="76">
        <f t="shared" si="366"/>
        <v>0</v>
      </c>
      <c r="AH351" s="77">
        <f t="shared" si="275"/>
        <v>0</v>
      </c>
      <c r="AI351" s="78">
        <f t="shared" si="276"/>
        <v>0</v>
      </c>
      <c r="AJ351" s="73">
        <f t="shared" si="277"/>
        <v>-4.2304115004083815</v>
      </c>
    </row>
    <row r="352" spans="1:36" ht="15" x14ac:dyDescent="0.25">
      <c r="A352" s="38" t="s">
        <v>436</v>
      </c>
      <c r="B352" s="62" t="s">
        <v>16</v>
      </c>
      <c r="C352" s="62" t="s">
        <v>181</v>
      </c>
      <c r="D352" s="62"/>
      <c r="E352" s="63">
        <v>84</v>
      </c>
      <c r="F352" s="64">
        <v>7.1</v>
      </c>
      <c r="G352" s="64">
        <v>-1.3634000776237052</v>
      </c>
      <c r="H352" s="64">
        <v>23.9</v>
      </c>
      <c r="I352" s="64">
        <v>-0.76074929494725263</v>
      </c>
      <c r="J352" s="64">
        <v>31</v>
      </c>
      <c r="K352" s="64">
        <v>-1.1777545187607006</v>
      </c>
      <c r="L352" s="64">
        <v>0</v>
      </c>
      <c r="M352" s="64">
        <v>-1.4768514026142392</v>
      </c>
      <c r="N352" s="64">
        <v>126.2</v>
      </c>
      <c r="O352" s="64">
        <v>-0.98934768962392317</v>
      </c>
      <c r="P352" s="64">
        <v>70.099999999999994</v>
      </c>
      <c r="Q352" s="64">
        <v>-0.19714947944042102</v>
      </c>
      <c r="R352" s="64">
        <v>102</v>
      </c>
      <c r="S352" s="64">
        <v>0.90804684728431762</v>
      </c>
      <c r="T352" s="64">
        <v>58.4</v>
      </c>
      <c r="U352" s="64">
        <v>1.1797617407753616</v>
      </c>
      <c r="V352" s="65">
        <v>5.6000000000000001E-2</v>
      </c>
      <c r="W352" s="90">
        <v>21.85</v>
      </c>
      <c r="X352" s="75">
        <f t="shared" si="266"/>
        <v>0</v>
      </c>
      <c r="Y352" s="75">
        <f t="shared" si="267"/>
        <v>0</v>
      </c>
      <c r="Z352" s="75">
        <f t="shared" si="268"/>
        <v>0</v>
      </c>
      <c r="AA352" s="75">
        <f t="shared" si="269"/>
        <v>0</v>
      </c>
      <c r="AB352" s="75">
        <f t="shared" si="270"/>
        <v>0</v>
      </c>
      <c r="AC352" s="75">
        <f t="shared" si="271"/>
        <v>0</v>
      </c>
      <c r="AD352" s="75">
        <f t="shared" si="272"/>
        <v>0</v>
      </c>
      <c r="AE352" s="75">
        <f t="shared" si="273"/>
        <v>0</v>
      </c>
      <c r="AF352" s="75">
        <f t="shared" ref="AF352:AG352" si="367">IF(V$3="Yes",V352*V$4,0)</f>
        <v>0</v>
      </c>
      <c r="AG352" s="76">
        <f t="shared" si="367"/>
        <v>0</v>
      </c>
      <c r="AH352" s="77">
        <f t="shared" si="275"/>
        <v>0</v>
      </c>
      <c r="AI352" s="78">
        <f t="shared" si="276"/>
        <v>0</v>
      </c>
      <c r="AJ352" s="73">
        <f t="shared" si="277"/>
        <v>-4.2345659817734074</v>
      </c>
    </row>
    <row r="353" spans="1:36" ht="15" x14ac:dyDescent="0.25">
      <c r="A353" s="38" t="s">
        <v>553</v>
      </c>
      <c r="B353" s="62" t="s">
        <v>61</v>
      </c>
      <c r="C353" s="62" t="s">
        <v>186</v>
      </c>
      <c r="D353" s="62">
        <v>2</v>
      </c>
      <c r="E353" s="63">
        <v>84</v>
      </c>
      <c r="F353" s="64">
        <v>13.4</v>
      </c>
      <c r="G353" s="64">
        <v>-0.75065986823536435</v>
      </c>
      <c r="H353" s="64">
        <v>26.6</v>
      </c>
      <c r="I353" s="64">
        <v>-0.56665843934397886</v>
      </c>
      <c r="J353" s="64">
        <v>40</v>
      </c>
      <c r="K353" s="64">
        <v>-0.74689830248607181</v>
      </c>
      <c r="L353" s="64">
        <v>15.6</v>
      </c>
      <c r="M353" s="64">
        <v>3.8398435717468954E-2</v>
      </c>
      <c r="N353" s="64">
        <v>98.7</v>
      </c>
      <c r="O353" s="64">
        <v>-1.5061202582255804</v>
      </c>
      <c r="P353" s="64">
        <v>20</v>
      </c>
      <c r="Q353" s="64">
        <v>-1.0793558675340087</v>
      </c>
      <c r="R353" s="64">
        <v>44</v>
      </c>
      <c r="S353" s="64">
        <v>-0.49896409305129169</v>
      </c>
      <c r="T353" s="64">
        <v>11.3</v>
      </c>
      <c r="U353" s="64">
        <v>-1.3281341146406884</v>
      </c>
      <c r="V353" s="65">
        <v>0.13500000000000001</v>
      </c>
      <c r="W353" s="90">
        <v>17.350000000000001</v>
      </c>
      <c r="X353" s="75">
        <f t="shared" si="266"/>
        <v>0</v>
      </c>
      <c r="Y353" s="75">
        <f t="shared" si="267"/>
        <v>0</v>
      </c>
      <c r="Z353" s="75">
        <f t="shared" si="268"/>
        <v>0</v>
      </c>
      <c r="AA353" s="75">
        <f t="shared" si="269"/>
        <v>0</v>
      </c>
      <c r="AB353" s="75">
        <f t="shared" si="270"/>
        <v>0</v>
      </c>
      <c r="AC353" s="75">
        <f t="shared" si="271"/>
        <v>0</v>
      </c>
      <c r="AD353" s="75">
        <f t="shared" si="272"/>
        <v>0</v>
      </c>
      <c r="AE353" s="75">
        <f t="shared" si="273"/>
        <v>0</v>
      </c>
      <c r="AF353" s="75">
        <f t="shared" ref="AF353:AG353" si="368">IF(V$3="Yes",V353*V$4,0)</f>
        <v>0</v>
      </c>
      <c r="AG353" s="76">
        <f t="shared" si="368"/>
        <v>0</v>
      </c>
      <c r="AH353" s="77">
        <f t="shared" si="275"/>
        <v>0</v>
      </c>
      <c r="AI353" s="78">
        <f t="shared" si="276"/>
        <v>0</v>
      </c>
      <c r="AJ353" s="73">
        <f t="shared" si="277"/>
        <v>-4.2767542378660144</v>
      </c>
    </row>
    <row r="354" spans="1:36" ht="15" x14ac:dyDescent="0.25">
      <c r="A354" s="38" t="s">
        <v>461</v>
      </c>
      <c r="B354" s="62" t="s">
        <v>70</v>
      </c>
      <c r="C354" s="62" t="s">
        <v>186</v>
      </c>
      <c r="D354" s="62"/>
      <c r="E354" s="63">
        <v>84</v>
      </c>
      <c r="F354" s="64">
        <v>14.5</v>
      </c>
      <c r="G354" s="64">
        <v>-0.64367348246914635</v>
      </c>
      <c r="H354" s="64">
        <v>25.6</v>
      </c>
      <c r="I354" s="64">
        <v>-0.63854394141926518</v>
      </c>
      <c r="J354" s="64">
        <v>40.1</v>
      </c>
      <c r="K354" s="64">
        <v>-0.74211101119413114</v>
      </c>
      <c r="L354" s="64">
        <v>2.2000000000000002</v>
      </c>
      <c r="M354" s="64">
        <v>-1.2631623228495112</v>
      </c>
      <c r="N354" s="64">
        <v>111.8</v>
      </c>
      <c r="O354" s="64">
        <v>-1.2599485982735183</v>
      </c>
      <c r="P354" s="64">
        <v>79.2</v>
      </c>
      <c r="Q354" s="64">
        <v>-3.6908398968332118E-2</v>
      </c>
      <c r="R354" s="64">
        <v>51</v>
      </c>
      <c r="S354" s="64">
        <v>-0.32915242783837345</v>
      </c>
      <c r="T354" s="64">
        <v>13.4</v>
      </c>
      <c r="U354" s="64">
        <v>-1.2163171019788264</v>
      </c>
      <c r="V354" s="65">
        <v>0.13</v>
      </c>
      <c r="W354" s="90">
        <v>17</v>
      </c>
      <c r="X354" s="75">
        <f t="shared" si="266"/>
        <v>0</v>
      </c>
      <c r="Y354" s="75">
        <f t="shared" si="267"/>
        <v>0</v>
      </c>
      <c r="Z354" s="75">
        <f t="shared" si="268"/>
        <v>0</v>
      </c>
      <c r="AA354" s="75">
        <f t="shared" si="269"/>
        <v>0</v>
      </c>
      <c r="AB354" s="75">
        <f t="shared" si="270"/>
        <v>0</v>
      </c>
      <c r="AC354" s="75">
        <f t="shared" si="271"/>
        <v>0</v>
      </c>
      <c r="AD354" s="75">
        <f t="shared" si="272"/>
        <v>0</v>
      </c>
      <c r="AE354" s="75">
        <f t="shared" si="273"/>
        <v>0</v>
      </c>
      <c r="AF354" s="75">
        <f t="shared" ref="AF354:AG354" si="369">IF(V$3="Yes",V354*V$4,0)</f>
        <v>0</v>
      </c>
      <c r="AG354" s="76">
        <f t="shared" si="369"/>
        <v>0</v>
      </c>
      <c r="AH354" s="77">
        <f t="shared" si="275"/>
        <v>0</v>
      </c>
      <c r="AI354" s="78">
        <f t="shared" si="276"/>
        <v>0</v>
      </c>
      <c r="AJ354" s="73">
        <f t="shared" si="277"/>
        <v>-4.3254666696693418</v>
      </c>
    </row>
    <row r="355" spans="1:36" ht="15" x14ac:dyDescent="0.25">
      <c r="A355" s="38" t="s">
        <v>540</v>
      </c>
      <c r="B355" s="62" t="s">
        <v>34</v>
      </c>
      <c r="C355" s="62" t="s">
        <v>179</v>
      </c>
      <c r="D355" s="62">
        <v>2</v>
      </c>
      <c r="E355" s="63">
        <v>84</v>
      </c>
      <c r="F355" s="64">
        <v>13.9</v>
      </c>
      <c r="G355" s="64">
        <v>-0.70202969288708361</v>
      </c>
      <c r="H355" s="64">
        <v>24.8</v>
      </c>
      <c r="I355" s="64">
        <v>-0.69605234307949471</v>
      </c>
      <c r="J355" s="64">
        <v>38.799999999999997</v>
      </c>
      <c r="K355" s="64">
        <v>-0.80434579798935568</v>
      </c>
      <c r="L355" s="64">
        <v>9.3000000000000007</v>
      </c>
      <c r="M355" s="64">
        <v>-0.57352938360879779</v>
      </c>
      <c r="N355" s="64">
        <v>121.5</v>
      </c>
      <c r="O355" s="64">
        <v>-1.0776688195303881</v>
      </c>
      <c r="P355" s="64">
        <v>50.4</v>
      </c>
      <c r="Q355" s="64">
        <v>-0.54404500529758026</v>
      </c>
      <c r="R355" s="64">
        <v>34.200000000000003</v>
      </c>
      <c r="S355" s="64">
        <v>-0.73670042434937733</v>
      </c>
      <c r="T355" s="64">
        <v>15.4</v>
      </c>
      <c r="U355" s="64">
        <v>-1.1098247089675293</v>
      </c>
      <c r="V355" s="65">
        <v>0.115</v>
      </c>
      <c r="W355" s="90">
        <v>14.35</v>
      </c>
      <c r="X355" s="75">
        <f t="shared" si="266"/>
        <v>0</v>
      </c>
      <c r="Y355" s="75">
        <f t="shared" si="267"/>
        <v>0</v>
      </c>
      <c r="Z355" s="75">
        <f t="shared" si="268"/>
        <v>0</v>
      </c>
      <c r="AA355" s="75">
        <f t="shared" si="269"/>
        <v>0</v>
      </c>
      <c r="AB355" s="75">
        <f t="shared" si="270"/>
        <v>0</v>
      </c>
      <c r="AC355" s="75">
        <f t="shared" si="271"/>
        <v>0</v>
      </c>
      <c r="AD355" s="75">
        <f t="shared" si="272"/>
        <v>0</v>
      </c>
      <c r="AE355" s="75">
        <f t="shared" si="273"/>
        <v>0</v>
      </c>
      <c r="AF355" s="75">
        <f t="shared" ref="AF355:AG355" si="370">IF(V$3="Yes",V355*V$4,0)</f>
        <v>0</v>
      </c>
      <c r="AG355" s="76">
        <f t="shared" si="370"/>
        <v>0</v>
      </c>
      <c r="AH355" s="77">
        <f t="shared" si="275"/>
        <v>0</v>
      </c>
      <c r="AI355" s="78">
        <f t="shared" si="276"/>
        <v>0</v>
      </c>
      <c r="AJ355" s="73">
        <f t="shared" si="277"/>
        <v>-4.3295070334376149</v>
      </c>
    </row>
    <row r="356" spans="1:36" ht="15" x14ac:dyDescent="0.25">
      <c r="A356" s="38" t="s">
        <v>443</v>
      </c>
      <c r="B356" s="62" t="s">
        <v>30</v>
      </c>
      <c r="C356" s="62" t="s">
        <v>181</v>
      </c>
      <c r="D356" s="62"/>
      <c r="E356" s="63">
        <v>84</v>
      </c>
      <c r="F356" s="64">
        <v>5.3</v>
      </c>
      <c r="G356" s="64">
        <v>-1.5384687088775166</v>
      </c>
      <c r="H356" s="64">
        <v>24.9</v>
      </c>
      <c r="I356" s="64">
        <v>-0.68886379287196597</v>
      </c>
      <c r="J356" s="64">
        <v>30.2</v>
      </c>
      <c r="K356" s="64">
        <v>-1.2160528490962232</v>
      </c>
      <c r="L356" s="64">
        <v>3.7</v>
      </c>
      <c r="M356" s="64">
        <v>-1.1174652230099238</v>
      </c>
      <c r="N356" s="64">
        <v>125.2</v>
      </c>
      <c r="O356" s="64">
        <v>-1.0081394193912563</v>
      </c>
      <c r="P356" s="64">
        <v>24.4</v>
      </c>
      <c r="Q356" s="64">
        <v>-1.0018766637892624</v>
      </c>
      <c r="R356" s="64">
        <v>115.9</v>
      </c>
      <c r="S356" s="64">
        <v>1.2452442967785413</v>
      </c>
      <c r="T356" s="64">
        <v>53.7</v>
      </c>
      <c r="U356" s="64">
        <v>0.9295046171988135</v>
      </c>
      <c r="V356" s="65">
        <v>4.2000000000000003E-2</v>
      </c>
      <c r="W356" s="90">
        <v>21.9</v>
      </c>
      <c r="X356" s="75">
        <f t="shared" si="266"/>
        <v>0</v>
      </c>
      <c r="Y356" s="75">
        <f t="shared" si="267"/>
        <v>0</v>
      </c>
      <c r="Z356" s="75">
        <f t="shared" si="268"/>
        <v>0</v>
      </c>
      <c r="AA356" s="75">
        <f t="shared" si="269"/>
        <v>0</v>
      </c>
      <c r="AB356" s="75">
        <f t="shared" si="270"/>
        <v>0</v>
      </c>
      <c r="AC356" s="75">
        <f t="shared" si="271"/>
        <v>0</v>
      </c>
      <c r="AD356" s="75">
        <f t="shared" si="272"/>
        <v>0</v>
      </c>
      <c r="AE356" s="75">
        <f t="shared" si="273"/>
        <v>0</v>
      </c>
      <c r="AF356" s="75">
        <f t="shared" ref="AF356:AG356" si="371">IF(V$3="Yes",V356*V$4,0)</f>
        <v>0</v>
      </c>
      <c r="AG356" s="76">
        <f t="shared" si="371"/>
        <v>0</v>
      </c>
      <c r="AH356" s="77">
        <f t="shared" si="275"/>
        <v>0</v>
      </c>
      <c r="AI356" s="78">
        <f t="shared" si="276"/>
        <v>0</v>
      </c>
      <c r="AJ356" s="73">
        <f t="shared" si="277"/>
        <v>-4.3994996676490556</v>
      </c>
    </row>
    <row r="357" spans="1:36" ht="15" x14ac:dyDescent="0.25">
      <c r="A357" s="38" t="s">
        <v>509</v>
      </c>
      <c r="B357" s="62" t="s">
        <v>77</v>
      </c>
      <c r="C357" s="62" t="s">
        <v>179</v>
      </c>
      <c r="D357" s="62"/>
      <c r="E357" s="63">
        <v>84</v>
      </c>
      <c r="F357" s="64">
        <v>15.6</v>
      </c>
      <c r="G357" s="64">
        <v>-0.53668709670292802</v>
      </c>
      <c r="H357" s="64">
        <v>29.8</v>
      </c>
      <c r="I357" s="64">
        <v>-0.33662483270306232</v>
      </c>
      <c r="J357" s="64">
        <v>45.3</v>
      </c>
      <c r="K357" s="64">
        <v>-0.49317186401323476</v>
      </c>
      <c r="L357" s="64">
        <v>8.9</v>
      </c>
      <c r="M357" s="64">
        <v>-0.61238194356602116</v>
      </c>
      <c r="N357" s="64">
        <v>111.7</v>
      </c>
      <c r="O357" s="64">
        <v>-1.2618277712502517</v>
      </c>
      <c r="P357" s="64">
        <v>46.4</v>
      </c>
      <c r="Q357" s="64">
        <v>-0.61448064506553124</v>
      </c>
      <c r="R357" s="64">
        <v>18.399999999999999</v>
      </c>
      <c r="S357" s="64">
        <v>-1.1199896115442507</v>
      </c>
      <c r="T357" s="64">
        <v>25.8</v>
      </c>
      <c r="U357" s="64">
        <v>-0.5560642653087835</v>
      </c>
      <c r="V357" s="65">
        <v>0.13900000000000001</v>
      </c>
      <c r="W357" s="90">
        <v>14.5</v>
      </c>
      <c r="X357" s="75">
        <f t="shared" si="266"/>
        <v>0</v>
      </c>
      <c r="Y357" s="75">
        <f t="shared" si="267"/>
        <v>0</v>
      </c>
      <c r="Z357" s="75">
        <f t="shared" si="268"/>
        <v>0</v>
      </c>
      <c r="AA357" s="75">
        <f t="shared" si="269"/>
        <v>0</v>
      </c>
      <c r="AB357" s="75">
        <f t="shared" si="270"/>
        <v>0</v>
      </c>
      <c r="AC357" s="75">
        <f t="shared" si="271"/>
        <v>0</v>
      </c>
      <c r="AD357" s="75">
        <f t="shared" si="272"/>
        <v>0</v>
      </c>
      <c r="AE357" s="75">
        <f t="shared" si="273"/>
        <v>0</v>
      </c>
      <c r="AF357" s="75">
        <f t="shared" ref="AF357:AG357" si="372">IF(V$3="Yes",V357*V$4,0)</f>
        <v>0</v>
      </c>
      <c r="AG357" s="76">
        <f t="shared" si="372"/>
        <v>0</v>
      </c>
      <c r="AH357" s="77">
        <f t="shared" si="275"/>
        <v>0</v>
      </c>
      <c r="AI357" s="78">
        <f t="shared" si="276"/>
        <v>0</v>
      </c>
      <c r="AJ357" s="73">
        <f t="shared" si="277"/>
        <v>-4.4234517791979622</v>
      </c>
    </row>
    <row r="358" spans="1:36" ht="15" x14ac:dyDescent="0.25">
      <c r="A358" s="38" t="s">
        <v>542</v>
      </c>
      <c r="B358" s="62" t="s">
        <v>34</v>
      </c>
      <c r="C358" s="62" t="s">
        <v>196</v>
      </c>
      <c r="D358" s="62">
        <v>2</v>
      </c>
      <c r="E358" s="63">
        <v>84</v>
      </c>
      <c r="F358" s="64">
        <v>14.5</v>
      </c>
      <c r="G358" s="64">
        <v>-0.64367348246914635</v>
      </c>
      <c r="H358" s="64">
        <v>21.8</v>
      </c>
      <c r="I358" s="64">
        <v>-0.9117088493053539</v>
      </c>
      <c r="J358" s="64">
        <v>36.299999999999997</v>
      </c>
      <c r="K358" s="64">
        <v>-0.92402808028786365</v>
      </c>
      <c r="L358" s="64">
        <v>5.2</v>
      </c>
      <c r="M358" s="64">
        <v>-0.97176812317033656</v>
      </c>
      <c r="N358" s="64">
        <v>108.1</v>
      </c>
      <c r="O358" s="64">
        <v>-1.3294779984126506</v>
      </c>
      <c r="P358" s="64">
        <v>69.5</v>
      </c>
      <c r="Q358" s="64">
        <v>-0.20771482540561376</v>
      </c>
      <c r="R358" s="64">
        <v>53.4</v>
      </c>
      <c r="S358" s="64">
        <v>-0.27093128547965861</v>
      </c>
      <c r="T358" s="64">
        <v>29.5</v>
      </c>
      <c r="U358" s="64">
        <v>-0.35905333823788382</v>
      </c>
      <c r="V358" s="65">
        <v>0.13400000000000001</v>
      </c>
      <c r="W358" s="90">
        <v>14.15</v>
      </c>
      <c r="X358" s="75">
        <f t="shared" si="266"/>
        <v>0</v>
      </c>
      <c r="Y358" s="75">
        <f t="shared" si="267"/>
        <v>0</v>
      </c>
      <c r="Z358" s="75">
        <f t="shared" si="268"/>
        <v>0</v>
      </c>
      <c r="AA358" s="75">
        <f t="shared" si="269"/>
        <v>0</v>
      </c>
      <c r="AB358" s="75">
        <f t="shared" si="270"/>
        <v>0</v>
      </c>
      <c r="AC358" s="75">
        <f t="shared" si="271"/>
        <v>0</v>
      </c>
      <c r="AD358" s="75">
        <f t="shared" si="272"/>
        <v>0</v>
      </c>
      <c r="AE358" s="75">
        <f t="shared" si="273"/>
        <v>0</v>
      </c>
      <c r="AF358" s="75">
        <f t="shared" ref="AF358:AG358" si="373">IF(V$3="Yes",V358*V$4,0)</f>
        <v>0</v>
      </c>
      <c r="AG358" s="76">
        <f t="shared" si="373"/>
        <v>0</v>
      </c>
      <c r="AH358" s="77">
        <f t="shared" si="275"/>
        <v>0</v>
      </c>
      <c r="AI358" s="78">
        <f t="shared" si="276"/>
        <v>0</v>
      </c>
      <c r="AJ358" s="73">
        <f t="shared" si="277"/>
        <v>-4.4489541137181812</v>
      </c>
    </row>
    <row r="359" spans="1:36" ht="15" x14ac:dyDescent="0.25">
      <c r="A359" s="38" t="s">
        <v>512</v>
      </c>
      <c r="B359" s="62" t="s">
        <v>43</v>
      </c>
      <c r="C359" s="62" t="s">
        <v>191</v>
      </c>
      <c r="D359" s="62"/>
      <c r="E359" s="63">
        <v>84</v>
      </c>
      <c r="F359" s="64">
        <v>10</v>
      </c>
      <c r="G359" s="64">
        <v>-1.0813450606036754</v>
      </c>
      <c r="H359" s="64">
        <v>20.5</v>
      </c>
      <c r="I359" s="64">
        <v>-1.0051600020032263</v>
      </c>
      <c r="J359" s="64">
        <v>30.6</v>
      </c>
      <c r="K359" s="64">
        <v>-1.1969036839284617</v>
      </c>
      <c r="L359" s="64">
        <v>1.1000000000000001</v>
      </c>
      <c r="M359" s="64">
        <v>-1.3700068627318751</v>
      </c>
      <c r="N359" s="64">
        <v>94.4</v>
      </c>
      <c r="O359" s="64">
        <v>-1.5869246962251125</v>
      </c>
      <c r="P359" s="64">
        <v>139.1</v>
      </c>
      <c r="Q359" s="64">
        <v>1.0178653065567356</v>
      </c>
      <c r="R359" s="64">
        <v>58.6</v>
      </c>
      <c r="S359" s="64">
        <v>-0.14478547703577638</v>
      </c>
      <c r="T359" s="64">
        <v>32.6</v>
      </c>
      <c r="U359" s="64">
        <v>-0.19399012907037277</v>
      </c>
      <c r="V359" s="65">
        <v>0.106</v>
      </c>
      <c r="W359" s="90">
        <v>15.5</v>
      </c>
      <c r="X359" s="75">
        <f t="shared" si="266"/>
        <v>0</v>
      </c>
      <c r="Y359" s="75">
        <f t="shared" si="267"/>
        <v>0</v>
      </c>
      <c r="Z359" s="75">
        <f t="shared" si="268"/>
        <v>0</v>
      </c>
      <c r="AA359" s="75">
        <f t="shared" si="269"/>
        <v>0</v>
      </c>
      <c r="AB359" s="75">
        <f t="shared" si="270"/>
        <v>0</v>
      </c>
      <c r="AC359" s="75">
        <f t="shared" si="271"/>
        <v>0</v>
      </c>
      <c r="AD359" s="75">
        <f t="shared" si="272"/>
        <v>0</v>
      </c>
      <c r="AE359" s="75">
        <f t="shared" si="273"/>
        <v>0</v>
      </c>
      <c r="AF359" s="75">
        <f t="shared" ref="AF359:AG359" si="374">IF(V$3="Yes",V359*V$4,0)</f>
        <v>0</v>
      </c>
      <c r="AG359" s="76">
        <f t="shared" si="374"/>
        <v>0</v>
      </c>
      <c r="AH359" s="77">
        <f t="shared" si="275"/>
        <v>0</v>
      </c>
      <c r="AI359" s="78">
        <f t="shared" si="276"/>
        <v>0</v>
      </c>
      <c r="AJ359" s="73">
        <f t="shared" si="277"/>
        <v>-4.5027999673285812</v>
      </c>
    </row>
    <row r="360" spans="1:36" ht="15" x14ac:dyDescent="0.25">
      <c r="A360" s="38" t="s">
        <v>465</v>
      </c>
      <c r="B360" s="62" t="s">
        <v>30</v>
      </c>
      <c r="C360" s="62" t="s">
        <v>181</v>
      </c>
      <c r="D360" s="62">
        <v>2</v>
      </c>
      <c r="E360" s="63">
        <v>84</v>
      </c>
      <c r="F360" s="64">
        <v>7.2</v>
      </c>
      <c r="G360" s="64">
        <v>-1.353674042554049</v>
      </c>
      <c r="H360" s="64">
        <v>22.8</v>
      </c>
      <c r="I360" s="64">
        <v>-0.83982334723006735</v>
      </c>
      <c r="J360" s="64">
        <v>29.9</v>
      </c>
      <c r="K360" s="64">
        <v>-1.2304147229720444</v>
      </c>
      <c r="L360" s="64">
        <v>8.1</v>
      </c>
      <c r="M360" s="64">
        <v>-0.69008706348046778</v>
      </c>
      <c r="N360" s="64">
        <v>94.4</v>
      </c>
      <c r="O360" s="64">
        <v>-1.5869246962251125</v>
      </c>
      <c r="P360" s="64">
        <v>30.7</v>
      </c>
      <c r="Q360" s="64">
        <v>-0.89094053115473948</v>
      </c>
      <c r="R360" s="64">
        <v>107.8</v>
      </c>
      <c r="S360" s="64">
        <v>1.0487479413178782</v>
      </c>
      <c r="T360" s="64">
        <v>31.6</v>
      </c>
      <c r="U360" s="64">
        <v>-0.24723632557602149</v>
      </c>
      <c r="V360" s="65">
        <v>7.5999999999999998E-2</v>
      </c>
      <c r="W360" s="90">
        <v>17.399999999999999</v>
      </c>
      <c r="X360" s="75">
        <f t="shared" si="266"/>
        <v>0</v>
      </c>
      <c r="Y360" s="75">
        <f t="shared" si="267"/>
        <v>0</v>
      </c>
      <c r="Z360" s="75">
        <f t="shared" si="268"/>
        <v>0</v>
      </c>
      <c r="AA360" s="75">
        <f t="shared" si="269"/>
        <v>0</v>
      </c>
      <c r="AB360" s="75">
        <f t="shared" si="270"/>
        <v>0</v>
      </c>
      <c r="AC360" s="75">
        <f t="shared" si="271"/>
        <v>0</v>
      </c>
      <c r="AD360" s="75">
        <f t="shared" si="272"/>
        <v>0</v>
      </c>
      <c r="AE360" s="75">
        <f t="shared" si="273"/>
        <v>0</v>
      </c>
      <c r="AF360" s="75">
        <f t="shared" ref="AF360:AG360" si="375">IF(V$3="Yes",V360*V$4,0)</f>
        <v>0</v>
      </c>
      <c r="AG360" s="76">
        <f t="shared" si="375"/>
        <v>0</v>
      </c>
      <c r="AH360" s="77">
        <f t="shared" si="275"/>
        <v>0</v>
      </c>
      <c r="AI360" s="78">
        <f t="shared" si="276"/>
        <v>0</v>
      </c>
      <c r="AJ360" s="73">
        <f t="shared" si="277"/>
        <v>-4.5328585909463239</v>
      </c>
    </row>
    <row r="361" spans="1:36" ht="15" x14ac:dyDescent="0.25">
      <c r="A361" s="38" t="s">
        <v>514</v>
      </c>
      <c r="B361" s="62" t="s">
        <v>39</v>
      </c>
      <c r="C361" s="62" t="s">
        <v>179</v>
      </c>
      <c r="D361" s="62">
        <v>2</v>
      </c>
      <c r="E361" s="63">
        <v>84</v>
      </c>
      <c r="F361" s="64">
        <v>16.399999999999999</v>
      </c>
      <c r="G361" s="64">
        <v>-0.45887881614567888</v>
      </c>
      <c r="H361" s="64">
        <v>20.100000000000001</v>
      </c>
      <c r="I361" s="64">
        <v>-1.0339142028333408</v>
      </c>
      <c r="J361" s="64">
        <v>36.6</v>
      </c>
      <c r="K361" s="64">
        <v>-0.90966620641204265</v>
      </c>
      <c r="L361" s="64">
        <v>5.7</v>
      </c>
      <c r="M361" s="64">
        <v>-0.9232024232238073</v>
      </c>
      <c r="N361" s="64">
        <v>150.4</v>
      </c>
      <c r="O361" s="64">
        <v>-0.53458782925446413</v>
      </c>
      <c r="P361" s="64">
        <v>41.1</v>
      </c>
      <c r="Q361" s="64">
        <v>-0.70780786775806648</v>
      </c>
      <c r="R361" s="64">
        <v>26.8</v>
      </c>
      <c r="S361" s="64">
        <v>-0.91621561328874834</v>
      </c>
      <c r="T361" s="64">
        <v>32.1</v>
      </c>
      <c r="U361" s="64">
        <v>-0.22061322732319702</v>
      </c>
      <c r="V361" s="65">
        <v>0.109</v>
      </c>
      <c r="W361" s="90">
        <v>14</v>
      </c>
      <c r="X361" s="75">
        <f t="shared" si="266"/>
        <v>0</v>
      </c>
      <c r="Y361" s="75">
        <f t="shared" si="267"/>
        <v>0</v>
      </c>
      <c r="Z361" s="75">
        <f t="shared" si="268"/>
        <v>0</v>
      </c>
      <c r="AA361" s="75">
        <f t="shared" si="269"/>
        <v>0</v>
      </c>
      <c r="AB361" s="75">
        <f t="shared" si="270"/>
        <v>0</v>
      </c>
      <c r="AC361" s="75">
        <f t="shared" si="271"/>
        <v>0</v>
      </c>
      <c r="AD361" s="75">
        <f t="shared" si="272"/>
        <v>0</v>
      </c>
      <c r="AE361" s="75">
        <f t="shared" si="273"/>
        <v>0</v>
      </c>
      <c r="AF361" s="75">
        <f t="shared" ref="AF361:AG361" si="376">IF(V$3="Yes",V361*V$4,0)</f>
        <v>0</v>
      </c>
      <c r="AG361" s="76">
        <f t="shared" si="376"/>
        <v>0</v>
      </c>
      <c r="AH361" s="77">
        <f t="shared" si="275"/>
        <v>0</v>
      </c>
      <c r="AI361" s="78">
        <f t="shared" si="276"/>
        <v>0</v>
      </c>
      <c r="AJ361" s="73">
        <f t="shared" si="277"/>
        <v>-4.5504125283363734</v>
      </c>
    </row>
    <row r="362" spans="1:36" ht="15" x14ac:dyDescent="0.25">
      <c r="A362" s="38" t="s">
        <v>474</v>
      </c>
      <c r="B362" s="62" t="s">
        <v>66</v>
      </c>
      <c r="C362" s="62" t="s">
        <v>153</v>
      </c>
      <c r="D362" s="62">
        <v>2</v>
      </c>
      <c r="E362" s="63">
        <v>84</v>
      </c>
      <c r="F362" s="64">
        <v>14.7</v>
      </c>
      <c r="G362" s="64">
        <v>-0.62422141232983397</v>
      </c>
      <c r="H362" s="64">
        <v>35.200000000000003</v>
      </c>
      <c r="I362" s="64">
        <v>5.1556878503484317E-2</v>
      </c>
      <c r="J362" s="64">
        <v>49.8</v>
      </c>
      <c r="K362" s="64">
        <v>-0.27774375587592015</v>
      </c>
      <c r="L362" s="64">
        <v>7.3</v>
      </c>
      <c r="M362" s="64">
        <v>-0.76779218339491428</v>
      </c>
      <c r="N362" s="64">
        <v>98.5</v>
      </c>
      <c r="O362" s="64">
        <v>-1.5098786041790471</v>
      </c>
      <c r="P362" s="64">
        <v>21</v>
      </c>
      <c r="Q362" s="64">
        <v>-1.0617469575920209</v>
      </c>
      <c r="R362" s="64">
        <v>36</v>
      </c>
      <c r="S362" s="64">
        <v>-0.69303456758034143</v>
      </c>
      <c r="T362" s="64">
        <v>14.7</v>
      </c>
      <c r="U362" s="64">
        <v>-1.1470970465214831</v>
      </c>
      <c r="V362" s="65">
        <v>0.14899999999999999</v>
      </c>
      <c r="W362" s="90">
        <v>17.95</v>
      </c>
      <c r="X362" s="75">
        <f t="shared" si="266"/>
        <v>0</v>
      </c>
      <c r="Y362" s="75">
        <f t="shared" si="267"/>
        <v>0</v>
      </c>
      <c r="Z362" s="75">
        <f t="shared" si="268"/>
        <v>0</v>
      </c>
      <c r="AA362" s="75">
        <f t="shared" si="269"/>
        <v>0</v>
      </c>
      <c r="AB362" s="75">
        <f t="shared" si="270"/>
        <v>0</v>
      </c>
      <c r="AC362" s="75">
        <f t="shared" si="271"/>
        <v>0</v>
      </c>
      <c r="AD362" s="75">
        <f t="shared" si="272"/>
        <v>0</v>
      </c>
      <c r="AE362" s="75">
        <f t="shared" si="273"/>
        <v>0</v>
      </c>
      <c r="AF362" s="75">
        <f t="shared" ref="AF362:AG362" si="377">IF(V$3="Yes",V362*V$4,0)</f>
        <v>0</v>
      </c>
      <c r="AG362" s="76">
        <f t="shared" si="377"/>
        <v>0</v>
      </c>
      <c r="AH362" s="77">
        <f t="shared" si="275"/>
        <v>0</v>
      </c>
      <c r="AI362" s="78">
        <f t="shared" si="276"/>
        <v>0</v>
      </c>
      <c r="AJ362" s="73">
        <f t="shared" si="277"/>
        <v>-4.5688400536279117</v>
      </c>
    </row>
    <row r="363" spans="1:36" ht="15" x14ac:dyDescent="0.25">
      <c r="A363" s="38" t="s">
        <v>575</v>
      </c>
      <c r="B363" s="62" t="s">
        <v>68</v>
      </c>
      <c r="C363" s="62" t="s">
        <v>186</v>
      </c>
      <c r="D363" s="62">
        <v>2</v>
      </c>
      <c r="E363" s="63">
        <v>84</v>
      </c>
      <c r="F363" s="64">
        <v>15.3</v>
      </c>
      <c r="G363" s="64">
        <v>-0.5658652019118966</v>
      </c>
      <c r="H363" s="64">
        <v>22.8</v>
      </c>
      <c r="I363" s="64">
        <v>-0.83982334723006735</v>
      </c>
      <c r="J363" s="64">
        <v>38</v>
      </c>
      <c r="K363" s="64">
        <v>-0.84264412832487812</v>
      </c>
      <c r="L363" s="64">
        <v>6.6</v>
      </c>
      <c r="M363" s="64">
        <v>-0.83578416332005501</v>
      </c>
      <c r="N363" s="64">
        <v>131.5</v>
      </c>
      <c r="O363" s="64">
        <v>-0.88975152185705819</v>
      </c>
      <c r="P363" s="64">
        <v>33.799999999999997</v>
      </c>
      <c r="Q363" s="64">
        <v>-0.83635291033457737</v>
      </c>
      <c r="R363" s="64">
        <v>39.6</v>
      </c>
      <c r="S363" s="64">
        <v>-0.60570285404226898</v>
      </c>
      <c r="T363" s="64">
        <v>21.7</v>
      </c>
      <c r="U363" s="64">
        <v>-0.7743736709819431</v>
      </c>
      <c r="V363" s="65">
        <v>0.11600000000000001</v>
      </c>
      <c r="W363" s="90">
        <v>14.2</v>
      </c>
      <c r="X363" s="75">
        <f t="shared" si="266"/>
        <v>0</v>
      </c>
      <c r="Y363" s="75">
        <f t="shared" si="267"/>
        <v>0</v>
      </c>
      <c r="Z363" s="75">
        <f t="shared" si="268"/>
        <v>0</v>
      </c>
      <c r="AA363" s="75">
        <f t="shared" si="269"/>
        <v>0</v>
      </c>
      <c r="AB363" s="75">
        <f t="shared" si="270"/>
        <v>0</v>
      </c>
      <c r="AC363" s="75">
        <f t="shared" si="271"/>
        <v>0</v>
      </c>
      <c r="AD363" s="75">
        <f t="shared" si="272"/>
        <v>0</v>
      </c>
      <c r="AE363" s="75">
        <f t="shared" si="273"/>
        <v>0</v>
      </c>
      <c r="AF363" s="75">
        <f t="shared" ref="AF363:AG363" si="378">IF(V$3="Yes",V363*V$4,0)</f>
        <v>0</v>
      </c>
      <c r="AG363" s="76">
        <f t="shared" si="378"/>
        <v>0</v>
      </c>
      <c r="AH363" s="77">
        <f t="shared" si="275"/>
        <v>0</v>
      </c>
      <c r="AI363" s="78">
        <f t="shared" si="276"/>
        <v>0</v>
      </c>
      <c r="AJ363" s="73">
        <f t="shared" si="277"/>
        <v>-4.5692393587814344</v>
      </c>
    </row>
    <row r="364" spans="1:36" ht="15" x14ac:dyDescent="0.25">
      <c r="A364" s="38" t="s">
        <v>576</v>
      </c>
      <c r="B364" s="62" t="s">
        <v>63</v>
      </c>
      <c r="C364" s="62" t="s">
        <v>191</v>
      </c>
      <c r="D364" s="62"/>
      <c r="E364" s="63">
        <v>84</v>
      </c>
      <c r="F364" s="64">
        <v>16.7</v>
      </c>
      <c r="G364" s="64">
        <v>-0.42970071093671014</v>
      </c>
      <c r="H364" s="64">
        <v>19.5</v>
      </c>
      <c r="I364" s="64">
        <v>-1.077045504078513</v>
      </c>
      <c r="J364" s="64">
        <v>36.200000000000003</v>
      </c>
      <c r="K364" s="64">
        <v>-0.92881537157980365</v>
      </c>
      <c r="L364" s="64">
        <v>4.4000000000000004</v>
      </c>
      <c r="M364" s="64">
        <v>-1.0494732430847831</v>
      </c>
      <c r="N364" s="64">
        <v>125.7</v>
      </c>
      <c r="O364" s="64">
        <v>-0.99874355450758967</v>
      </c>
      <c r="P364" s="64">
        <v>69</v>
      </c>
      <c r="Q364" s="64">
        <v>-0.21651928037660745</v>
      </c>
      <c r="R364" s="64">
        <v>33.5</v>
      </c>
      <c r="S364" s="64">
        <v>-0.75368159087066922</v>
      </c>
      <c r="T364" s="64">
        <v>22.9</v>
      </c>
      <c r="U364" s="64">
        <v>-0.71047823517516462</v>
      </c>
      <c r="V364" s="65">
        <v>0.13300000000000001</v>
      </c>
      <c r="W364" s="90">
        <v>13.85</v>
      </c>
      <c r="X364" s="75">
        <f t="shared" si="266"/>
        <v>0</v>
      </c>
      <c r="Y364" s="75">
        <f t="shared" si="267"/>
        <v>0</v>
      </c>
      <c r="Z364" s="75">
        <f t="shared" si="268"/>
        <v>0</v>
      </c>
      <c r="AA364" s="75">
        <f t="shared" si="269"/>
        <v>0</v>
      </c>
      <c r="AB364" s="75">
        <f t="shared" si="270"/>
        <v>0</v>
      </c>
      <c r="AC364" s="75">
        <f t="shared" si="271"/>
        <v>0</v>
      </c>
      <c r="AD364" s="75">
        <f t="shared" si="272"/>
        <v>0</v>
      </c>
      <c r="AE364" s="75">
        <f t="shared" si="273"/>
        <v>0</v>
      </c>
      <c r="AF364" s="75">
        <f t="shared" ref="AF364:AG364" si="379">IF(V$3="Yes",V364*V$4,0)</f>
        <v>0</v>
      </c>
      <c r="AG364" s="76">
        <f t="shared" si="379"/>
        <v>0</v>
      </c>
      <c r="AH364" s="77">
        <f t="shared" si="275"/>
        <v>0</v>
      </c>
      <c r="AI364" s="78">
        <f t="shared" si="276"/>
        <v>0</v>
      </c>
      <c r="AJ364" s="73">
        <f t="shared" si="277"/>
        <v>-4.5760611921322942</v>
      </c>
    </row>
    <row r="365" spans="1:36" ht="15" x14ac:dyDescent="0.25">
      <c r="A365" s="38" t="s">
        <v>517</v>
      </c>
      <c r="B365" s="62" t="s">
        <v>41</v>
      </c>
      <c r="C365" s="62" t="s">
        <v>186</v>
      </c>
      <c r="D365" s="62">
        <v>2</v>
      </c>
      <c r="E365" s="63">
        <v>84</v>
      </c>
      <c r="F365" s="64">
        <v>12.9</v>
      </c>
      <c r="G365" s="64">
        <v>-0.79929004358364553</v>
      </c>
      <c r="H365" s="64">
        <v>23</v>
      </c>
      <c r="I365" s="64">
        <v>-0.82544624681501</v>
      </c>
      <c r="J365" s="64">
        <v>35.9</v>
      </c>
      <c r="K365" s="64">
        <v>-0.94317724545562509</v>
      </c>
      <c r="L365" s="64">
        <v>4.0999999999999996</v>
      </c>
      <c r="M365" s="64">
        <v>-1.0786126630527006</v>
      </c>
      <c r="N365" s="64">
        <v>123.1</v>
      </c>
      <c r="O365" s="64">
        <v>-1.0476020519026554</v>
      </c>
      <c r="P365" s="64">
        <v>85.3</v>
      </c>
      <c r="Q365" s="64">
        <v>7.0505951677793166E-2</v>
      </c>
      <c r="R365" s="64">
        <v>32</v>
      </c>
      <c r="S365" s="64">
        <v>-0.79006980484486622</v>
      </c>
      <c r="T365" s="64">
        <v>36.4</v>
      </c>
      <c r="U365" s="64">
        <v>8.3454176510917872E-3</v>
      </c>
      <c r="V365" s="65">
        <v>0.105</v>
      </c>
      <c r="W365" s="90">
        <v>13.85</v>
      </c>
      <c r="X365" s="75">
        <f t="shared" si="266"/>
        <v>0</v>
      </c>
      <c r="Y365" s="75">
        <f t="shared" si="267"/>
        <v>0</v>
      </c>
      <c r="Z365" s="75">
        <f t="shared" si="268"/>
        <v>0</v>
      </c>
      <c r="AA365" s="75">
        <f t="shared" si="269"/>
        <v>0</v>
      </c>
      <c r="AB365" s="75">
        <f t="shared" si="270"/>
        <v>0</v>
      </c>
      <c r="AC365" s="75">
        <f t="shared" si="271"/>
        <v>0</v>
      </c>
      <c r="AD365" s="75">
        <f t="shared" si="272"/>
        <v>0</v>
      </c>
      <c r="AE365" s="75">
        <f t="shared" si="273"/>
        <v>0</v>
      </c>
      <c r="AF365" s="75">
        <f t="shared" ref="AF365:AG365" si="380">IF(V$3="Yes",V365*V$4,0)</f>
        <v>0</v>
      </c>
      <c r="AG365" s="76">
        <f t="shared" si="380"/>
        <v>0</v>
      </c>
      <c r="AH365" s="77">
        <f t="shared" si="275"/>
        <v>0</v>
      </c>
      <c r="AI365" s="78">
        <f t="shared" si="276"/>
        <v>0</v>
      </c>
      <c r="AJ365" s="73">
        <f t="shared" si="277"/>
        <v>-4.5863487438680117</v>
      </c>
    </row>
    <row r="366" spans="1:36" ht="15" x14ac:dyDescent="0.25">
      <c r="A366" s="38" t="s">
        <v>477</v>
      </c>
      <c r="B366" s="62" t="s">
        <v>70</v>
      </c>
      <c r="C366" s="62" t="s">
        <v>181</v>
      </c>
      <c r="D366" s="62"/>
      <c r="E366" s="63">
        <v>84</v>
      </c>
      <c r="F366" s="64">
        <v>3.4</v>
      </c>
      <c r="G366" s="64">
        <v>-1.7232633752009845</v>
      </c>
      <c r="H366" s="64">
        <v>21.9</v>
      </c>
      <c r="I366" s="64">
        <v>-0.9045202990978255</v>
      </c>
      <c r="J366" s="64">
        <v>25.2</v>
      </c>
      <c r="K366" s="64">
        <v>-1.4554174136932394</v>
      </c>
      <c r="L366" s="64">
        <v>4.4000000000000004</v>
      </c>
      <c r="M366" s="64">
        <v>-1.0494732430847831</v>
      </c>
      <c r="N366" s="64">
        <v>104.4</v>
      </c>
      <c r="O366" s="64">
        <v>-1.3990073985517826</v>
      </c>
      <c r="P366" s="64">
        <v>86.1</v>
      </c>
      <c r="Q366" s="64">
        <v>8.4593079631383461E-2</v>
      </c>
      <c r="R366" s="64">
        <v>96.2</v>
      </c>
      <c r="S366" s="64">
        <v>0.7673457532507566</v>
      </c>
      <c r="T366" s="64">
        <v>34.6</v>
      </c>
      <c r="U366" s="64">
        <v>-8.7497736059075501E-2</v>
      </c>
      <c r="V366" s="65">
        <v>3.2000000000000001E-2</v>
      </c>
      <c r="W366" s="90">
        <v>19.55</v>
      </c>
      <c r="X366" s="75">
        <f t="shared" si="266"/>
        <v>0</v>
      </c>
      <c r="Y366" s="75">
        <f t="shared" si="267"/>
        <v>0</v>
      </c>
      <c r="Z366" s="75">
        <f t="shared" si="268"/>
        <v>0</v>
      </c>
      <c r="AA366" s="75">
        <f t="shared" si="269"/>
        <v>0</v>
      </c>
      <c r="AB366" s="75">
        <f t="shared" si="270"/>
        <v>0</v>
      </c>
      <c r="AC366" s="75">
        <f t="shared" si="271"/>
        <v>0</v>
      </c>
      <c r="AD366" s="75">
        <f t="shared" si="272"/>
        <v>0</v>
      </c>
      <c r="AE366" s="75">
        <f t="shared" si="273"/>
        <v>0</v>
      </c>
      <c r="AF366" s="75">
        <f t="shared" ref="AF366:AG366" si="381">IF(V$3="Yes",V366*V$4,0)</f>
        <v>0</v>
      </c>
      <c r="AG366" s="76">
        <f t="shared" si="381"/>
        <v>0</v>
      </c>
      <c r="AH366" s="77">
        <f t="shared" si="275"/>
        <v>0</v>
      </c>
      <c r="AI366" s="78">
        <f t="shared" si="276"/>
        <v>0</v>
      </c>
      <c r="AJ366" s="73">
        <f t="shared" si="277"/>
        <v>-4.5867930281700264</v>
      </c>
    </row>
    <row r="367" spans="1:36" ht="15" x14ac:dyDescent="0.25">
      <c r="A367" s="38" t="s">
        <v>577</v>
      </c>
      <c r="B367" s="62" t="s">
        <v>79</v>
      </c>
      <c r="C367" s="62" t="s">
        <v>181</v>
      </c>
      <c r="D367" s="62"/>
      <c r="E367" s="63">
        <v>84</v>
      </c>
      <c r="F367" s="64">
        <v>4</v>
      </c>
      <c r="G367" s="64">
        <v>-1.6649071647830473</v>
      </c>
      <c r="H367" s="64">
        <v>17</v>
      </c>
      <c r="I367" s="64">
        <v>-1.2567592592667289</v>
      </c>
      <c r="J367" s="64">
        <v>21</v>
      </c>
      <c r="K367" s="64">
        <v>-1.6564836479547327</v>
      </c>
      <c r="L367" s="64">
        <v>0</v>
      </c>
      <c r="M367" s="64">
        <v>-1.4768514026142392</v>
      </c>
      <c r="N367" s="64">
        <v>75.099999999999994</v>
      </c>
      <c r="O367" s="64">
        <v>-1.9496050807346395</v>
      </c>
      <c r="P367" s="64">
        <v>132.30000000000001</v>
      </c>
      <c r="Q367" s="64">
        <v>0.89812471895121904</v>
      </c>
      <c r="R367" s="64">
        <v>121</v>
      </c>
      <c r="S367" s="64">
        <v>1.3689642242908104</v>
      </c>
      <c r="T367" s="64">
        <v>61.1</v>
      </c>
      <c r="U367" s="64">
        <v>1.3235264713406127</v>
      </c>
      <c r="V367" s="65">
        <v>5.2999999999999999E-2</v>
      </c>
      <c r="W367" s="90">
        <v>21.95</v>
      </c>
      <c r="X367" s="75">
        <f t="shared" si="266"/>
        <v>0</v>
      </c>
      <c r="Y367" s="75">
        <f t="shared" si="267"/>
        <v>0</v>
      </c>
      <c r="Z367" s="75">
        <f t="shared" si="268"/>
        <v>0</v>
      </c>
      <c r="AA367" s="75">
        <f t="shared" si="269"/>
        <v>0</v>
      </c>
      <c r="AB367" s="75">
        <f t="shared" si="270"/>
        <v>0</v>
      </c>
      <c r="AC367" s="75">
        <f t="shared" si="271"/>
        <v>0</v>
      </c>
      <c r="AD367" s="75">
        <f t="shared" si="272"/>
        <v>0</v>
      </c>
      <c r="AE367" s="75">
        <f t="shared" si="273"/>
        <v>0</v>
      </c>
      <c r="AF367" s="75">
        <f t="shared" ref="AF367:AG367" si="382">IF(V$3="Yes",V367*V$4,0)</f>
        <v>0</v>
      </c>
      <c r="AG367" s="76">
        <f t="shared" si="382"/>
        <v>0</v>
      </c>
      <c r="AH367" s="77">
        <f t="shared" si="275"/>
        <v>0</v>
      </c>
      <c r="AI367" s="78">
        <f t="shared" si="276"/>
        <v>0</v>
      </c>
      <c r="AJ367" s="73">
        <f t="shared" si="277"/>
        <v>-4.6219187152205574</v>
      </c>
    </row>
    <row r="368" spans="1:36" ht="15" x14ac:dyDescent="0.25">
      <c r="A368" s="38" t="s">
        <v>578</v>
      </c>
      <c r="B368" s="62" t="s">
        <v>19</v>
      </c>
      <c r="C368" s="62" t="s">
        <v>196</v>
      </c>
      <c r="D368" s="62"/>
      <c r="E368" s="63">
        <v>84</v>
      </c>
      <c r="F368" s="64">
        <v>12.6</v>
      </c>
      <c r="G368" s="64">
        <v>-0.82846814879261421</v>
      </c>
      <c r="H368" s="64">
        <v>20</v>
      </c>
      <c r="I368" s="64">
        <v>-1.0411027530408696</v>
      </c>
      <c r="J368" s="64">
        <v>32.6</v>
      </c>
      <c r="K368" s="64">
        <v>-1.1011578580896553</v>
      </c>
      <c r="L368" s="64">
        <v>3</v>
      </c>
      <c r="M368" s="64">
        <v>-1.1854572029350645</v>
      </c>
      <c r="N368" s="64">
        <v>114.2</v>
      </c>
      <c r="O368" s="64">
        <v>-1.2148484468319189</v>
      </c>
      <c r="P368" s="64">
        <v>99.8</v>
      </c>
      <c r="Q368" s="64">
        <v>0.3258351458366161</v>
      </c>
      <c r="R368" s="64">
        <v>39.4</v>
      </c>
      <c r="S368" s="64">
        <v>-0.61055461590549531</v>
      </c>
      <c r="T368" s="64">
        <v>29.3</v>
      </c>
      <c r="U368" s="64">
        <v>-0.36970257753901342</v>
      </c>
      <c r="V368" s="65">
        <v>0.111</v>
      </c>
      <c r="W368" s="90">
        <v>13.15</v>
      </c>
      <c r="X368" s="75">
        <f t="shared" si="266"/>
        <v>0</v>
      </c>
      <c r="Y368" s="75">
        <f t="shared" si="267"/>
        <v>0</v>
      </c>
      <c r="Z368" s="75">
        <f t="shared" si="268"/>
        <v>0</v>
      </c>
      <c r="AA368" s="75">
        <f t="shared" si="269"/>
        <v>0</v>
      </c>
      <c r="AB368" s="75">
        <f t="shared" si="270"/>
        <v>0</v>
      </c>
      <c r="AC368" s="75">
        <f t="shared" si="271"/>
        <v>0</v>
      </c>
      <c r="AD368" s="75">
        <f t="shared" si="272"/>
        <v>0</v>
      </c>
      <c r="AE368" s="75">
        <f t="shared" si="273"/>
        <v>0</v>
      </c>
      <c r="AF368" s="75">
        <f t="shared" ref="AF368:AG368" si="383">IF(V$3="Yes",V368*V$4,0)</f>
        <v>0</v>
      </c>
      <c r="AG368" s="76">
        <f t="shared" si="383"/>
        <v>0</v>
      </c>
      <c r="AH368" s="77">
        <f t="shared" si="275"/>
        <v>0</v>
      </c>
      <c r="AI368" s="78">
        <f t="shared" si="276"/>
        <v>0</v>
      </c>
      <c r="AJ368" s="73">
        <f t="shared" si="277"/>
        <v>-4.7275166098352264</v>
      </c>
    </row>
    <row r="369" spans="1:36" ht="15" x14ac:dyDescent="0.25">
      <c r="A369" s="38" t="s">
        <v>579</v>
      </c>
      <c r="B369" s="62" t="s">
        <v>83</v>
      </c>
      <c r="C369" s="62" t="s">
        <v>181</v>
      </c>
      <c r="D369" s="62"/>
      <c r="E369" s="63">
        <v>84</v>
      </c>
      <c r="F369" s="64">
        <v>4.8</v>
      </c>
      <c r="G369" s="64">
        <v>-1.5870988842257976</v>
      </c>
      <c r="H369" s="64">
        <v>26.4</v>
      </c>
      <c r="I369" s="64">
        <v>-0.58103553975903621</v>
      </c>
      <c r="J369" s="64">
        <v>31.3</v>
      </c>
      <c r="K369" s="64">
        <v>-1.1633926448848797</v>
      </c>
      <c r="L369" s="64">
        <v>5.6</v>
      </c>
      <c r="M369" s="64">
        <v>-0.9329155632131132</v>
      </c>
      <c r="N369" s="64">
        <v>86.2</v>
      </c>
      <c r="O369" s="64">
        <v>-1.741016880317243</v>
      </c>
      <c r="P369" s="64">
        <v>52.1</v>
      </c>
      <c r="Q369" s="64">
        <v>-0.51410985839620105</v>
      </c>
      <c r="R369" s="64">
        <v>101.2</v>
      </c>
      <c r="S369" s="64">
        <v>0.8886397998314125</v>
      </c>
      <c r="T369" s="64">
        <v>29.5</v>
      </c>
      <c r="U369" s="64">
        <v>-0.35905333823788382</v>
      </c>
      <c r="V369" s="65">
        <v>5.6000000000000001E-2</v>
      </c>
      <c r="W369" s="90">
        <v>19.25</v>
      </c>
      <c r="X369" s="75">
        <f t="shared" si="266"/>
        <v>0</v>
      </c>
      <c r="Y369" s="75">
        <f t="shared" si="267"/>
        <v>0</v>
      </c>
      <c r="Z369" s="75">
        <f t="shared" si="268"/>
        <v>0</v>
      </c>
      <c r="AA369" s="75">
        <f t="shared" si="269"/>
        <v>0</v>
      </c>
      <c r="AB369" s="75">
        <f t="shared" si="270"/>
        <v>0</v>
      </c>
      <c r="AC369" s="75">
        <f t="shared" si="271"/>
        <v>0</v>
      </c>
      <c r="AD369" s="75">
        <f t="shared" si="272"/>
        <v>0</v>
      </c>
      <c r="AE369" s="75">
        <f t="shared" si="273"/>
        <v>0</v>
      </c>
      <c r="AF369" s="75">
        <f t="shared" ref="AF369:AG369" si="384">IF(V$3="Yes",V369*V$4,0)</f>
        <v>0</v>
      </c>
      <c r="AG369" s="76">
        <f t="shared" si="384"/>
        <v>0</v>
      </c>
      <c r="AH369" s="77">
        <f t="shared" si="275"/>
        <v>0</v>
      </c>
      <c r="AI369" s="78">
        <f t="shared" si="276"/>
        <v>0</v>
      </c>
      <c r="AJ369" s="73">
        <f t="shared" si="277"/>
        <v>-4.7569913649673916</v>
      </c>
    </row>
    <row r="370" spans="1:36" ht="15" x14ac:dyDescent="0.25">
      <c r="A370" s="38" t="s">
        <v>580</v>
      </c>
      <c r="B370" s="62" t="s">
        <v>72</v>
      </c>
      <c r="C370" s="62" t="s">
        <v>181</v>
      </c>
      <c r="D370" s="62"/>
      <c r="E370" s="63">
        <v>84</v>
      </c>
      <c r="F370" s="64">
        <v>3.9</v>
      </c>
      <c r="G370" s="64">
        <v>-1.6746331998527035</v>
      </c>
      <c r="H370" s="64">
        <v>22.4</v>
      </c>
      <c r="I370" s="64">
        <v>-0.86857754806018206</v>
      </c>
      <c r="J370" s="64">
        <v>26.3</v>
      </c>
      <c r="K370" s="64">
        <v>-1.4027572094818956</v>
      </c>
      <c r="L370" s="64">
        <v>0</v>
      </c>
      <c r="M370" s="64">
        <v>-1.4768514026142392</v>
      </c>
      <c r="N370" s="64">
        <v>122.1</v>
      </c>
      <c r="O370" s="64">
        <v>-1.0663937816699887</v>
      </c>
      <c r="P370" s="64">
        <v>26.3</v>
      </c>
      <c r="Q370" s="64">
        <v>-0.96841973489948563</v>
      </c>
      <c r="R370" s="64">
        <v>134.6</v>
      </c>
      <c r="S370" s="64">
        <v>1.6988840309901947</v>
      </c>
      <c r="T370" s="64">
        <v>10.4</v>
      </c>
      <c r="U370" s="64">
        <v>-1.3760556914957724</v>
      </c>
      <c r="V370" s="65">
        <v>3.2000000000000001E-2</v>
      </c>
      <c r="W370" s="90">
        <v>21.4</v>
      </c>
      <c r="X370" s="75">
        <f t="shared" si="266"/>
        <v>0</v>
      </c>
      <c r="Y370" s="75">
        <f t="shared" si="267"/>
        <v>0</v>
      </c>
      <c r="Z370" s="75">
        <f t="shared" si="268"/>
        <v>0</v>
      </c>
      <c r="AA370" s="75">
        <f t="shared" si="269"/>
        <v>0</v>
      </c>
      <c r="AB370" s="75">
        <f t="shared" si="270"/>
        <v>0</v>
      </c>
      <c r="AC370" s="75">
        <f t="shared" si="271"/>
        <v>0</v>
      </c>
      <c r="AD370" s="75">
        <f t="shared" si="272"/>
        <v>0</v>
      </c>
      <c r="AE370" s="75">
        <f t="shared" si="273"/>
        <v>0</v>
      </c>
      <c r="AF370" s="75">
        <f t="shared" ref="AF370:AG370" si="385">IF(V$3="Yes",V370*V$4,0)</f>
        <v>0</v>
      </c>
      <c r="AG370" s="76">
        <f t="shared" si="385"/>
        <v>0</v>
      </c>
      <c r="AH370" s="77">
        <f t="shared" si="275"/>
        <v>0</v>
      </c>
      <c r="AI370" s="78">
        <f t="shared" si="276"/>
        <v>0</v>
      </c>
      <c r="AJ370" s="73">
        <f t="shared" si="277"/>
        <v>-4.7441865259621707</v>
      </c>
    </row>
    <row r="371" spans="1:36" ht="15" x14ac:dyDescent="0.25">
      <c r="A371" s="38" t="s">
        <v>581</v>
      </c>
      <c r="B371" s="62" t="s">
        <v>93</v>
      </c>
      <c r="C371" s="62" t="s">
        <v>153</v>
      </c>
      <c r="D371" s="62"/>
      <c r="E371" s="63">
        <v>84</v>
      </c>
      <c r="F371" s="64">
        <v>7.4</v>
      </c>
      <c r="G371" s="64">
        <v>-1.3342219724147364</v>
      </c>
      <c r="H371" s="64">
        <v>17.2</v>
      </c>
      <c r="I371" s="64">
        <v>-1.2423821588516715</v>
      </c>
      <c r="J371" s="64">
        <v>24.6</v>
      </c>
      <c r="K371" s="64">
        <v>-1.4841411614448812</v>
      </c>
      <c r="L371" s="64">
        <v>0</v>
      </c>
      <c r="M371" s="64">
        <v>-1.4768514026142392</v>
      </c>
      <c r="N371" s="64">
        <v>86.4</v>
      </c>
      <c r="O371" s="64">
        <v>-1.7372585343637763</v>
      </c>
      <c r="P371" s="64">
        <v>134.69999999999999</v>
      </c>
      <c r="Q371" s="64">
        <v>0.94038610281198942</v>
      </c>
      <c r="R371" s="64">
        <v>73.8</v>
      </c>
      <c r="S371" s="64">
        <v>0.22394842456941794</v>
      </c>
      <c r="T371" s="64">
        <v>42.6</v>
      </c>
      <c r="U371" s="64">
        <v>0.33847183598611319</v>
      </c>
      <c r="V371" s="65">
        <v>8.5999999999999993E-2</v>
      </c>
      <c r="W371" s="90">
        <v>14.8</v>
      </c>
      <c r="X371" s="75">
        <f t="shared" si="266"/>
        <v>0</v>
      </c>
      <c r="Y371" s="75">
        <f t="shared" si="267"/>
        <v>0</v>
      </c>
      <c r="Z371" s="75">
        <f t="shared" si="268"/>
        <v>0</v>
      </c>
      <c r="AA371" s="75">
        <f t="shared" si="269"/>
        <v>0</v>
      </c>
      <c r="AB371" s="75">
        <f t="shared" si="270"/>
        <v>0</v>
      </c>
      <c r="AC371" s="75">
        <f t="shared" si="271"/>
        <v>0</v>
      </c>
      <c r="AD371" s="75">
        <f t="shared" si="272"/>
        <v>0</v>
      </c>
      <c r="AE371" s="75">
        <f t="shared" si="273"/>
        <v>0</v>
      </c>
      <c r="AF371" s="75">
        <f t="shared" ref="AF371:AG371" si="386">IF(V$3="Yes",V371*V$4,0)</f>
        <v>0</v>
      </c>
      <c r="AG371" s="76">
        <f t="shared" si="386"/>
        <v>0</v>
      </c>
      <c r="AH371" s="77">
        <f t="shared" si="275"/>
        <v>0</v>
      </c>
      <c r="AI371" s="78">
        <f t="shared" si="276"/>
        <v>0</v>
      </c>
      <c r="AJ371" s="73">
        <f t="shared" si="277"/>
        <v>-5.0239203311040548</v>
      </c>
    </row>
    <row r="372" spans="1:36" ht="15" x14ac:dyDescent="0.25">
      <c r="A372" s="38" t="s">
        <v>522</v>
      </c>
      <c r="B372" s="62" t="s">
        <v>30</v>
      </c>
      <c r="C372" s="62" t="s">
        <v>183</v>
      </c>
      <c r="D372" s="62">
        <v>2</v>
      </c>
      <c r="E372" s="63">
        <v>84</v>
      </c>
      <c r="F372" s="64">
        <v>17.5</v>
      </c>
      <c r="G372" s="64">
        <v>-0.35189243037946011</v>
      </c>
      <c r="H372" s="64">
        <v>24.2</v>
      </c>
      <c r="I372" s="64">
        <v>-0.73918364432466654</v>
      </c>
      <c r="J372" s="64">
        <v>41.7</v>
      </c>
      <c r="K372" s="64">
        <v>-0.66551435052308627</v>
      </c>
      <c r="L372" s="64">
        <v>7.8</v>
      </c>
      <c r="M372" s="64">
        <v>-0.71922648344838513</v>
      </c>
      <c r="N372" s="64">
        <v>99.2</v>
      </c>
      <c r="O372" s="64">
        <v>-1.4967243933419141</v>
      </c>
      <c r="P372" s="64">
        <v>25.5</v>
      </c>
      <c r="Q372" s="64">
        <v>-0.98250686285307598</v>
      </c>
      <c r="R372" s="64">
        <v>29.7</v>
      </c>
      <c r="S372" s="64">
        <v>-0.845865066271968</v>
      </c>
      <c r="T372" s="64">
        <v>14.3</v>
      </c>
      <c r="U372" s="64">
        <v>-1.1683955251237428</v>
      </c>
      <c r="V372" s="65">
        <v>0.17699999999999999</v>
      </c>
      <c r="W372" s="90">
        <v>15.9</v>
      </c>
      <c r="X372" s="75">
        <f t="shared" si="266"/>
        <v>0</v>
      </c>
      <c r="Y372" s="75">
        <f t="shared" si="267"/>
        <v>0</v>
      </c>
      <c r="Z372" s="75">
        <f t="shared" si="268"/>
        <v>0</v>
      </c>
      <c r="AA372" s="75">
        <f t="shared" si="269"/>
        <v>0</v>
      </c>
      <c r="AB372" s="75">
        <f t="shared" si="270"/>
        <v>0</v>
      </c>
      <c r="AC372" s="75">
        <f t="shared" si="271"/>
        <v>0</v>
      </c>
      <c r="AD372" s="75">
        <f t="shared" si="272"/>
        <v>0</v>
      </c>
      <c r="AE372" s="75">
        <f t="shared" si="273"/>
        <v>0</v>
      </c>
      <c r="AF372" s="75">
        <f t="shared" ref="AF372:AG372" si="387">IF(V$3="Yes",V372*V$4,0)</f>
        <v>0</v>
      </c>
      <c r="AG372" s="76">
        <f t="shared" si="387"/>
        <v>0</v>
      </c>
      <c r="AH372" s="77">
        <f t="shared" si="275"/>
        <v>0</v>
      </c>
      <c r="AI372" s="78">
        <f t="shared" si="276"/>
        <v>0</v>
      </c>
      <c r="AJ372" s="73">
        <f t="shared" si="277"/>
        <v>-5.0596735790897505</v>
      </c>
    </row>
    <row r="373" spans="1:36" ht="15" x14ac:dyDescent="0.25">
      <c r="A373" s="38" t="s">
        <v>555</v>
      </c>
      <c r="B373" s="62" t="s">
        <v>93</v>
      </c>
      <c r="C373" s="62" t="s">
        <v>191</v>
      </c>
      <c r="D373" s="62">
        <v>2</v>
      </c>
      <c r="E373" s="63">
        <v>84</v>
      </c>
      <c r="F373" s="64">
        <v>13.7</v>
      </c>
      <c r="G373" s="64">
        <v>-0.72148176302639599</v>
      </c>
      <c r="H373" s="64">
        <v>21.1</v>
      </c>
      <c r="I373" s="64">
        <v>-0.96202870075805447</v>
      </c>
      <c r="J373" s="64">
        <v>34.9</v>
      </c>
      <c r="K373" s="64">
        <v>-0.99105015837502819</v>
      </c>
      <c r="L373" s="64">
        <v>6</v>
      </c>
      <c r="M373" s="64">
        <v>-0.89406300325589005</v>
      </c>
      <c r="N373" s="64">
        <v>150.9</v>
      </c>
      <c r="O373" s="64">
        <v>-0.52519196437079818</v>
      </c>
      <c r="P373" s="64">
        <v>25.7</v>
      </c>
      <c r="Q373" s="64">
        <v>-0.97898508086467839</v>
      </c>
      <c r="R373" s="64">
        <v>21.4</v>
      </c>
      <c r="S373" s="64">
        <v>-1.0472131835958569</v>
      </c>
      <c r="T373" s="64">
        <v>37.5</v>
      </c>
      <c r="U373" s="64">
        <v>6.6916233807305603E-2</v>
      </c>
      <c r="V373" s="65">
        <v>9.0999999999999998E-2</v>
      </c>
      <c r="W373" s="90">
        <v>14.05</v>
      </c>
      <c r="X373" s="75">
        <f t="shared" si="266"/>
        <v>0</v>
      </c>
      <c r="Y373" s="75">
        <f t="shared" si="267"/>
        <v>0</v>
      </c>
      <c r="Z373" s="75">
        <f t="shared" si="268"/>
        <v>0</v>
      </c>
      <c r="AA373" s="75">
        <f t="shared" si="269"/>
        <v>0</v>
      </c>
      <c r="AB373" s="75">
        <f t="shared" si="270"/>
        <v>0</v>
      </c>
      <c r="AC373" s="75">
        <f t="shared" si="271"/>
        <v>0</v>
      </c>
      <c r="AD373" s="75">
        <f t="shared" si="272"/>
        <v>0</v>
      </c>
      <c r="AE373" s="75">
        <f t="shared" si="273"/>
        <v>0</v>
      </c>
      <c r="AF373" s="75">
        <f t="shared" ref="AF373:AG373" si="388">IF(V$3="Yes",V373*V$4,0)</f>
        <v>0</v>
      </c>
      <c r="AG373" s="76">
        <f t="shared" si="388"/>
        <v>0</v>
      </c>
      <c r="AH373" s="77">
        <f t="shared" si="275"/>
        <v>0</v>
      </c>
      <c r="AI373" s="78">
        <f t="shared" si="276"/>
        <v>0</v>
      </c>
      <c r="AJ373" s="73">
        <f t="shared" si="277"/>
        <v>-5.0878983460538496</v>
      </c>
    </row>
    <row r="374" spans="1:36" ht="15" x14ac:dyDescent="0.25">
      <c r="A374" s="38" t="s">
        <v>582</v>
      </c>
      <c r="B374" s="62" t="s">
        <v>49</v>
      </c>
      <c r="C374" s="62" t="s">
        <v>179</v>
      </c>
      <c r="D374" s="62"/>
      <c r="E374" s="63">
        <v>84</v>
      </c>
      <c r="F374" s="64">
        <v>13.6</v>
      </c>
      <c r="G374" s="64">
        <v>-0.73120779809605208</v>
      </c>
      <c r="H374" s="64">
        <v>21.2</v>
      </c>
      <c r="I374" s="64">
        <v>-0.95484015055052573</v>
      </c>
      <c r="J374" s="64">
        <v>34.799999999999997</v>
      </c>
      <c r="K374" s="64">
        <v>-0.99583744966696852</v>
      </c>
      <c r="L374" s="64">
        <v>6.3</v>
      </c>
      <c r="M374" s="64">
        <v>-0.86492358328797248</v>
      </c>
      <c r="N374" s="64">
        <v>106.9</v>
      </c>
      <c r="O374" s="64">
        <v>-1.3520280741334498</v>
      </c>
      <c r="P374" s="64">
        <v>68.599999999999994</v>
      </c>
      <c r="Q374" s="64">
        <v>-0.2235628443534026</v>
      </c>
      <c r="R374" s="64">
        <v>22.6</v>
      </c>
      <c r="S374" s="64">
        <v>-1.0181026124164994</v>
      </c>
      <c r="T374" s="64">
        <v>17.5</v>
      </c>
      <c r="U374" s="64">
        <v>-0.99800769630566699</v>
      </c>
      <c r="V374" s="65">
        <v>0.127</v>
      </c>
      <c r="W374" s="90">
        <v>14.65</v>
      </c>
      <c r="X374" s="75">
        <f t="shared" si="266"/>
        <v>0</v>
      </c>
      <c r="Y374" s="75">
        <f t="shared" si="267"/>
        <v>0</v>
      </c>
      <c r="Z374" s="75">
        <f t="shared" si="268"/>
        <v>0</v>
      </c>
      <c r="AA374" s="75">
        <f t="shared" si="269"/>
        <v>0</v>
      </c>
      <c r="AB374" s="75">
        <f t="shared" si="270"/>
        <v>0</v>
      </c>
      <c r="AC374" s="75">
        <f t="shared" si="271"/>
        <v>0</v>
      </c>
      <c r="AD374" s="75">
        <f t="shared" si="272"/>
        <v>0</v>
      </c>
      <c r="AE374" s="75">
        <f t="shared" si="273"/>
        <v>0</v>
      </c>
      <c r="AF374" s="75">
        <f t="shared" ref="AF374:AG374" si="389">IF(V$3="Yes",V374*V$4,0)</f>
        <v>0</v>
      </c>
      <c r="AG374" s="76">
        <f t="shared" si="389"/>
        <v>0</v>
      </c>
      <c r="AH374" s="77">
        <f t="shared" si="275"/>
        <v>0</v>
      </c>
      <c r="AI374" s="78">
        <f t="shared" si="276"/>
        <v>0</v>
      </c>
      <c r="AJ374" s="73">
        <f t="shared" si="277"/>
        <v>-5.1801116552993145</v>
      </c>
    </row>
    <row r="375" spans="1:36" ht="15" x14ac:dyDescent="0.25">
      <c r="A375" s="38" t="s">
        <v>501</v>
      </c>
      <c r="B375" s="62" t="s">
        <v>51</v>
      </c>
      <c r="C375" s="62" t="s">
        <v>181</v>
      </c>
      <c r="D375" s="62"/>
      <c r="E375" s="63">
        <v>84</v>
      </c>
      <c r="F375" s="64">
        <v>2.8</v>
      </c>
      <c r="G375" s="64">
        <v>-1.7816195856189216</v>
      </c>
      <c r="H375" s="64">
        <v>17.399999999999999</v>
      </c>
      <c r="I375" s="64">
        <v>-1.2280050584366144</v>
      </c>
      <c r="J375" s="64">
        <v>20.2</v>
      </c>
      <c r="K375" s="64">
        <v>-1.6947819782902556</v>
      </c>
      <c r="L375" s="64">
        <v>0</v>
      </c>
      <c r="M375" s="64">
        <v>-1.4768514026142392</v>
      </c>
      <c r="N375" s="64">
        <v>59.4</v>
      </c>
      <c r="O375" s="64">
        <v>-2.2446352380817678</v>
      </c>
      <c r="P375" s="64">
        <v>31.2</v>
      </c>
      <c r="Q375" s="64">
        <v>-0.88213607618374557</v>
      </c>
      <c r="R375" s="64">
        <v>187.4</v>
      </c>
      <c r="S375" s="64">
        <v>2.9797491628819217</v>
      </c>
      <c r="T375" s="64">
        <v>30</v>
      </c>
      <c r="U375" s="64">
        <v>-0.33243023998505938</v>
      </c>
      <c r="V375" s="65">
        <v>4.7E-2</v>
      </c>
      <c r="W375" s="90">
        <v>19.649999999999999</v>
      </c>
      <c r="X375" s="75">
        <f t="shared" si="266"/>
        <v>0</v>
      </c>
      <c r="Y375" s="75">
        <f t="shared" si="267"/>
        <v>0</v>
      </c>
      <c r="Z375" s="75">
        <f t="shared" si="268"/>
        <v>0</v>
      </c>
      <c r="AA375" s="75">
        <f t="shared" si="269"/>
        <v>0</v>
      </c>
      <c r="AB375" s="75">
        <f t="shared" si="270"/>
        <v>0</v>
      </c>
      <c r="AC375" s="75">
        <f t="shared" si="271"/>
        <v>0</v>
      </c>
      <c r="AD375" s="75">
        <f t="shared" si="272"/>
        <v>0</v>
      </c>
      <c r="AE375" s="75">
        <f t="shared" si="273"/>
        <v>0</v>
      </c>
      <c r="AF375" s="75">
        <f t="shared" ref="AF375:AG375" si="390">IF(V$3="Yes",V375*V$4,0)</f>
        <v>0</v>
      </c>
      <c r="AG375" s="76">
        <f t="shared" si="390"/>
        <v>0</v>
      </c>
      <c r="AH375" s="77">
        <f t="shared" si="275"/>
        <v>0</v>
      </c>
      <c r="AI375" s="78">
        <f t="shared" si="276"/>
        <v>0</v>
      </c>
      <c r="AJ375" s="73">
        <f t="shared" si="277"/>
        <v>-5.1691066055464994</v>
      </c>
    </row>
    <row r="376" spans="1:36" ht="15" x14ac:dyDescent="0.25">
      <c r="A376" s="38" t="s">
        <v>583</v>
      </c>
      <c r="B376" s="62" t="s">
        <v>28</v>
      </c>
      <c r="C376" s="62" t="s">
        <v>183</v>
      </c>
      <c r="D376" s="62"/>
      <c r="E376" s="63">
        <v>84</v>
      </c>
      <c r="F376" s="64">
        <v>11.7</v>
      </c>
      <c r="G376" s="64">
        <v>-0.91600246441951982</v>
      </c>
      <c r="H376" s="64">
        <v>22.9</v>
      </c>
      <c r="I376" s="64">
        <v>-0.83263479702253884</v>
      </c>
      <c r="J376" s="64">
        <v>34.6</v>
      </c>
      <c r="K376" s="64">
        <v>-1.0054120322508489</v>
      </c>
      <c r="L376" s="64">
        <v>2.7</v>
      </c>
      <c r="M376" s="64">
        <v>-1.2145966229029821</v>
      </c>
      <c r="N376" s="64">
        <v>107</v>
      </c>
      <c r="O376" s="64">
        <v>-1.3501489011567167</v>
      </c>
      <c r="P376" s="64">
        <v>77.099999999999994</v>
      </c>
      <c r="Q376" s="64">
        <v>-7.3887109846506663E-2</v>
      </c>
      <c r="R376" s="64">
        <v>35.799999999999997</v>
      </c>
      <c r="S376" s="64">
        <v>-0.69788632944356754</v>
      </c>
      <c r="T376" s="64">
        <v>25.1</v>
      </c>
      <c r="U376" s="64">
        <v>-0.59333660286273759</v>
      </c>
      <c r="V376" s="65">
        <v>0.109</v>
      </c>
      <c r="W376" s="90">
        <v>16.2</v>
      </c>
      <c r="X376" s="75">
        <f t="shared" si="266"/>
        <v>0</v>
      </c>
      <c r="Y376" s="75">
        <f t="shared" si="267"/>
        <v>0</v>
      </c>
      <c r="Z376" s="75">
        <f t="shared" si="268"/>
        <v>0</v>
      </c>
      <c r="AA376" s="75">
        <f t="shared" si="269"/>
        <v>0</v>
      </c>
      <c r="AB376" s="75">
        <f t="shared" si="270"/>
        <v>0</v>
      </c>
      <c r="AC376" s="75">
        <f t="shared" si="271"/>
        <v>0</v>
      </c>
      <c r="AD376" s="75">
        <f t="shared" si="272"/>
        <v>0</v>
      </c>
      <c r="AE376" s="75">
        <f t="shared" si="273"/>
        <v>0</v>
      </c>
      <c r="AF376" s="75">
        <f t="shared" ref="AF376:AG376" si="391">IF(V$3="Yes",V376*V$4,0)</f>
        <v>0</v>
      </c>
      <c r="AG376" s="76">
        <f t="shared" si="391"/>
        <v>0</v>
      </c>
      <c r="AH376" s="77">
        <f t="shared" si="275"/>
        <v>0</v>
      </c>
      <c r="AI376" s="78">
        <f t="shared" si="276"/>
        <v>0</v>
      </c>
      <c r="AJ376" s="73">
        <f t="shared" si="277"/>
        <v>-5.2210387895950747</v>
      </c>
    </row>
    <row r="377" spans="1:36" ht="15" x14ac:dyDescent="0.25">
      <c r="A377" s="38" t="s">
        <v>524</v>
      </c>
      <c r="B377" s="62" t="s">
        <v>74</v>
      </c>
      <c r="C377" s="62" t="s">
        <v>181</v>
      </c>
      <c r="D377" s="62">
        <v>2</v>
      </c>
      <c r="E377" s="63">
        <v>84</v>
      </c>
      <c r="F377" s="64">
        <v>7.6</v>
      </c>
      <c r="G377" s="64">
        <v>-1.3147699022754242</v>
      </c>
      <c r="H377" s="64">
        <v>22.2</v>
      </c>
      <c r="I377" s="64">
        <v>-0.88295464847523941</v>
      </c>
      <c r="J377" s="64">
        <v>29.8</v>
      </c>
      <c r="K377" s="64">
        <v>-1.2352020142639843</v>
      </c>
      <c r="L377" s="64">
        <v>9.5</v>
      </c>
      <c r="M377" s="64">
        <v>-0.55410310363018622</v>
      </c>
      <c r="N377" s="64">
        <v>90.7</v>
      </c>
      <c r="O377" s="64">
        <v>-1.6564540963642447</v>
      </c>
      <c r="P377" s="64">
        <v>27.2</v>
      </c>
      <c r="Q377" s="64">
        <v>-0.95257171595169654</v>
      </c>
      <c r="R377" s="64">
        <v>70.900000000000006</v>
      </c>
      <c r="S377" s="64">
        <v>0.15359787755263779</v>
      </c>
      <c r="T377" s="64">
        <v>24.9</v>
      </c>
      <c r="U377" s="64">
        <v>-0.6039858421638673</v>
      </c>
      <c r="V377" s="65">
        <v>8.4000000000000005E-2</v>
      </c>
      <c r="W377" s="90">
        <v>16.649999999999999</v>
      </c>
      <c r="X377" s="75">
        <f t="shared" si="266"/>
        <v>0</v>
      </c>
      <c r="Y377" s="75">
        <f t="shared" si="267"/>
        <v>0</v>
      </c>
      <c r="Z377" s="75">
        <f t="shared" si="268"/>
        <v>0</v>
      </c>
      <c r="AA377" s="75">
        <f t="shared" si="269"/>
        <v>0</v>
      </c>
      <c r="AB377" s="75">
        <f t="shared" si="270"/>
        <v>0</v>
      </c>
      <c r="AC377" s="75">
        <f t="shared" si="271"/>
        <v>0</v>
      </c>
      <c r="AD377" s="75">
        <f t="shared" si="272"/>
        <v>0</v>
      </c>
      <c r="AE377" s="75">
        <f t="shared" si="273"/>
        <v>0</v>
      </c>
      <c r="AF377" s="75">
        <f t="shared" ref="AF377:AG377" si="392">IF(V$3="Yes",V377*V$4,0)</f>
        <v>0</v>
      </c>
      <c r="AG377" s="76">
        <f t="shared" si="392"/>
        <v>0</v>
      </c>
      <c r="AH377" s="77">
        <f t="shared" si="275"/>
        <v>0</v>
      </c>
      <c r="AI377" s="78">
        <f t="shared" si="276"/>
        <v>0</v>
      </c>
      <c r="AJ377" s="73">
        <f t="shared" si="277"/>
        <v>-5.3142455058948084</v>
      </c>
    </row>
    <row r="378" spans="1:36" ht="15" x14ac:dyDescent="0.25">
      <c r="A378" s="38" t="s">
        <v>545</v>
      </c>
      <c r="B378" s="62" t="s">
        <v>66</v>
      </c>
      <c r="C378" s="62" t="s">
        <v>153</v>
      </c>
      <c r="D378" s="62">
        <v>2</v>
      </c>
      <c r="E378" s="63">
        <v>84</v>
      </c>
      <c r="F378" s="64">
        <v>14</v>
      </c>
      <c r="G378" s="64">
        <v>-0.69230365781742742</v>
      </c>
      <c r="H378" s="64">
        <v>26</v>
      </c>
      <c r="I378" s="64">
        <v>-0.6097897405891507</v>
      </c>
      <c r="J378" s="64">
        <v>40</v>
      </c>
      <c r="K378" s="64">
        <v>-0.74689830248607181</v>
      </c>
      <c r="L378" s="64">
        <v>7.5</v>
      </c>
      <c r="M378" s="64">
        <v>-0.74836590341630271</v>
      </c>
      <c r="N378" s="64">
        <v>94.9</v>
      </c>
      <c r="O378" s="64">
        <v>-1.5775288313414459</v>
      </c>
      <c r="P378" s="64">
        <v>14.3</v>
      </c>
      <c r="Q378" s="64">
        <v>-1.1797266542033389</v>
      </c>
      <c r="R378" s="64">
        <v>39.299999999999997</v>
      </c>
      <c r="S378" s="64">
        <v>-0.61298049683710865</v>
      </c>
      <c r="T378" s="64">
        <v>23.2</v>
      </c>
      <c r="U378" s="64">
        <v>-0.69450437622346994</v>
      </c>
      <c r="V378" s="65">
        <v>0.14699999999999999</v>
      </c>
      <c r="W378" s="90">
        <v>14.25</v>
      </c>
      <c r="X378" s="75">
        <f t="shared" si="266"/>
        <v>0</v>
      </c>
      <c r="Y378" s="75">
        <f t="shared" si="267"/>
        <v>0</v>
      </c>
      <c r="Z378" s="75">
        <f t="shared" si="268"/>
        <v>0</v>
      </c>
      <c r="AA378" s="75">
        <f t="shared" si="269"/>
        <v>0</v>
      </c>
      <c r="AB378" s="75">
        <f t="shared" si="270"/>
        <v>0</v>
      </c>
      <c r="AC378" s="75">
        <f t="shared" si="271"/>
        <v>0</v>
      </c>
      <c r="AD378" s="75">
        <f t="shared" si="272"/>
        <v>0</v>
      </c>
      <c r="AE378" s="75">
        <f t="shared" si="273"/>
        <v>0</v>
      </c>
      <c r="AF378" s="75">
        <f t="shared" ref="AF378:AG378" si="393">IF(V$3="Yes",V378*V$4,0)</f>
        <v>0</v>
      </c>
      <c r="AG378" s="76">
        <f t="shared" si="393"/>
        <v>0</v>
      </c>
      <c r="AH378" s="77">
        <f t="shared" si="275"/>
        <v>0</v>
      </c>
      <c r="AI378" s="78">
        <f t="shared" si="276"/>
        <v>0</v>
      </c>
      <c r="AJ378" s="73">
        <f t="shared" si="277"/>
        <v>-5.3854915252241025</v>
      </c>
    </row>
    <row r="379" spans="1:36" ht="15" x14ac:dyDescent="0.25">
      <c r="A379" s="38" t="s">
        <v>584</v>
      </c>
      <c r="B379" s="62" t="s">
        <v>45</v>
      </c>
      <c r="C379" s="62" t="s">
        <v>153</v>
      </c>
      <c r="D379" s="62"/>
      <c r="E379" s="63">
        <v>84</v>
      </c>
      <c r="F379" s="64">
        <v>10.8</v>
      </c>
      <c r="G379" s="64">
        <v>-1.0035367800464257</v>
      </c>
      <c r="H379" s="64">
        <v>16</v>
      </c>
      <c r="I379" s="64">
        <v>-1.3286447613420151</v>
      </c>
      <c r="J379" s="64">
        <v>26.8</v>
      </c>
      <c r="K379" s="64">
        <v>-1.3788207530221939</v>
      </c>
      <c r="L379" s="64">
        <v>1.9</v>
      </c>
      <c r="M379" s="64">
        <v>-1.2923017428174286</v>
      </c>
      <c r="N379" s="64">
        <v>110.2</v>
      </c>
      <c r="O379" s="64">
        <v>-1.2900153659012512</v>
      </c>
      <c r="P379" s="64">
        <v>58.8</v>
      </c>
      <c r="Q379" s="64">
        <v>-0.39613016178488286</v>
      </c>
      <c r="R379" s="64">
        <v>68.8</v>
      </c>
      <c r="S379" s="64">
        <v>0.10265437798876198</v>
      </c>
      <c r="T379" s="64">
        <v>32.6</v>
      </c>
      <c r="U379" s="64">
        <v>-0.19399012907037277</v>
      </c>
      <c r="V379" s="65">
        <v>9.8000000000000004E-2</v>
      </c>
      <c r="W379" s="90">
        <v>14.95</v>
      </c>
      <c r="X379" s="75">
        <f t="shared" si="266"/>
        <v>0</v>
      </c>
      <c r="Y379" s="75">
        <f t="shared" si="267"/>
        <v>0</v>
      </c>
      <c r="Z379" s="75">
        <f t="shared" si="268"/>
        <v>0</v>
      </c>
      <c r="AA379" s="75">
        <f t="shared" si="269"/>
        <v>0</v>
      </c>
      <c r="AB379" s="75">
        <f t="shared" si="270"/>
        <v>0</v>
      </c>
      <c r="AC379" s="75">
        <f t="shared" si="271"/>
        <v>0</v>
      </c>
      <c r="AD379" s="75">
        <f t="shared" si="272"/>
        <v>0</v>
      </c>
      <c r="AE379" s="75">
        <f t="shared" si="273"/>
        <v>0</v>
      </c>
      <c r="AF379" s="75">
        <f t="shared" ref="AF379:AG379" si="394">IF(V$3="Yes",V379*V$4,0)</f>
        <v>0</v>
      </c>
      <c r="AG379" s="76">
        <f t="shared" si="394"/>
        <v>0</v>
      </c>
      <c r="AH379" s="77">
        <f t="shared" si="275"/>
        <v>0</v>
      </c>
      <c r="AI379" s="78">
        <f t="shared" si="276"/>
        <v>0</v>
      </c>
      <c r="AJ379" s="73">
        <f t="shared" si="277"/>
        <v>-5.4082107078100154</v>
      </c>
    </row>
    <row r="380" spans="1:36" ht="15" x14ac:dyDescent="0.25">
      <c r="A380" s="38" t="s">
        <v>585</v>
      </c>
      <c r="B380" s="62" t="s">
        <v>61</v>
      </c>
      <c r="C380" s="62" t="s">
        <v>181</v>
      </c>
      <c r="D380" s="62"/>
      <c r="E380" s="63">
        <v>84</v>
      </c>
      <c r="F380" s="64">
        <v>3.4</v>
      </c>
      <c r="G380" s="64">
        <v>-1.7232633752009845</v>
      </c>
      <c r="H380" s="64">
        <v>19</v>
      </c>
      <c r="I380" s="64">
        <v>-1.1129882551161561</v>
      </c>
      <c r="J380" s="64">
        <v>22.4</v>
      </c>
      <c r="K380" s="64">
        <v>-1.5894615698675683</v>
      </c>
      <c r="L380" s="64">
        <v>0</v>
      </c>
      <c r="M380" s="64">
        <v>-1.4768514026142392</v>
      </c>
      <c r="N380" s="64">
        <v>94.8</v>
      </c>
      <c r="O380" s="64">
        <v>-1.5794080043181793</v>
      </c>
      <c r="P380" s="64">
        <v>40.9</v>
      </c>
      <c r="Q380" s="64">
        <v>-0.71132964974646407</v>
      </c>
      <c r="R380" s="64">
        <v>130.5</v>
      </c>
      <c r="S380" s="64">
        <v>1.5994229127940569</v>
      </c>
      <c r="T380" s="64">
        <v>19.8</v>
      </c>
      <c r="U380" s="64">
        <v>-0.87554144434267533</v>
      </c>
      <c r="V380" s="65">
        <v>3.5999999999999997E-2</v>
      </c>
      <c r="W380" s="90">
        <v>21.65</v>
      </c>
      <c r="X380" s="75">
        <f t="shared" si="266"/>
        <v>0</v>
      </c>
      <c r="Y380" s="75">
        <f t="shared" si="267"/>
        <v>0</v>
      </c>
      <c r="Z380" s="75">
        <f t="shared" si="268"/>
        <v>0</v>
      </c>
      <c r="AA380" s="75">
        <f t="shared" si="269"/>
        <v>0</v>
      </c>
      <c r="AB380" s="75">
        <f t="shared" si="270"/>
        <v>0</v>
      </c>
      <c r="AC380" s="75">
        <f t="shared" si="271"/>
        <v>0</v>
      </c>
      <c r="AD380" s="75">
        <f t="shared" si="272"/>
        <v>0</v>
      </c>
      <c r="AE380" s="75">
        <f t="shared" si="273"/>
        <v>0</v>
      </c>
      <c r="AF380" s="75">
        <f t="shared" ref="AF380:AG380" si="395">IF(V$3="Yes",V380*V$4,0)</f>
        <v>0</v>
      </c>
      <c r="AG380" s="76">
        <f t="shared" si="395"/>
        <v>0</v>
      </c>
      <c r="AH380" s="77">
        <f t="shared" si="275"/>
        <v>0</v>
      </c>
      <c r="AI380" s="78">
        <f t="shared" si="276"/>
        <v>0</v>
      </c>
      <c r="AJ380" s="73">
        <f t="shared" si="277"/>
        <v>-5.4132385782882482</v>
      </c>
    </row>
    <row r="381" spans="1:36" ht="15" x14ac:dyDescent="0.25">
      <c r="A381" s="38" t="s">
        <v>556</v>
      </c>
      <c r="B381" s="62" t="s">
        <v>77</v>
      </c>
      <c r="C381" s="62" t="s">
        <v>183</v>
      </c>
      <c r="D381" s="62">
        <v>2</v>
      </c>
      <c r="E381" s="63">
        <v>84</v>
      </c>
      <c r="F381" s="64">
        <v>13</v>
      </c>
      <c r="G381" s="64">
        <v>-0.78956400851398922</v>
      </c>
      <c r="H381" s="64">
        <v>19.7</v>
      </c>
      <c r="I381" s="64">
        <v>-1.0626684036634555</v>
      </c>
      <c r="J381" s="64">
        <v>32.700000000000003</v>
      </c>
      <c r="K381" s="64">
        <v>-1.0963705667977148</v>
      </c>
      <c r="L381" s="64">
        <v>7.5</v>
      </c>
      <c r="M381" s="64">
        <v>-0.74836590341630271</v>
      </c>
      <c r="N381" s="64">
        <v>121.3</v>
      </c>
      <c r="O381" s="64">
        <v>-1.0814271654838548</v>
      </c>
      <c r="P381" s="64">
        <v>15.5</v>
      </c>
      <c r="Q381" s="64">
        <v>-1.1585959622729538</v>
      </c>
      <c r="R381" s="64">
        <v>36.4</v>
      </c>
      <c r="S381" s="64">
        <v>-0.68333104385388899</v>
      </c>
      <c r="T381" s="64">
        <v>36</v>
      </c>
      <c r="U381" s="64">
        <v>-1.2953060951167781E-2</v>
      </c>
      <c r="V381" s="65">
        <v>0.107</v>
      </c>
      <c r="W381" s="90">
        <v>14.2</v>
      </c>
      <c r="X381" s="75">
        <f t="shared" si="266"/>
        <v>0</v>
      </c>
      <c r="Y381" s="75">
        <f t="shared" si="267"/>
        <v>0</v>
      </c>
      <c r="Z381" s="75">
        <f t="shared" si="268"/>
        <v>0</v>
      </c>
      <c r="AA381" s="75">
        <f t="shared" si="269"/>
        <v>0</v>
      </c>
      <c r="AB381" s="75">
        <f t="shared" si="270"/>
        <v>0</v>
      </c>
      <c r="AC381" s="75">
        <f t="shared" si="271"/>
        <v>0</v>
      </c>
      <c r="AD381" s="75">
        <f t="shared" si="272"/>
        <v>0</v>
      </c>
      <c r="AE381" s="75">
        <f t="shared" si="273"/>
        <v>0</v>
      </c>
      <c r="AF381" s="75">
        <f t="shared" ref="AF381:AG381" si="396">IF(V$3="Yes",V381*V$4,0)</f>
        <v>0</v>
      </c>
      <c r="AG381" s="76">
        <f t="shared" si="396"/>
        <v>0</v>
      </c>
      <c r="AH381" s="77">
        <f t="shared" si="275"/>
        <v>0</v>
      </c>
      <c r="AI381" s="78">
        <f t="shared" si="276"/>
        <v>0</v>
      </c>
      <c r="AJ381" s="73">
        <f t="shared" si="277"/>
        <v>-5.4935527777847906</v>
      </c>
    </row>
    <row r="382" spans="1:36" ht="15" x14ac:dyDescent="0.25">
      <c r="A382" s="38" t="s">
        <v>485</v>
      </c>
      <c r="B382" s="62" t="s">
        <v>49</v>
      </c>
      <c r="C382" s="62" t="s">
        <v>181</v>
      </c>
      <c r="D382" s="62"/>
      <c r="E382" s="63">
        <v>84</v>
      </c>
      <c r="F382" s="64">
        <v>4.4000000000000004</v>
      </c>
      <c r="G382" s="64">
        <v>-1.6260030245044226</v>
      </c>
      <c r="H382" s="64">
        <v>25.3</v>
      </c>
      <c r="I382" s="64">
        <v>-0.66010959204185149</v>
      </c>
      <c r="J382" s="64">
        <v>29.7</v>
      </c>
      <c r="K382" s="64">
        <v>-1.2399893055559248</v>
      </c>
      <c r="L382" s="64">
        <v>7.6</v>
      </c>
      <c r="M382" s="64">
        <v>-0.73865276342699693</v>
      </c>
      <c r="N382" s="64">
        <v>97.6</v>
      </c>
      <c r="O382" s="64">
        <v>-1.5267911609696472</v>
      </c>
      <c r="P382" s="64">
        <v>10.6</v>
      </c>
      <c r="Q382" s="64">
        <v>-1.2448796209886939</v>
      </c>
      <c r="R382" s="64">
        <v>80.599999999999994</v>
      </c>
      <c r="S382" s="64">
        <v>0.38890832791910995</v>
      </c>
      <c r="T382" s="64">
        <v>18.100000000000001</v>
      </c>
      <c r="U382" s="64">
        <v>-0.96605997840227786</v>
      </c>
      <c r="V382" s="65">
        <v>4.4999999999999998E-2</v>
      </c>
      <c r="W382" s="90">
        <v>21.2</v>
      </c>
      <c r="X382" s="75">
        <f t="shared" si="266"/>
        <v>0</v>
      </c>
      <c r="Y382" s="75">
        <f t="shared" si="267"/>
        <v>0</v>
      </c>
      <c r="Z382" s="75">
        <f t="shared" si="268"/>
        <v>0</v>
      </c>
      <c r="AA382" s="75">
        <f t="shared" si="269"/>
        <v>0</v>
      </c>
      <c r="AB382" s="75">
        <f t="shared" si="270"/>
        <v>0</v>
      </c>
      <c r="AC382" s="75">
        <f t="shared" si="271"/>
        <v>0</v>
      </c>
      <c r="AD382" s="75">
        <f t="shared" si="272"/>
        <v>0</v>
      </c>
      <c r="AE382" s="75">
        <f t="shared" si="273"/>
        <v>0</v>
      </c>
      <c r="AF382" s="75">
        <f t="shared" ref="AF382:AG382" si="397">IF(V$3="Yes",V382*V$4,0)</f>
        <v>0</v>
      </c>
      <c r="AG382" s="76">
        <f t="shared" si="397"/>
        <v>0</v>
      </c>
      <c r="AH382" s="77">
        <f t="shared" si="275"/>
        <v>0</v>
      </c>
      <c r="AI382" s="78">
        <f t="shared" si="276"/>
        <v>0</v>
      </c>
      <c r="AJ382" s="73">
        <f t="shared" si="277"/>
        <v>-5.558396283498686</v>
      </c>
    </row>
    <row r="383" spans="1:36" ht="15" x14ac:dyDescent="0.25">
      <c r="A383" s="38" t="s">
        <v>506</v>
      </c>
      <c r="B383" s="62" t="s">
        <v>32</v>
      </c>
      <c r="C383" s="62" t="s">
        <v>181</v>
      </c>
      <c r="D383" s="62"/>
      <c r="E383" s="63">
        <v>84</v>
      </c>
      <c r="F383" s="64">
        <v>4</v>
      </c>
      <c r="G383" s="64">
        <v>-1.6649071647830473</v>
      </c>
      <c r="H383" s="64">
        <v>27.3</v>
      </c>
      <c r="I383" s="64">
        <v>-0.5163385878912784</v>
      </c>
      <c r="J383" s="64">
        <v>31.3</v>
      </c>
      <c r="K383" s="64">
        <v>-1.1633926448848797</v>
      </c>
      <c r="L383" s="64">
        <v>0</v>
      </c>
      <c r="M383" s="64">
        <v>-1.4768514026142392</v>
      </c>
      <c r="N383" s="64">
        <v>66.099999999999994</v>
      </c>
      <c r="O383" s="64">
        <v>-2.1187306486406365</v>
      </c>
      <c r="P383" s="64">
        <v>37.9</v>
      </c>
      <c r="Q383" s="64">
        <v>-0.76415637957242744</v>
      </c>
      <c r="R383" s="64">
        <v>85.2</v>
      </c>
      <c r="S383" s="64">
        <v>0.50049885077331335</v>
      </c>
      <c r="T383" s="64">
        <v>20</v>
      </c>
      <c r="U383" s="64">
        <v>-0.86489220504154574</v>
      </c>
      <c r="V383" s="65">
        <v>0.06</v>
      </c>
      <c r="W383" s="90">
        <v>20.45</v>
      </c>
      <c r="X383" s="75">
        <f t="shared" si="266"/>
        <v>0</v>
      </c>
      <c r="Y383" s="75">
        <f t="shared" si="267"/>
        <v>0</v>
      </c>
      <c r="Z383" s="75">
        <f t="shared" si="268"/>
        <v>0</v>
      </c>
      <c r="AA383" s="75">
        <f t="shared" si="269"/>
        <v>0</v>
      </c>
      <c r="AB383" s="75">
        <f t="shared" si="270"/>
        <v>0</v>
      </c>
      <c r="AC383" s="75">
        <f t="shared" si="271"/>
        <v>0</v>
      </c>
      <c r="AD383" s="75">
        <f t="shared" si="272"/>
        <v>0</v>
      </c>
      <c r="AE383" s="75">
        <f t="shared" si="273"/>
        <v>0</v>
      </c>
      <c r="AF383" s="75">
        <f t="shared" ref="AF383:AG383" si="398">IF(V$3="Yes",V383*V$4,0)</f>
        <v>0</v>
      </c>
      <c r="AG383" s="76">
        <f t="shared" si="398"/>
        <v>0</v>
      </c>
      <c r="AH383" s="77">
        <f t="shared" si="275"/>
        <v>0</v>
      </c>
      <c r="AI383" s="78">
        <f t="shared" si="276"/>
        <v>0</v>
      </c>
      <c r="AJ383" s="73">
        <f t="shared" si="277"/>
        <v>-6.3282954365881334</v>
      </c>
    </row>
    <row r="384" spans="1:36" ht="15" x14ac:dyDescent="0.25">
      <c r="A384" s="38" t="s">
        <v>586</v>
      </c>
      <c r="B384" s="62" t="s">
        <v>56</v>
      </c>
      <c r="C384" s="62" t="s">
        <v>153</v>
      </c>
      <c r="D384" s="62"/>
      <c r="E384" s="91">
        <v>84</v>
      </c>
      <c r="F384" s="92">
        <v>7.7</v>
      </c>
      <c r="G384" s="92">
        <v>-1.3050438672057678</v>
      </c>
      <c r="H384" s="92">
        <v>15.6</v>
      </c>
      <c r="I384" s="92">
        <v>-1.3573989621721301</v>
      </c>
      <c r="J384" s="92">
        <v>23.3</v>
      </c>
      <c r="K384" s="92">
        <v>-1.5463759482401052</v>
      </c>
      <c r="L384" s="92">
        <v>0</v>
      </c>
      <c r="M384" s="92">
        <v>-1.4768514026142392</v>
      </c>
      <c r="N384" s="92">
        <v>91.3</v>
      </c>
      <c r="O384" s="92">
        <v>-1.6451790585038448</v>
      </c>
      <c r="P384" s="92">
        <v>70.599999999999994</v>
      </c>
      <c r="Q384" s="92">
        <v>-0.18834502446942708</v>
      </c>
      <c r="R384" s="92">
        <v>48.6</v>
      </c>
      <c r="S384" s="92">
        <v>-0.38737357019708807</v>
      </c>
      <c r="T384" s="92">
        <v>22.9</v>
      </c>
      <c r="U384" s="92">
        <v>-0.71047823517516462</v>
      </c>
      <c r="V384" s="93">
        <v>8.5000000000000006E-2</v>
      </c>
      <c r="W384" s="94">
        <v>12.95</v>
      </c>
      <c r="X384" s="75">
        <f t="shared" si="266"/>
        <v>0</v>
      </c>
      <c r="Y384" s="75">
        <f t="shared" si="267"/>
        <v>0</v>
      </c>
      <c r="Z384" s="75">
        <f t="shared" si="268"/>
        <v>0</v>
      </c>
      <c r="AA384" s="75">
        <f t="shared" si="269"/>
        <v>0</v>
      </c>
      <c r="AB384" s="75">
        <f t="shared" si="270"/>
        <v>0</v>
      </c>
      <c r="AC384" s="75">
        <f t="shared" si="271"/>
        <v>0</v>
      </c>
      <c r="AD384" s="75">
        <f t="shared" si="272"/>
        <v>0</v>
      </c>
      <c r="AE384" s="75">
        <f t="shared" si="273"/>
        <v>0</v>
      </c>
      <c r="AF384" s="75">
        <f t="shared" ref="AF384:AG384" si="399">IF(V$3="Yes",V384*V$4,0)</f>
        <v>0</v>
      </c>
      <c r="AG384" s="76">
        <f t="shared" si="399"/>
        <v>0</v>
      </c>
      <c r="AH384" s="77">
        <f t="shared" si="275"/>
        <v>0</v>
      </c>
      <c r="AI384" s="78">
        <f t="shared" si="276"/>
        <v>0</v>
      </c>
      <c r="AJ384" s="73">
        <f t="shared" si="277"/>
        <v>-6.580809552677847</v>
      </c>
    </row>
    <row r="385" spans="1:36" ht="12.75" x14ac:dyDescent="0.2">
      <c r="A385" s="1"/>
      <c r="B385" s="82"/>
      <c r="C385" s="82"/>
      <c r="D385" s="82"/>
      <c r="E385" s="82"/>
      <c r="F385" s="83"/>
      <c r="G385" s="83"/>
      <c r="H385" s="83"/>
      <c r="I385" s="83"/>
      <c r="J385" s="83"/>
      <c r="K385" s="83"/>
      <c r="L385" s="83"/>
      <c r="M385" s="83"/>
      <c r="N385" s="83"/>
      <c r="O385" s="83"/>
      <c r="P385" s="83"/>
      <c r="Q385" s="83"/>
      <c r="R385" s="83"/>
      <c r="S385" s="83"/>
      <c r="T385" s="83"/>
      <c r="U385" s="83"/>
      <c r="V385" s="84"/>
      <c r="W385" s="85"/>
      <c r="X385" s="85"/>
      <c r="Y385" s="85"/>
      <c r="Z385" s="85"/>
      <c r="AA385" s="85"/>
      <c r="AB385" s="85"/>
      <c r="AC385" s="85"/>
      <c r="AD385" s="85"/>
      <c r="AE385" s="85"/>
      <c r="AF385" s="85"/>
      <c r="AG385" s="85"/>
      <c r="AH385" s="85"/>
      <c r="AI385" s="85"/>
      <c r="AJ385" s="53"/>
    </row>
    <row r="386" spans="1:36" ht="12.75" x14ac:dyDescent="0.2">
      <c r="A386" s="1"/>
      <c r="B386" s="82"/>
      <c r="C386" s="82"/>
      <c r="D386" s="82"/>
      <c r="E386" s="82"/>
      <c r="F386" s="83"/>
      <c r="G386" s="83"/>
      <c r="H386" s="83"/>
      <c r="I386" s="83"/>
      <c r="J386" s="83"/>
      <c r="K386" s="83"/>
      <c r="L386" s="83"/>
      <c r="M386" s="83"/>
      <c r="N386" s="83"/>
      <c r="O386" s="83"/>
      <c r="P386" s="83"/>
      <c r="Q386" s="83"/>
      <c r="R386" s="83"/>
      <c r="S386" s="83"/>
      <c r="T386" s="83"/>
      <c r="U386" s="83"/>
      <c r="V386" s="84"/>
      <c r="W386" s="85"/>
      <c r="X386" s="85"/>
      <c r="Y386" s="85"/>
      <c r="Z386" s="85"/>
      <c r="AA386" s="85"/>
      <c r="AB386" s="85"/>
      <c r="AC386" s="85"/>
      <c r="AD386" s="85"/>
      <c r="AE386" s="85"/>
      <c r="AF386" s="85"/>
      <c r="AG386" s="85"/>
      <c r="AH386" s="85"/>
      <c r="AI386" s="85"/>
      <c r="AJ386" s="53"/>
    </row>
    <row r="387" spans="1:36" ht="12.75" x14ac:dyDescent="0.2">
      <c r="A387" s="1"/>
      <c r="B387" s="82"/>
      <c r="C387" s="82"/>
      <c r="D387" s="82"/>
      <c r="E387" s="82"/>
      <c r="F387" s="83"/>
      <c r="G387" s="83"/>
      <c r="H387" s="83"/>
      <c r="I387" s="83"/>
      <c r="J387" s="83"/>
      <c r="K387" s="83"/>
      <c r="L387" s="83"/>
      <c r="M387" s="83"/>
      <c r="N387" s="83"/>
      <c r="O387" s="83"/>
      <c r="P387" s="83"/>
      <c r="Q387" s="83"/>
      <c r="R387" s="83"/>
      <c r="S387" s="83"/>
      <c r="T387" s="83"/>
      <c r="U387" s="83"/>
      <c r="V387" s="84"/>
      <c r="W387" s="85"/>
      <c r="X387" s="85"/>
      <c r="Y387" s="85"/>
      <c r="Z387" s="85"/>
      <c r="AA387" s="85"/>
      <c r="AB387" s="85"/>
      <c r="AC387" s="85"/>
      <c r="AD387" s="85"/>
      <c r="AE387" s="85"/>
      <c r="AF387" s="85"/>
      <c r="AG387" s="85"/>
      <c r="AH387" s="85"/>
      <c r="AI387" s="85"/>
      <c r="AJ387" s="53"/>
    </row>
    <row r="388" spans="1:36" ht="12.75" x14ac:dyDescent="0.2">
      <c r="A388" s="1"/>
      <c r="B388" s="82"/>
      <c r="C388" s="82"/>
      <c r="D388" s="82"/>
      <c r="E388" s="82"/>
      <c r="F388" s="83"/>
      <c r="G388" s="83"/>
      <c r="H388" s="83"/>
      <c r="I388" s="83"/>
      <c r="J388" s="83"/>
      <c r="K388" s="83"/>
      <c r="L388" s="83"/>
      <c r="M388" s="83"/>
      <c r="N388" s="83"/>
      <c r="O388" s="83"/>
      <c r="P388" s="83"/>
      <c r="Q388" s="83"/>
      <c r="R388" s="83"/>
      <c r="S388" s="83"/>
      <c r="T388" s="83"/>
      <c r="U388" s="83"/>
      <c r="V388" s="84"/>
      <c r="W388" s="85"/>
      <c r="X388" s="85"/>
      <c r="Y388" s="85"/>
      <c r="Z388" s="85"/>
      <c r="AA388" s="85"/>
      <c r="AB388" s="85"/>
      <c r="AC388" s="85"/>
      <c r="AD388" s="85"/>
      <c r="AE388" s="85"/>
      <c r="AF388" s="85"/>
      <c r="AG388" s="85"/>
      <c r="AH388" s="85"/>
      <c r="AI388" s="85"/>
      <c r="AJ388" s="53"/>
    </row>
    <row r="389" spans="1:36" ht="12.75" x14ac:dyDescent="0.2">
      <c r="A389" s="1"/>
      <c r="B389" s="82"/>
      <c r="C389" s="82"/>
      <c r="D389" s="82"/>
      <c r="E389" s="82"/>
      <c r="F389" s="83"/>
      <c r="G389" s="83"/>
      <c r="H389" s="83"/>
      <c r="I389" s="83"/>
      <c r="J389" s="83"/>
      <c r="K389" s="83"/>
      <c r="L389" s="83"/>
      <c r="M389" s="83"/>
      <c r="N389" s="83"/>
      <c r="O389" s="83"/>
      <c r="P389" s="83"/>
      <c r="Q389" s="83"/>
      <c r="R389" s="83"/>
      <c r="S389" s="83"/>
      <c r="T389" s="83"/>
      <c r="U389" s="83"/>
      <c r="V389" s="84"/>
      <c r="W389" s="85"/>
      <c r="X389" s="85"/>
      <c r="Y389" s="85"/>
      <c r="Z389" s="85"/>
      <c r="AA389" s="85"/>
      <c r="AB389" s="85"/>
      <c r="AC389" s="85"/>
      <c r="AD389" s="85"/>
      <c r="AE389" s="85"/>
      <c r="AF389" s="85"/>
      <c r="AG389" s="85"/>
      <c r="AH389" s="85"/>
      <c r="AI389" s="85"/>
      <c r="AJ389" s="53"/>
    </row>
    <row r="390" spans="1:36" ht="12.75" x14ac:dyDescent="0.2">
      <c r="A390" s="1"/>
      <c r="B390" s="82"/>
      <c r="C390" s="82"/>
      <c r="D390" s="82"/>
      <c r="E390" s="82"/>
      <c r="F390" s="83"/>
      <c r="G390" s="83"/>
      <c r="H390" s="83"/>
      <c r="I390" s="83"/>
      <c r="J390" s="83"/>
      <c r="K390" s="83"/>
      <c r="L390" s="83"/>
      <c r="M390" s="83"/>
      <c r="N390" s="83"/>
      <c r="O390" s="83"/>
      <c r="P390" s="83"/>
      <c r="Q390" s="83"/>
      <c r="R390" s="83"/>
      <c r="S390" s="83"/>
      <c r="T390" s="83"/>
      <c r="U390" s="83"/>
      <c r="V390" s="84"/>
      <c r="W390" s="85"/>
      <c r="X390" s="85"/>
      <c r="Y390" s="85"/>
      <c r="Z390" s="85"/>
      <c r="AA390" s="85"/>
      <c r="AB390" s="85"/>
      <c r="AC390" s="85"/>
      <c r="AD390" s="85"/>
      <c r="AE390" s="85"/>
      <c r="AF390" s="85"/>
      <c r="AG390" s="85"/>
      <c r="AH390" s="85"/>
      <c r="AI390" s="85"/>
      <c r="AJ390" s="53"/>
    </row>
    <row r="391" spans="1:36" ht="12.75" x14ac:dyDescent="0.2">
      <c r="A391" s="1"/>
      <c r="B391" s="82"/>
      <c r="C391" s="82"/>
      <c r="D391" s="82"/>
      <c r="E391" s="82"/>
      <c r="F391" s="83"/>
      <c r="G391" s="83"/>
      <c r="H391" s="83"/>
      <c r="I391" s="83"/>
      <c r="J391" s="83"/>
      <c r="K391" s="83"/>
      <c r="L391" s="83"/>
      <c r="M391" s="83"/>
      <c r="N391" s="83"/>
      <c r="O391" s="83"/>
      <c r="P391" s="83"/>
      <c r="Q391" s="83"/>
      <c r="R391" s="83"/>
      <c r="S391" s="83"/>
      <c r="T391" s="83"/>
      <c r="U391" s="83"/>
      <c r="V391" s="84"/>
      <c r="W391" s="85"/>
      <c r="X391" s="85"/>
      <c r="Y391" s="85"/>
      <c r="Z391" s="85"/>
      <c r="AA391" s="85"/>
      <c r="AB391" s="85"/>
      <c r="AC391" s="85"/>
      <c r="AD391" s="85"/>
      <c r="AE391" s="85"/>
      <c r="AF391" s="85"/>
      <c r="AG391" s="85"/>
      <c r="AH391" s="85"/>
      <c r="AI391" s="85"/>
      <c r="AJ391" s="53"/>
    </row>
    <row r="392" spans="1:36" ht="12.75" x14ac:dyDescent="0.2">
      <c r="A392" s="1"/>
      <c r="B392" s="82"/>
      <c r="C392" s="82"/>
      <c r="D392" s="82"/>
      <c r="E392" s="82"/>
      <c r="F392" s="83"/>
      <c r="G392" s="83"/>
      <c r="H392" s="83"/>
      <c r="I392" s="83"/>
      <c r="J392" s="83"/>
      <c r="K392" s="83"/>
      <c r="L392" s="83"/>
      <c r="M392" s="83"/>
      <c r="N392" s="83"/>
      <c r="O392" s="83"/>
      <c r="P392" s="83"/>
      <c r="Q392" s="83"/>
      <c r="R392" s="83"/>
      <c r="S392" s="83"/>
      <c r="T392" s="83"/>
      <c r="U392" s="83"/>
      <c r="V392" s="84"/>
      <c r="W392" s="85"/>
      <c r="X392" s="85"/>
      <c r="Y392" s="85"/>
      <c r="Z392" s="85"/>
      <c r="AA392" s="85"/>
      <c r="AB392" s="85"/>
      <c r="AC392" s="85"/>
      <c r="AD392" s="85"/>
      <c r="AE392" s="85"/>
      <c r="AF392" s="85"/>
      <c r="AG392" s="85"/>
      <c r="AH392" s="85"/>
      <c r="AI392" s="85"/>
      <c r="AJ392" s="53"/>
    </row>
    <row r="393" spans="1:36" ht="12.75" x14ac:dyDescent="0.2">
      <c r="A393" s="1"/>
      <c r="B393" s="82"/>
      <c r="C393" s="82"/>
      <c r="D393" s="82"/>
      <c r="E393" s="82"/>
      <c r="F393" s="83"/>
      <c r="G393" s="83"/>
      <c r="H393" s="83"/>
      <c r="I393" s="83"/>
      <c r="J393" s="83"/>
      <c r="K393" s="83"/>
      <c r="L393" s="83"/>
      <c r="M393" s="83"/>
      <c r="N393" s="83"/>
      <c r="O393" s="83"/>
      <c r="P393" s="83"/>
      <c r="Q393" s="83"/>
      <c r="R393" s="83"/>
      <c r="S393" s="83"/>
      <c r="T393" s="83"/>
      <c r="U393" s="83"/>
      <c r="V393" s="84"/>
      <c r="W393" s="85"/>
      <c r="X393" s="85"/>
      <c r="Y393" s="85"/>
      <c r="Z393" s="85"/>
      <c r="AA393" s="85"/>
      <c r="AB393" s="85"/>
      <c r="AC393" s="85"/>
      <c r="AD393" s="85"/>
      <c r="AE393" s="85"/>
      <c r="AF393" s="85"/>
      <c r="AG393" s="85"/>
      <c r="AH393" s="85"/>
      <c r="AI393" s="85"/>
      <c r="AJ393" s="53"/>
    </row>
    <row r="394" spans="1:36" ht="12.75" x14ac:dyDescent="0.2">
      <c r="A394" s="1"/>
      <c r="B394" s="82"/>
      <c r="C394" s="82"/>
      <c r="D394" s="82"/>
      <c r="E394" s="82"/>
      <c r="F394" s="83"/>
      <c r="G394" s="83"/>
      <c r="H394" s="83"/>
      <c r="I394" s="83"/>
      <c r="J394" s="83"/>
      <c r="K394" s="83"/>
      <c r="L394" s="83"/>
      <c r="M394" s="83"/>
      <c r="N394" s="83"/>
      <c r="O394" s="83"/>
      <c r="P394" s="83"/>
      <c r="Q394" s="83"/>
      <c r="R394" s="83"/>
      <c r="S394" s="83"/>
      <c r="T394" s="83"/>
      <c r="U394" s="83"/>
      <c r="V394" s="84"/>
      <c r="W394" s="85"/>
      <c r="X394" s="85"/>
      <c r="Y394" s="85"/>
      <c r="Z394" s="85"/>
      <c r="AA394" s="85"/>
      <c r="AB394" s="85"/>
      <c r="AC394" s="85"/>
      <c r="AD394" s="85"/>
      <c r="AE394" s="85"/>
      <c r="AF394" s="85"/>
      <c r="AG394" s="85"/>
      <c r="AH394" s="85"/>
      <c r="AI394" s="85"/>
      <c r="AJ394" s="53"/>
    </row>
    <row r="395" spans="1:36" ht="12.75" x14ac:dyDescent="0.2">
      <c r="A395" s="1"/>
      <c r="B395" s="82"/>
      <c r="C395" s="82"/>
      <c r="D395" s="82"/>
      <c r="E395" s="82"/>
      <c r="F395" s="83"/>
      <c r="G395" s="83"/>
      <c r="H395" s="83"/>
      <c r="I395" s="83"/>
      <c r="J395" s="83"/>
      <c r="K395" s="83"/>
      <c r="L395" s="83"/>
      <c r="M395" s="83"/>
      <c r="N395" s="83"/>
      <c r="O395" s="83"/>
      <c r="P395" s="83"/>
      <c r="Q395" s="83"/>
      <c r="R395" s="83"/>
      <c r="S395" s="83"/>
      <c r="T395" s="83"/>
      <c r="U395" s="83"/>
      <c r="V395" s="84"/>
      <c r="W395" s="85"/>
      <c r="X395" s="85"/>
      <c r="Y395" s="85"/>
      <c r="Z395" s="85"/>
      <c r="AA395" s="85"/>
      <c r="AB395" s="85"/>
      <c r="AC395" s="85"/>
      <c r="AD395" s="85"/>
      <c r="AE395" s="85"/>
      <c r="AF395" s="85"/>
      <c r="AG395" s="85"/>
      <c r="AH395" s="85"/>
      <c r="AI395" s="85"/>
      <c r="AJ395" s="53"/>
    </row>
    <row r="396" spans="1:36" ht="12.75" x14ac:dyDescent="0.2">
      <c r="A396" s="1"/>
      <c r="B396" s="82"/>
      <c r="C396" s="82"/>
      <c r="D396" s="82"/>
      <c r="E396" s="82"/>
      <c r="F396" s="83"/>
      <c r="G396" s="83"/>
      <c r="H396" s="83"/>
      <c r="I396" s="83"/>
      <c r="J396" s="83"/>
      <c r="K396" s="83"/>
      <c r="L396" s="83"/>
      <c r="M396" s="83"/>
      <c r="N396" s="83"/>
      <c r="O396" s="83"/>
      <c r="P396" s="83"/>
      <c r="Q396" s="83"/>
      <c r="R396" s="83"/>
      <c r="S396" s="83"/>
      <c r="T396" s="83"/>
      <c r="U396" s="83"/>
      <c r="V396" s="84"/>
      <c r="W396" s="85"/>
      <c r="X396" s="85"/>
      <c r="Y396" s="85"/>
      <c r="Z396" s="85"/>
      <c r="AA396" s="85"/>
      <c r="AB396" s="85"/>
      <c r="AC396" s="85"/>
      <c r="AD396" s="85"/>
      <c r="AE396" s="85"/>
      <c r="AF396" s="85"/>
      <c r="AG396" s="85"/>
      <c r="AH396" s="85"/>
      <c r="AI396" s="85"/>
      <c r="AJ396" s="53"/>
    </row>
    <row r="397" spans="1:36" ht="12.75" x14ac:dyDescent="0.2">
      <c r="A397" s="1"/>
      <c r="B397" s="82"/>
      <c r="C397" s="82"/>
      <c r="D397" s="82"/>
      <c r="E397" s="82"/>
      <c r="F397" s="83"/>
      <c r="G397" s="83"/>
      <c r="H397" s="83"/>
      <c r="I397" s="83"/>
      <c r="J397" s="83"/>
      <c r="K397" s="83"/>
      <c r="L397" s="83"/>
      <c r="M397" s="83"/>
      <c r="N397" s="83"/>
      <c r="O397" s="83"/>
      <c r="P397" s="83"/>
      <c r="Q397" s="83"/>
      <c r="R397" s="83"/>
      <c r="S397" s="83"/>
      <c r="T397" s="83"/>
      <c r="U397" s="83"/>
      <c r="V397" s="84"/>
      <c r="W397" s="85"/>
      <c r="X397" s="85"/>
      <c r="Y397" s="85"/>
      <c r="Z397" s="85"/>
      <c r="AA397" s="85"/>
      <c r="AB397" s="85"/>
      <c r="AC397" s="85"/>
      <c r="AD397" s="85"/>
      <c r="AE397" s="85"/>
      <c r="AF397" s="85"/>
      <c r="AG397" s="85"/>
      <c r="AH397" s="85"/>
      <c r="AI397" s="85"/>
      <c r="AJ397" s="53"/>
    </row>
    <row r="398" spans="1:36" ht="12.75" x14ac:dyDescent="0.2">
      <c r="A398" s="1"/>
      <c r="B398" s="82"/>
      <c r="C398" s="82"/>
      <c r="D398" s="82"/>
      <c r="E398" s="82"/>
      <c r="F398" s="83"/>
      <c r="G398" s="83"/>
      <c r="H398" s="83"/>
      <c r="I398" s="83"/>
      <c r="J398" s="83"/>
      <c r="K398" s="83"/>
      <c r="L398" s="83"/>
      <c r="M398" s="83"/>
      <c r="N398" s="83"/>
      <c r="O398" s="83"/>
      <c r="P398" s="83"/>
      <c r="Q398" s="83"/>
      <c r="R398" s="83"/>
      <c r="S398" s="83"/>
      <c r="T398" s="83"/>
      <c r="U398" s="83"/>
      <c r="V398" s="84"/>
      <c r="W398" s="85"/>
      <c r="X398" s="85"/>
      <c r="Y398" s="85"/>
      <c r="Z398" s="85"/>
      <c r="AA398" s="85"/>
      <c r="AB398" s="85"/>
      <c r="AC398" s="85"/>
      <c r="AD398" s="85"/>
      <c r="AE398" s="85"/>
      <c r="AF398" s="85"/>
      <c r="AG398" s="85"/>
      <c r="AH398" s="85"/>
      <c r="AI398" s="85"/>
      <c r="AJ398" s="53"/>
    </row>
    <row r="399" spans="1:36" ht="12.75" x14ac:dyDescent="0.2">
      <c r="A399" s="1"/>
      <c r="B399" s="82"/>
      <c r="C399" s="82"/>
      <c r="D399" s="82"/>
      <c r="E399" s="82"/>
      <c r="F399" s="83"/>
      <c r="G399" s="83"/>
      <c r="H399" s="83"/>
      <c r="I399" s="83"/>
      <c r="J399" s="83"/>
      <c r="K399" s="83"/>
      <c r="L399" s="83"/>
      <c r="M399" s="83"/>
      <c r="N399" s="83"/>
      <c r="O399" s="83"/>
      <c r="P399" s="83"/>
      <c r="Q399" s="83"/>
      <c r="R399" s="83"/>
      <c r="S399" s="83"/>
      <c r="T399" s="83"/>
      <c r="U399" s="83"/>
      <c r="V399" s="84"/>
      <c r="W399" s="85"/>
      <c r="X399" s="85"/>
      <c r="Y399" s="85"/>
      <c r="Z399" s="85"/>
      <c r="AA399" s="85"/>
      <c r="AB399" s="85"/>
      <c r="AC399" s="85"/>
      <c r="AD399" s="85"/>
      <c r="AE399" s="85"/>
      <c r="AF399" s="85"/>
      <c r="AG399" s="85"/>
      <c r="AH399" s="85"/>
      <c r="AI399" s="85"/>
      <c r="AJ399" s="53"/>
    </row>
    <row r="400" spans="1:36" ht="12.75" x14ac:dyDescent="0.2">
      <c r="A400" s="1"/>
      <c r="B400" s="82"/>
      <c r="C400" s="82"/>
      <c r="D400" s="82"/>
      <c r="E400" s="82"/>
      <c r="F400" s="83"/>
      <c r="G400" s="83"/>
      <c r="H400" s="83"/>
      <c r="I400" s="83"/>
      <c r="J400" s="83"/>
      <c r="K400" s="83"/>
      <c r="L400" s="83"/>
      <c r="M400" s="83"/>
      <c r="N400" s="83"/>
      <c r="O400" s="83"/>
      <c r="P400" s="83"/>
      <c r="Q400" s="83"/>
      <c r="R400" s="83"/>
      <c r="S400" s="83"/>
      <c r="T400" s="83"/>
      <c r="U400" s="83"/>
      <c r="V400" s="84"/>
      <c r="W400" s="85"/>
      <c r="X400" s="85"/>
      <c r="Y400" s="85"/>
      <c r="Z400" s="85"/>
      <c r="AA400" s="85"/>
      <c r="AB400" s="85"/>
      <c r="AC400" s="85"/>
      <c r="AD400" s="85"/>
      <c r="AE400" s="85"/>
      <c r="AF400" s="85"/>
      <c r="AG400" s="85"/>
      <c r="AH400" s="85"/>
      <c r="AI400" s="85"/>
      <c r="AJ400" s="53"/>
    </row>
    <row r="401" spans="1:36" ht="12.75" x14ac:dyDescent="0.2">
      <c r="A401" s="1"/>
      <c r="B401" s="82"/>
      <c r="C401" s="82"/>
      <c r="D401" s="82"/>
      <c r="E401" s="82"/>
      <c r="F401" s="83"/>
      <c r="G401" s="83"/>
      <c r="H401" s="83"/>
      <c r="I401" s="83"/>
      <c r="J401" s="83"/>
      <c r="K401" s="83"/>
      <c r="L401" s="83"/>
      <c r="M401" s="83"/>
      <c r="N401" s="83"/>
      <c r="O401" s="83"/>
      <c r="P401" s="83"/>
      <c r="Q401" s="83"/>
      <c r="R401" s="83"/>
      <c r="S401" s="83"/>
      <c r="T401" s="83"/>
      <c r="U401" s="83"/>
      <c r="V401" s="84"/>
      <c r="W401" s="85"/>
      <c r="X401" s="85"/>
      <c r="Y401" s="85"/>
      <c r="Z401" s="85"/>
      <c r="AA401" s="85"/>
      <c r="AB401" s="85"/>
      <c r="AC401" s="85"/>
      <c r="AD401" s="85"/>
      <c r="AE401" s="85"/>
      <c r="AF401" s="85"/>
      <c r="AG401" s="85"/>
      <c r="AH401" s="85"/>
      <c r="AI401" s="85"/>
      <c r="AJ401" s="53"/>
    </row>
    <row r="402" spans="1:36" ht="12.75" x14ac:dyDescent="0.2">
      <c r="A402" s="1"/>
      <c r="B402" s="82"/>
      <c r="C402" s="82"/>
      <c r="D402" s="82"/>
      <c r="E402" s="82"/>
      <c r="F402" s="83"/>
      <c r="G402" s="83"/>
      <c r="H402" s="83"/>
      <c r="I402" s="83"/>
      <c r="J402" s="83"/>
      <c r="K402" s="83"/>
      <c r="L402" s="83"/>
      <c r="M402" s="83"/>
      <c r="N402" s="83"/>
      <c r="O402" s="83"/>
      <c r="P402" s="83"/>
      <c r="Q402" s="83"/>
      <c r="R402" s="83"/>
      <c r="S402" s="83"/>
      <c r="T402" s="83"/>
      <c r="U402" s="83"/>
      <c r="V402" s="84"/>
      <c r="W402" s="85"/>
      <c r="X402" s="85"/>
      <c r="Y402" s="85"/>
      <c r="Z402" s="85"/>
      <c r="AA402" s="85"/>
      <c r="AB402" s="85"/>
      <c r="AC402" s="85"/>
      <c r="AD402" s="85"/>
      <c r="AE402" s="85"/>
      <c r="AF402" s="85"/>
      <c r="AG402" s="85"/>
      <c r="AH402" s="85"/>
      <c r="AI402" s="85"/>
      <c r="AJ402" s="53"/>
    </row>
    <row r="403" spans="1:36" ht="12.75" x14ac:dyDescent="0.2">
      <c r="A403" s="1"/>
      <c r="B403" s="82"/>
      <c r="C403" s="82"/>
      <c r="D403" s="82"/>
      <c r="E403" s="82"/>
      <c r="F403" s="83"/>
      <c r="G403" s="83"/>
      <c r="H403" s="83"/>
      <c r="I403" s="83"/>
      <c r="J403" s="83"/>
      <c r="K403" s="83"/>
      <c r="L403" s="83"/>
      <c r="M403" s="83"/>
      <c r="N403" s="83"/>
      <c r="O403" s="83"/>
      <c r="P403" s="83"/>
      <c r="Q403" s="83"/>
      <c r="R403" s="83"/>
      <c r="S403" s="83"/>
      <c r="T403" s="83"/>
      <c r="U403" s="83"/>
      <c r="V403" s="84"/>
      <c r="W403" s="85"/>
      <c r="X403" s="85"/>
      <c r="Y403" s="85"/>
      <c r="Z403" s="85"/>
      <c r="AA403" s="85"/>
      <c r="AB403" s="85"/>
      <c r="AC403" s="85"/>
      <c r="AD403" s="85"/>
      <c r="AE403" s="85"/>
      <c r="AF403" s="85"/>
      <c r="AG403" s="85"/>
      <c r="AH403" s="85"/>
      <c r="AI403" s="85"/>
      <c r="AJ403" s="53"/>
    </row>
    <row r="404" spans="1:36" ht="12.75" x14ac:dyDescent="0.2">
      <c r="A404" s="1"/>
      <c r="B404" s="82"/>
      <c r="C404" s="82"/>
      <c r="D404" s="82"/>
      <c r="E404" s="82"/>
      <c r="F404" s="83"/>
      <c r="G404" s="83"/>
      <c r="H404" s="83"/>
      <c r="I404" s="83"/>
      <c r="J404" s="83"/>
      <c r="K404" s="83"/>
      <c r="L404" s="83"/>
      <c r="M404" s="83"/>
      <c r="N404" s="83"/>
      <c r="O404" s="83"/>
      <c r="P404" s="83"/>
      <c r="Q404" s="83"/>
      <c r="R404" s="83"/>
      <c r="S404" s="83"/>
      <c r="T404" s="83"/>
      <c r="U404" s="83"/>
      <c r="V404" s="84"/>
      <c r="W404" s="85"/>
      <c r="X404" s="85"/>
      <c r="Y404" s="85"/>
      <c r="Z404" s="85"/>
      <c r="AA404" s="85"/>
      <c r="AB404" s="85"/>
      <c r="AC404" s="85"/>
      <c r="AD404" s="85"/>
      <c r="AE404" s="85"/>
      <c r="AF404" s="85"/>
      <c r="AG404" s="85"/>
      <c r="AH404" s="85"/>
      <c r="AI404" s="85"/>
      <c r="AJ404" s="53"/>
    </row>
    <row r="405" spans="1:36" ht="12.75" x14ac:dyDescent="0.2">
      <c r="A405" s="1"/>
      <c r="B405" s="82"/>
      <c r="C405" s="82"/>
      <c r="D405" s="82"/>
      <c r="E405" s="82"/>
      <c r="F405" s="83"/>
      <c r="G405" s="83"/>
      <c r="H405" s="83"/>
      <c r="I405" s="83"/>
      <c r="J405" s="83"/>
      <c r="K405" s="83"/>
      <c r="L405" s="83"/>
      <c r="M405" s="83"/>
      <c r="N405" s="83"/>
      <c r="O405" s="83"/>
      <c r="P405" s="83"/>
      <c r="Q405" s="83"/>
      <c r="R405" s="83"/>
      <c r="S405" s="83"/>
      <c r="T405" s="83"/>
      <c r="U405" s="83"/>
      <c r="V405" s="84"/>
      <c r="W405" s="85"/>
      <c r="X405" s="85"/>
      <c r="Y405" s="85"/>
      <c r="Z405" s="85"/>
      <c r="AA405" s="85"/>
      <c r="AB405" s="85"/>
      <c r="AC405" s="85"/>
      <c r="AD405" s="85"/>
      <c r="AE405" s="85"/>
      <c r="AF405" s="85"/>
      <c r="AG405" s="85"/>
      <c r="AH405" s="85"/>
      <c r="AI405" s="85"/>
      <c r="AJ405" s="53"/>
    </row>
    <row r="406" spans="1:36" ht="12.75" x14ac:dyDescent="0.2">
      <c r="A406" s="1"/>
      <c r="B406" s="82"/>
      <c r="C406" s="82"/>
      <c r="D406" s="82"/>
      <c r="E406" s="82"/>
      <c r="F406" s="83"/>
      <c r="G406" s="83"/>
      <c r="H406" s="83"/>
      <c r="I406" s="83"/>
      <c r="J406" s="83"/>
      <c r="K406" s="83"/>
      <c r="L406" s="83"/>
      <c r="M406" s="83"/>
      <c r="N406" s="83"/>
      <c r="O406" s="83"/>
      <c r="P406" s="83"/>
      <c r="Q406" s="83"/>
      <c r="R406" s="83"/>
      <c r="S406" s="83"/>
      <c r="T406" s="83"/>
      <c r="U406" s="83"/>
      <c r="V406" s="84"/>
      <c r="W406" s="85"/>
      <c r="X406" s="85"/>
      <c r="Y406" s="85"/>
      <c r="Z406" s="85"/>
      <c r="AA406" s="85"/>
      <c r="AB406" s="85"/>
      <c r="AC406" s="85"/>
      <c r="AD406" s="85"/>
      <c r="AE406" s="85"/>
      <c r="AF406" s="85"/>
      <c r="AG406" s="85"/>
      <c r="AH406" s="85"/>
      <c r="AI406" s="85"/>
      <c r="AJ406" s="53"/>
    </row>
    <row r="407" spans="1:36" ht="12.75" x14ac:dyDescent="0.2">
      <c r="A407" s="1"/>
      <c r="B407" s="82"/>
      <c r="C407" s="82"/>
      <c r="D407" s="82"/>
      <c r="E407" s="82"/>
      <c r="F407" s="83"/>
      <c r="G407" s="83"/>
      <c r="H407" s="83"/>
      <c r="I407" s="83"/>
      <c r="J407" s="83"/>
      <c r="K407" s="83"/>
      <c r="L407" s="83"/>
      <c r="M407" s="83"/>
      <c r="N407" s="83"/>
      <c r="O407" s="83"/>
      <c r="P407" s="83"/>
      <c r="Q407" s="83"/>
      <c r="R407" s="83"/>
      <c r="S407" s="83"/>
      <c r="T407" s="83"/>
      <c r="U407" s="83"/>
      <c r="V407" s="84"/>
      <c r="W407" s="85"/>
      <c r="X407" s="85"/>
      <c r="Y407" s="85"/>
      <c r="Z407" s="85"/>
      <c r="AA407" s="85"/>
      <c r="AB407" s="85"/>
      <c r="AC407" s="85"/>
      <c r="AD407" s="85"/>
      <c r="AE407" s="85"/>
      <c r="AF407" s="85"/>
      <c r="AG407" s="85"/>
      <c r="AH407" s="85"/>
      <c r="AI407" s="85"/>
      <c r="AJ407" s="53"/>
    </row>
    <row r="408" spans="1:36" ht="12.75" x14ac:dyDescent="0.2">
      <c r="A408" s="1"/>
      <c r="B408" s="82"/>
      <c r="C408" s="82"/>
      <c r="D408" s="82"/>
      <c r="E408" s="82"/>
      <c r="F408" s="83"/>
      <c r="G408" s="83"/>
      <c r="H408" s="83"/>
      <c r="I408" s="83"/>
      <c r="J408" s="83"/>
      <c r="K408" s="83"/>
      <c r="L408" s="83"/>
      <c r="M408" s="83"/>
      <c r="N408" s="83"/>
      <c r="O408" s="83"/>
      <c r="P408" s="83"/>
      <c r="Q408" s="83"/>
      <c r="R408" s="83"/>
      <c r="S408" s="83"/>
      <c r="T408" s="83"/>
      <c r="U408" s="83"/>
      <c r="V408" s="84"/>
      <c r="W408" s="85"/>
      <c r="X408" s="85"/>
      <c r="Y408" s="85"/>
      <c r="Z408" s="85"/>
      <c r="AA408" s="85"/>
      <c r="AB408" s="85"/>
      <c r="AC408" s="85"/>
      <c r="AD408" s="85"/>
      <c r="AE408" s="85"/>
      <c r="AF408" s="85"/>
      <c r="AG408" s="85"/>
      <c r="AH408" s="85"/>
      <c r="AI408" s="85"/>
      <c r="AJ408" s="53"/>
    </row>
    <row r="409" spans="1:36" ht="12.75" x14ac:dyDescent="0.2">
      <c r="A409" s="1"/>
      <c r="B409" s="82"/>
      <c r="C409" s="82"/>
      <c r="D409" s="82"/>
      <c r="E409" s="82"/>
      <c r="F409" s="83"/>
      <c r="G409" s="83"/>
      <c r="H409" s="83"/>
      <c r="I409" s="83"/>
      <c r="J409" s="83"/>
      <c r="K409" s="83"/>
      <c r="L409" s="83"/>
      <c r="M409" s="83"/>
      <c r="N409" s="83"/>
      <c r="O409" s="83"/>
      <c r="P409" s="83"/>
      <c r="Q409" s="83"/>
      <c r="R409" s="83"/>
      <c r="S409" s="83"/>
      <c r="T409" s="83"/>
      <c r="U409" s="83"/>
      <c r="V409" s="84"/>
      <c r="W409" s="85"/>
      <c r="X409" s="85"/>
      <c r="Y409" s="85"/>
      <c r="Z409" s="85"/>
      <c r="AA409" s="85"/>
      <c r="AB409" s="85"/>
      <c r="AC409" s="85"/>
      <c r="AD409" s="85"/>
      <c r="AE409" s="85"/>
      <c r="AF409" s="85"/>
      <c r="AG409" s="85"/>
      <c r="AH409" s="85"/>
      <c r="AI409" s="85"/>
      <c r="AJ409" s="53"/>
    </row>
    <row r="410" spans="1:36" ht="12.75" x14ac:dyDescent="0.2">
      <c r="A410" s="1"/>
      <c r="B410" s="82"/>
      <c r="C410" s="82"/>
      <c r="D410" s="82"/>
      <c r="E410" s="82"/>
      <c r="F410" s="83"/>
      <c r="G410" s="83"/>
      <c r="H410" s="83"/>
      <c r="I410" s="83"/>
      <c r="J410" s="83"/>
      <c r="K410" s="83"/>
      <c r="L410" s="83"/>
      <c r="M410" s="83"/>
      <c r="N410" s="83"/>
      <c r="O410" s="83"/>
      <c r="P410" s="83"/>
      <c r="Q410" s="83"/>
      <c r="R410" s="83"/>
      <c r="S410" s="83"/>
      <c r="T410" s="83"/>
      <c r="U410" s="83"/>
      <c r="V410" s="84"/>
      <c r="W410" s="85"/>
      <c r="X410" s="85"/>
      <c r="Y410" s="85"/>
      <c r="Z410" s="85"/>
      <c r="AA410" s="85"/>
      <c r="AB410" s="85"/>
      <c r="AC410" s="85"/>
      <c r="AD410" s="85"/>
      <c r="AE410" s="85"/>
      <c r="AF410" s="85"/>
      <c r="AG410" s="85"/>
      <c r="AH410" s="85"/>
      <c r="AI410" s="85"/>
      <c r="AJ410" s="53"/>
    </row>
    <row r="411" spans="1:36" ht="12.75" x14ac:dyDescent="0.2">
      <c r="A411" s="1"/>
      <c r="B411" s="82"/>
      <c r="C411" s="82"/>
      <c r="D411" s="82"/>
      <c r="E411" s="82"/>
      <c r="F411" s="83"/>
      <c r="G411" s="83"/>
      <c r="H411" s="83"/>
      <c r="I411" s="83"/>
      <c r="J411" s="83"/>
      <c r="K411" s="83"/>
      <c r="L411" s="83"/>
      <c r="M411" s="83"/>
      <c r="N411" s="83"/>
      <c r="O411" s="83"/>
      <c r="P411" s="83"/>
      <c r="Q411" s="83"/>
      <c r="R411" s="83"/>
      <c r="S411" s="83"/>
      <c r="T411" s="83"/>
      <c r="U411" s="83"/>
      <c r="V411" s="84"/>
      <c r="W411" s="85"/>
      <c r="X411" s="85"/>
      <c r="Y411" s="85"/>
      <c r="Z411" s="85"/>
      <c r="AA411" s="85"/>
      <c r="AB411" s="85"/>
      <c r="AC411" s="85"/>
      <c r="AD411" s="85"/>
      <c r="AE411" s="85"/>
      <c r="AF411" s="85"/>
      <c r="AG411" s="85"/>
      <c r="AH411" s="85"/>
      <c r="AI411" s="85"/>
      <c r="AJ411" s="53"/>
    </row>
    <row r="412" spans="1:36" ht="12.75" x14ac:dyDescent="0.2">
      <c r="A412" s="1"/>
      <c r="B412" s="82"/>
      <c r="C412" s="82"/>
      <c r="D412" s="82"/>
      <c r="E412" s="82"/>
      <c r="F412" s="83"/>
      <c r="G412" s="83"/>
      <c r="H412" s="83"/>
      <c r="I412" s="83"/>
      <c r="J412" s="83"/>
      <c r="K412" s="83"/>
      <c r="L412" s="83"/>
      <c r="M412" s="83"/>
      <c r="N412" s="83"/>
      <c r="O412" s="83"/>
      <c r="P412" s="83"/>
      <c r="Q412" s="83"/>
      <c r="R412" s="83"/>
      <c r="S412" s="83"/>
      <c r="T412" s="83"/>
      <c r="U412" s="83"/>
      <c r="V412" s="84"/>
      <c r="W412" s="85"/>
      <c r="X412" s="85"/>
      <c r="Y412" s="85"/>
      <c r="Z412" s="85"/>
      <c r="AA412" s="85"/>
      <c r="AB412" s="85"/>
      <c r="AC412" s="85"/>
      <c r="AD412" s="85"/>
      <c r="AE412" s="85"/>
      <c r="AF412" s="85"/>
      <c r="AG412" s="85"/>
      <c r="AH412" s="85"/>
      <c r="AI412" s="85"/>
      <c r="AJ412" s="53"/>
    </row>
    <row r="413" spans="1:36" ht="12.75" x14ac:dyDescent="0.2">
      <c r="A413" s="1"/>
      <c r="B413" s="82"/>
      <c r="C413" s="82"/>
      <c r="D413" s="82"/>
      <c r="E413" s="82"/>
      <c r="F413" s="83"/>
      <c r="G413" s="83"/>
      <c r="H413" s="83"/>
      <c r="I413" s="83"/>
      <c r="J413" s="83"/>
      <c r="K413" s="83"/>
      <c r="L413" s="83"/>
      <c r="M413" s="83"/>
      <c r="N413" s="83"/>
      <c r="O413" s="83"/>
      <c r="P413" s="83"/>
      <c r="Q413" s="83"/>
      <c r="R413" s="83"/>
      <c r="S413" s="83"/>
      <c r="T413" s="83"/>
      <c r="U413" s="83"/>
      <c r="V413" s="84"/>
      <c r="W413" s="85"/>
      <c r="X413" s="85"/>
      <c r="Y413" s="85"/>
      <c r="Z413" s="85"/>
      <c r="AA413" s="85"/>
      <c r="AB413" s="85"/>
      <c r="AC413" s="85"/>
      <c r="AD413" s="85"/>
      <c r="AE413" s="85"/>
      <c r="AF413" s="85"/>
      <c r="AG413" s="85"/>
      <c r="AH413" s="85"/>
      <c r="AI413" s="85"/>
      <c r="AJ413" s="53"/>
    </row>
    <row r="414" spans="1:36" ht="12.75" x14ac:dyDescent="0.2">
      <c r="A414" s="1"/>
      <c r="B414" s="82"/>
      <c r="C414" s="82"/>
      <c r="D414" s="82"/>
      <c r="E414" s="82"/>
      <c r="F414" s="83"/>
      <c r="G414" s="83"/>
      <c r="H414" s="83"/>
      <c r="I414" s="83"/>
      <c r="J414" s="83"/>
      <c r="K414" s="83"/>
      <c r="L414" s="83"/>
      <c r="M414" s="83"/>
      <c r="N414" s="83"/>
      <c r="O414" s="83"/>
      <c r="P414" s="83"/>
      <c r="Q414" s="83"/>
      <c r="R414" s="83"/>
      <c r="S414" s="83"/>
      <c r="T414" s="83"/>
      <c r="U414" s="83"/>
      <c r="V414" s="84"/>
      <c r="W414" s="85"/>
      <c r="X414" s="85"/>
      <c r="Y414" s="85"/>
      <c r="Z414" s="85"/>
      <c r="AA414" s="85"/>
      <c r="AB414" s="85"/>
      <c r="AC414" s="85"/>
      <c r="AD414" s="85"/>
      <c r="AE414" s="85"/>
      <c r="AF414" s="85"/>
      <c r="AG414" s="85"/>
      <c r="AH414" s="85"/>
      <c r="AI414" s="85"/>
      <c r="AJ414" s="53"/>
    </row>
    <row r="415" spans="1:36" ht="12.75" x14ac:dyDescent="0.2">
      <c r="A415" s="1"/>
      <c r="B415" s="82"/>
      <c r="C415" s="82"/>
      <c r="D415" s="82"/>
      <c r="E415" s="82"/>
      <c r="F415" s="83"/>
      <c r="G415" s="83"/>
      <c r="H415" s="83"/>
      <c r="I415" s="83"/>
      <c r="J415" s="83"/>
      <c r="K415" s="83"/>
      <c r="L415" s="83"/>
      <c r="M415" s="83"/>
      <c r="N415" s="83"/>
      <c r="O415" s="83"/>
      <c r="P415" s="83"/>
      <c r="Q415" s="83"/>
      <c r="R415" s="83"/>
      <c r="S415" s="83"/>
      <c r="T415" s="83"/>
      <c r="U415" s="83"/>
      <c r="V415" s="84"/>
      <c r="W415" s="85"/>
      <c r="X415" s="85"/>
      <c r="Y415" s="85"/>
      <c r="Z415" s="85"/>
      <c r="AA415" s="85"/>
      <c r="AB415" s="85"/>
      <c r="AC415" s="85"/>
      <c r="AD415" s="85"/>
      <c r="AE415" s="85"/>
      <c r="AF415" s="85"/>
      <c r="AG415" s="85"/>
      <c r="AH415" s="85"/>
      <c r="AI415" s="85"/>
      <c r="AJ415" s="53"/>
    </row>
    <row r="416" spans="1:36" ht="12.75" x14ac:dyDescent="0.2">
      <c r="A416" s="1"/>
      <c r="B416" s="82"/>
      <c r="C416" s="82"/>
      <c r="D416" s="82"/>
      <c r="E416" s="82"/>
      <c r="F416" s="83"/>
      <c r="G416" s="83"/>
      <c r="H416" s="83"/>
      <c r="I416" s="83"/>
      <c r="J416" s="83"/>
      <c r="K416" s="83"/>
      <c r="L416" s="83"/>
      <c r="M416" s="83"/>
      <c r="N416" s="83"/>
      <c r="O416" s="83"/>
      <c r="P416" s="83"/>
      <c r="Q416" s="83"/>
      <c r="R416" s="83"/>
      <c r="S416" s="83"/>
      <c r="T416" s="83"/>
      <c r="U416" s="83"/>
      <c r="V416" s="84"/>
      <c r="W416" s="85"/>
      <c r="X416" s="85"/>
      <c r="Y416" s="85"/>
      <c r="Z416" s="85"/>
      <c r="AA416" s="85"/>
      <c r="AB416" s="85"/>
      <c r="AC416" s="85"/>
      <c r="AD416" s="85"/>
      <c r="AE416" s="85"/>
      <c r="AF416" s="85"/>
      <c r="AG416" s="85"/>
      <c r="AH416" s="85"/>
      <c r="AI416" s="85"/>
      <c r="AJ416" s="53"/>
    </row>
    <row r="417" spans="1:36" ht="12.75" x14ac:dyDescent="0.2">
      <c r="A417" s="1"/>
      <c r="B417" s="82"/>
      <c r="C417" s="82"/>
      <c r="D417" s="82"/>
      <c r="E417" s="82"/>
      <c r="F417" s="83"/>
      <c r="G417" s="83"/>
      <c r="H417" s="83"/>
      <c r="I417" s="83"/>
      <c r="J417" s="83"/>
      <c r="K417" s="83"/>
      <c r="L417" s="83"/>
      <c r="M417" s="83"/>
      <c r="N417" s="83"/>
      <c r="O417" s="83"/>
      <c r="P417" s="83"/>
      <c r="Q417" s="83"/>
      <c r="R417" s="83"/>
      <c r="S417" s="83"/>
      <c r="T417" s="83"/>
      <c r="U417" s="83"/>
      <c r="V417" s="84"/>
      <c r="W417" s="85"/>
      <c r="X417" s="85"/>
      <c r="Y417" s="85"/>
      <c r="Z417" s="85"/>
      <c r="AA417" s="85"/>
      <c r="AB417" s="85"/>
      <c r="AC417" s="85"/>
      <c r="AD417" s="85"/>
      <c r="AE417" s="85"/>
      <c r="AF417" s="85"/>
      <c r="AG417" s="85"/>
      <c r="AH417" s="85"/>
      <c r="AI417" s="85"/>
      <c r="AJ417" s="53"/>
    </row>
    <row r="418" spans="1:36" ht="12.75" x14ac:dyDescent="0.2">
      <c r="A418" s="1"/>
      <c r="B418" s="82"/>
      <c r="C418" s="82"/>
      <c r="D418" s="82"/>
      <c r="E418" s="82"/>
      <c r="F418" s="83"/>
      <c r="G418" s="83"/>
      <c r="H418" s="83"/>
      <c r="I418" s="83"/>
      <c r="J418" s="83"/>
      <c r="K418" s="83"/>
      <c r="L418" s="83"/>
      <c r="M418" s="83"/>
      <c r="N418" s="83"/>
      <c r="O418" s="83"/>
      <c r="P418" s="83"/>
      <c r="Q418" s="83"/>
      <c r="R418" s="83"/>
      <c r="S418" s="83"/>
      <c r="T418" s="83"/>
      <c r="U418" s="83"/>
      <c r="V418" s="84"/>
      <c r="W418" s="85"/>
      <c r="X418" s="85"/>
      <c r="Y418" s="85"/>
      <c r="Z418" s="85"/>
      <c r="AA418" s="85"/>
      <c r="AB418" s="85"/>
      <c r="AC418" s="85"/>
      <c r="AD418" s="85"/>
      <c r="AE418" s="85"/>
      <c r="AF418" s="85"/>
      <c r="AG418" s="85"/>
      <c r="AH418" s="85"/>
      <c r="AI418" s="85"/>
      <c r="AJ418" s="53"/>
    </row>
    <row r="419" spans="1:36" ht="12.75" x14ac:dyDescent="0.2">
      <c r="A419" s="1"/>
      <c r="B419" s="82"/>
      <c r="C419" s="82"/>
      <c r="D419" s="82"/>
      <c r="E419" s="82"/>
      <c r="F419" s="83"/>
      <c r="G419" s="83"/>
      <c r="H419" s="83"/>
      <c r="I419" s="83"/>
      <c r="J419" s="83"/>
      <c r="K419" s="83"/>
      <c r="L419" s="83"/>
      <c r="M419" s="83"/>
      <c r="N419" s="83"/>
      <c r="O419" s="83"/>
      <c r="P419" s="83"/>
      <c r="Q419" s="83"/>
      <c r="R419" s="83"/>
      <c r="S419" s="83"/>
      <c r="T419" s="83"/>
      <c r="U419" s="83"/>
      <c r="V419" s="84"/>
      <c r="W419" s="85"/>
      <c r="X419" s="85"/>
      <c r="Y419" s="85"/>
      <c r="Z419" s="85"/>
      <c r="AA419" s="85"/>
      <c r="AB419" s="85"/>
      <c r="AC419" s="85"/>
      <c r="AD419" s="85"/>
      <c r="AE419" s="85"/>
      <c r="AF419" s="85"/>
      <c r="AG419" s="85"/>
      <c r="AH419" s="85"/>
      <c r="AI419" s="85"/>
      <c r="AJ419" s="53"/>
    </row>
    <row r="420" spans="1:36" ht="12.75" x14ac:dyDescent="0.2">
      <c r="A420" s="1"/>
      <c r="B420" s="82"/>
      <c r="C420" s="82"/>
      <c r="D420" s="82"/>
      <c r="E420" s="82"/>
      <c r="F420" s="83"/>
      <c r="G420" s="83"/>
      <c r="H420" s="83"/>
      <c r="I420" s="83"/>
      <c r="J420" s="83"/>
      <c r="K420" s="83"/>
      <c r="L420" s="83"/>
      <c r="M420" s="83"/>
      <c r="N420" s="83"/>
      <c r="O420" s="83"/>
      <c r="P420" s="83"/>
      <c r="Q420" s="83"/>
      <c r="R420" s="83"/>
      <c r="S420" s="83"/>
      <c r="T420" s="83"/>
      <c r="U420" s="83"/>
      <c r="V420" s="84"/>
      <c r="W420" s="85"/>
      <c r="X420" s="85"/>
      <c r="Y420" s="85"/>
      <c r="Z420" s="85"/>
      <c r="AA420" s="85"/>
      <c r="AB420" s="85"/>
      <c r="AC420" s="85"/>
      <c r="AD420" s="85"/>
      <c r="AE420" s="85"/>
      <c r="AF420" s="85"/>
      <c r="AG420" s="85"/>
      <c r="AH420" s="85"/>
      <c r="AI420" s="85"/>
      <c r="AJ420" s="53"/>
    </row>
    <row r="421" spans="1:36" ht="12.75" x14ac:dyDescent="0.2">
      <c r="A421" s="1"/>
      <c r="B421" s="82"/>
      <c r="C421" s="82"/>
      <c r="D421" s="82"/>
      <c r="E421" s="82"/>
      <c r="F421" s="83"/>
      <c r="G421" s="83"/>
      <c r="H421" s="83"/>
      <c r="I421" s="83"/>
      <c r="J421" s="83"/>
      <c r="K421" s="83"/>
      <c r="L421" s="83"/>
      <c r="M421" s="83"/>
      <c r="N421" s="83"/>
      <c r="O421" s="83"/>
      <c r="P421" s="83"/>
      <c r="Q421" s="83"/>
      <c r="R421" s="83"/>
      <c r="S421" s="83"/>
      <c r="T421" s="83"/>
      <c r="U421" s="83"/>
      <c r="V421" s="84"/>
      <c r="W421" s="85"/>
      <c r="X421" s="85"/>
      <c r="Y421" s="85"/>
      <c r="Z421" s="85"/>
      <c r="AA421" s="85"/>
      <c r="AB421" s="85"/>
      <c r="AC421" s="85"/>
      <c r="AD421" s="85"/>
      <c r="AE421" s="85"/>
      <c r="AF421" s="85"/>
      <c r="AG421" s="85"/>
      <c r="AH421" s="85"/>
      <c r="AI421" s="85"/>
      <c r="AJ421" s="53"/>
    </row>
    <row r="422" spans="1:36" ht="12.75" x14ac:dyDescent="0.2">
      <c r="A422" s="1"/>
      <c r="B422" s="82"/>
      <c r="C422" s="82"/>
      <c r="D422" s="82"/>
      <c r="E422" s="82"/>
      <c r="F422" s="83"/>
      <c r="G422" s="83"/>
      <c r="H422" s="83"/>
      <c r="I422" s="83"/>
      <c r="J422" s="83"/>
      <c r="K422" s="83"/>
      <c r="L422" s="83"/>
      <c r="M422" s="83"/>
      <c r="N422" s="83"/>
      <c r="O422" s="83"/>
      <c r="P422" s="83"/>
      <c r="Q422" s="83"/>
      <c r="R422" s="83"/>
      <c r="S422" s="83"/>
      <c r="T422" s="83"/>
      <c r="U422" s="83"/>
      <c r="V422" s="84"/>
      <c r="W422" s="85"/>
      <c r="X422" s="85"/>
      <c r="Y422" s="85"/>
      <c r="Z422" s="85"/>
      <c r="AA422" s="85"/>
      <c r="AB422" s="85"/>
      <c r="AC422" s="85"/>
      <c r="AD422" s="85"/>
      <c r="AE422" s="85"/>
      <c r="AF422" s="85"/>
      <c r="AG422" s="85"/>
      <c r="AH422" s="85"/>
      <c r="AI422" s="85"/>
      <c r="AJ422" s="53"/>
    </row>
    <row r="423" spans="1:36" ht="12.75" x14ac:dyDescent="0.2">
      <c r="A423" s="1"/>
      <c r="B423" s="82"/>
      <c r="C423" s="82"/>
      <c r="D423" s="82"/>
      <c r="E423" s="82"/>
      <c r="F423" s="83"/>
      <c r="G423" s="83"/>
      <c r="H423" s="83"/>
      <c r="I423" s="83"/>
      <c r="J423" s="83"/>
      <c r="K423" s="83"/>
      <c r="L423" s="83"/>
      <c r="M423" s="83"/>
      <c r="N423" s="83"/>
      <c r="O423" s="83"/>
      <c r="P423" s="83"/>
      <c r="Q423" s="83"/>
      <c r="R423" s="83"/>
      <c r="S423" s="83"/>
      <c r="T423" s="83"/>
      <c r="U423" s="83"/>
      <c r="V423" s="84"/>
      <c r="W423" s="85"/>
      <c r="X423" s="85"/>
      <c r="Y423" s="85"/>
      <c r="Z423" s="85"/>
      <c r="AA423" s="85"/>
      <c r="AB423" s="85"/>
      <c r="AC423" s="85"/>
      <c r="AD423" s="85"/>
      <c r="AE423" s="85"/>
      <c r="AF423" s="85"/>
      <c r="AG423" s="85"/>
      <c r="AH423" s="85"/>
      <c r="AI423" s="85"/>
      <c r="AJ423" s="53"/>
    </row>
    <row r="424" spans="1:36" ht="12.75" x14ac:dyDescent="0.2">
      <c r="A424" s="1"/>
      <c r="B424" s="82"/>
      <c r="C424" s="82"/>
      <c r="D424" s="82"/>
      <c r="E424" s="82"/>
      <c r="F424" s="83"/>
      <c r="G424" s="83"/>
      <c r="H424" s="83"/>
      <c r="I424" s="83"/>
      <c r="J424" s="83"/>
      <c r="K424" s="83"/>
      <c r="L424" s="83"/>
      <c r="M424" s="83"/>
      <c r="N424" s="83"/>
      <c r="O424" s="83"/>
      <c r="P424" s="83"/>
      <c r="Q424" s="83"/>
      <c r="R424" s="83"/>
      <c r="S424" s="83"/>
      <c r="T424" s="83"/>
      <c r="U424" s="83"/>
      <c r="V424" s="84"/>
      <c r="W424" s="85"/>
      <c r="X424" s="85"/>
      <c r="Y424" s="85"/>
      <c r="Z424" s="85"/>
      <c r="AA424" s="85"/>
      <c r="AB424" s="85"/>
      <c r="AC424" s="85"/>
      <c r="AD424" s="85"/>
      <c r="AE424" s="85"/>
      <c r="AF424" s="85"/>
      <c r="AG424" s="85"/>
      <c r="AH424" s="85"/>
      <c r="AI424" s="85"/>
      <c r="AJ424" s="53"/>
    </row>
    <row r="425" spans="1:36" ht="12.75" x14ac:dyDescent="0.2">
      <c r="A425" s="1"/>
      <c r="B425" s="82"/>
      <c r="C425" s="82"/>
      <c r="D425" s="82"/>
      <c r="E425" s="82"/>
      <c r="F425" s="83"/>
      <c r="G425" s="83"/>
      <c r="H425" s="83"/>
      <c r="I425" s="83"/>
      <c r="J425" s="83"/>
      <c r="K425" s="83"/>
      <c r="L425" s="83"/>
      <c r="M425" s="83"/>
      <c r="N425" s="83"/>
      <c r="O425" s="83"/>
      <c r="P425" s="83"/>
      <c r="Q425" s="83"/>
      <c r="R425" s="83"/>
      <c r="S425" s="83"/>
      <c r="T425" s="83"/>
      <c r="U425" s="83"/>
      <c r="V425" s="84"/>
      <c r="W425" s="85"/>
      <c r="X425" s="85"/>
      <c r="Y425" s="85"/>
      <c r="Z425" s="85"/>
      <c r="AA425" s="85"/>
      <c r="AB425" s="85"/>
      <c r="AC425" s="85"/>
      <c r="AD425" s="85"/>
      <c r="AE425" s="85"/>
      <c r="AF425" s="85"/>
      <c r="AG425" s="85"/>
      <c r="AH425" s="85"/>
      <c r="AI425" s="85"/>
      <c r="AJ425" s="53"/>
    </row>
    <row r="426" spans="1:36" ht="12.75" x14ac:dyDescent="0.2">
      <c r="A426" s="1"/>
      <c r="B426" s="82"/>
      <c r="C426" s="82"/>
      <c r="D426" s="82"/>
      <c r="E426" s="82"/>
      <c r="F426" s="83"/>
      <c r="G426" s="83"/>
      <c r="H426" s="83"/>
      <c r="I426" s="83"/>
      <c r="J426" s="83"/>
      <c r="K426" s="83"/>
      <c r="L426" s="83"/>
      <c r="M426" s="83"/>
      <c r="N426" s="83"/>
      <c r="O426" s="83"/>
      <c r="P426" s="83"/>
      <c r="Q426" s="83"/>
      <c r="R426" s="83"/>
      <c r="S426" s="83"/>
      <c r="T426" s="83"/>
      <c r="U426" s="83"/>
      <c r="V426" s="84"/>
      <c r="W426" s="85"/>
      <c r="X426" s="85"/>
      <c r="Y426" s="85"/>
      <c r="Z426" s="85"/>
      <c r="AA426" s="85"/>
      <c r="AB426" s="85"/>
      <c r="AC426" s="85"/>
      <c r="AD426" s="85"/>
      <c r="AE426" s="85"/>
      <c r="AF426" s="85"/>
      <c r="AG426" s="85"/>
      <c r="AH426" s="85"/>
      <c r="AI426" s="85"/>
      <c r="AJ426" s="53"/>
    </row>
    <row r="427" spans="1:36" ht="12.75" x14ac:dyDescent="0.2">
      <c r="A427" s="1"/>
      <c r="B427" s="82"/>
      <c r="C427" s="82"/>
      <c r="D427" s="82"/>
      <c r="E427" s="82"/>
      <c r="F427" s="83"/>
      <c r="G427" s="83"/>
      <c r="H427" s="83"/>
      <c r="I427" s="83"/>
      <c r="J427" s="83"/>
      <c r="K427" s="83"/>
      <c r="L427" s="83"/>
      <c r="M427" s="83"/>
      <c r="N427" s="83"/>
      <c r="O427" s="83"/>
      <c r="P427" s="83"/>
      <c r="Q427" s="83"/>
      <c r="R427" s="83"/>
      <c r="S427" s="83"/>
      <c r="T427" s="83"/>
      <c r="U427" s="83"/>
      <c r="V427" s="84"/>
      <c r="W427" s="85"/>
      <c r="X427" s="85"/>
      <c r="Y427" s="85"/>
      <c r="Z427" s="85"/>
      <c r="AA427" s="85"/>
      <c r="AB427" s="85"/>
      <c r="AC427" s="85"/>
      <c r="AD427" s="85"/>
      <c r="AE427" s="85"/>
      <c r="AF427" s="85"/>
      <c r="AG427" s="85"/>
      <c r="AH427" s="85"/>
      <c r="AI427" s="85"/>
      <c r="AJ427" s="53"/>
    </row>
    <row r="428" spans="1:36" ht="12.75" x14ac:dyDescent="0.2">
      <c r="A428" s="1"/>
      <c r="B428" s="82"/>
      <c r="C428" s="82"/>
      <c r="D428" s="82"/>
      <c r="E428" s="82"/>
      <c r="F428" s="83"/>
      <c r="G428" s="83"/>
      <c r="H428" s="83"/>
      <c r="I428" s="83"/>
      <c r="J428" s="83"/>
      <c r="K428" s="83"/>
      <c r="L428" s="83"/>
      <c r="M428" s="83"/>
      <c r="N428" s="83"/>
      <c r="O428" s="83"/>
      <c r="P428" s="83"/>
      <c r="Q428" s="83"/>
      <c r="R428" s="83"/>
      <c r="S428" s="83"/>
      <c r="T428" s="83"/>
      <c r="U428" s="83"/>
      <c r="V428" s="84"/>
      <c r="W428" s="85"/>
      <c r="X428" s="85"/>
      <c r="Y428" s="85"/>
      <c r="Z428" s="85"/>
      <c r="AA428" s="85"/>
      <c r="AB428" s="85"/>
      <c r="AC428" s="85"/>
      <c r="AD428" s="85"/>
      <c r="AE428" s="85"/>
      <c r="AF428" s="85"/>
      <c r="AG428" s="85"/>
      <c r="AH428" s="85"/>
      <c r="AI428" s="85"/>
      <c r="AJ428" s="53"/>
    </row>
    <row r="429" spans="1:36" ht="12.75" x14ac:dyDescent="0.2">
      <c r="A429" s="1"/>
      <c r="B429" s="82"/>
      <c r="C429" s="82"/>
      <c r="D429" s="82"/>
      <c r="E429" s="82"/>
      <c r="F429" s="83"/>
      <c r="G429" s="83"/>
      <c r="H429" s="83"/>
      <c r="I429" s="83"/>
      <c r="J429" s="83"/>
      <c r="K429" s="83"/>
      <c r="L429" s="83"/>
      <c r="M429" s="83"/>
      <c r="N429" s="83"/>
      <c r="O429" s="83"/>
      <c r="P429" s="83"/>
      <c r="Q429" s="83"/>
      <c r="R429" s="83"/>
      <c r="S429" s="83"/>
      <c r="T429" s="83"/>
      <c r="U429" s="83"/>
      <c r="V429" s="84"/>
      <c r="W429" s="85"/>
      <c r="X429" s="85"/>
      <c r="Y429" s="85"/>
      <c r="Z429" s="85"/>
      <c r="AA429" s="85"/>
      <c r="AB429" s="85"/>
      <c r="AC429" s="85"/>
      <c r="AD429" s="85"/>
      <c r="AE429" s="85"/>
      <c r="AF429" s="85"/>
      <c r="AG429" s="85"/>
      <c r="AH429" s="85"/>
      <c r="AI429" s="85"/>
      <c r="AJ429" s="53"/>
    </row>
    <row r="430" spans="1:36" ht="12.75" x14ac:dyDescent="0.2">
      <c r="A430" s="1"/>
      <c r="B430" s="82"/>
      <c r="C430" s="82"/>
      <c r="D430" s="82"/>
      <c r="E430" s="82"/>
      <c r="F430" s="83"/>
      <c r="G430" s="83"/>
      <c r="H430" s="83"/>
      <c r="I430" s="83"/>
      <c r="J430" s="83"/>
      <c r="K430" s="83"/>
      <c r="L430" s="83"/>
      <c r="M430" s="83"/>
      <c r="N430" s="83"/>
      <c r="O430" s="83"/>
      <c r="P430" s="83"/>
      <c r="Q430" s="83"/>
      <c r="R430" s="83"/>
      <c r="S430" s="83"/>
      <c r="T430" s="83"/>
      <c r="U430" s="83"/>
      <c r="V430" s="84"/>
      <c r="W430" s="85"/>
      <c r="X430" s="85"/>
      <c r="Y430" s="85"/>
      <c r="Z430" s="85"/>
      <c r="AA430" s="85"/>
      <c r="AB430" s="85"/>
      <c r="AC430" s="85"/>
      <c r="AD430" s="85"/>
      <c r="AE430" s="85"/>
      <c r="AF430" s="85"/>
      <c r="AG430" s="85"/>
      <c r="AH430" s="85"/>
      <c r="AI430" s="85"/>
      <c r="AJ430" s="53"/>
    </row>
    <row r="431" spans="1:36" ht="12.75" x14ac:dyDescent="0.2">
      <c r="A431" s="1"/>
      <c r="B431" s="82"/>
      <c r="C431" s="82"/>
      <c r="D431" s="82"/>
      <c r="E431" s="82"/>
      <c r="F431" s="83"/>
      <c r="G431" s="83"/>
      <c r="H431" s="83"/>
      <c r="I431" s="83"/>
      <c r="J431" s="83"/>
      <c r="K431" s="83"/>
      <c r="L431" s="83"/>
      <c r="M431" s="83"/>
      <c r="N431" s="83"/>
      <c r="O431" s="83"/>
      <c r="P431" s="83"/>
      <c r="Q431" s="83"/>
      <c r="R431" s="83"/>
      <c r="S431" s="83"/>
      <c r="T431" s="83"/>
      <c r="U431" s="83"/>
      <c r="V431" s="84"/>
      <c r="W431" s="85"/>
      <c r="X431" s="85"/>
      <c r="Y431" s="85"/>
      <c r="Z431" s="85"/>
      <c r="AA431" s="85"/>
      <c r="AB431" s="85"/>
      <c r="AC431" s="85"/>
      <c r="AD431" s="85"/>
      <c r="AE431" s="85"/>
      <c r="AF431" s="85"/>
      <c r="AG431" s="85"/>
      <c r="AH431" s="85"/>
      <c r="AI431" s="85"/>
      <c r="AJ431" s="53"/>
    </row>
    <row r="432" spans="1:36" ht="12.75" x14ac:dyDescent="0.2">
      <c r="A432" s="1"/>
      <c r="B432" s="82"/>
      <c r="C432" s="82"/>
      <c r="D432" s="82"/>
      <c r="E432" s="82"/>
      <c r="F432" s="83"/>
      <c r="G432" s="83"/>
      <c r="H432" s="83"/>
      <c r="I432" s="83"/>
      <c r="J432" s="83"/>
      <c r="K432" s="83"/>
      <c r="L432" s="83"/>
      <c r="M432" s="83"/>
      <c r="N432" s="83"/>
      <c r="O432" s="83"/>
      <c r="P432" s="83"/>
      <c r="Q432" s="83"/>
      <c r="R432" s="83"/>
      <c r="S432" s="83"/>
      <c r="T432" s="83"/>
      <c r="U432" s="83"/>
      <c r="V432" s="84"/>
      <c r="W432" s="85"/>
      <c r="X432" s="85"/>
      <c r="Y432" s="85"/>
      <c r="Z432" s="85"/>
      <c r="AA432" s="85"/>
      <c r="AB432" s="85"/>
      <c r="AC432" s="85"/>
      <c r="AD432" s="85"/>
      <c r="AE432" s="85"/>
      <c r="AF432" s="85"/>
      <c r="AG432" s="85"/>
      <c r="AH432" s="85"/>
      <c r="AI432" s="85"/>
      <c r="AJ432" s="53"/>
    </row>
    <row r="433" spans="1:36" ht="12.75" x14ac:dyDescent="0.2">
      <c r="A433" s="1"/>
      <c r="B433" s="82"/>
      <c r="C433" s="82"/>
      <c r="D433" s="82"/>
      <c r="E433" s="82"/>
      <c r="F433" s="83"/>
      <c r="G433" s="83"/>
      <c r="H433" s="83"/>
      <c r="I433" s="83"/>
      <c r="J433" s="83"/>
      <c r="K433" s="83"/>
      <c r="L433" s="83"/>
      <c r="M433" s="83"/>
      <c r="N433" s="83"/>
      <c r="O433" s="83"/>
      <c r="P433" s="83"/>
      <c r="Q433" s="83"/>
      <c r="R433" s="83"/>
      <c r="S433" s="83"/>
      <c r="T433" s="83"/>
      <c r="U433" s="83"/>
      <c r="V433" s="84"/>
      <c r="W433" s="85"/>
      <c r="X433" s="85"/>
      <c r="Y433" s="85"/>
      <c r="Z433" s="85"/>
      <c r="AA433" s="85"/>
      <c r="AB433" s="85"/>
      <c r="AC433" s="85"/>
      <c r="AD433" s="85"/>
      <c r="AE433" s="85"/>
      <c r="AF433" s="85"/>
      <c r="AG433" s="85"/>
      <c r="AH433" s="85"/>
      <c r="AI433" s="85"/>
      <c r="AJ433" s="53"/>
    </row>
    <row r="434" spans="1:36" ht="12.75" x14ac:dyDescent="0.2">
      <c r="A434" s="1"/>
      <c r="B434" s="82"/>
      <c r="C434" s="82"/>
      <c r="D434" s="82"/>
      <c r="E434" s="82"/>
      <c r="F434" s="83"/>
      <c r="G434" s="83"/>
      <c r="H434" s="83"/>
      <c r="I434" s="83"/>
      <c r="J434" s="83"/>
      <c r="K434" s="83"/>
      <c r="L434" s="83"/>
      <c r="M434" s="83"/>
      <c r="N434" s="83"/>
      <c r="O434" s="83"/>
      <c r="P434" s="83"/>
      <c r="Q434" s="83"/>
      <c r="R434" s="83"/>
      <c r="S434" s="83"/>
      <c r="T434" s="83"/>
      <c r="U434" s="83"/>
      <c r="V434" s="84"/>
      <c r="W434" s="85"/>
      <c r="X434" s="85"/>
      <c r="Y434" s="85"/>
      <c r="Z434" s="85"/>
      <c r="AA434" s="85"/>
      <c r="AB434" s="85"/>
      <c r="AC434" s="85"/>
      <c r="AD434" s="85"/>
      <c r="AE434" s="85"/>
      <c r="AF434" s="85"/>
      <c r="AG434" s="85"/>
      <c r="AH434" s="85"/>
      <c r="AI434" s="85"/>
      <c r="AJ434" s="53"/>
    </row>
    <row r="435" spans="1:36" ht="12.75" x14ac:dyDescent="0.2">
      <c r="A435" s="1"/>
      <c r="B435" s="82"/>
      <c r="C435" s="82"/>
      <c r="D435" s="82"/>
      <c r="E435" s="82"/>
      <c r="F435" s="83"/>
      <c r="G435" s="83"/>
      <c r="H435" s="83"/>
      <c r="I435" s="83"/>
      <c r="J435" s="83"/>
      <c r="K435" s="83"/>
      <c r="L435" s="83"/>
      <c r="M435" s="83"/>
      <c r="N435" s="83"/>
      <c r="O435" s="83"/>
      <c r="P435" s="83"/>
      <c r="Q435" s="83"/>
      <c r="R435" s="83"/>
      <c r="S435" s="83"/>
      <c r="T435" s="83"/>
      <c r="U435" s="83"/>
      <c r="V435" s="84"/>
      <c r="W435" s="85"/>
      <c r="X435" s="85"/>
      <c r="Y435" s="85"/>
      <c r="Z435" s="85"/>
      <c r="AA435" s="85"/>
      <c r="AB435" s="85"/>
      <c r="AC435" s="85"/>
      <c r="AD435" s="85"/>
      <c r="AE435" s="85"/>
      <c r="AF435" s="85"/>
      <c r="AG435" s="85"/>
      <c r="AH435" s="85"/>
      <c r="AI435" s="85"/>
      <c r="AJ435" s="53"/>
    </row>
    <row r="436" spans="1:36" ht="12.75" x14ac:dyDescent="0.2">
      <c r="A436" s="1"/>
      <c r="B436" s="82"/>
      <c r="C436" s="82"/>
      <c r="D436" s="82"/>
      <c r="E436" s="82"/>
      <c r="F436" s="83"/>
      <c r="G436" s="83"/>
      <c r="H436" s="83"/>
      <c r="I436" s="83"/>
      <c r="J436" s="83"/>
      <c r="K436" s="83"/>
      <c r="L436" s="83"/>
      <c r="M436" s="83"/>
      <c r="N436" s="83"/>
      <c r="O436" s="83"/>
      <c r="P436" s="83"/>
      <c r="Q436" s="83"/>
      <c r="R436" s="83"/>
      <c r="S436" s="83"/>
      <c r="T436" s="83"/>
      <c r="U436" s="83"/>
      <c r="V436" s="84"/>
      <c r="W436" s="85"/>
      <c r="X436" s="85"/>
      <c r="Y436" s="85"/>
      <c r="Z436" s="85"/>
      <c r="AA436" s="85"/>
      <c r="AB436" s="85"/>
      <c r="AC436" s="85"/>
      <c r="AD436" s="85"/>
      <c r="AE436" s="85"/>
      <c r="AF436" s="85"/>
      <c r="AG436" s="85"/>
      <c r="AH436" s="85"/>
      <c r="AI436" s="85"/>
      <c r="AJ436" s="53"/>
    </row>
    <row r="437" spans="1:36" ht="12.75" x14ac:dyDescent="0.2">
      <c r="A437" s="1"/>
      <c r="B437" s="82"/>
      <c r="C437" s="82"/>
      <c r="D437" s="82"/>
      <c r="E437" s="82"/>
      <c r="F437" s="83"/>
      <c r="G437" s="83"/>
      <c r="H437" s="83"/>
      <c r="I437" s="83"/>
      <c r="J437" s="83"/>
      <c r="K437" s="83"/>
      <c r="L437" s="83"/>
      <c r="M437" s="83"/>
      <c r="N437" s="83"/>
      <c r="O437" s="83"/>
      <c r="P437" s="83"/>
      <c r="Q437" s="83"/>
      <c r="R437" s="83"/>
      <c r="S437" s="83"/>
      <c r="T437" s="83"/>
      <c r="U437" s="83"/>
      <c r="V437" s="84"/>
      <c r="W437" s="85"/>
      <c r="X437" s="85"/>
      <c r="Y437" s="85"/>
      <c r="Z437" s="85"/>
      <c r="AA437" s="85"/>
      <c r="AB437" s="85"/>
      <c r="AC437" s="85"/>
      <c r="AD437" s="85"/>
      <c r="AE437" s="85"/>
      <c r="AF437" s="85"/>
      <c r="AG437" s="85"/>
      <c r="AH437" s="85"/>
      <c r="AI437" s="85"/>
      <c r="AJ437" s="53"/>
    </row>
    <row r="438" spans="1:36" ht="12.75" x14ac:dyDescent="0.2">
      <c r="A438" s="1"/>
      <c r="B438" s="82"/>
      <c r="C438" s="82"/>
      <c r="D438" s="82"/>
      <c r="E438" s="82"/>
      <c r="F438" s="83"/>
      <c r="G438" s="83"/>
      <c r="H438" s="83"/>
      <c r="I438" s="83"/>
      <c r="J438" s="83"/>
      <c r="K438" s="83"/>
      <c r="L438" s="83"/>
      <c r="M438" s="83"/>
      <c r="N438" s="83"/>
      <c r="O438" s="83"/>
      <c r="P438" s="83"/>
      <c r="Q438" s="83"/>
      <c r="R438" s="83"/>
      <c r="S438" s="83"/>
      <c r="T438" s="83"/>
      <c r="U438" s="83"/>
      <c r="V438" s="84"/>
      <c r="W438" s="85"/>
      <c r="X438" s="85"/>
      <c r="Y438" s="85"/>
      <c r="Z438" s="85"/>
      <c r="AA438" s="85"/>
      <c r="AB438" s="85"/>
      <c r="AC438" s="85"/>
      <c r="AD438" s="85"/>
      <c r="AE438" s="85"/>
      <c r="AF438" s="85"/>
      <c r="AG438" s="85"/>
      <c r="AH438" s="85"/>
      <c r="AI438" s="85"/>
      <c r="AJ438" s="53"/>
    </row>
    <row r="439" spans="1:36" ht="12.75" x14ac:dyDescent="0.2">
      <c r="A439" s="1"/>
      <c r="B439" s="82"/>
      <c r="C439" s="82"/>
      <c r="D439" s="82"/>
      <c r="E439" s="82"/>
      <c r="F439" s="83"/>
      <c r="G439" s="83"/>
      <c r="H439" s="83"/>
      <c r="I439" s="83"/>
      <c r="J439" s="83"/>
      <c r="K439" s="83"/>
      <c r="L439" s="83"/>
      <c r="M439" s="83"/>
      <c r="N439" s="83"/>
      <c r="O439" s="83"/>
      <c r="P439" s="83"/>
      <c r="Q439" s="83"/>
      <c r="R439" s="83"/>
      <c r="S439" s="83"/>
      <c r="T439" s="83"/>
      <c r="U439" s="83"/>
      <c r="V439" s="84"/>
      <c r="W439" s="85"/>
      <c r="X439" s="85"/>
      <c r="Y439" s="85"/>
      <c r="Z439" s="85"/>
      <c r="AA439" s="85"/>
      <c r="AB439" s="85"/>
      <c r="AC439" s="85"/>
      <c r="AD439" s="85"/>
      <c r="AE439" s="85"/>
      <c r="AF439" s="85"/>
      <c r="AG439" s="85"/>
      <c r="AH439" s="85"/>
      <c r="AI439" s="85"/>
      <c r="AJ439" s="53"/>
    </row>
    <row r="440" spans="1:36" ht="12.75" x14ac:dyDescent="0.2">
      <c r="A440" s="1"/>
      <c r="B440" s="82"/>
      <c r="C440" s="82"/>
      <c r="D440" s="82"/>
      <c r="E440" s="82"/>
      <c r="F440" s="83"/>
      <c r="G440" s="83"/>
      <c r="H440" s="83"/>
      <c r="I440" s="83"/>
      <c r="J440" s="83"/>
      <c r="K440" s="83"/>
      <c r="L440" s="83"/>
      <c r="M440" s="83"/>
      <c r="N440" s="83"/>
      <c r="O440" s="83"/>
      <c r="P440" s="83"/>
      <c r="Q440" s="83"/>
      <c r="R440" s="83"/>
      <c r="S440" s="83"/>
      <c r="T440" s="83"/>
      <c r="U440" s="83"/>
      <c r="V440" s="84"/>
      <c r="W440" s="85"/>
      <c r="X440" s="85"/>
      <c r="Y440" s="85"/>
      <c r="Z440" s="85"/>
      <c r="AA440" s="85"/>
      <c r="AB440" s="85"/>
      <c r="AC440" s="85"/>
      <c r="AD440" s="85"/>
      <c r="AE440" s="85"/>
      <c r="AF440" s="85"/>
      <c r="AG440" s="85"/>
      <c r="AH440" s="85"/>
      <c r="AI440" s="85"/>
      <c r="AJ440" s="53"/>
    </row>
    <row r="441" spans="1:36" ht="12.75" x14ac:dyDescent="0.2">
      <c r="A441" s="1"/>
      <c r="B441" s="82"/>
      <c r="C441" s="82"/>
      <c r="D441" s="82"/>
      <c r="E441" s="82"/>
      <c r="F441" s="83"/>
      <c r="G441" s="83"/>
      <c r="H441" s="83"/>
      <c r="I441" s="83"/>
      <c r="J441" s="83"/>
      <c r="K441" s="83"/>
      <c r="L441" s="83"/>
      <c r="M441" s="83"/>
      <c r="N441" s="83"/>
      <c r="O441" s="83"/>
      <c r="P441" s="83"/>
      <c r="Q441" s="83"/>
      <c r="R441" s="83"/>
      <c r="S441" s="83"/>
      <c r="T441" s="83"/>
      <c r="U441" s="83"/>
      <c r="V441" s="84"/>
      <c r="W441" s="85"/>
      <c r="X441" s="85"/>
      <c r="Y441" s="85"/>
      <c r="Z441" s="85"/>
      <c r="AA441" s="85"/>
      <c r="AB441" s="85"/>
      <c r="AC441" s="85"/>
      <c r="AD441" s="85"/>
      <c r="AE441" s="85"/>
      <c r="AF441" s="85"/>
      <c r="AG441" s="85"/>
      <c r="AH441" s="85"/>
      <c r="AI441" s="85"/>
      <c r="AJ441" s="53"/>
    </row>
    <row r="442" spans="1:36" ht="12.75" x14ac:dyDescent="0.2">
      <c r="A442" s="1"/>
      <c r="B442" s="82"/>
      <c r="C442" s="82"/>
      <c r="D442" s="82"/>
      <c r="E442" s="82"/>
      <c r="F442" s="83"/>
      <c r="G442" s="83"/>
      <c r="H442" s="83"/>
      <c r="I442" s="83"/>
      <c r="J442" s="83"/>
      <c r="K442" s="83"/>
      <c r="L442" s="83"/>
      <c r="M442" s="83"/>
      <c r="N442" s="83"/>
      <c r="O442" s="83"/>
      <c r="P442" s="83"/>
      <c r="Q442" s="83"/>
      <c r="R442" s="83"/>
      <c r="S442" s="83"/>
      <c r="T442" s="83"/>
      <c r="U442" s="83"/>
      <c r="V442" s="84"/>
      <c r="W442" s="85"/>
      <c r="X442" s="85"/>
      <c r="Y442" s="85"/>
      <c r="Z442" s="85"/>
      <c r="AA442" s="85"/>
      <c r="AB442" s="85"/>
      <c r="AC442" s="85"/>
      <c r="AD442" s="85"/>
      <c r="AE442" s="85"/>
      <c r="AF442" s="85"/>
      <c r="AG442" s="85"/>
      <c r="AH442" s="85"/>
      <c r="AI442" s="85"/>
      <c r="AJ442" s="53"/>
    </row>
    <row r="443" spans="1:36" ht="12.75" x14ac:dyDescent="0.2">
      <c r="A443" s="1"/>
      <c r="B443" s="82"/>
      <c r="C443" s="82"/>
      <c r="D443" s="82"/>
      <c r="E443" s="82"/>
      <c r="F443" s="83"/>
      <c r="G443" s="83"/>
      <c r="H443" s="83"/>
      <c r="I443" s="83"/>
      <c r="J443" s="83"/>
      <c r="K443" s="83"/>
      <c r="L443" s="83"/>
      <c r="M443" s="83"/>
      <c r="N443" s="83"/>
      <c r="O443" s="83"/>
      <c r="P443" s="83"/>
      <c r="Q443" s="83"/>
      <c r="R443" s="83"/>
      <c r="S443" s="83"/>
      <c r="T443" s="83"/>
      <c r="U443" s="83"/>
      <c r="V443" s="84"/>
      <c r="W443" s="85"/>
      <c r="X443" s="85"/>
      <c r="Y443" s="85"/>
      <c r="Z443" s="85"/>
      <c r="AA443" s="85"/>
      <c r="AB443" s="85"/>
      <c r="AC443" s="85"/>
      <c r="AD443" s="85"/>
      <c r="AE443" s="85"/>
      <c r="AF443" s="85"/>
      <c r="AG443" s="85"/>
      <c r="AH443" s="85"/>
      <c r="AI443" s="85"/>
      <c r="AJ443" s="53"/>
    </row>
    <row r="444" spans="1:36" ht="12.75" x14ac:dyDescent="0.2">
      <c r="A444" s="1"/>
      <c r="B444" s="82"/>
      <c r="C444" s="82"/>
      <c r="D444" s="82"/>
      <c r="E444" s="82"/>
      <c r="F444" s="83"/>
      <c r="G444" s="83"/>
      <c r="H444" s="83"/>
      <c r="I444" s="83"/>
      <c r="J444" s="83"/>
      <c r="K444" s="83"/>
      <c r="L444" s="83"/>
      <c r="M444" s="83"/>
      <c r="N444" s="83"/>
      <c r="O444" s="83"/>
      <c r="P444" s="83"/>
      <c r="Q444" s="83"/>
      <c r="R444" s="83"/>
      <c r="S444" s="83"/>
      <c r="T444" s="83"/>
      <c r="U444" s="83"/>
      <c r="V444" s="84"/>
      <c r="W444" s="85"/>
      <c r="X444" s="85"/>
      <c r="Y444" s="85"/>
      <c r="Z444" s="85"/>
      <c r="AA444" s="85"/>
      <c r="AB444" s="85"/>
      <c r="AC444" s="85"/>
      <c r="AD444" s="85"/>
      <c r="AE444" s="85"/>
      <c r="AF444" s="85"/>
      <c r="AG444" s="85"/>
      <c r="AH444" s="85"/>
      <c r="AI444" s="85"/>
      <c r="AJ444" s="53"/>
    </row>
    <row r="445" spans="1:36" ht="12.75" x14ac:dyDescent="0.2">
      <c r="A445" s="1"/>
      <c r="B445" s="82"/>
      <c r="C445" s="82"/>
      <c r="D445" s="82"/>
      <c r="E445" s="82"/>
      <c r="F445" s="83"/>
      <c r="G445" s="83"/>
      <c r="H445" s="83"/>
      <c r="I445" s="83"/>
      <c r="J445" s="83"/>
      <c r="K445" s="83"/>
      <c r="L445" s="83"/>
      <c r="M445" s="83"/>
      <c r="N445" s="83"/>
      <c r="O445" s="83"/>
      <c r="P445" s="83"/>
      <c r="Q445" s="83"/>
      <c r="R445" s="83"/>
      <c r="S445" s="83"/>
      <c r="T445" s="83"/>
      <c r="U445" s="83"/>
      <c r="V445" s="84"/>
      <c r="W445" s="85"/>
      <c r="X445" s="85"/>
      <c r="Y445" s="85"/>
      <c r="Z445" s="85"/>
      <c r="AA445" s="85"/>
      <c r="AB445" s="85"/>
      <c r="AC445" s="85"/>
      <c r="AD445" s="85"/>
      <c r="AE445" s="85"/>
      <c r="AF445" s="85"/>
      <c r="AG445" s="85"/>
      <c r="AH445" s="85"/>
      <c r="AI445" s="85"/>
      <c r="AJ445" s="53"/>
    </row>
    <row r="446" spans="1:36" ht="12.75" x14ac:dyDescent="0.2">
      <c r="A446" s="1"/>
      <c r="B446" s="82"/>
      <c r="C446" s="82"/>
      <c r="D446" s="82"/>
      <c r="E446" s="82"/>
      <c r="F446" s="83"/>
      <c r="G446" s="83"/>
      <c r="H446" s="83"/>
      <c r="I446" s="83"/>
      <c r="J446" s="83"/>
      <c r="K446" s="83"/>
      <c r="L446" s="83"/>
      <c r="M446" s="83"/>
      <c r="N446" s="83"/>
      <c r="O446" s="83"/>
      <c r="P446" s="83"/>
      <c r="Q446" s="83"/>
      <c r="R446" s="83"/>
      <c r="S446" s="83"/>
      <c r="T446" s="83"/>
      <c r="U446" s="83"/>
      <c r="V446" s="84"/>
      <c r="W446" s="85"/>
      <c r="X446" s="85"/>
      <c r="Y446" s="85"/>
      <c r="Z446" s="85"/>
      <c r="AA446" s="85"/>
      <c r="AB446" s="85"/>
      <c r="AC446" s="85"/>
      <c r="AD446" s="85"/>
      <c r="AE446" s="85"/>
      <c r="AF446" s="85"/>
      <c r="AG446" s="85"/>
      <c r="AH446" s="85"/>
      <c r="AI446" s="85"/>
      <c r="AJ446" s="53"/>
    </row>
    <row r="447" spans="1:36" ht="12.75" x14ac:dyDescent="0.2">
      <c r="A447" s="1"/>
      <c r="B447" s="82"/>
      <c r="C447" s="82"/>
      <c r="D447" s="82"/>
      <c r="E447" s="82"/>
      <c r="F447" s="83"/>
      <c r="G447" s="83"/>
      <c r="H447" s="83"/>
      <c r="I447" s="83"/>
      <c r="J447" s="83"/>
      <c r="K447" s="83"/>
      <c r="L447" s="83"/>
      <c r="M447" s="83"/>
      <c r="N447" s="83"/>
      <c r="O447" s="83"/>
      <c r="P447" s="83"/>
      <c r="Q447" s="83"/>
      <c r="R447" s="83"/>
      <c r="S447" s="83"/>
      <c r="T447" s="83"/>
      <c r="U447" s="83"/>
      <c r="V447" s="84"/>
      <c r="W447" s="85"/>
      <c r="X447" s="85"/>
      <c r="Y447" s="85"/>
      <c r="Z447" s="85"/>
      <c r="AA447" s="85"/>
      <c r="AB447" s="85"/>
      <c r="AC447" s="85"/>
      <c r="AD447" s="85"/>
      <c r="AE447" s="85"/>
      <c r="AF447" s="85"/>
      <c r="AG447" s="85"/>
      <c r="AH447" s="85"/>
      <c r="AI447" s="85"/>
      <c r="AJ447" s="53"/>
    </row>
    <row r="448" spans="1:36" ht="12.75" x14ac:dyDescent="0.2">
      <c r="A448" s="1"/>
      <c r="B448" s="82"/>
      <c r="C448" s="82"/>
      <c r="D448" s="82"/>
      <c r="E448" s="82"/>
      <c r="F448" s="83"/>
      <c r="G448" s="83"/>
      <c r="H448" s="83"/>
      <c r="I448" s="83"/>
      <c r="J448" s="83"/>
      <c r="K448" s="83"/>
      <c r="L448" s="83"/>
      <c r="M448" s="83"/>
      <c r="N448" s="83"/>
      <c r="O448" s="83"/>
      <c r="P448" s="83"/>
      <c r="Q448" s="83"/>
      <c r="R448" s="83"/>
      <c r="S448" s="83"/>
      <c r="T448" s="83"/>
      <c r="U448" s="83"/>
      <c r="V448" s="84"/>
      <c r="W448" s="85"/>
      <c r="X448" s="85"/>
      <c r="Y448" s="85"/>
      <c r="Z448" s="85"/>
      <c r="AA448" s="85"/>
      <c r="AB448" s="85"/>
      <c r="AC448" s="85"/>
      <c r="AD448" s="85"/>
      <c r="AE448" s="85"/>
      <c r="AF448" s="85"/>
      <c r="AG448" s="85"/>
      <c r="AH448" s="85"/>
      <c r="AI448" s="85"/>
      <c r="AJ448" s="53"/>
    </row>
    <row r="449" spans="1:36" ht="12.75" x14ac:dyDescent="0.2">
      <c r="A449" s="1"/>
      <c r="B449" s="82"/>
      <c r="C449" s="82"/>
      <c r="D449" s="82"/>
      <c r="E449" s="82"/>
      <c r="F449" s="83"/>
      <c r="G449" s="83"/>
      <c r="H449" s="83"/>
      <c r="I449" s="83"/>
      <c r="J449" s="83"/>
      <c r="K449" s="83"/>
      <c r="L449" s="83"/>
      <c r="M449" s="83"/>
      <c r="N449" s="83"/>
      <c r="O449" s="83"/>
      <c r="P449" s="83"/>
      <c r="Q449" s="83"/>
      <c r="R449" s="83"/>
      <c r="S449" s="83"/>
      <c r="T449" s="83"/>
      <c r="U449" s="83"/>
      <c r="V449" s="84"/>
      <c r="W449" s="85"/>
      <c r="X449" s="85"/>
      <c r="Y449" s="85"/>
      <c r="Z449" s="85"/>
      <c r="AA449" s="85"/>
      <c r="AB449" s="85"/>
      <c r="AC449" s="85"/>
      <c r="AD449" s="85"/>
      <c r="AE449" s="85"/>
      <c r="AF449" s="85"/>
      <c r="AG449" s="85"/>
      <c r="AH449" s="85"/>
      <c r="AI449" s="85"/>
      <c r="AJ449" s="53"/>
    </row>
    <row r="450" spans="1:36" ht="12.75" x14ac:dyDescent="0.2">
      <c r="A450" s="1"/>
      <c r="B450" s="82"/>
      <c r="C450" s="82"/>
      <c r="D450" s="82"/>
      <c r="E450" s="82"/>
      <c r="F450" s="83"/>
      <c r="G450" s="83"/>
      <c r="H450" s="83"/>
      <c r="I450" s="83"/>
      <c r="J450" s="83"/>
      <c r="K450" s="83"/>
      <c r="L450" s="83"/>
      <c r="M450" s="83"/>
      <c r="N450" s="83"/>
      <c r="O450" s="83"/>
      <c r="P450" s="83"/>
      <c r="Q450" s="83"/>
      <c r="R450" s="83"/>
      <c r="S450" s="83"/>
      <c r="T450" s="83"/>
      <c r="U450" s="83"/>
      <c r="V450" s="84"/>
      <c r="W450" s="85"/>
      <c r="X450" s="85"/>
      <c r="Y450" s="85"/>
      <c r="Z450" s="85"/>
      <c r="AA450" s="85"/>
      <c r="AB450" s="85"/>
      <c r="AC450" s="85"/>
      <c r="AD450" s="85"/>
      <c r="AE450" s="85"/>
      <c r="AF450" s="85"/>
      <c r="AG450" s="85"/>
      <c r="AH450" s="85"/>
      <c r="AI450" s="85"/>
      <c r="AJ450" s="53"/>
    </row>
    <row r="451" spans="1:36" ht="12.75" x14ac:dyDescent="0.2">
      <c r="A451" s="1"/>
      <c r="B451" s="82"/>
      <c r="C451" s="82"/>
      <c r="D451" s="82"/>
      <c r="E451" s="82"/>
      <c r="F451" s="83"/>
      <c r="G451" s="83"/>
      <c r="H451" s="83"/>
      <c r="I451" s="83"/>
      <c r="J451" s="83"/>
      <c r="K451" s="83"/>
      <c r="L451" s="83"/>
      <c r="M451" s="83"/>
      <c r="N451" s="83"/>
      <c r="O451" s="83"/>
      <c r="P451" s="83"/>
      <c r="Q451" s="83"/>
      <c r="R451" s="83"/>
      <c r="S451" s="83"/>
      <c r="T451" s="83"/>
      <c r="U451" s="83"/>
      <c r="V451" s="84"/>
      <c r="W451" s="85"/>
      <c r="X451" s="85"/>
      <c r="Y451" s="85"/>
      <c r="Z451" s="85"/>
      <c r="AA451" s="85"/>
      <c r="AB451" s="85"/>
      <c r="AC451" s="85"/>
      <c r="AD451" s="85"/>
      <c r="AE451" s="85"/>
      <c r="AF451" s="85"/>
      <c r="AG451" s="85"/>
      <c r="AH451" s="85"/>
      <c r="AI451" s="85"/>
      <c r="AJ451" s="53"/>
    </row>
    <row r="452" spans="1:36" ht="12.75" x14ac:dyDescent="0.2">
      <c r="A452" s="1"/>
      <c r="B452" s="82"/>
      <c r="C452" s="82"/>
      <c r="D452" s="82"/>
      <c r="E452" s="82"/>
      <c r="F452" s="83"/>
      <c r="G452" s="83"/>
      <c r="H452" s="83"/>
      <c r="I452" s="83"/>
      <c r="J452" s="83"/>
      <c r="K452" s="83"/>
      <c r="L452" s="83"/>
      <c r="M452" s="83"/>
      <c r="N452" s="83"/>
      <c r="O452" s="83"/>
      <c r="P452" s="83"/>
      <c r="Q452" s="83"/>
      <c r="R452" s="83"/>
      <c r="S452" s="83"/>
      <c r="T452" s="83"/>
      <c r="U452" s="83"/>
      <c r="V452" s="84"/>
      <c r="W452" s="85"/>
      <c r="X452" s="85"/>
      <c r="Y452" s="85"/>
      <c r="Z452" s="85"/>
      <c r="AA452" s="85"/>
      <c r="AB452" s="85"/>
      <c r="AC452" s="85"/>
      <c r="AD452" s="85"/>
      <c r="AE452" s="85"/>
      <c r="AF452" s="85"/>
      <c r="AG452" s="85"/>
      <c r="AH452" s="85"/>
      <c r="AI452" s="85"/>
      <c r="AJ452" s="53"/>
    </row>
    <row r="453" spans="1:36" ht="12.75" x14ac:dyDescent="0.2">
      <c r="A453" s="1"/>
      <c r="B453" s="82"/>
      <c r="C453" s="82"/>
      <c r="D453" s="82"/>
      <c r="E453" s="82"/>
      <c r="F453" s="83"/>
      <c r="G453" s="83"/>
      <c r="H453" s="83"/>
      <c r="I453" s="83"/>
      <c r="J453" s="83"/>
      <c r="K453" s="83"/>
      <c r="L453" s="83"/>
      <c r="M453" s="83"/>
      <c r="N453" s="83"/>
      <c r="O453" s="83"/>
      <c r="P453" s="83"/>
      <c r="Q453" s="83"/>
      <c r="R453" s="83"/>
      <c r="S453" s="83"/>
      <c r="T453" s="83"/>
      <c r="U453" s="83"/>
      <c r="V453" s="84"/>
      <c r="W453" s="85"/>
      <c r="X453" s="85"/>
      <c r="Y453" s="85"/>
      <c r="Z453" s="85"/>
      <c r="AA453" s="85"/>
      <c r="AB453" s="85"/>
      <c r="AC453" s="85"/>
      <c r="AD453" s="85"/>
      <c r="AE453" s="85"/>
      <c r="AF453" s="85"/>
      <c r="AG453" s="85"/>
      <c r="AH453" s="85"/>
      <c r="AI453" s="85"/>
      <c r="AJ453" s="53"/>
    </row>
    <row r="454" spans="1:36" ht="12.75" x14ac:dyDescent="0.2">
      <c r="A454" s="1"/>
      <c r="B454" s="82"/>
      <c r="C454" s="82"/>
      <c r="D454" s="82"/>
      <c r="E454" s="82"/>
      <c r="F454" s="83"/>
      <c r="G454" s="83"/>
      <c r="H454" s="83"/>
      <c r="I454" s="83"/>
      <c r="J454" s="83"/>
      <c r="K454" s="83"/>
      <c r="L454" s="83"/>
      <c r="M454" s="83"/>
      <c r="N454" s="83"/>
      <c r="O454" s="83"/>
      <c r="P454" s="83"/>
      <c r="Q454" s="83"/>
      <c r="R454" s="83"/>
      <c r="S454" s="83"/>
      <c r="T454" s="83"/>
      <c r="U454" s="83"/>
      <c r="V454" s="84"/>
      <c r="W454" s="85"/>
      <c r="X454" s="85"/>
      <c r="Y454" s="85"/>
      <c r="Z454" s="85"/>
      <c r="AA454" s="85"/>
      <c r="AB454" s="85"/>
      <c r="AC454" s="85"/>
      <c r="AD454" s="85"/>
      <c r="AE454" s="85"/>
      <c r="AF454" s="85"/>
      <c r="AG454" s="85"/>
      <c r="AH454" s="85"/>
      <c r="AI454" s="85"/>
      <c r="AJ454" s="53"/>
    </row>
    <row r="455" spans="1:36" ht="12.75" x14ac:dyDescent="0.2">
      <c r="A455" s="1"/>
      <c r="B455" s="82"/>
      <c r="C455" s="82"/>
      <c r="D455" s="82"/>
      <c r="E455" s="82"/>
      <c r="F455" s="83"/>
      <c r="G455" s="83"/>
      <c r="H455" s="83"/>
      <c r="I455" s="83"/>
      <c r="J455" s="83"/>
      <c r="K455" s="83"/>
      <c r="L455" s="83"/>
      <c r="M455" s="83"/>
      <c r="N455" s="83"/>
      <c r="O455" s="83"/>
      <c r="P455" s="83"/>
      <c r="Q455" s="83"/>
      <c r="R455" s="83"/>
      <c r="S455" s="83"/>
      <c r="T455" s="83"/>
      <c r="U455" s="83"/>
      <c r="V455" s="84"/>
      <c r="W455" s="85"/>
      <c r="X455" s="85"/>
      <c r="Y455" s="85"/>
      <c r="Z455" s="85"/>
      <c r="AA455" s="85"/>
      <c r="AB455" s="85"/>
      <c r="AC455" s="85"/>
      <c r="AD455" s="85"/>
      <c r="AE455" s="85"/>
      <c r="AF455" s="85"/>
      <c r="AG455" s="85"/>
      <c r="AH455" s="85"/>
      <c r="AI455" s="85"/>
      <c r="AJ455" s="53"/>
    </row>
    <row r="456" spans="1:36" ht="12.75" x14ac:dyDescent="0.2">
      <c r="A456" s="1"/>
      <c r="B456" s="82"/>
      <c r="C456" s="82"/>
      <c r="D456" s="82"/>
      <c r="E456" s="82"/>
      <c r="F456" s="83"/>
      <c r="G456" s="83"/>
      <c r="H456" s="83"/>
      <c r="I456" s="83"/>
      <c r="J456" s="83"/>
      <c r="K456" s="83"/>
      <c r="L456" s="83"/>
      <c r="M456" s="83"/>
      <c r="N456" s="83"/>
      <c r="O456" s="83"/>
      <c r="P456" s="83"/>
      <c r="Q456" s="83"/>
      <c r="R456" s="83"/>
      <c r="S456" s="83"/>
      <c r="T456" s="83"/>
      <c r="U456" s="83"/>
      <c r="V456" s="84"/>
      <c r="W456" s="85"/>
      <c r="X456" s="85"/>
      <c r="Y456" s="85"/>
      <c r="Z456" s="85"/>
      <c r="AA456" s="85"/>
      <c r="AB456" s="85"/>
      <c r="AC456" s="85"/>
      <c r="AD456" s="85"/>
      <c r="AE456" s="85"/>
      <c r="AF456" s="85"/>
      <c r="AG456" s="85"/>
      <c r="AH456" s="85"/>
      <c r="AI456" s="85"/>
      <c r="AJ456" s="53"/>
    </row>
    <row r="457" spans="1:36" ht="12.75" x14ac:dyDescent="0.2">
      <c r="A457" s="1"/>
      <c r="B457" s="82"/>
      <c r="C457" s="82"/>
      <c r="D457" s="82"/>
      <c r="E457" s="82"/>
      <c r="F457" s="83"/>
      <c r="G457" s="83"/>
      <c r="H457" s="83"/>
      <c r="I457" s="83"/>
      <c r="J457" s="83"/>
      <c r="K457" s="83"/>
      <c r="L457" s="83"/>
      <c r="M457" s="83"/>
      <c r="N457" s="83"/>
      <c r="O457" s="83"/>
      <c r="P457" s="83"/>
      <c r="Q457" s="83"/>
      <c r="R457" s="83"/>
      <c r="S457" s="83"/>
      <c r="T457" s="83"/>
      <c r="U457" s="83"/>
      <c r="V457" s="84"/>
      <c r="W457" s="85"/>
      <c r="X457" s="85"/>
      <c r="Y457" s="85"/>
      <c r="Z457" s="85"/>
      <c r="AA457" s="85"/>
      <c r="AB457" s="85"/>
      <c r="AC457" s="85"/>
      <c r="AD457" s="85"/>
      <c r="AE457" s="85"/>
      <c r="AF457" s="85"/>
      <c r="AG457" s="85"/>
      <c r="AH457" s="85"/>
      <c r="AI457" s="85"/>
      <c r="AJ457" s="53"/>
    </row>
    <row r="458" spans="1:36" ht="12.75" x14ac:dyDescent="0.2">
      <c r="A458" s="1"/>
      <c r="B458" s="82"/>
      <c r="C458" s="82"/>
      <c r="D458" s="82"/>
      <c r="E458" s="82"/>
      <c r="F458" s="83"/>
      <c r="G458" s="83"/>
      <c r="H458" s="83"/>
      <c r="I458" s="83"/>
      <c r="J458" s="83"/>
      <c r="K458" s="83"/>
      <c r="L458" s="83"/>
      <c r="M458" s="83"/>
      <c r="N458" s="83"/>
      <c r="O458" s="83"/>
      <c r="P458" s="83"/>
      <c r="Q458" s="83"/>
      <c r="R458" s="83"/>
      <c r="S458" s="83"/>
      <c r="T458" s="83"/>
      <c r="U458" s="83"/>
      <c r="V458" s="84"/>
      <c r="W458" s="85"/>
      <c r="X458" s="85"/>
      <c r="Y458" s="85"/>
      <c r="Z458" s="85"/>
      <c r="AA458" s="85"/>
      <c r="AB458" s="85"/>
      <c r="AC458" s="85"/>
      <c r="AD458" s="85"/>
      <c r="AE458" s="85"/>
      <c r="AF458" s="85"/>
      <c r="AG458" s="85"/>
      <c r="AH458" s="85"/>
      <c r="AI458" s="85"/>
      <c r="AJ458" s="53"/>
    </row>
    <row r="459" spans="1:36" ht="12.75" x14ac:dyDescent="0.2">
      <c r="A459" s="1"/>
      <c r="B459" s="82"/>
      <c r="C459" s="82"/>
      <c r="D459" s="82"/>
      <c r="E459" s="82"/>
      <c r="F459" s="83"/>
      <c r="G459" s="83"/>
      <c r="H459" s="83"/>
      <c r="I459" s="83"/>
      <c r="J459" s="83"/>
      <c r="K459" s="83"/>
      <c r="L459" s="83"/>
      <c r="M459" s="83"/>
      <c r="N459" s="83"/>
      <c r="O459" s="83"/>
      <c r="P459" s="83"/>
      <c r="Q459" s="83"/>
      <c r="R459" s="83"/>
      <c r="S459" s="83"/>
      <c r="T459" s="83"/>
      <c r="U459" s="83"/>
      <c r="V459" s="84"/>
      <c r="W459" s="85"/>
      <c r="X459" s="85"/>
      <c r="Y459" s="85"/>
      <c r="Z459" s="85"/>
      <c r="AA459" s="85"/>
      <c r="AB459" s="85"/>
      <c r="AC459" s="85"/>
      <c r="AD459" s="85"/>
      <c r="AE459" s="85"/>
      <c r="AF459" s="85"/>
      <c r="AG459" s="85"/>
      <c r="AH459" s="85"/>
      <c r="AI459" s="85"/>
      <c r="AJ459" s="53"/>
    </row>
    <row r="460" spans="1:36" ht="12.75" x14ac:dyDescent="0.2">
      <c r="A460" s="1"/>
      <c r="B460" s="82"/>
      <c r="C460" s="82"/>
      <c r="D460" s="82"/>
      <c r="E460" s="82"/>
      <c r="F460" s="83"/>
      <c r="G460" s="83"/>
      <c r="H460" s="83"/>
      <c r="I460" s="83"/>
      <c r="J460" s="83"/>
      <c r="K460" s="83"/>
      <c r="L460" s="83"/>
      <c r="M460" s="83"/>
      <c r="N460" s="83"/>
      <c r="O460" s="83"/>
      <c r="P460" s="83"/>
      <c r="Q460" s="83"/>
      <c r="R460" s="83"/>
      <c r="S460" s="83"/>
      <c r="T460" s="83"/>
      <c r="U460" s="83"/>
      <c r="V460" s="84"/>
      <c r="W460" s="85"/>
      <c r="X460" s="85"/>
      <c r="Y460" s="85"/>
      <c r="Z460" s="85"/>
      <c r="AA460" s="85"/>
      <c r="AB460" s="85"/>
      <c r="AC460" s="85"/>
      <c r="AD460" s="85"/>
      <c r="AE460" s="85"/>
      <c r="AF460" s="85"/>
      <c r="AG460" s="85"/>
      <c r="AH460" s="85"/>
      <c r="AI460" s="85"/>
      <c r="AJ460" s="53"/>
    </row>
    <row r="461" spans="1:36" ht="12.75" x14ac:dyDescent="0.2">
      <c r="A461" s="1"/>
      <c r="B461" s="82"/>
      <c r="C461" s="82"/>
      <c r="D461" s="82"/>
      <c r="E461" s="82"/>
      <c r="F461" s="83"/>
      <c r="G461" s="83"/>
      <c r="H461" s="83"/>
      <c r="I461" s="83"/>
      <c r="J461" s="83"/>
      <c r="K461" s="83"/>
      <c r="L461" s="83"/>
      <c r="M461" s="83"/>
      <c r="N461" s="83"/>
      <c r="O461" s="83"/>
      <c r="P461" s="83"/>
      <c r="Q461" s="83"/>
      <c r="R461" s="83"/>
      <c r="S461" s="83"/>
      <c r="T461" s="83"/>
      <c r="U461" s="83"/>
      <c r="V461" s="84"/>
      <c r="W461" s="85"/>
      <c r="X461" s="85"/>
      <c r="Y461" s="85"/>
      <c r="Z461" s="85"/>
      <c r="AA461" s="85"/>
      <c r="AB461" s="85"/>
      <c r="AC461" s="85"/>
      <c r="AD461" s="85"/>
      <c r="AE461" s="85"/>
      <c r="AF461" s="85"/>
      <c r="AG461" s="85"/>
      <c r="AH461" s="85"/>
      <c r="AI461" s="85"/>
      <c r="AJ461" s="53"/>
    </row>
    <row r="462" spans="1:36" ht="12.75" x14ac:dyDescent="0.2">
      <c r="A462" s="1"/>
      <c r="B462" s="82"/>
      <c r="C462" s="82"/>
      <c r="D462" s="82"/>
      <c r="E462" s="82"/>
      <c r="F462" s="83"/>
      <c r="G462" s="83"/>
      <c r="H462" s="83"/>
      <c r="I462" s="83"/>
      <c r="J462" s="83"/>
      <c r="K462" s="83"/>
      <c r="L462" s="83"/>
      <c r="M462" s="83"/>
      <c r="N462" s="83"/>
      <c r="O462" s="83"/>
      <c r="P462" s="83"/>
      <c r="Q462" s="83"/>
      <c r="R462" s="83"/>
      <c r="S462" s="83"/>
      <c r="T462" s="83"/>
      <c r="U462" s="83"/>
      <c r="V462" s="84"/>
      <c r="W462" s="85"/>
      <c r="X462" s="85"/>
      <c r="Y462" s="85"/>
      <c r="Z462" s="85"/>
      <c r="AA462" s="85"/>
      <c r="AB462" s="85"/>
      <c r="AC462" s="85"/>
      <c r="AD462" s="85"/>
      <c r="AE462" s="85"/>
      <c r="AF462" s="85"/>
      <c r="AG462" s="85"/>
      <c r="AH462" s="85"/>
      <c r="AI462" s="85"/>
      <c r="AJ462" s="53"/>
    </row>
    <row r="463" spans="1:36" ht="12.75" x14ac:dyDescent="0.2">
      <c r="A463" s="1"/>
      <c r="B463" s="82"/>
      <c r="C463" s="82"/>
      <c r="D463" s="82"/>
      <c r="E463" s="82"/>
      <c r="F463" s="83"/>
      <c r="G463" s="83"/>
      <c r="H463" s="83"/>
      <c r="I463" s="83"/>
      <c r="J463" s="83"/>
      <c r="K463" s="83"/>
      <c r="L463" s="83"/>
      <c r="M463" s="83"/>
      <c r="N463" s="83"/>
      <c r="O463" s="83"/>
      <c r="P463" s="83"/>
      <c r="Q463" s="83"/>
      <c r="R463" s="83"/>
      <c r="S463" s="83"/>
      <c r="T463" s="83"/>
      <c r="U463" s="83"/>
      <c r="V463" s="84"/>
      <c r="W463" s="85"/>
      <c r="X463" s="85"/>
      <c r="Y463" s="85"/>
      <c r="Z463" s="85"/>
      <c r="AA463" s="85"/>
      <c r="AB463" s="85"/>
      <c r="AC463" s="85"/>
      <c r="AD463" s="85"/>
      <c r="AE463" s="85"/>
      <c r="AF463" s="85"/>
      <c r="AG463" s="85"/>
      <c r="AH463" s="85"/>
      <c r="AI463" s="85"/>
      <c r="AJ463" s="53"/>
    </row>
    <row r="464" spans="1:36" ht="12.75" x14ac:dyDescent="0.2">
      <c r="A464" s="1"/>
      <c r="B464" s="82"/>
      <c r="C464" s="82"/>
      <c r="D464" s="82"/>
      <c r="E464" s="82"/>
      <c r="F464" s="83"/>
      <c r="G464" s="83"/>
      <c r="H464" s="83"/>
      <c r="I464" s="83"/>
      <c r="J464" s="83"/>
      <c r="K464" s="83"/>
      <c r="L464" s="83"/>
      <c r="M464" s="83"/>
      <c r="N464" s="83"/>
      <c r="O464" s="83"/>
      <c r="P464" s="83"/>
      <c r="Q464" s="83"/>
      <c r="R464" s="83"/>
      <c r="S464" s="83"/>
      <c r="T464" s="83"/>
      <c r="U464" s="83"/>
      <c r="V464" s="84"/>
      <c r="W464" s="85"/>
      <c r="X464" s="85"/>
      <c r="Y464" s="85"/>
      <c r="Z464" s="85"/>
      <c r="AA464" s="85"/>
      <c r="AB464" s="85"/>
      <c r="AC464" s="85"/>
      <c r="AD464" s="85"/>
      <c r="AE464" s="85"/>
      <c r="AF464" s="85"/>
      <c r="AG464" s="85"/>
      <c r="AH464" s="85"/>
      <c r="AI464" s="85"/>
      <c r="AJ464" s="53"/>
    </row>
    <row r="465" spans="1:36" ht="12.75" x14ac:dyDescent="0.2">
      <c r="A465" s="1"/>
      <c r="B465" s="82"/>
      <c r="C465" s="82"/>
      <c r="D465" s="82"/>
      <c r="E465" s="82"/>
      <c r="F465" s="83"/>
      <c r="G465" s="83"/>
      <c r="H465" s="83"/>
      <c r="I465" s="83"/>
      <c r="J465" s="83"/>
      <c r="K465" s="83"/>
      <c r="L465" s="83"/>
      <c r="M465" s="83"/>
      <c r="N465" s="83"/>
      <c r="O465" s="83"/>
      <c r="P465" s="83"/>
      <c r="Q465" s="83"/>
      <c r="R465" s="83"/>
      <c r="S465" s="83"/>
      <c r="T465" s="83"/>
      <c r="U465" s="83"/>
      <c r="V465" s="84"/>
      <c r="W465" s="85"/>
      <c r="X465" s="85"/>
      <c r="Y465" s="85"/>
      <c r="Z465" s="85"/>
      <c r="AA465" s="85"/>
      <c r="AB465" s="85"/>
      <c r="AC465" s="85"/>
      <c r="AD465" s="85"/>
      <c r="AE465" s="85"/>
      <c r="AF465" s="85"/>
      <c r="AG465" s="85"/>
      <c r="AH465" s="85"/>
      <c r="AI465" s="85"/>
      <c r="AJ465" s="53"/>
    </row>
    <row r="466" spans="1:36" ht="12.75" x14ac:dyDescent="0.2">
      <c r="A466" s="1"/>
      <c r="B466" s="82"/>
      <c r="C466" s="82"/>
      <c r="D466" s="82"/>
      <c r="E466" s="82"/>
      <c r="F466" s="83"/>
      <c r="G466" s="83"/>
      <c r="H466" s="83"/>
      <c r="I466" s="83"/>
      <c r="J466" s="83"/>
      <c r="K466" s="83"/>
      <c r="L466" s="83"/>
      <c r="M466" s="83"/>
      <c r="N466" s="83"/>
      <c r="O466" s="83"/>
      <c r="P466" s="83"/>
      <c r="Q466" s="83"/>
      <c r="R466" s="83"/>
      <c r="S466" s="83"/>
      <c r="T466" s="83"/>
      <c r="U466" s="83"/>
      <c r="V466" s="84"/>
      <c r="W466" s="85"/>
      <c r="X466" s="85"/>
      <c r="Y466" s="85"/>
      <c r="Z466" s="85"/>
      <c r="AA466" s="85"/>
      <c r="AB466" s="85"/>
      <c r="AC466" s="85"/>
      <c r="AD466" s="85"/>
      <c r="AE466" s="85"/>
      <c r="AF466" s="85"/>
      <c r="AG466" s="85"/>
      <c r="AH466" s="85"/>
      <c r="AI466" s="85"/>
      <c r="AJ466" s="53"/>
    </row>
    <row r="467" spans="1:36" ht="12.75" x14ac:dyDescent="0.2">
      <c r="A467" s="1"/>
      <c r="B467" s="82"/>
      <c r="C467" s="82"/>
      <c r="D467" s="82"/>
      <c r="E467" s="82"/>
      <c r="F467" s="83"/>
      <c r="G467" s="83"/>
      <c r="H467" s="83"/>
      <c r="I467" s="83"/>
      <c r="J467" s="83"/>
      <c r="K467" s="83"/>
      <c r="L467" s="83"/>
      <c r="M467" s="83"/>
      <c r="N467" s="83"/>
      <c r="O467" s="83"/>
      <c r="P467" s="83"/>
      <c r="Q467" s="83"/>
      <c r="R467" s="83"/>
      <c r="S467" s="83"/>
      <c r="T467" s="83"/>
      <c r="U467" s="83"/>
      <c r="V467" s="84"/>
      <c r="W467" s="85"/>
      <c r="X467" s="85"/>
      <c r="Y467" s="85"/>
      <c r="Z467" s="85"/>
      <c r="AA467" s="85"/>
      <c r="AB467" s="85"/>
      <c r="AC467" s="85"/>
      <c r="AD467" s="85"/>
      <c r="AE467" s="85"/>
      <c r="AF467" s="85"/>
      <c r="AG467" s="85"/>
      <c r="AH467" s="85"/>
      <c r="AI467" s="85"/>
      <c r="AJ467" s="53"/>
    </row>
    <row r="468" spans="1:36" ht="12.75" x14ac:dyDescent="0.2">
      <c r="A468" s="1"/>
      <c r="B468" s="82"/>
      <c r="C468" s="82"/>
      <c r="D468" s="82"/>
      <c r="E468" s="82"/>
      <c r="F468" s="83"/>
      <c r="G468" s="83"/>
      <c r="H468" s="83"/>
      <c r="I468" s="83"/>
      <c r="J468" s="83"/>
      <c r="K468" s="83"/>
      <c r="L468" s="83"/>
      <c r="M468" s="83"/>
      <c r="N468" s="83"/>
      <c r="O468" s="83"/>
      <c r="P468" s="83"/>
      <c r="Q468" s="83"/>
      <c r="R468" s="83"/>
      <c r="S468" s="83"/>
      <c r="T468" s="83"/>
      <c r="U468" s="83"/>
      <c r="V468" s="84"/>
      <c r="W468" s="85"/>
      <c r="X468" s="85"/>
      <c r="Y468" s="85"/>
      <c r="Z468" s="85"/>
      <c r="AA468" s="85"/>
      <c r="AB468" s="85"/>
      <c r="AC468" s="85"/>
      <c r="AD468" s="85"/>
      <c r="AE468" s="85"/>
      <c r="AF468" s="85"/>
      <c r="AG468" s="85"/>
      <c r="AH468" s="85"/>
      <c r="AI468" s="85"/>
      <c r="AJ468" s="53"/>
    </row>
    <row r="469" spans="1:36" ht="12.75" x14ac:dyDescent="0.2">
      <c r="A469" s="1"/>
      <c r="B469" s="82"/>
      <c r="C469" s="82"/>
      <c r="D469" s="82"/>
      <c r="E469" s="82"/>
      <c r="F469" s="83"/>
      <c r="G469" s="83"/>
      <c r="H469" s="83"/>
      <c r="I469" s="83"/>
      <c r="J469" s="83"/>
      <c r="K469" s="83"/>
      <c r="L469" s="83"/>
      <c r="M469" s="83"/>
      <c r="N469" s="83"/>
      <c r="O469" s="83"/>
      <c r="P469" s="83"/>
      <c r="Q469" s="83"/>
      <c r="R469" s="83"/>
      <c r="S469" s="83"/>
      <c r="T469" s="83"/>
      <c r="U469" s="83"/>
      <c r="V469" s="84"/>
      <c r="W469" s="85"/>
      <c r="X469" s="85"/>
      <c r="Y469" s="85"/>
      <c r="Z469" s="85"/>
      <c r="AA469" s="85"/>
      <c r="AB469" s="85"/>
      <c r="AC469" s="85"/>
      <c r="AD469" s="85"/>
      <c r="AE469" s="85"/>
      <c r="AF469" s="85"/>
      <c r="AG469" s="85"/>
      <c r="AH469" s="85"/>
      <c r="AI469" s="85"/>
      <c r="AJ469" s="53"/>
    </row>
    <row r="470" spans="1:36" ht="12.75" x14ac:dyDescent="0.2">
      <c r="A470" s="1"/>
      <c r="B470" s="82"/>
      <c r="C470" s="82"/>
      <c r="D470" s="82"/>
      <c r="E470" s="82"/>
      <c r="F470" s="83"/>
      <c r="G470" s="83"/>
      <c r="H470" s="83"/>
      <c r="I470" s="83"/>
      <c r="J470" s="83"/>
      <c r="K470" s="83"/>
      <c r="L470" s="83"/>
      <c r="M470" s="83"/>
      <c r="N470" s="83"/>
      <c r="O470" s="83"/>
      <c r="P470" s="83"/>
      <c r="Q470" s="83"/>
      <c r="R470" s="83"/>
      <c r="S470" s="83"/>
      <c r="T470" s="83"/>
      <c r="U470" s="83"/>
      <c r="V470" s="84"/>
      <c r="W470" s="85"/>
      <c r="X470" s="85"/>
      <c r="Y470" s="85"/>
      <c r="Z470" s="85"/>
      <c r="AA470" s="85"/>
      <c r="AB470" s="85"/>
      <c r="AC470" s="85"/>
      <c r="AD470" s="85"/>
      <c r="AE470" s="85"/>
      <c r="AF470" s="85"/>
      <c r="AG470" s="85"/>
      <c r="AH470" s="85"/>
      <c r="AI470" s="85"/>
      <c r="AJ470" s="53"/>
    </row>
    <row r="471" spans="1:36" ht="12.75" x14ac:dyDescent="0.2">
      <c r="A471" s="1"/>
      <c r="B471" s="82"/>
      <c r="C471" s="82"/>
      <c r="D471" s="82"/>
      <c r="E471" s="82"/>
      <c r="F471" s="83"/>
      <c r="G471" s="83"/>
      <c r="H471" s="83"/>
      <c r="I471" s="83"/>
      <c r="J471" s="83"/>
      <c r="K471" s="83"/>
      <c r="L471" s="83"/>
      <c r="M471" s="83"/>
      <c r="N471" s="83"/>
      <c r="O471" s="83"/>
      <c r="P471" s="83"/>
      <c r="Q471" s="83"/>
      <c r="R471" s="83"/>
      <c r="S471" s="83"/>
      <c r="T471" s="83"/>
      <c r="U471" s="83"/>
      <c r="V471" s="84"/>
      <c r="W471" s="85"/>
      <c r="X471" s="85"/>
      <c r="Y471" s="85"/>
      <c r="Z471" s="85"/>
      <c r="AA471" s="85"/>
      <c r="AB471" s="85"/>
      <c r="AC471" s="85"/>
      <c r="AD471" s="85"/>
      <c r="AE471" s="85"/>
      <c r="AF471" s="85"/>
      <c r="AG471" s="85"/>
      <c r="AH471" s="85"/>
      <c r="AI471" s="85"/>
      <c r="AJ471" s="53"/>
    </row>
    <row r="472" spans="1:36" ht="12.75" x14ac:dyDescent="0.2">
      <c r="A472" s="1"/>
      <c r="B472" s="82"/>
      <c r="C472" s="82"/>
      <c r="D472" s="82"/>
      <c r="E472" s="82"/>
      <c r="F472" s="83"/>
      <c r="G472" s="83"/>
      <c r="H472" s="83"/>
      <c r="I472" s="83"/>
      <c r="J472" s="83"/>
      <c r="K472" s="83"/>
      <c r="L472" s="83"/>
      <c r="M472" s="83"/>
      <c r="N472" s="83"/>
      <c r="O472" s="83"/>
      <c r="P472" s="83"/>
      <c r="Q472" s="83"/>
      <c r="R472" s="83"/>
      <c r="S472" s="83"/>
      <c r="T472" s="83"/>
      <c r="U472" s="83"/>
      <c r="V472" s="84"/>
      <c r="W472" s="85"/>
      <c r="X472" s="85"/>
      <c r="Y472" s="85"/>
      <c r="Z472" s="85"/>
      <c r="AA472" s="85"/>
      <c r="AB472" s="85"/>
      <c r="AC472" s="85"/>
      <c r="AD472" s="85"/>
      <c r="AE472" s="85"/>
      <c r="AF472" s="85"/>
      <c r="AG472" s="85"/>
      <c r="AH472" s="85"/>
      <c r="AI472" s="85"/>
      <c r="AJ472" s="53"/>
    </row>
    <row r="473" spans="1:36" ht="12.75" x14ac:dyDescent="0.2">
      <c r="A473" s="1"/>
      <c r="B473" s="82"/>
      <c r="C473" s="82"/>
      <c r="D473" s="82"/>
      <c r="E473" s="82"/>
      <c r="F473" s="83"/>
      <c r="G473" s="83"/>
      <c r="H473" s="83"/>
      <c r="I473" s="83"/>
      <c r="J473" s="83"/>
      <c r="K473" s="83"/>
      <c r="L473" s="83"/>
      <c r="M473" s="83"/>
      <c r="N473" s="83"/>
      <c r="O473" s="83"/>
      <c r="P473" s="83"/>
      <c r="Q473" s="83"/>
      <c r="R473" s="83"/>
      <c r="S473" s="83"/>
      <c r="T473" s="83"/>
      <c r="U473" s="83"/>
      <c r="V473" s="84"/>
      <c r="W473" s="85"/>
      <c r="X473" s="85"/>
      <c r="Y473" s="85"/>
      <c r="Z473" s="85"/>
      <c r="AA473" s="85"/>
      <c r="AB473" s="85"/>
      <c r="AC473" s="85"/>
      <c r="AD473" s="85"/>
      <c r="AE473" s="85"/>
      <c r="AF473" s="85"/>
      <c r="AG473" s="85"/>
      <c r="AH473" s="85"/>
      <c r="AI473" s="85"/>
      <c r="AJ473" s="53"/>
    </row>
    <row r="474" spans="1:36" ht="12.75" x14ac:dyDescent="0.2">
      <c r="A474" s="1"/>
      <c r="B474" s="82"/>
      <c r="C474" s="82"/>
      <c r="D474" s="82"/>
      <c r="E474" s="82"/>
      <c r="F474" s="83"/>
      <c r="G474" s="83"/>
      <c r="H474" s="83"/>
      <c r="I474" s="83"/>
      <c r="J474" s="83"/>
      <c r="K474" s="83"/>
      <c r="L474" s="83"/>
      <c r="M474" s="83"/>
      <c r="N474" s="83"/>
      <c r="O474" s="83"/>
      <c r="P474" s="83"/>
      <c r="Q474" s="83"/>
      <c r="R474" s="83"/>
      <c r="S474" s="83"/>
      <c r="T474" s="83"/>
      <c r="U474" s="83"/>
      <c r="V474" s="84"/>
      <c r="W474" s="85"/>
      <c r="X474" s="85"/>
      <c r="Y474" s="85"/>
      <c r="Z474" s="85"/>
      <c r="AA474" s="85"/>
      <c r="AB474" s="85"/>
      <c r="AC474" s="85"/>
      <c r="AD474" s="85"/>
      <c r="AE474" s="85"/>
      <c r="AF474" s="85"/>
      <c r="AG474" s="85"/>
      <c r="AH474" s="85"/>
      <c r="AI474" s="85"/>
      <c r="AJ474" s="53"/>
    </row>
    <row r="475" spans="1:36" ht="12.75" x14ac:dyDescent="0.2">
      <c r="A475" s="1"/>
      <c r="B475" s="82"/>
      <c r="C475" s="82"/>
      <c r="D475" s="82"/>
      <c r="E475" s="82"/>
      <c r="F475" s="83"/>
      <c r="G475" s="83"/>
      <c r="H475" s="83"/>
      <c r="I475" s="83"/>
      <c r="J475" s="83"/>
      <c r="K475" s="83"/>
      <c r="L475" s="83"/>
      <c r="M475" s="83"/>
      <c r="N475" s="83"/>
      <c r="O475" s="83"/>
      <c r="P475" s="83"/>
      <c r="Q475" s="83"/>
      <c r="R475" s="83"/>
      <c r="S475" s="83"/>
      <c r="T475" s="83"/>
      <c r="U475" s="83"/>
      <c r="V475" s="84"/>
      <c r="W475" s="85"/>
      <c r="X475" s="85"/>
      <c r="Y475" s="85"/>
      <c r="Z475" s="85"/>
      <c r="AA475" s="85"/>
      <c r="AB475" s="85"/>
      <c r="AC475" s="85"/>
      <c r="AD475" s="85"/>
      <c r="AE475" s="85"/>
      <c r="AF475" s="85"/>
      <c r="AG475" s="85"/>
      <c r="AH475" s="85"/>
      <c r="AI475" s="85"/>
      <c r="AJ475" s="53"/>
    </row>
    <row r="476" spans="1:36" ht="12.75" x14ac:dyDescent="0.2">
      <c r="A476" s="1"/>
      <c r="B476" s="82"/>
      <c r="C476" s="82"/>
      <c r="D476" s="82"/>
      <c r="E476" s="82"/>
      <c r="F476" s="83"/>
      <c r="G476" s="83"/>
      <c r="H476" s="83"/>
      <c r="I476" s="83"/>
      <c r="J476" s="83"/>
      <c r="K476" s="83"/>
      <c r="L476" s="83"/>
      <c r="M476" s="83"/>
      <c r="N476" s="83"/>
      <c r="O476" s="83"/>
      <c r="P476" s="83"/>
      <c r="Q476" s="83"/>
      <c r="R476" s="83"/>
      <c r="S476" s="83"/>
      <c r="T476" s="83"/>
      <c r="U476" s="83"/>
      <c r="V476" s="84"/>
      <c r="W476" s="85"/>
      <c r="X476" s="85"/>
      <c r="Y476" s="85"/>
      <c r="Z476" s="85"/>
      <c r="AA476" s="85"/>
      <c r="AB476" s="85"/>
      <c r="AC476" s="85"/>
      <c r="AD476" s="85"/>
      <c r="AE476" s="85"/>
      <c r="AF476" s="85"/>
      <c r="AG476" s="85"/>
      <c r="AH476" s="85"/>
      <c r="AI476" s="85"/>
      <c r="AJ476" s="53"/>
    </row>
    <row r="477" spans="1:36" ht="12.75" x14ac:dyDescent="0.2">
      <c r="A477" s="1"/>
      <c r="B477" s="82"/>
      <c r="C477" s="82"/>
      <c r="D477" s="82"/>
      <c r="E477" s="82"/>
      <c r="F477" s="83"/>
      <c r="G477" s="83"/>
      <c r="H477" s="83"/>
      <c r="I477" s="83"/>
      <c r="J477" s="83"/>
      <c r="K477" s="83"/>
      <c r="L477" s="83"/>
      <c r="M477" s="83"/>
      <c r="N477" s="83"/>
      <c r="O477" s="83"/>
      <c r="P477" s="83"/>
      <c r="Q477" s="83"/>
      <c r="R477" s="83"/>
      <c r="S477" s="83"/>
      <c r="T477" s="83"/>
      <c r="U477" s="83"/>
      <c r="V477" s="84"/>
      <c r="W477" s="85"/>
      <c r="X477" s="85"/>
      <c r="Y477" s="85"/>
      <c r="Z477" s="85"/>
      <c r="AA477" s="85"/>
      <c r="AB477" s="85"/>
      <c r="AC477" s="85"/>
      <c r="AD477" s="85"/>
      <c r="AE477" s="85"/>
      <c r="AF477" s="85"/>
      <c r="AG477" s="85"/>
      <c r="AH477" s="85"/>
      <c r="AI477" s="85"/>
      <c r="AJ477" s="53"/>
    </row>
    <row r="478" spans="1:36" ht="12.75" x14ac:dyDescent="0.2">
      <c r="A478" s="1"/>
      <c r="B478" s="82"/>
      <c r="C478" s="82"/>
      <c r="D478" s="82"/>
      <c r="E478" s="82"/>
      <c r="F478" s="83"/>
      <c r="G478" s="83"/>
      <c r="H478" s="83"/>
      <c r="I478" s="83"/>
      <c r="J478" s="83"/>
      <c r="K478" s="83"/>
      <c r="L478" s="83"/>
      <c r="M478" s="83"/>
      <c r="N478" s="83"/>
      <c r="O478" s="83"/>
      <c r="P478" s="83"/>
      <c r="Q478" s="83"/>
      <c r="R478" s="83"/>
      <c r="S478" s="83"/>
      <c r="T478" s="83"/>
      <c r="U478" s="83"/>
      <c r="V478" s="84"/>
      <c r="W478" s="85"/>
      <c r="X478" s="85"/>
      <c r="Y478" s="85"/>
      <c r="Z478" s="85"/>
      <c r="AA478" s="85"/>
      <c r="AB478" s="85"/>
      <c r="AC478" s="85"/>
      <c r="AD478" s="85"/>
      <c r="AE478" s="85"/>
      <c r="AF478" s="85"/>
      <c r="AG478" s="85"/>
      <c r="AH478" s="85"/>
      <c r="AI478" s="85"/>
      <c r="AJ478" s="53"/>
    </row>
    <row r="479" spans="1:36" ht="12.75" x14ac:dyDescent="0.2">
      <c r="A479" s="1"/>
      <c r="B479" s="82"/>
      <c r="C479" s="82"/>
      <c r="D479" s="82"/>
      <c r="E479" s="82"/>
      <c r="F479" s="83"/>
      <c r="G479" s="83"/>
      <c r="H479" s="83"/>
      <c r="I479" s="83"/>
      <c r="J479" s="83"/>
      <c r="K479" s="83"/>
      <c r="L479" s="83"/>
      <c r="M479" s="83"/>
      <c r="N479" s="83"/>
      <c r="O479" s="83"/>
      <c r="P479" s="83"/>
      <c r="Q479" s="83"/>
      <c r="R479" s="83"/>
      <c r="S479" s="83"/>
      <c r="T479" s="83"/>
      <c r="U479" s="83"/>
      <c r="V479" s="84"/>
      <c r="W479" s="85"/>
      <c r="X479" s="85"/>
      <c r="Y479" s="85"/>
      <c r="Z479" s="85"/>
      <c r="AA479" s="85"/>
      <c r="AB479" s="85"/>
      <c r="AC479" s="85"/>
      <c r="AD479" s="85"/>
      <c r="AE479" s="85"/>
      <c r="AF479" s="85"/>
      <c r="AG479" s="85"/>
      <c r="AH479" s="85"/>
      <c r="AI479" s="85"/>
      <c r="AJ479" s="53"/>
    </row>
    <row r="480" spans="1:36" ht="12.75" x14ac:dyDescent="0.2">
      <c r="A480" s="1"/>
      <c r="B480" s="82"/>
      <c r="C480" s="82"/>
      <c r="D480" s="82"/>
      <c r="E480" s="82"/>
      <c r="F480" s="83"/>
      <c r="G480" s="83"/>
      <c r="H480" s="83"/>
      <c r="I480" s="83"/>
      <c r="J480" s="83"/>
      <c r="K480" s="83"/>
      <c r="L480" s="83"/>
      <c r="M480" s="83"/>
      <c r="N480" s="83"/>
      <c r="O480" s="83"/>
      <c r="P480" s="83"/>
      <c r="Q480" s="83"/>
      <c r="R480" s="83"/>
      <c r="S480" s="83"/>
      <c r="T480" s="83"/>
      <c r="U480" s="83"/>
      <c r="V480" s="84"/>
      <c r="W480" s="85"/>
      <c r="X480" s="85"/>
      <c r="Y480" s="85"/>
      <c r="Z480" s="85"/>
      <c r="AA480" s="85"/>
      <c r="AB480" s="85"/>
      <c r="AC480" s="85"/>
      <c r="AD480" s="85"/>
      <c r="AE480" s="85"/>
      <c r="AF480" s="85"/>
      <c r="AG480" s="85"/>
      <c r="AH480" s="85"/>
      <c r="AI480" s="85"/>
      <c r="AJ480" s="53"/>
    </row>
    <row r="481" spans="1:36" ht="12.75" x14ac:dyDescent="0.2">
      <c r="A481" s="1"/>
      <c r="B481" s="82"/>
      <c r="C481" s="82"/>
      <c r="D481" s="82"/>
      <c r="E481" s="82"/>
      <c r="F481" s="83"/>
      <c r="G481" s="83"/>
      <c r="H481" s="83"/>
      <c r="I481" s="83"/>
      <c r="J481" s="83"/>
      <c r="K481" s="83"/>
      <c r="L481" s="83"/>
      <c r="M481" s="83"/>
      <c r="N481" s="83"/>
      <c r="O481" s="83"/>
      <c r="P481" s="83"/>
      <c r="Q481" s="83"/>
      <c r="R481" s="83"/>
      <c r="S481" s="83"/>
      <c r="T481" s="83"/>
      <c r="U481" s="83"/>
      <c r="V481" s="84"/>
      <c r="W481" s="85"/>
      <c r="X481" s="85"/>
      <c r="Y481" s="85"/>
      <c r="Z481" s="85"/>
      <c r="AA481" s="85"/>
      <c r="AB481" s="85"/>
      <c r="AC481" s="85"/>
      <c r="AD481" s="85"/>
      <c r="AE481" s="85"/>
      <c r="AF481" s="85"/>
      <c r="AG481" s="85"/>
      <c r="AH481" s="85"/>
      <c r="AI481" s="85"/>
      <c r="AJ481" s="53"/>
    </row>
    <row r="482" spans="1:36" ht="12.75" x14ac:dyDescent="0.2">
      <c r="A482" s="1"/>
      <c r="B482" s="82"/>
      <c r="C482" s="82"/>
      <c r="D482" s="82"/>
      <c r="E482" s="82"/>
      <c r="F482" s="83"/>
      <c r="G482" s="83"/>
      <c r="H482" s="83"/>
      <c r="I482" s="83"/>
      <c r="J482" s="83"/>
      <c r="K482" s="83"/>
      <c r="L482" s="83"/>
      <c r="M482" s="83"/>
      <c r="N482" s="83"/>
      <c r="O482" s="83"/>
      <c r="P482" s="83"/>
      <c r="Q482" s="83"/>
      <c r="R482" s="83"/>
      <c r="S482" s="83"/>
      <c r="T482" s="83"/>
      <c r="U482" s="83"/>
      <c r="V482" s="84"/>
      <c r="W482" s="85"/>
      <c r="X482" s="85"/>
      <c r="Y482" s="85"/>
      <c r="Z482" s="85"/>
      <c r="AA482" s="85"/>
      <c r="AB482" s="85"/>
      <c r="AC482" s="85"/>
      <c r="AD482" s="85"/>
      <c r="AE482" s="85"/>
      <c r="AF482" s="85"/>
      <c r="AG482" s="85"/>
      <c r="AH482" s="85"/>
      <c r="AI482" s="85"/>
      <c r="AJ482" s="53"/>
    </row>
    <row r="483" spans="1:36" ht="12.75" x14ac:dyDescent="0.2">
      <c r="A483" s="1"/>
      <c r="B483" s="82"/>
      <c r="C483" s="82"/>
      <c r="D483" s="82"/>
      <c r="E483" s="82"/>
      <c r="F483" s="83"/>
      <c r="G483" s="83"/>
      <c r="H483" s="83"/>
      <c r="I483" s="83"/>
      <c r="J483" s="83"/>
      <c r="K483" s="83"/>
      <c r="L483" s="83"/>
      <c r="M483" s="83"/>
      <c r="N483" s="83"/>
      <c r="O483" s="83"/>
      <c r="P483" s="83"/>
      <c r="Q483" s="83"/>
      <c r="R483" s="83"/>
      <c r="S483" s="83"/>
      <c r="T483" s="83"/>
      <c r="U483" s="83"/>
      <c r="V483" s="84"/>
      <c r="W483" s="85"/>
      <c r="X483" s="85"/>
      <c r="Y483" s="85"/>
      <c r="Z483" s="85"/>
      <c r="AA483" s="85"/>
      <c r="AB483" s="85"/>
      <c r="AC483" s="85"/>
      <c r="AD483" s="85"/>
      <c r="AE483" s="85"/>
      <c r="AF483" s="85"/>
      <c r="AG483" s="85"/>
      <c r="AH483" s="85"/>
      <c r="AI483" s="85"/>
      <c r="AJ483" s="53"/>
    </row>
    <row r="484" spans="1:36" ht="12.75" x14ac:dyDescent="0.2">
      <c r="A484" s="1"/>
      <c r="B484" s="82"/>
      <c r="C484" s="82"/>
      <c r="D484" s="82"/>
      <c r="E484" s="82"/>
      <c r="F484" s="83"/>
      <c r="G484" s="83"/>
      <c r="H484" s="83"/>
      <c r="I484" s="83"/>
      <c r="J484" s="83"/>
      <c r="K484" s="83"/>
      <c r="L484" s="83"/>
      <c r="M484" s="83"/>
      <c r="N484" s="83"/>
      <c r="O484" s="83"/>
      <c r="P484" s="83"/>
      <c r="Q484" s="83"/>
      <c r="R484" s="83"/>
      <c r="S484" s="83"/>
      <c r="T484" s="83"/>
      <c r="U484" s="83"/>
      <c r="V484" s="84"/>
      <c r="W484" s="85"/>
      <c r="X484" s="85"/>
      <c r="Y484" s="85"/>
      <c r="Z484" s="85"/>
      <c r="AA484" s="85"/>
      <c r="AB484" s="85"/>
      <c r="AC484" s="85"/>
      <c r="AD484" s="85"/>
      <c r="AE484" s="85"/>
      <c r="AF484" s="85"/>
      <c r="AG484" s="85"/>
      <c r="AH484" s="85"/>
      <c r="AI484" s="85"/>
      <c r="AJ484" s="53"/>
    </row>
    <row r="485" spans="1:36" ht="12.75" x14ac:dyDescent="0.2">
      <c r="A485" s="1"/>
      <c r="B485" s="82"/>
      <c r="C485" s="82"/>
      <c r="D485" s="82"/>
      <c r="E485" s="82"/>
      <c r="F485" s="83"/>
      <c r="G485" s="83"/>
      <c r="H485" s="83"/>
      <c r="I485" s="83"/>
      <c r="J485" s="83"/>
      <c r="K485" s="83"/>
      <c r="L485" s="83"/>
      <c r="M485" s="83"/>
      <c r="N485" s="83"/>
      <c r="O485" s="83"/>
      <c r="P485" s="83"/>
      <c r="Q485" s="83"/>
      <c r="R485" s="83"/>
      <c r="S485" s="83"/>
      <c r="T485" s="83"/>
      <c r="U485" s="83"/>
      <c r="V485" s="84"/>
      <c r="W485" s="85"/>
      <c r="X485" s="85"/>
      <c r="Y485" s="85"/>
      <c r="Z485" s="85"/>
      <c r="AA485" s="85"/>
      <c r="AB485" s="85"/>
      <c r="AC485" s="85"/>
      <c r="AD485" s="85"/>
      <c r="AE485" s="85"/>
      <c r="AF485" s="85"/>
      <c r="AG485" s="85"/>
      <c r="AH485" s="85"/>
      <c r="AI485" s="85"/>
      <c r="AJ485" s="53"/>
    </row>
    <row r="486" spans="1:36" ht="12.75" x14ac:dyDescent="0.2">
      <c r="A486" s="1"/>
      <c r="B486" s="82"/>
      <c r="C486" s="82"/>
      <c r="D486" s="82"/>
      <c r="E486" s="82"/>
      <c r="F486" s="83"/>
      <c r="G486" s="83"/>
      <c r="H486" s="83"/>
      <c r="I486" s="83"/>
      <c r="J486" s="83"/>
      <c r="K486" s="83"/>
      <c r="L486" s="83"/>
      <c r="M486" s="83"/>
      <c r="N486" s="83"/>
      <c r="O486" s="83"/>
      <c r="P486" s="83"/>
      <c r="Q486" s="83"/>
      <c r="R486" s="83"/>
      <c r="S486" s="83"/>
      <c r="T486" s="83"/>
      <c r="U486" s="83"/>
      <c r="V486" s="84"/>
      <c r="W486" s="85"/>
      <c r="X486" s="85"/>
      <c r="Y486" s="85"/>
      <c r="Z486" s="85"/>
      <c r="AA486" s="85"/>
      <c r="AB486" s="85"/>
      <c r="AC486" s="85"/>
      <c r="AD486" s="85"/>
      <c r="AE486" s="85"/>
      <c r="AF486" s="85"/>
      <c r="AG486" s="85"/>
      <c r="AH486" s="85"/>
      <c r="AI486" s="85"/>
      <c r="AJ486" s="53"/>
    </row>
    <row r="487" spans="1:36" ht="12.75" x14ac:dyDescent="0.2">
      <c r="A487" s="1"/>
      <c r="B487" s="82"/>
      <c r="C487" s="82"/>
      <c r="D487" s="82"/>
      <c r="E487" s="82"/>
      <c r="F487" s="83"/>
      <c r="G487" s="83"/>
      <c r="H487" s="83"/>
      <c r="I487" s="83"/>
      <c r="J487" s="83"/>
      <c r="K487" s="83"/>
      <c r="L487" s="83"/>
      <c r="M487" s="83"/>
      <c r="N487" s="83"/>
      <c r="O487" s="83"/>
      <c r="P487" s="83"/>
      <c r="Q487" s="83"/>
      <c r="R487" s="83"/>
      <c r="S487" s="83"/>
      <c r="T487" s="83"/>
      <c r="U487" s="83"/>
      <c r="V487" s="84"/>
      <c r="W487" s="85"/>
      <c r="X487" s="85"/>
      <c r="Y487" s="85"/>
      <c r="Z487" s="85"/>
      <c r="AA487" s="85"/>
      <c r="AB487" s="85"/>
      <c r="AC487" s="85"/>
      <c r="AD487" s="85"/>
      <c r="AE487" s="85"/>
      <c r="AF487" s="85"/>
      <c r="AG487" s="85"/>
      <c r="AH487" s="85"/>
      <c r="AI487" s="85"/>
      <c r="AJ487" s="53"/>
    </row>
    <row r="488" spans="1:36" ht="12.75" x14ac:dyDescent="0.2">
      <c r="A488" s="1"/>
      <c r="B488" s="82"/>
      <c r="C488" s="82"/>
      <c r="D488" s="82"/>
      <c r="E488" s="82"/>
      <c r="F488" s="83"/>
      <c r="G488" s="83"/>
      <c r="H488" s="83"/>
      <c r="I488" s="83"/>
      <c r="J488" s="83"/>
      <c r="K488" s="83"/>
      <c r="L488" s="83"/>
      <c r="M488" s="83"/>
      <c r="N488" s="83"/>
      <c r="O488" s="83"/>
      <c r="P488" s="83"/>
      <c r="Q488" s="83"/>
      <c r="R488" s="83"/>
      <c r="S488" s="83"/>
      <c r="T488" s="83"/>
      <c r="U488" s="83"/>
      <c r="V488" s="84"/>
      <c r="W488" s="85"/>
      <c r="X488" s="85"/>
      <c r="Y488" s="85"/>
      <c r="Z488" s="85"/>
      <c r="AA488" s="85"/>
      <c r="AB488" s="85"/>
      <c r="AC488" s="85"/>
      <c r="AD488" s="85"/>
      <c r="AE488" s="85"/>
      <c r="AF488" s="85"/>
      <c r="AG488" s="85"/>
      <c r="AH488" s="85"/>
      <c r="AI488" s="85"/>
      <c r="AJ488" s="53"/>
    </row>
    <row r="489" spans="1:36" ht="12.75" x14ac:dyDescent="0.2">
      <c r="A489" s="1"/>
      <c r="B489" s="82"/>
      <c r="C489" s="82"/>
      <c r="D489" s="82"/>
      <c r="E489" s="82"/>
      <c r="F489" s="83"/>
      <c r="G489" s="83"/>
      <c r="H489" s="83"/>
      <c r="I489" s="83"/>
      <c r="J489" s="83"/>
      <c r="K489" s="83"/>
      <c r="L489" s="83"/>
      <c r="M489" s="83"/>
      <c r="N489" s="83"/>
      <c r="O489" s="83"/>
      <c r="P489" s="83"/>
      <c r="Q489" s="83"/>
      <c r="R489" s="83"/>
      <c r="S489" s="83"/>
      <c r="T489" s="83"/>
      <c r="U489" s="83"/>
      <c r="V489" s="84"/>
      <c r="W489" s="85"/>
      <c r="X489" s="85"/>
      <c r="Y489" s="85"/>
      <c r="Z489" s="85"/>
      <c r="AA489" s="85"/>
      <c r="AB489" s="85"/>
      <c r="AC489" s="85"/>
      <c r="AD489" s="85"/>
      <c r="AE489" s="85"/>
      <c r="AF489" s="85"/>
      <c r="AG489" s="85"/>
      <c r="AH489" s="85"/>
      <c r="AI489" s="85"/>
      <c r="AJ489" s="53"/>
    </row>
    <row r="490" spans="1:36" ht="12.75" x14ac:dyDescent="0.2">
      <c r="A490" s="1"/>
      <c r="B490" s="82"/>
      <c r="C490" s="82"/>
      <c r="D490" s="82"/>
      <c r="E490" s="82"/>
      <c r="F490" s="83"/>
      <c r="G490" s="83"/>
      <c r="H490" s="83"/>
      <c r="I490" s="83"/>
      <c r="J490" s="83"/>
      <c r="K490" s="83"/>
      <c r="L490" s="83"/>
      <c r="M490" s="83"/>
      <c r="N490" s="83"/>
      <c r="O490" s="83"/>
      <c r="P490" s="83"/>
      <c r="Q490" s="83"/>
      <c r="R490" s="83"/>
      <c r="S490" s="83"/>
      <c r="T490" s="83"/>
      <c r="U490" s="83"/>
      <c r="V490" s="84"/>
      <c r="W490" s="85"/>
      <c r="X490" s="85"/>
      <c r="Y490" s="85"/>
      <c r="Z490" s="85"/>
      <c r="AA490" s="85"/>
      <c r="AB490" s="85"/>
      <c r="AC490" s="85"/>
      <c r="AD490" s="85"/>
      <c r="AE490" s="85"/>
      <c r="AF490" s="85"/>
      <c r="AG490" s="85"/>
      <c r="AH490" s="85"/>
      <c r="AI490" s="85"/>
      <c r="AJ490" s="53"/>
    </row>
    <row r="491" spans="1:36" ht="12.75" x14ac:dyDescent="0.2">
      <c r="A491" s="1"/>
      <c r="B491" s="82"/>
      <c r="C491" s="82"/>
      <c r="D491" s="82"/>
      <c r="E491" s="82"/>
      <c r="F491" s="83"/>
      <c r="G491" s="83"/>
      <c r="H491" s="83"/>
      <c r="I491" s="83"/>
      <c r="J491" s="83"/>
      <c r="K491" s="83"/>
      <c r="L491" s="83"/>
      <c r="M491" s="83"/>
      <c r="N491" s="83"/>
      <c r="O491" s="83"/>
      <c r="P491" s="83"/>
      <c r="Q491" s="83"/>
      <c r="R491" s="83"/>
      <c r="S491" s="83"/>
      <c r="T491" s="83"/>
      <c r="U491" s="83"/>
      <c r="V491" s="84"/>
      <c r="W491" s="85"/>
      <c r="X491" s="85"/>
      <c r="Y491" s="85"/>
      <c r="Z491" s="85"/>
      <c r="AA491" s="85"/>
      <c r="AB491" s="85"/>
      <c r="AC491" s="85"/>
      <c r="AD491" s="85"/>
      <c r="AE491" s="85"/>
      <c r="AF491" s="85"/>
      <c r="AG491" s="85"/>
      <c r="AH491" s="85"/>
      <c r="AI491" s="85"/>
      <c r="AJ491" s="53"/>
    </row>
    <row r="492" spans="1:36" ht="12.75" x14ac:dyDescent="0.2">
      <c r="A492" s="1"/>
      <c r="B492" s="82"/>
      <c r="C492" s="82"/>
      <c r="D492" s="82"/>
      <c r="E492" s="82"/>
      <c r="F492" s="83"/>
      <c r="G492" s="83"/>
      <c r="H492" s="83"/>
      <c r="I492" s="83"/>
      <c r="J492" s="83"/>
      <c r="K492" s="83"/>
      <c r="L492" s="83"/>
      <c r="M492" s="83"/>
      <c r="N492" s="83"/>
      <c r="O492" s="83"/>
      <c r="P492" s="83"/>
      <c r="Q492" s="83"/>
      <c r="R492" s="83"/>
      <c r="S492" s="83"/>
      <c r="T492" s="83"/>
      <c r="U492" s="83"/>
      <c r="V492" s="84"/>
      <c r="W492" s="85"/>
      <c r="X492" s="85"/>
      <c r="Y492" s="85"/>
      <c r="Z492" s="85"/>
      <c r="AA492" s="85"/>
      <c r="AB492" s="85"/>
      <c r="AC492" s="85"/>
      <c r="AD492" s="85"/>
      <c r="AE492" s="85"/>
      <c r="AF492" s="85"/>
      <c r="AG492" s="85"/>
      <c r="AH492" s="85"/>
      <c r="AI492" s="85"/>
      <c r="AJ492" s="53"/>
    </row>
    <row r="493" spans="1:36" ht="12.75" x14ac:dyDescent="0.2">
      <c r="A493" s="1"/>
      <c r="B493" s="82"/>
      <c r="C493" s="82"/>
      <c r="D493" s="82"/>
      <c r="E493" s="82"/>
      <c r="F493" s="83"/>
      <c r="G493" s="83"/>
      <c r="H493" s="83"/>
      <c r="I493" s="83"/>
      <c r="J493" s="83"/>
      <c r="K493" s="83"/>
      <c r="L493" s="83"/>
      <c r="M493" s="83"/>
      <c r="N493" s="83"/>
      <c r="O493" s="83"/>
      <c r="P493" s="83"/>
      <c r="Q493" s="83"/>
      <c r="R493" s="83"/>
      <c r="S493" s="83"/>
      <c r="T493" s="83"/>
      <c r="U493" s="83"/>
      <c r="V493" s="84"/>
      <c r="W493" s="85"/>
      <c r="X493" s="85"/>
      <c r="Y493" s="85"/>
      <c r="Z493" s="85"/>
      <c r="AA493" s="85"/>
      <c r="AB493" s="85"/>
      <c r="AC493" s="85"/>
      <c r="AD493" s="85"/>
      <c r="AE493" s="85"/>
      <c r="AF493" s="85"/>
      <c r="AG493" s="85"/>
      <c r="AH493" s="85"/>
      <c r="AI493" s="85"/>
      <c r="AJ493" s="53"/>
    </row>
    <row r="494" spans="1:36" ht="12.75" x14ac:dyDescent="0.2">
      <c r="A494" s="1"/>
      <c r="B494" s="82"/>
      <c r="C494" s="82"/>
      <c r="D494" s="82"/>
      <c r="E494" s="82"/>
      <c r="F494" s="83"/>
      <c r="G494" s="83"/>
      <c r="H494" s="83"/>
      <c r="I494" s="83"/>
      <c r="J494" s="83"/>
      <c r="K494" s="83"/>
      <c r="L494" s="83"/>
      <c r="M494" s="83"/>
      <c r="N494" s="83"/>
      <c r="O494" s="83"/>
      <c r="P494" s="83"/>
      <c r="Q494" s="83"/>
      <c r="R494" s="83"/>
      <c r="S494" s="83"/>
      <c r="T494" s="83"/>
      <c r="U494" s="83"/>
      <c r="V494" s="84"/>
      <c r="W494" s="85"/>
      <c r="X494" s="85"/>
      <c r="Y494" s="85"/>
      <c r="Z494" s="85"/>
      <c r="AA494" s="85"/>
      <c r="AB494" s="85"/>
      <c r="AC494" s="85"/>
      <c r="AD494" s="85"/>
      <c r="AE494" s="85"/>
      <c r="AF494" s="85"/>
      <c r="AG494" s="85"/>
      <c r="AH494" s="85"/>
      <c r="AI494" s="85"/>
      <c r="AJ494" s="53"/>
    </row>
    <row r="495" spans="1:36" ht="12.75" x14ac:dyDescent="0.2">
      <c r="A495" s="1"/>
      <c r="B495" s="82"/>
      <c r="C495" s="82"/>
      <c r="D495" s="82"/>
      <c r="E495" s="82"/>
      <c r="F495" s="83"/>
      <c r="G495" s="83"/>
      <c r="H495" s="83"/>
      <c r="I495" s="83"/>
      <c r="J495" s="83"/>
      <c r="K495" s="83"/>
      <c r="L495" s="83"/>
      <c r="M495" s="83"/>
      <c r="N495" s="83"/>
      <c r="O495" s="83"/>
      <c r="P495" s="83"/>
      <c r="Q495" s="83"/>
      <c r="R495" s="83"/>
      <c r="S495" s="83"/>
      <c r="T495" s="83"/>
      <c r="U495" s="83"/>
      <c r="V495" s="84"/>
      <c r="W495" s="85"/>
      <c r="X495" s="85"/>
      <c r="Y495" s="85"/>
      <c r="Z495" s="85"/>
      <c r="AA495" s="85"/>
      <c r="AB495" s="85"/>
      <c r="AC495" s="85"/>
      <c r="AD495" s="85"/>
      <c r="AE495" s="85"/>
      <c r="AF495" s="85"/>
      <c r="AG495" s="85"/>
      <c r="AH495" s="85"/>
      <c r="AI495" s="85"/>
      <c r="AJ495" s="53"/>
    </row>
    <row r="496" spans="1:36" ht="12.75" x14ac:dyDescent="0.2">
      <c r="A496" s="1"/>
      <c r="B496" s="82"/>
      <c r="C496" s="82"/>
      <c r="D496" s="82"/>
      <c r="E496" s="82"/>
      <c r="F496" s="83"/>
      <c r="G496" s="83"/>
      <c r="H496" s="83"/>
      <c r="I496" s="83"/>
      <c r="J496" s="83"/>
      <c r="K496" s="83"/>
      <c r="L496" s="83"/>
      <c r="M496" s="83"/>
      <c r="N496" s="83"/>
      <c r="O496" s="83"/>
      <c r="P496" s="83"/>
      <c r="Q496" s="83"/>
      <c r="R496" s="83"/>
      <c r="S496" s="83"/>
      <c r="T496" s="83"/>
      <c r="U496" s="83"/>
      <c r="V496" s="84"/>
      <c r="W496" s="85"/>
      <c r="X496" s="85"/>
      <c r="Y496" s="85"/>
      <c r="Z496" s="85"/>
      <c r="AA496" s="85"/>
      <c r="AB496" s="85"/>
      <c r="AC496" s="85"/>
      <c r="AD496" s="85"/>
      <c r="AE496" s="85"/>
      <c r="AF496" s="85"/>
      <c r="AG496" s="85"/>
      <c r="AH496" s="85"/>
      <c r="AI496" s="85"/>
      <c r="AJ496" s="53"/>
    </row>
    <row r="497" spans="1:36" ht="12.75" x14ac:dyDescent="0.2">
      <c r="A497" s="1"/>
      <c r="B497" s="82"/>
      <c r="C497" s="82"/>
      <c r="D497" s="82"/>
      <c r="E497" s="82"/>
      <c r="F497" s="83"/>
      <c r="G497" s="83"/>
      <c r="H497" s="83"/>
      <c r="I497" s="83"/>
      <c r="J497" s="83"/>
      <c r="K497" s="83"/>
      <c r="L497" s="83"/>
      <c r="M497" s="83"/>
      <c r="N497" s="83"/>
      <c r="O497" s="83"/>
      <c r="P497" s="83"/>
      <c r="Q497" s="83"/>
      <c r="R497" s="83"/>
      <c r="S497" s="83"/>
      <c r="T497" s="83"/>
      <c r="U497" s="83"/>
      <c r="V497" s="84"/>
      <c r="W497" s="85"/>
      <c r="X497" s="85"/>
      <c r="Y497" s="85"/>
      <c r="Z497" s="85"/>
      <c r="AA497" s="85"/>
      <c r="AB497" s="85"/>
      <c r="AC497" s="85"/>
      <c r="AD497" s="85"/>
      <c r="AE497" s="85"/>
      <c r="AF497" s="85"/>
      <c r="AG497" s="85"/>
      <c r="AH497" s="85"/>
      <c r="AI497" s="85"/>
      <c r="AJ497" s="53"/>
    </row>
    <row r="498" spans="1:36" ht="12.75" x14ac:dyDescent="0.2">
      <c r="A498" s="1"/>
      <c r="B498" s="82"/>
      <c r="C498" s="82"/>
      <c r="D498" s="82"/>
      <c r="E498" s="82"/>
      <c r="F498" s="83"/>
      <c r="G498" s="83"/>
      <c r="H498" s="83"/>
      <c r="I498" s="83"/>
      <c r="J498" s="83"/>
      <c r="K498" s="83"/>
      <c r="L498" s="83"/>
      <c r="M498" s="83"/>
      <c r="N498" s="83"/>
      <c r="O498" s="83"/>
      <c r="P498" s="83"/>
      <c r="Q498" s="83"/>
      <c r="R498" s="83"/>
      <c r="S498" s="83"/>
      <c r="T498" s="83"/>
      <c r="U498" s="83"/>
      <c r="V498" s="84"/>
      <c r="W498" s="85"/>
      <c r="X498" s="85"/>
      <c r="Y498" s="85"/>
      <c r="Z498" s="85"/>
      <c r="AA498" s="85"/>
      <c r="AB498" s="85"/>
      <c r="AC498" s="85"/>
      <c r="AD498" s="85"/>
      <c r="AE498" s="85"/>
      <c r="AF498" s="85"/>
      <c r="AG498" s="85"/>
      <c r="AH498" s="85"/>
      <c r="AI498" s="85"/>
      <c r="AJ498" s="53"/>
    </row>
    <row r="499" spans="1:36" ht="12.75" x14ac:dyDescent="0.2">
      <c r="A499" s="1"/>
      <c r="B499" s="82"/>
      <c r="C499" s="82"/>
      <c r="D499" s="82"/>
      <c r="E499" s="82"/>
      <c r="F499" s="83"/>
      <c r="G499" s="83"/>
      <c r="H499" s="83"/>
      <c r="I499" s="83"/>
      <c r="J499" s="83"/>
      <c r="K499" s="83"/>
      <c r="L499" s="83"/>
      <c r="M499" s="83"/>
      <c r="N499" s="83"/>
      <c r="O499" s="83"/>
      <c r="P499" s="83"/>
      <c r="Q499" s="83"/>
      <c r="R499" s="83"/>
      <c r="S499" s="83"/>
      <c r="T499" s="83"/>
      <c r="U499" s="83"/>
      <c r="V499" s="84"/>
      <c r="W499" s="85"/>
      <c r="X499" s="85"/>
      <c r="Y499" s="85"/>
      <c r="Z499" s="85"/>
      <c r="AA499" s="85"/>
      <c r="AB499" s="85"/>
      <c r="AC499" s="85"/>
      <c r="AD499" s="85"/>
      <c r="AE499" s="85"/>
      <c r="AF499" s="85"/>
      <c r="AG499" s="85"/>
      <c r="AH499" s="85"/>
      <c r="AI499" s="85"/>
      <c r="AJ499" s="53"/>
    </row>
    <row r="500" spans="1:36" ht="12.75" x14ac:dyDescent="0.2">
      <c r="A500" s="1"/>
      <c r="B500" s="82"/>
      <c r="C500" s="82"/>
      <c r="D500" s="82"/>
      <c r="E500" s="82"/>
      <c r="F500" s="83"/>
      <c r="G500" s="83"/>
      <c r="H500" s="83"/>
      <c r="I500" s="83"/>
      <c r="J500" s="83"/>
      <c r="K500" s="83"/>
      <c r="L500" s="83"/>
      <c r="M500" s="83"/>
      <c r="N500" s="83"/>
      <c r="O500" s="83"/>
      <c r="P500" s="83"/>
      <c r="Q500" s="83"/>
      <c r="R500" s="83"/>
      <c r="S500" s="83"/>
      <c r="T500" s="83"/>
      <c r="U500" s="83"/>
      <c r="V500" s="84"/>
      <c r="W500" s="85"/>
      <c r="X500" s="85"/>
      <c r="Y500" s="85"/>
      <c r="Z500" s="85"/>
      <c r="AA500" s="85"/>
      <c r="AB500" s="85"/>
      <c r="AC500" s="85"/>
      <c r="AD500" s="85"/>
      <c r="AE500" s="85"/>
      <c r="AF500" s="85"/>
      <c r="AG500" s="85"/>
      <c r="AH500" s="85"/>
      <c r="AI500" s="85"/>
      <c r="AJ500" s="53"/>
    </row>
    <row r="501" spans="1:36" ht="12.75" x14ac:dyDescent="0.2">
      <c r="A501" s="1"/>
      <c r="B501" s="82"/>
      <c r="C501" s="82"/>
      <c r="D501" s="82"/>
      <c r="E501" s="82"/>
      <c r="F501" s="83"/>
      <c r="G501" s="83"/>
      <c r="H501" s="83"/>
      <c r="I501" s="83"/>
      <c r="J501" s="83"/>
      <c r="K501" s="83"/>
      <c r="L501" s="83"/>
      <c r="M501" s="83"/>
      <c r="N501" s="83"/>
      <c r="O501" s="83"/>
      <c r="P501" s="83"/>
      <c r="Q501" s="83"/>
      <c r="R501" s="83"/>
      <c r="S501" s="83"/>
      <c r="T501" s="83"/>
      <c r="U501" s="83"/>
      <c r="V501" s="84"/>
      <c r="W501" s="85"/>
      <c r="X501" s="85"/>
      <c r="Y501" s="85"/>
      <c r="Z501" s="85"/>
      <c r="AA501" s="85"/>
      <c r="AB501" s="85"/>
      <c r="AC501" s="85"/>
      <c r="AD501" s="85"/>
      <c r="AE501" s="85"/>
      <c r="AF501" s="85"/>
      <c r="AG501" s="85"/>
      <c r="AH501" s="85"/>
      <c r="AI501" s="85"/>
      <c r="AJ501" s="53"/>
    </row>
    <row r="502" spans="1:36" ht="12.75" x14ac:dyDescent="0.2">
      <c r="A502" s="1"/>
      <c r="B502" s="82"/>
      <c r="C502" s="82"/>
      <c r="D502" s="82"/>
      <c r="E502" s="82"/>
      <c r="F502" s="83"/>
      <c r="G502" s="83"/>
      <c r="H502" s="83"/>
      <c r="I502" s="83"/>
      <c r="J502" s="83"/>
      <c r="K502" s="83"/>
      <c r="L502" s="83"/>
      <c r="M502" s="83"/>
      <c r="N502" s="83"/>
      <c r="O502" s="83"/>
      <c r="P502" s="83"/>
      <c r="Q502" s="83"/>
      <c r="R502" s="83"/>
      <c r="S502" s="83"/>
      <c r="T502" s="83"/>
      <c r="U502" s="83"/>
      <c r="V502" s="84"/>
      <c r="W502" s="85"/>
      <c r="X502" s="85"/>
      <c r="Y502" s="85"/>
      <c r="Z502" s="85"/>
      <c r="AA502" s="85"/>
      <c r="AB502" s="85"/>
      <c r="AC502" s="85"/>
      <c r="AD502" s="85"/>
      <c r="AE502" s="85"/>
      <c r="AF502" s="85"/>
      <c r="AG502" s="85"/>
      <c r="AH502" s="85"/>
      <c r="AI502" s="85"/>
      <c r="AJ502" s="53"/>
    </row>
    <row r="503" spans="1:36" ht="12.75" x14ac:dyDescent="0.2">
      <c r="A503" s="1"/>
      <c r="B503" s="82"/>
      <c r="C503" s="82"/>
      <c r="D503" s="82"/>
      <c r="E503" s="82"/>
      <c r="F503" s="83"/>
      <c r="G503" s="83"/>
      <c r="H503" s="83"/>
      <c r="I503" s="83"/>
      <c r="J503" s="83"/>
      <c r="K503" s="83"/>
      <c r="L503" s="83"/>
      <c r="M503" s="83"/>
      <c r="N503" s="83"/>
      <c r="O503" s="83"/>
      <c r="P503" s="83"/>
      <c r="Q503" s="83"/>
      <c r="R503" s="83"/>
      <c r="S503" s="83"/>
      <c r="T503" s="83"/>
      <c r="U503" s="83"/>
      <c r="V503" s="84"/>
      <c r="W503" s="85"/>
      <c r="X503" s="85"/>
      <c r="Y503" s="85"/>
      <c r="Z503" s="85"/>
      <c r="AA503" s="85"/>
      <c r="AB503" s="85"/>
      <c r="AC503" s="85"/>
      <c r="AD503" s="85"/>
      <c r="AE503" s="85"/>
      <c r="AF503" s="85"/>
      <c r="AG503" s="85"/>
      <c r="AH503" s="85"/>
      <c r="AI503" s="85"/>
      <c r="AJ503" s="53"/>
    </row>
    <row r="504" spans="1:36" ht="12.75" x14ac:dyDescent="0.2">
      <c r="A504" s="1"/>
      <c r="B504" s="82"/>
      <c r="C504" s="82"/>
      <c r="D504" s="82"/>
      <c r="E504" s="82"/>
      <c r="F504" s="83"/>
      <c r="G504" s="83"/>
      <c r="H504" s="83"/>
      <c r="I504" s="83"/>
      <c r="J504" s="83"/>
      <c r="K504" s="83"/>
      <c r="L504" s="83"/>
      <c r="M504" s="83"/>
      <c r="N504" s="83"/>
      <c r="O504" s="83"/>
      <c r="P504" s="83"/>
      <c r="Q504" s="83"/>
      <c r="R504" s="83"/>
      <c r="S504" s="83"/>
      <c r="T504" s="83"/>
      <c r="U504" s="83"/>
      <c r="V504" s="84"/>
      <c r="W504" s="85"/>
      <c r="X504" s="85"/>
      <c r="Y504" s="85"/>
      <c r="Z504" s="85"/>
      <c r="AA504" s="85"/>
      <c r="AB504" s="85"/>
      <c r="AC504" s="85"/>
      <c r="AD504" s="85"/>
      <c r="AE504" s="85"/>
      <c r="AF504" s="85"/>
      <c r="AG504" s="85"/>
      <c r="AH504" s="85"/>
      <c r="AI504" s="85"/>
      <c r="AJ504" s="53"/>
    </row>
    <row r="505" spans="1:36" ht="12.75" x14ac:dyDescent="0.2">
      <c r="A505" s="1"/>
      <c r="B505" s="82"/>
      <c r="C505" s="82"/>
      <c r="D505" s="82"/>
      <c r="E505" s="82"/>
      <c r="F505" s="83"/>
      <c r="G505" s="83"/>
      <c r="H505" s="83"/>
      <c r="I505" s="83"/>
      <c r="J505" s="83"/>
      <c r="K505" s="83"/>
      <c r="L505" s="83"/>
      <c r="M505" s="83"/>
      <c r="N505" s="83"/>
      <c r="O505" s="83"/>
      <c r="P505" s="83"/>
      <c r="Q505" s="83"/>
      <c r="R505" s="83"/>
      <c r="S505" s="83"/>
      <c r="T505" s="83"/>
      <c r="U505" s="83"/>
      <c r="V505" s="84"/>
      <c r="W505" s="85"/>
      <c r="X505" s="85"/>
      <c r="Y505" s="85"/>
      <c r="Z505" s="85"/>
      <c r="AA505" s="85"/>
      <c r="AB505" s="85"/>
      <c r="AC505" s="85"/>
      <c r="AD505" s="85"/>
      <c r="AE505" s="85"/>
      <c r="AF505" s="85"/>
      <c r="AG505" s="85"/>
      <c r="AH505" s="85"/>
      <c r="AI505" s="85"/>
      <c r="AJ505" s="53"/>
    </row>
    <row r="506" spans="1:36" ht="12.75" x14ac:dyDescent="0.2">
      <c r="A506" s="1"/>
      <c r="B506" s="82"/>
      <c r="C506" s="82"/>
      <c r="D506" s="82"/>
      <c r="E506" s="82"/>
      <c r="F506" s="83"/>
      <c r="G506" s="83"/>
      <c r="H506" s="83"/>
      <c r="I506" s="83"/>
      <c r="J506" s="83"/>
      <c r="K506" s="83"/>
      <c r="L506" s="83"/>
      <c r="M506" s="83"/>
      <c r="N506" s="83"/>
      <c r="O506" s="83"/>
      <c r="P506" s="83"/>
      <c r="Q506" s="83"/>
      <c r="R506" s="83"/>
      <c r="S506" s="83"/>
      <c r="T506" s="83"/>
      <c r="U506" s="83"/>
      <c r="V506" s="84"/>
      <c r="W506" s="85"/>
      <c r="X506" s="85"/>
      <c r="Y506" s="85"/>
      <c r="Z506" s="85"/>
      <c r="AA506" s="85"/>
      <c r="AB506" s="85"/>
      <c r="AC506" s="85"/>
      <c r="AD506" s="85"/>
      <c r="AE506" s="85"/>
      <c r="AF506" s="85"/>
      <c r="AG506" s="85"/>
      <c r="AH506" s="85"/>
      <c r="AI506" s="85"/>
      <c r="AJ506" s="53"/>
    </row>
    <row r="507" spans="1:36" ht="12.75" x14ac:dyDescent="0.2">
      <c r="A507" s="1"/>
      <c r="B507" s="82"/>
      <c r="C507" s="82"/>
      <c r="D507" s="82"/>
      <c r="E507" s="82"/>
      <c r="F507" s="83"/>
      <c r="G507" s="83"/>
      <c r="H507" s="83"/>
      <c r="I507" s="83"/>
      <c r="J507" s="83"/>
      <c r="K507" s="83"/>
      <c r="L507" s="83"/>
      <c r="M507" s="83"/>
      <c r="N507" s="83"/>
      <c r="O507" s="83"/>
      <c r="P507" s="83"/>
      <c r="Q507" s="83"/>
      <c r="R507" s="83"/>
      <c r="S507" s="83"/>
      <c r="T507" s="83"/>
      <c r="U507" s="83"/>
      <c r="V507" s="84"/>
      <c r="W507" s="85"/>
      <c r="X507" s="85"/>
      <c r="Y507" s="85"/>
      <c r="Z507" s="85"/>
      <c r="AA507" s="85"/>
      <c r="AB507" s="85"/>
      <c r="AC507" s="85"/>
      <c r="AD507" s="85"/>
      <c r="AE507" s="85"/>
      <c r="AF507" s="85"/>
      <c r="AG507" s="85"/>
      <c r="AH507" s="85"/>
      <c r="AI507" s="85"/>
      <c r="AJ507" s="53"/>
    </row>
    <row r="508" spans="1:36" ht="12.75" x14ac:dyDescent="0.2">
      <c r="A508" s="1"/>
      <c r="B508" s="82"/>
      <c r="C508" s="82"/>
      <c r="D508" s="82"/>
      <c r="E508" s="82"/>
      <c r="F508" s="83"/>
      <c r="G508" s="83"/>
      <c r="H508" s="83"/>
      <c r="I508" s="83"/>
      <c r="J508" s="83"/>
      <c r="K508" s="83"/>
      <c r="L508" s="83"/>
      <c r="M508" s="83"/>
      <c r="N508" s="83"/>
      <c r="O508" s="83"/>
      <c r="P508" s="83"/>
      <c r="Q508" s="83"/>
      <c r="R508" s="83"/>
      <c r="S508" s="83"/>
      <c r="T508" s="83"/>
      <c r="U508" s="83"/>
      <c r="V508" s="84"/>
      <c r="W508" s="85"/>
      <c r="X508" s="85"/>
      <c r="Y508" s="85"/>
      <c r="Z508" s="85"/>
      <c r="AA508" s="85"/>
      <c r="AB508" s="85"/>
      <c r="AC508" s="85"/>
      <c r="AD508" s="85"/>
      <c r="AE508" s="85"/>
      <c r="AF508" s="85"/>
      <c r="AG508" s="85"/>
      <c r="AH508" s="85"/>
      <c r="AI508" s="85"/>
      <c r="AJ508" s="53"/>
    </row>
    <row r="509" spans="1:36" ht="12.75" x14ac:dyDescent="0.2">
      <c r="A509" s="1"/>
      <c r="B509" s="82"/>
      <c r="C509" s="82"/>
      <c r="D509" s="82"/>
      <c r="E509" s="82"/>
      <c r="F509" s="83"/>
      <c r="G509" s="83"/>
      <c r="H509" s="83"/>
      <c r="I509" s="83"/>
      <c r="J509" s="83"/>
      <c r="K509" s="83"/>
      <c r="L509" s="83"/>
      <c r="M509" s="83"/>
      <c r="N509" s="83"/>
      <c r="O509" s="83"/>
      <c r="P509" s="83"/>
      <c r="Q509" s="83"/>
      <c r="R509" s="83"/>
      <c r="S509" s="83"/>
      <c r="T509" s="83"/>
      <c r="U509" s="83"/>
      <c r="V509" s="84"/>
      <c r="W509" s="85"/>
      <c r="X509" s="85"/>
      <c r="Y509" s="85"/>
      <c r="Z509" s="85"/>
      <c r="AA509" s="85"/>
      <c r="AB509" s="85"/>
      <c r="AC509" s="85"/>
      <c r="AD509" s="85"/>
      <c r="AE509" s="85"/>
      <c r="AF509" s="85"/>
      <c r="AG509" s="85"/>
      <c r="AH509" s="85"/>
      <c r="AI509" s="85"/>
      <c r="AJ509" s="53"/>
    </row>
    <row r="510" spans="1:36" ht="12.75" x14ac:dyDescent="0.2">
      <c r="A510" s="1"/>
      <c r="B510" s="82"/>
      <c r="C510" s="82"/>
      <c r="D510" s="82"/>
      <c r="E510" s="82"/>
      <c r="F510" s="83"/>
      <c r="G510" s="83"/>
      <c r="H510" s="83"/>
      <c r="I510" s="83"/>
      <c r="J510" s="83"/>
      <c r="K510" s="83"/>
      <c r="L510" s="83"/>
      <c r="M510" s="83"/>
      <c r="N510" s="83"/>
      <c r="O510" s="83"/>
      <c r="P510" s="83"/>
      <c r="Q510" s="83"/>
      <c r="R510" s="83"/>
      <c r="S510" s="83"/>
      <c r="T510" s="83"/>
      <c r="U510" s="83"/>
      <c r="V510" s="84"/>
      <c r="W510" s="85"/>
      <c r="X510" s="85"/>
      <c r="Y510" s="85"/>
      <c r="Z510" s="85"/>
      <c r="AA510" s="85"/>
      <c r="AB510" s="85"/>
      <c r="AC510" s="85"/>
      <c r="AD510" s="85"/>
      <c r="AE510" s="85"/>
      <c r="AF510" s="85"/>
      <c r="AG510" s="85"/>
      <c r="AH510" s="85"/>
      <c r="AI510" s="85"/>
      <c r="AJ510" s="53"/>
    </row>
    <row r="511" spans="1:36" ht="12.75" x14ac:dyDescent="0.2">
      <c r="A511" s="1"/>
      <c r="B511" s="82"/>
      <c r="C511" s="82"/>
      <c r="D511" s="82"/>
      <c r="E511" s="82"/>
      <c r="F511" s="83"/>
      <c r="G511" s="83"/>
      <c r="H511" s="83"/>
      <c r="I511" s="83"/>
      <c r="J511" s="83"/>
      <c r="K511" s="83"/>
      <c r="L511" s="83"/>
      <c r="M511" s="83"/>
      <c r="N511" s="83"/>
      <c r="O511" s="83"/>
      <c r="P511" s="83"/>
      <c r="Q511" s="83"/>
      <c r="R511" s="83"/>
      <c r="S511" s="83"/>
      <c r="T511" s="83"/>
      <c r="U511" s="83"/>
      <c r="V511" s="84"/>
      <c r="W511" s="85"/>
      <c r="X511" s="85"/>
      <c r="Y511" s="85"/>
      <c r="Z511" s="85"/>
      <c r="AA511" s="85"/>
      <c r="AB511" s="85"/>
      <c r="AC511" s="85"/>
      <c r="AD511" s="85"/>
      <c r="AE511" s="85"/>
      <c r="AF511" s="85"/>
      <c r="AG511" s="85"/>
      <c r="AH511" s="85"/>
      <c r="AI511" s="85"/>
      <c r="AJ511" s="53"/>
    </row>
    <row r="512" spans="1:36" ht="12.75" x14ac:dyDescent="0.2">
      <c r="A512" s="1"/>
      <c r="B512" s="82"/>
      <c r="C512" s="82"/>
      <c r="D512" s="82"/>
      <c r="E512" s="82"/>
      <c r="F512" s="83"/>
      <c r="G512" s="83"/>
      <c r="H512" s="83"/>
      <c r="I512" s="83"/>
      <c r="J512" s="83"/>
      <c r="K512" s="83"/>
      <c r="L512" s="83"/>
      <c r="M512" s="83"/>
      <c r="N512" s="83"/>
      <c r="O512" s="83"/>
      <c r="P512" s="83"/>
      <c r="Q512" s="83"/>
      <c r="R512" s="83"/>
      <c r="S512" s="83"/>
      <c r="T512" s="83"/>
      <c r="U512" s="83"/>
      <c r="V512" s="84"/>
      <c r="W512" s="85"/>
      <c r="X512" s="85"/>
      <c r="Y512" s="85"/>
      <c r="Z512" s="85"/>
      <c r="AA512" s="85"/>
      <c r="AB512" s="85"/>
      <c r="AC512" s="85"/>
      <c r="AD512" s="85"/>
      <c r="AE512" s="85"/>
      <c r="AF512" s="85"/>
      <c r="AG512" s="85"/>
      <c r="AH512" s="85"/>
      <c r="AI512" s="85"/>
      <c r="AJ512" s="53"/>
    </row>
    <row r="513" spans="1:36" ht="12.75" x14ac:dyDescent="0.2">
      <c r="A513" s="1"/>
      <c r="B513" s="82"/>
      <c r="C513" s="82"/>
      <c r="D513" s="82"/>
      <c r="E513" s="82"/>
      <c r="F513" s="83"/>
      <c r="G513" s="83"/>
      <c r="H513" s="83"/>
      <c r="I513" s="83"/>
      <c r="J513" s="83"/>
      <c r="K513" s="83"/>
      <c r="L513" s="83"/>
      <c r="M513" s="83"/>
      <c r="N513" s="83"/>
      <c r="O513" s="83"/>
      <c r="P513" s="83"/>
      <c r="Q513" s="83"/>
      <c r="R513" s="83"/>
      <c r="S513" s="83"/>
      <c r="T513" s="83"/>
      <c r="U513" s="83"/>
      <c r="V513" s="84"/>
      <c r="W513" s="85"/>
      <c r="X513" s="85"/>
      <c r="Y513" s="85"/>
      <c r="Z513" s="85"/>
      <c r="AA513" s="85"/>
      <c r="AB513" s="85"/>
      <c r="AC513" s="85"/>
      <c r="AD513" s="85"/>
      <c r="AE513" s="85"/>
      <c r="AF513" s="85"/>
      <c r="AG513" s="85"/>
      <c r="AH513" s="85"/>
      <c r="AI513" s="85"/>
      <c r="AJ513" s="53"/>
    </row>
    <row r="514" spans="1:36" ht="12.75" x14ac:dyDescent="0.2">
      <c r="A514" s="1"/>
      <c r="B514" s="82"/>
      <c r="C514" s="82"/>
      <c r="D514" s="82"/>
      <c r="E514" s="82"/>
      <c r="F514" s="83"/>
      <c r="G514" s="83"/>
      <c r="H514" s="83"/>
      <c r="I514" s="83"/>
      <c r="J514" s="83"/>
      <c r="K514" s="83"/>
      <c r="L514" s="83"/>
      <c r="M514" s="83"/>
      <c r="N514" s="83"/>
      <c r="O514" s="83"/>
      <c r="P514" s="83"/>
      <c r="Q514" s="83"/>
      <c r="R514" s="83"/>
      <c r="S514" s="83"/>
      <c r="T514" s="83"/>
      <c r="U514" s="83"/>
      <c r="V514" s="84"/>
      <c r="W514" s="85"/>
      <c r="X514" s="85"/>
      <c r="Y514" s="85"/>
      <c r="Z514" s="85"/>
      <c r="AA514" s="85"/>
      <c r="AB514" s="85"/>
      <c r="AC514" s="85"/>
      <c r="AD514" s="85"/>
      <c r="AE514" s="85"/>
      <c r="AF514" s="85"/>
      <c r="AG514" s="85"/>
      <c r="AH514" s="85"/>
      <c r="AI514" s="85"/>
      <c r="AJ514" s="53"/>
    </row>
    <row r="515" spans="1:36" ht="12.75" x14ac:dyDescent="0.2">
      <c r="A515" s="1"/>
      <c r="B515" s="82"/>
      <c r="C515" s="82"/>
      <c r="D515" s="82"/>
      <c r="E515" s="82"/>
      <c r="F515" s="83"/>
      <c r="G515" s="83"/>
      <c r="H515" s="83"/>
      <c r="I515" s="83"/>
      <c r="J515" s="83"/>
      <c r="K515" s="83"/>
      <c r="L515" s="83"/>
      <c r="M515" s="83"/>
      <c r="N515" s="83"/>
      <c r="O515" s="83"/>
      <c r="P515" s="83"/>
      <c r="Q515" s="83"/>
      <c r="R515" s="83"/>
      <c r="S515" s="83"/>
      <c r="T515" s="83"/>
      <c r="U515" s="83"/>
      <c r="V515" s="84"/>
      <c r="W515" s="85"/>
      <c r="X515" s="85"/>
      <c r="Y515" s="85"/>
      <c r="Z515" s="85"/>
      <c r="AA515" s="85"/>
      <c r="AB515" s="85"/>
      <c r="AC515" s="85"/>
      <c r="AD515" s="85"/>
      <c r="AE515" s="85"/>
      <c r="AF515" s="85"/>
      <c r="AG515" s="85"/>
      <c r="AH515" s="85"/>
      <c r="AI515" s="85"/>
      <c r="AJ515" s="53"/>
    </row>
    <row r="516" spans="1:36" ht="12.75" x14ac:dyDescent="0.2">
      <c r="A516" s="1"/>
      <c r="B516" s="82"/>
      <c r="C516" s="82"/>
      <c r="D516" s="82"/>
      <c r="E516" s="82"/>
      <c r="F516" s="83"/>
      <c r="G516" s="83"/>
      <c r="H516" s="83"/>
      <c r="I516" s="83"/>
      <c r="J516" s="83"/>
      <c r="K516" s="83"/>
      <c r="L516" s="83"/>
      <c r="M516" s="83"/>
      <c r="N516" s="83"/>
      <c r="O516" s="83"/>
      <c r="P516" s="83"/>
      <c r="Q516" s="83"/>
      <c r="R516" s="83"/>
      <c r="S516" s="83"/>
      <c r="T516" s="83"/>
      <c r="U516" s="83"/>
      <c r="V516" s="84"/>
      <c r="W516" s="85"/>
      <c r="X516" s="85"/>
      <c r="Y516" s="85"/>
      <c r="Z516" s="85"/>
      <c r="AA516" s="85"/>
      <c r="AB516" s="85"/>
      <c r="AC516" s="85"/>
      <c r="AD516" s="85"/>
      <c r="AE516" s="85"/>
      <c r="AF516" s="85"/>
      <c r="AG516" s="85"/>
      <c r="AH516" s="85"/>
      <c r="AI516" s="85"/>
      <c r="AJ516" s="53"/>
    </row>
    <row r="517" spans="1:36" ht="12.75" x14ac:dyDescent="0.2">
      <c r="A517" s="1"/>
      <c r="B517" s="82"/>
      <c r="C517" s="82"/>
      <c r="D517" s="82"/>
      <c r="E517" s="82"/>
      <c r="F517" s="83"/>
      <c r="G517" s="83"/>
      <c r="H517" s="83"/>
      <c r="I517" s="83"/>
      <c r="J517" s="83"/>
      <c r="K517" s="83"/>
      <c r="L517" s="83"/>
      <c r="M517" s="83"/>
      <c r="N517" s="83"/>
      <c r="O517" s="83"/>
      <c r="P517" s="83"/>
      <c r="Q517" s="83"/>
      <c r="R517" s="83"/>
      <c r="S517" s="83"/>
      <c r="T517" s="83"/>
      <c r="U517" s="83"/>
      <c r="V517" s="84"/>
      <c r="W517" s="85"/>
      <c r="X517" s="85"/>
      <c r="Y517" s="85"/>
      <c r="Z517" s="85"/>
      <c r="AA517" s="85"/>
      <c r="AB517" s="85"/>
      <c r="AC517" s="85"/>
      <c r="AD517" s="85"/>
      <c r="AE517" s="85"/>
      <c r="AF517" s="85"/>
      <c r="AG517" s="85"/>
      <c r="AH517" s="85"/>
      <c r="AI517" s="85"/>
      <c r="AJ517" s="53"/>
    </row>
    <row r="518" spans="1:36" ht="12.75" x14ac:dyDescent="0.2">
      <c r="A518" s="1"/>
      <c r="B518" s="82"/>
      <c r="C518" s="82"/>
      <c r="D518" s="82"/>
      <c r="E518" s="82"/>
      <c r="F518" s="83"/>
      <c r="G518" s="83"/>
      <c r="H518" s="83"/>
      <c r="I518" s="83"/>
      <c r="J518" s="83"/>
      <c r="K518" s="83"/>
      <c r="L518" s="83"/>
      <c r="M518" s="83"/>
      <c r="N518" s="83"/>
      <c r="O518" s="83"/>
      <c r="P518" s="83"/>
      <c r="Q518" s="83"/>
      <c r="R518" s="83"/>
      <c r="S518" s="83"/>
      <c r="T518" s="83"/>
      <c r="U518" s="83"/>
      <c r="V518" s="84"/>
      <c r="W518" s="85"/>
      <c r="X518" s="85"/>
      <c r="Y518" s="85"/>
      <c r="Z518" s="85"/>
      <c r="AA518" s="85"/>
      <c r="AB518" s="85"/>
      <c r="AC518" s="85"/>
      <c r="AD518" s="85"/>
      <c r="AE518" s="85"/>
      <c r="AF518" s="85"/>
      <c r="AG518" s="85"/>
      <c r="AH518" s="85"/>
      <c r="AI518" s="85"/>
      <c r="AJ518" s="53"/>
    </row>
    <row r="519" spans="1:36" ht="12.75" x14ac:dyDescent="0.2">
      <c r="A519" s="1"/>
      <c r="B519" s="82"/>
      <c r="C519" s="82"/>
      <c r="D519" s="82"/>
      <c r="E519" s="82"/>
      <c r="F519" s="83"/>
      <c r="G519" s="83"/>
      <c r="H519" s="83"/>
      <c r="I519" s="83"/>
      <c r="J519" s="83"/>
      <c r="K519" s="83"/>
      <c r="L519" s="83"/>
      <c r="M519" s="83"/>
      <c r="N519" s="83"/>
      <c r="O519" s="83"/>
      <c r="P519" s="83"/>
      <c r="Q519" s="83"/>
      <c r="R519" s="83"/>
      <c r="S519" s="83"/>
      <c r="T519" s="83"/>
      <c r="U519" s="83"/>
      <c r="V519" s="84"/>
      <c r="W519" s="85"/>
      <c r="X519" s="85"/>
      <c r="Y519" s="85"/>
      <c r="Z519" s="85"/>
      <c r="AA519" s="85"/>
      <c r="AB519" s="85"/>
      <c r="AC519" s="85"/>
      <c r="AD519" s="85"/>
      <c r="AE519" s="85"/>
      <c r="AF519" s="85"/>
      <c r="AG519" s="85"/>
      <c r="AH519" s="85"/>
      <c r="AI519" s="85"/>
      <c r="AJ519" s="53"/>
    </row>
    <row r="520" spans="1:36" ht="12.75" x14ac:dyDescent="0.2">
      <c r="A520" s="1"/>
      <c r="B520" s="82"/>
      <c r="C520" s="82"/>
      <c r="D520" s="82"/>
      <c r="E520" s="82"/>
      <c r="F520" s="83"/>
      <c r="G520" s="83"/>
      <c r="H520" s="83"/>
      <c r="I520" s="83"/>
      <c r="J520" s="83"/>
      <c r="K520" s="83"/>
      <c r="L520" s="83"/>
      <c r="M520" s="83"/>
      <c r="N520" s="83"/>
      <c r="O520" s="83"/>
      <c r="P520" s="83"/>
      <c r="Q520" s="83"/>
      <c r="R520" s="83"/>
      <c r="S520" s="83"/>
      <c r="T520" s="83"/>
      <c r="U520" s="83"/>
      <c r="V520" s="84"/>
      <c r="W520" s="85"/>
      <c r="X520" s="85"/>
      <c r="Y520" s="85"/>
      <c r="Z520" s="85"/>
      <c r="AA520" s="85"/>
      <c r="AB520" s="85"/>
      <c r="AC520" s="85"/>
      <c r="AD520" s="85"/>
      <c r="AE520" s="85"/>
      <c r="AF520" s="85"/>
      <c r="AG520" s="85"/>
      <c r="AH520" s="85"/>
      <c r="AI520" s="85"/>
      <c r="AJ520" s="53"/>
    </row>
    <row r="521" spans="1:36" ht="12.75" x14ac:dyDescent="0.2">
      <c r="A521" s="1"/>
      <c r="B521" s="82"/>
      <c r="C521" s="82"/>
      <c r="D521" s="82"/>
      <c r="E521" s="82"/>
      <c r="F521" s="83"/>
      <c r="G521" s="83"/>
      <c r="H521" s="83"/>
      <c r="I521" s="83"/>
      <c r="J521" s="83"/>
      <c r="K521" s="83"/>
      <c r="L521" s="83"/>
      <c r="M521" s="83"/>
      <c r="N521" s="83"/>
      <c r="O521" s="83"/>
      <c r="P521" s="83"/>
      <c r="Q521" s="83"/>
      <c r="R521" s="83"/>
      <c r="S521" s="83"/>
      <c r="T521" s="83"/>
      <c r="U521" s="83"/>
      <c r="V521" s="84"/>
      <c r="W521" s="85"/>
      <c r="X521" s="85"/>
      <c r="Y521" s="85"/>
      <c r="Z521" s="85"/>
      <c r="AA521" s="85"/>
      <c r="AB521" s="85"/>
      <c r="AC521" s="85"/>
      <c r="AD521" s="85"/>
      <c r="AE521" s="85"/>
      <c r="AF521" s="85"/>
      <c r="AG521" s="85"/>
      <c r="AH521" s="85"/>
      <c r="AI521" s="85"/>
      <c r="AJ521" s="53"/>
    </row>
    <row r="522" spans="1:36" ht="12.75" x14ac:dyDescent="0.2">
      <c r="A522" s="1"/>
      <c r="B522" s="82"/>
      <c r="C522" s="82"/>
      <c r="D522" s="82"/>
      <c r="E522" s="82"/>
      <c r="F522" s="83"/>
      <c r="G522" s="83"/>
      <c r="H522" s="83"/>
      <c r="I522" s="83"/>
      <c r="J522" s="83"/>
      <c r="K522" s="83"/>
      <c r="L522" s="83"/>
      <c r="M522" s="83"/>
      <c r="N522" s="83"/>
      <c r="O522" s="83"/>
      <c r="P522" s="83"/>
      <c r="Q522" s="83"/>
      <c r="R522" s="83"/>
      <c r="S522" s="83"/>
      <c r="T522" s="83"/>
      <c r="U522" s="83"/>
      <c r="V522" s="84"/>
      <c r="W522" s="85"/>
      <c r="X522" s="85"/>
      <c r="Y522" s="85"/>
      <c r="Z522" s="85"/>
      <c r="AA522" s="85"/>
      <c r="AB522" s="85"/>
      <c r="AC522" s="85"/>
      <c r="AD522" s="85"/>
      <c r="AE522" s="85"/>
      <c r="AF522" s="85"/>
      <c r="AG522" s="85"/>
      <c r="AH522" s="85"/>
      <c r="AI522" s="85"/>
      <c r="AJ522" s="53"/>
    </row>
    <row r="523" spans="1:36" ht="12.75" x14ac:dyDescent="0.2">
      <c r="A523" s="1"/>
      <c r="B523" s="82"/>
      <c r="C523" s="82"/>
      <c r="D523" s="82"/>
      <c r="E523" s="82"/>
      <c r="F523" s="83"/>
      <c r="G523" s="83"/>
      <c r="H523" s="83"/>
      <c r="I523" s="83"/>
      <c r="J523" s="83"/>
      <c r="K523" s="83"/>
      <c r="L523" s="83"/>
      <c r="M523" s="83"/>
      <c r="N523" s="83"/>
      <c r="O523" s="83"/>
      <c r="P523" s="83"/>
      <c r="Q523" s="83"/>
      <c r="R523" s="83"/>
      <c r="S523" s="83"/>
      <c r="T523" s="83"/>
      <c r="U523" s="83"/>
      <c r="V523" s="84"/>
      <c r="W523" s="85"/>
      <c r="X523" s="85"/>
      <c r="Y523" s="85"/>
      <c r="Z523" s="85"/>
      <c r="AA523" s="85"/>
      <c r="AB523" s="85"/>
      <c r="AC523" s="85"/>
      <c r="AD523" s="85"/>
      <c r="AE523" s="85"/>
      <c r="AF523" s="85"/>
      <c r="AG523" s="85"/>
      <c r="AH523" s="85"/>
      <c r="AI523" s="85"/>
      <c r="AJ523" s="53"/>
    </row>
    <row r="524" spans="1:36" ht="12.75" x14ac:dyDescent="0.2">
      <c r="A524" s="1"/>
      <c r="B524" s="82"/>
      <c r="C524" s="82"/>
      <c r="D524" s="82"/>
      <c r="E524" s="82"/>
      <c r="F524" s="83"/>
      <c r="G524" s="83"/>
      <c r="H524" s="83"/>
      <c r="I524" s="83"/>
      <c r="J524" s="83"/>
      <c r="K524" s="83"/>
      <c r="L524" s="83"/>
      <c r="M524" s="83"/>
      <c r="N524" s="83"/>
      <c r="O524" s="83"/>
      <c r="P524" s="83"/>
      <c r="Q524" s="83"/>
      <c r="R524" s="83"/>
      <c r="S524" s="83"/>
      <c r="T524" s="83"/>
      <c r="U524" s="83"/>
      <c r="V524" s="84"/>
      <c r="W524" s="85"/>
      <c r="X524" s="85"/>
      <c r="Y524" s="85"/>
      <c r="Z524" s="85"/>
      <c r="AA524" s="85"/>
      <c r="AB524" s="85"/>
      <c r="AC524" s="85"/>
      <c r="AD524" s="85"/>
      <c r="AE524" s="85"/>
      <c r="AF524" s="85"/>
      <c r="AG524" s="85"/>
      <c r="AH524" s="85"/>
      <c r="AI524" s="85"/>
      <c r="AJ524" s="53"/>
    </row>
    <row r="525" spans="1:36" ht="12.75" x14ac:dyDescent="0.2">
      <c r="A525" s="1"/>
      <c r="B525" s="82"/>
      <c r="C525" s="82"/>
      <c r="D525" s="82"/>
      <c r="E525" s="82"/>
      <c r="F525" s="83"/>
      <c r="G525" s="83"/>
      <c r="H525" s="83"/>
      <c r="I525" s="83"/>
      <c r="J525" s="83"/>
      <c r="K525" s="83"/>
      <c r="L525" s="83"/>
      <c r="M525" s="83"/>
      <c r="N525" s="83"/>
      <c r="O525" s="83"/>
      <c r="P525" s="83"/>
      <c r="Q525" s="83"/>
      <c r="R525" s="83"/>
      <c r="S525" s="83"/>
      <c r="T525" s="83"/>
      <c r="U525" s="83"/>
      <c r="V525" s="84"/>
      <c r="W525" s="85"/>
      <c r="X525" s="85"/>
      <c r="Y525" s="85"/>
      <c r="Z525" s="85"/>
      <c r="AA525" s="85"/>
      <c r="AB525" s="85"/>
      <c r="AC525" s="85"/>
      <c r="AD525" s="85"/>
      <c r="AE525" s="85"/>
      <c r="AF525" s="85"/>
      <c r="AG525" s="85"/>
      <c r="AH525" s="85"/>
      <c r="AI525" s="85"/>
      <c r="AJ525" s="53"/>
    </row>
    <row r="526" spans="1:36" ht="12.75" x14ac:dyDescent="0.2">
      <c r="A526" s="1"/>
      <c r="B526" s="82"/>
      <c r="C526" s="82"/>
      <c r="D526" s="82"/>
      <c r="E526" s="82"/>
      <c r="F526" s="83"/>
      <c r="G526" s="83"/>
      <c r="H526" s="83"/>
      <c r="I526" s="83"/>
      <c r="J526" s="83"/>
      <c r="K526" s="83"/>
      <c r="L526" s="83"/>
      <c r="M526" s="83"/>
      <c r="N526" s="83"/>
      <c r="O526" s="83"/>
      <c r="P526" s="83"/>
      <c r="Q526" s="83"/>
      <c r="R526" s="83"/>
      <c r="S526" s="83"/>
      <c r="T526" s="83"/>
      <c r="U526" s="83"/>
      <c r="V526" s="84"/>
      <c r="W526" s="85"/>
      <c r="X526" s="85"/>
      <c r="Y526" s="85"/>
      <c r="Z526" s="85"/>
      <c r="AA526" s="85"/>
      <c r="AB526" s="85"/>
      <c r="AC526" s="85"/>
      <c r="AD526" s="85"/>
      <c r="AE526" s="85"/>
      <c r="AF526" s="85"/>
      <c r="AG526" s="85"/>
      <c r="AH526" s="85"/>
      <c r="AI526" s="85"/>
      <c r="AJ526" s="53"/>
    </row>
    <row r="527" spans="1:36" ht="12.75" x14ac:dyDescent="0.2">
      <c r="A527" s="1"/>
      <c r="B527" s="82"/>
      <c r="C527" s="82"/>
      <c r="D527" s="82"/>
      <c r="E527" s="82"/>
      <c r="F527" s="83"/>
      <c r="G527" s="83"/>
      <c r="H527" s="83"/>
      <c r="I527" s="83"/>
      <c r="J527" s="83"/>
      <c r="K527" s="83"/>
      <c r="L527" s="83"/>
      <c r="M527" s="83"/>
      <c r="N527" s="83"/>
      <c r="O527" s="83"/>
      <c r="P527" s="83"/>
      <c r="Q527" s="83"/>
      <c r="R527" s="83"/>
      <c r="S527" s="83"/>
      <c r="T527" s="83"/>
      <c r="U527" s="83"/>
      <c r="V527" s="84"/>
      <c r="W527" s="85"/>
      <c r="X527" s="85"/>
      <c r="Y527" s="85"/>
      <c r="Z527" s="85"/>
      <c r="AA527" s="85"/>
      <c r="AB527" s="85"/>
      <c r="AC527" s="85"/>
      <c r="AD527" s="85"/>
      <c r="AE527" s="85"/>
      <c r="AF527" s="85"/>
      <c r="AG527" s="85"/>
      <c r="AH527" s="85"/>
      <c r="AI527" s="85"/>
      <c r="AJ527" s="53"/>
    </row>
    <row r="528" spans="1:36" ht="12.75" x14ac:dyDescent="0.2">
      <c r="A528" s="1"/>
      <c r="B528" s="82"/>
      <c r="C528" s="82"/>
      <c r="D528" s="82"/>
      <c r="E528" s="82"/>
      <c r="F528" s="83"/>
      <c r="G528" s="83"/>
      <c r="H528" s="83"/>
      <c r="I528" s="83"/>
      <c r="J528" s="83"/>
      <c r="K528" s="83"/>
      <c r="L528" s="83"/>
      <c r="M528" s="83"/>
      <c r="N528" s="83"/>
      <c r="O528" s="83"/>
      <c r="P528" s="83"/>
      <c r="Q528" s="83"/>
      <c r="R528" s="83"/>
      <c r="S528" s="83"/>
      <c r="T528" s="83"/>
      <c r="U528" s="83"/>
      <c r="V528" s="84"/>
      <c r="W528" s="85"/>
      <c r="X528" s="85"/>
      <c r="Y528" s="85"/>
      <c r="Z528" s="85"/>
      <c r="AA528" s="85"/>
      <c r="AB528" s="85"/>
      <c r="AC528" s="85"/>
      <c r="AD528" s="85"/>
      <c r="AE528" s="85"/>
      <c r="AF528" s="85"/>
      <c r="AG528" s="85"/>
      <c r="AH528" s="85"/>
      <c r="AI528" s="85"/>
      <c r="AJ528" s="53"/>
    </row>
    <row r="529" spans="1:36" ht="12.75" x14ac:dyDescent="0.2">
      <c r="A529" s="1"/>
      <c r="B529" s="82"/>
      <c r="C529" s="82"/>
      <c r="D529" s="82"/>
      <c r="E529" s="82"/>
      <c r="F529" s="83"/>
      <c r="G529" s="83"/>
      <c r="H529" s="83"/>
      <c r="I529" s="83"/>
      <c r="J529" s="83"/>
      <c r="K529" s="83"/>
      <c r="L529" s="83"/>
      <c r="M529" s="83"/>
      <c r="N529" s="83"/>
      <c r="O529" s="83"/>
      <c r="P529" s="83"/>
      <c r="Q529" s="83"/>
      <c r="R529" s="83"/>
      <c r="S529" s="83"/>
      <c r="T529" s="83"/>
      <c r="U529" s="83"/>
      <c r="V529" s="84"/>
      <c r="W529" s="85"/>
      <c r="X529" s="85"/>
      <c r="Y529" s="85"/>
      <c r="Z529" s="85"/>
      <c r="AA529" s="85"/>
      <c r="AB529" s="85"/>
      <c r="AC529" s="85"/>
      <c r="AD529" s="85"/>
      <c r="AE529" s="85"/>
      <c r="AF529" s="85"/>
      <c r="AG529" s="85"/>
      <c r="AH529" s="85"/>
      <c r="AI529" s="85"/>
      <c r="AJ529" s="53"/>
    </row>
    <row r="530" spans="1:36" ht="12.75" x14ac:dyDescent="0.2">
      <c r="A530" s="1"/>
      <c r="B530" s="82"/>
      <c r="C530" s="82"/>
      <c r="D530" s="82"/>
      <c r="E530" s="82"/>
      <c r="F530" s="83"/>
      <c r="G530" s="83"/>
      <c r="H530" s="83"/>
      <c r="I530" s="83"/>
      <c r="J530" s="83"/>
      <c r="K530" s="83"/>
      <c r="L530" s="83"/>
      <c r="M530" s="83"/>
      <c r="N530" s="83"/>
      <c r="O530" s="83"/>
      <c r="P530" s="83"/>
      <c r="Q530" s="83"/>
      <c r="R530" s="83"/>
      <c r="S530" s="83"/>
      <c r="T530" s="83"/>
      <c r="U530" s="83"/>
      <c r="V530" s="84"/>
      <c r="W530" s="85"/>
      <c r="X530" s="85"/>
      <c r="Y530" s="85"/>
      <c r="Z530" s="85"/>
      <c r="AA530" s="85"/>
      <c r="AB530" s="85"/>
      <c r="AC530" s="85"/>
      <c r="AD530" s="85"/>
      <c r="AE530" s="85"/>
      <c r="AF530" s="85"/>
      <c r="AG530" s="85"/>
      <c r="AH530" s="85"/>
      <c r="AI530" s="85"/>
      <c r="AJ530" s="53"/>
    </row>
    <row r="531" spans="1:36" ht="12.75" x14ac:dyDescent="0.2">
      <c r="A531" s="1"/>
      <c r="B531" s="82"/>
      <c r="C531" s="82"/>
      <c r="D531" s="82"/>
      <c r="E531" s="82"/>
      <c r="F531" s="83"/>
      <c r="G531" s="83"/>
      <c r="H531" s="83"/>
      <c r="I531" s="83"/>
      <c r="J531" s="83"/>
      <c r="K531" s="83"/>
      <c r="L531" s="83"/>
      <c r="M531" s="83"/>
      <c r="N531" s="83"/>
      <c r="O531" s="83"/>
      <c r="P531" s="83"/>
      <c r="Q531" s="83"/>
      <c r="R531" s="83"/>
      <c r="S531" s="83"/>
      <c r="T531" s="83"/>
      <c r="U531" s="83"/>
      <c r="V531" s="84"/>
      <c r="W531" s="85"/>
      <c r="X531" s="85"/>
      <c r="Y531" s="85"/>
      <c r="Z531" s="85"/>
      <c r="AA531" s="85"/>
      <c r="AB531" s="85"/>
      <c r="AC531" s="85"/>
      <c r="AD531" s="85"/>
      <c r="AE531" s="85"/>
      <c r="AF531" s="85"/>
      <c r="AG531" s="85"/>
      <c r="AH531" s="85"/>
      <c r="AI531" s="85"/>
      <c r="AJ531" s="53"/>
    </row>
    <row r="532" spans="1:36" ht="12.75" x14ac:dyDescent="0.2">
      <c r="A532" s="1"/>
      <c r="B532" s="82"/>
      <c r="C532" s="82"/>
      <c r="D532" s="82"/>
      <c r="E532" s="82"/>
      <c r="F532" s="83"/>
      <c r="G532" s="83"/>
      <c r="H532" s="83"/>
      <c r="I532" s="83"/>
      <c r="J532" s="83"/>
      <c r="K532" s="83"/>
      <c r="L532" s="83"/>
      <c r="M532" s="83"/>
      <c r="N532" s="83"/>
      <c r="O532" s="83"/>
      <c r="P532" s="83"/>
      <c r="Q532" s="83"/>
      <c r="R532" s="83"/>
      <c r="S532" s="83"/>
      <c r="T532" s="83"/>
      <c r="U532" s="83"/>
      <c r="V532" s="84"/>
      <c r="W532" s="85"/>
      <c r="X532" s="85"/>
      <c r="Y532" s="85"/>
      <c r="Z532" s="85"/>
      <c r="AA532" s="85"/>
      <c r="AB532" s="85"/>
      <c r="AC532" s="85"/>
      <c r="AD532" s="85"/>
      <c r="AE532" s="85"/>
      <c r="AF532" s="85"/>
      <c r="AG532" s="85"/>
      <c r="AH532" s="85"/>
      <c r="AI532" s="85"/>
      <c r="AJ532" s="53"/>
    </row>
    <row r="533" spans="1:36" ht="12.75" x14ac:dyDescent="0.2">
      <c r="A533" s="1"/>
      <c r="B533" s="82"/>
      <c r="C533" s="82"/>
      <c r="D533" s="82"/>
      <c r="E533" s="82"/>
      <c r="F533" s="83"/>
      <c r="G533" s="83"/>
      <c r="H533" s="83"/>
      <c r="I533" s="83"/>
      <c r="J533" s="83"/>
      <c r="K533" s="83"/>
      <c r="L533" s="83"/>
      <c r="M533" s="83"/>
      <c r="N533" s="83"/>
      <c r="O533" s="83"/>
      <c r="P533" s="83"/>
      <c r="Q533" s="83"/>
      <c r="R533" s="83"/>
      <c r="S533" s="83"/>
      <c r="T533" s="83"/>
      <c r="U533" s="83"/>
      <c r="V533" s="84"/>
      <c r="W533" s="85"/>
      <c r="X533" s="85"/>
      <c r="Y533" s="85"/>
      <c r="Z533" s="85"/>
      <c r="AA533" s="85"/>
      <c r="AB533" s="85"/>
      <c r="AC533" s="85"/>
      <c r="AD533" s="85"/>
      <c r="AE533" s="85"/>
      <c r="AF533" s="85"/>
      <c r="AG533" s="85"/>
      <c r="AH533" s="85"/>
      <c r="AI533" s="85"/>
      <c r="AJ533" s="53"/>
    </row>
    <row r="534" spans="1:36" ht="12.75" x14ac:dyDescent="0.2">
      <c r="A534" s="1"/>
      <c r="B534" s="82"/>
      <c r="C534" s="82"/>
      <c r="D534" s="82"/>
      <c r="E534" s="82"/>
      <c r="F534" s="83"/>
      <c r="G534" s="83"/>
      <c r="H534" s="83"/>
      <c r="I534" s="83"/>
      <c r="J534" s="83"/>
      <c r="K534" s="83"/>
      <c r="L534" s="83"/>
      <c r="M534" s="83"/>
      <c r="N534" s="83"/>
      <c r="O534" s="83"/>
      <c r="P534" s="83"/>
      <c r="Q534" s="83"/>
      <c r="R534" s="83"/>
      <c r="S534" s="83"/>
      <c r="T534" s="83"/>
      <c r="U534" s="83"/>
      <c r="V534" s="84"/>
      <c r="W534" s="85"/>
      <c r="X534" s="85"/>
      <c r="Y534" s="85"/>
      <c r="Z534" s="85"/>
      <c r="AA534" s="85"/>
      <c r="AB534" s="85"/>
      <c r="AC534" s="85"/>
      <c r="AD534" s="85"/>
      <c r="AE534" s="85"/>
      <c r="AF534" s="85"/>
      <c r="AG534" s="85"/>
      <c r="AH534" s="85"/>
      <c r="AI534" s="85"/>
      <c r="AJ534" s="53"/>
    </row>
    <row r="535" spans="1:36" ht="12.75" x14ac:dyDescent="0.2">
      <c r="A535" s="1"/>
      <c r="B535" s="82"/>
      <c r="C535" s="82"/>
      <c r="D535" s="82"/>
      <c r="E535" s="82"/>
      <c r="F535" s="83"/>
      <c r="G535" s="83"/>
      <c r="H535" s="83"/>
      <c r="I535" s="83"/>
      <c r="J535" s="83"/>
      <c r="K535" s="83"/>
      <c r="L535" s="83"/>
      <c r="M535" s="83"/>
      <c r="N535" s="83"/>
      <c r="O535" s="83"/>
      <c r="P535" s="83"/>
      <c r="Q535" s="83"/>
      <c r="R535" s="83"/>
      <c r="S535" s="83"/>
      <c r="T535" s="83"/>
      <c r="U535" s="83"/>
      <c r="V535" s="84"/>
      <c r="W535" s="85"/>
      <c r="X535" s="85"/>
      <c r="Y535" s="85"/>
      <c r="Z535" s="85"/>
      <c r="AA535" s="85"/>
      <c r="AB535" s="85"/>
      <c r="AC535" s="85"/>
      <c r="AD535" s="85"/>
      <c r="AE535" s="85"/>
      <c r="AF535" s="85"/>
      <c r="AG535" s="85"/>
      <c r="AH535" s="85"/>
      <c r="AI535" s="85"/>
      <c r="AJ535" s="53"/>
    </row>
    <row r="536" spans="1:36" ht="12.75" x14ac:dyDescent="0.2">
      <c r="A536" s="1"/>
      <c r="B536" s="82"/>
      <c r="C536" s="82"/>
      <c r="D536" s="82"/>
      <c r="E536" s="82"/>
      <c r="F536" s="83"/>
      <c r="G536" s="83"/>
      <c r="H536" s="83"/>
      <c r="I536" s="83"/>
      <c r="J536" s="83"/>
      <c r="K536" s="83"/>
      <c r="L536" s="83"/>
      <c r="M536" s="83"/>
      <c r="N536" s="83"/>
      <c r="O536" s="83"/>
      <c r="P536" s="83"/>
      <c r="Q536" s="83"/>
      <c r="R536" s="83"/>
      <c r="S536" s="83"/>
      <c r="T536" s="83"/>
      <c r="U536" s="83"/>
      <c r="V536" s="84"/>
      <c r="W536" s="85"/>
      <c r="X536" s="85"/>
      <c r="Y536" s="85"/>
      <c r="Z536" s="85"/>
      <c r="AA536" s="85"/>
      <c r="AB536" s="85"/>
      <c r="AC536" s="85"/>
      <c r="AD536" s="85"/>
      <c r="AE536" s="85"/>
      <c r="AF536" s="85"/>
      <c r="AG536" s="85"/>
      <c r="AH536" s="85"/>
      <c r="AI536" s="85"/>
      <c r="AJ536" s="53"/>
    </row>
  </sheetData>
  <autoFilter ref="A6:AJ384" xr:uid="{00000000-0009-0000-0000-000005000000}">
    <sortState xmlns:xlrd2="http://schemas.microsoft.com/office/spreadsheetml/2017/richdata2" ref="A6:AJ384">
      <sortCondition descending="1" ref="AJ6:AJ384"/>
    </sortState>
  </autoFilter>
  <mergeCells count="7">
    <mergeCell ref="A1:AI1"/>
    <mergeCell ref="A2:AI2"/>
    <mergeCell ref="A3:E3"/>
    <mergeCell ref="X3:AI5"/>
    <mergeCell ref="A4:E4"/>
    <mergeCell ref="B5:D5"/>
    <mergeCell ref="E5:W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J762"/>
  <sheetViews>
    <sheetView workbookViewId="0"/>
  </sheetViews>
  <sheetFormatPr defaultColWidth="12.5703125" defaultRowHeight="15.75" customHeight="1" x14ac:dyDescent="0.2"/>
  <cols>
    <col min="1" max="1" width="18.28515625" customWidth="1"/>
    <col min="2" max="2" width="5.140625" customWidth="1"/>
    <col min="3" max="3" width="7.140625" customWidth="1"/>
    <col min="4" max="4" width="6.42578125" customWidth="1"/>
    <col min="5" max="5" width="5.7109375" customWidth="1"/>
    <col min="6" max="6" width="4.5703125" customWidth="1"/>
    <col min="7" max="7" width="8.42578125" customWidth="1"/>
    <col min="8" max="8" width="4.5703125" customWidth="1"/>
    <col min="9" max="9" width="8.42578125" customWidth="1"/>
    <col min="10" max="10" width="6.28515625" customWidth="1"/>
    <col min="11" max="11" width="10" customWidth="1"/>
    <col min="12" max="12" width="6.42578125" customWidth="1"/>
    <col min="13" max="13" width="10.140625" customWidth="1"/>
    <col min="14" max="14" width="6.7109375" customWidth="1"/>
    <col min="15" max="15" width="10.42578125" customWidth="1"/>
    <col min="16" max="16" width="6" customWidth="1"/>
    <col min="17" max="17" width="9.7109375" customWidth="1"/>
    <col min="18" max="18" width="6.28515625" customWidth="1"/>
    <col min="19" max="19" width="10" customWidth="1"/>
    <col min="20" max="20" width="6.5703125" customWidth="1"/>
    <col min="21" max="21" width="10.42578125" customWidth="1"/>
    <col min="22" max="22" width="6.42578125" customWidth="1"/>
    <col min="23" max="23" width="7" customWidth="1"/>
    <col min="24" max="24" width="6.140625" hidden="1" customWidth="1"/>
    <col min="25" max="33" width="5.42578125" hidden="1" customWidth="1"/>
    <col min="34" max="34" width="14.42578125" hidden="1" customWidth="1"/>
    <col min="35" max="35" width="14.28515625" hidden="1" customWidth="1"/>
  </cols>
  <sheetData>
    <row r="1" spans="1:36" ht="52.5" customHeight="1" x14ac:dyDescent="0.2">
      <c r="A1" s="145" t="s">
        <v>0</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7"/>
      <c r="AJ1" s="53"/>
    </row>
    <row r="2" spans="1:36" ht="52.5" customHeight="1" x14ac:dyDescent="0.2">
      <c r="A2" s="147" t="s">
        <v>156</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7"/>
      <c r="AJ2" s="53"/>
    </row>
    <row r="3" spans="1:36" ht="12.75" x14ac:dyDescent="0.2">
      <c r="A3" s="135" t="s">
        <v>54</v>
      </c>
      <c r="B3" s="136"/>
      <c r="C3" s="136"/>
      <c r="D3" s="136"/>
      <c r="E3" s="137"/>
      <c r="F3" s="13" t="s">
        <v>14</v>
      </c>
      <c r="G3" s="58" t="s">
        <v>157</v>
      </c>
      <c r="H3" s="14" t="s">
        <v>14</v>
      </c>
      <c r="I3" s="58" t="s">
        <v>158</v>
      </c>
      <c r="J3" s="14" t="s">
        <v>64</v>
      </c>
      <c r="K3" s="58" t="s">
        <v>159</v>
      </c>
      <c r="L3" s="14" t="s">
        <v>14</v>
      </c>
      <c r="M3" s="58" t="s">
        <v>160</v>
      </c>
      <c r="N3" s="14" t="s">
        <v>14</v>
      </c>
      <c r="O3" s="58" t="s">
        <v>161</v>
      </c>
      <c r="P3" s="14" t="s">
        <v>14</v>
      </c>
      <c r="Q3" s="58" t="s">
        <v>162</v>
      </c>
      <c r="R3" s="14" t="s">
        <v>14</v>
      </c>
      <c r="S3" s="58" t="s">
        <v>163</v>
      </c>
      <c r="T3" s="14" t="s">
        <v>64</v>
      </c>
      <c r="U3" s="58" t="s">
        <v>164</v>
      </c>
      <c r="V3" s="15" t="s">
        <v>64</v>
      </c>
      <c r="W3" s="16" t="s">
        <v>64</v>
      </c>
      <c r="X3" s="148" t="s">
        <v>75</v>
      </c>
      <c r="Y3" s="140"/>
      <c r="Z3" s="140"/>
      <c r="AA3" s="140"/>
      <c r="AB3" s="140"/>
      <c r="AC3" s="140"/>
      <c r="AD3" s="140"/>
      <c r="AE3" s="140"/>
      <c r="AF3" s="140"/>
      <c r="AG3" s="140"/>
      <c r="AH3" s="140"/>
      <c r="AI3" s="149"/>
      <c r="AJ3" s="53"/>
    </row>
    <row r="4" spans="1:36" ht="12.75" x14ac:dyDescent="0.2">
      <c r="A4" s="135" t="s">
        <v>86</v>
      </c>
      <c r="B4" s="136"/>
      <c r="C4" s="136"/>
      <c r="D4" s="136"/>
      <c r="E4" s="137"/>
      <c r="F4" s="17"/>
      <c r="G4" s="60">
        <v>1.1000000000000001</v>
      </c>
      <c r="H4" s="16"/>
      <c r="I4" s="60">
        <v>1</v>
      </c>
      <c r="J4" s="16"/>
      <c r="K4" s="60">
        <v>0</v>
      </c>
      <c r="L4" s="16"/>
      <c r="M4" s="60">
        <v>1.1000000000000001</v>
      </c>
      <c r="N4" s="16"/>
      <c r="O4" s="60">
        <v>1</v>
      </c>
      <c r="P4" s="16"/>
      <c r="Q4" s="60">
        <v>0.9</v>
      </c>
      <c r="R4" s="16"/>
      <c r="S4" s="60">
        <v>0.9</v>
      </c>
      <c r="T4" s="16"/>
      <c r="U4" s="60">
        <v>0</v>
      </c>
      <c r="V4" s="16"/>
      <c r="W4" s="16"/>
      <c r="X4" s="141"/>
      <c r="Y4" s="132"/>
      <c r="Z4" s="132"/>
      <c r="AA4" s="132"/>
      <c r="AB4" s="132"/>
      <c r="AC4" s="132"/>
      <c r="AD4" s="132"/>
      <c r="AE4" s="132"/>
      <c r="AF4" s="132"/>
      <c r="AG4" s="132"/>
      <c r="AH4" s="132"/>
      <c r="AI4" s="133"/>
      <c r="AJ4" s="53"/>
    </row>
    <row r="5" spans="1:36" ht="26.25" x14ac:dyDescent="0.4">
      <c r="A5" s="18" t="s">
        <v>12</v>
      </c>
      <c r="B5" s="138" t="s">
        <v>95</v>
      </c>
      <c r="C5" s="136"/>
      <c r="D5" s="136"/>
      <c r="E5" s="138" t="s">
        <v>587</v>
      </c>
      <c r="F5" s="136"/>
      <c r="G5" s="136"/>
      <c r="H5" s="136"/>
      <c r="I5" s="136"/>
      <c r="J5" s="136"/>
      <c r="K5" s="136"/>
      <c r="L5" s="136"/>
      <c r="M5" s="136"/>
      <c r="N5" s="136"/>
      <c r="O5" s="136"/>
      <c r="P5" s="136"/>
      <c r="Q5" s="136"/>
      <c r="R5" s="136"/>
      <c r="S5" s="136"/>
      <c r="T5" s="136"/>
      <c r="U5" s="136"/>
      <c r="V5" s="136"/>
      <c r="W5" s="137"/>
      <c r="X5" s="142"/>
      <c r="Y5" s="129"/>
      <c r="Z5" s="129"/>
      <c r="AA5" s="129"/>
      <c r="AB5" s="129"/>
      <c r="AC5" s="129"/>
      <c r="AD5" s="129"/>
      <c r="AE5" s="129"/>
      <c r="AF5" s="129"/>
      <c r="AG5" s="129"/>
      <c r="AH5" s="129"/>
      <c r="AI5" s="134"/>
      <c r="AJ5" s="53"/>
    </row>
    <row r="6" spans="1:36" ht="15" x14ac:dyDescent="0.25">
      <c r="A6" s="19" t="s">
        <v>106</v>
      </c>
      <c r="B6" s="20" t="s">
        <v>13</v>
      </c>
      <c r="C6" s="21" t="s">
        <v>108</v>
      </c>
      <c r="D6" s="22" t="s">
        <v>109</v>
      </c>
      <c r="E6" s="27" t="s">
        <v>110</v>
      </c>
      <c r="F6" s="24" t="s">
        <v>112</v>
      </c>
      <c r="G6" s="24" t="s">
        <v>166</v>
      </c>
      <c r="H6" s="24" t="s">
        <v>113</v>
      </c>
      <c r="I6" s="24" t="s">
        <v>167</v>
      </c>
      <c r="J6" s="24" t="s">
        <v>114</v>
      </c>
      <c r="K6" s="24" t="s">
        <v>168</v>
      </c>
      <c r="L6" s="24" t="s">
        <v>115</v>
      </c>
      <c r="M6" s="24" t="s">
        <v>169</v>
      </c>
      <c r="N6" s="24" t="s">
        <v>116</v>
      </c>
      <c r="O6" s="24" t="s">
        <v>170</v>
      </c>
      <c r="P6" s="24" t="s">
        <v>117</v>
      </c>
      <c r="Q6" s="24" t="s">
        <v>171</v>
      </c>
      <c r="R6" s="24" t="s">
        <v>118</v>
      </c>
      <c r="S6" s="24" t="s">
        <v>172</v>
      </c>
      <c r="T6" s="24" t="s">
        <v>119</v>
      </c>
      <c r="U6" s="24" t="s">
        <v>173</v>
      </c>
      <c r="V6" s="25" t="s">
        <v>120</v>
      </c>
      <c r="W6" s="33" t="s">
        <v>121</v>
      </c>
      <c r="X6" s="28" t="s">
        <v>112</v>
      </c>
      <c r="Y6" s="30" t="s">
        <v>113</v>
      </c>
      <c r="Z6" s="30" t="s">
        <v>114</v>
      </c>
      <c r="AA6" s="30" t="s">
        <v>115</v>
      </c>
      <c r="AB6" s="30" t="s">
        <v>116</v>
      </c>
      <c r="AC6" s="30" t="s">
        <v>117</v>
      </c>
      <c r="AD6" s="30" t="s">
        <v>118</v>
      </c>
      <c r="AE6" s="30" t="s">
        <v>119</v>
      </c>
      <c r="AF6" s="30" t="s">
        <v>120</v>
      </c>
      <c r="AG6" s="32" t="s">
        <v>121</v>
      </c>
      <c r="AH6" s="34" t="s">
        <v>122</v>
      </c>
      <c r="AI6" s="35" t="s">
        <v>123</v>
      </c>
      <c r="AJ6" s="61" t="s">
        <v>174</v>
      </c>
    </row>
    <row r="7" spans="1:36" ht="15" x14ac:dyDescent="0.25">
      <c r="A7" s="38" t="s">
        <v>155</v>
      </c>
      <c r="B7" s="62" t="s">
        <v>93</v>
      </c>
      <c r="C7" s="62" t="s">
        <v>153</v>
      </c>
      <c r="D7" s="62"/>
      <c r="E7" s="63">
        <v>84</v>
      </c>
      <c r="F7" s="95">
        <v>44.25</v>
      </c>
      <c r="G7" s="87">
        <f t="shared" ref="G7:G261" si="0">(((F7 / E7) * 82) - AVERAGE($F$7:$F$382)) / STDEV($F$7:$F$382)</f>
        <v>2.2507344176831046</v>
      </c>
      <c r="H7" s="95">
        <v>89.65</v>
      </c>
      <c r="I7" s="87">
        <f t="shared" ref="I7:I261" si="1">(((H7 / E7) * 82) - AVERAGE($H$7:$H$382)) / STDEV($H$7:$H$382)</f>
        <v>3.9619859289578754</v>
      </c>
      <c r="J7" s="95">
        <v>133.94999999999999</v>
      </c>
      <c r="K7" s="87">
        <f t="shared" ref="K7:K261" si="2">(((J7 / E7) * 82) - AVERAGE($J$7:$J$382)) / STDEV($J$7:$J$382)</f>
        <v>3.6843664237798879</v>
      </c>
      <c r="L7" s="95">
        <v>49.7</v>
      </c>
      <c r="M7" s="87">
        <f t="shared" ref="M7:M261" si="3">(((L7 / E7) * 82) - AVERAGE($L$7:$L$382)) / STDEV($L$7:$L$382)</f>
        <v>3.3864872914045034</v>
      </c>
      <c r="N7" s="95">
        <v>293.45000000000005</v>
      </c>
      <c r="O7" s="87">
        <f t="shared" ref="O7:O261" si="4">(((N7 / E7) * 82) - AVERAGE($N$7:$N$382)) / STDEV($N$7:$N$382)</f>
        <v>2.2317637190237809</v>
      </c>
      <c r="P7" s="95">
        <v>51.45</v>
      </c>
      <c r="Q7" s="87">
        <f t="shared" ref="Q7:Q261" si="5">(((P7 / E7) * 82) - AVERAGE($P$7:$P$382)) / STDEV($P$7:$P$382)</f>
        <v>-0.52184838395492394</v>
      </c>
      <c r="R7" s="95">
        <v>30.849999999999998</v>
      </c>
      <c r="S7" s="87">
        <f t="shared" ref="S7:S261" si="6">(((R7 / E7) * 82) - AVERAGE($R$7:$R$382)) / STDEV($R$7:$R$382)</f>
        <v>-0.8549804227247898</v>
      </c>
      <c r="T7" s="95">
        <v>38.950000000000003</v>
      </c>
      <c r="U7" s="87">
        <f t="shared" ref="U7:U261" si="7">(((T7 / E7) * 82) - AVERAGE($T$7:$T$382)) / STDEV($T$7:$T$382)</f>
        <v>9.8012754341450736E-2</v>
      </c>
      <c r="V7" s="96">
        <v>0.15079229851763501</v>
      </c>
      <c r="W7" s="62">
        <v>22.1</v>
      </c>
      <c r="X7" s="67">
        <f t="shared" ref="X7:X261" si="8">IF(F$3="Yes",F7*F$4,0)</f>
        <v>0</v>
      </c>
      <c r="Y7" s="68">
        <f t="shared" ref="Y7:Y261" si="9">IF(H$3="Yes",H7*H$4,0)</f>
        <v>0</v>
      </c>
      <c r="Z7" s="68">
        <f t="shared" ref="Z7:Z261" si="10">IF(J$3="Yes",J7*J$4,0)</f>
        <v>0</v>
      </c>
      <c r="AA7" s="68">
        <f t="shared" ref="AA7:AA261" si="11">IF(L$3="Yes",L7*L$4,0)</f>
        <v>0</v>
      </c>
      <c r="AB7" s="68">
        <f t="shared" ref="AB7:AB261" si="12">IF(N$3="Yes",N7*N$4,0)</f>
        <v>0</v>
      </c>
      <c r="AC7" s="68">
        <f t="shared" ref="AC7:AC261" si="13">IF(P$3="Yes",P7*P$4,0)</f>
        <v>0</v>
      </c>
      <c r="AD7" s="68">
        <f t="shared" ref="AD7:AD261" si="14">IF(R$3="Yes",R7*R$4,0)</f>
        <v>0</v>
      </c>
      <c r="AE7" s="68">
        <f t="shared" ref="AE7:AE261" si="15">IF(T$3="Yes",T7*T$4,0)</f>
        <v>0</v>
      </c>
      <c r="AF7" s="68">
        <f t="shared" ref="AF7:AG7" si="16">IF(V$3="Yes",V7*V$4,0)</f>
        <v>0</v>
      </c>
      <c r="AG7" s="69">
        <f t="shared" si="16"/>
        <v>0</v>
      </c>
      <c r="AH7" s="70">
        <f t="shared" ref="AH7:AH261" si="17">SUM(X7:AG7)</f>
        <v>0</v>
      </c>
      <c r="AI7" s="72">
        <f t="shared" ref="AI7:AI261" si="18">AH7/E7</f>
        <v>0</v>
      </c>
      <c r="AJ7" s="73">
        <f t="shared" ref="AJ7:AJ261" si="19">(G7 * $G$4) + (I7 * $I$4) + (K7 * $K$4) + (M7 * $M$4) + (O7 * $O$4) + (Q7 * $Q$4) + (S7 * $S$4) + (U7 * $U$4)</f>
        <v>11.155547601966285</v>
      </c>
    </row>
    <row r="8" spans="1:36" ht="15" x14ac:dyDescent="0.25">
      <c r="A8" s="38" t="s">
        <v>152</v>
      </c>
      <c r="B8" s="62" t="s">
        <v>56</v>
      </c>
      <c r="C8" s="62" t="s">
        <v>153</v>
      </c>
      <c r="D8" s="62"/>
      <c r="E8" s="63">
        <v>84</v>
      </c>
      <c r="F8" s="62">
        <v>47.849999999999994</v>
      </c>
      <c r="G8" s="64">
        <f t="shared" si="0"/>
        <v>2.5910755218630124</v>
      </c>
      <c r="H8" s="62">
        <v>79.050000000000011</v>
      </c>
      <c r="I8" s="64">
        <f t="shared" si="1"/>
        <v>3.2101659571962617</v>
      </c>
      <c r="J8" s="62">
        <v>126.94999999999999</v>
      </c>
      <c r="K8" s="64">
        <f t="shared" si="2"/>
        <v>3.3608409206614334</v>
      </c>
      <c r="L8" s="62">
        <v>36.35</v>
      </c>
      <c r="M8" s="64">
        <f t="shared" si="3"/>
        <v>2.1105317711283074</v>
      </c>
      <c r="N8" s="62">
        <v>368.5</v>
      </c>
      <c r="O8" s="64">
        <f t="shared" si="4"/>
        <v>3.6132511140693446</v>
      </c>
      <c r="P8" s="62">
        <v>56.75</v>
      </c>
      <c r="Q8" s="64">
        <f t="shared" si="5"/>
        <v>-0.433837894241418</v>
      </c>
      <c r="R8" s="62">
        <v>46</v>
      </c>
      <c r="S8" s="64">
        <f t="shared" si="6"/>
        <v>-0.506754939900942</v>
      </c>
      <c r="T8" s="62">
        <v>33.549999999999997</v>
      </c>
      <c r="U8" s="64">
        <f t="shared" si="7"/>
        <v>-0.16081829929221603</v>
      </c>
      <c r="V8" s="97">
        <v>0.1298507462686567</v>
      </c>
      <c r="W8" s="62">
        <v>22.1</v>
      </c>
      <c r="X8" s="74">
        <f t="shared" si="8"/>
        <v>0</v>
      </c>
      <c r="Y8" s="75">
        <f t="shared" si="9"/>
        <v>0</v>
      </c>
      <c r="Z8" s="75">
        <f t="shared" si="10"/>
        <v>0</v>
      </c>
      <c r="AA8" s="75">
        <f t="shared" si="11"/>
        <v>0</v>
      </c>
      <c r="AB8" s="75">
        <f t="shared" si="12"/>
        <v>0</v>
      </c>
      <c r="AC8" s="75">
        <f t="shared" si="13"/>
        <v>0</v>
      </c>
      <c r="AD8" s="75">
        <f t="shared" si="14"/>
        <v>0</v>
      </c>
      <c r="AE8" s="75">
        <f t="shared" si="15"/>
        <v>0</v>
      </c>
      <c r="AF8" s="75">
        <f t="shared" ref="AF8:AG8" si="20">IF(V$3="Yes",V8*V$4,0)</f>
        <v>0</v>
      </c>
      <c r="AG8" s="76">
        <f t="shared" si="20"/>
        <v>0</v>
      </c>
      <c r="AH8" s="77">
        <f t="shared" si="17"/>
        <v>0</v>
      </c>
      <c r="AI8" s="78">
        <f t="shared" si="18"/>
        <v>0</v>
      </c>
      <c r="AJ8" s="73">
        <f t="shared" si="19"/>
        <v>11.148651542827933</v>
      </c>
    </row>
    <row r="9" spans="1:36" ht="15" x14ac:dyDescent="0.25">
      <c r="A9" s="38" t="s">
        <v>165</v>
      </c>
      <c r="B9" s="62" t="s">
        <v>16</v>
      </c>
      <c r="C9" s="62" t="s">
        <v>179</v>
      </c>
      <c r="D9" s="62"/>
      <c r="E9" s="63">
        <v>84</v>
      </c>
      <c r="F9" s="62">
        <v>41.95</v>
      </c>
      <c r="G9" s="64">
        <f t="shared" si="0"/>
        <v>2.033294267790386</v>
      </c>
      <c r="H9" s="62">
        <v>91.449999999999989</v>
      </c>
      <c r="I9" s="64">
        <f t="shared" si="1"/>
        <v>4.0896534713324888</v>
      </c>
      <c r="J9" s="62">
        <v>133.39999999999998</v>
      </c>
      <c r="K9" s="64">
        <f t="shared" si="2"/>
        <v>3.6589465628205806</v>
      </c>
      <c r="L9" s="62">
        <v>43.599999999999994</v>
      </c>
      <c r="M9" s="64">
        <f t="shared" si="3"/>
        <v>2.8034664169711849</v>
      </c>
      <c r="N9" s="62">
        <v>267.89999999999998</v>
      </c>
      <c r="O9" s="64">
        <f t="shared" si="4"/>
        <v>1.7614505552207917</v>
      </c>
      <c r="P9" s="62">
        <v>37</v>
      </c>
      <c r="Q9" s="64">
        <f t="shared" si="5"/>
        <v>-0.76180151157004861</v>
      </c>
      <c r="R9" s="62">
        <v>33.200000000000003</v>
      </c>
      <c r="S9" s="64">
        <f t="shared" si="6"/>
        <v>-0.80096524882142062</v>
      </c>
      <c r="T9" s="62">
        <v>48.1</v>
      </c>
      <c r="U9" s="64">
        <f t="shared" si="7"/>
        <v>0.53658759522071842</v>
      </c>
      <c r="V9" s="97">
        <v>0.15658827920865998</v>
      </c>
      <c r="W9" s="62">
        <v>20.574999999999999</v>
      </c>
      <c r="X9" s="74">
        <f t="shared" si="8"/>
        <v>0</v>
      </c>
      <c r="Y9" s="75">
        <f t="shared" si="9"/>
        <v>0</v>
      </c>
      <c r="Z9" s="75">
        <f t="shared" si="10"/>
        <v>0</v>
      </c>
      <c r="AA9" s="75">
        <f t="shared" si="11"/>
        <v>0</v>
      </c>
      <c r="AB9" s="75">
        <f t="shared" si="12"/>
        <v>0</v>
      </c>
      <c r="AC9" s="75">
        <f t="shared" si="13"/>
        <v>0</v>
      </c>
      <c r="AD9" s="75">
        <f t="shared" si="14"/>
        <v>0</v>
      </c>
      <c r="AE9" s="75">
        <f t="shared" si="15"/>
        <v>0</v>
      </c>
      <c r="AF9" s="75">
        <f t="shared" ref="AF9:AG9" si="21">IF(V$3="Yes",V9*V$4,0)</f>
        <v>0</v>
      </c>
      <c r="AG9" s="76">
        <f t="shared" si="21"/>
        <v>0</v>
      </c>
      <c r="AH9" s="77">
        <f t="shared" si="17"/>
        <v>0</v>
      </c>
      <c r="AI9" s="78">
        <f t="shared" si="18"/>
        <v>0</v>
      </c>
      <c r="AJ9" s="73">
        <f t="shared" si="19"/>
        <v>9.7650506954386849</v>
      </c>
    </row>
    <row r="10" spans="1:36" ht="15" x14ac:dyDescent="0.25">
      <c r="A10" s="38" t="s">
        <v>176</v>
      </c>
      <c r="B10" s="62" t="s">
        <v>70</v>
      </c>
      <c r="C10" s="62" t="s">
        <v>153</v>
      </c>
      <c r="D10" s="62"/>
      <c r="E10" s="63">
        <v>84</v>
      </c>
      <c r="F10" s="62">
        <v>46.2</v>
      </c>
      <c r="G10" s="64">
        <f t="shared" si="0"/>
        <v>2.4350858491138885</v>
      </c>
      <c r="H10" s="62">
        <v>64.25</v>
      </c>
      <c r="I10" s="64">
        <f t="shared" si="1"/>
        <v>2.1604550532272153</v>
      </c>
      <c r="J10" s="62">
        <v>110.45</v>
      </c>
      <c r="K10" s="64">
        <f t="shared" si="2"/>
        <v>2.5982450918822186</v>
      </c>
      <c r="L10" s="62">
        <v>34.9</v>
      </c>
      <c r="M10" s="64">
        <f t="shared" si="3"/>
        <v>1.9719448419597314</v>
      </c>
      <c r="N10" s="62">
        <v>302.25</v>
      </c>
      <c r="O10" s="64">
        <f t="shared" si="4"/>
        <v>2.3937502490224603</v>
      </c>
      <c r="P10" s="62">
        <v>50.25</v>
      </c>
      <c r="Q10" s="64">
        <f t="shared" si="5"/>
        <v>-0.54177528728628377</v>
      </c>
      <c r="R10" s="62">
        <v>56.2</v>
      </c>
      <c r="S10" s="64">
        <f t="shared" si="6"/>
        <v>-0.27230609997993577</v>
      </c>
      <c r="T10" s="62">
        <v>42.3</v>
      </c>
      <c r="U10" s="64">
        <f t="shared" si="7"/>
        <v>0.25858387094752139</v>
      </c>
      <c r="V10" s="97">
        <v>0.15285359801488835</v>
      </c>
      <c r="W10" s="62">
        <v>21.4</v>
      </c>
      <c r="X10" s="74">
        <f t="shared" si="8"/>
        <v>0</v>
      </c>
      <c r="Y10" s="75">
        <f t="shared" si="9"/>
        <v>0</v>
      </c>
      <c r="Z10" s="75">
        <f t="shared" si="10"/>
        <v>0</v>
      </c>
      <c r="AA10" s="75">
        <f t="shared" si="11"/>
        <v>0</v>
      </c>
      <c r="AB10" s="75">
        <f t="shared" si="12"/>
        <v>0</v>
      </c>
      <c r="AC10" s="75">
        <f t="shared" si="13"/>
        <v>0</v>
      </c>
      <c r="AD10" s="75">
        <f t="shared" si="14"/>
        <v>0</v>
      </c>
      <c r="AE10" s="75">
        <f t="shared" si="15"/>
        <v>0</v>
      </c>
      <c r="AF10" s="75">
        <f t="shared" ref="AF10:AG10" si="22">IF(V$3="Yes",V10*V$4,0)</f>
        <v>0</v>
      </c>
      <c r="AG10" s="76">
        <f t="shared" si="22"/>
        <v>0</v>
      </c>
      <c r="AH10" s="77">
        <f t="shared" si="17"/>
        <v>0</v>
      </c>
      <c r="AI10" s="78">
        <f t="shared" si="18"/>
        <v>0</v>
      </c>
      <c r="AJ10" s="73">
        <f t="shared" si="19"/>
        <v>8.6692658138910588</v>
      </c>
    </row>
    <row r="11" spans="1:36" ht="15" x14ac:dyDescent="0.25">
      <c r="A11" s="38" t="s">
        <v>178</v>
      </c>
      <c r="B11" s="62" t="s">
        <v>51</v>
      </c>
      <c r="C11" s="62" t="s">
        <v>153</v>
      </c>
      <c r="D11" s="62"/>
      <c r="E11" s="63">
        <v>84</v>
      </c>
      <c r="F11" s="62">
        <v>49.85</v>
      </c>
      <c r="G11" s="64">
        <f t="shared" si="0"/>
        <v>2.7801539130740731</v>
      </c>
      <c r="H11" s="62">
        <v>44.95</v>
      </c>
      <c r="I11" s="64">
        <f t="shared" si="1"/>
        <v>0.79157529332163601</v>
      </c>
      <c r="J11" s="62">
        <v>94.8</v>
      </c>
      <c r="K11" s="64">
        <f t="shared" si="2"/>
        <v>1.8749345027673872</v>
      </c>
      <c r="L11" s="62">
        <v>27.1</v>
      </c>
      <c r="M11" s="64">
        <f t="shared" si="3"/>
        <v>1.2264427402253251</v>
      </c>
      <c r="N11" s="62">
        <v>341.25</v>
      </c>
      <c r="O11" s="64">
        <f t="shared" si="4"/>
        <v>3.1116450978802486</v>
      </c>
      <c r="P11" s="62">
        <v>59.599999999999994</v>
      </c>
      <c r="Q11" s="64">
        <f t="shared" si="5"/>
        <v>-0.38651149882943853</v>
      </c>
      <c r="R11" s="62">
        <v>99.15</v>
      </c>
      <c r="S11" s="64">
        <f t="shared" si="6"/>
        <v>0.71490739753057586</v>
      </c>
      <c r="T11" s="62">
        <v>24.7</v>
      </c>
      <c r="U11" s="64">
        <f t="shared" si="7"/>
        <v>-0.58501363719183563</v>
      </c>
      <c r="V11" s="97">
        <v>0.14608058608058608</v>
      </c>
      <c r="W11" s="62">
        <v>20.574999999999999</v>
      </c>
      <c r="X11" s="74">
        <f t="shared" si="8"/>
        <v>0</v>
      </c>
      <c r="Y11" s="75">
        <f t="shared" si="9"/>
        <v>0</v>
      </c>
      <c r="Z11" s="75">
        <f t="shared" si="10"/>
        <v>0</v>
      </c>
      <c r="AA11" s="75">
        <f t="shared" si="11"/>
        <v>0</v>
      </c>
      <c r="AB11" s="75">
        <f t="shared" si="12"/>
        <v>0</v>
      </c>
      <c r="AC11" s="75">
        <f t="shared" si="13"/>
        <v>0</v>
      </c>
      <c r="AD11" s="75">
        <f t="shared" si="14"/>
        <v>0</v>
      </c>
      <c r="AE11" s="75">
        <f t="shared" si="15"/>
        <v>0</v>
      </c>
      <c r="AF11" s="75">
        <f t="shared" ref="AF11:AG11" si="23">IF(V$3="Yes",V11*V$4,0)</f>
        <v>0</v>
      </c>
      <c r="AG11" s="76">
        <f t="shared" si="23"/>
        <v>0</v>
      </c>
      <c r="AH11" s="77">
        <f t="shared" si="17"/>
        <v>0</v>
      </c>
      <c r="AI11" s="78">
        <f t="shared" si="18"/>
        <v>0</v>
      </c>
      <c r="AJ11" s="73">
        <f t="shared" si="19"/>
        <v>8.6060330186622469</v>
      </c>
    </row>
    <row r="12" spans="1:36" ht="15" x14ac:dyDescent="0.25">
      <c r="A12" s="38" t="s">
        <v>175</v>
      </c>
      <c r="B12" s="62" t="s">
        <v>93</v>
      </c>
      <c r="C12" s="62" t="s">
        <v>183</v>
      </c>
      <c r="D12" s="62"/>
      <c r="E12" s="63">
        <v>84</v>
      </c>
      <c r="F12" s="62">
        <v>46.099999999999994</v>
      </c>
      <c r="G12" s="64">
        <f t="shared" si="0"/>
        <v>2.4256319295533348</v>
      </c>
      <c r="H12" s="62">
        <v>70.349999999999994</v>
      </c>
      <c r="I12" s="64">
        <f t="shared" si="1"/>
        <v>2.5931061690522954</v>
      </c>
      <c r="J12" s="62">
        <v>116.45</v>
      </c>
      <c r="K12" s="64">
        <f t="shared" si="2"/>
        <v>2.8755526659837507</v>
      </c>
      <c r="L12" s="62">
        <v>47.45</v>
      </c>
      <c r="M12" s="64">
        <f t="shared" si="3"/>
        <v>3.1714386082118864</v>
      </c>
      <c r="N12" s="62">
        <v>233.55</v>
      </c>
      <c r="O12" s="64">
        <f t="shared" si="4"/>
        <v>1.1291508614191248</v>
      </c>
      <c r="P12" s="62">
        <v>43.1</v>
      </c>
      <c r="Q12" s="64">
        <f t="shared" si="5"/>
        <v>-0.66050641963563606</v>
      </c>
      <c r="R12" s="62">
        <v>27.6</v>
      </c>
      <c r="S12" s="64">
        <f t="shared" si="6"/>
        <v>-0.92968225897413004</v>
      </c>
      <c r="T12" s="62">
        <v>36.849999999999994</v>
      </c>
      <c r="U12" s="64">
        <f t="shared" si="7"/>
        <v>-2.6437665160867511E-3</v>
      </c>
      <c r="V12" s="97">
        <v>0.19738813958467133</v>
      </c>
      <c r="W12" s="62">
        <v>21.074999999999999</v>
      </c>
      <c r="X12" s="74">
        <f t="shared" si="8"/>
        <v>0</v>
      </c>
      <c r="Y12" s="75">
        <f t="shared" si="9"/>
        <v>0</v>
      </c>
      <c r="Z12" s="75">
        <f t="shared" si="10"/>
        <v>0</v>
      </c>
      <c r="AA12" s="75">
        <f t="shared" si="11"/>
        <v>0</v>
      </c>
      <c r="AB12" s="75">
        <f t="shared" si="12"/>
        <v>0</v>
      </c>
      <c r="AC12" s="75">
        <f t="shared" si="13"/>
        <v>0</v>
      </c>
      <c r="AD12" s="75">
        <f t="shared" si="14"/>
        <v>0</v>
      </c>
      <c r="AE12" s="75">
        <f t="shared" si="15"/>
        <v>0</v>
      </c>
      <c r="AF12" s="75">
        <f t="shared" ref="AF12:AG12" si="24">IF(V$3="Yes",V12*V$4,0)</f>
        <v>0</v>
      </c>
      <c r="AG12" s="76">
        <f t="shared" si="24"/>
        <v>0</v>
      </c>
      <c r="AH12" s="77">
        <f t="shared" si="17"/>
        <v>0</v>
      </c>
      <c r="AI12" s="78">
        <f t="shared" si="18"/>
        <v>0</v>
      </c>
      <c r="AJ12" s="73">
        <f t="shared" si="19"/>
        <v>8.4478648112643739</v>
      </c>
    </row>
    <row r="13" spans="1:36" ht="15" x14ac:dyDescent="0.25">
      <c r="A13" s="38" t="s">
        <v>180</v>
      </c>
      <c r="B13" s="62" t="s">
        <v>30</v>
      </c>
      <c r="C13" s="62" t="s">
        <v>179</v>
      </c>
      <c r="D13" s="62"/>
      <c r="E13" s="63">
        <v>84</v>
      </c>
      <c r="F13" s="62">
        <v>39</v>
      </c>
      <c r="G13" s="64">
        <f t="shared" si="0"/>
        <v>1.7544036407540713</v>
      </c>
      <c r="H13" s="62">
        <v>66.55</v>
      </c>
      <c r="I13" s="64">
        <f t="shared" si="1"/>
        <v>2.3235858018169995</v>
      </c>
      <c r="J13" s="62">
        <v>105.5</v>
      </c>
      <c r="K13" s="64">
        <f t="shared" si="2"/>
        <v>2.3694663432484542</v>
      </c>
      <c r="L13" s="62">
        <v>34.299999999999997</v>
      </c>
      <c r="M13" s="64">
        <f t="shared" si="3"/>
        <v>1.9145985264417005</v>
      </c>
      <c r="N13" s="62">
        <v>321.25</v>
      </c>
      <c r="O13" s="64">
        <f t="shared" si="4"/>
        <v>2.743493893337793</v>
      </c>
      <c r="P13" s="62">
        <v>70.7</v>
      </c>
      <c r="Q13" s="64">
        <f t="shared" si="5"/>
        <v>-0.20218764301436004</v>
      </c>
      <c r="R13" s="62">
        <v>28.700000000000003</v>
      </c>
      <c r="S13" s="64">
        <f t="shared" si="6"/>
        <v>-0.90439856055127643</v>
      </c>
      <c r="T13" s="62">
        <v>55.7</v>
      </c>
      <c r="U13" s="64">
        <f t="shared" si="7"/>
        <v>0.90086833737180505</v>
      </c>
      <c r="V13" s="97">
        <v>0.12140077821011673</v>
      </c>
      <c r="W13" s="62">
        <v>20.45</v>
      </c>
      <c r="X13" s="74">
        <f t="shared" si="8"/>
        <v>0</v>
      </c>
      <c r="Y13" s="75">
        <f t="shared" si="9"/>
        <v>0</v>
      </c>
      <c r="Z13" s="75">
        <f t="shared" si="10"/>
        <v>0</v>
      </c>
      <c r="AA13" s="75">
        <f t="shared" si="11"/>
        <v>0</v>
      </c>
      <c r="AB13" s="75">
        <f t="shared" si="12"/>
        <v>0</v>
      </c>
      <c r="AC13" s="75">
        <f t="shared" si="13"/>
        <v>0</v>
      </c>
      <c r="AD13" s="75">
        <f t="shared" si="14"/>
        <v>0</v>
      </c>
      <c r="AE13" s="75">
        <f t="shared" si="15"/>
        <v>0</v>
      </c>
      <c r="AF13" s="75">
        <f t="shared" ref="AF13:AG13" si="25">IF(V$3="Yes",V13*V$4,0)</f>
        <v>0</v>
      </c>
      <c r="AG13" s="76">
        <f t="shared" si="25"/>
        <v>0</v>
      </c>
      <c r="AH13" s="77">
        <f t="shared" si="17"/>
        <v>0</v>
      </c>
      <c r="AI13" s="78">
        <f t="shared" si="18"/>
        <v>0</v>
      </c>
      <c r="AJ13" s="73">
        <f t="shared" si="19"/>
        <v>8.1070544958610693</v>
      </c>
    </row>
    <row r="14" spans="1:36" ht="15" x14ac:dyDescent="0.25">
      <c r="A14" s="38" t="s">
        <v>185</v>
      </c>
      <c r="B14" s="62" t="s">
        <v>28</v>
      </c>
      <c r="C14" s="62" t="s">
        <v>186</v>
      </c>
      <c r="D14" s="62"/>
      <c r="E14" s="63">
        <v>84</v>
      </c>
      <c r="F14" s="62">
        <v>44.3</v>
      </c>
      <c r="G14" s="64">
        <f t="shared" si="0"/>
        <v>2.2554613774633809</v>
      </c>
      <c r="H14" s="62">
        <v>50.4</v>
      </c>
      <c r="I14" s="64">
        <f t="shared" si="1"/>
        <v>1.1781242410669936</v>
      </c>
      <c r="J14" s="62">
        <v>94.699999999999989</v>
      </c>
      <c r="K14" s="64">
        <f t="shared" si="2"/>
        <v>1.8703127098656942</v>
      </c>
      <c r="L14" s="62">
        <v>37.9</v>
      </c>
      <c r="M14" s="64">
        <f t="shared" si="3"/>
        <v>2.2586764195498881</v>
      </c>
      <c r="N14" s="62">
        <v>297.95</v>
      </c>
      <c r="O14" s="64">
        <f t="shared" si="4"/>
        <v>2.3145977400458317</v>
      </c>
      <c r="P14" s="62">
        <v>55</v>
      </c>
      <c r="Q14" s="64">
        <f t="shared" si="5"/>
        <v>-0.46289796159965113</v>
      </c>
      <c r="R14" s="62">
        <v>34.75</v>
      </c>
      <c r="S14" s="64">
        <f t="shared" si="6"/>
        <v>-0.76533821922558154</v>
      </c>
      <c r="T14" s="62">
        <v>25.75</v>
      </c>
      <c r="U14" s="64">
        <f t="shared" si="7"/>
        <v>-0.53468537676306727</v>
      </c>
      <c r="V14" s="97">
        <v>0.14868266487665716</v>
      </c>
      <c r="W14" s="62">
        <v>20.149999999999999</v>
      </c>
      <c r="X14" s="74">
        <f t="shared" si="8"/>
        <v>0</v>
      </c>
      <c r="Y14" s="75">
        <f t="shared" si="9"/>
        <v>0</v>
      </c>
      <c r="Z14" s="75">
        <f t="shared" si="10"/>
        <v>0</v>
      </c>
      <c r="AA14" s="75">
        <f t="shared" si="11"/>
        <v>0</v>
      </c>
      <c r="AB14" s="75">
        <f t="shared" si="12"/>
        <v>0</v>
      </c>
      <c r="AC14" s="75">
        <f t="shared" si="13"/>
        <v>0</v>
      </c>
      <c r="AD14" s="75">
        <f t="shared" si="14"/>
        <v>0</v>
      </c>
      <c r="AE14" s="75">
        <f t="shared" si="15"/>
        <v>0</v>
      </c>
      <c r="AF14" s="75">
        <f t="shared" ref="AF14:AG14" si="26">IF(V$3="Yes",V14*V$4,0)</f>
        <v>0</v>
      </c>
      <c r="AG14" s="76">
        <f t="shared" si="26"/>
        <v>0</v>
      </c>
      <c r="AH14" s="77">
        <f t="shared" si="17"/>
        <v>0</v>
      </c>
      <c r="AI14" s="78">
        <f t="shared" si="18"/>
        <v>0</v>
      </c>
      <c r="AJ14" s="73">
        <f t="shared" si="19"/>
        <v>7.3528609950847112</v>
      </c>
    </row>
    <row r="15" spans="1:36" ht="15" x14ac:dyDescent="0.25">
      <c r="A15" s="38" t="s">
        <v>184</v>
      </c>
      <c r="B15" s="62" t="s">
        <v>58</v>
      </c>
      <c r="C15" s="62" t="s">
        <v>183</v>
      </c>
      <c r="D15" s="62"/>
      <c r="E15" s="63">
        <v>84</v>
      </c>
      <c r="F15" s="62">
        <v>40.950000000000003</v>
      </c>
      <c r="G15" s="64">
        <f t="shared" si="0"/>
        <v>1.9387550721848552</v>
      </c>
      <c r="H15" s="62">
        <v>62.099999999999994</v>
      </c>
      <c r="I15" s="64">
        <f t="shared" si="1"/>
        <v>2.0079632665019824</v>
      </c>
      <c r="J15" s="62">
        <v>103.05</v>
      </c>
      <c r="K15" s="64">
        <f t="shared" si="2"/>
        <v>2.2562324171569941</v>
      </c>
      <c r="L15" s="62">
        <v>34.049999999999997</v>
      </c>
      <c r="M15" s="64">
        <f t="shared" si="3"/>
        <v>1.8907042283091866</v>
      </c>
      <c r="N15" s="62">
        <v>315.55</v>
      </c>
      <c r="O15" s="64">
        <f t="shared" si="4"/>
        <v>2.6385708000431936</v>
      </c>
      <c r="P15" s="62">
        <v>10.399999999999999</v>
      </c>
      <c r="Q15" s="64">
        <f t="shared" si="5"/>
        <v>-1.2035145354151915</v>
      </c>
      <c r="R15" s="62">
        <v>41.5</v>
      </c>
      <c r="S15" s="64">
        <f t="shared" si="6"/>
        <v>-0.61018825163079782</v>
      </c>
      <c r="T15" s="62">
        <v>18.299999999999997</v>
      </c>
      <c r="U15" s="64">
        <f t="shared" si="7"/>
        <v>-0.89177636742432931</v>
      </c>
      <c r="V15" s="97">
        <v>0.12977341150372365</v>
      </c>
      <c r="W15" s="62">
        <v>21.1</v>
      </c>
      <c r="X15" s="74">
        <f t="shared" si="8"/>
        <v>0</v>
      </c>
      <c r="Y15" s="75">
        <f t="shared" si="9"/>
        <v>0</v>
      </c>
      <c r="Z15" s="75">
        <f t="shared" si="10"/>
        <v>0</v>
      </c>
      <c r="AA15" s="75">
        <f t="shared" si="11"/>
        <v>0</v>
      </c>
      <c r="AB15" s="75">
        <f t="shared" si="12"/>
        <v>0</v>
      </c>
      <c r="AC15" s="75">
        <f t="shared" si="13"/>
        <v>0</v>
      </c>
      <c r="AD15" s="75">
        <f t="shared" si="14"/>
        <v>0</v>
      </c>
      <c r="AE15" s="75">
        <f t="shared" si="15"/>
        <v>0</v>
      </c>
      <c r="AF15" s="75">
        <f t="shared" ref="AF15:AG15" si="27">IF(V$3="Yes",V15*V$4,0)</f>
        <v>0</v>
      </c>
      <c r="AG15" s="76">
        <f t="shared" si="27"/>
        <v>0</v>
      </c>
      <c r="AH15" s="77">
        <f t="shared" si="17"/>
        <v>0</v>
      </c>
      <c r="AI15" s="78">
        <f t="shared" si="18"/>
        <v>0</v>
      </c>
      <c r="AJ15" s="73">
        <f t="shared" si="19"/>
        <v>7.2266067887472332</v>
      </c>
    </row>
    <row r="16" spans="1:36" ht="15" x14ac:dyDescent="0.25">
      <c r="A16" s="38" t="s">
        <v>187</v>
      </c>
      <c r="B16" s="62" t="s">
        <v>34</v>
      </c>
      <c r="C16" s="62" t="s">
        <v>191</v>
      </c>
      <c r="D16" s="62"/>
      <c r="E16" s="63">
        <v>84</v>
      </c>
      <c r="F16" s="62">
        <v>46.85</v>
      </c>
      <c r="G16" s="64">
        <f t="shared" si="0"/>
        <v>2.4965363262574827</v>
      </c>
      <c r="H16" s="62">
        <v>53.35</v>
      </c>
      <c r="I16" s="64">
        <f t="shared" si="1"/>
        <v>1.3873571577364996</v>
      </c>
      <c r="J16" s="62">
        <v>100.2</v>
      </c>
      <c r="K16" s="64">
        <f t="shared" si="2"/>
        <v>2.1245113194587666</v>
      </c>
      <c r="L16" s="62">
        <v>34</v>
      </c>
      <c r="M16" s="64">
        <f t="shared" si="3"/>
        <v>1.8859253686826847</v>
      </c>
      <c r="N16" s="62">
        <v>290.60000000000002</v>
      </c>
      <c r="O16" s="64">
        <f t="shared" si="4"/>
        <v>2.1793021723764801</v>
      </c>
      <c r="P16" s="62">
        <v>52.8</v>
      </c>
      <c r="Q16" s="64">
        <f t="shared" si="5"/>
        <v>-0.49943061770714414</v>
      </c>
      <c r="R16" s="62">
        <v>32.65</v>
      </c>
      <c r="S16" s="64">
        <f t="shared" si="6"/>
        <v>-0.81360709803284748</v>
      </c>
      <c r="T16" s="62">
        <v>34.5</v>
      </c>
      <c r="U16" s="64">
        <f t="shared" si="7"/>
        <v>-0.11528320652333003</v>
      </c>
      <c r="V16" s="97">
        <v>0.16121816930488644</v>
      </c>
      <c r="W16" s="62">
        <v>21.824999999999999</v>
      </c>
      <c r="X16" s="74">
        <f t="shared" si="8"/>
        <v>0</v>
      </c>
      <c r="Y16" s="75">
        <f t="shared" si="9"/>
        <v>0</v>
      </c>
      <c r="Z16" s="75">
        <f t="shared" si="10"/>
        <v>0</v>
      </c>
      <c r="AA16" s="75">
        <f t="shared" si="11"/>
        <v>0</v>
      </c>
      <c r="AB16" s="75">
        <f t="shared" si="12"/>
        <v>0</v>
      </c>
      <c r="AC16" s="75">
        <f t="shared" si="13"/>
        <v>0</v>
      </c>
      <c r="AD16" s="75">
        <f t="shared" si="14"/>
        <v>0</v>
      </c>
      <c r="AE16" s="75">
        <f t="shared" si="15"/>
        <v>0</v>
      </c>
      <c r="AF16" s="75">
        <f t="shared" ref="AF16:AG16" si="28">IF(V$3="Yes",V16*V$4,0)</f>
        <v>0</v>
      </c>
      <c r="AG16" s="76">
        <f t="shared" si="28"/>
        <v>0</v>
      </c>
      <c r="AH16" s="77">
        <f t="shared" si="17"/>
        <v>0</v>
      </c>
      <c r="AI16" s="78">
        <f t="shared" si="18"/>
        <v>0</v>
      </c>
      <c r="AJ16" s="73">
        <f t="shared" si="19"/>
        <v>7.2056332503811706</v>
      </c>
    </row>
    <row r="17" spans="1:36" ht="15" x14ac:dyDescent="0.25">
      <c r="A17" s="38" t="s">
        <v>177</v>
      </c>
      <c r="B17" s="62" t="s">
        <v>56</v>
      </c>
      <c r="C17" s="62" t="s">
        <v>181</v>
      </c>
      <c r="D17" s="62"/>
      <c r="E17" s="63">
        <v>84</v>
      </c>
      <c r="F17" s="62">
        <v>24.2</v>
      </c>
      <c r="G17" s="64">
        <f t="shared" si="0"/>
        <v>0.35522354579222576</v>
      </c>
      <c r="H17" s="62">
        <v>69</v>
      </c>
      <c r="I17" s="64">
        <f t="shared" si="1"/>
        <v>2.4973555122713353</v>
      </c>
      <c r="J17" s="62">
        <v>93.2</v>
      </c>
      <c r="K17" s="64">
        <f t="shared" si="2"/>
        <v>1.8009858163403121</v>
      </c>
      <c r="L17" s="62">
        <v>35.6</v>
      </c>
      <c r="M17" s="64">
        <f t="shared" si="3"/>
        <v>2.0388488767307682</v>
      </c>
      <c r="N17" s="62">
        <v>237.25</v>
      </c>
      <c r="O17" s="64">
        <f t="shared" si="4"/>
        <v>1.197258834259479</v>
      </c>
      <c r="P17" s="62">
        <v>43</v>
      </c>
      <c r="Q17" s="64">
        <f t="shared" si="5"/>
        <v>-0.66216699491324948</v>
      </c>
      <c r="R17" s="62">
        <v>132.75</v>
      </c>
      <c r="S17" s="64">
        <f t="shared" si="6"/>
        <v>1.4872094584468321</v>
      </c>
      <c r="T17" s="62">
        <v>24</v>
      </c>
      <c r="U17" s="64">
        <f t="shared" si="7"/>
        <v>-0.6185658108110148</v>
      </c>
      <c r="V17" s="97">
        <v>0.10200210748155954</v>
      </c>
      <c r="W17" s="62">
        <v>24.975000000000001</v>
      </c>
      <c r="X17" s="74">
        <f t="shared" si="8"/>
        <v>0</v>
      </c>
      <c r="Y17" s="75">
        <f t="shared" si="9"/>
        <v>0</v>
      </c>
      <c r="Z17" s="75">
        <f t="shared" si="10"/>
        <v>0</v>
      </c>
      <c r="AA17" s="75">
        <f t="shared" si="11"/>
        <v>0</v>
      </c>
      <c r="AB17" s="75">
        <f t="shared" si="12"/>
        <v>0</v>
      </c>
      <c r="AC17" s="75">
        <f t="shared" si="13"/>
        <v>0</v>
      </c>
      <c r="AD17" s="75">
        <f t="shared" si="14"/>
        <v>0</v>
      </c>
      <c r="AE17" s="75">
        <f t="shared" si="15"/>
        <v>0</v>
      </c>
      <c r="AF17" s="75">
        <f t="shared" ref="AF17:AG17" si="29">IF(V$3="Yes",V17*V$4,0)</f>
        <v>0</v>
      </c>
      <c r="AG17" s="76">
        <f t="shared" si="29"/>
        <v>0</v>
      </c>
      <c r="AH17" s="77">
        <f t="shared" si="17"/>
        <v>0</v>
      </c>
      <c r="AI17" s="78">
        <f t="shared" si="18"/>
        <v>0</v>
      </c>
      <c r="AJ17" s="73">
        <f t="shared" si="19"/>
        <v>7.0706322284863328</v>
      </c>
    </row>
    <row r="18" spans="1:36" ht="15" x14ac:dyDescent="0.25">
      <c r="A18" s="38" t="s">
        <v>188</v>
      </c>
      <c r="B18" s="62" t="s">
        <v>68</v>
      </c>
      <c r="C18" s="62" t="s">
        <v>153</v>
      </c>
      <c r="D18" s="62"/>
      <c r="E18" s="63">
        <v>84</v>
      </c>
      <c r="F18" s="62">
        <v>37</v>
      </c>
      <c r="G18" s="64">
        <f t="shared" si="0"/>
        <v>1.5653252495430114</v>
      </c>
      <c r="H18" s="62">
        <v>62.75</v>
      </c>
      <c r="I18" s="64">
        <f t="shared" si="1"/>
        <v>2.0540654345817044</v>
      </c>
      <c r="J18" s="62">
        <v>99.8</v>
      </c>
      <c r="K18" s="64">
        <f t="shared" si="2"/>
        <v>2.1060241478519979</v>
      </c>
      <c r="L18" s="62">
        <v>31.65</v>
      </c>
      <c r="M18" s="64">
        <f t="shared" si="3"/>
        <v>1.6613189662370624</v>
      </c>
      <c r="N18" s="62">
        <v>304.39999999999998</v>
      </c>
      <c r="O18" s="64">
        <f t="shared" si="4"/>
        <v>2.4333265035107727</v>
      </c>
      <c r="P18" s="62">
        <v>36.65</v>
      </c>
      <c r="Q18" s="64">
        <f t="shared" si="5"/>
        <v>-0.76761352504169522</v>
      </c>
      <c r="R18" s="62">
        <v>47.4</v>
      </c>
      <c r="S18" s="64">
        <f t="shared" si="6"/>
        <v>-0.47457568736276484</v>
      </c>
      <c r="T18" s="62">
        <v>19.45</v>
      </c>
      <c r="U18" s="64">
        <f t="shared" si="7"/>
        <v>-0.83665493933567814</v>
      </c>
      <c r="V18" s="97">
        <v>0.12155059132720106</v>
      </c>
      <c r="W18" s="62">
        <v>21.175000000000001</v>
      </c>
      <c r="X18" s="74">
        <f t="shared" si="8"/>
        <v>0</v>
      </c>
      <c r="Y18" s="75">
        <f t="shared" si="9"/>
        <v>0</v>
      </c>
      <c r="Z18" s="75">
        <f t="shared" si="10"/>
        <v>0</v>
      </c>
      <c r="AA18" s="75">
        <f t="shared" si="11"/>
        <v>0</v>
      </c>
      <c r="AB18" s="75">
        <f t="shared" si="12"/>
        <v>0</v>
      </c>
      <c r="AC18" s="75">
        <f t="shared" si="13"/>
        <v>0</v>
      </c>
      <c r="AD18" s="75">
        <f t="shared" si="14"/>
        <v>0</v>
      </c>
      <c r="AE18" s="75">
        <f t="shared" si="15"/>
        <v>0</v>
      </c>
      <c r="AF18" s="75">
        <f t="shared" ref="AF18:AG18" si="30">IF(V$3="Yes",V18*V$4,0)</f>
        <v>0</v>
      </c>
      <c r="AG18" s="76">
        <f t="shared" si="30"/>
        <v>0</v>
      </c>
      <c r="AH18" s="77">
        <f t="shared" si="17"/>
        <v>0</v>
      </c>
      <c r="AI18" s="78">
        <f t="shared" si="18"/>
        <v>0</v>
      </c>
      <c r="AJ18" s="73">
        <f t="shared" si="19"/>
        <v>6.9187302842865455</v>
      </c>
    </row>
    <row r="19" spans="1:36" ht="15" x14ac:dyDescent="0.25">
      <c r="A19" s="38" t="s">
        <v>193</v>
      </c>
      <c r="B19" s="62" t="s">
        <v>34</v>
      </c>
      <c r="C19" s="62" t="s">
        <v>186</v>
      </c>
      <c r="D19" s="62"/>
      <c r="E19" s="63">
        <v>84</v>
      </c>
      <c r="F19" s="62">
        <v>41.15</v>
      </c>
      <c r="G19" s="64">
        <f t="shared" si="0"/>
        <v>1.9576629113059607</v>
      </c>
      <c r="H19" s="62">
        <v>48.400000000000006</v>
      </c>
      <c r="I19" s="64">
        <f t="shared" si="1"/>
        <v>1.0362714162063125</v>
      </c>
      <c r="J19" s="62">
        <v>89.55</v>
      </c>
      <c r="K19" s="64">
        <f t="shared" si="2"/>
        <v>1.6322903754285458</v>
      </c>
      <c r="L19" s="62">
        <v>31.75</v>
      </c>
      <c r="M19" s="64">
        <f t="shared" si="3"/>
        <v>1.6708766854900672</v>
      </c>
      <c r="N19" s="62">
        <v>280.70000000000005</v>
      </c>
      <c r="O19" s="64">
        <f t="shared" si="4"/>
        <v>1.9970673261279648</v>
      </c>
      <c r="P19" s="62">
        <v>63.550000000000004</v>
      </c>
      <c r="Q19" s="64">
        <f t="shared" si="5"/>
        <v>-0.32091877536371216</v>
      </c>
      <c r="R19" s="62">
        <v>68</v>
      </c>
      <c r="S19" s="64">
        <f t="shared" si="6"/>
        <v>-1.080971443869807E-3</v>
      </c>
      <c r="T19" s="62">
        <v>36.15</v>
      </c>
      <c r="U19" s="64">
        <f t="shared" si="7"/>
        <v>-3.6195940135265565E-2</v>
      </c>
      <c r="V19" s="97">
        <v>0.14659779123619521</v>
      </c>
      <c r="W19" s="62">
        <v>20.375</v>
      </c>
      <c r="X19" s="74">
        <f t="shared" si="8"/>
        <v>0</v>
      </c>
      <c r="Y19" s="75">
        <f t="shared" si="9"/>
        <v>0</v>
      </c>
      <c r="Z19" s="75">
        <f t="shared" si="10"/>
        <v>0</v>
      </c>
      <c r="AA19" s="75">
        <f t="shared" si="11"/>
        <v>0</v>
      </c>
      <c r="AB19" s="75">
        <f t="shared" si="12"/>
        <v>0</v>
      </c>
      <c r="AC19" s="75">
        <f t="shared" si="13"/>
        <v>0</v>
      </c>
      <c r="AD19" s="75">
        <f t="shared" si="14"/>
        <v>0</v>
      </c>
      <c r="AE19" s="75">
        <f t="shared" si="15"/>
        <v>0</v>
      </c>
      <c r="AF19" s="75">
        <f t="shared" ref="AF19:AG19" si="31">IF(V$3="Yes",V19*V$4,0)</f>
        <v>0</v>
      </c>
      <c r="AG19" s="76">
        <f t="shared" si="31"/>
        <v>0</v>
      </c>
      <c r="AH19" s="77">
        <f t="shared" si="17"/>
        <v>0</v>
      </c>
      <c r="AI19" s="78">
        <f t="shared" si="18"/>
        <v>0</v>
      </c>
      <c r="AJ19" s="73">
        <f t="shared" si="19"/>
        <v>6.7349325266830853</v>
      </c>
    </row>
    <row r="20" spans="1:36" ht="15" x14ac:dyDescent="0.25">
      <c r="A20" s="38" t="s">
        <v>217</v>
      </c>
      <c r="B20" s="62" t="s">
        <v>43</v>
      </c>
      <c r="C20" s="62" t="s">
        <v>183</v>
      </c>
      <c r="D20" s="62"/>
      <c r="E20" s="63">
        <v>84</v>
      </c>
      <c r="F20" s="62">
        <v>34.299999999999997</v>
      </c>
      <c r="G20" s="64">
        <f t="shared" si="0"/>
        <v>1.3100694214080801</v>
      </c>
      <c r="H20" s="62">
        <v>35.049999999999997</v>
      </c>
      <c r="I20" s="64">
        <f t="shared" si="1"/>
        <v>8.94038102612605E-2</v>
      </c>
      <c r="J20" s="62">
        <v>69.349999999999994</v>
      </c>
      <c r="K20" s="64">
        <f t="shared" si="2"/>
        <v>0.69868820928671826</v>
      </c>
      <c r="L20" s="62">
        <v>23.15</v>
      </c>
      <c r="M20" s="64">
        <f t="shared" si="3"/>
        <v>0.84891282973161875</v>
      </c>
      <c r="N20" s="62">
        <v>294.75</v>
      </c>
      <c r="O20" s="64">
        <f t="shared" si="4"/>
        <v>2.2556935473190398</v>
      </c>
      <c r="P20" s="62">
        <v>239.35</v>
      </c>
      <c r="Q20" s="64">
        <f t="shared" si="5"/>
        <v>2.5983725626805025</v>
      </c>
      <c r="R20" s="62">
        <v>29.45</v>
      </c>
      <c r="S20" s="64">
        <f t="shared" si="6"/>
        <v>-0.88715967526296702</v>
      </c>
      <c r="T20" s="62">
        <v>106.05000000000001</v>
      </c>
      <c r="U20" s="64">
        <f t="shared" si="7"/>
        <v>3.3142282541227508</v>
      </c>
      <c r="V20" s="97">
        <v>0.11636980491942323</v>
      </c>
      <c r="W20" s="62">
        <v>17.2</v>
      </c>
      <c r="X20" s="74">
        <f t="shared" si="8"/>
        <v>0</v>
      </c>
      <c r="Y20" s="75">
        <f t="shared" si="9"/>
        <v>0</v>
      </c>
      <c r="Z20" s="75">
        <f t="shared" si="10"/>
        <v>0</v>
      </c>
      <c r="AA20" s="75">
        <f t="shared" si="11"/>
        <v>0</v>
      </c>
      <c r="AB20" s="75">
        <f t="shared" si="12"/>
        <v>0</v>
      </c>
      <c r="AC20" s="75">
        <f t="shared" si="13"/>
        <v>0</v>
      </c>
      <c r="AD20" s="75">
        <f t="shared" si="14"/>
        <v>0</v>
      </c>
      <c r="AE20" s="75">
        <f t="shared" si="15"/>
        <v>0</v>
      </c>
      <c r="AF20" s="75">
        <f t="shared" ref="AF20:AG20" si="32">IF(V$3="Yes",V20*V$4,0)</f>
        <v>0</v>
      </c>
      <c r="AG20" s="76">
        <f t="shared" si="32"/>
        <v>0</v>
      </c>
      <c r="AH20" s="77">
        <f t="shared" si="17"/>
        <v>0</v>
      </c>
      <c r="AI20" s="78">
        <f t="shared" si="18"/>
        <v>0</v>
      </c>
      <c r="AJ20" s="73">
        <f t="shared" si="19"/>
        <v>6.2600694325097521</v>
      </c>
    </row>
    <row r="21" spans="1:36" ht="15" x14ac:dyDescent="0.25">
      <c r="A21" s="38" t="s">
        <v>182</v>
      </c>
      <c r="B21" s="62" t="s">
        <v>39</v>
      </c>
      <c r="C21" s="62" t="s">
        <v>181</v>
      </c>
      <c r="D21" s="62"/>
      <c r="E21" s="63">
        <v>84</v>
      </c>
      <c r="F21" s="62">
        <v>23.450000000000003</v>
      </c>
      <c r="G21" s="64">
        <f t="shared" si="0"/>
        <v>0.28431914908807815</v>
      </c>
      <c r="H21" s="62">
        <v>64.400000000000006</v>
      </c>
      <c r="I21" s="64">
        <f t="shared" si="1"/>
        <v>2.1710940150917675</v>
      </c>
      <c r="J21" s="62">
        <v>87.85</v>
      </c>
      <c r="K21" s="64">
        <f t="shared" si="2"/>
        <v>1.5537198960997778</v>
      </c>
      <c r="L21" s="62">
        <v>25.4</v>
      </c>
      <c r="M21" s="64">
        <f t="shared" si="3"/>
        <v>1.0639615129242361</v>
      </c>
      <c r="N21" s="62">
        <v>295.14999999999998</v>
      </c>
      <c r="O21" s="64">
        <f t="shared" si="4"/>
        <v>2.2630565714098876</v>
      </c>
      <c r="P21" s="62">
        <v>30.25</v>
      </c>
      <c r="Q21" s="64">
        <f t="shared" si="5"/>
        <v>-0.87389034280894762</v>
      </c>
      <c r="R21" s="62">
        <v>115.05</v>
      </c>
      <c r="S21" s="64">
        <f t="shared" si="6"/>
        <v>1.0803717656427327</v>
      </c>
      <c r="T21" s="62">
        <v>24.25</v>
      </c>
      <c r="U21" s="64">
        <f t="shared" si="7"/>
        <v>-0.60658289166130819</v>
      </c>
      <c r="V21" s="97">
        <v>7.9451126545824174E-2</v>
      </c>
      <c r="W21" s="62">
        <v>26.6</v>
      </c>
      <c r="X21" s="74">
        <f t="shared" si="8"/>
        <v>0</v>
      </c>
      <c r="Y21" s="75">
        <f t="shared" si="9"/>
        <v>0</v>
      </c>
      <c r="Z21" s="75">
        <f t="shared" si="10"/>
        <v>0</v>
      </c>
      <c r="AA21" s="75">
        <f t="shared" si="11"/>
        <v>0</v>
      </c>
      <c r="AB21" s="75">
        <f t="shared" si="12"/>
        <v>0</v>
      </c>
      <c r="AC21" s="75">
        <f t="shared" si="13"/>
        <v>0</v>
      </c>
      <c r="AD21" s="75">
        <f t="shared" si="14"/>
        <v>0</v>
      </c>
      <c r="AE21" s="75">
        <f t="shared" si="15"/>
        <v>0</v>
      </c>
      <c r="AF21" s="75">
        <f t="shared" ref="AF21:AG21" si="33">IF(V$3="Yes",V21*V$4,0)</f>
        <v>0</v>
      </c>
      <c r="AG21" s="76">
        <f t="shared" si="33"/>
        <v>0</v>
      </c>
      <c r="AH21" s="77">
        <f t="shared" si="17"/>
        <v>0</v>
      </c>
      <c r="AI21" s="78">
        <f t="shared" si="18"/>
        <v>0</v>
      </c>
      <c r="AJ21" s="73">
        <f t="shared" si="19"/>
        <v>6.1030925952656077</v>
      </c>
    </row>
    <row r="22" spans="1:36" ht="15" x14ac:dyDescent="0.25">
      <c r="A22" s="38" t="s">
        <v>198</v>
      </c>
      <c r="B22" s="62" t="s">
        <v>66</v>
      </c>
      <c r="C22" s="62" t="s">
        <v>196</v>
      </c>
      <c r="D22" s="62"/>
      <c r="E22" s="63">
        <v>84</v>
      </c>
      <c r="F22" s="62">
        <v>43.65</v>
      </c>
      <c r="G22" s="64">
        <f t="shared" si="0"/>
        <v>2.1940109003197859</v>
      </c>
      <c r="H22" s="62">
        <v>42.349999999999994</v>
      </c>
      <c r="I22" s="64">
        <f t="shared" si="1"/>
        <v>0.60716662100274954</v>
      </c>
      <c r="J22" s="62">
        <v>86</v>
      </c>
      <c r="K22" s="64">
        <f t="shared" si="2"/>
        <v>1.4682167274184721</v>
      </c>
      <c r="L22" s="62">
        <v>26.4</v>
      </c>
      <c r="M22" s="64">
        <f t="shared" si="3"/>
        <v>1.1595387054542885</v>
      </c>
      <c r="N22" s="62">
        <v>288.39999999999998</v>
      </c>
      <c r="O22" s="64">
        <f t="shared" si="4"/>
        <v>2.1388055398768087</v>
      </c>
      <c r="P22" s="62">
        <v>86</v>
      </c>
      <c r="Q22" s="64">
        <f t="shared" si="5"/>
        <v>5.1880374460477767E-2</v>
      </c>
      <c r="R22" s="62">
        <v>42.45</v>
      </c>
      <c r="S22" s="64">
        <f t="shared" si="6"/>
        <v>-0.58835233026560629</v>
      </c>
      <c r="T22" s="62">
        <v>36.4</v>
      </c>
      <c r="U22" s="64">
        <f t="shared" si="7"/>
        <v>-2.421302098555872E-2</v>
      </c>
      <c r="V22" s="97">
        <v>0.15135228848821083</v>
      </c>
      <c r="W22" s="62">
        <v>19.350000000000001</v>
      </c>
      <c r="X22" s="74">
        <f t="shared" si="8"/>
        <v>0</v>
      </c>
      <c r="Y22" s="75">
        <f t="shared" si="9"/>
        <v>0</v>
      </c>
      <c r="Z22" s="75">
        <f t="shared" si="10"/>
        <v>0</v>
      </c>
      <c r="AA22" s="75">
        <f t="shared" si="11"/>
        <v>0</v>
      </c>
      <c r="AB22" s="75">
        <f t="shared" si="12"/>
        <v>0</v>
      </c>
      <c r="AC22" s="75">
        <f t="shared" si="13"/>
        <v>0</v>
      </c>
      <c r="AD22" s="75">
        <f t="shared" si="14"/>
        <v>0</v>
      </c>
      <c r="AE22" s="75">
        <f t="shared" si="15"/>
        <v>0</v>
      </c>
      <c r="AF22" s="75">
        <f t="shared" ref="AF22:AG22" si="34">IF(V$3="Yes",V22*V$4,0)</f>
        <v>0</v>
      </c>
      <c r="AG22" s="76">
        <f t="shared" si="34"/>
        <v>0</v>
      </c>
      <c r="AH22" s="77">
        <f t="shared" si="17"/>
        <v>0</v>
      </c>
      <c r="AI22" s="78">
        <f t="shared" si="18"/>
        <v>0</v>
      </c>
      <c r="AJ22" s="73">
        <f t="shared" si="19"/>
        <v>5.9520519670064242</v>
      </c>
    </row>
    <row r="23" spans="1:36" ht="15" x14ac:dyDescent="0.25">
      <c r="A23" s="38" t="s">
        <v>205</v>
      </c>
      <c r="B23" s="62" t="s">
        <v>41</v>
      </c>
      <c r="C23" s="62" t="s">
        <v>153</v>
      </c>
      <c r="D23" s="62"/>
      <c r="E23" s="63">
        <v>84</v>
      </c>
      <c r="F23" s="62">
        <v>30.95</v>
      </c>
      <c r="G23" s="64">
        <f t="shared" si="0"/>
        <v>0.99336311612955375</v>
      </c>
      <c r="H23" s="62">
        <v>65.050000000000011</v>
      </c>
      <c r="I23" s="64">
        <f t="shared" si="1"/>
        <v>2.2171961831714895</v>
      </c>
      <c r="J23" s="62">
        <v>96.050000000000011</v>
      </c>
      <c r="K23" s="64">
        <f t="shared" si="2"/>
        <v>1.9327069140385402</v>
      </c>
      <c r="L23" s="62">
        <v>37.549999999999997</v>
      </c>
      <c r="M23" s="64">
        <f t="shared" si="3"/>
        <v>2.2252244021643697</v>
      </c>
      <c r="N23" s="62">
        <v>189.64999999999998</v>
      </c>
      <c r="O23" s="64">
        <f t="shared" si="4"/>
        <v>0.32105896744843376</v>
      </c>
      <c r="P23" s="62">
        <v>70.400000000000006</v>
      </c>
      <c r="Q23" s="64">
        <f t="shared" si="5"/>
        <v>-0.20716936884720002</v>
      </c>
      <c r="R23" s="62">
        <v>67.400000000000006</v>
      </c>
      <c r="S23" s="64">
        <f t="shared" si="6"/>
        <v>-1.4872079674516979E-2</v>
      </c>
      <c r="T23" s="62">
        <v>22.450000000000003</v>
      </c>
      <c r="U23" s="64">
        <f t="shared" si="7"/>
        <v>-0.69285990953919663</v>
      </c>
      <c r="V23" s="97">
        <v>0.1631953598734511</v>
      </c>
      <c r="W23" s="62">
        <v>20.55</v>
      </c>
      <c r="X23" s="74">
        <f t="shared" si="8"/>
        <v>0</v>
      </c>
      <c r="Y23" s="75">
        <f t="shared" si="9"/>
        <v>0</v>
      </c>
      <c r="Z23" s="75">
        <f t="shared" si="10"/>
        <v>0</v>
      </c>
      <c r="AA23" s="75">
        <f t="shared" si="11"/>
        <v>0</v>
      </c>
      <c r="AB23" s="75">
        <f t="shared" si="12"/>
        <v>0</v>
      </c>
      <c r="AC23" s="75">
        <f t="shared" si="13"/>
        <v>0</v>
      </c>
      <c r="AD23" s="75">
        <f t="shared" si="14"/>
        <v>0</v>
      </c>
      <c r="AE23" s="75">
        <f t="shared" si="15"/>
        <v>0</v>
      </c>
      <c r="AF23" s="75">
        <f t="shared" ref="AF23:AG23" si="35">IF(V$3="Yes",V23*V$4,0)</f>
        <v>0</v>
      </c>
      <c r="AG23" s="76">
        <f t="shared" si="35"/>
        <v>0</v>
      </c>
      <c r="AH23" s="77">
        <f t="shared" si="17"/>
        <v>0</v>
      </c>
      <c r="AI23" s="78">
        <f t="shared" si="18"/>
        <v>0</v>
      </c>
      <c r="AJ23" s="73">
        <f t="shared" si="19"/>
        <v>5.8788641170736939</v>
      </c>
    </row>
    <row r="24" spans="1:36" ht="15" x14ac:dyDescent="0.25">
      <c r="A24" s="38" t="s">
        <v>199</v>
      </c>
      <c r="B24" s="62" t="s">
        <v>43</v>
      </c>
      <c r="C24" s="62" t="s">
        <v>186</v>
      </c>
      <c r="D24" s="62"/>
      <c r="E24" s="63">
        <v>84</v>
      </c>
      <c r="F24" s="62">
        <v>33.549999999999997</v>
      </c>
      <c r="G24" s="64">
        <f t="shared" si="0"/>
        <v>1.2391650247039321</v>
      </c>
      <c r="H24" s="62">
        <v>57.4</v>
      </c>
      <c r="I24" s="64">
        <f t="shared" si="1"/>
        <v>1.6746091280793802</v>
      </c>
      <c r="J24" s="62">
        <v>90.949999999999989</v>
      </c>
      <c r="K24" s="64">
        <f t="shared" si="2"/>
        <v>1.6969954760522366</v>
      </c>
      <c r="L24" s="62">
        <v>35.950000000000003</v>
      </c>
      <c r="M24" s="64">
        <f t="shared" si="3"/>
        <v>2.0723008941162866</v>
      </c>
      <c r="N24" s="62">
        <v>241.3</v>
      </c>
      <c r="O24" s="64">
        <f t="shared" si="4"/>
        <v>1.271809453179326</v>
      </c>
      <c r="P24" s="62">
        <v>98.05</v>
      </c>
      <c r="Q24" s="64">
        <f t="shared" si="5"/>
        <v>0.2519796954128829</v>
      </c>
      <c r="R24" s="62">
        <v>19.350000000000001</v>
      </c>
      <c r="S24" s="64">
        <f t="shared" si="6"/>
        <v>-1.119309997145532</v>
      </c>
      <c r="T24" s="62">
        <v>87.8</v>
      </c>
      <c r="U24" s="64">
        <f t="shared" si="7"/>
        <v>2.4394751561941552</v>
      </c>
      <c r="V24" s="97">
        <v>0.13903854123497719</v>
      </c>
      <c r="W24" s="62">
        <v>18.024999999999999</v>
      </c>
      <c r="X24" s="74">
        <f t="shared" si="8"/>
        <v>0</v>
      </c>
      <c r="Y24" s="75">
        <f t="shared" si="9"/>
        <v>0</v>
      </c>
      <c r="Z24" s="75">
        <f t="shared" si="10"/>
        <v>0</v>
      </c>
      <c r="AA24" s="75">
        <f t="shared" si="11"/>
        <v>0</v>
      </c>
      <c r="AB24" s="75">
        <f t="shared" si="12"/>
        <v>0</v>
      </c>
      <c r="AC24" s="75">
        <f t="shared" si="13"/>
        <v>0</v>
      </c>
      <c r="AD24" s="75">
        <f t="shared" si="14"/>
        <v>0</v>
      </c>
      <c r="AE24" s="75">
        <f t="shared" si="15"/>
        <v>0</v>
      </c>
      <c r="AF24" s="75">
        <f t="shared" ref="AF24:AG24" si="36">IF(V$3="Yes",V24*V$4,0)</f>
        <v>0</v>
      </c>
      <c r="AG24" s="76">
        <f t="shared" si="36"/>
        <v>0</v>
      </c>
      <c r="AH24" s="77">
        <f t="shared" si="17"/>
        <v>0</v>
      </c>
      <c r="AI24" s="78">
        <f t="shared" si="18"/>
        <v>0</v>
      </c>
      <c r="AJ24" s="73">
        <f t="shared" si="19"/>
        <v>5.8084338204015635</v>
      </c>
    </row>
    <row r="25" spans="1:36" ht="15" x14ac:dyDescent="0.25">
      <c r="A25" s="38" t="s">
        <v>225</v>
      </c>
      <c r="B25" s="62" t="s">
        <v>45</v>
      </c>
      <c r="C25" s="62" t="s">
        <v>191</v>
      </c>
      <c r="D25" s="62"/>
      <c r="E25" s="63">
        <v>84</v>
      </c>
      <c r="F25" s="62">
        <v>38.849999999999994</v>
      </c>
      <c r="G25" s="64">
        <f t="shared" si="0"/>
        <v>1.7402227614132411</v>
      </c>
      <c r="H25" s="62">
        <v>40.35</v>
      </c>
      <c r="I25" s="64">
        <f t="shared" si="1"/>
        <v>0.46531379614206747</v>
      </c>
      <c r="J25" s="62">
        <v>79.2</v>
      </c>
      <c r="K25" s="64">
        <f t="shared" si="2"/>
        <v>1.1539348101034019</v>
      </c>
      <c r="L25" s="62">
        <v>28.9</v>
      </c>
      <c r="M25" s="64">
        <f t="shared" si="3"/>
        <v>1.398481686779419</v>
      </c>
      <c r="N25" s="62">
        <v>263.3</v>
      </c>
      <c r="O25" s="64">
        <f t="shared" si="4"/>
        <v>1.6767757781760275</v>
      </c>
      <c r="P25" s="62">
        <v>129.25</v>
      </c>
      <c r="Q25" s="64">
        <f t="shared" si="5"/>
        <v>0.77007918202823844</v>
      </c>
      <c r="R25" s="62">
        <v>39.65</v>
      </c>
      <c r="S25" s="64">
        <f t="shared" si="6"/>
        <v>-0.65271083534196073</v>
      </c>
      <c r="T25" s="62">
        <v>39.75</v>
      </c>
      <c r="U25" s="64">
        <f t="shared" si="7"/>
        <v>0.13635809562051229</v>
      </c>
      <c r="V25" s="97">
        <v>0.1475503228256741</v>
      </c>
      <c r="W25" s="62">
        <v>18.75</v>
      </c>
      <c r="X25" s="74">
        <f t="shared" si="8"/>
        <v>0</v>
      </c>
      <c r="Y25" s="75">
        <f t="shared" si="9"/>
        <v>0</v>
      </c>
      <c r="Z25" s="75">
        <f t="shared" si="10"/>
        <v>0</v>
      </c>
      <c r="AA25" s="75">
        <f t="shared" si="11"/>
        <v>0</v>
      </c>
      <c r="AB25" s="75">
        <f t="shared" si="12"/>
        <v>0</v>
      </c>
      <c r="AC25" s="75">
        <f t="shared" si="13"/>
        <v>0</v>
      </c>
      <c r="AD25" s="75">
        <f t="shared" si="14"/>
        <v>0</v>
      </c>
      <c r="AE25" s="75">
        <f t="shared" si="15"/>
        <v>0</v>
      </c>
      <c r="AF25" s="75">
        <f t="shared" ref="AF25:AG25" si="37">IF(V$3="Yes",V25*V$4,0)</f>
        <v>0</v>
      </c>
      <c r="AG25" s="76">
        <f t="shared" si="37"/>
        <v>0</v>
      </c>
      <c r="AH25" s="77">
        <f t="shared" si="17"/>
        <v>0</v>
      </c>
      <c r="AI25" s="78">
        <f t="shared" si="18"/>
        <v>0</v>
      </c>
      <c r="AJ25" s="73">
        <f t="shared" si="19"/>
        <v>5.700295979347672</v>
      </c>
    </row>
    <row r="26" spans="1:36" ht="15" x14ac:dyDescent="0.25">
      <c r="A26" s="38" t="s">
        <v>190</v>
      </c>
      <c r="B26" s="62" t="s">
        <v>56</v>
      </c>
      <c r="C26" s="62" t="s">
        <v>179</v>
      </c>
      <c r="D26" s="62"/>
      <c r="E26" s="63">
        <v>84</v>
      </c>
      <c r="F26" s="62">
        <v>35.5</v>
      </c>
      <c r="G26" s="64">
        <f t="shared" si="0"/>
        <v>1.423516456134716</v>
      </c>
      <c r="H26" s="62">
        <v>67.5</v>
      </c>
      <c r="I26" s="64">
        <f t="shared" si="1"/>
        <v>2.3909658936258236</v>
      </c>
      <c r="J26" s="62">
        <v>102.94999999999999</v>
      </c>
      <c r="K26" s="64">
        <f t="shared" si="2"/>
        <v>2.251610624255302</v>
      </c>
      <c r="L26" s="62">
        <v>28.5</v>
      </c>
      <c r="M26" s="64">
        <f t="shared" si="3"/>
        <v>1.3602508097673982</v>
      </c>
      <c r="N26" s="62">
        <v>227.85</v>
      </c>
      <c r="O26" s="64">
        <f t="shared" si="4"/>
        <v>1.0242277681245244</v>
      </c>
      <c r="P26" s="62">
        <v>81.2</v>
      </c>
      <c r="Q26" s="64">
        <f t="shared" si="5"/>
        <v>-2.7827238864961513E-2</v>
      </c>
      <c r="R26" s="62">
        <v>27.6</v>
      </c>
      <c r="S26" s="64">
        <f t="shared" si="6"/>
        <v>-0.92968225897413004</v>
      </c>
      <c r="T26" s="62">
        <v>26.35</v>
      </c>
      <c r="U26" s="64">
        <f t="shared" si="7"/>
        <v>-0.50592637080377101</v>
      </c>
      <c r="V26" s="97">
        <v>0.15580425718674568</v>
      </c>
      <c r="W26" s="62">
        <v>21.5</v>
      </c>
      <c r="X26" s="74">
        <f t="shared" si="8"/>
        <v>0</v>
      </c>
      <c r="Y26" s="75">
        <f t="shared" si="9"/>
        <v>0</v>
      </c>
      <c r="Z26" s="75">
        <f t="shared" si="10"/>
        <v>0</v>
      </c>
      <c r="AA26" s="75">
        <f t="shared" si="11"/>
        <v>0</v>
      </c>
      <c r="AB26" s="75">
        <f t="shared" si="12"/>
        <v>0</v>
      </c>
      <c r="AC26" s="75">
        <f t="shared" si="13"/>
        <v>0</v>
      </c>
      <c r="AD26" s="75">
        <f t="shared" si="14"/>
        <v>0</v>
      </c>
      <c r="AE26" s="75">
        <f t="shared" si="15"/>
        <v>0</v>
      </c>
      <c r="AF26" s="75">
        <f t="shared" ref="AF26:AG26" si="38">IF(V$3="Yes",V26*V$4,0)</f>
        <v>0</v>
      </c>
      <c r="AG26" s="76">
        <f t="shared" si="38"/>
        <v>0</v>
      </c>
      <c r="AH26" s="77">
        <f t="shared" si="17"/>
        <v>0</v>
      </c>
      <c r="AI26" s="78">
        <f t="shared" si="18"/>
        <v>0</v>
      </c>
      <c r="AJ26" s="73">
        <f t="shared" si="19"/>
        <v>5.6155791061874911</v>
      </c>
    </row>
    <row r="27" spans="1:36" ht="15" x14ac:dyDescent="0.25">
      <c r="A27" s="38" t="s">
        <v>215</v>
      </c>
      <c r="B27" s="62" t="s">
        <v>28</v>
      </c>
      <c r="C27" s="62" t="s">
        <v>196</v>
      </c>
      <c r="D27" s="62"/>
      <c r="E27" s="63">
        <v>84</v>
      </c>
      <c r="F27" s="62">
        <v>41.45</v>
      </c>
      <c r="G27" s="64">
        <f t="shared" si="0"/>
        <v>1.9860246699876207</v>
      </c>
      <c r="H27" s="62">
        <v>43.2</v>
      </c>
      <c r="I27" s="64">
        <f t="shared" si="1"/>
        <v>0.66745407156853975</v>
      </c>
      <c r="J27" s="62">
        <v>84.6</v>
      </c>
      <c r="K27" s="64">
        <f t="shared" si="2"/>
        <v>1.4035116267947814</v>
      </c>
      <c r="L27" s="62">
        <v>38.25</v>
      </c>
      <c r="M27" s="64">
        <f t="shared" si="3"/>
        <v>2.2921284369354065</v>
      </c>
      <c r="N27" s="62">
        <v>222.2</v>
      </c>
      <c r="O27" s="64">
        <f t="shared" si="4"/>
        <v>0.92022505284128053</v>
      </c>
      <c r="P27" s="62">
        <v>53.3</v>
      </c>
      <c r="Q27" s="64">
        <f t="shared" si="5"/>
        <v>-0.4911277413190776</v>
      </c>
      <c r="R27" s="62">
        <v>53.55</v>
      </c>
      <c r="S27" s="64">
        <f t="shared" si="6"/>
        <v>-0.33321682799862873</v>
      </c>
      <c r="T27" s="62">
        <v>29.799999999999997</v>
      </c>
      <c r="U27" s="64">
        <f t="shared" si="7"/>
        <v>-0.34056208653781767</v>
      </c>
      <c r="V27" s="97">
        <v>0.18654365436543657</v>
      </c>
      <c r="W27" s="62">
        <v>20.175000000000001</v>
      </c>
      <c r="X27" s="74">
        <f t="shared" si="8"/>
        <v>0</v>
      </c>
      <c r="Y27" s="75">
        <f t="shared" si="9"/>
        <v>0</v>
      </c>
      <c r="Z27" s="75">
        <f t="shared" si="10"/>
        <v>0</v>
      </c>
      <c r="AA27" s="75">
        <f t="shared" si="11"/>
        <v>0</v>
      </c>
      <c r="AB27" s="75">
        <f t="shared" si="12"/>
        <v>0</v>
      </c>
      <c r="AC27" s="75">
        <f t="shared" si="13"/>
        <v>0</v>
      </c>
      <c r="AD27" s="75">
        <f t="shared" si="14"/>
        <v>0</v>
      </c>
      <c r="AE27" s="75">
        <f t="shared" si="15"/>
        <v>0</v>
      </c>
      <c r="AF27" s="75">
        <f t="shared" ref="AF27:AG27" si="39">IF(V$3="Yes",V27*V$4,0)</f>
        <v>0</v>
      </c>
      <c r="AG27" s="76">
        <f t="shared" si="39"/>
        <v>0</v>
      </c>
      <c r="AH27" s="77">
        <f t="shared" si="17"/>
        <v>0</v>
      </c>
      <c r="AI27" s="78">
        <f t="shared" si="18"/>
        <v>0</v>
      </c>
      <c r="AJ27" s="73">
        <f t="shared" si="19"/>
        <v>5.5517374296392141</v>
      </c>
    </row>
    <row r="28" spans="1:36" ht="15" x14ac:dyDescent="0.25">
      <c r="A28" s="38" t="s">
        <v>189</v>
      </c>
      <c r="B28" s="62" t="s">
        <v>93</v>
      </c>
      <c r="C28" s="62" t="s">
        <v>181</v>
      </c>
      <c r="D28" s="62"/>
      <c r="E28" s="63">
        <v>84</v>
      </c>
      <c r="F28" s="62">
        <v>18.7</v>
      </c>
      <c r="G28" s="64">
        <f t="shared" si="0"/>
        <v>-0.16474203003818996</v>
      </c>
      <c r="H28" s="62">
        <v>69.699999999999989</v>
      </c>
      <c r="I28" s="64">
        <f t="shared" si="1"/>
        <v>2.5470040009725725</v>
      </c>
      <c r="J28" s="62">
        <v>88.4</v>
      </c>
      <c r="K28" s="64">
        <f t="shared" si="2"/>
        <v>1.5791397570590859</v>
      </c>
      <c r="L28" s="62">
        <v>32.9</v>
      </c>
      <c r="M28" s="64">
        <f t="shared" si="3"/>
        <v>1.7807904568996276</v>
      </c>
      <c r="N28" s="62">
        <v>233.14999999999998</v>
      </c>
      <c r="O28" s="64">
        <f t="shared" si="4"/>
        <v>1.121787837328275</v>
      </c>
      <c r="P28" s="62">
        <v>32.1</v>
      </c>
      <c r="Q28" s="64">
        <f t="shared" si="5"/>
        <v>-0.84316970017310122</v>
      </c>
      <c r="R28" s="62">
        <v>107</v>
      </c>
      <c r="S28" s="64">
        <f t="shared" si="6"/>
        <v>0.89534106354821308</v>
      </c>
      <c r="T28" s="62">
        <v>31.8</v>
      </c>
      <c r="U28" s="64">
        <f t="shared" si="7"/>
        <v>-0.24469873334016343</v>
      </c>
      <c r="V28" s="97">
        <v>8.0205876045464294E-2</v>
      </c>
      <c r="W28" s="62">
        <v>24.15</v>
      </c>
      <c r="X28" s="74">
        <f t="shared" si="8"/>
        <v>0</v>
      </c>
      <c r="Y28" s="75">
        <f t="shared" si="9"/>
        <v>0</v>
      </c>
      <c r="Z28" s="75">
        <f t="shared" si="10"/>
        <v>0</v>
      </c>
      <c r="AA28" s="75">
        <f t="shared" si="11"/>
        <v>0</v>
      </c>
      <c r="AB28" s="75">
        <f t="shared" si="12"/>
        <v>0</v>
      </c>
      <c r="AC28" s="75">
        <f t="shared" si="13"/>
        <v>0</v>
      </c>
      <c r="AD28" s="75">
        <f t="shared" si="14"/>
        <v>0</v>
      </c>
      <c r="AE28" s="75">
        <f t="shared" si="15"/>
        <v>0</v>
      </c>
      <c r="AF28" s="75">
        <f t="shared" ref="AF28:AG28" si="40">IF(V$3="Yes",V28*V$4,0)</f>
        <v>0</v>
      </c>
      <c r="AG28" s="76">
        <f t="shared" si="40"/>
        <v>0</v>
      </c>
      <c r="AH28" s="77">
        <f t="shared" si="17"/>
        <v>0</v>
      </c>
      <c r="AI28" s="78">
        <f t="shared" si="18"/>
        <v>0</v>
      </c>
      <c r="AJ28" s="73">
        <f t="shared" si="19"/>
        <v>5.4933993348860302</v>
      </c>
    </row>
    <row r="29" spans="1:36" ht="15" x14ac:dyDescent="0.25">
      <c r="A29" s="38" t="s">
        <v>213</v>
      </c>
      <c r="B29" s="62" t="s">
        <v>37</v>
      </c>
      <c r="C29" s="62" t="s">
        <v>183</v>
      </c>
      <c r="D29" s="62"/>
      <c r="E29" s="63">
        <v>84</v>
      </c>
      <c r="F29" s="62">
        <v>33.9</v>
      </c>
      <c r="G29" s="64">
        <f t="shared" si="0"/>
        <v>1.2722537431658678</v>
      </c>
      <c r="H29" s="62">
        <v>50.150000000000006</v>
      </c>
      <c r="I29" s="64">
        <f t="shared" si="1"/>
        <v>1.1603926379594094</v>
      </c>
      <c r="J29" s="62">
        <v>84</v>
      </c>
      <c r="K29" s="64">
        <f t="shared" si="2"/>
        <v>1.3757808693846281</v>
      </c>
      <c r="L29" s="62">
        <v>30.25</v>
      </c>
      <c r="M29" s="64">
        <f t="shared" si="3"/>
        <v>1.5275108966949893</v>
      </c>
      <c r="N29" s="62">
        <v>213.85</v>
      </c>
      <c r="O29" s="64">
        <f t="shared" si="4"/>
        <v>0.76652192494480553</v>
      </c>
      <c r="P29" s="62">
        <v>128.1</v>
      </c>
      <c r="Q29" s="64">
        <f t="shared" si="5"/>
        <v>0.75098256633568516</v>
      </c>
      <c r="R29" s="62">
        <v>48.85</v>
      </c>
      <c r="S29" s="64">
        <f t="shared" si="6"/>
        <v>-0.44124717580536688</v>
      </c>
      <c r="T29" s="62">
        <v>38.099999999999994</v>
      </c>
      <c r="U29" s="64">
        <f t="shared" si="7"/>
        <v>5.7270829232447119E-2</v>
      </c>
      <c r="V29" s="97">
        <v>0.1585223287350947</v>
      </c>
      <c r="W29" s="62">
        <v>20.6</v>
      </c>
      <c r="X29" s="74">
        <f t="shared" si="8"/>
        <v>0</v>
      </c>
      <c r="Y29" s="75">
        <f t="shared" si="9"/>
        <v>0</v>
      </c>
      <c r="Z29" s="75">
        <f t="shared" si="10"/>
        <v>0</v>
      </c>
      <c r="AA29" s="75">
        <f t="shared" si="11"/>
        <v>0</v>
      </c>
      <c r="AB29" s="75">
        <f t="shared" si="12"/>
        <v>0</v>
      </c>
      <c r="AC29" s="75">
        <f t="shared" si="13"/>
        <v>0</v>
      </c>
      <c r="AD29" s="75">
        <f t="shared" si="14"/>
        <v>0</v>
      </c>
      <c r="AE29" s="75">
        <f t="shared" si="15"/>
        <v>0</v>
      </c>
      <c r="AF29" s="75">
        <f t="shared" ref="AF29:AG29" si="41">IF(V$3="Yes",V29*V$4,0)</f>
        <v>0</v>
      </c>
      <c r="AG29" s="76">
        <f t="shared" si="41"/>
        <v>0</v>
      </c>
      <c r="AH29" s="77">
        <f t="shared" si="17"/>
        <v>0</v>
      </c>
      <c r="AI29" s="78">
        <f t="shared" si="18"/>
        <v>0</v>
      </c>
      <c r="AJ29" s="73">
        <f t="shared" si="19"/>
        <v>5.285417518228444</v>
      </c>
    </row>
    <row r="30" spans="1:36" ht="15" x14ac:dyDescent="0.25">
      <c r="A30" s="38" t="s">
        <v>192</v>
      </c>
      <c r="B30" s="62" t="s">
        <v>34</v>
      </c>
      <c r="C30" s="62" t="s">
        <v>181</v>
      </c>
      <c r="D30" s="62"/>
      <c r="E30" s="63">
        <v>84</v>
      </c>
      <c r="F30" s="62">
        <v>15.850000000000001</v>
      </c>
      <c r="G30" s="64">
        <f t="shared" si="0"/>
        <v>-0.43417873751395042</v>
      </c>
      <c r="H30" s="62">
        <v>78.5</v>
      </c>
      <c r="I30" s="64">
        <f t="shared" si="1"/>
        <v>3.1711564303595741</v>
      </c>
      <c r="J30" s="62">
        <v>94.35</v>
      </c>
      <c r="K30" s="64">
        <f t="shared" si="2"/>
        <v>1.854136434709772</v>
      </c>
      <c r="L30" s="62">
        <v>38.900000000000006</v>
      </c>
      <c r="M30" s="64">
        <f t="shared" si="3"/>
        <v>2.3542536120799409</v>
      </c>
      <c r="N30" s="62">
        <v>201.05</v>
      </c>
      <c r="O30" s="64">
        <f t="shared" si="4"/>
        <v>0.53090515403763416</v>
      </c>
      <c r="P30" s="62">
        <v>11.899999999999999</v>
      </c>
      <c r="Q30" s="64">
        <f t="shared" si="5"/>
        <v>-1.1786059062509915</v>
      </c>
      <c r="R30" s="62">
        <v>90.9</v>
      </c>
      <c r="S30" s="64">
        <f t="shared" si="6"/>
        <v>0.52527965935917398</v>
      </c>
      <c r="T30" s="62">
        <v>36.450000000000003</v>
      </c>
      <c r="U30" s="64">
        <f t="shared" si="7"/>
        <v>-2.1816437155617353E-2</v>
      </c>
      <c r="V30" s="97">
        <v>7.8836110420293468E-2</v>
      </c>
      <c r="W30" s="62">
        <v>27.024999999999999</v>
      </c>
      <c r="X30" s="74">
        <f t="shared" si="8"/>
        <v>0</v>
      </c>
      <c r="Y30" s="75">
        <f t="shared" si="9"/>
        <v>0</v>
      </c>
      <c r="Z30" s="75">
        <f t="shared" si="10"/>
        <v>0</v>
      </c>
      <c r="AA30" s="75">
        <f t="shared" si="11"/>
        <v>0</v>
      </c>
      <c r="AB30" s="75">
        <f t="shared" si="12"/>
        <v>0</v>
      </c>
      <c r="AC30" s="75">
        <f t="shared" si="13"/>
        <v>0</v>
      </c>
      <c r="AD30" s="75">
        <f t="shared" si="14"/>
        <v>0</v>
      </c>
      <c r="AE30" s="75">
        <f t="shared" si="15"/>
        <v>0</v>
      </c>
      <c r="AF30" s="75">
        <f t="shared" ref="AF30:AG30" si="42">IF(V$3="Yes",V30*V$4,0)</f>
        <v>0</v>
      </c>
      <c r="AG30" s="76">
        <f t="shared" si="42"/>
        <v>0</v>
      </c>
      <c r="AH30" s="77">
        <f t="shared" si="17"/>
        <v>0</v>
      </c>
      <c r="AI30" s="78">
        <f t="shared" si="18"/>
        <v>0</v>
      </c>
      <c r="AJ30" s="73">
        <f t="shared" si="19"/>
        <v>5.2261503242171621</v>
      </c>
    </row>
    <row r="31" spans="1:36" ht="15" x14ac:dyDescent="0.25">
      <c r="A31" s="38" t="s">
        <v>216</v>
      </c>
      <c r="B31" s="62" t="s">
        <v>49</v>
      </c>
      <c r="C31" s="62" t="s">
        <v>183</v>
      </c>
      <c r="D31" s="62"/>
      <c r="E31" s="63">
        <v>84</v>
      </c>
      <c r="F31" s="62">
        <v>34.4</v>
      </c>
      <c r="G31" s="64">
        <f t="shared" si="0"/>
        <v>1.3195233409686331</v>
      </c>
      <c r="H31" s="62">
        <v>42.85</v>
      </c>
      <c r="I31" s="64">
        <f t="shared" si="1"/>
        <v>0.64262982721791972</v>
      </c>
      <c r="J31" s="62">
        <v>77.25</v>
      </c>
      <c r="K31" s="64">
        <f t="shared" si="2"/>
        <v>1.0638098485204033</v>
      </c>
      <c r="L31" s="62">
        <v>17.649999999999999</v>
      </c>
      <c r="M31" s="64">
        <f t="shared" si="3"/>
        <v>0.32323827081633211</v>
      </c>
      <c r="N31" s="62">
        <v>252.60000000000002</v>
      </c>
      <c r="O31" s="64">
        <f t="shared" si="4"/>
        <v>1.4798148837458143</v>
      </c>
      <c r="P31" s="62">
        <v>182.8</v>
      </c>
      <c r="Q31" s="64">
        <f t="shared" si="5"/>
        <v>1.6593172431901713</v>
      </c>
      <c r="R31" s="62">
        <v>56.45</v>
      </c>
      <c r="S31" s="64">
        <f t="shared" si="6"/>
        <v>-0.26655980488383263</v>
      </c>
      <c r="T31" s="62">
        <v>26.9</v>
      </c>
      <c r="U31" s="64">
        <f t="shared" si="7"/>
        <v>-0.47956394867441632</v>
      </c>
      <c r="V31" s="97">
        <v>0.13618368962787014</v>
      </c>
      <c r="W31" s="62">
        <v>18.774999999999999</v>
      </c>
      <c r="X31" s="74">
        <f t="shared" si="8"/>
        <v>0</v>
      </c>
      <c r="Y31" s="75">
        <f t="shared" si="9"/>
        <v>0</v>
      </c>
      <c r="Z31" s="75">
        <f t="shared" si="10"/>
        <v>0</v>
      </c>
      <c r="AA31" s="75">
        <f t="shared" si="11"/>
        <v>0</v>
      </c>
      <c r="AB31" s="75">
        <f t="shared" si="12"/>
        <v>0</v>
      </c>
      <c r="AC31" s="75">
        <f t="shared" si="13"/>
        <v>0</v>
      </c>
      <c r="AD31" s="75">
        <f t="shared" si="14"/>
        <v>0</v>
      </c>
      <c r="AE31" s="75">
        <f t="shared" si="15"/>
        <v>0</v>
      </c>
      <c r="AF31" s="75">
        <f t="shared" ref="AF31:AG31" si="43">IF(V$3="Yes",V31*V$4,0)</f>
        <v>0</v>
      </c>
      <c r="AG31" s="76">
        <f t="shared" si="43"/>
        <v>0</v>
      </c>
      <c r="AH31" s="77">
        <f t="shared" si="17"/>
        <v>0</v>
      </c>
      <c r="AI31" s="78">
        <f t="shared" si="18"/>
        <v>0</v>
      </c>
      <c r="AJ31" s="73">
        <f t="shared" si="19"/>
        <v>5.1829641784028997</v>
      </c>
    </row>
    <row r="32" spans="1:36" ht="15" x14ac:dyDescent="0.25">
      <c r="A32" s="38" t="s">
        <v>204</v>
      </c>
      <c r="B32" s="62" t="s">
        <v>51</v>
      </c>
      <c r="C32" s="62" t="s">
        <v>196</v>
      </c>
      <c r="D32" s="62"/>
      <c r="E32" s="63">
        <v>84</v>
      </c>
      <c r="F32" s="62">
        <v>42.8</v>
      </c>
      <c r="G32" s="64">
        <f t="shared" si="0"/>
        <v>2.1136525840550857</v>
      </c>
      <c r="H32" s="62">
        <v>53.150000000000006</v>
      </c>
      <c r="I32" s="64">
        <f t="shared" si="1"/>
        <v>1.3731718752504318</v>
      </c>
      <c r="J32" s="62">
        <v>95.949999999999989</v>
      </c>
      <c r="K32" s="64">
        <f t="shared" si="2"/>
        <v>1.9280851211368473</v>
      </c>
      <c r="L32" s="62">
        <v>28.85</v>
      </c>
      <c r="M32" s="64">
        <f t="shared" si="3"/>
        <v>1.3937028271529162</v>
      </c>
      <c r="N32" s="62">
        <v>267.05</v>
      </c>
      <c r="O32" s="64">
        <f t="shared" si="4"/>
        <v>1.7458041290277377</v>
      </c>
      <c r="P32" s="62">
        <v>17.149999999999999</v>
      </c>
      <c r="Q32" s="64">
        <f t="shared" si="5"/>
        <v>-1.0914257041762923</v>
      </c>
      <c r="R32" s="62">
        <v>28.6</v>
      </c>
      <c r="S32" s="64">
        <f t="shared" si="6"/>
        <v>-0.90669707858971771</v>
      </c>
      <c r="T32" s="62">
        <v>23.450000000000003</v>
      </c>
      <c r="U32" s="64">
        <f t="shared" si="7"/>
        <v>-0.64492823294036972</v>
      </c>
      <c r="V32" s="97">
        <v>0.16026961243212881</v>
      </c>
      <c r="W32" s="62">
        <v>19.574999999999999</v>
      </c>
      <c r="X32" s="74">
        <f t="shared" si="8"/>
        <v>0</v>
      </c>
      <c r="Y32" s="75">
        <f t="shared" si="9"/>
        <v>0</v>
      </c>
      <c r="Z32" s="75">
        <f t="shared" si="10"/>
        <v>0</v>
      </c>
      <c r="AA32" s="75">
        <f t="shared" si="11"/>
        <v>0</v>
      </c>
      <c r="AB32" s="75">
        <f t="shared" si="12"/>
        <v>0</v>
      </c>
      <c r="AC32" s="75">
        <f t="shared" si="13"/>
        <v>0</v>
      </c>
      <c r="AD32" s="75">
        <f t="shared" si="14"/>
        <v>0</v>
      </c>
      <c r="AE32" s="75">
        <f t="shared" si="15"/>
        <v>0</v>
      </c>
      <c r="AF32" s="75">
        <f t="shared" ref="AF32:AG32" si="44">IF(V$3="Yes",V32*V$4,0)</f>
        <v>0</v>
      </c>
      <c r="AG32" s="76">
        <f t="shared" si="44"/>
        <v>0</v>
      </c>
      <c r="AH32" s="77">
        <f t="shared" si="17"/>
        <v>0</v>
      </c>
      <c r="AI32" s="78">
        <f t="shared" si="18"/>
        <v>0</v>
      </c>
      <c r="AJ32" s="73">
        <f t="shared" si="19"/>
        <v>5.1787564521175629</v>
      </c>
    </row>
    <row r="33" spans="1:36" ht="15" x14ac:dyDescent="0.25">
      <c r="A33" s="38" t="s">
        <v>211</v>
      </c>
      <c r="B33" s="62" t="s">
        <v>43</v>
      </c>
      <c r="C33" s="62" t="s">
        <v>179</v>
      </c>
      <c r="D33" s="62"/>
      <c r="E33" s="63">
        <v>84</v>
      </c>
      <c r="F33" s="62">
        <v>41.400000000000006</v>
      </c>
      <c r="G33" s="64">
        <f t="shared" si="0"/>
        <v>1.9812977102073441</v>
      </c>
      <c r="H33" s="62">
        <v>42.65</v>
      </c>
      <c r="I33" s="64">
        <f t="shared" si="1"/>
        <v>0.62844454473185141</v>
      </c>
      <c r="J33" s="62">
        <v>84.05</v>
      </c>
      <c r="K33" s="64">
        <f t="shared" si="2"/>
        <v>1.3780917658354741</v>
      </c>
      <c r="L33" s="62">
        <v>29.05</v>
      </c>
      <c r="M33" s="64">
        <f t="shared" si="3"/>
        <v>1.4128182656589268</v>
      </c>
      <c r="N33" s="62">
        <v>229.05</v>
      </c>
      <c r="O33" s="64">
        <f t="shared" si="4"/>
        <v>1.0463168403970724</v>
      </c>
      <c r="P33" s="62">
        <v>82.25</v>
      </c>
      <c r="Q33" s="64">
        <f t="shared" si="5"/>
        <v>-1.0391198450021805E-2</v>
      </c>
      <c r="R33" s="62">
        <v>54.65</v>
      </c>
      <c r="S33" s="64">
        <f t="shared" si="6"/>
        <v>-0.30793312957577496</v>
      </c>
      <c r="T33" s="62">
        <v>26</v>
      </c>
      <c r="U33" s="64">
        <f t="shared" si="7"/>
        <v>-0.52270245761336043</v>
      </c>
      <c r="V33" s="97">
        <v>0.18074656188605109</v>
      </c>
      <c r="W33" s="62">
        <v>20.399999999999999</v>
      </c>
      <c r="X33" s="74">
        <f t="shared" si="8"/>
        <v>0</v>
      </c>
      <c r="Y33" s="75">
        <f t="shared" si="9"/>
        <v>0</v>
      </c>
      <c r="Z33" s="75">
        <f t="shared" si="10"/>
        <v>0</v>
      </c>
      <c r="AA33" s="75">
        <f t="shared" si="11"/>
        <v>0</v>
      </c>
      <c r="AB33" s="75">
        <f t="shared" si="12"/>
        <v>0</v>
      </c>
      <c r="AC33" s="75">
        <f t="shared" si="13"/>
        <v>0</v>
      </c>
      <c r="AD33" s="75">
        <f t="shared" si="14"/>
        <v>0</v>
      </c>
      <c r="AE33" s="75">
        <f t="shared" si="15"/>
        <v>0</v>
      </c>
      <c r="AF33" s="75">
        <f t="shared" ref="AF33:AG33" si="45">IF(V$3="Yes",V33*V$4,0)</f>
        <v>0</v>
      </c>
      <c r="AG33" s="76">
        <f t="shared" si="45"/>
        <v>0</v>
      </c>
      <c r="AH33" s="77">
        <f t="shared" si="17"/>
        <v>0</v>
      </c>
      <c r="AI33" s="78">
        <f t="shared" si="18"/>
        <v>0</v>
      </c>
      <c r="AJ33" s="73">
        <f t="shared" si="19"/>
        <v>5.1217970633586063</v>
      </c>
    </row>
    <row r="34" spans="1:36" ht="15" x14ac:dyDescent="0.25">
      <c r="A34" s="38" t="s">
        <v>209</v>
      </c>
      <c r="B34" s="62" t="s">
        <v>28</v>
      </c>
      <c r="C34" s="62" t="s">
        <v>186</v>
      </c>
      <c r="D34" s="62"/>
      <c r="E34" s="63">
        <v>84</v>
      </c>
      <c r="F34" s="62">
        <v>30.299999999999997</v>
      </c>
      <c r="G34" s="64">
        <f t="shared" si="0"/>
        <v>0.93191263898595889</v>
      </c>
      <c r="H34" s="62">
        <v>63.8</v>
      </c>
      <c r="I34" s="64">
        <f t="shared" si="1"/>
        <v>2.1285381676335624</v>
      </c>
      <c r="J34" s="62">
        <v>94.2</v>
      </c>
      <c r="K34" s="64">
        <f t="shared" si="2"/>
        <v>1.8472037453572336</v>
      </c>
      <c r="L34" s="62">
        <v>39.4</v>
      </c>
      <c r="M34" s="64">
        <f t="shared" si="3"/>
        <v>2.4020422083449664</v>
      </c>
      <c r="N34" s="62">
        <v>187.45</v>
      </c>
      <c r="O34" s="64">
        <f t="shared" si="4"/>
        <v>0.28056233494876393</v>
      </c>
      <c r="P34" s="62">
        <v>55.8</v>
      </c>
      <c r="Q34" s="64">
        <f t="shared" si="5"/>
        <v>-0.44961335937874464</v>
      </c>
      <c r="R34" s="62">
        <v>39.1</v>
      </c>
      <c r="S34" s="64">
        <f t="shared" si="6"/>
        <v>-0.6653526845533877</v>
      </c>
      <c r="T34" s="62">
        <v>83.199999999999989</v>
      </c>
      <c r="U34" s="64">
        <f t="shared" si="7"/>
        <v>2.2189894438395492</v>
      </c>
      <c r="V34" s="97">
        <v>0.1616431048279541</v>
      </c>
      <c r="W34" s="62">
        <v>20.2</v>
      </c>
      <c r="X34" s="74">
        <f t="shared" si="8"/>
        <v>0</v>
      </c>
      <c r="Y34" s="75">
        <f t="shared" si="9"/>
        <v>0</v>
      </c>
      <c r="Z34" s="75">
        <f t="shared" si="10"/>
        <v>0</v>
      </c>
      <c r="AA34" s="75">
        <f t="shared" si="11"/>
        <v>0</v>
      </c>
      <c r="AB34" s="75">
        <f t="shared" si="12"/>
        <v>0</v>
      </c>
      <c r="AC34" s="75">
        <f t="shared" si="13"/>
        <v>0</v>
      </c>
      <c r="AD34" s="75">
        <f t="shared" si="14"/>
        <v>0</v>
      </c>
      <c r="AE34" s="75">
        <f t="shared" si="15"/>
        <v>0</v>
      </c>
      <c r="AF34" s="75">
        <f t="shared" ref="AF34:AG34" si="46">IF(V$3="Yes",V34*V$4,0)</f>
        <v>0</v>
      </c>
      <c r="AG34" s="76">
        <f t="shared" si="46"/>
        <v>0</v>
      </c>
      <c r="AH34" s="77">
        <f t="shared" si="17"/>
        <v>0</v>
      </c>
      <c r="AI34" s="78">
        <f t="shared" si="18"/>
        <v>0</v>
      </c>
      <c r="AJ34" s="73">
        <f t="shared" si="19"/>
        <v>5.0729813951074254</v>
      </c>
    </row>
    <row r="35" spans="1:36" ht="15" x14ac:dyDescent="0.25">
      <c r="A35" s="38" t="s">
        <v>202</v>
      </c>
      <c r="B35" s="62" t="s">
        <v>47</v>
      </c>
      <c r="C35" s="62" t="s">
        <v>203</v>
      </c>
      <c r="D35" s="62"/>
      <c r="E35" s="63">
        <v>84</v>
      </c>
      <c r="F35" s="62">
        <v>44.95</v>
      </c>
      <c r="G35" s="64">
        <f t="shared" si="0"/>
        <v>2.316911854606976</v>
      </c>
      <c r="H35" s="62">
        <v>31.950000000000003</v>
      </c>
      <c r="I35" s="64">
        <f t="shared" si="1"/>
        <v>-0.13046806827279606</v>
      </c>
      <c r="J35" s="62">
        <v>76.849999999999994</v>
      </c>
      <c r="K35" s="64">
        <f t="shared" si="2"/>
        <v>1.0453226769136348</v>
      </c>
      <c r="L35" s="62">
        <v>22.049999999999997</v>
      </c>
      <c r="M35" s="64">
        <f t="shared" si="3"/>
        <v>0.74377791794856107</v>
      </c>
      <c r="N35" s="62">
        <v>315.5</v>
      </c>
      <c r="O35" s="64">
        <f t="shared" si="4"/>
        <v>2.6376504220318369</v>
      </c>
      <c r="P35" s="62">
        <v>74.25</v>
      </c>
      <c r="Q35" s="64">
        <f t="shared" si="5"/>
        <v>-0.14323722065908712</v>
      </c>
      <c r="R35" s="62">
        <v>28.45</v>
      </c>
      <c r="S35" s="64">
        <f t="shared" si="6"/>
        <v>-0.91014485564737957</v>
      </c>
      <c r="T35" s="62">
        <v>26.75</v>
      </c>
      <c r="U35" s="64">
        <f t="shared" si="7"/>
        <v>-0.48675370016424024</v>
      </c>
      <c r="V35" s="97">
        <v>0.14247226624405707</v>
      </c>
      <c r="W35" s="62">
        <v>17.95</v>
      </c>
      <c r="X35" s="74">
        <f t="shared" si="8"/>
        <v>0</v>
      </c>
      <c r="Y35" s="75">
        <f t="shared" si="9"/>
        <v>0</v>
      </c>
      <c r="Z35" s="75">
        <f t="shared" si="10"/>
        <v>0</v>
      </c>
      <c r="AA35" s="75">
        <f t="shared" si="11"/>
        <v>0</v>
      </c>
      <c r="AB35" s="75">
        <f t="shared" si="12"/>
        <v>0</v>
      </c>
      <c r="AC35" s="75">
        <f t="shared" si="13"/>
        <v>0</v>
      </c>
      <c r="AD35" s="75">
        <f t="shared" si="14"/>
        <v>0</v>
      </c>
      <c r="AE35" s="75">
        <f t="shared" si="15"/>
        <v>0</v>
      </c>
      <c r="AF35" s="75">
        <f t="shared" ref="AF35:AG35" si="47">IF(V$3="Yes",V35*V$4,0)</f>
        <v>0</v>
      </c>
      <c r="AG35" s="76">
        <f t="shared" si="47"/>
        <v>0</v>
      </c>
      <c r="AH35" s="77">
        <f t="shared" si="17"/>
        <v>0</v>
      </c>
      <c r="AI35" s="78">
        <f t="shared" si="18"/>
        <v>0</v>
      </c>
      <c r="AJ35" s="73">
        <f t="shared" si="19"/>
        <v>4.9258972348943129</v>
      </c>
    </row>
    <row r="36" spans="1:36" ht="15" x14ac:dyDescent="0.25">
      <c r="A36" s="38" t="s">
        <v>214</v>
      </c>
      <c r="B36" s="62" t="s">
        <v>41</v>
      </c>
      <c r="C36" s="62" t="s">
        <v>186</v>
      </c>
      <c r="D36" s="62"/>
      <c r="E36" s="63">
        <v>84</v>
      </c>
      <c r="F36" s="62">
        <v>45.7</v>
      </c>
      <c r="G36" s="64">
        <f t="shared" si="0"/>
        <v>2.3878162513111238</v>
      </c>
      <c r="H36" s="62">
        <v>38.049999999999997</v>
      </c>
      <c r="I36" s="64">
        <f t="shared" si="1"/>
        <v>0.30218304755228292</v>
      </c>
      <c r="J36" s="62">
        <v>83.75</v>
      </c>
      <c r="K36" s="64">
        <f t="shared" si="2"/>
        <v>1.3642263871303975</v>
      </c>
      <c r="L36" s="62">
        <v>26.5</v>
      </c>
      <c r="M36" s="64">
        <f t="shared" si="3"/>
        <v>1.1690964247072935</v>
      </c>
      <c r="N36" s="62">
        <v>271.25</v>
      </c>
      <c r="O36" s="64">
        <f t="shared" si="4"/>
        <v>1.8231158819816529</v>
      </c>
      <c r="P36" s="62">
        <v>53.3</v>
      </c>
      <c r="Q36" s="64">
        <f t="shared" si="5"/>
        <v>-0.4911277413190776</v>
      </c>
      <c r="R36" s="62">
        <v>25.6</v>
      </c>
      <c r="S36" s="64">
        <f t="shared" si="6"/>
        <v>-0.9756526197429547</v>
      </c>
      <c r="T36" s="62">
        <v>14.85</v>
      </c>
      <c r="U36" s="64">
        <f t="shared" si="7"/>
        <v>-1.0571406516902828</v>
      </c>
      <c r="V36" s="97">
        <v>0.16847926267281108</v>
      </c>
      <c r="W36" s="62">
        <v>18.324999999999999</v>
      </c>
      <c r="X36" s="74">
        <f t="shared" si="8"/>
        <v>0</v>
      </c>
      <c r="Y36" s="75">
        <f t="shared" si="9"/>
        <v>0</v>
      </c>
      <c r="Z36" s="75">
        <f t="shared" si="10"/>
        <v>0</v>
      </c>
      <c r="AA36" s="75">
        <f t="shared" si="11"/>
        <v>0</v>
      </c>
      <c r="AB36" s="75">
        <f t="shared" si="12"/>
        <v>0</v>
      </c>
      <c r="AC36" s="75">
        <f t="shared" si="13"/>
        <v>0</v>
      </c>
      <c r="AD36" s="75">
        <f t="shared" si="14"/>
        <v>0</v>
      </c>
      <c r="AE36" s="75">
        <f t="shared" si="15"/>
        <v>0</v>
      </c>
      <c r="AF36" s="75">
        <f t="shared" ref="AF36:AG36" si="48">IF(V$3="Yes",V36*V$4,0)</f>
        <v>0</v>
      </c>
      <c r="AG36" s="76">
        <f t="shared" si="48"/>
        <v>0</v>
      </c>
      <c r="AH36" s="77">
        <f t="shared" si="17"/>
        <v>0</v>
      </c>
      <c r="AI36" s="78">
        <f t="shared" si="18"/>
        <v>0</v>
      </c>
      <c r="AJ36" s="73">
        <f t="shared" si="19"/>
        <v>4.7178005481983663</v>
      </c>
    </row>
    <row r="37" spans="1:36" ht="15" x14ac:dyDescent="0.25">
      <c r="A37" s="38" t="s">
        <v>195</v>
      </c>
      <c r="B37" s="62" t="s">
        <v>61</v>
      </c>
      <c r="C37" s="62" t="s">
        <v>196</v>
      </c>
      <c r="D37" s="62"/>
      <c r="E37" s="63">
        <v>67</v>
      </c>
      <c r="F37" s="62">
        <v>28.5</v>
      </c>
      <c r="G37" s="64">
        <f t="shared" si="0"/>
        <v>1.4453874640733086</v>
      </c>
      <c r="H37" s="62">
        <v>44</v>
      </c>
      <c r="I37" s="64">
        <f t="shared" si="1"/>
        <v>1.5160303731231852</v>
      </c>
      <c r="J37" s="62">
        <v>72.55</v>
      </c>
      <c r="K37" s="64">
        <f t="shared" si="2"/>
        <v>1.6973748769620778</v>
      </c>
      <c r="L37" s="62">
        <v>21.75</v>
      </c>
      <c r="M37" s="64">
        <f t="shared" si="3"/>
        <v>1.2425624756818858</v>
      </c>
      <c r="N37" s="62">
        <v>205.85000000000002</v>
      </c>
      <c r="O37" s="64">
        <f t="shared" si="4"/>
        <v>1.5806993033786421</v>
      </c>
      <c r="P37" s="62">
        <v>28.55</v>
      </c>
      <c r="Q37" s="64">
        <f t="shared" si="5"/>
        <v>-0.78182755372395252</v>
      </c>
      <c r="R37" s="62">
        <v>28.05</v>
      </c>
      <c r="S37" s="64">
        <f t="shared" si="6"/>
        <v>-0.75574962531894962</v>
      </c>
      <c r="T37" s="62">
        <v>42.95</v>
      </c>
      <c r="U37" s="64">
        <f t="shared" si="7"/>
        <v>0.81208742594024586</v>
      </c>
      <c r="V37" s="97">
        <v>0.13845032790867134</v>
      </c>
      <c r="W37" s="62">
        <v>20.574999999999999</v>
      </c>
      <c r="X37" s="74">
        <f t="shared" si="8"/>
        <v>0</v>
      </c>
      <c r="Y37" s="75">
        <f t="shared" si="9"/>
        <v>0</v>
      </c>
      <c r="Z37" s="75">
        <f t="shared" si="10"/>
        <v>0</v>
      </c>
      <c r="AA37" s="75">
        <f t="shared" si="11"/>
        <v>0</v>
      </c>
      <c r="AB37" s="75">
        <f t="shared" si="12"/>
        <v>0</v>
      </c>
      <c r="AC37" s="75">
        <f t="shared" si="13"/>
        <v>0</v>
      </c>
      <c r="AD37" s="75">
        <f t="shared" si="14"/>
        <v>0</v>
      </c>
      <c r="AE37" s="75">
        <f t="shared" si="15"/>
        <v>0</v>
      </c>
      <c r="AF37" s="75">
        <f t="shared" ref="AF37:AG37" si="49">IF(V$3="Yes",V37*V$4,0)</f>
        <v>0</v>
      </c>
      <c r="AG37" s="76">
        <f t="shared" si="49"/>
        <v>0</v>
      </c>
      <c r="AH37" s="77">
        <f t="shared" si="17"/>
        <v>0</v>
      </c>
      <c r="AI37" s="78">
        <f t="shared" si="18"/>
        <v>0</v>
      </c>
      <c r="AJ37" s="73">
        <f t="shared" si="19"/>
        <v>4.6696551490939298</v>
      </c>
    </row>
    <row r="38" spans="1:36" ht="15" x14ac:dyDescent="0.25">
      <c r="A38" s="38" t="s">
        <v>206</v>
      </c>
      <c r="B38" s="62" t="s">
        <v>32</v>
      </c>
      <c r="C38" s="62" t="s">
        <v>186</v>
      </c>
      <c r="D38" s="62"/>
      <c r="E38" s="63">
        <v>84</v>
      </c>
      <c r="F38" s="62">
        <v>41.45</v>
      </c>
      <c r="G38" s="64">
        <f t="shared" si="0"/>
        <v>1.9860246699876207</v>
      </c>
      <c r="H38" s="62">
        <v>37.200000000000003</v>
      </c>
      <c r="I38" s="64">
        <f t="shared" si="1"/>
        <v>0.24189559698649382</v>
      </c>
      <c r="J38" s="62">
        <v>78.650000000000006</v>
      </c>
      <c r="K38" s="64">
        <f t="shared" si="2"/>
        <v>1.1285149491440951</v>
      </c>
      <c r="L38" s="62">
        <v>26.35</v>
      </c>
      <c r="M38" s="64">
        <f t="shared" si="3"/>
        <v>1.1547598458277859</v>
      </c>
      <c r="N38" s="62">
        <v>270.75</v>
      </c>
      <c r="O38" s="64">
        <f t="shared" si="4"/>
        <v>1.8139121018680926</v>
      </c>
      <c r="P38" s="62">
        <v>70.55</v>
      </c>
      <c r="Q38" s="64">
        <f t="shared" si="5"/>
        <v>-0.20467850593078002</v>
      </c>
      <c r="R38" s="62">
        <v>34.75</v>
      </c>
      <c r="S38" s="64">
        <f t="shared" si="6"/>
        <v>-0.76533821922558154</v>
      </c>
      <c r="T38" s="62">
        <v>29.65</v>
      </c>
      <c r="U38" s="64">
        <f t="shared" si="7"/>
        <v>-0.34775183802764176</v>
      </c>
      <c r="V38" s="97">
        <v>0.1530932594644506</v>
      </c>
      <c r="W38" s="62">
        <v>17.875</v>
      </c>
      <c r="X38" s="74">
        <f t="shared" si="8"/>
        <v>0</v>
      </c>
      <c r="Y38" s="75">
        <f t="shared" si="9"/>
        <v>0</v>
      </c>
      <c r="Z38" s="75">
        <f t="shared" si="10"/>
        <v>0</v>
      </c>
      <c r="AA38" s="75">
        <f t="shared" si="11"/>
        <v>0</v>
      </c>
      <c r="AB38" s="75">
        <f t="shared" si="12"/>
        <v>0</v>
      </c>
      <c r="AC38" s="75">
        <f t="shared" si="13"/>
        <v>0</v>
      </c>
      <c r="AD38" s="75">
        <f t="shared" si="14"/>
        <v>0</v>
      </c>
      <c r="AE38" s="75">
        <f t="shared" si="15"/>
        <v>0</v>
      </c>
      <c r="AF38" s="75">
        <f t="shared" ref="AF38:AG38" si="50">IF(V$3="Yes",V38*V$4,0)</f>
        <v>0</v>
      </c>
      <c r="AG38" s="76">
        <f t="shared" si="50"/>
        <v>0</v>
      </c>
      <c r="AH38" s="77">
        <f t="shared" si="17"/>
        <v>0</v>
      </c>
      <c r="AI38" s="78">
        <f t="shared" si="18"/>
        <v>0</v>
      </c>
      <c r="AJ38" s="73">
        <f t="shared" si="19"/>
        <v>4.6376556136108089</v>
      </c>
    </row>
    <row r="39" spans="1:36" ht="15" x14ac:dyDescent="0.25">
      <c r="A39" s="38" t="s">
        <v>208</v>
      </c>
      <c r="B39" s="62" t="s">
        <v>81</v>
      </c>
      <c r="C39" s="62" t="s">
        <v>153</v>
      </c>
      <c r="D39" s="62"/>
      <c r="E39" s="63">
        <v>84</v>
      </c>
      <c r="F39" s="62">
        <v>34.200000000000003</v>
      </c>
      <c r="G39" s="64">
        <f t="shared" si="0"/>
        <v>1.3006155018475276</v>
      </c>
      <c r="H39" s="62">
        <v>55.650000000000006</v>
      </c>
      <c r="I39" s="64">
        <f t="shared" si="1"/>
        <v>1.5504879063262846</v>
      </c>
      <c r="J39" s="62">
        <v>89.800000000000011</v>
      </c>
      <c r="K39" s="64">
        <f t="shared" si="2"/>
        <v>1.6438448576827771</v>
      </c>
      <c r="L39" s="62">
        <v>29.700000000000003</v>
      </c>
      <c r="M39" s="64">
        <f t="shared" si="3"/>
        <v>1.4749434408034607</v>
      </c>
      <c r="N39" s="62">
        <v>212.14999999999998</v>
      </c>
      <c r="O39" s="64">
        <f t="shared" si="4"/>
        <v>0.73522907255869663</v>
      </c>
      <c r="P39" s="62">
        <v>75.599999999999994</v>
      </c>
      <c r="Q39" s="64">
        <f t="shared" si="5"/>
        <v>-0.12081945441130743</v>
      </c>
      <c r="R39" s="62">
        <v>38.700000000000003</v>
      </c>
      <c r="S39" s="64">
        <f t="shared" si="6"/>
        <v>-0.67454675670715247</v>
      </c>
      <c r="T39" s="62">
        <v>38.75</v>
      </c>
      <c r="U39" s="64">
        <f t="shared" si="7"/>
        <v>8.8426419021685257E-2</v>
      </c>
      <c r="V39" s="97">
        <v>0.1612066933773274</v>
      </c>
      <c r="W39" s="62">
        <v>19.55</v>
      </c>
      <c r="X39" s="74">
        <f t="shared" si="8"/>
        <v>0</v>
      </c>
      <c r="Y39" s="75">
        <f t="shared" si="9"/>
        <v>0</v>
      </c>
      <c r="Z39" s="75">
        <f t="shared" si="10"/>
        <v>0</v>
      </c>
      <c r="AA39" s="75">
        <f t="shared" si="11"/>
        <v>0</v>
      </c>
      <c r="AB39" s="75">
        <f t="shared" si="12"/>
        <v>0</v>
      </c>
      <c r="AC39" s="75">
        <f t="shared" si="13"/>
        <v>0</v>
      </c>
      <c r="AD39" s="75">
        <f t="shared" si="14"/>
        <v>0</v>
      </c>
      <c r="AE39" s="75">
        <f t="shared" si="15"/>
        <v>0</v>
      </c>
      <c r="AF39" s="75">
        <f t="shared" ref="AF39:AG39" si="51">IF(V$3="Yes",V39*V$4,0)</f>
        <v>0</v>
      </c>
      <c r="AG39" s="76">
        <f t="shared" si="51"/>
        <v>0</v>
      </c>
      <c r="AH39" s="77">
        <f t="shared" si="17"/>
        <v>0</v>
      </c>
      <c r="AI39" s="78">
        <f t="shared" si="18"/>
        <v>0</v>
      </c>
      <c r="AJ39" s="73">
        <f t="shared" si="19"/>
        <v>4.6230022257944547</v>
      </c>
    </row>
    <row r="40" spans="1:36" ht="15" x14ac:dyDescent="0.25">
      <c r="A40" s="38" t="s">
        <v>229</v>
      </c>
      <c r="B40" s="62" t="s">
        <v>43</v>
      </c>
      <c r="C40" s="62" t="s">
        <v>153</v>
      </c>
      <c r="D40" s="62"/>
      <c r="E40" s="63">
        <v>84</v>
      </c>
      <c r="F40" s="62">
        <v>24.4</v>
      </c>
      <c r="G40" s="64">
        <f t="shared" si="0"/>
        <v>0.37413138491333153</v>
      </c>
      <c r="H40" s="62">
        <v>63.55</v>
      </c>
      <c r="I40" s="64">
        <f t="shared" si="1"/>
        <v>2.1108065645259768</v>
      </c>
      <c r="J40" s="62">
        <v>87.95</v>
      </c>
      <c r="K40" s="64">
        <f t="shared" si="2"/>
        <v>1.5583416890014707</v>
      </c>
      <c r="L40" s="62">
        <v>32.200000000000003</v>
      </c>
      <c r="M40" s="64">
        <f t="shared" si="3"/>
        <v>1.7138864221285912</v>
      </c>
      <c r="N40" s="62">
        <v>186.8</v>
      </c>
      <c r="O40" s="64">
        <f t="shared" si="4"/>
        <v>0.26859742080113463</v>
      </c>
      <c r="P40" s="62">
        <v>88.85</v>
      </c>
      <c r="Q40" s="64">
        <f t="shared" si="5"/>
        <v>9.9206769872457384E-2</v>
      </c>
      <c r="R40" s="62">
        <v>59.4</v>
      </c>
      <c r="S40" s="64">
        <f t="shared" si="6"/>
        <v>-0.19875352274981639</v>
      </c>
      <c r="T40" s="62">
        <v>22.799999999999997</v>
      </c>
      <c r="U40" s="64">
        <f t="shared" si="7"/>
        <v>-0.67608382272960732</v>
      </c>
      <c r="V40" s="97">
        <v>0.13062098501070663</v>
      </c>
      <c r="W40" s="62">
        <v>19.8</v>
      </c>
      <c r="X40" s="74">
        <f t="shared" si="8"/>
        <v>0</v>
      </c>
      <c r="Y40" s="75">
        <f t="shared" si="9"/>
        <v>0</v>
      </c>
      <c r="Z40" s="75">
        <f t="shared" si="10"/>
        <v>0</v>
      </c>
      <c r="AA40" s="75">
        <f t="shared" si="11"/>
        <v>0</v>
      </c>
      <c r="AB40" s="75">
        <f t="shared" si="12"/>
        <v>0</v>
      </c>
      <c r="AC40" s="75">
        <f t="shared" si="13"/>
        <v>0</v>
      </c>
      <c r="AD40" s="75">
        <f t="shared" si="14"/>
        <v>0</v>
      </c>
      <c r="AE40" s="75">
        <f t="shared" si="15"/>
        <v>0</v>
      </c>
      <c r="AF40" s="75">
        <f t="shared" ref="AF40:AG40" si="52">IF(V$3="Yes",V40*V$4,0)</f>
        <v>0</v>
      </c>
      <c r="AG40" s="76">
        <f t="shared" si="52"/>
        <v>0</v>
      </c>
      <c r="AH40" s="77">
        <f t="shared" si="17"/>
        <v>0</v>
      </c>
      <c r="AI40" s="78">
        <f t="shared" si="18"/>
        <v>0</v>
      </c>
      <c r="AJ40" s="73">
        <f t="shared" si="19"/>
        <v>4.5866314954836049</v>
      </c>
    </row>
    <row r="41" spans="1:36" ht="15" x14ac:dyDescent="0.25">
      <c r="A41" s="38" t="s">
        <v>234</v>
      </c>
      <c r="B41" s="62" t="s">
        <v>25</v>
      </c>
      <c r="C41" s="62" t="s">
        <v>196</v>
      </c>
      <c r="D41" s="62"/>
      <c r="E41" s="63">
        <v>84</v>
      </c>
      <c r="F41" s="62">
        <v>29.950000000000003</v>
      </c>
      <c r="G41" s="64">
        <f t="shared" si="0"/>
        <v>0.89882392052402416</v>
      </c>
      <c r="H41" s="62">
        <v>47.25</v>
      </c>
      <c r="I41" s="64">
        <f t="shared" si="1"/>
        <v>0.95470604191142006</v>
      </c>
      <c r="J41" s="62">
        <v>77.150000000000006</v>
      </c>
      <c r="K41" s="64">
        <f t="shared" si="2"/>
        <v>1.0591880556187117</v>
      </c>
      <c r="L41" s="62">
        <v>31.65</v>
      </c>
      <c r="M41" s="64">
        <f t="shared" si="3"/>
        <v>1.6613189662370624</v>
      </c>
      <c r="N41" s="62">
        <v>231.10000000000002</v>
      </c>
      <c r="O41" s="64">
        <f t="shared" si="4"/>
        <v>1.0840523388626744</v>
      </c>
      <c r="P41" s="62">
        <v>85.6</v>
      </c>
      <c r="Q41" s="64">
        <f t="shared" si="5"/>
        <v>4.5238073350024458E-2</v>
      </c>
      <c r="R41" s="62">
        <v>50.95</v>
      </c>
      <c r="S41" s="64">
        <f t="shared" si="6"/>
        <v>-0.39297829699810077</v>
      </c>
      <c r="T41" s="62">
        <v>18.450000000000003</v>
      </c>
      <c r="U41" s="64">
        <f t="shared" si="7"/>
        <v>-0.88458661593450516</v>
      </c>
      <c r="V41" s="97">
        <v>0.12959757680657724</v>
      </c>
      <c r="W41" s="62">
        <v>20.3</v>
      </c>
      <c r="X41" s="74">
        <f t="shared" si="8"/>
        <v>0</v>
      </c>
      <c r="Y41" s="75">
        <f t="shared" si="9"/>
        <v>0</v>
      </c>
      <c r="Z41" s="75">
        <f t="shared" si="10"/>
        <v>0</v>
      </c>
      <c r="AA41" s="75">
        <f t="shared" si="11"/>
        <v>0</v>
      </c>
      <c r="AB41" s="75">
        <f t="shared" si="12"/>
        <v>0</v>
      </c>
      <c r="AC41" s="75">
        <f t="shared" si="13"/>
        <v>0</v>
      </c>
      <c r="AD41" s="75">
        <f t="shared" si="14"/>
        <v>0</v>
      </c>
      <c r="AE41" s="75">
        <f t="shared" si="15"/>
        <v>0</v>
      </c>
      <c r="AF41" s="75">
        <f t="shared" ref="AF41:AG41" si="53">IF(V$3="Yes",V41*V$4,0)</f>
        <v>0</v>
      </c>
      <c r="AG41" s="76">
        <f t="shared" si="53"/>
        <v>0</v>
      </c>
      <c r="AH41" s="77">
        <f t="shared" si="17"/>
        <v>0</v>
      </c>
      <c r="AI41" s="78">
        <f t="shared" si="18"/>
        <v>0</v>
      </c>
      <c r="AJ41" s="73">
        <f t="shared" si="19"/>
        <v>4.541949354928021</v>
      </c>
    </row>
    <row r="42" spans="1:36" ht="15" x14ac:dyDescent="0.25">
      <c r="A42" s="38" t="s">
        <v>200</v>
      </c>
      <c r="B42" s="62" t="s">
        <v>23</v>
      </c>
      <c r="C42" s="62" t="s">
        <v>191</v>
      </c>
      <c r="D42" s="62"/>
      <c r="E42" s="63">
        <v>84</v>
      </c>
      <c r="F42" s="62">
        <v>40.349999999999994</v>
      </c>
      <c r="G42" s="64">
        <f t="shared" si="0"/>
        <v>1.8820315548215369</v>
      </c>
      <c r="H42" s="62">
        <v>50.8</v>
      </c>
      <c r="I42" s="64">
        <f t="shared" si="1"/>
        <v>1.2064948060391301</v>
      </c>
      <c r="J42" s="62">
        <v>91.15</v>
      </c>
      <c r="K42" s="64">
        <f t="shared" si="2"/>
        <v>1.7062390618556218</v>
      </c>
      <c r="L42" s="62">
        <v>23.4</v>
      </c>
      <c r="M42" s="64">
        <f t="shared" si="3"/>
        <v>0.87280712786413228</v>
      </c>
      <c r="N42" s="62">
        <v>280.14999999999998</v>
      </c>
      <c r="O42" s="64">
        <f t="shared" si="4"/>
        <v>1.9869431680030467</v>
      </c>
      <c r="P42" s="62">
        <v>25.5</v>
      </c>
      <c r="Q42" s="64">
        <f t="shared" si="5"/>
        <v>-0.95276766849558037</v>
      </c>
      <c r="R42" s="62">
        <v>27.049999999999997</v>
      </c>
      <c r="S42" s="64">
        <f t="shared" si="6"/>
        <v>-0.9423241081855569</v>
      </c>
      <c r="T42" s="62">
        <v>17.399999999999999</v>
      </c>
      <c r="U42" s="64">
        <f t="shared" si="7"/>
        <v>-0.93491487636327375</v>
      </c>
      <c r="V42" s="97">
        <v>0.1440299839371765</v>
      </c>
      <c r="W42" s="62">
        <v>21.2</v>
      </c>
      <c r="X42" s="74">
        <f t="shared" si="8"/>
        <v>0</v>
      </c>
      <c r="Y42" s="75">
        <f t="shared" si="9"/>
        <v>0</v>
      </c>
      <c r="Z42" s="75">
        <f t="shared" si="10"/>
        <v>0</v>
      </c>
      <c r="AA42" s="75">
        <f t="shared" si="11"/>
        <v>0</v>
      </c>
      <c r="AB42" s="75">
        <f t="shared" si="12"/>
        <v>0</v>
      </c>
      <c r="AC42" s="75">
        <f t="shared" si="13"/>
        <v>0</v>
      </c>
      <c r="AD42" s="75">
        <f t="shared" si="14"/>
        <v>0</v>
      </c>
      <c r="AE42" s="75">
        <f t="shared" si="15"/>
        <v>0</v>
      </c>
      <c r="AF42" s="75">
        <f t="shared" ref="AF42:AG42" si="54">IF(V$3="Yes",V42*V$4,0)</f>
        <v>0</v>
      </c>
      <c r="AG42" s="76">
        <f t="shared" si="54"/>
        <v>0</v>
      </c>
      <c r="AH42" s="77">
        <f t="shared" si="17"/>
        <v>0</v>
      </c>
      <c r="AI42" s="78">
        <f t="shared" si="18"/>
        <v>0</v>
      </c>
      <c r="AJ42" s="73">
        <f t="shared" si="19"/>
        <v>4.5181779259833892</v>
      </c>
    </row>
    <row r="43" spans="1:36" ht="15" x14ac:dyDescent="0.25">
      <c r="A43" s="38" t="s">
        <v>248</v>
      </c>
      <c r="B43" s="62" t="s">
        <v>72</v>
      </c>
      <c r="C43" s="62" t="s">
        <v>186</v>
      </c>
      <c r="D43" s="62"/>
      <c r="E43" s="63">
        <v>84</v>
      </c>
      <c r="F43" s="62">
        <v>31.650000000000002</v>
      </c>
      <c r="G43" s="64">
        <f t="shared" si="0"/>
        <v>1.0595405530534256</v>
      </c>
      <c r="H43" s="62">
        <v>43.05</v>
      </c>
      <c r="I43" s="64">
        <f t="shared" si="1"/>
        <v>0.65681510970398804</v>
      </c>
      <c r="J43" s="62">
        <v>74.75</v>
      </c>
      <c r="K43" s="64">
        <f t="shared" si="2"/>
        <v>0.94826502597809781</v>
      </c>
      <c r="L43" s="62">
        <v>28.3</v>
      </c>
      <c r="M43" s="64">
        <f t="shared" si="3"/>
        <v>1.3411353712613876</v>
      </c>
      <c r="N43" s="62">
        <v>224.85000000000002</v>
      </c>
      <c r="O43" s="64">
        <f t="shared" si="4"/>
        <v>0.96900508744315728</v>
      </c>
      <c r="P43" s="62">
        <v>163.65</v>
      </c>
      <c r="Q43" s="64">
        <f t="shared" si="5"/>
        <v>1.3413170775272203</v>
      </c>
      <c r="R43" s="62">
        <v>20.75</v>
      </c>
      <c r="S43" s="64">
        <f t="shared" si="6"/>
        <v>-1.0871307446073548</v>
      </c>
      <c r="T43" s="62">
        <v>69.75</v>
      </c>
      <c r="U43" s="64">
        <f t="shared" si="7"/>
        <v>1.5743083935853259</v>
      </c>
      <c r="V43" s="97">
        <v>0.14076050700466977</v>
      </c>
      <c r="W43" s="62">
        <v>17.25</v>
      </c>
      <c r="X43" s="74">
        <f t="shared" si="8"/>
        <v>0</v>
      </c>
      <c r="Y43" s="75">
        <f t="shared" si="9"/>
        <v>0</v>
      </c>
      <c r="Z43" s="75">
        <f t="shared" si="10"/>
        <v>0</v>
      </c>
      <c r="AA43" s="75">
        <f t="shared" si="11"/>
        <v>0</v>
      </c>
      <c r="AB43" s="75">
        <f t="shared" si="12"/>
        <v>0</v>
      </c>
      <c r="AC43" s="75">
        <f t="shared" si="13"/>
        <v>0</v>
      </c>
      <c r="AD43" s="75">
        <f t="shared" si="14"/>
        <v>0</v>
      </c>
      <c r="AE43" s="75">
        <f t="shared" si="15"/>
        <v>0</v>
      </c>
      <c r="AF43" s="75">
        <f t="shared" ref="AF43:AG43" si="55">IF(V$3="Yes",V43*V$4,0)</f>
        <v>0</v>
      </c>
      <c r="AG43" s="76">
        <f t="shared" si="55"/>
        <v>0</v>
      </c>
      <c r="AH43" s="77">
        <f t="shared" si="17"/>
        <v>0</v>
      </c>
      <c r="AI43" s="78">
        <f t="shared" si="18"/>
        <v>0</v>
      </c>
      <c r="AJ43" s="73">
        <f t="shared" si="19"/>
        <v>4.4953314135213187</v>
      </c>
    </row>
    <row r="44" spans="1:36" ht="15" x14ac:dyDescent="0.25">
      <c r="A44" s="38" t="s">
        <v>201</v>
      </c>
      <c r="B44" s="62" t="s">
        <v>16</v>
      </c>
      <c r="C44" s="62" t="s">
        <v>186</v>
      </c>
      <c r="D44" s="62"/>
      <c r="E44" s="63">
        <v>84</v>
      </c>
      <c r="F44" s="62">
        <v>41.3</v>
      </c>
      <c r="G44" s="64">
        <f t="shared" si="0"/>
        <v>1.9718437906467903</v>
      </c>
      <c r="H44" s="62">
        <v>50.05</v>
      </c>
      <c r="I44" s="64">
        <f t="shared" si="1"/>
        <v>1.1532999967163746</v>
      </c>
      <c r="J44" s="62">
        <v>91.35</v>
      </c>
      <c r="K44" s="64">
        <f t="shared" si="2"/>
        <v>1.7154826476590055</v>
      </c>
      <c r="L44" s="62">
        <v>20.2</v>
      </c>
      <c r="M44" s="64">
        <f t="shared" si="3"/>
        <v>0.56696011176796501</v>
      </c>
      <c r="N44" s="62">
        <v>246.15</v>
      </c>
      <c r="O44" s="64">
        <f t="shared" si="4"/>
        <v>1.3610861202808715</v>
      </c>
      <c r="P44" s="62">
        <v>53.45</v>
      </c>
      <c r="Q44" s="64">
        <f t="shared" si="5"/>
        <v>-0.48863687840265752</v>
      </c>
      <c r="R44" s="62">
        <v>46.75</v>
      </c>
      <c r="S44" s="64">
        <f t="shared" si="6"/>
        <v>-0.48951605461263281</v>
      </c>
      <c r="T44" s="62">
        <v>60.55</v>
      </c>
      <c r="U44" s="64">
        <f t="shared" si="7"/>
        <v>1.1333369688761161</v>
      </c>
      <c r="V44" s="97">
        <v>0.1677838716229941</v>
      </c>
      <c r="W44" s="62">
        <v>20.5</v>
      </c>
      <c r="X44" s="74">
        <f t="shared" si="8"/>
        <v>0</v>
      </c>
      <c r="Y44" s="75">
        <f t="shared" si="9"/>
        <v>0</v>
      </c>
      <c r="Z44" s="75">
        <f t="shared" si="10"/>
        <v>0</v>
      </c>
      <c r="AA44" s="75">
        <f t="shared" si="11"/>
        <v>0</v>
      </c>
      <c r="AB44" s="75">
        <f t="shared" si="12"/>
        <v>0</v>
      </c>
      <c r="AC44" s="75">
        <f t="shared" si="13"/>
        <v>0</v>
      </c>
      <c r="AD44" s="75">
        <f t="shared" si="14"/>
        <v>0</v>
      </c>
      <c r="AE44" s="75">
        <f t="shared" si="15"/>
        <v>0</v>
      </c>
      <c r="AF44" s="75">
        <f t="shared" ref="AF44:AG44" si="56">IF(V$3="Yes",V44*V$4,0)</f>
        <v>0</v>
      </c>
      <c r="AG44" s="76">
        <f t="shared" si="56"/>
        <v>0</v>
      </c>
      <c r="AH44" s="77">
        <f t="shared" si="17"/>
        <v>0</v>
      </c>
      <c r="AI44" s="78">
        <f t="shared" si="18"/>
        <v>0</v>
      </c>
      <c r="AJ44" s="73">
        <f t="shared" si="19"/>
        <v>4.4267327699397159</v>
      </c>
    </row>
    <row r="45" spans="1:36" ht="15" x14ac:dyDescent="0.25">
      <c r="A45" s="38" t="s">
        <v>271</v>
      </c>
      <c r="B45" s="62" t="s">
        <v>37</v>
      </c>
      <c r="C45" s="62" t="s">
        <v>153</v>
      </c>
      <c r="D45" s="62"/>
      <c r="E45" s="63">
        <v>84</v>
      </c>
      <c r="F45" s="62">
        <v>28.75</v>
      </c>
      <c r="G45" s="64">
        <f t="shared" si="0"/>
        <v>0.78537688579738774</v>
      </c>
      <c r="H45" s="62">
        <v>35.849999999999994</v>
      </c>
      <c r="I45" s="64">
        <f t="shared" si="1"/>
        <v>0.14614494020553304</v>
      </c>
      <c r="J45" s="62">
        <v>64.599999999999994</v>
      </c>
      <c r="K45" s="64">
        <f t="shared" si="2"/>
        <v>0.47915304645633827</v>
      </c>
      <c r="L45" s="62">
        <v>27.15</v>
      </c>
      <c r="M45" s="64">
        <f t="shared" si="3"/>
        <v>1.2312215998518274</v>
      </c>
      <c r="N45" s="62">
        <v>217.85</v>
      </c>
      <c r="O45" s="64">
        <f t="shared" si="4"/>
        <v>0.84015216585329655</v>
      </c>
      <c r="P45" s="62">
        <v>217.3</v>
      </c>
      <c r="Q45" s="64">
        <f t="shared" si="5"/>
        <v>2.2322157139667662</v>
      </c>
      <c r="R45" s="62">
        <v>28.4</v>
      </c>
      <c r="S45" s="64">
        <f t="shared" si="6"/>
        <v>-0.91129411466660015</v>
      </c>
      <c r="T45" s="62">
        <v>44.45</v>
      </c>
      <c r="U45" s="64">
        <f t="shared" si="7"/>
        <v>0.36163697563499952</v>
      </c>
      <c r="V45" s="97">
        <v>0.13197154005049347</v>
      </c>
      <c r="W45" s="62">
        <v>17.3</v>
      </c>
      <c r="X45" s="74">
        <f t="shared" si="8"/>
        <v>0</v>
      </c>
      <c r="Y45" s="75">
        <f t="shared" si="9"/>
        <v>0</v>
      </c>
      <c r="Z45" s="75">
        <f t="shared" si="10"/>
        <v>0</v>
      </c>
      <c r="AA45" s="75">
        <f t="shared" si="11"/>
        <v>0</v>
      </c>
      <c r="AB45" s="75">
        <f t="shared" si="12"/>
        <v>0</v>
      </c>
      <c r="AC45" s="75">
        <f t="shared" si="13"/>
        <v>0</v>
      </c>
      <c r="AD45" s="75">
        <f t="shared" si="14"/>
        <v>0</v>
      </c>
      <c r="AE45" s="75">
        <f t="shared" si="15"/>
        <v>0</v>
      </c>
      <c r="AF45" s="75">
        <f t="shared" ref="AF45:AG45" si="57">IF(V$3="Yes",V45*V$4,0)</f>
        <v>0</v>
      </c>
      <c r="AG45" s="76">
        <f t="shared" si="57"/>
        <v>0</v>
      </c>
      <c r="AH45" s="77">
        <f t="shared" si="17"/>
        <v>0</v>
      </c>
      <c r="AI45" s="78">
        <f t="shared" si="18"/>
        <v>0</v>
      </c>
      <c r="AJ45" s="73">
        <f t="shared" si="19"/>
        <v>4.3933848796431159</v>
      </c>
    </row>
    <row r="46" spans="1:36" ht="15" x14ac:dyDescent="0.25">
      <c r="A46" s="38" t="s">
        <v>228</v>
      </c>
      <c r="B46" s="62" t="s">
        <v>53</v>
      </c>
      <c r="C46" s="62" t="s">
        <v>179</v>
      </c>
      <c r="D46" s="62"/>
      <c r="E46" s="63">
        <v>84</v>
      </c>
      <c r="F46" s="62">
        <v>37.6</v>
      </c>
      <c r="G46" s="64">
        <f t="shared" si="0"/>
        <v>1.6220487669063297</v>
      </c>
      <c r="H46" s="62">
        <v>39.4</v>
      </c>
      <c r="I46" s="64">
        <f t="shared" si="1"/>
        <v>0.39793370433324371</v>
      </c>
      <c r="J46" s="62">
        <v>77</v>
      </c>
      <c r="K46" s="64">
        <f t="shared" si="2"/>
        <v>1.0522553662661727</v>
      </c>
      <c r="L46" s="62">
        <v>21.75</v>
      </c>
      <c r="M46" s="64">
        <f t="shared" si="3"/>
        <v>0.71510476018954605</v>
      </c>
      <c r="N46" s="62">
        <v>251.5</v>
      </c>
      <c r="O46" s="64">
        <f t="shared" si="4"/>
        <v>1.4595665674959786</v>
      </c>
      <c r="P46" s="62">
        <v>116.05</v>
      </c>
      <c r="Q46" s="64">
        <f t="shared" si="5"/>
        <v>0.55088324538328026</v>
      </c>
      <c r="R46" s="62">
        <v>39.1</v>
      </c>
      <c r="S46" s="64">
        <f t="shared" si="6"/>
        <v>-0.6653526845533877</v>
      </c>
      <c r="T46" s="62">
        <v>48</v>
      </c>
      <c r="U46" s="64">
        <f t="shared" si="7"/>
        <v>0.53179442756083573</v>
      </c>
      <c r="V46" s="97">
        <v>0.14950298210735588</v>
      </c>
      <c r="W46" s="62">
        <v>19.425000000000001</v>
      </c>
      <c r="X46" s="74">
        <f t="shared" si="8"/>
        <v>0</v>
      </c>
      <c r="Y46" s="75">
        <f t="shared" si="9"/>
        <v>0</v>
      </c>
      <c r="Z46" s="75">
        <f t="shared" si="10"/>
        <v>0</v>
      </c>
      <c r="AA46" s="75">
        <f t="shared" si="11"/>
        <v>0</v>
      </c>
      <c r="AB46" s="75">
        <f t="shared" si="12"/>
        <v>0</v>
      </c>
      <c r="AC46" s="75">
        <f t="shared" si="13"/>
        <v>0</v>
      </c>
      <c r="AD46" s="75">
        <f t="shared" si="14"/>
        <v>0</v>
      </c>
      <c r="AE46" s="75">
        <f t="shared" si="15"/>
        <v>0</v>
      </c>
      <c r="AF46" s="75">
        <f t="shared" ref="AF46:AG46" si="58">IF(V$3="Yes",V46*V$4,0)</f>
        <v>0</v>
      </c>
      <c r="AG46" s="76">
        <f t="shared" si="58"/>
        <v>0</v>
      </c>
      <c r="AH46" s="77">
        <f t="shared" si="17"/>
        <v>0</v>
      </c>
      <c r="AI46" s="78">
        <f t="shared" si="18"/>
        <v>0</v>
      </c>
      <c r="AJ46" s="73">
        <f t="shared" si="19"/>
        <v>4.3253466563815897</v>
      </c>
    </row>
    <row r="47" spans="1:36" ht="15" x14ac:dyDescent="0.25">
      <c r="A47" s="38" t="s">
        <v>194</v>
      </c>
      <c r="B47" s="62" t="s">
        <v>66</v>
      </c>
      <c r="C47" s="62" t="s">
        <v>181</v>
      </c>
      <c r="D47" s="62"/>
      <c r="E47" s="63">
        <v>84</v>
      </c>
      <c r="F47" s="62">
        <v>20</v>
      </c>
      <c r="G47" s="64">
        <f t="shared" si="0"/>
        <v>-4.1841075751000836E-2</v>
      </c>
      <c r="H47" s="62">
        <v>58.400000000000006</v>
      </c>
      <c r="I47" s="64">
        <f t="shared" si="1"/>
        <v>1.7455355405097217</v>
      </c>
      <c r="J47" s="62">
        <v>78.400000000000006</v>
      </c>
      <c r="K47" s="64">
        <f t="shared" si="2"/>
        <v>1.1169604668898638</v>
      </c>
      <c r="L47" s="62">
        <v>25.549999999999997</v>
      </c>
      <c r="M47" s="64">
        <f t="shared" si="3"/>
        <v>1.0782980918037437</v>
      </c>
      <c r="N47" s="62">
        <v>215.05</v>
      </c>
      <c r="O47" s="64">
        <f t="shared" si="4"/>
        <v>0.78861099721735295</v>
      </c>
      <c r="P47" s="62">
        <v>86.1</v>
      </c>
      <c r="Q47" s="64">
        <f t="shared" si="5"/>
        <v>5.35409497380911E-2</v>
      </c>
      <c r="R47" s="62">
        <v>90.65</v>
      </c>
      <c r="S47" s="64">
        <f t="shared" si="6"/>
        <v>0.51953336426307084</v>
      </c>
      <c r="T47" s="62">
        <v>73</v>
      </c>
      <c r="U47" s="64">
        <f t="shared" si="7"/>
        <v>1.7300863425315134</v>
      </c>
      <c r="V47" s="97">
        <v>9.3001627528481748E-2</v>
      </c>
      <c r="W47" s="62">
        <v>24.375</v>
      </c>
      <c r="X47" s="74">
        <f t="shared" si="8"/>
        <v>0</v>
      </c>
      <c r="Y47" s="75">
        <f t="shared" si="9"/>
        <v>0</v>
      </c>
      <c r="Z47" s="75">
        <f t="shared" si="10"/>
        <v>0</v>
      </c>
      <c r="AA47" s="75">
        <f t="shared" si="11"/>
        <v>0</v>
      </c>
      <c r="AB47" s="75">
        <f t="shared" si="12"/>
        <v>0</v>
      </c>
      <c r="AC47" s="75">
        <f t="shared" si="13"/>
        <v>0</v>
      </c>
      <c r="AD47" s="75">
        <f t="shared" si="14"/>
        <v>0</v>
      </c>
      <c r="AE47" s="75">
        <f t="shared" si="15"/>
        <v>0</v>
      </c>
      <c r="AF47" s="75">
        <f t="shared" ref="AF47:AG47" si="59">IF(V$3="Yes",V47*V$4,0)</f>
        <v>0</v>
      </c>
      <c r="AG47" s="76">
        <f t="shared" si="59"/>
        <v>0</v>
      </c>
      <c r="AH47" s="77">
        <f t="shared" si="17"/>
        <v>0</v>
      </c>
      <c r="AI47" s="78">
        <f t="shared" si="18"/>
        <v>0</v>
      </c>
      <c r="AJ47" s="73">
        <f t="shared" si="19"/>
        <v>4.1900161379861371</v>
      </c>
    </row>
    <row r="48" spans="1:36" ht="15" x14ac:dyDescent="0.25">
      <c r="A48" s="38" t="s">
        <v>236</v>
      </c>
      <c r="B48" s="62" t="s">
        <v>16</v>
      </c>
      <c r="C48" s="62" t="s">
        <v>186</v>
      </c>
      <c r="D48" s="62"/>
      <c r="E48" s="63">
        <v>84</v>
      </c>
      <c r="F48" s="62">
        <v>37.299999999999997</v>
      </c>
      <c r="G48" s="64">
        <f t="shared" si="0"/>
        <v>1.5936870082246699</v>
      </c>
      <c r="H48" s="62">
        <v>50.2</v>
      </c>
      <c r="I48" s="64">
        <f t="shared" si="1"/>
        <v>1.1639389585809259</v>
      </c>
      <c r="J48" s="62">
        <v>87.5</v>
      </c>
      <c r="K48" s="64">
        <f t="shared" si="2"/>
        <v>1.5375436209438558</v>
      </c>
      <c r="L48" s="62">
        <v>29.1</v>
      </c>
      <c r="M48" s="64">
        <f t="shared" si="3"/>
        <v>1.4175971252854291</v>
      </c>
      <c r="N48" s="62">
        <v>222</v>
      </c>
      <c r="O48" s="64">
        <f t="shared" si="4"/>
        <v>0.91654354079585654</v>
      </c>
      <c r="P48" s="62">
        <v>34.950000000000003</v>
      </c>
      <c r="Q48" s="64">
        <f t="shared" si="5"/>
        <v>-0.79584330476112153</v>
      </c>
      <c r="R48" s="62">
        <v>43.8</v>
      </c>
      <c r="S48" s="64">
        <f t="shared" si="6"/>
        <v>-0.55732233674664955</v>
      </c>
      <c r="T48" s="62">
        <v>38.700000000000003</v>
      </c>
      <c r="U48" s="64">
        <f t="shared" si="7"/>
        <v>8.6029835191743897E-2</v>
      </c>
      <c r="V48" s="97">
        <v>0.16801801801801799</v>
      </c>
      <c r="W48" s="62">
        <v>20</v>
      </c>
      <c r="X48" s="74">
        <f t="shared" si="8"/>
        <v>0</v>
      </c>
      <c r="Y48" s="75">
        <f t="shared" si="9"/>
        <v>0</v>
      </c>
      <c r="Z48" s="75">
        <f t="shared" si="10"/>
        <v>0</v>
      </c>
      <c r="AA48" s="75">
        <f t="shared" si="11"/>
        <v>0</v>
      </c>
      <c r="AB48" s="75">
        <f t="shared" si="12"/>
        <v>0</v>
      </c>
      <c r="AC48" s="75">
        <f t="shared" si="13"/>
        <v>0</v>
      </c>
      <c r="AD48" s="75">
        <f t="shared" si="14"/>
        <v>0</v>
      </c>
      <c r="AE48" s="75">
        <f t="shared" si="15"/>
        <v>0</v>
      </c>
      <c r="AF48" s="75">
        <f t="shared" ref="AF48:AG48" si="60">IF(V$3="Yes",V48*V$4,0)</f>
        <v>0</v>
      </c>
      <c r="AG48" s="76">
        <f t="shared" si="60"/>
        <v>0</v>
      </c>
      <c r="AH48" s="77">
        <f t="shared" si="17"/>
        <v>0</v>
      </c>
      <c r="AI48" s="78">
        <f t="shared" si="18"/>
        <v>0</v>
      </c>
      <c r="AJ48" s="73">
        <f t="shared" si="19"/>
        <v>4.1750459688808981</v>
      </c>
    </row>
    <row r="49" spans="1:36" ht="15" x14ac:dyDescent="0.25">
      <c r="A49" s="38" t="s">
        <v>239</v>
      </c>
      <c r="B49" s="62" t="s">
        <v>25</v>
      </c>
      <c r="C49" s="62" t="s">
        <v>203</v>
      </c>
      <c r="D49" s="62"/>
      <c r="E49" s="63">
        <v>84</v>
      </c>
      <c r="F49" s="62">
        <v>24.9</v>
      </c>
      <c r="G49" s="64">
        <f t="shared" si="0"/>
        <v>0.42140098271609688</v>
      </c>
      <c r="H49" s="62">
        <v>52.599999999999994</v>
      </c>
      <c r="I49" s="64">
        <f t="shared" si="1"/>
        <v>1.3341623484137435</v>
      </c>
      <c r="J49" s="62">
        <v>77.5</v>
      </c>
      <c r="K49" s="64">
        <f t="shared" si="2"/>
        <v>1.0753643307746343</v>
      </c>
      <c r="L49" s="62">
        <v>27.05</v>
      </c>
      <c r="M49" s="64">
        <f t="shared" si="3"/>
        <v>1.2216638805988225</v>
      </c>
      <c r="N49" s="62">
        <v>175.8</v>
      </c>
      <c r="O49" s="64">
        <f t="shared" si="4"/>
        <v>6.6114258302783904E-2</v>
      </c>
      <c r="P49" s="62">
        <v>172.6</v>
      </c>
      <c r="Q49" s="64">
        <f t="shared" si="5"/>
        <v>1.4899385648736123</v>
      </c>
      <c r="R49" s="62">
        <v>47.3</v>
      </c>
      <c r="S49" s="64">
        <f t="shared" si="6"/>
        <v>-0.47687420540120606</v>
      </c>
      <c r="T49" s="62">
        <v>41.55</v>
      </c>
      <c r="U49" s="64">
        <f t="shared" si="7"/>
        <v>0.22263511349840087</v>
      </c>
      <c r="V49" s="97">
        <v>0.14163822525597267</v>
      </c>
      <c r="W49" s="62">
        <v>20.074999999999999</v>
      </c>
      <c r="X49" s="74">
        <f t="shared" si="8"/>
        <v>0</v>
      </c>
      <c r="Y49" s="75">
        <f t="shared" si="9"/>
        <v>0</v>
      </c>
      <c r="Z49" s="75">
        <f t="shared" si="10"/>
        <v>0</v>
      </c>
      <c r="AA49" s="75">
        <f t="shared" si="11"/>
        <v>0</v>
      </c>
      <c r="AB49" s="75">
        <f t="shared" si="12"/>
        <v>0</v>
      </c>
      <c r="AC49" s="75">
        <f t="shared" si="13"/>
        <v>0</v>
      </c>
      <c r="AD49" s="75">
        <f t="shared" si="14"/>
        <v>0</v>
      </c>
      <c r="AE49" s="75">
        <f t="shared" si="15"/>
        <v>0</v>
      </c>
      <c r="AF49" s="75">
        <f t="shared" ref="AF49:AG49" si="61">IF(V$3="Yes",V49*V$4,0)</f>
        <v>0</v>
      </c>
      <c r="AG49" s="76">
        <f t="shared" si="61"/>
        <v>0</v>
      </c>
      <c r="AH49" s="77">
        <f t="shared" si="17"/>
        <v>0</v>
      </c>
      <c r="AI49" s="78">
        <f t="shared" si="18"/>
        <v>0</v>
      </c>
      <c r="AJ49" s="73">
        <f t="shared" si="19"/>
        <v>4.119405879888105</v>
      </c>
    </row>
    <row r="50" spans="1:36" ht="15" x14ac:dyDescent="0.25">
      <c r="A50" s="38" t="s">
        <v>224</v>
      </c>
      <c r="B50" s="62" t="s">
        <v>74</v>
      </c>
      <c r="C50" s="62" t="s">
        <v>181</v>
      </c>
      <c r="D50" s="62"/>
      <c r="E50" s="63">
        <v>84</v>
      </c>
      <c r="F50" s="62">
        <v>9.4499999999999993</v>
      </c>
      <c r="G50" s="64">
        <f t="shared" si="0"/>
        <v>-1.0392295893893433</v>
      </c>
      <c r="H50" s="62">
        <v>44.25</v>
      </c>
      <c r="I50" s="64">
        <f t="shared" si="1"/>
        <v>0.74192680462039706</v>
      </c>
      <c r="J50" s="62">
        <v>53.7</v>
      </c>
      <c r="K50" s="64">
        <f t="shared" si="2"/>
        <v>-2.4622379828112467E-2</v>
      </c>
      <c r="L50" s="62">
        <v>23.55</v>
      </c>
      <c r="M50" s="64">
        <f t="shared" si="3"/>
        <v>0.88714370674363985</v>
      </c>
      <c r="N50" s="62">
        <v>178.5</v>
      </c>
      <c r="O50" s="64">
        <f t="shared" si="4"/>
        <v>0.11581467091601517</v>
      </c>
      <c r="P50" s="62">
        <v>151.4</v>
      </c>
      <c r="Q50" s="64">
        <f t="shared" si="5"/>
        <v>1.1378966060195885</v>
      </c>
      <c r="R50" s="62">
        <v>183.05</v>
      </c>
      <c r="S50" s="64">
        <f t="shared" si="6"/>
        <v>2.6433640317827747</v>
      </c>
      <c r="T50" s="62">
        <v>47.05</v>
      </c>
      <c r="U50" s="64">
        <f t="shared" si="7"/>
        <v>0.48625933479195005</v>
      </c>
      <c r="V50" s="97">
        <v>5.2941176470588235E-2</v>
      </c>
      <c r="W50" s="62">
        <v>25.3</v>
      </c>
      <c r="X50" s="74">
        <f t="shared" si="8"/>
        <v>0</v>
      </c>
      <c r="Y50" s="75">
        <f t="shared" si="9"/>
        <v>0</v>
      </c>
      <c r="Z50" s="75">
        <f t="shared" si="10"/>
        <v>0</v>
      </c>
      <c r="AA50" s="75">
        <f t="shared" si="11"/>
        <v>0</v>
      </c>
      <c r="AB50" s="75">
        <f t="shared" si="12"/>
        <v>0</v>
      </c>
      <c r="AC50" s="75">
        <f t="shared" si="13"/>
        <v>0</v>
      </c>
      <c r="AD50" s="75">
        <f t="shared" si="14"/>
        <v>0</v>
      </c>
      <c r="AE50" s="75">
        <f t="shared" si="15"/>
        <v>0</v>
      </c>
      <c r="AF50" s="75">
        <f t="shared" ref="AF50:AG50" si="62">IF(V$3="Yes",V50*V$4,0)</f>
        <v>0</v>
      </c>
      <c r="AG50" s="76">
        <f t="shared" si="62"/>
        <v>0</v>
      </c>
      <c r="AH50" s="77">
        <f t="shared" si="17"/>
        <v>0</v>
      </c>
      <c r="AI50" s="78">
        <f t="shared" si="18"/>
        <v>0</v>
      </c>
      <c r="AJ50" s="73">
        <f t="shared" si="19"/>
        <v>4.0935815786482657</v>
      </c>
    </row>
    <row r="51" spans="1:36" ht="15" x14ac:dyDescent="0.25">
      <c r="A51" s="38" t="s">
        <v>221</v>
      </c>
      <c r="B51" s="62" t="s">
        <v>68</v>
      </c>
      <c r="C51" s="62" t="s">
        <v>179</v>
      </c>
      <c r="D51" s="62"/>
      <c r="E51" s="63">
        <v>84</v>
      </c>
      <c r="F51" s="62">
        <v>29.9</v>
      </c>
      <c r="G51" s="64">
        <f t="shared" si="0"/>
        <v>0.894096960743747</v>
      </c>
      <c r="H51" s="62">
        <v>60.400000000000006</v>
      </c>
      <c r="I51" s="64">
        <f t="shared" si="1"/>
        <v>1.8873883653704038</v>
      </c>
      <c r="J51" s="62">
        <v>90.35</v>
      </c>
      <c r="K51" s="64">
        <f t="shared" si="2"/>
        <v>1.6692647186420833</v>
      </c>
      <c r="L51" s="62">
        <v>30.6</v>
      </c>
      <c r="M51" s="64">
        <f t="shared" si="3"/>
        <v>1.5609629140805077</v>
      </c>
      <c r="N51" s="62">
        <v>179.55</v>
      </c>
      <c r="O51" s="64">
        <f t="shared" si="4"/>
        <v>0.13514260915449419</v>
      </c>
      <c r="P51" s="62">
        <v>43.95</v>
      </c>
      <c r="Q51" s="64">
        <f t="shared" si="5"/>
        <v>-0.64639152977592285</v>
      </c>
      <c r="R51" s="62">
        <v>62.099999999999994</v>
      </c>
      <c r="S51" s="64">
        <f t="shared" si="6"/>
        <v>-0.13669353571190293</v>
      </c>
      <c r="T51" s="62">
        <v>15</v>
      </c>
      <c r="U51" s="64">
        <f t="shared" si="7"/>
        <v>-1.0499509002004588</v>
      </c>
      <c r="V51" s="97">
        <v>0.16652742968532441</v>
      </c>
      <c r="W51" s="62">
        <v>19.25</v>
      </c>
      <c r="X51" s="74">
        <f t="shared" si="8"/>
        <v>0</v>
      </c>
      <c r="Y51" s="75">
        <f t="shared" si="9"/>
        <v>0</v>
      </c>
      <c r="Z51" s="75">
        <f t="shared" si="10"/>
        <v>0</v>
      </c>
      <c r="AA51" s="75">
        <f t="shared" si="11"/>
        <v>0</v>
      </c>
      <c r="AB51" s="75">
        <f t="shared" si="12"/>
        <v>0</v>
      </c>
      <c r="AC51" s="75">
        <f t="shared" si="13"/>
        <v>0</v>
      </c>
      <c r="AD51" s="75">
        <f t="shared" si="14"/>
        <v>0</v>
      </c>
      <c r="AE51" s="75">
        <f t="shared" si="15"/>
        <v>0</v>
      </c>
      <c r="AF51" s="75">
        <f t="shared" ref="AF51:AG51" si="63">IF(V$3="Yes",V51*V$4,0)</f>
        <v>0</v>
      </c>
      <c r="AG51" s="76">
        <f t="shared" si="63"/>
        <v>0</v>
      </c>
      <c r="AH51" s="77">
        <f t="shared" si="17"/>
        <v>0</v>
      </c>
      <c r="AI51" s="78">
        <f t="shared" si="18"/>
        <v>0</v>
      </c>
      <c r="AJ51" s="73">
        <f t="shared" si="19"/>
        <v>4.0183202778925349</v>
      </c>
    </row>
    <row r="52" spans="1:36" ht="15" x14ac:dyDescent="0.25">
      <c r="A52" s="38" t="s">
        <v>197</v>
      </c>
      <c r="B52" s="62" t="s">
        <v>21</v>
      </c>
      <c r="C52" s="62" t="s">
        <v>181</v>
      </c>
      <c r="D52" s="62"/>
      <c r="E52" s="63">
        <v>84</v>
      </c>
      <c r="F52" s="62">
        <v>23.6</v>
      </c>
      <c r="G52" s="64">
        <f t="shared" si="0"/>
        <v>0.29850002842890772</v>
      </c>
      <c r="H52" s="62">
        <v>48.25</v>
      </c>
      <c r="I52" s="64">
        <f t="shared" si="1"/>
        <v>1.0256324543417608</v>
      </c>
      <c r="J52" s="62">
        <v>71.8</v>
      </c>
      <c r="K52" s="64">
        <f t="shared" si="2"/>
        <v>0.81192213537817748</v>
      </c>
      <c r="L52" s="62">
        <v>23.15</v>
      </c>
      <c r="M52" s="64">
        <f t="shared" si="3"/>
        <v>0.84891282973161875</v>
      </c>
      <c r="N52" s="62">
        <v>248.2</v>
      </c>
      <c r="O52" s="64">
        <f t="shared" si="4"/>
        <v>1.398821618746473</v>
      </c>
      <c r="P52" s="62">
        <v>43.7</v>
      </c>
      <c r="Q52" s="64">
        <f t="shared" si="5"/>
        <v>-0.65054296796995614</v>
      </c>
      <c r="R52" s="62">
        <v>108</v>
      </c>
      <c r="S52" s="64">
        <f t="shared" si="6"/>
        <v>0.91832624393262552</v>
      </c>
      <c r="T52" s="62">
        <v>36.900000000000006</v>
      </c>
      <c r="U52" s="64">
        <f t="shared" si="7"/>
        <v>-2.4718268614503367E-4</v>
      </c>
      <c r="V52" s="97">
        <v>9.5084609186140215E-2</v>
      </c>
      <c r="W52" s="62">
        <v>24.8</v>
      </c>
      <c r="X52" s="74">
        <f t="shared" si="8"/>
        <v>0</v>
      </c>
      <c r="Y52" s="75">
        <f t="shared" si="9"/>
        <v>0</v>
      </c>
      <c r="Z52" s="75">
        <f t="shared" si="10"/>
        <v>0</v>
      </c>
      <c r="AA52" s="75">
        <f t="shared" si="11"/>
        <v>0</v>
      </c>
      <c r="AB52" s="75">
        <f t="shared" si="12"/>
        <v>0</v>
      </c>
      <c r="AC52" s="75">
        <f t="shared" si="13"/>
        <v>0</v>
      </c>
      <c r="AD52" s="75">
        <f t="shared" si="14"/>
        <v>0</v>
      </c>
      <c r="AE52" s="75">
        <f t="shared" si="15"/>
        <v>0</v>
      </c>
      <c r="AF52" s="75">
        <f t="shared" ref="AF52:AG52" si="64">IF(V$3="Yes",V52*V$4,0)</f>
        <v>0</v>
      </c>
      <c r="AG52" s="76">
        <f t="shared" si="64"/>
        <v>0</v>
      </c>
      <c r="AH52" s="77">
        <f t="shared" si="17"/>
        <v>0</v>
      </c>
      <c r="AI52" s="78">
        <f t="shared" si="18"/>
        <v>0</v>
      </c>
      <c r="AJ52" s="73">
        <f t="shared" si="19"/>
        <v>3.9276131654312159</v>
      </c>
    </row>
    <row r="53" spans="1:36" ht="15" x14ac:dyDescent="0.25">
      <c r="A53" s="38" t="s">
        <v>220</v>
      </c>
      <c r="B53" s="62" t="s">
        <v>53</v>
      </c>
      <c r="C53" s="62" t="s">
        <v>191</v>
      </c>
      <c r="D53" s="62"/>
      <c r="E53" s="63">
        <v>84</v>
      </c>
      <c r="F53" s="62">
        <v>35.799999999999997</v>
      </c>
      <c r="G53" s="64">
        <f t="shared" si="0"/>
        <v>1.4518782148163754</v>
      </c>
      <c r="H53" s="62">
        <v>55.3</v>
      </c>
      <c r="I53" s="64">
        <f t="shared" si="1"/>
        <v>1.5256636619756645</v>
      </c>
      <c r="J53" s="62">
        <v>91.1</v>
      </c>
      <c r="K53" s="64">
        <f t="shared" si="2"/>
        <v>1.7039281654047749</v>
      </c>
      <c r="L53" s="62">
        <v>29.25</v>
      </c>
      <c r="M53" s="64">
        <f t="shared" si="3"/>
        <v>1.4319337041649369</v>
      </c>
      <c r="N53" s="62">
        <v>246.4</v>
      </c>
      <c r="O53" s="64">
        <f t="shared" si="4"/>
        <v>1.365688010337653</v>
      </c>
      <c r="P53" s="62">
        <v>13.350000000000001</v>
      </c>
      <c r="Q53" s="64">
        <f t="shared" si="5"/>
        <v>-1.1545275647255986</v>
      </c>
      <c r="R53" s="62">
        <v>14.95</v>
      </c>
      <c r="S53" s="64">
        <f t="shared" si="6"/>
        <v>-1.2204447908369467</v>
      </c>
      <c r="T53" s="62">
        <v>18.55</v>
      </c>
      <c r="U53" s="64">
        <f t="shared" si="7"/>
        <v>-0.87979344827462247</v>
      </c>
      <c r="V53" s="97">
        <v>0.14529220779220778</v>
      </c>
      <c r="W53" s="62">
        <v>19.899999999999999</v>
      </c>
      <c r="X53" s="74">
        <f t="shared" si="8"/>
        <v>0</v>
      </c>
      <c r="Y53" s="75">
        <f t="shared" si="9"/>
        <v>0</v>
      </c>
      <c r="Z53" s="75">
        <f t="shared" si="10"/>
        <v>0</v>
      </c>
      <c r="AA53" s="75">
        <f t="shared" si="11"/>
        <v>0</v>
      </c>
      <c r="AB53" s="75">
        <f t="shared" si="12"/>
        <v>0</v>
      </c>
      <c r="AC53" s="75">
        <f t="shared" si="13"/>
        <v>0</v>
      </c>
      <c r="AD53" s="75">
        <f t="shared" si="14"/>
        <v>0</v>
      </c>
      <c r="AE53" s="75">
        <f t="shared" si="15"/>
        <v>0</v>
      </c>
      <c r="AF53" s="75">
        <f t="shared" ref="AF53:AG53" si="65">IF(V$3="Yes",V53*V$4,0)</f>
        <v>0</v>
      </c>
      <c r="AG53" s="76">
        <f t="shared" si="65"/>
        <v>0</v>
      </c>
      <c r="AH53" s="77">
        <f t="shared" si="17"/>
        <v>0</v>
      </c>
      <c r="AI53" s="78">
        <f t="shared" si="18"/>
        <v>0</v>
      </c>
      <c r="AJ53" s="73">
        <f t="shared" si="19"/>
        <v>3.9260696631864702</v>
      </c>
    </row>
    <row r="54" spans="1:36" ht="15" x14ac:dyDescent="0.25">
      <c r="A54" s="38" t="s">
        <v>227</v>
      </c>
      <c r="B54" s="62" t="s">
        <v>45</v>
      </c>
      <c r="C54" s="62" t="s">
        <v>181</v>
      </c>
      <c r="D54" s="62"/>
      <c r="E54" s="63">
        <v>84</v>
      </c>
      <c r="F54" s="62">
        <v>16.850000000000001</v>
      </c>
      <c r="G54" s="64">
        <f t="shared" si="0"/>
        <v>-0.33963954190842027</v>
      </c>
      <c r="H54" s="62">
        <v>50.099999999999994</v>
      </c>
      <c r="I54" s="64">
        <f t="shared" si="1"/>
        <v>1.1568463173378907</v>
      </c>
      <c r="J54" s="62">
        <v>66.949999999999989</v>
      </c>
      <c r="K54" s="64">
        <f t="shared" si="2"/>
        <v>0.5877651796461052</v>
      </c>
      <c r="L54" s="62">
        <v>28.200000000000003</v>
      </c>
      <c r="M54" s="64">
        <f t="shared" si="3"/>
        <v>1.3315776520083826</v>
      </c>
      <c r="N54" s="62">
        <v>225.15</v>
      </c>
      <c r="O54" s="64">
        <f t="shared" si="4"/>
        <v>0.9745273555112931</v>
      </c>
      <c r="P54" s="62">
        <v>39.049999999999997</v>
      </c>
      <c r="Q54" s="64">
        <f t="shared" si="5"/>
        <v>-0.72775971837897557</v>
      </c>
      <c r="R54" s="62">
        <v>132.9</v>
      </c>
      <c r="S54" s="64">
        <f t="shared" si="6"/>
        <v>1.490657235504494</v>
      </c>
      <c r="T54" s="62">
        <v>38</v>
      </c>
      <c r="U54" s="64">
        <f t="shared" si="7"/>
        <v>5.2477661572564727E-2</v>
      </c>
      <c r="V54" s="97">
        <v>7.4838996224739066E-2</v>
      </c>
      <c r="W54" s="62">
        <v>24.675000000000001</v>
      </c>
      <c r="X54" s="74">
        <f t="shared" si="8"/>
        <v>0</v>
      </c>
      <c r="Y54" s="75">
        <f t="shared" si="9"/>
        <v>0</v>
      </c>
      <c r="Z54" s="75">
        <f t="shared" si="10"/>
        <v>0</v>
      </c>
      <c r="AA54" s="75">
        <f t="shared" si="11"/>
        <v>0</v>
      </c>
      <c r="AB54" s="75">
        <f t="shared" si="12"/>
        <v>0</v>
      </c>
      <c r="AC54" s="75">
        <f t="shared" si="13"/>
        <v>0</v>
      </c>
      <c r="AD54" s="75">
        <f t="shared" si="14"/>
        <v>0</v>
      </c>
      <c r="AE54" s="75">
        <f t="shared" si="15"/>
        <v>0</v>
      </c>
      <c r="AF54" s="75">
        <f t="shared" ref="AF54:AG54" si="66">IF(V$3="Yes",V54*V$4,0)</f>
        <v>0</v>
      </c>
      <c r="AG54" s="76">
        <f t="shared" si="66"/>
        <v>0</v>
      </c>
      <c r="AH54" s="77">
        <f t="shared" si="17"/>
        <v>0</v>
      </c>
      <c r="AI54" s="78">
        <f t="shared" si="18"/>
        <v>0</v>
      </c>
      <c r="AJ54" s="73">
        <f t="shared" si="19"/>
        <v>3.909113359372109</v>
      </c>
    </row>
    <row r="55" spans="1:36" ht="15" x14ac:dyDescent="0.25">
      <c r="A55" s="38" t="s">
        <v>207</v>
      </c>
      <c r="B55" s="62" t="s">
        <v>32</v>
      </c>
      <c r="C55" s="62" t="s">
        <v>186</v>
      </c>
      <c r="D55" s="62"/>
      <c r="E55" s="63">
        <v>84</v>
      </c>
      <c r="F55" s="62">
        <v>28.5</v>
      </c>
      <c r="G55" s="64">
        <f t="shared" si="0"/>
        <v>0.76174208689600542</v>
      </c>
      <c r="H55" s="62">
        <v>63.9</v>
      </c>
      <c r="I55" s="64">
        <f t="shared" si="1"/>
        <v>2.1356308088765963</v>
      </c>
      <c r="J55" s="62">
        <v>92.35</v>
      </c>
      <c r="K55" s="64">
        <f t="shared" si="2"/>
        <v>1.7617005766759273</v>
      </c>
      <c r="L55" s="62">
        <v>29.9</v>
      </c>
      <c r="M55" s="64">
        <f t="shared" si="3"/>
        <v>1.4940588793094705</v>
      </c>
      <c r="N55" s="62">
        <v>229.9</v>
      </c>
      <c r="O55" s="64">
        <f t="shared" si="4"/>
        <v>1.0619632665901262</v>
      </c>
      <c r="P55" s="62">
        <v>12</v>
      </c>
      <c r="Q55" s="64">
        <f t="shared" si="5"/>
        <v>-1.1769453309733786</v>
      </c>
      <c r="R55" s="62">
        <v>31.450000000000003</v>
      </c>
      <c r="S55" s="64">
        <f t="shared" si="6"/>
        <v>-0.84118931449414236</v>
      </c>
      <c r="T55" s="62">
        <v>32.6</v>
      </c>
      <c r="U55" s="64">
        <f t="shared" si="7"/>
        <v>-0.20635339206110154</v>
      </c>
      <c r="V55" s="97">
        <v>0.12396694214876033</v>
      </c>
      <c r="W55" s="62">
        <v>19.05</v>
      </c>
      <c r="X55" s="74">
        <f t="shared" si="8"/>
        <v>0</v>
      </c>
      <c r="Y55" s="75">
        <f t="shared" si="9"/>
        <v>0</v>
      </c>
      <c r="Z55" s="75">
        <f t="shared" si="10"/>
        <v>0</v>
      </c>
      <c r="AA55" s="75">
        <f t="shared" si="11"/>
        <v>0</v>
      </c>
      <c r="AB55" s="75">
        <f t="shared" si="12"/>
        <v>0</v>
      </c>
      <c r="AC55" s="75">
        <f t="shared" si="13"/>
        <v>0</v>
      </c>
      <c r="AD55" s="75">
        <f t="shared" si="14"/>
        <v>0</v>
      </c>
      <c r="AE55" s="75">
        <f t="shared" si="15"/>
        <v>0</v>
      </c>
      <c r="AF55" s="75">
        <f t="shared" ref="AF55:AG55" si="67">IF(V$3="Yes",V55*V$4,0)</f>
        <v>0</v>
      </c>
      <c r="AG55" s="76">
        <f t="shared" si="67"/>
        <v>0</v>
      </c>
      <c r="AH55" s="77">
        <f t="shared" si="17"/>
        <v>0</v>
      </c>
      <c r="AI55" s="78">
        <f t="shared" si="18"/>
        <v>0</v>
      </c>
      <c r="AJ55" s="73">
        <f t="shared" si="19"/>
        <v>3.862653957371978</v>
      </c>
    </row>
    <row r="56" spans="1:36" ht="15" x14ac:dyDescent="0.25">
      <c r="A56" s="38" t="s">
        <v>261</v>
      </c>
      <c r="B56" s="62" t="s">
        <v>41</v>
      </c>
      <c r="C56" s="62" t="s">
        <v>186</v>
      </c>
      <c r="D56" s="62"/>
      <c r="E56" s="63">
        <v>84</v>
      </c>
      <c r="F56" s="62">
        <v>27.85</v>
      </c>
      <c r="G56" s="64">
        <f t="shared" si="0"/>
        <v>0.70029160975241123</v>
      </c>
      <c r="H56" s="62">
        <v>44.4</v>
      </c>
      <c r="I56" s="64">
        <f t="shared" si="1"/>
        <v>0.75256576648494822</v>
      </c>
      <c r="J56" s="62">
        <v>72.25</v>
      </c>
      <c r="K56" s="64">
        <f t="shared" si="2"/>
        <v>0.83272020343579323</v>
      </c>
      <c r="L56" s="62">
        <v>26.15</v>
      </c>
      <c r="M56" s="64">
        <f t="shared" si="3"/>
        <v>1.1356444073217753</v>
      </c>
      <c r="N56" s="62">
        <v>184.85</v>
      </c>
      <c r="O56" s="64">
        <f t="shared" si="4"/>
        <v>0.23270267835824499</v>
      </c>
      <c r="P56" s="62">
        <v>127.35</v>
      </c>
      <c r="Q56" s="64">
        <f t="shared" si="5"/>
        <v>0.73852825175358516</v>
      </c>
      <c r="R56" s="62">
        <v>74.5</v>
      </c>
      <c r="S56" s="64">
        <f t="shared" si="6"/>
        <v>0.14832270105481049</v>
      </c>
      <c r="T56" s="62">
        <v>51.900000000000006</v>
      </c>
      <c r="U56" s="64">
        <f t="shared" si="7"/>
        <v>0.71872796629626179</v>
      </c>
      <c r="V56" s="97">
        <v>0.15066269948606981</v>
      </c>
      <c r="W56" s="62">
        <v>18.55</v>
      </c>
      <c r="X56" s="74">
        <f t="shared" si="8"/>
        <v>0</v>
      </c>
      <c r="Y56" s="75">
        <f t="shared" si="9"/>
        <v>0</v>
      </c>
      <c r="Z56" s="75">
        <f t="shared" si="10"/>
        <v>0</v>
      </c>
      <c r="AA56" s="75">
        <f t="shared" si="11"/>
        <v>0</v>
      </c>
      <c r="AB56" s="75">
        <f t="shared" si="12"/>
        <v>0</v>
      </c>
      <c r="AC56" s="75">
        <f t="shared" si="13"/>
        <v>0</v>
      </c>
      <c r="AD56" s="75">
        <f t="shared" si="14"/>
        <v>0</v>
      </c>
      <c r="AE56" s="75">
        <f t="shared" si="15"/>
        <v>0</v>
      </c>
      <c r="AF56" s="75">
        <f t="shared" ref="AF56:AG56" si="68">IF(V$3="Yes",V56*V$4,0)</f>
        <v>0</v>
      </c>
      <c r="AG56" s="76">
        <f t="shared" si="68"/>
        <v>0</v>
      </c>
      <c r="AH56" s="77">
        <f t="shared" si="17"/>
        <v>0</v>
      </c>
      <c r="AI56" s="78">
        <f t="shared" si="18"/>
        <v>0</v>
      </c>
      <c r="AJ56" s="73">
        <f t="shared" si="19"/>
        <v>3.8029639211523545</v>
      </c>
    </row>
    <row r="57" spans="1:36" ht="15" x14ac:dyDescent="0.25">
      <c r="A57" s="38" t="s">
        <v>218</v>
      </c>
      <c r="B57" s="62" t="s">
        <v>74</v>
      </c>
      <c r="C57" s="62" t="s">
        <v>186</v>
      </c>
      <c r="D57" s="62"/>
      <c r="E57" s="63">
        <v>84</v>
      </c>
      <c r="F57" s="62">
        <v>36.85</v>
      </c>
      <c r="G57" s="64">
        <f t="shared" si="0"/>
        <v>1.5511443702021819</v>
      </c>
      <c r="H57" s="62">
        <v>39.349999999999994</v>
      </c>
      <c r="I57" s="64">
        <f t="shared" si="1"/>
        <v>0.3943873837117261</v>
      </c>
      <c r="J57" s="62">
        <v>76.2</v>
      </c>
      <c r="K57" s="64">
        <f t="shared" si="2"/>
        <v>1.0152810230526352</v>
      </c>
      <c r="L57" s="62">
        <v>23.5</v>
      </c>
      <c r="M57" s="64">
        <f t="shared" si="3"/>
        <v>0.88236484711713714</v>
      </c>
      <c r="N57" s="62">
        <v>267.7</v>
      </c>
      <c r="O57" s="64">
        <f t="shared" si="4"/>
        <v>1.7577690431753672</v>
      </c>
      <c r="P57" s="62">
        <v>39.15</v>
      </c>
      <c r="Q57" s="64">
        <f t="shared" si="5"/>
        <v>-0.72609914310136225</v>
      </c>
      <c r="R57" s="62">
        <v>40.549999999999997</v>
      </c>
      <c r="S57" s="64">
        <f t="shared" si="6"/>
        <v>-0.63202417299598967</v>
      </c>
      <c r="T57" s="62">
        <v>26.5</v>
      </c>
      <c r="U57" s="64">
        <f t="shared" si="7"/>
        <v>-0.49873661931394714</v>
      </c>
      <c r="V57" s="97">
        <v>0.13765409039970117</v>
      </c>
      <c r="W57" s="62">
        <v>18.55</v>
      </c>
      <c r="X57" s="74">
        <f t="shared" si="8"/>
        <v>0</v>
      </c>
      <c r="Y57" s="75">
        <f t="shared" si="9"/>
        <v>0</v>
      </c>
      <c r="Z57" s="75">
        <f t="shared" si="10"/>
        <v>0</v>
      </c>
      <c r="AA57" s="75">
        <f t="shared" si="11"/>
        <v>0</v>
      </c>
      <c r="AB57" s="75">
        <f t="shared" si="12"/>
        <v>0</v>
      </c>
      <c r="AC57" s="75">
        <f t="shared" si="13"/>
        <v>0</v>
      </c>
      <c r="AD57" s="75">
        <f t="shared" si="14"/>
        <v>0</v>
      </c>
      <c r="AE57" s="75">
        <f t="shared" si="15"/>
        <v>0</v>
      </c>
      <c r="AF57" s="75">
        <f t="shared" ref="AF57:AG57" si="69">IF(V$3="Yes",V57*V$4,0)</f>
        <v>0</v>
      </c>
      <c r="AG57" s="76">
        <f t="shared" si="69"/>
        <v>0</v>
      </c>
      <c r="AH57" s="77">
        <f t="shared" si="17"/>
        <v>0</v>
      </c>
      <c r="AI57" s="78">
        <f t="shared" si="18"/>
        <v>0</v>
      </c>
      <c r="AJ57" s="73">
        <f t="shared" si="19"/>
        <v>3.6067055814507274</v>
      </c>
    </row>
    <row r="58" spans="1:36" ht="15" x14ac:dyDescent="0.25">
      <c r="A58" s="38" t="s">
        <v>240</v>
      </c>
      <c r="B58" s="62" t="s">
        <v>72</v>
      </c>
      <c r="C58" s="62" t="s">
        <v>153</v>
      </c>
      <c r="D58" s="62"/>
      <c r="E58" s="63">
        <v>84</v>
      </c>
      <c r="F58" s="62">
        <v>31.75</v>
      </c>
      <c r="G58" s="64">
        <f t="shared" si="0"/>
        <v>1.068994472613978</v>
      </c>
      <c r="H58" s="62">
        <v>51.8</v>
      </c>
      <c r="I58" s="64">
        <f t="shared" si="1"/>
        <v>1.2774212184694709</v>
      </c>
      <c r="J58" s="62">
        <v>83.550000000000011</v>
      </c>
      <c r="K58" s="64">
        <f t="shared" si="2"/>
        <v>1.3549828013270135</v>
      </c>
      <c r="L58" s="62">
        <v>27.9</v>
      </c>
      <c r="M58" s="64">
        <f t="shared" si="3"/>
        <v>1.3029044942493666</v>
      </c>
      <c r="N58" s="62">
        <v>217.1</v>
      </c>
      <c r="O58" s="64">
        <f t="shared" si="4"/>
        <v>0.82634649568295493</v>
      </c>
      <c r="P58" s="62">
        <v>64.25</v>
      </c>
      <c r="Q58" s="64">
        <f t="shared" si="5"/>
        <v>-0.30929474842041921</v>
      </c>
      <c r="R58" s="62">
        <v>26.35</v>
      </c>
      <c r="S58" s="64">
        <f t="shared" si="6"/>
        <v>-0.95841373445464551</v>
      </c>
      <c r="T58" s="62">
        <v>45</v>
      </c>
      <c r="U58" s="64">
        <f t="shared" si="7"/>
        <v>0.3879993977643546</v>
      </c>
      <c r="V58" s="97">
        <v>0.146245969599263</v>
      </c>
      <c r="W58" s="62">
        <v>19.925000000000001</v>
      </c>
      <c r="X58" s="74">
        <f t="shared" si="8"/>
        <v>0</v>
      </c>
      <c r="Y58" s="75">
        <f t="shared" si="9"/>
        <v>0</v>
      </c>
      <c r="Z58" s="75">
        <f t="shared" si="10"/>
        <v>0</v>
      </c>
      <c r="AA58" s="75">
        <f t="shared" si="11"/>
        <v>0</v>
      </c>
      <c r="AB58" s="75">
        <f t="shared" si="12"/>
        <v>0</v>
      </c>
      <c r="AC58" s="75">
        <f t="shared" si="13"/>
        <v>0</v>
      </c>
      <c r="AD58" s="75">
        <f t="shared" si="14"/>
        <v>0</v>
      </c>
      <c r="AE58" s="75">
        <f t="shared" si="15"/>
        <v>0</v>
      </c>
      <c r="AF58" s="75">
        <f t="shared" ref="AF58:AG58" si="70">IF(V$3="Yes",V58*V$4,0)</f>
        <v>0</v>
      </c>
      <c r="AG58" s="76">
        <f t="shared" si="70"/>
        <v>0</v>
      </c>
      <c r="AH58" s="77">
        <f t="shared" si="17"/>
        <v>0</v>
      </c>
      <c r="AI58" s="78">
        <f t="shared" si="18"/>
        <v>0</v>
      </c>
      <c r="AJ58" s="73">
        <f t="shared" si="19"/>
        <v>3.5719189431145466</v>
      </c>
    </row>
    <row r="59" spans="1:36" ht="15" x14ac:dyDescent="0.25">
      <c r="A59" s="38" t="s">
        <v>245</v>
      </c>
      <c r="B59" s="62" t="s">
        <v>81</v>
      </c>
      <c r="C59" s="62" t="s">
        <v>179</v>
      </c>
      <c r="D59" s="62"/>
      <c r="E59" s="63">
        <v>84</v>
      </c>
      <c r="F59" s="62">
        <v>33.549999999999997</v>
      </c>
      <c r="G59" s="64">
        <f t="shared" si="0"/>
        <v>1.2391650247039321</v>
      </c>
      <c r="H59" s="62">
        <v>40.75</v>
      </c>
      <c r="I59" s="64">
        <f t="shared" si="1"/>
        <v>0.493684361114204</v>
      </c>
      <c r="J59" s="62">
        <v>74.349999999999994</v>
      </c>
      <c r="K59" s="64">
        <f t="shared" si="2"/>
        <v>0.92977785437132887</v>
      </c>
      <c r="L59" s="62">
        <v>27</v>
      </c>
      <c r="M59" s="64">
        <f t="shared" si="3"/>
        <v>1.2168850209723199</v>
      </c>
      <c r="N59" s="62">
        <v>216.45</v>
      </c>
      <c r="O59" s="64">
        <f t="shared" si="4"/>
        <v>0.81438158153532503</v>
      </c>
      <c r="P59" s="62">
        <v>45.35</v>
      </c>
      <c r="Q59" s="64">
        <f t="shared" si="5"/>
        <v>-0.6231434758893365</v>
      </c>
      <c r="R59" s="62">
        <v>73.650000000000006</v>
      </c>
      <c r="S59" s="64">
        <f t="shared" si="6"/>
        <v>0.12878529772806055</v>
      </c>
      <c r="T59" s="62">
        <v>24.5</v>
      </c>
      <c r="U59" s="64">
        <f t="shared" si="7"/>
        <v>-0.59459997251160113</v>
      </c>
      <c r="V59" s="97">
        <v>0.15500115500115499</v>
      </c>
      <c r="W59" s="62">
        <v>19.850000000000001</v>
      </c>
      <c r="X59" s="74">
        <f t="shared" si="8"/>
        <v>0</v>
      </c>
      <c r="Y59" s="75">
        <f t="shared" si="9"/>
        <v>0</v>
      </c>
      <c r="Z59" s="75">
        <f t="shared" si="10"/>
        <v>0</v>
      </c>
      <c r="AA59" s="75">
        <f t="shared" si="11"/>
        <v>0</v>
      </c>
      <c r="AB59" s="75">
        <f t="shared" si="12"/>
        <v>0</v>
      </c>
      <c r="AC59" s="75">
        <f t="shared" si="13"/>
        <v>0</v>
      </c>
      <c r="AD59" s="75">
        <f t="shared" si="14"/>
        <v>0</v>
      </c>
      <c r="AE59" s="75">
        <f t="shared" si="15"/>
        <v>0</v>
      </c>
      <c r="AF59" s="75">
        <f t="shared" ref="AF59:AG59" si="71">IF(V$3="Yes",V59*V$4,0)</f>
        <v>0</v>
      </c>
      <c r="AG59" s="76">
        <f t="shared" si="71"/>
        <v>0</v>
      </c>
      <c r="AH59" s="77">
        <f t="shared" si="17"/>
        <v>0</v>
      </c>
      <c r="AI59" s="78">
        <f t="shared" si="18"/>
        <v>0</v>
      </c>
      <c r="AJ59" s="73">
        <f t="shared" si="19"/>
        <v>3.5647986325482579</v>
      </c>
    </row>
    <row r="60" spans="1:36" ht="15" x14ac:dyDescent="0.25">
      <c r="A60" s="38" t="s">
        <v>246</v>
      </c>
      <c r="B60" s="62" t="s">
        <v>21</v>
      </c>
      <c r="C60" s="62" t="s">
        <v>153</v>
      </c>
      <c r="D60" s="62"/>
      <c r="E60" s="63">
        <v>84</v>
      </c>
      <c r="F60" s="62">
        <v>37.450000000000003</v>
      </c>
      <c r="G60" s="64">
        <f t="shared" si="0"/>
        <v>1.6078678875655001</v>
      </c>
      <c r="H60" s="62">
        <v>34.700000000000003</v>
      </c>
      <c r="I60" s="64">
        <f t="shared" si="1"/>
        <v>6.4579565910641554E-2</v>
      </c>
      <c r="J60" s="62">
        <v>72.099999999999994</v>
      </c>
      <c r="K60" s="64">
        <f t="shared" si="2"/>
        <v>0.82578751408325424</v>
      </c>
      <c r="L60" s="62">
        <v>20</v>
      </c>
      <c r="M60" s="64">
        <f t="shared" si="3"/>
        <v>0.54784467326195452</v>
      </c>
      <c r="N60" s="62">
        <v>266.14999999999998</v>
      </c>
      <c r="O60" s="64">
        <f t="shared" si="4"/>
        <v>1.7292373248233273</v>
      </c>
      <c r="P60" s="62">
        <v>71.099999999999994</v>
      </c>
      <c r="Q60" s="64">
        <f t="shared" si="5"/>
        <v>-0.19554534190390696</v>
      </c>
      <c r="R60" s="62">
        <v>43.8</v>
      </c>
      <c r="S60" s="64">
        <f t="shared" si="6"/>
        <v>-0.55732233674664955</v>
      </c>
      <c r="T60" s="62">
        <v>36.5</v>
      </c>
      <c r="U60" s="64">
        <f t="shared" si="7"/>
        <v>-1.9419853325675984E-2</v>
      </c>
      <c r="V60" s="97">
        <v>0.14071012586887097</v>
      </c>
      <c r="W60" s="62">
        <v>20.7</v>
      </c>
      <c r="X60" s="74">
        <f t="shared" si="8"/>
        <v>0</v>
      </c>
      <c r="Y60" s="75">
        <f t="shared" si="9"/>
        <v>0</v>
      </c>
      <c r="Z60" s="75">
        <f t="shared" si="10"/>
        <v>0</v>
      </c>
      <c r="AA60" s="75">
        <f t="shared" si="11"/>
        <v>0</v>
      </c>
      <c r="AB60" s="75">
        <f t="shared" si="12"/>
        <v>0</v>
      </c>
      <c r="AC60" s="75">
        <f t="shared" si="13"/>
        <v>0</v>
      </c>
      <c r="AD60" s="75">
        <f t="shared" si="14"/>
        <v>0</v>
      </c>
      <c r="AE60" s="75">
        <f t="shared" si="15"/>
        <v>0</v>
      </c>
      <c r="AF60" s="75">
        <f t="shared" ref="AF60:AG60" si="72">IF(V$3="Yes",V60*V$4,0)</f>
        <v>0</v>
      </c>
      <c r="AG60" s="76">
        <f t="shared" si="72"/>
        <v>0</v>
      </c>
      <c r="AH60" s="77">
        <f t="shared" si="17"/>
        <v>0</v>
      </c>
      <c r="AI60" s="78">
        <f t="shared" si="18"/>
        <v>0</v>
      </c>
      <c r="AJ60" s="73">
        <f t="shared" si="19"/>
        <v>3.4875197968586691</v>
      </c>
    </row>
    <row r="61" spans="1:36" ht="15" x14ac:dyDescent="0.25">
      <c r="A61" s="38" t="s">
        <v>222</v>
      </c>
      <c r="B61" s="62" t="s">
        <v>37</v>
      </c>
      <c r="C61" s="62" t="s">
        <v>181</v>
      </c>
      <c r="D61" s="62"/>
      <c r="E61" s="63">
        <v>84</v>
      </c>
      <c r="F61" s="62">
        <v>15.75</v>
      </c>
      <c r="G61" s="64">
        <f t="shared" si="0"/>
        <v>-0.44363265707450361</v>
      </c>
      <c r="H61" s="62">
        <v>50.05</v>
      </c>
      <c r="I61" s="64">
        <f t="shared" si="1"/>
        <v>1.1532999967163746</v>
      </c>
      <c r="J61" s="62">
        <v>65.800000000000011</v>
      </c>
      <c r="K61" s="64">
        <f t="shared" si="2"/>
        <v>0.53461456127664575</v>
      </c>
      <c r="L61" s="62">
        <v>26.799999999999997</v>
      </c>
      <c r="M61" s="64">
        <f t="shared" si="3"/>
        <v>1.1977695824663093</v>
      </c>
      <c r="N61" s="62">
        <v>190.89999999999998</v>
      </c>
      <c r="O61" s="64">
        <f t="shared" si="4"/>
        <v>0.34406841773233737</v>
      </c>
      <c r="P61" s="62">
        <v>37.200000000000003</v>
      </c>
      <c r="Q61" s="64">
        <f t="shared" si="5"/>
        <v>-0.75848036101482197</v>
      </c>
      <c r="R61" s="62">
        <v>157</v>
      </c>
      <c r="S61" s="64">
        <f t="shared" si="6"/>
        <v>2.0446000827688322</v>
      </c>
      <c r="T61" s="62">
        <v>12.2</v>
      </c>
      <c r="U61" s="64">
        <f t="shared" si="7"/>
        <v>-1.1841595946771748</v>
      </c>
      <c r="V61" s="97">
        <v>8.2503928758512327E-2</v>
      </c>
      <c r="W61" s="62">
        <v>24.7</v>
      </c>
      <c r="X61" s="74">
        <f t="shared" si="8"/>
        <v>0</v>
      </c>
      <c r="Y61" s="75">
        <f t="shared" si="9"/>
        <v>0</v>
      </c>
      <c r="Z61" s="75">
        <f t="shared" si="10"/>
        <v>0</v>
      </c>
      <c r="AA61" s="75">
        <f t="shared" si="11"/>
        <v>0</v>
      </c>
      <c r="AB61" s="75">
        <f t="shared" si="12"/>
        <v>0</v>
      </c>
      <c r="AC61" s="75">
        <f t="shared" si="13"/>
        <v>0</v>
      </c>
      <c r="AD61" s="75">
        <f t="shared" si="14"/>
        <v>0</v>
      </c>
      <c r="AE61" s="75">
        <f t="shared" si="15"/>
        <v>0</v>
      </c>
      <c r="AF61" s="75">
        <f t="shared" ref="AF61:AG61" si="73">IF(V$3="Yes",V61*V$4,0)</f>
        <v>0</v>
      </c>
      <c r="AG61" s="76">
        <f t="shared" si="73"/>
        <v>0</v>
      </c>
      <c r="AH61" s="77">
        <f t="shared" si="17"/>
        <v>0</v>
      </c>
      <c r="AI61" s="78">
        <f t="shared" si="18"/>
        <v>0</v>
      </c>
      <c r="AJ61" s="73">
        <f t="shared" si="19"/>
        <v>3.4844267819583075</v>
      </c>
    </row>
    <row r="62" spans="1:36" ht="15" x14ac:dyDescent="0.25">
      <c r="A62" s="38" t="s">
        <v>212</v>
      </c>
      <c r="B62" s="62" t="s">
        <v>23</v>
      </c>
      <c r="C62" s="62" t="s">
        <v>153</v>
      </c>
      <c r="D62" s="62"/>
      <c r="E62" s="63">
        <v>84</v>
      </c>
      <c r="F62" s="62">
        <v>36.1</v>
      </c>
      <c r="G62" s="64">
        <f t="shared" si="0"/>
        <v>1.4802399734980345</v>
      </c>
      <c r="H62" s="62">
        <v>54.85</v>
      </c>
      <c r="I62" s="64">
        <f t="shared" si="1"/>
        <v>1.4937467763820109</v>
      </c>
      <c r="J62" s="62">
        <v>90.9</v>
      </c>
      <c r="K62" s="64">
        <f t="shared" si="2"/>
        <v>1.6946845796013912</v>
      </c>
      <c r="L62" s="62">
        <v>22.85</v>
      </c>
      <c r="M62" s="64">
        <f t="shared" si="3"/>
        <v>0.82023967197260361</v>
      </c>
      <c r="N62" s="62">
        <v>187.85</v>
      </c>
      <c r="O62" s="64">
        <f t="shared" si="4"/>
        <v>0.28792535903961308</v>
      </c>
      <c r="P62" s="62">
        <v>46.85</v>
      </c>
      <c r="Q62" s="64">
        <f t="shared" si="5"/>
        <v>-0.59823484672513672</v>
      </c>
      <c r="R62" s="62">
        <v>53.45</v>
      </c>
      <c r="S62" s="64">
        <f t="shared" si="6"/>
        <v>-0.33551534603706984</v>
      </c>
      <c r="T62" s="62">
        <v>47.35</v>
      </c>
      <c r="U62" s="64">
        <f t="shared" si="7"/>
        <v>0.50063883777159823</v>
      </c>
      <c r="V62" s="97">
        <v>0.19217460739952091</v>
      </c>
      <c r="W62" s="62">
        <v>21</v>
      </c>
      <c r="X62" s="74">
        <f t="shared" si="8"/>
        <v>0</v>
      </c>
      <c r="Y62" s="75">
        <f t="shared" si="9"/>
        <v>0</v>
      </c>
      <c r="Z62" s="75">
        <f t="shared" si="10"/>
        <v>0</v>
      </c>
      <c r="AA62" s="75">
        <f t="shared" si="11"/>
        <v>0</v>
      </c>
      <c r="AB62" s="75">
        <f t="shared" si="12"/>
        <v>0</v>
      </c>
      <c r="AC62" s="75">
        <f t="shared" si="13"/>
        <v>0</v>
      </c>
      <c r="AD62" s="75">
        <f t="shared" si="14"/>
        <v>0</v>
      </c>
      <c r="AE62" s="75">
        <f t="shared" si="15"/>
        <v>0</v>
      </c>
      <c r="AF62" s="75">
        <f t="shared" ref="AF62:AG62" si="74">IF(V$3="Yes",V62*V$4,0)</f>
        <v>0</v>
      </c>
      <c r="AG62" s="76">
        <f t="shared" si="74"/>
        <v>0</v>
      </c>
      <c r="AH62" s="77">
        <f t="shared" si="17"/>
        <v>0</v>
      </c>
      <c r="AI62" s="78">
        <f t="shared" si="18"/>
        <v>0</v>
      </c>
      <c r="AJ62" s="73">
        <f t="shared" si="19"/>
        <v>3.47182457195334</v>
      </c>
    </row>
    <row r="63" spans="1:36" ht="15" x14ac:dyDescent="0.25">
      <c r="A63" s="38" t="s">
        <v>270</v>
      </c>
      <c r="B63" s="62" t="s">
        <v>37</v>
      </c>
      <c r="C63" s="62" t="s">
        <v>186</v>
      </c>
      <c r="D63" s="62"/>
      <c r="E63" s="63">
        <v>84</v>
      </c>
      <c r="F63" s="62">
        <v>30.45</v>
      </c>
      <c r="G63" s="64">
        <f t="shared" si="0"/>
        <v>0.94609351832678878</v>
      </c>
      <c r="H63" s="62">
        <v>42.2</v>
      </c>
      <c r="I63" s="64">
        <f t="shared" si="1"/>
        <v>0.59652765913819839</v>
      </c>
      <c r="J63" s="62">
        <v>72.55</v>
      </c>
      <c r="K63" s="64">
        <f t="shared" si="2"/>
        <v>0.84658558214086932</v>
      </c>
      <c r="L63" s="62">
        <v>29.6</v>
      </c>
      <c r="M63" s="64">
        <f t="shared" si="3"/>
        <v>1.4653857215504553</v>
      </c>
      <c r="N63" s="62">
        <v>189.5</v>
      </c>
      <c r="O63" s="64">
        <f t="shared" si="4"/>
        <v>0.31829783341436585</v>
      </c>
      <c r="P63" s="62">
        <v>128.44999999999999</v>
      </c>
      <c r="Q63" s="64">
        <f t="shared" si="5"/>
        <v>0.75679457980733156</v>
      </c>
      <c r="R63" s="62">
        <v>26.75</v>
      </c>
      <c r="S63" s="64">
        <f t="shared" si="6"/>
        <v>-0.94921966230088051</v>
      </c>
      <c r="T63" s="62">
        <v>32.950000000000003</v>
      </c>
      <c r="U63" s="64">
        <f t="shared" si="7"/>
        <v>-0.18957730525151212</v>
      </c>
      <c r="V63" s="97">
        <v>0.16068601583113457</v>
      </c>
      <c r="W63" s="62">
        <v>17.675000000000001</v>
      </c>
      <c r="X63" s="74">
        <f t="shared" si="8"/>
        <v>0</v>
      </c>
      <c r="Y63" s="75">
        <f t="shared" si="9"/>
        <v>0</v>
      </c>
      <c r="Z63" s="75">
        <f t="shared" si="10"/>
        <v>0</v>
      </c>
      <c r="AA63" s="75">
        <f t="shared" si="11"/>
        <v>0</v>
      </c>
      <c r="AB63" s="75">
        <f t="shared" si="12"/>
        <v>0</v>
      </c>
      <c r="AC63" s="75">
        <f t="shared" si="13"/>
        <v>0</v>
      </c>
      <c r="AD63" s="75">
        <f t="shared" si="14"/>
        <v>0</v>
      </c>
      <c r="AE63" s="75">
        <f t="shared" si="15"/>
        <v>0</v>
      </c>
      <c r="AF63" s="75">
        <f t="shared" ref="AF63:AG63" si="75">IF(V$3="Yes",V63*V$4,0)</f>
        <v>0</v>
      </c>
      <c r="AG63" s="76">
        <f t="shared" si="75"/>
        <v>0</v>
      </c>
      <c r="AH63" s="77">
        <f t="shared" si="17"/>
        <v>0</v>
      </c>
      <c r="AI63" s="78">
        <f t="shared" si="18"/>
        <v>0</v>
      </c>
      <c r="AJ63" s="73">
        <f t="shared" si="19"/>
        <v>3.3942700821733394</v>
      </c>
    </row>
    <row r="64" spans="1:36" ht="15" x14ac:dyDescent="0.25">
      <c r="A64" s="38" t="s">
        <v>260</v>
      </c>
      <c r="B64" s="62" t="s">
        <v>58</v>
      </c>
      <c r="C64" s="62" t="s">
        <v>153</v>
      </c>
      <c r="D64" s="62"/>
      <c r="E64" s="63">
        <v>84</v>
      </c>
      <c r="F64" s="62">
        <v>32.450000000000003</v>
      </c>
      <c r="G64" s="64">
        <f t="shared" si="0"/>
        <v>1.1351719095378494</v>
      </c>
      <c r="H64" s="62">
        <v>42.95</v>
      </c>
      <c r="I64" s="64">
        <f t="shared" si="1"/>
        <v>0.64972246846095438</v>
      </c>
      <c r="J64" s="62">
        <v>75.400000000000006</v>
      </c>
      <c r="K64" s="64">
        <f t="shared" si="2"/>
        <v>0.97830667983909736</v>
      </c>
      <c r="L64" s="62">
        <v>25.4</v>
      </c>
      <c r="M64" s="64">
        <f t="shared" si="3"/>
        <v>1.0639615129242361</v>
      </c>
      <c r="N64" s="62">
        <v>214.64999999999998</v>
      </c>
      <c r="O64" s="64">
        <f t="shared" si="4"/>
        <v>0.78124797312650329</v>
      </c>
      <c r="P64" s="62">
        <v>52.3</v>
      </c>
      <c r="Q64" s="64">
        <f t="shared" si="5"/>
        <v>-0.50773349409521074</v>
      </c>
      <c r="R64" s="62">
        <v>65.099999999999994</v>
      </c>
      <c r="S64" s="64">
        <f t="shared" si="6"/>
        <v>-6.7737994558665915E-2</v>
      </c>
      <c r="T64" s="62">
        <v>24.15</v>
      </c>
      <c r="U64" s="64">
        <f t="shared" si="7"/>
        <v>-0.61137605932119077</v>
      </c>
      <c r="V64" s="97">
        <v>0.15117633356627069</v>
      </c>
      <c r="W64" s="62">
        <v>20.574999999999999</v>
      </c>
      <c r="X64" s="74">
        <f t="shared" si="8"/>
        <v>0</v>
      </c>
      <c r="Y64" s="75">
        <f t="shared" si="9"/>
        <v>0</v>
      </c>
      <c r="Z64" s="75">
        <f t="shared" si="10"/>
        <v>0</v>
      </c>
      <c r="AA64" s="75">
        <f t="shared" si="11"/>
        <v>0</v>
      </c>
      <c r="AB64" s="75">
        <f t="shared" si="12"/>
        <v>0</v>
      </c>
      <c r="AC64" s="75">
        <f t="shared" si="13"/>
        <v>0</v>
      </c>
      <c r="AD64" s="75">
        <f t="shared" si="14"/>
        <v>0</v>
      </c>
      <c r="AE64" s="75">
        <f t="shared" si="15"/>
        <v>0</v>
      </c>
      <c r="AF64" s="75">
        <f t="shared" ref="AF64:AG64" si="76">IF(V$3="Yes",V64*V$4,0)</f>
        <v>0</v>
      </c>
      <c r="AG64" s="76">
        <f t="shared" si="76"/>
        <v>0</v>
      </c>
      <c r="AH64" s="77">
        <f t="shared" si="17"/>
        <v>0</v>
      </c>
      <c r="AI64" s="78">
        <f t="shared" si="18"/>
        <v>0</v>
      </c>
      <c r="AJ64" s="73">
        <f t="shared" si="19"/>
        <v>3.3320928665072631</v>
      </c>
    </row>
    <row r="65" spans="1:36" ht="15" x14ac:dyDescent="0.25">
      <c r="A65" s="38" t="s">
        <v>251</v>
      </c>
      <c r="B65" s="62" t="s">
        <v>39</v>
      </c>
      <c r="C65" s="62" t="s">
        <v>153</v>
      </c>
      <c r="D65" s="62"/>
      <c r="E65" s="63">
        <v>84</v>
      </c>
      <c r="F65" s="62">
        <v>31.7</v>
      </c>
      <c r="G65" s="64">
        <f t="shared" si="0"/>
        <v>1.0642675128337018</v>
      </c>
      <c r="H65" s="62">
        <v>36.5</v>
      </c>
      <c r="I65" s="64">
        <f t="shared" si="1"/>
        <v>0.1922471082852549</v>
      </c>
      <c r="J65" s="62">
        <v>68.2</v>
      </c>
      <c r="K65" s="64">
        <f t="shared" si="2"/>
        <v>0.64553759091725815</v>
      </c>
      <c r="L65" s="62">
        <v>17</v>
      </c>
      <c r="M65" s="64">
        <f t="shared" si="3"/>
        <v>0.26111309567179825</v>
      </c>
      <c r="N65" s="62">
        <v>237.8</v>
      </c>
      <c r="O65" s="64">
        <f t="shared" si="4"/>
        <v>1.2073829923843966</v>
      </c>
      <c r="P65" s="62">
        <v>134.80000000000001</v>
      </c>
      <c r="Q65" s="64">
        <f t="shared" si="5"/>
        <v>0.86224110993577796</v>
      </c>
      <c r="R65" s="62">
        <v>53.25</v>
      </c>
      <c r="S65" s="64">
        <f t="shared" si="6"/>
        <v>-0.3401123821139525</v>
      </c>
      <c r="T65" s="62">
        <v>34.099999999999994</v>
      </c>
      <c r="U65" s="64">
        <f t="shared" si="7"/>
        <v>-0.13445587716286134</v>
      </c>
      <c r="V65" s="97">
        <v>0.13330529857022708</v>
      </c>
      <c r="W65" s="62">
        <v>19.149999999999999</v>
      </c>
      <c r="X65" s="74">
        <f t="shared" si="8"/>
        <v>0</v>
      </c>
      <c r="Y65" s="75">
        <f t="shared" si="9"/>
        <v>0</v>
      </c>
      <c r="Z65" s="75">
        <f t="shared" si="10"/>
        <v>0</v>
      </c>
      <c r="AA65" s="75">
        <f t="shared" si="11"/>
        <v>0</v>
      </c>
      <c r="AB65" s="75">
        <f t="shared" si="12"/>
        <v>0</v>
      </c>
      <c r="AC65" s="75">
        <f t="shared" si="13"/>
        <v>0</v>
      </c>
      <c r="AD65" s="75">
        <f t="shared" si="14"/>
        <v>0</v>
      </c>
      <c r="AE65" s="75">
        <f t="shared" si="15"/>
        <v>0</v>
      </c>
      <c r="AF65" s="75">
        <f t="shared" ref="AF65:AG65" si="77">IF(V$3="Yes",V65*V$4,0)</f>
        <v>0</v>
      </c>
      <c r="AG65" s="76">
        <f t="shared" si="77"/>
        <v>0</v>
      </c>
      <c r="AH65" s="77">
        <f t="shared" si="17"/>
        <v>0</v>
      </c>
      <c r="AI65" s="78">
        <f t="shared" si="18"/>
        <v>0</v>
      </c>
      <c r="AJ65" s="73">
        <f t="shared" si="19"/>
        <v>3.3274646250653444</v>
      </c>
    </row>
    <row r="66" spans="1:36" ht="15" x14ac:dyDescent="0.25">
      <c r="A66" s="38" t="s">
        <v>226</v>
      </c>
      <c r="B66" s="62" t="s">
        <v>47</v>
      </c>
      <c r="C66" s="62" t="s">
        <v>153</v>
      </c>
      <c r="D66" s="62"/>
      <c r="E66" s="63">
        <v>84</v>
      </c>
      <c r="F66" s="62">
        <v>37.400000000000006</v>
      </c>
      <c r="G66" s="64">
        <f t="shared" si="0"/>
        <v>1.6031409277852235</v>
      </c>
      <c r="H66" s="62">
        <v>47.6</v>
      </c>
      <c r="I66" s="64">
        <f t="shared" si="1"/>
        <v>0.97953028626203942</v>
      </c>
      <c r="J66" s="62">
        <v>85</v>
      </c>
      <c r="K66" s="64">
        <f t="shared" si="2"/>
        <v>1.4219987984015496</v>
      </c>
      <c r="L66" s="62">
        <v>25.25</v>
      </c>
      <c r="M66" s="64">
        <f t="shared" si="3"/>
        <v>1.0496249340447283</v>
      </c>
      <c r="N66" s="62">
        <v>230.6</v>
      </c>
      <c r="O66" s="64">
        <f t="shared" si="4"/>
        <v>1.0748485587491123</v>
      </c>
      <c r="P66" s="62">
        <v>11.9</v>
      </c>
      <c r="Q66" s="64">
        <f t="shared" si="5"/>
        <v>-1.1786059062509915</v>
      </c>
      <c r="R66" s="62">
        <v>39.35</v>
      </c>
      <c r="S66" s="64">
        <f t="shared" si="6"/>
        <v>-0.65960638945728456</v>
      </c>
      <c r="T66" s="62">
        <v>20.2</v>
      </c>
      <c r="U66" s="64">
        <f t="shared" si="7"/>
        <v>-0.80070618188655784</v>
      </c>
      <c r="V66" s="97">
        <v>0.16218560277536864</v>
      </c>
      <c r="W66" s="62">
        <v>19.774999999999999</v>
      </c>
      <c r="X66" s="74">
        <f t="shared" si="8"/>
        <v>0</v>
      </c>
      <c r="Y66" s="75">
        <f t="shared" si="9"/>
        <v>0</v>
      </c>
      <c r="Z66" s="75">
        <f t="shared" si="10"/>
        <v>0</v>
      </c>
      <c r="AA66" s="75">
        <f t="shared" si="11"/>
        <v>0</v>
      </c>
      <c r="AB66" s="75">
        <f t="shared" si="12"/>
        <v>0</v>
      </c>
      <c r="AC66" s="75">
        <f t="shared" si="13"/>
        <v>0</v>
      </c>
      <c r="AD66" s="75">
        <f t="shared" si="14"/>
        <v>0</v>
      </c>
      <c r="AE66" s="75">
        <f t="shared" si="15"/>
        <v>0</v>
      </c>
      <c r="AF66" s="75">
        <f t="shared" ref="AF66:AG66" si="78">IF(V$3="Yes",V66*V$4,0)</f>
        <v>0</v>
      </c>
      <c r="AG66" s="76">
        <f t="shared" si="78"/>
        <v>0</v>
      </c>
      <c r="AH66" s="77">
        <f t="shared" si="17"/>
        <v>0</v>
      </c>
      <c r="AI66" s="78">
        <f t="shared" si="18"/>
        <v>0</v>
      </c>
      <c r="AJ66" s="73">
        <f t="shared" si="19"/>
        <v>3.3180302268866506</v>
      </c>
    </row>
    <row r="67" spans="1:36" ht="15" x14ac:dyDescent="0.25">
      <c r="A67" s="38" t="s">
        <v>250</v>
      </c>
      <c r="B67" s="62" t="s">
        <v>19</v>
      </c>
      <c r="C67" s="62" t="s">
        <v>179</v>
      </c>
      <c r="D67" s="62"/>
      <c r="E67" s="63">
        <v>84</v>
      </c>
      <c r="F67" s="62">
        <v>29.35</v>
      </c>
      <c r="G67" s="64">
        <f t="shared" si="0"/>
        <v>0.84210040316070611</v>
      </c>
      <c r="H67" s="62">
        <v>37.4</v>
      </c>
      <c r="I67" s="64">
        <f t="shared" si="1"/>
        <v>0.25608087947256158</v>
      </c>
      <c r="J67" s="62">
        <v>66.75</v>
      </c>
      <c r="K67" s="64">
        <f t="shared" si="2"/>
        <v>0.57852159384272073</v>
      </c>
      <c r="L67" s="62">
        <v>15.1</v>
      </c>
      <c r="M67" s="64">
        <f t="shared" si="3"/>
        <v>7.9516429864699173E-2</v>
      </c>
      <c r="N67" s="62">
        <v>175.35</v>
      </c>
      <c r="O67" s="64">
        <f t="shared" si="4"/>
        <v>5.7830856200578068E-2</v>
      </c>
      <c r="P67" s="62">
        <v>213.25</v>
      </c>
      <c r="Q67" s="64">
        <f t="shared" si="5"/>
        <v>2.1649624152234268</v>
      </c>
      <c r="R67" s="62">
        <v>68.8</v>
      </c>
      <c r="S67" s="64">
        <f t="shared" si="6"/>
        <v>1.7307172863660202E-2</v>
      </c>
      <c r="T67" s="62">
        <v>116.1</v>
      </c>
      <c r="U67" s="64">
        <f t="shared" si="7"/>
        <v>3.7959416039409617</v>
      </c>
      <c r="V67" s="97">
        <v>0.16737952666096381</v>
      </c>
      <c r="W67" s="62">
        <v>18.899999999999999</v>
      </c>
      <c r="X67" s="74">
        <f t="shared" si="8"/>
        <v>0</v>
      </c>
      <c r="Y67" s="75">
        <f t="shared" si="9"/>
        <v>0</v>
      </c>
      <c r="Z67" s="75">
        <f t="shared" si="10"/>
        <v>0</v>
      </c>
      <c r="AA67" s="75">
        <f t="shared" si="11"/>
        <v>0</v>
      </c>
      <c r="AB67" s="75">
        <f t="shared" si="12"/>
        <v>0</v>
      </c>
      <c r="AC67" s="75">
        <f t="shared" si="13"/>
        <v>0</v>
      </c>
      <c r="AD67" s="75">
        <f t="shared" si="14"/>
        <v>0</v>
      </c>
      <c r="AE67" s="75">
        <f t="shared" si="15"/>
        <v>0</v>
      </c>
      <c r="AF67" s="75">
        <f t="shared" ref="AF67:AG67" si="79">IF(V$3="Yes",V67*V$4,0)</f>
        <v>0</v>
      </c>
      <c r="AG67" s="76">
        <f t="shared" si="79"/>
        <v>0</v>
      </c>
      <c r="AH67" s="77">
        <f t="shared" si="17"/>
        <v>0</v>
      </c>
      <c r="AI67" s="78">
        <f t="shared" si="18"/>
        <v>0</v>
      </c>
      <c r="AJ67" s="73">
        <f t="shared" si="19"/>
        <v>3.2917328812794642</v>
      </c>
    </row>
    <row r="68" spans="1:36" ht="15" x14ac:dyDescent="0.25">
      <c r="A68" s="38" t="s">
        <v>231</v>
      </c>
      <c r="B68" s="62" t="s">
        <v>68</v>
      </c>
      <c r="C68" s="62" t="s">
        <v>203</v>
      </c>
      <c r="D68" s="62"/>
      <c r="E68" s="63">
        <v>84</v>
      </c>
      <c r="F68" s="62">
        <v>25.65</v>
      </c>
      <c r="G68" s="64">
        <f t="shared" si="0"/>
        <v>0.49230537942024416</v>
      </c>
      <c r="H68" s="62">
        <v>65.3</v>
      </c>
      <c r="I68" s="64">
        <f t="shared" si="1"/>
        <v>2.2349277862790737</v>
      </c>
      <c r="J68" s="62">
        <v>91</v>
      </c>
      <c r="K68" s="64">
        <f t="shared" si="2"/>
        <v>1.6993063725030828</v>
      </c>
      <c r="L68" s="62">
        <v>29.25</v>
      </c>
      <c r="M68" s="64">
        <f t="shared" si="3"/>
        <v>1.4319337041649369</v>
      </c>
      <c r="N68" s="62">
        <v>178.64999999999998</v>
      </c>
      <c r="O68" s="64">
        <f t="shared" si="4"/>
        <v>0.11857580495008306</v>
      </c>
      <c r="P68" s="62">
        <v>29</v>
      </c>
      <c r="Q68" s="64">
        <f t="shared" si="5"/>
        <v>-0.8946475337791141</v>
      </c>
      <c r="R68" s="62">
        <v>47.95</v>
      </c>
      <c r="S68" s="64">
        <f t="shared" si="6"/>
        <v>-0.46193383815133793</v>
      </c>
      <c r="T68" s="62">
        <v>20.2</v>
      </c>
      <c r="U68" s="64">
        <f t="shared" si="7"/>
        <v>-0.80070618188655784</v>
      </c>
      <c r="V68" s="97">
        <v>0.14357682619647355</v>
      </c>
      <c r="W68" s="62">
        <v>20.149999999999999</v>
      </c>
      <c r="X68" s="74">
        <f t="shared" si="8"/>
        <v>0</v>
      </c>
      <c r="Y68" s="75">
        <f t="shared" si="9"/>
        <v>0</v>
      </c>
      <c r="Z68" s="75">
        <f t="shared" si="10"/>
        <v>0</v>
      </c>
      <c r="AA68" s="75">
        <f t="shared" si="11"/>
        <v>0</v>
      </c>
      <c r="AB68" s="75">
        <f t="shared" si="12"/>
        <v>0</v>
      </c>
      <c r="AC68" s="75">
        <f t="shared" si="13"/>
        <v>0</v>
      </c>
      <c r="AD68" s="75">
        <f t="shared" si="14"/>
        <v>0</v>
      </c>
      <c r="AE68" s="75">
        <f t="shared" si="15"/>
        <v>0</v>
      </c>
      <c r="AF68" s="75">
        <f t="shared" ref="AF68:AG68" si="80">IF(V$3="Yes",V68*V$4,0)</f>
        <v>0</v>
      </c>
      <c r="AG68" s="76">
        <f t="shared" si="80"/>
        <v>0</v>
      </c>
      <c r="AH68" s="77">
        <f t="shared" si="17"/>
        <v>0</v>
      </c>
      <c r="AI68" s="78">
        <f t="shared" si="18"/>
        <v>0</v>
      </c>
      <c r="AJ68" s="73">
        <f t="shared" si="19"/>
        <v>3.2492433484354497</v>
      </c>
    </row>
    <row r="69" spans="1:36" ht="15" x14ac:dyDescent="0.25">
      <c r="A69" s="38" t="s">
        <v>255</v>
      </c>
      <c r="B69" s="62" t="s">
        <v>74</v>
      </c>
      <c r="C69" s="62" t="s">
        <v>153</v>
      </c>
      <c r="D69" s="62"/>
      <c r="E69" s="63">
        <v>84</v>
      </c>
      <c r="F69" s="62">
        <v>34.599999999999994</v>
      </c>
      <c r="G69" s="64">
        <f t="shared" si="0"/>
        <v>1.3384311800897386</v>
      </c>
      <c r="H69" s="62">
        <v>36.25</v>
      </c>
      <c r="I69" s="64">
        <f t="shared" si="1"/>
        <v>0.17451550517767009</v>
      </c>
      <c r="J69" s="62">
        <v>70.8</v>
      </c>
      <c r="K69" s="64">
        <f t="shared" si="2"/>
        <v>0.7657042063612558</v>
      </c>
      <c r="L69" s="62">
        <v>24.7</v>
      </c>
      <c r="M69" s="64">
        <f t="shared" si="3"/>
        <v>0.99705747815320001</v>
      </c>
      <c r="N69" s="62">
        <v>255.05</v>
      </c>
      <c r="O69" s="64">
        <f t="shared" si="4"/>
        <v>1.5249134063022647</v>
      </c>
      <c r="P69" s="62">
        <v>53.45</v>
      </c>
      <c r="Q69" s="64">
        <f t="shared" si="5"/>
        <v>-0.48863687840265752</v>
      </c>
      <c r="R69" s="62">
        <v>38.150000000000006</v>
      </c>
      <c r="S69" s="64">
        <f t="shared" si="6"/>
        <v>-0.68718860591857922</v>
      </c>
      <c r="T69" s="62">
        <v>44.65</v>
      </c>
      <c r="U69" s="64">
        <f t="shared" si="7"/>
        <v>0.37122331095476502</v>
      </c>
      <c r="V69" s="97">
        <v>0.135659674573613</v>
      </c>
      <c r="W69" s="62">
        <v>20.25</v>
      </c>
      <c r="X69" s="74">
        <f t="shared" si="8"/>
        <v>0</v>
      </c>
      <c r="Y69" s="75">
        <f t="shared" si="9"/>
        <v>0</v>
      </c>
      <c r="Z69" s="75">
        <f t="shared" si="10"/>
        <v>0</v>
      </c>
      <c r="AA69" s="75">
        <f t="shared" si="11"/>
        <v>0</v>
      </c>
      <c r="AB69" s="75">
        <f t="shared" si="12"/>
        <v>0</v>
      </c>
      <c r="AC69" s="75">
        <f t="shared" si="13"/>
        <v>0</v>
      </c>
      <c r="AD69" s="75">
        <f t="shared" si="14"/>
        <v>0</v>
      </c>
      <c r="AE69" s="75">
        <f t="shared" si="15"/>
        <v>0</v>
      </c>
      <c r="AF69" s="75">
        <f t="shared" ref="AF69:AG69" si="81">IF(V$3="Yes",V69*V$4,0)</f>
        <v>0</v>
      </c>
      <c r="AG69" s="76">
        <f t="shared" si="81"/>
        <v>0</v>
      </c>
      <c r="AH69" s="77">
        <f t="shared" si="17"/>
        <v>0</v>
      </c>
      <c r="AI69" s="78">
        <f t="shared" si="18"/>
        <v>0</v>
      </c>
      <c r="AJ69" s="73">
        <f t="shared" si="19"/>
        <v>3.2102234996580541</v>
      </c>
    </row>
    <row r="70" spans="1:36" ht="15" x14ac:dyDescent="0.25">
      <c r="A70" s="38" t="s">
        <v>244</v>
      </c>
      <c r="B70" s="62" t="s">
        <v>72</v>
      </c>
      <c r="C70" s="62" t="s">
        <v>186</v>
      </c>
      <c r="D70" s="62"/>
      <c r="E70" s="63">
        <v>60</v>
      </c>
      <c r="F70" s="62">
        <v>22.700000000000003</v>
      </c>
      <c r="G70" s="64">
        <f t="shared" si="0"/>
        <v>1.071830648482144</v>
      </c>
      <c r="H70" s="62">
        <v>29.049999999999997</v>
      </c>
      <c r="I70" s="64">
        <f t="shared" si="1"/>
        <v>0.48801024811977628</v>
      </c>
      <c r="J70" s="62">
        <v>51.75</v>
      </c>
      <c r="K70" s="64">
        <f t="shared" si="2"/>
        <v>0.8419637892391777</v>
      </c>
      <c r="L70" s="62">
        <v>16.55</v>
      </c>
      <c r="M70" s="64">
        <f t="shared" si="3"/>
        <v>0.85082437358221996</v>
      </c>
      <c r="N70" s="62">
        <v>167.35000000000002</v>
      </c>
      <c r="O70" s="64">
        <f t="shared" si="4"/>
        <v>1.1427724559871961</v>
      </c>
      <c r="P70" s="62">
        <v>60.900000000000006</v>
      </c>
      <c r="Q70" s="64">
        <f t="shared" si="5"/>
        <v>3.9592117406139334E-2</v>
      </c>
      <c r="R70" s="62">
        <v>26.6</v>
      </c>
      <c r="S70" s="64">
        <f t="shared" si="6"/>
        <v>-0.70810512006839454</v>
      </c>
      <c r="T70" s="62">
        <v>16.7</v>
      </c>
      <c r="U70" s="64">
        <f t="shared" si="7"/>
        <v>-0.64828345030228773</v>
      </c>
      <c r="V70" s="97">
        <v>0.1356438601732895</v>
      </c>
      <c r="W70" s="62">
        <v>18.649999999999999</v>
      </c>
      <c r="X70" s="74">
        <f t="shared" si="8"/>
        <v>0</v>
      </c>
      <c r="Y70" s="75">
        <f t="shared" si="9"/>
        <v>0</v>
      </c>
      <c r="Z70" s="75">
        <f t="shared" si="10"/>
        <v>0</v>
      </c>
      <c r="AA70" s="75">
        <f t="shared" si="11"/>
        <v>0</v>
      </c>
      <c r="AB70" s="75">
        <f t="shared" si="12"/>
        <v>0</v>
      </c>
      <c r="AC70" s="75">
        <f t="shared" si="13"/>
        <v>0</v>
      </c>
      <c r="AD70" s="75">
        <f t="shared" si="14"/>
        <v>0</v>
      </c>
      <c r="AE70" s="75">
        <f t="shared" si="15"/>
        <v>0</v>
      </c>
      <c r="AF70" s="75">
        <f t="shared" ref="AF70:AG70" si="82">IF(V$3="Yes",V70*V$4,0)</f>
        <v>0</v>
      </c>
      <c r="AG70" s="76">
        <f t="shared" si="82"/>
        <v>0</v>
      </c>
      <c r="AH70" s="77">
        <f t="shared" si="17"/>
        <v>0</v>
      </c>
      <c r="AI70" s="78">
        <f t="shared" si="18"/>
        <v>0</v>
      </c>
      <c r="AJ70" s="73">
        <f t="shared" si="19"/>
        <v>3.1440415259817436</v>
      </c>
    </row>
    <row r="71" spans="1:36" ht="15" x14ac:dyDescent="0.25">
      <c r="A71" s="38" t="s">
        <v>279</v>
      </c>
      <c r="B71" s="62" t="s">
        <v>58</v>
      </c>
      <c r="C71" s="62" t="s">
        <v>186</v>
      </c>
      <c r="D71" s="62"/>
      <c r="E71" s="63">
        <v>84</v>
      </c>
      <c r="F71" s="62">
        <v>29.450000000000003</v>
      </c>
      <c r="G71" s="64">
        <f t="shared" si="0"/>
        <v>0.85155432272125919</v>
      </c>
      <c r="H71" s="62">
        <v>26.85</v>
      </c>
      <c r="I71" s="64">
        <f t="shared" si="1"/>
        <v>-0.49219277166753472</v>
      </c>
      <c r="J71" s="62">
        <v>56.3</v>
      </c>
      <c r="K71" s="64">
        <f t="shared" si="2"/>
        <v>9.5544235615884751E-2</v>
      </c>
      <c r="L71" s="62">
        <v>14.100000000000001</v>
      </c>
      <c r="M71" s="64">
        <f t="shared" si="3"/>
        <v>-1.6060762665352817E-2</v>
      </c>
      <c r="N71" s="62">
        <v>275.5</v>
      </c>
      <c r="O71" s="64">
        <f t="shared" si="4"/>
        <v>1.9013480129469258</v>
      </c>
      <c r="P71" s="62">
        <v>140.35</v>
      </c>
      <c r="Q71" s="64">
        <f t="shared" si="5"/>
        <v>0.9544030378433167</v>
      </c>
      <c r="R71" s="62">
        <v>60.35</v>
      </c>
      <c r="S71" s="64">
        <f t="shared" si="6"/>
        <v>-0.17691760138462451</v>
      </c>
      <c r="T71" s="62">
        <v>37.049999999999997</v>
      </c>
      <c r="U71" s="64">
        <f t="shared" si="7"/>
        <v>6.9425688036790726E-3</v>
      </c>
      <c r="V71" s="97">
        <v>0.10689655172413794</v>
      </c>
      <c r="W71" s="62">
        <v>18.05</v>
      </c>
      <c r="X71" s="74">
        <f t="shared" si="8"/>
        <v>0</v>
      </c>
      <c r="Y71" s="75">
        <f t="shared" si="9"/>
        <v>0</v>
      </c>
      <c r="Z71" s="75">
        <f t="shared" si="10"/>
        <v>0</v>
      </c>
      <c r="AA71" s="75">
        <f t="shared" si="11"/>
        <v>0</v>
      </c>
      <c r="AB71" s="75">
        <f t="shared" si="12"/>
        <v>0</v>
      </c>
      <c r="AC71" s="75">
        <f t="shared" si="13"/>
        <v>0</v>
      </c>
      <c r="AD71" s="75">
        <f t="shared" si="14"/>
        <v>0</v>
      </c>
      <c r="AE71" s="75">
        <f t="shared" si="15"/>
        <v>0</v>
      </c>
      <c r="AF71" s="75">
        <f t="shared" ref="AF71:AG71" si="83">IF(V$3="Yes",V71*V$4,0)</f>
        <v>0</v>
      </c>
      <c r="AG71" s="76">
        <f t="shared" si="83"/>
        <v>0</v>
      </c>
      <c r="AH71" s="77">
        <f t="shared" si="17"/>
        <v>0</v>
      </c>
      <c r="AI71" s="78">
        <f t="shared" si="18"/>
        <v>0</v>
      </c>
      <c r="AJ71" s="73">
        <f t="shared" si="19"/>
        <v>3.0279350501537112</v>
      </c>
    </row>
    <row r="72" spans="1:36" ht="15" x14ac:dyDescent="0.25">
      <c r="A72" s="38" t="s">
        <v>266</v>
      </c>
      <c r="B72" s="62" t="s">
        <v>39</v>
      </c>
      <c r="C72" s="62" t="s">
        <v>179</v>
      </c>
      <c r="D72" s="62"/>
      <c r="E72" s="63">
        <v>84</v>
      </c>
      <c r="F72" s="62">
        <v>30.049999999999997</v>
      </c>
      <c r="G72" s="64">
        <f t="shared" si="0"/>
        <v>0.90827784008457657</v>
      </c>
      <c r="H72" s="62">
        <v>42.75</v>
      </c>
      <c r="I72" s="64">
        <f t="shared" si="1"/>
        <v>0.63553718597488562</v>
      </c>
      <c r="J72" s="62">
        <v>72.800000000000011</v>
      </c>
      <c r="K72" s="64">
        <f t="shared" si="2"/>
        <v>0.85814006439510049</v>
      </c>
      <c r="L72" s="62">
        <v>24.65</v>
      </c>
      <c r="M72" s="64">
        <f t="shared" si="3"/>
        <v>0.99227861852669674</v>
      </c>
      <c r="N72" s="62">
        <v>227.65</v>
      </c>
      <c r="O72" s="64">
        <f t="shared" si="4"/>
        <v>1.0205462560790999</v>
      </c>
      <c r="P72" s="62">
        <v>62.8</v>
      </c>
      <c r="Q72" s="64">
        <f t="shared" si="5"/>
        <v>-0.33337308994581227</v>
      </c>
      <c r="R72" s="62">
        <v>43.15</v>
      </c>
      <c r="S72" s="64">
        <f t="shared" si="6"/>
        <v>-0.57226270399651746</v>
      </c>
      <c r="T72" s="62">
        <v>29.15</v>
      </c>
      <c r="U72" s="64">
        <f t="shared" si="7"/>
        <v>-0.37171767632705527</v>
      </c>
      <c r="V72" s="97">
        <v>0.1320008785416209</v>
      </c>
      <c r="W72" s="62">
        <v>18.850000000000001</v>
      </c>
      <c r="X72" s="74">
        <f t="shared" si="8"/>
        <v>0</v>
      </c>
      <c r="Y72" s="75">
        <f t="shared" si="9"/>
        <v>0</v>
      </c>
      <c r="Z72" s="75">
        <f t="shared" si="10"/>
        <v>0</v>
      </c>
      <c r="AA72" s="75">
        <f t="shared" si="11"/>
        <v>0</v>
      </c>
      <c r="AB72" s="75">
        <f t="shared" si="12"/>
        <v>0</v>
      </c>
      <c r="AC72" s="75">
        <f t="shared" si="13"/>
        <v>0</v>
      </c>
      <c r="AD72" s="75">
        <f t="shared" si="14"/>
        <v>0</v>
      </c>
      <c r="AE72" s="75">
        <f t="shared" si="15"/>
        <v>0</v>
      </c>
      <c r="AF72" s="75">
        <f t="shared" ref="AF72:AG72" si="84">IF(V$3="Yes",V72*V$4,0)</f>
        <v>0</v>
      </c>
      <c r="AG72" s="76">
        <f t="shared" si="84"/>
        <v>0</v>
      </c>
      <c r="AH72" s="77">
        <f t="shared" si="17"/>
        <v>0</v>
      </c>
      <c r="AI72" s="78">
        <f t="shared" si="18"/>
        <v>0</v>
      </c>
      <c r="AJ72" s="73">
        <f t="shared" si="19"/>
        <v>2.9316233319782889</v>
      </c>
    </row>
    <row r="73" spans="1:36" ht="15" x14ac:dyDescent="0.25">
      <c r="A73" s="38" t="s">
        <v>253</v>
      </c>
      <c r="B73" s="62" t="s">
        <v>58</v>
      </c>
      <c r="C73" s="62" t="s">
        <v>186</v>
      </c>
      <c r="D73" s="62"/>
      <c r="E73" s="63">
        <v>84</v>
      </c>
      <c r="F73" s="62">
        <v>22.85</v>
      </c>
      <c r="G73" s="64">
        <f t="shared" si="0"/>
        <v>0.22759563172476044</v>
      </c>
      <c r="H73" s="62">
        <v>61.75</v>
      </c>
      <c r="I73" s="64">
        <f t="shared" si="1"/>
        <v>1.9831390221513641</v>
      </c>
      <c r="J73" s="62">
        <v>84.55</v>
      </c>
      <c r="K73" s="64">
        <f t="shared" si="2"/>
        <v>1.4012007303439353</v>
      </c>
      <c r="L73" s="62">
        <v>27.5</v>
      </c>
      <c r="M73" s="64">
        <f t="shared" si="3"/>
        <v>1.2646736172373458</v>
      </c>
      <c r="N73" s="62">
        <v>183.39999999999998</v>
      </c>
      <c r="O73" s="64">
        <f t="shared" si="4"/>
        <v>0.20601171602891624</v>
      </c>
      <c r="P73" s="62">
        <v>75.349999999999994</v>
      </c>
      <c r="Q73" s="64">
        <f t="shared" si="5"/>
        <v>-0.12497089260534074</v>
      </c>
      <c r="R73" s="62">
        <v>29.4</v>
      </c>
      <c r="S73" s="64">
        <f t="shared" si="6"/>
        <v>-0.8883089342821876</v>
      </c>
      <c r="T73" s="62">
        <v>14.4</v>
      </c>
      <c r="U73" s="64">
        <f t="shared" si="7"/>
        <v>-1.0787099061597549</v>
      </c>
      <c r="V73" s="97">
        <v>0.12459105779716469</v>
      </c>
      <c r="W73" s="62">
        <v>18.824999999999999</v>
      </c>
      <c r="X73" s="74">
        <f t="shared" si="8"/>
        <v>0</v>
      </c>
      <c r="Y73" s="75">
        <f t="shared" si="9"/>
        <v>0</v>
      </c>
      <c r="Z73" s="75">
        <f t="shared" si="10"/>
        <v>0</v>
      </c>
      <c r="AA73" s="75">
        <f t="shared" si="11"/>
        <v>0</v>
      </c>
      <c r="AB73" s="75">
        <f t="shared" si="12"/>
        <v>0</v>
      </c>
      <c r="AC73" s="75">
        <f t="shared" si="13"/>
        <v>0</v>
      </c>
      <c r="AD73" s="75">
        <f t="shared" si="14"/>
        <v>0</v>
      </c>
      <c r="AE73" s="75">
        <f t="shared" si="15"/>
        <v>0</v>
      </c>
      <c r="AF73" s="75">
        <f t="shared" ref="AF73:AG73" si="85">IF(V$3="Yes",V73*V$4,0)</f>
        <v>0</v>
      </c>
      <c r="AG73" s="76">
        <f t="shared" si="85"/>
        <v>0</v>
      </c>
      <c r="AH73" s="77">
        <f t="shared" si="17"/>
        <v>0</v>
      </c>
      <c r="AI73" s="78">
        <f t="shared" si="18"/>
        <v>0</v>
      </c>
      <c r="AJ73" s="73">
        <f t="shared" si="19"/>
        <v>2.9186950678398218</v>
      </c>
    </row>
    <row r="74" spans="1:36" ht="15" x14ac:dyDescent="0.25">
      <c r="A74" s="38" t="s">
        <v>272</v>
      </c>
      <c r="B74" s="62" t="s">
        <v>83</v>
      </c>
      <c r="C74" s="62" t="s">
        <v>153</v>
      </c>
      <c r="D74" s="62"/>
      <c r="E74" s="63">
        <v>84</v>
      </c>
      <c r="F74" s="62">
        <v>21.9</v>
      </c>
      <c r="G74" s="64">
        <f t="shared" si="0"/>
        <v>0.13778339589950633</v>
      </c>
      <c r="H74" s="62">
        <v>44.45</v>
      </c>
      <c r="I74" s="64">
        <f t="shared" si="1"/>
        <v>0.75611208710646538</v>
      </c>
      <c r="J74" s="62">
        <v>66.349999999999994</v>
      </c>
      <c r="K74" s="64">
        <f t="shared" si="2"/>
        <v>0.56003442223595246</v>
      </c>
      <c r="L74" s="62">
        <v>25.05</v>
      </c>
      <c r="M74" s="64">
        <f t="shared" si="3"/>
        <v>1.0305094955387182</v>
      </c>
      <c r="N74" s="62">
        <v>169.05</v>
      </c>
      <c r="O74" s="64">
        <f t="shared" si="4"/>
        <v>-5.8136773230295057E-2</v>
      </c>
      <c r="P74" s="62">
        <v>84.3</v>
      </c>
      <c r="Q74" s="64">
        <f t="shared" si="5"/>
        <v>2.3650594741051426E-2</v>
      </c>
      <c r="R74" s="62">
        <v>109.55</v>
      </c>
      <c r="S74" s="64">
        <f t="shared" si="6"/>
        <v>0.9539532735284646</v>
      </c>
      <c r="T74" s="62">
        <v>18.600000000000001</v>
      </c>
      <c r="U74" s="64">
        <f t="shared" si="7"/>
        <v>-0.87739686444468112</v>
      </c>
      <c r="V74" s="97">
        <v>0.12954747116237797</v>
      </c>
      <c r="W74" s="62">
        <v>19.225000000000001</v>
      </c>
      <c r="X74" s="74">
        <f t="shared" si="8"/>
        <v>0</v>
      </c>
      <c r="Y74" s="75">
        <f t="shared" si="9"/>
        <v>0</v>
      </c>
      <c r="Z74" s="75">
        <f t="shared" si="10"/>
        <v>0</v>
      </c>
      <c r="AA74" s="75">
        <f t="shared" si="11"/>
        <v>0</v>
      </c>
      <c r="AB74" s="75">
        <f t="shared" si="12"/>
        <v>0</v>
      </c>
      <c r="AC74" s="75">
        <f t="shared" si="13"/>
        <v>0</v>
      </c>
      <c r="AD74" s="75">
        <f t="shared" si="14"/>
        <v>0</v>
      </c>
      <c r="AE74" s="75">
        <f t="shared" si="15"/>
        <v>0</v>
      </c>
      <c r="AF74" s="75">
        <f t="shared" ref="AF74:AG74" si="86">IF(V$3="Yes",V74*V$4,0)</f>
        <v>0</v>
      </c>
      <c r="AG74" s="76">
        <f t="shared" si="86"/>
        <v>0</v>
      </c>
      <c r="AH74" s="77">
        <f t="shared" si="17"/>
        <v>0</v>
      </c>
      <c r="AI74" s="78">
        <f t="shared" si="18"/>
        <v>0</v>
      </c>
      <c r="AJ74" s="73">
        <f t="shared" si="19"/>
        <v>2.8629409759007816</v>
      </c>
    </row>
    <row r="75" spans="1:36" ht="15" x14ac:dyDescent="0.25">
      <c r="A75" s="38" t="s">
        <v>276</v>
      </c>
      <c r="B75" s="62" t="s">
        <v>16</v>
      </c>
      <c r="C75" s="62" t="s">
        <v>153</v>
      </c>
      <c r="D75" s="62"/>
      <c r="E75" s="63">
        <v>84</v>
      </c>
      <c r="F75" s="62">
        <v>39.150000000000006</v>
      </c>
      <c r="G75" s="64">
        <f t="shared" si="0"/>
        <v>1.7685845200949015</v>
      </c>
      <c r="H75" s="62">
        <v>41.7</v>
      </c>
      <c r="I75" s="64">
        <f t="shared" si="1"/>
        <v>0.56106445292302776</v>
      </c>
      <c r="J75" s="62">
        <v>80.849999999999994</v>
      </c>
      <c r="K75" s="64">
        <f t="shared" si="2"/>
        <v>1.230194392981323</v>
      </c>
      <c r="L75" s="62">
        <v>26.4</v>
      </c>
      <c r="M75" s="64">
        <f t="shared" si="3"/>
        <v>1.1595387054542885</v>
      </c>
      <c r="N75" s="62">
        <v>205.75</v>
      </c>
      <c r="O75" s="64">
        <f t="shared" si="4"/>
        <v>0.61742068710511122</v>
      </c>
      <c r="P75" s="62">
        <v>18.399999999999999</v>
      </c>
      <c r="Q75" s="64">
        <f t="shared" si="5"/>
        <v>-1.070668513206126</v>
      </c>
      <c r="R75" s="62">
        <v>40.099999999999994</v>
      </c>
      <c r="S75" s="64">
        <f t="shared" si="6"/>
        <v>-0.64236750416897548</v>
      </c>
      <c r="T75" s="62">
        <v>15.75</v>
      </c>
      <c r="U75" s="64">
        <f t="shared" si="7"/>
        <v>-1.0140021427513384</v>
      </c>
      <c r="V75" s="97">
        <v>0.19027946537059542</v>
      </c>
      <c r="W75" s="62">
        <v>19</v>
      </c>
      <c r="X75" s="74">
        <f t="shared" si="8"/>
        <v>0</v>
      </c>
      <c r="Y75" s="75">
        <f t="shared" si="9"/>
        <v>0</v>
      </c>
      <c r="Z75" s="75">
        <f t="shared" si="10"/>
        <v>0</v>
      </c>
      <c r="AA75" s="75">
        <f t="shared" si="11"/>
        <v>0</v>
      </c>
      <c r="AB75" s="75">
        <f t="shared" si="12"/>
        <v>0</v>
      </c>
      <c r="AC75" s="75">
        <f t="shared" si="13"/>
        <v>0</v>
      </c>
      <c r="AD75" s="75">
        <f t="shared" si="14"/>
        <v>0</v>
      </c>
      <c r="AE75" s="75">
        <f t="shared" si="15"/>
        <v>0</v>
      </c>
      <c r="AF75" s="75">
        <f t="shared" ref="AF75:AG75" si="87">IF(V$3="Yes",V75*V$4,0)</f>
        <v>0</v>
      </c>
      <c r="AG75" s="76">
        <f t="shared" si="87"/>
        <v>0</v>
      </c>
      <c r="AH75" s="77">
        <f t="shared" si="17"/>
        <v>0</v>
      </c>
      <c r="AI75" s="78">
        <f t="shared" si="18"/>
        <v>0</v>
      </c>
      <c r="AJ75" s="73">
        <f t="shared" si="19"/>
        <v>2.8576882724946571</v>
      </c>
    </row>
    <row r="76" spans="1:36" ht="15" x14ac:dyDescent="0.25">
      <c r="A76" s="38" t="s">
        <v>285</v>
      </c>
      <c r="B76" s="62" t="s">
        <v>45</v>
      </c>
      <c r="C76" s="62" t="s">
        <v>196</v>
      </c>
      <c r="D76" s="62"/>
      <c r="E76" s="63">
        <v>84</v>
      </c>
      <c r="F76" s="62">
        <v>37</v>
      </c>
      <c r="G76" s="64">
        <f t="shared" si="0"/>
        <v>1.5653252495430114</v>
      </c>
      <c r="H76" s="62">
        <v>30.65</v>
      </c>
      <c r="I76" s="64">
        <f t="shared" si="1"/>
        <v>-0.22267240443223951</v>
      </c>
      <c r="J76" s="62">
        <v>67.650000000000006</v>
      </c>
      <c r="K76" s="64">
        <f t="shared" si="2"/>
        <v>0.62011772995795089</v>
      </c>
      <c r="L76" s="62">
        <v>25.65</v>
      </c>
      <c r="M76" s="64">
        <f t="shared" si="3"/>
        <v>1.0878558110567491</v>
      </c>
      <c r="N76" s="62">
        <v>215.65</v>
      </c>
      <c r="O76" s="64">
        <f t="shared" si="4"/>
        <v>0.79965553335362671</v>
      </c>
      <c r="P76" s="62">
        <v>84.05</v>
      </c>
      <c r="Q76" s="64">
        <f t="shared" si="5"/>
        <v>1.9499156547018105E-2</v>
      </c>
      <c r="R76" s="62">
        <v>35.5</v>
      </c>
      <c r="S76" s="64">
        <f t="shared" si="6"/>
        <v>-0.74809933393727213</v>
      </c>
      <c r="T76" s="62">
        <v>50.7</v>
      </c>
      <c r="U76" s="64">
        <f t="shared" si="7"/>
        <v>0.66120995437766927</v>
      </c>
      <c r="V76" s="97">
        <v>0.17157431022490147</v>
      </c>
      <c r="W76" s="62">
        <v>17.75</v>
      </c>
      <c r="X76" s="74">
        <f t="shared" si="8"/>
        <v>0</v>
      </c>
      <c r="Y76" s="75">
        <f t="shared" si="9"/>
        <v>0</v>
      </c>
      <c r="Z76" s="75">
        <f t="shared" si="10"/>
        <v>0</v>
      </c>
      <c r="AA76" s="75">
        <f t="shared" si="11"/>
        <v>0</v>
      </c>
      <c r="AB76" s="75">
        <f t="shared" si="12"/>
        <v>0</v>
      </c>
      <c r="AC76" s="75">
        <f t="shared" si="13"/>
        <v>0</v>
      </c>
      <c r="AD76" s="75">
        <f t="shared" si="14"/>
        <v>0</v>
      </c>
      <c r="AE76" s="75">
        <f t="shared" si="15"/>
        <v>0</v>
      </c>
      <c r="AF76" s="75">
        <f t="shared" ref="AF76:AG76" si="88">IF(V$3="Yes",V76*V$4,0)</f>
        <v>0</v>
      </c>
      <c r="AG76" s="76">
        <f t="shared" si="88"/>
        <v>0</v>
      </c>
      <c r="AH76" s="77">
        <f t="shared" si="17"/>
        <v>0</v>
      </c>
      <c r="AI76" s="78">
        <f t="shared" si="18"/>
        <v>0</v>
      </c>
      <c r="AJ76" s="73">
        <f t="shared" si="19"/>
        <v>2.8397421359298951</v>
      </c>
    </row>
    <row r="77" spans="1:36" ht="15" x14ac:dyDescent="0.25">
      <c r="A77" s="38" t="s">
        <v>262</v>
      </c>
      <c r="B77" s="62" t="s">
        <v>21</v>
      </c>
      <c r="C77" s="62" t="s">
        <v>196</v>
      </c>
      <c r="D77" s="62"/>
      <c r="E77" s="63">
        <v>84</v>
      </c>
      <c r="F77" s="62">
        <v>23.4</v>
      </c>
      <c r="G77" s="64">
        <f t="shared" si="0"/>
        <v>0.27959218930780194</v>
      </c>
      <c r="H77" s="62">
        <v>57.5</v>
      </c>
      <c r="I77" s="64">
        <f t="shared" si="1"/>
        <v>1.6817017693224143</v>
      </c>
      <c r="J77" s="62">
        <v>80.900000000000006</v>
      </c>
      <c r="K77" s="64">
        <f t="shared" si="2"/>
        <v>1.2325052894321693</v>
      </c>
      <c r="L77" s="62">
        <v>23.6</v>
      </c>
      <c r="M77" s="64">
        <f t="shared" si="3"/>
        <v>0.89192256637014244</v>
      </c>
      <c r="N77" s="62">
        <v>209.4</v>
      </c>
      <c r="O77" s="64">
        <f t="shared" si="4"/>
        <v>0.68460828193410916</v>
      </c>
      <c r="P77" s="62">
        <v>41.4</v>
      </c>
      <c r="Q77" s="64">
        <f t="shared" si="5"/>
        <v>-0.68873619935506258</v>
      </c>
      <c r="R77" s="62">
        <v>56</v>
      </c>
      <c r="S77" s="64">
        <f t="shared" si="6"/>
        <v>-0.27690313605681843</v>
      </c>
      <c r="T77" s="62">
        <v>37.049999999999997</v>
      </c>
      <c r="U77" s="64">
        <f t="shared" si="7"/>
        <v>6.9425688036790726E-3</v>
      </c>
      <c r="V77" s="97">
        <v>0.11174785100286531</v>
      </c>
      <c r="W77" s="62">
        <v>20.225000000000001</v>
      </c>
      <c r="X77" s="74">
        <f t="shared" si="8"/>
        <v>0</v>
      </c>
      <c r="Y77" s="75">
        <f t="shared" si="9"/>
        <v>0</v>
      </c>
      <c r="Z77" s="75">
        <f t="shared" si="10"/>
        <v>0</v>
      </c>
      <c r="AA77" s="75">
        <f t="shared" si="11"/>
        <v>0</v>
      </c>
      <c r="AB77" s="75">
        <f t="shared" si="12"/>
        <v>0</v>
      </c>
      <c r="AC77" s="75">
        <f t="shared" si="13"/>
        <v>0</v>
      </c>
      <c r="AD77" s="75">
        <f t="shared" si="14"/>
        <v>0</v>
      </c>
      <c r="AE77" s="75">
        <f t="shared" si="15"/>
        <v>0</v>
      </c>
      <c r="AF77" s="75">
        <f t="shared" ref="AF77:AG77" si="89">IF(V$3="Yes",V77*V$4,0)</f>
        <v>0</v>
      </c>
      <c r="AG77" s="76">
        <f t="shared" si="89"/>
        <v>0</v>
      </c>
      <c r="AH77" s="77">
        <f t="shared" si="17"/>
        <v>0</v>
      </c>
      <c r="AI77" s="78">
        <f t="shared" si="18"/>
        <v>0</v>
      </c>
      <c r="AJ77" s="73">
        <f t="shared" si="19"/>
        <v>2.7859008806315697</v>
      </c>
    </row>
    <row r="78" spans="1:36" ht="15" x14ac:dyDescent="0.25">
      <c r="A78" s="38" t="s">
        <v>265</v>
      </c>
      <c r="B78" s="62" t="s">
        <v>72</v>
      </c>
      <c r="C78" s="62" t="s">
        <v>191</v>
      </c>
      <c r="D78" s="62"/>
      <c r="E78" s="63">
        <v>84</v>
      </c>
      <c r="F78" s="62">
        <v>29.7</v>
      </c>
      <c r="G78" s="64">
        <f t="shared" si="0"/>
        <v>0.87518912162264118</v>
      </c>
      <c r="H78" s="62">
        <v>47.3</v>
      </c>
      <c r="I78" s="64">
        <f t="shared" si="1"/>
        <v>0.95825236253293711</v>
      </c>
      <c r="J78" s="62">
        <v>77</v>
      </c>
      <c r="K78" s="64">
        <f t="shared" si="2"/>
        <v>1.0522553662661727</v>
      </c>
      <c r="L78" s="62">
        <v>28.5</v>
      </c>
      <c r="M78" s="64">
        <f t="shared" si="3"/>
        <v>1.3602508097673982</v>
      </c>
      <c r="N78" s="62">
        <v>229.25</v>
      </c>
      <c r="O78" s="64">
        <f t="shared" si="4"/>
        <v>1.0499983524424965</v>
      </c>
      <c r="P78" s="62">
        <v>26.05</v>
      </c>
      <c r="Q78" s="64">
        <f t="shared" si="5"/>
        <v>-0.94363450446870711</v>
      </c>
      <c r="R78" s="62">
        <v>27.549999999999997</v>
      </c>
      <c r="S78" s="64">
        <f t="shared" si="6"/>
        <v>-0.93083151799335084</v>
      </c>
      <c r="T78" s="62">
        <v>16.3</v>
      </c>
      <c r="U78" s="64">
        <f t="shared" si="7"/>
        <v>-0.98763972062198335</v>
      </c>
      <c r="V78" s="97">
        <v>0.12955288985823338</v>
      </c>
      <c r="W78" s="62">
        <v>17.05</v>
      </c>
      <c r="X78" s="74">
        <f t="shared" si="8"/>
        <v>0</v>
      </c>
      <c r="Y78" s="75">
        <f t="shared" si="9"/>
        <v>0</v>
      </c>
      <c r="Z78" s="75">
        <f t="shared" si="10"/>
        <v>0</v>
      </c>
      <c r="AA78" s="75">
        <f t="shared" si="11"/>
        <v>0</v>
      </c>
      <c r="AB78" s="75">
        <f t="shared" si="12"/>
        <v>0</v>
      </c>
      <c r="AC78" s="75">
        <f t="shared" si="13"/>
        <v>0</v>
      </c>
      <c r="AD78" s="75">
        <f t="shared" si="14"/>
        <v>0</v>
      </c>
      <c r="AE78" s="75">
        <f t="shared" si="15"/>
        <v>0</v>
      </c>
      <c r="AF78" s="75">
        <f t="shared" ref="AF78:AG78" si="90">IF(V$3="Yes",V78*V$4,0)</f>
        <v>0</v>
      </c>
      <c r="AG78" s="76">
        <f t="shared" si="90"/>
        <v>0</v>
      </c>
      <c r="AH78" s="77">
        <f t="shared" si="17"/>
        <v>0</v>
      </c>
      <c r="AI78" s="78">
        <f t="shared" si="18"/>
        <v>0</v>
      </c>
      <c r="AJ78" s="73">
        <f t="shared" si="19"/>
        <v>2.7802152192886247</v>
      </c>
    </row>
    <row r="79" spans="1:36" ht="15" x14ac:dyDescent="0.25">
      <c r="A79" s="38" t="s">
        <v>232</v>
      </c>
      <c r="B79" s="62" t="s">
        <v>32</v>
      </c>
      <c r="C79" s="62" t="s">
        <v>181</v>
      </c>
      <c r="D79" s="62"/>
      <c r="E79" s="63">
        <v>84</v>
      </c>
      <c r="F79" s="62">
        <v>12.2</v>
      </c>
      <c r="G79" s="64">
        <f t="shared" si="0"/>
        <v>-0.77924680147413572</v>
      </c>
      <c r="H79" s="62">
        <v>52.400000000000006</v>
      </c>
      <c r="I79" s="64">
        <f t="shared" si="1"/>
        <v>1.3199770659276762</v>
      </c>
      <c r="J79" s="62">
        <v>64.650000000000006</v>
      </c>
      <c r="K79" s="64">
        <f t="shared" si="2"/>
        <v>0.48146394290718469</v>
      </c>
      <c r="L79" s="62">
        <v>26.85</v>
      </c>
      <c r="M79" s="64">
        <f t="shared" si="3"/>
        <v>1.2025484420928123</v>
      </c>
      <c r="N79" s="62">
        <v>169.45</v>
      </c>
      <c r="O79" s="64">
        <f t="shared" si="4"/>
        <v>-5.0773749139446434E-2</v>
      </c>
      <c r="P79" s="62">
        <v>56.05</v>
      </c>
      <c r="Q79" s="64">
        <f t="shared" si="5"/>
        <v>-0.44546192118471134</v>
      </c>
      <c r="R79" s="62">
        <v>136.25</v>
      </c>
      <c r="S79" s="64">
        <f t="shared" si="6"/>
        <v>1.5676575897922753</v>
      </c>
      <c r="T79" s="62">
        <v>42.3</v>
      </c>
      <c r="U79" s="64">
        <f t="shared" si="7"/>
        <v>0.25858387094752139</v>
      </c>
      <c r="V79" s="97">
        <v>7.1997639421658308E-2</v>
      </c>
      <c r="W79" s="62">
        <v>24.425000000000001</v>
      </c>
      <c r="X79" s="74">
        <f t="shared" si="8"/>
        <v>0</v>
      </c>
      <c r="Y79" s="75">
        <f t="shared" si="9"/>
        <v>0</v>
      </c>
      <c r="Z79" s="75">
        <f t="shared" si="10"/>
        <v>0</v>
      </c>
      <c r="AA79" s="75">
        <f t="shared" si="11"/>
        <v>0</v>
      </c>
      <c r="AB79" s="75">
        <f t="shared" si="12"/>
        <v>0</v>
      </c>
      <c r="AC79" s="75">
        <f t="shared" si="13"/>
        <v>0</v>
      </c>
      <c r="AD79" s="75">
        <f t="shared" si="14"/>
        <v>0</v>
      </c>
      <c r="AE79" s="75">
        <f t="shared" si="15"/>
        <v>0</v>
      </c>
      <c r="AF79" s="75">
        <f t="shared" ref="AF79:AG79" si="91">IF(V$3="Yes",V79*V$4,0)</f>
        <v>0</v>
      </c>
      <c r="AG79" s="76">
        <f t="shared" si="91"/>
        <v>0</v>
      </c>
      <c r="AH79" s="77">
        <f t="shared" si="17"/>
        <v>0</v>
      </c>
      <c r="AI79" s="78">
        <f t="shared" si="18"/>
        <v>0</v>
      </c>
      <c r="AJ79" s="73">
        <f t="shared" si="19"/>
        <v>2.7448112232155815</v>
      </c>
    </row>
    <row r="80" spans="1:36" ht="15" x14ac:dyDescent="0.25">
      <c r="A80" s="38" t="s">
        <v>290</v>
      </c>
      <c r="B80" s="62" t="s">
        <v>34</v>
      </c>
      <c r="C80" s="62" t="s">
        <v>153</v>
      </c>
      <c r="D80" s="62"/>
      <c r="E80" s="63">
        <v>84</v>
      </c>
      <c r="F80" s="62">
        <v>25.15</v>
      </c>
      <c r="G80" s="64">
        <f t="shared" si="0"/>
        <v>0.4450357816174792</v>
      </c>
      <c r="H80" s="62">
        <v>35.900000000000006</v>
      </c>
      <c r="I80" s="64">
        <f t="shared" si="1"/>
        <v>0.14969126082705114</v>
      </c>
      <c r="J80" s="62">
        <v>61.05</v>
      </c>
      <c r="K80" s="64">
        <f t="shared" si="2"/>
        <v>0.31507939844626476</v>
      </c>
      <c r="L80" s="62">
        <v>18.350000000000001</v>
      </c>
      <c r="M80" s="64">
        <f t="shared" si="3"/>
        <v>0.39014230558736901</v>
      </c>
      <c r="N80" s="62">
        <v>238.35</v>
      </c>
      <c r="O80" s="64">
        <f t="shared" si="4"/>
        <v>1.2175071505093136</v>
      </c>
      <c r="P80" s="62">
        <v>141.89999999999998</v>
      </c>
      <c r="Q80" s="64">
        <f t="shared" si="5"/>
        <v>0.98014195464632281</v>
      </c>
      <c r="R80" s="62">
        <v>47.2</v>
      </c>
      <c r="S80" s="64">
        <f t="shared" si="6"/>
        <v>-0.47917272343964734</v>
      </c>
      <c r="T80" s="62">
        <v>40.450000000000003</v>
      </c>
      <c r="U80" s="64">
        <f t="shared" si="7"/>
        <v>0.1699102692396911</v>
      </c>
      <c r="V80" s="97">
        <v>0.10551709670652401</v>
      </c>
      <c r="W80" s="62">
        <v>19.375</v>
      </c>
      <c r="X80" s="74">
        <f t="shared" si="8"/>
        <v>0</v>
      </c>
      <c r="Y80" s="75">
        <f t="shared" si="9"/>
        <v>0</v>
      </c>
      <c r="Z80" s="75">
        <f t="shared" si="10"/>
        <v>0</v>
      </c>
      <c r="AA80" s="75">
        <f t="shared" si="11"/>
        <v>0</v>
      </c>
      <c r="AB80" s="75">
        <f t="shared" si="12"/>
        <v>0</v>
      </c>
      <c r="AC80" s="75">
        <f t="shared" si="13"/>
        <v>0</v>
      </c>
      <c r="AD80" s="75">
        <f t="shared" si="14"/>
        <v>0</v>
      </c>
      <c r="AE80" s="75">
        <f t="shared" si="15"/>
        <v>0</v>
      </c>
      <c r="AF80" s="75">
        <f t="shared" ref="AF80:AG80" si="92">IF(V$3="Yes",V80*V$4,0)</f>
        <v>0</v>
      </c>
      <c r="AG80" s="76">
        <f t="shared" si="92"/>
        <v>0</v>
      </c>
      <c r="AH80" s="77">
        <f t="shared" si="17"/>
        <v>0</v>
      </c>
      <c r="AI80" s="78">
        <f t="shared" si="18"/>
        <v>0</v>
      </c>
      <c r="AJ80" s="73">
        <f t="shared" si="19"/>
        <v>2.7367666153477055</v>
      </c>
    </row>
    <row r="81" spans="1:36" ht="15" x14ac:dyDescent="0.25">
      <c r="A81" s="38" t="s">
        <v>233</v>
      </c>
      <c r="B81" s="62" t="s">
        <v>30</v>
      </c>
      <c r="C81" s="62" t="s">
        <v>181</v>
      </c>
      <c r="D81" s="62"/>
      <c r="E81" s="63">
        <v>78</v>
      </c>
      <c r="F81" s="62">
        <v>11.8</v>
      </c>
      <c r="G81" s="64">
        <f t="shared" si="0"/>
        <v>-0.73124997908978928</v>
      </c>
      <c r="H81" s="62">
        <v>45.25</v>
      </c>
      <c r="I81" s="64">
        <f t="shared" si="1"/>
        <v>1.0597316910871175</v>
      </c>
      <c r="J81" s="62">
        <v>57.05</v>
      </c>
      <c r="K81" s="64">
        <f t="shared" si="2"/>
        <v>0.33303328625668466</v>
      </c>
      <c r="L81" s="62">
        <v>20.100000000000001</v>
      </c>
      <c r="M81" s="64">
        <f t="shared" si="3"/>
        <v>0.70517943634988689</v>
      </c>
      <c r="N81" s="62">
        <v>130.6</v>
      </c>
      <c r="O81" s="64">
        <f t="shared" si="4"/>
        <v>-0.58098228198914836</v>
      </c>
      <c r="P81" s="62">
        <v>103.5</v>
      </c>
      <c r="Q81" s="64">
        <f t="shared" si="5"/>
        <v>0.47468838745279218</v>
      </c>
      <c r="R81" s="62">
        <v>143.75</v>
      </c>
      <c r="S81" s="64">
        <f t="shared" si="6"/>
        <v>1.9942094950030049</v>
      </c>
      <c r="T81" s="62">
        <v>65.650000000000006</v>
      </c>
      <c r="U81" s="64">
        <f t="shared" si="7"/>
        <v>1.6198434863542119</v>
      </c>
      <c r="V81" s="97">
        <v>9.035222052067382E-2</v>
      </c>
      <c r="W81" s="62">
        <v>24.5</v>
      </c>
      <c r="X81" s="74">
        <f t="shared" si="8"/>
        <v>0</v>
      </c>
      <c r="Y81" s="75">
        <f t="shared" si="9"/>
        <v>0</v>
      </c>
      <c r="Z81" s="75">
        <f t="shared" si="10"/>
        <v>0</v>
      </c>
      <c r="AA81" s="75">
        <f t="shared" si="11"/>
        <v>0</v>
      </c>
      <c r="AB81" s="75">
        <f t="shared" si="12"/>
        <v>0</v>
      </c>
      <c r="AC81" s="75">
        <f t="shared" si="13"/>
        <v>0</v>
      </c>
      <c r="AD81" s="75">
        <f t="shared" si="14"/>
        <v>0</v>
      </c>
      <c r="AE81" s="75">
        <f t="shared" si="15"/>
        <v>0</v>
      </c>
      <c r="AF81" s="75">
        <f t="shared" ref="AF81:AG81" si="93">IF(V$3="Yes",V81*V$4,0)</f>
        <v>0</v>
      </c>
      <c r="AG81" s="76">
        <f t="shared" si="93"/>
        <v>0</v>
      </c>
      <c r="AH81" s="77">
        <f t="shared" si="17"/>
        <v>0</v>
      </c>
      <c r="AI81" s="78">
        <f t="shared" si="18"/>
        <v>0</v>
      </c>
      <c r="AJ81" s="73">
        <f t="shared" si="19"/>
        <v>2.6720799062942939</v>
      </c>
    </row>
    <row r="82" spans="1:36" ht="15" x14ac:dyDescent="0.25">
      <c r="A82" s="38" t="s">
        <v>223</v>
      </c>
      <c r="B82" s="62" t="s">
        <v>25</v>
      </c>
      <c r="C82" s="62" t="s">
        <v>181</v>
      </c>
      <c r="D82" s="62"/>
      <c r="E82" s="63">
        <v>84</v>
      </c>
      <c r="F82" s="62">
        <v>13.9</v>
      </c>
      <c r="G82" s="64">
        <f t="shared" si="0"/>
        <v>-0.61853016894473445</v>
      </c>
      <c r="H82" s="62">
        <v>59.8</v>
      </c>
      <c r="I82" s="64">
        <f t="shared" si="1"/>
        <v>1.844832517912198</v>
      </c>
      <c r="J82" s="62">
        <v>73.7</v>
      </c>
      <c r="K82" s="64">
        <f t="shared" si="2"/>
        <v>0.89973620051032999</v>
      </c>
      <c r="L82" s="62">
        <v>29.700000000000003</v>
      </c>
      <c r="M82" s="64">
        <f t="shared" si="3"/>
        <v>1.4749434408034607</v>
      </c>
      <c r="N82" s="62">
        <v>146.85</v>
      </c>
      <c r="O82" s="64">
        <f t="shared" si="4"/>
        <v>-0.46678461027242102</v>
      </c>
      <c r="P82" s="62">
        <v>37.700000000000003</v>
      </c>
      <c r="Q82" s="64">
        <f t="shared" si="5"/>
        <v>-0.75017748462675538</v>
      </c>
      <c r="R82" s="62">
        <v>117.44999999999999</v>
      </c>
      <c r="S82" s="64">
        <f t="shared" si="6"/>
        <v>1.1355361985653225</v>
      </c>
      <c r="T82" s="62">
        <v>31.450000000000003</v>
      </c>
      <c r="U82" s="64">
        <f t="shared" si="7"/>
        <v>-0.26147482014975265</v>
      </c>
      <c r="V82" s="97">
        <v>9.4654409261150846E-2</v>
      </c>
      <c r="W82" s="62">
        <v>23.225000000000001</v>
      </c>
      <c r="X82" s="74">
        <f t="shared" si="8"/>
        <v>0</v>
      </c>
      <c r="Y82" s="75">
        <f t="shared" si="9"/>
        <v>0</v>
      </c>
      <c r="Z82" s="75">
        <f t="shared" si="10"/>
        <v>0</v>
      </c>
      <c r="AA82" s="75">
        <f t="shared" si="11"/>
        <v>0</v>
      </c>
      <c r="AB82" s="75">
        <f t="shared" si="12"/>
        <v>0</v>
      </c>
      <c r="AC82" s="75">
        <f t="shared" si="13"/>
        <v>0</v>
      </c>
      <c r="AD82" s="75">
        <f t="shared" si="14"/>
        <v>0</v>
      </c>
      <c r="AE82" s="75">
        <f t="shared" si="15"/>
        <v>0</v>
      </c>
      <c r="AF82" s="75">
        <f t="shared" ref="AF82:AG82" si="94">IF(V$3="Yes",V82*V$4,0)</f>
        <v>0</v>
      </c>
      <c r="AG82" s="76">
        <f t="shared" si="94"/>
        <v>0</v>
      </c>
      <c r="AH82" s="77">
        <f t="shared" si="17"/>
        <v>0</v>
      </c>
      <c r="AI82" s="78">
        <f t="shared" si="18"/>
        <v>0</v>
      </c>
      <c r="AJ82" s="73">
        <f t="shared" si="19"/>
        <v>2.6669253492290865</v>
      </c>
    </row>
    <row r="83" spans="1:36" ht="15" x14ac:dyDescent="0.25">
      <c r="A83" s="38" t="s">
        <v>263</v>
      </c>
      <c r="B83" s="62" t="s">
        <v>19</v>
      </c>
      <c r="C83" s="62" t="s">
        <v>186</v>
      </c>
      <c r="D83" s="62"/>
      <c r="E83" s="63">
        <v>84</v>
      </c>
      <c r="F83" s="62">
        <v>31.85</v>
      </c>
      <c r="G83" s="64">
        <f t="shared" si="0"/>
        <v>1.0784483921745314</v>
      </c>
      <c r="H83" s="62">
        <v>32.799999999999997</v>
      </c>
      <c r="I83" s="64">
        <f t="shared" si="1"/>
        <v>-7.0180617707006968E-2</v>
      </c>
      <c r="J83" s="62">
        <v>64.7</v>
      </c>
      <c r="K83" s="64">
        <f t="shared" si="2"/>
        <v>0.48377483935803084</v>
      </c>
      <c r="L83" s="62">
        <v>21.3</v>
      </c>
      <c r="M83" s="64">
        <f t="shared" si="3"/>
        <v>0.67209502355102235</v>
      </c>
      <c r="N83" s="62">
        <v>233.2</v>
      </c>
      <c r="O83" s="64">
        <f t="shared" si="4"/>
        <v>1.1227082153396313</v>
      </c>
      <c r="P83" s="62">
        <v>133.1</v>
      </c>
      <c r="Q83" s="64">
        <f t="shared" si="5"/>
        <v>0.83401133021635088</v>
      </c>
      <c r="R83" s="62">
        <v>15.55</v>
      </c>
      <c r="S83" s="64">
        <f t="shared" si="6"/>
        <v>-1.2066536826062992</v>
      </c>
      <c r="T83" s="62">
        <v>19.25</v>
      </c>
      <c r="U83" s="64">
        <f t="shared" si="7"/>
        <v>-0.84624127465544363</v>
      </c>
      <c r="V83" s="97">
        <v>0.13657804459691253</v>
      </c>
      <c r="W83" s="62">
        <v>16.824999999999999</v>
      </c>
      <c r="X83" s="74">
        <f t="shared" si="8"/>
        <v>0</v>
      </c>
      <c r="Y83" s="75">
        <f t="shared" si="9"/>
        <v>0</v>
      </c>
      <c r="Z83" s="75">
        <f t="shared" si="10"/>
        <v>0</v>
      </c>
      <c r="AA83" s="75">
        <f t="shared" si="11"/>
        <v>0</v>
      </c>
      <c r="AB83" s="75">
        <f t="shared" si="12"/>
        <v>0</v>
      </c>
      <c r="AC83" s="75">
        <f t="shared" si="13"/>
        <v>0</v>
      </c>
      <c r="AD83" s="75">
        <f t="shared" si="14"/>
        <v>0</v>
      </c>
      <c r="AE83" s="75">
        <f t="shared" si="15"/>
        <v>0</v>
      </c>
      <c r="AF83" s="75">
        <f t="shared" ref="AF83:AG83" si="95">IF(V$3="Yes",V83*V$4,0)</f>
        <v>0</v>
      </c>
      <c r="AG83" s="76">
        <f t="shared" si="95"/>
        <v>0</v>
      </c>
      <c r="AH83" s="77">
        <f t="shared" si="17"/>
        <v>0</v>
      </c>
      <c r="AI83" s="78">
        <f t="shared" si="18"/>
        <v>0</v>
      </c>
      <c r="AJ83" s="73">
        <f t="shared" si="19"/>
        <v>2.6427472377797794</v>
      </c>
    </row>
    <row r="84" spans="1:36" ht="15" x14ac:dyDescent="0.25">
      <c r="A84" s="38" t="s">
        <v>210</v>
      </c>
      <c r="B84" s="62" t="s">
        <v>41</v>
      </c>
      <c r="C84" s="62" t="s">
        <v>181</v>
      </c>
      <c r="D84" s="62"/>
      <c r="E84" s="63">
        <v>84</v>
      </c>
      <c r="F84" s="62">
        <v>11.6</v>
      </c>
      <c r="G84" s="64">
        <f t="shared" si="0"/>
        <v>-0.83597031883745354</v>
      </c>
      <c r="H84" s="62">
        <v>69</v>
      </c>
      <c r="I84" s="64">
        <f t="shared" si="1"/>
        <v>2.4973555122713353</v>
      </c>
      <c r="J84" s="62">
        <v>80.599999999999994</v>
      </c>
      <c r="K84" s="64">
        <f t="shared" si="2"/>
        <v>1.2186399107270924</v>
      </c>
      <c r="L84" s="62">
        <v>25</v>
      </c>
      <c r="M84" s="64">
        <f t="shared" si="3"/>
        <v>1.0257306359122156</v>
      </c>
      <c r="N84" s="62">
        <v>128.39999999999998</v>
      </c>
      <c r="O84" s="64">
        <f t="shared" si="4"/>
        <v>-0.80640409646283695</v>
      </c>
      <c r="P84" s="62">
        <v>35.6</v>
      </c>
      <c r="Q84" s="64">
        <f t="shared" si="5"/>
        <v>-0.78504956545663507</v>
      </c>
      <c r="R84" s="62">
        <v>135.5</v>
      </c>
      <c r="S84" s="64">
        <f t="shared" si="6"/>
        <v>1.5504187045039659</v>
      </c>
      <c r="T84" s="62">
        <v>36.25</v>
      </c>
      <c r="U84" s="64">
        <f t="shared" si="7"/>
        <v>-3.1402772475382479E-2</v>
      </c>
      <c r="V84" s="97">
        <v>9.0342679127725867E-2</v>
      </c>
      <c r="W84" s="62">
        <v>23.85</v>
      </c>
      <c r="X84" s="74">
        <f t="shared" si="8"/>
        <v>0</v>
      </c>
      <c r="Y84" s="75">
        <f t="shared" si="9"/>
        <v>0</v>
      </c>
      <c r="Z84" s="75">
        <f t="shared" si="10"/>
        <v>0</v>
      </c>
      <c r="AA84" s="75">
        <f t="shared" si="11"/>
        <v>0</v>
      </c>
      <c r="AB84" s="75">
        <f t="shared" si="12"/>
        <v>0</v>
      </c>
      <c r="AC84" s="75">
        <f t="shared" si="13"/>
        <v>0</v>
      </c>
      <c r="AD84" s="75">
        <f t="shared" si="14"/>
        <v>0</v>
      </c>
      <c r="AE84" s="75">
        <f t="shared" si="15"/>
        <v>0</v>
      </c>
      <c r="AF84" s="75">
        <f t="shared" ref="AF84:AG84" si="96">IF(V$3="Yes",V84*V$4,0)</f>
        <v>0</v>
      </c>
      <c r="AG84" s="76">
        <f t="shared" si="96"/>
        <v>0</v>
      </c>
      <c r="AH84" s="77">
        <f t="shared" si="17"/>
        <v>0</v>
      </c>
      <c r="AI84" s="78">
        <f t="shared" si="18"/>
        <v>0</v>
      </c>
      <c r="AJ84" s="73">
        <f t="shared" si="19"/>
        <v>2.5885199897333342</v>
      </c>
    </row>
    <row r="85" spans="1:36" ht="15" x14ac:dyDescent="0.25">
      <c r="A85" s="38" t="s">
        <v>256</v>
      </c>
      <c r="B85" s="62" t="s">
        <v>74</v>
      </c>
      <c r="C85" s="62" t="s">
        <v>179</v>
      </c>
      <c r="D85" s="62"/>
      <c r="E85" s="63">
        <v>84</v>
      </c>
      <c r="F85" s="62">
        <v>26.9</v>
      </c>
      <c r="G85" s="64">
        <f t="shared" si="0"/>
        <v>0.61047937392715679</v>
      </c>
      <c r="H85" s="62">
        <v>52.25</v>
      </c>
      <c r="I85" s="64">
        <f t="shared" si="1"/>
        <v>1.3093381040631245</v>
      </c>
      <c r="J85" s="62">
        <v>79.2</v>
      </c>
      <c r="K85" s="64">
        <f t="shared" si="2"/>
        <v>1.1539348101034019</v>
      </c>
      <c r="L85" s="62">
        <v>29.3</v>
      </c>
      <c r="M85" s="64">
        <f t="shared" si="3"/>
        <v>1.4367125637914395</v>
      </c>
      <c r="N85" s="62">
        <v>187.14999999999998</v>
      </c>
      <c r="O85" s="64">
        <f t="shared" si="4"/>
        <v>0.2750400668806271</v>
      </c>
      <c r="P85" s="62">
        <v>46.7</v>
      </c>
      <c r="Q85" s="64">
        <f t="shared" si="5"/>
        <v>-0.60072570964155658</v>
      </c>
      <c r="R85" s="62">
        <v>32</v>
      </c>
      <c r="S85" s="64">
        <f t="shared" si="6"/>
        <v>-0.8285474652827155</v>
      </c>
      <c r="T85" s="62">
        <v>20</v>
      </c>
      <c r="U85" s="64">
        <f t="shared" si="7"/>
        <v>-0.81029251720632334</v>
      </c>
      <c r="V85" s="97">
        <v>0.1437349719476356</v>
      </c>
      <c r="W85" s="62">
        <v>18.850000000000001</v>
      </c>
      <c r="X85" s="74">
        <f t="shared" si="8"/>
        <v>0</v>
      </c>
      <c r="Y85" s="75">
        <f t="shared" si="9"/>
        <v>0</v>
      </c>
      <c r="Z85" s="75">
        <f t="shared" si="10"/>
        <v>0</v>
      </c>
      <c r="AA85" s="75">
        <f t="shared" si="11"/>
        <v>0</v>
      </c>
      <c r="AB85" s="75">
        <f t="shared" si="12"/>
        <v>0</v>
      </c>
      <c r="AC85" s="75">
        <f t="shared" si="13"/>
        <v>0</v>
      </c>
      <c r="AD85" s="75">
        <f t="shared" si="14"/>
        <v>0</v>
      </c>
      <c r="AE85" s="75">
        <f t="shared" si="15"/>
        <v>0</v>
      </c>
      <c r="AF85" s="75">
        <f t="shared" ref="AF85:AG85" si="97">IF(V$3="Yes",V85*V$4,0)</f>
        <v>0</v>
      </c>
      <c r="AG85" s="76">
        <f t="shared" si="97"/>
        <v>0</v>
      </c>
      <c r="AH85" s="77">
        <f t="shared" si="17"/>
        <v>0</v>
      </c>
      <c r="AI85" s="78">
        <f t="shared" si="18"/>
        <v>0</v>
      </c>
      <c r="AJ85" s="73">
        <f t="shared" si="19"/>
        <v>2.5499434450023624</v>
      </c>
    </row>
    <row r="86" spans="1:36" ht="15" x14ac:dyDescent="0.25">
      <c r="A86" s="38" t="s">
        <v>235</v>
      </c>
      <c r="B86" s="62" t="s">
        <v>53</v>
      </c>
      <c r="C86" s="62" t="s">
        <v>181</v>
      </c>
      <c r="D86" s="62"/>
      <c r="E86" s="63">
        <v>84</v>
      </c>
      <c r="F86" s="62">
        <v>11.8</v>
      </c>
      <c r="G86" s="64">
        <f t="shared" si="0"/>
        <v>-0.8170624797163476</v>
      </c>
      <c r="H86" s="62">
        <v>45.5</v>
      </c>
      <c r="I86" s="64">
        <f t="shared" si="1"/>
        <v>0.83058482015832324</v>
      </c>
      <c r="J86" s="62">
        <v>57.3</v>
      </c>
      <c r="K86" s="64">
        <f t="shared" si="2"/>
        <v>0.14176216463280714</v>
      </c>
      <c r="L86" s="62">
        <v>21.15</v>
      </c>
      <c r="M86" s="64">
        <f t="shared" si="3"/>
        <v>0.65775844467151479</v>
      </c>
      <c r="N86" s="62">
        <v>195.15</v>
      </c>
      <c r="O86" s="64">
        <f t="shared" si="4"/>
        <v>0.42230054869760963</v>
      </c>
      <c r="P86" s="62">
        <v>35.1</v>
      </c>
      <c r="Q86" s="64">
        <f t="shared" si="5"/>
        <v>-0.79335244184470166</v>
      </c>
      <c r="R86" s="62">
        <v>172</v>
      </c>
      <c r="S86" s="64">
        <f t="shared" si="6"/>
        <v>2.3893777885350178</v>
      </c>
      <c r="T86" s="62">
        <v>63.7</v>
      </c>
      <c r="U86" s="64">
        <f t="shared" si="7"/>
        <v>1.2843217501624216</v>
      </c>
      <c r="V86" s="97">
        <v>6.046630796822957E-2</v>
      </c>
      <c r="W86" s="62">
        <v>21.8</v>
      </c>
      <c r="X86" s="74">
        <f t="shared" si="8"/>
        <v>0</v>
      </c>
      <c r="Y86" s="75">
        <f t="shared" si="9"/>
        <v>0</v>
      </c>
      <c r="Z86" s="75">
        <f t="shared" si="10"/>
        <v>0</v>
      </c>
      <c r="AA86" s="75">
        <f t="shared" si="11"/>
        <v>0</v>
      </c>
      <c r="AB86" s="75">
        <f t="shared" si="12"/>
        <v>0</v>
      </c>
      <c r="AC86" s="75">
        <f t="shared" si="13"/>
        <v>0</v>
      </c>
      <c r="AD86" s="75">
        <f t="shared" si="14"/>
        <v>0</v>
      </c>
      <c r="AE86" s="75">
        <f t="shared" si="15"/>
        <v>0</v>
      </c>
      <c r="AF86" s="75">
        <f t="shared" ref="AF86:AG86" si="98">IF(V$3="Yes",V86*V$4,0)</f>
        <v>0</v>
      </c>
      <c r="AG86" s="76">
        <f t="shared" si="98"/>
        <v>0</v>
      </c>
      <c r="AH86" s="77">
        <f t="shared" si="17"/>
        <v>0</v>
      </c>
      <c r="AI86" s="78">
        <f t="shared" si="18"/>
        <v>0</v>
      </c>
      <c r="AJ86" s="73">
        <f t="shared" si="19"/>
        <v>2.5140737423279016</v>
      </c>
    </row>
    <row r="87" spans="1:36" ht="15" x14ac:dyDescent="0.25">
      <c r="A87" s="38" t="s">
        <v>219</v>
      </c>
      <c r="B87" s="62" t="s">
        <v>47</v>
      </c>
      <c r="C87" s="62" t="s">
        <v>181</v>
      </c>
      <c r="D87" s="62"/>
      <c r="E87" s="63">
        <v>84</v>
      </c>
      <c r="F87" s="62">
        <v>11.899999999999999</v>
      </c>
      <c r="G87" s="64">
        <f t="shared" si="0"/>
        <v>-0.80760856015579452</v>
      </c>
      <c r="H87" s="62">
        <v>52.75</v>
      </c>
      <c r="I87" s="64">
        <f t="shared" si="1"/>
        <v>1.3448013102782952</v>
      </c>
      <c r="J87" s="62">
        <v>64.650000000000006</v>
      </c>
      <c r="K87" s="64">
        <f t="shared" si="2"/>
        <v>0.48146394290718469</v>
      </c>
      <c r="L87" s="62">
        <v>20.149999999999999</v>
      </c>
      <c r="M87" s="64">
        <f t="shared" si="3"/>
        <v>0.56218125214146242</v>
      </c>
      <c r="N87" s="62">
        <v>165.15</v>
      </c>
      <c r="O87" s="64">
        <f t="shared" si="4"/>
        <v>-0.12992625811607378</v>
      </c>
      <c r="P87" s="62">
        <v>80.75</v>
      </c>
      <c r="Q87" s="64">
        <f t="shared" si="5"/>
        <v>-3.5299827614221492E-2</v>
      </c>
      <c r="R87" s="62">
        <v>144.9</v>
      </c>
      <c r="S87" s="64">
        <f t="shared" si="6"/>
        <v>1.7664794001174429</v>
      </c>
      <c r="T87" s="62">
        <v>27.700000000000003</v>
      </c>
      <c r="U87" s="64">
        <f t="shared" si="7"/>
        <v>-0.44121860739535429</v>
      </c>
      <c r="V87" s="97">
        <v>7.2055706933091115E-2</v>
      </c>
      <c r="W87" s="62">
        <v>25.6</v>
      </c>
      <c r="X87" s="74">
        <f t="shared" si="8"/>
        <v>0</v>
      </c>
      <c r="Y87" s="75">
        <f t="shared" si="9"/>
        <v>0</v>
      </c>
      <c r="Z87" s="75">
        <f t="shared" si="10"/>
        <v>0</v>
      </c>
      <c r="AA87" s="75">
        <f t="shared" si="11"/>
        <v>0</v>
      </c>
      <c r="AB87" s="75">
        <f t="shared" si="12"/>
        <v>0</v>
      </c>
      <c r="AC87" s="75">
        <f t="shared" si="13"/>
        <v>0</v>
      </c>
      <c r="AD87" s="75">
        <f t="shared" si="14"/>
        <v>0</v>
      </c>
      <c r="AE87" s="75">
        <f t="shared" si="15"/>
        <v>0</v>
      </c>
      <c r="AF87" s="75">
        <f t="shared" ref="AF87:AG87" si="99">IF(V$3="Yes",V87*V$4,0)</f>
        <v>0</v>
      </c>
      <c r="AG87" s="76">
        <f t="shared" si="99"/>
        <v>0</v>
      </c>
      <c r="AH87" s="77">
        <f t="shared" si="17"/>
        <v>0</v>
      </c>
      <c r="AI87" s="78">
        <f t="shared" si="18"/>
        <v>0</v>
      </c>
      <c r="AJ87" s="73">
        <f t="shared" si="19"/>
        <v>2.5029666285993555</v>
      </c>
    </row>
    <row r="88" spans="1:36" ht="15" x14ac:dyDescent="0.25">
      <c r="A88" s="38" t="s">
        <v>305</v>
      </c>
      <c r="B88" s="62" t="s">
        <v>25</v>
      </c>
      <c r="C88" s="62" t="s">
        <v>186</v>
      </c>
      <c r="D88" s="62"/>
      <c r="E88" s="63">
        <v>84</v>
      </c>
      <c r="F88" s="62">
        <v>35.6</v>
      </c>
      <c r="G88" s="64">
        <f t="shared" si="0"/>
        <v>1.4329703756952692</v>
      </c>
      <c r="H88" s="62">
        <v>29.6</v>
      </c>
      <c r="I88" s="64">
        <f t="shared" si="1"/>
        <v>-0.29714513748409738</v>
      </c>
      <c r="J88" s="62">
        <v>65.25</v>
      </c>
      <c r="K88" s="64">
        <f t="shared" si="2"/>
        <v>0.50919470031733782</v>
      </c>
      <c r="L88" s="62">
        <v>24.799999999999997</v>
      </c>
      <c r="M88" s="64">
        <f t="shared" si="3"/>
        <v>1.0066151974062045</v>
      </c>
      <c r="N88" s="62">
        <v>251.35</v>
      </c>
      <c r="O88" s="64">
        <f t="shared" si="4"/>
        <v>1.45680543346191</v>
      </c>
      <c r="P88" s="62">
        <v>32.599999999999994</v>
      </c>
      <c r="Q88" s="64">
        <f t="shared" si="5"/>
        <v>-0.83486682378503474</v>
      </c>
      <c r="R88" s="62">
        <v>39.450000000000003</v>
      </c>
      <c r="S88" s="64">
        <f t="shared" si="6"/>
        <v>-0.65730787141884306</v>
      </c>
      <c r="T88" s="62">
        <v>28.9</v>
      </c>
      <c r="U88" s="64">
        <f t="shared" si="7"/>
        <v>-0.38370059547676194</v>
      </c>
      <c r="V88" s="97">
        <v>0.1416351700815596</v>
      </c>
      <c r="W88" s="62">
        <v>18.399999999999999</v>
      </c>
      <c r="X88" s="74">
        <f t="shared" si="8"/>
        <v>0</v>
      </c>
      <c r="Y88" s="75">
        <f t="shared" si="9"/>
        <v>0</v>
      </c>
      <c r="Z88" s="75">
        <f t="shared" si="10"/>
        <v>0</v>
      </c>
      <c r="AA88" s="75">
        <f t="shared" si="11"/>
        <v>0</v>
      </c>
      <c r="AB88" s="75">
        <f t="shared" si="12"/>
        <v>0</v>
      </c>
      <c r="AC88" s="75">
        <f t="shared" si="13"/>
        <v>0</v>
      </c>
      <c r="AD88" s="75">
        <f t="shared" si="14"/>
        <v>0</v>
      </c>
      <c r="AE88" s="75">
        <f t="shared" si="15"/>
        <v>0</v>
      </c>
      <c r="AF88" s="75">
        <f t="shared" ref="AF88:AG88" si="100">IF(V$3="Yes",V88*V$4,0)</f>
        <v>0</v>
      </c>
      <c r="AG88" s="76">
        <f t="shared" si="100"/>
        <v>0</v>
      </c>
      <c r="AH88" s="77">
        <f t="shared" si="17"/>
        <v>0</v>
      </c>
      <c r="AI88" s="78">
        <f t="shared" si="18"/>
        <v>0</v>
      </c>
      <c r="AJ88" s="73">
        <f t="shared" si="19"/>
        <v>2.5002472007059442</v>
      </c>
    </row>
    <row r="89" spans="1:36" ht="15" x14ac:dyDescent="0.25">
      <c r="A89" s="38" t="s">
        <v>267</v>
      </c>
      <c r="B89" s="62" t="s">
        <v>81</v>
      </c>
      <c r="C89" s="62" t="s">
        <v>203</v>
      </c>
      <c r="D89" s="62"/>
      <c r="E89" s="63">
        <v>84</v>
      </c>
      <c r="F89" s="62">
        <v>30.9</v>
      </c>
      <c r="G89" s="64">
        <f t="shared" si="0"/>
        <v>0.98863615634927726</v>
      </c>
      <c r="H89" s="62">
        <v>31.15</v>
      </c>
      <c r="I89" s="64">
        <f t="shared" si="1"/>
        <v>-0.18720919821706911</v>
      </c>
      <c r="J89" s="62">
        <v>62.05</v>
      </c>
      <c r="K89" s="64">
        <f t="shared" si="2"/>
        <v>0.36129732746318682</v>
      </c>
      <c r="L89" s="62">
        <v>20.700000000000003</v>
      </c>
      <c r="M89" s="64">
        <f t="shared" si="3"/>
        <v>0.61474870803299142</v>
      </c>
      <c r="N89" s="62">
        <v>221.55</v>
      </c>
      <c r="O89" s="64">
        <f t="shared" si="4"/>
        <v>0.90826013869365119</v>
      </c>
      <c r="P89" s="62">
        <v>101.85</v>
      </c>
      <c r="Q89" s="64">
        <f t="shared" si="5"/>
        <v>0.3150815559621889</v>
      </c>
      <c r="R89" s="62">
        <v>54.85</v>
      </c>
      <c r="S89" s="64">
        <f t="shared" si="6"/>
        <v>-0.30333609349889262</v>
      </c>
      <c r="T89" s="62">
        <v>15.2</v>
      </c>
      <c r="U89" s="64">
        <f t="shared" si="7"/>
        <v>-1.0403645648806934</v>
      </c>
      <c r="V89" s="97">
        <v>0.13947190250507785</v>
      </c>
      <c r="W89" s="62">
        <v>18.725000000000001</v>
      </c>
      <c r="X89" s="74">
        <f t="shared" si="8"/>
        <v>0</v>
      </c>
      <c r="Y89" s="75">
        <f t="shared" si="9"/>
        <v>0</v>
      </c>
      <c r="Z89" s="75">
        <f t="shared" si="10"/>
        <v>0</v>
      </c>
      <c r="AA89" s="75">
        <f t="shared" si="11"/>
        <v>0</v>
      </c>
      <c r="AB89" s="75">
        <f t="shared" si="12"/>
        <v>0</v>
      </c>
      <c r="AC89" s="75">
        <f t="shared" si="13"/>
        <v>0</v>
      </c>
      <c r="AD89" s="75">
        <f t="shared" si="14"/>
        <v>0</v>
      </c>
      <c r="AE89" s="75">
        <f t="shared" si="15"/>
        <v>0</v>
      </c>
      <c r="AF89" s="75">
        <f t="shared" ref="AF89:AG89" si="101">IF(V$3="Yes",V89*V$4,0)</f>
        <v>0</v>
      </c>
      <c r="AG89" s="76">
        <f t="shared" si="101"/>
        <v>0</v>
      </c>
      <c r="AH89" s="77">
        <f t="shared" si="17"/>
        <v>0</v>
      </c>
      <c r="AI89" s="78">
        <f t="shared" si="18"/>
        <v>0</v>
      </c>
      <c r="AJ89" s="73">
        <f t="shared" si="19"/>
        <v>2.4953452075140437</v>
      </c>
    </row>
    <row r="90" spans="1:36" ht="15" x14ac:dyDescent="0.25">
      <c r="A90" s="38" t="s">
        <v>268</v>
      </c>
      <c r="B90" s="62" t="s">
        <v>93</v>
      </c>
      <c r="C90" s="62" t="s">
        <v>186</v>
      </c>
      <c r="D90" s="62"/>
      <c r="E90" s="63">
        <v>84</v>
      </c>
      <c r="F90" s="62">
        <v>39</v>
      </c>
      <c r="G90" s="64">
        <f t="shared" si="0"/>
        <v>1.7544036407540713</v>
      </c>
      <c r="H90" s="62">
        <v>30.5</v>
      </c>
      <c r="I90" s="64">
        <f t="shared" si="1"/>
        <v>-0.23331136629679072</v>
      </c>
      <c r="J90" s="62">
        <v>69.5</v>
      </c>
      <c r="K90" s="64">
        <f t="shared" si="2"/>
        <v>0.70562089863925659</v>
      </c>
      <c r="L90" s="62">
        <v>19.850000000000001</v>
      </c>
      <c r="M90" s="64">
        <f t="shared" si="3"/>
        <v>0.53350809438244695</v>
      </c>
      <c r="N90" s="62">
        <v>228</v>
      </c>
      <c r="O90" s="64">
        <f t="shared" si="4"/>
        <v>1.0269889021585934</v>
      </c>
      <c r="P90" s="62">
        <v>78.8</v>
      </c>
      <c r="Q90" s="64">
        <f t="shared" si="5"/>
        <v>-6.7681045527681158E-2</v>
      </c>
      <c r="R90" s="62">
        <v>31.200000000000003</v>
      </c>
      <c r="S90" s="64">
        <f t="shared" si="6"/>
        <v>-0.8469356095902455</v>
      </c>
      <c r="T90" s="62">
        <v>37.700000000000003</v>
      </c>
      <c r="U90" s="64">
        <f t="shared" si="7"/>
        <v>3.8098158592916515E-2</v>
      </c>
      <c r="V90" s="97">
        <v>0.17105263157894737</v>
      </c>
      <c r="W90" s="62">
        <v>19</v>
      </c>
      <c r="X90" s="74">
        <f t="shared" si="8"/>
        <v>0</v>
      </c>
      <c r="Y90" s="75">
        <f t="shared" si="9"/>
        <v>0</v>
      </c>
      <c r="Z90" s="75">
        <f t="shared" si="10"/>
        <v>0</v>
      </c>
      <c r="AA90" s="75">
        <f t="shared" si="11"/>
        <v>0</v>
      </c>
      <c r="AB90" s="75">
        <f t="shared" si="12"/>
        <v>0</v>
      </c>
      <c r="AC90" s="75">
        <f t="shared" si="13"/>
        <v>0</v>
      </c>
      <c r="AD90" s="75">
        <f t="shared" si="14"/>
        <v>0</v>
      </c>
      <c r="AE90" s="75">
        <f t="shared" si="15"/>
        <v>0</v>
      </c>
      <c r="AF90" s="75">
        <f t="shared" ref="AF90:AG90" si="102">IF(V$3="Yes",V90*V$4,0)</f>
        <v>0</v>
      </c>
      <c r="AG90" s="76">
        <f t="shared" si="102"/>
        <v>0</v>
      </c>
      <c r="AH90" s="77">
        <f t="shared" si="17"/>
        <v>0</v>
      </c>
      <c r="AI90" s="78">
        <f t="shared" si="18"/>
        <v>0</v>
      </c>
      <c r="AJ90" s="73">
        <f t="shared" si="19"/>
        <v>2.4872254549058388</v>
      </c>
    </row>
    <row r="91" spans="1:36" ht="15" x14ac:dyDescent="0.25">
      <c r="A91" s="38" t="s">
        <v>258</v>
      </c>
      <c r="B91" s="62" t="s">
        <v>81</v>
      </c>
      <c r="C91" s="62" t="s">
        <v>203</v>
      </c>
      <c r="D91" s="62"/>
      <c r="E91" s="63">
        <v>84</v>
      </c>
      <c r="F91" s="62">
        <v>27.05</v>
      </c>
      <c r="G91" s="64">
        <f t="shared" si="0"/>
        <v>0.62466025326798669</v>
      </c>
      <c r="H91" s="62">
        <v>50.9</v>
      </c>
      <c r="I91" s="64">
        <f t="shared" si="1"/>
        <v>1.2135874472821644</v>
      </c>
      <c r="J91" s="62">
        <v>77.949999999999989</v>
      </c>
      <c r="K91" s="64">
        <f t="shared" si="2"/>
        <v>1.0961623988322482</v>
      </c>
      <c r="L91" s="62">
        <v>27.35</v>
      </c>
      <c r="M91" s="64">
        <f t="shared" si="3"/>
        <v>1.2503370383578383</v>
      </c>
      <c r="N91" s="62">
        <v>209.5</v>
      </c>
      <c r="O91" s="64">
        <f t="shared" si="4"/>
        <v>0.68644903795682155</v>
      </c>
      <c r="P91" s="62">
        <v>35.400000000000006</v>
      </c>
      <c r="Q91" s="64">
        <f t="shared" si="5"/>
        <v>-0.78837071601186159</v>
      </c>
      <c r="R91" s="62">
        <v>30.7</v>
      </c>
      <c r="S91" s="64">
        <f t="shared" si="6"/>
        <v>-0.85842819978245177</v>
      </c>
      <c r="T91" s="62">
        <v>72.699999999999989</v>
      </c>
      <c r="U91" s="64">
        <f t="shared" si="7"/>
        <v>1.7157068395518644</v>
      </c>
      <c r="V91" s="97">
        <v>0.12911694510739857</v>
      </c>
      <c r="W91" s="62">
        <v>17.675000000000001</v>
      </c>
      <c r="X91" s="74">
        <f t="shared" si="8"/>
        <v>0</v>
      </c>
      <c r="Y91" s="75">
        <f t="shared" si="9"/>
        <v>0</v>
      </c>
      <c r="Z91" s="75">
        <f t="shared" si="10"/>
        <v>0</v>
      </c>
      <c r="AA91" s="75">
        <f t="shared" si="11"/>
        <v>0</v>
      </c>
      <c r="AB91" s="75">
        <f t="shared" si="12"/>
        <v>0</v>
      </c>
      <c r="AC91" s="75">
        <f t="shared" si="13"/>
        <v>0</v>
      </c>
      <c r="AD91" s="75">
        <f t="shared" si="14"/>
        <v>0</v>
      </c>
      <c r="AE91" s="75">
        <f t="shared" si="15"/>
        <v>0</v>
      </c>
      <c r="AF91" s="75">
        <f t="shared" ref="AF91:AG91" si="103">IF(V$3="Yes",V91*V$4,0)</f>
        <v>0</v>
      </c>
      <c r="AG91" s="76">
        <f t="shared" si="103"/>
        <v>0</v>
      </c>
      <c r="AH91" s="77">
        <f t="shared" si="17"/>
        <v>0</v>
      </c>
      <c r="AI91" s="78">
        <f t="shared" si="18"/>
        <v>0</v>
      </c>
      <c r="AJ91" s="73">
        <f t="shared" si="19"/>
        <v>2.4804144818125118</v>
      </c>
    </row>
    <row r="92" spans="1:36" ht="15" x14ac:dyDescent="0.25">
      <c r="A92" s="38" t="s">
        <v>274</v>
      </c>
      <c r="B92" s="62" t="s">
        <v>32</v>
      </c>
      <c r="C92" s="62" t="s">
        <v>153</v>
      </c>
      <c r="D92" s="62"/>
      <c r="E92" s="63">
        <v>84</v>
      </c>
      <c r="F92" s="62">
        <v>23.6</v>
      </c>
      <c r="G92" s="64">
        <f t="shared" si="0"/>
        <v>0.29850002842890772</v>
      </c>
      <c r="H92" s="62">
        <v>36.950000000000003</v>
      </c>
      <c r="I92" s="64">
        <f t="shared" si="1"/>
        <v>0.22416399387890851</v>
      </c>
      <c r="J92" s="62">
        <v>60.599999999999994</v>
      </c>
      <c r="K92" s="64">
        <f t="shared" si="2"/>
        <v>0.29428133038864934</v>
      </c>
      <c r="L92" s="62">
        <v>14.100000000000001</v>
      </c>
      <c r="M92" s="64">
        <f t="shared" si="3"/>
        <v>-1.6060762665352817E-2</v>
      </c>
      <c r="N92" s="62">
        <v>184</v>
      </c>
      <c r="O92" s="64">
        <f t="shared" si="4"/>
        <v>0.21705625216519106</v>
      </c>
      <c r="P92" s="62">
        <v>206.25</v>
      </c>
      <c r="Q92" s="64">
        <f t="shared" si="5"/>
        <v>2.0487221457904945</v>
      </c>
      <c r="R92" s="62">
        <v>61.900000000000006</v>
      </c>
      <c r="S92" s="64">
        <f t="shared" si="6"/>
        <v>-0.14129057178878529</v>
      </c>
      <c r="T92" s="62">
        <v>53.150000000000006</v>
      </c>
      <c r="U92" s="64">
        <f t="shared" si="7"/>
        <v>0.77864256204479565</v>
      </c>
      <c r="V92" s="97">
        <v>0.1282608695652174</v>
      </c>
      <c r="W92" s="62">
        <v>19.274999999999999</v>
      </c>
      <c r="X92" s="74">
        <f t="shared" si="8"/>
        <v>0</v>
      </c>
      <c r="Y92" s="75">
        <f t="shared" si="9"/>
        <v>0</v>
      </c>
      <c r="Z92" s="75">
        <f t="shared" si="10"/>
        <v>0</v>
      </c>
      <c r="AA92" s="75">
        <f t="shared" si="11"/>
        <v>0</v>
      </c>
      <c r="AB92" s="75">
        <f t="shared" si="12"/>
        <v>0</v>
      </c>
      <c r="AC92" s="75">
        <f t="shared" si="13"/>
        <v>0</v>
      </c>
      <c r="AD92" s="75">
        <f t="shared" si="14"/>
        <v>0</v>
      </c>
      <c r="AE92" s="75">
        <f t="shared" si="15"/>
        <v>0</v>
      </c>
      <c r="AF92" s="75">
        <f t="shared" ref="AF92:AG92" si="104">IF(V$3="Yes",V92*V$4,0)</f>
        <v>0</v>
      </c>
      <c r="AG92" s="76">
        <f t="shared" si="104"/>
        <v>0</v>
      </c>
      <c r="AH92" s="77">
        <f t="shared" si="17"/>
        <v>0</v>
      </c>
      <c r="AI92" s="78">
        <f t="shared" si="18"/>
        <v>0</v>
      </c>
      <c r="AJ92" s="73">
        <f t="shared" si="19"/>
        <v>2.4685918549855481</v>
      </c>
    </row>
    <row r="93" spans="1:36" ht="15" x14ac:dyDescent="0.25">
      <c r="A93" s="38" t="s">
        <v>291</v>
      </c>
      <c r="B93" s="62" t="s">
        <v>68</v>
      </c>
      <c r="C93" s="62" t="s">
        <v>183</v>
      </c>
      <c r="D93" s="62"/>
      <c r="E93" s="63">
        <v>84</v>
      </c>
      <c r="F93" s="62">
        <v>31</v>
      </c>
      <c r="G93" s="64">
        <f t="shared" si="0"/>
        <v>0.99809007590983068</v>
      </c>
      <c r="H93" s="62">
        <v>26.5</v>
      </c>
      <c r="I93" s="64">
        <f t="shared" si="1"/>
        <v>-0.51701701601815442</v>
      </c>
      <c r="J93" s="62">
        <v>57.45</v>
      </c>
      <c r="K93" s="64">
        <f t="shared" si="2"/>
        <v>0.14869485398534515</v>
      </c>
      <c r="L93" s="62">
        <v>24.1</v>
      </c>
      <c r="M93" s="64">
        <f t="shared" si="3"/>
        <v>0.93971116263516874</v>
      </c>
      <c r="N93" s="62">
        <v>214.05</v>
      </c>
      <c r="O93" s="64">
        <f t="shared" si="4"/>
        <v>0.77020343699023008</v>
      </c>
      <c r="P93" s="62">
        <v>114.85</v>
      </c>
      <c r="Q93" s="64">
        <f t="shared" si="5"/>
        <v>0.53095634205192033</v>
      </c>
      <c r="R93" s="62">
        <v>48.5</v>
      </c>
      <c r="S93" s="64">
        <f t="shared" si="6"/>
        <v>-0.4492919889399114</v>
      </c>
      <c r="T93" s="62">
        <v>29.900000000000002</v>
      </c>
      <c r="U93" s="64">
        <f t="shared" si="7"/>
        <v>-0.33576891887793475</v>
      </c>
      <c r="V93" s="97">
        <v>0.14482597523943003</v>
      </c>
      <c r="W93" s="62">
        <v>16.824999999999999</v>
      </c>
      <c r="X93" s="74">
        <f t="shared" si="8"/>
        <v>0</v>
      </c>
      <c r="Y93" s="75">
        <f t="shared" si="9"/>
        <v>0</v>
      </c>
      <c r="Z93" s="75">
        <f t="shared" si="10"/>
        <v>0</v>
      </c>
      <c r="AA93" s="75">
        <f t="shared" si="11"/>
        <v>0</v>
      </c>
      <c r="AB93" s="75">
        <f t="shared" si="12"/>
        <v>0</v>
      </c>
      <c r="AC93" s="75">
        <f t="shared" si="13"/>
        <v>0</v>
      </c>
      <c r="AD93" s="75">
        <f t="shared" si="14"/>
        <v>0</v>
      </c>
      <c r="AE93" s="75">
        <f t="shared" si="15"/>
        <v>0</v>
      </c>
      <c r="AF93" s="75">
        <f t="shared" ref="AF93:AG93" si="105">IF(V$3="Yes",V93*V$4,0)</f>
        <v>0</v>
      </c>
      <c r="AG93" s="76">
        <f t="shared" si="105"/>
        <v>0</v>
      </c>
      <c r="AH93" s="77">
        <f t="shared" si="17"/>
        <v>0</v>
      </c>
      <c r="AI93" s="78">
        <f t="shared" si="18"/>
        <v>0</v>
      </c>
      <c r="AJ93" s="73">
        <f t="shared" si="19"/>
        <v>2.4582657011723832</v>
      </c>
    </row>
    <row r="94" spans="1:36" ht="15" x14ac:dyDescent="0.25">
      <c r="A94" s="38" t="s">
        <v>281</v>
      </c>
      <c r="B94" s="62" t="s">
        <v>53</v>
      </c>
      <c r="C94" s="62" t="s">
        <v>191</v>
      </c>
      <c r="D94" s="62"/>
      <c r="E94" s="63">
        <v>84</v>
      </c>
      <c r="F94" s="62">
        <v>27.65</v>
      </c>
      <c r="G94" s="64">
        <f t="shared" si="0"/>
        <v>0.68138377063130473</v>
      </c>
      <c r="H94" s="62">
        <v>42</v>
      </c>
      <c r="I94" s="64">
        <f t="shared" si="1"/>
        <v>0.58234237665213007</v>
      </c>
      <c r="J94" s="62">
        <v>69.650000000000006</v>
      </c>
      <c r="K94" s="64">
        <f t="shared" si="2"/>
        <v>0.71255358799179569</v>
      </c>
      <c r="L94" s="62">
        <v>27.55</v>
      </c>
      <c r="M94" s="64">
        <f t="shared" si="3"/>
        <v>1.2694524768638484</v>
      </c>
      <c r="N94" s="62">
        <v>222.55</v>
      </c>
      <c r="O94" s="64">
        <f t="shared" si="4"/>
        <v>0.92666769892077416</v>
      </c>
      <c r="P94" s="62">
        <v>56.349999999999994</v>
      </c>
      <c r="Q94" s="64">
        <f t="shared" si="5"/>
        <v>-0.44048019535187144</v>
      </c>
      <c r="R94" s="62">
        <v>27.75</v>
      </c>
      <c r="S94" s="64">
        <f t="shared" si="6"/>
        <v>-0.92623448191646818</v>
      </c>
      <c r="T94" s="62">
        <v>48.75</v>
      </c>
      <c r="U94" s="64">
        <f t="shared" si="7"/>
        <v>0.56774318500995624</v>
      </c>
      <c r="V94" s="97">
        <v>0.12424174342844303</v>
      </c>
      <c r="W94" s="62">
        <v>18.524999999999999</v>
      </c>
      <c r="X94" s="74">
        <f t="shared" si="8"/>
        <v>0</v>
      </c>
      <c r="Y94" s="75">
        <f t="shared" si="9"/>
        <v>0</v>
      </c>
      <c r="Z94" s="75">
        <f t="shared" si="10"/>
        <v>0</v>
      </c>
      <c r="AA94" s="75">
        <f t="shared" si="11"/>
        <v>0</v>
      </c>
      <c r="AB94" s="75">
        <f t="shared" si="12"/>
        <v>0</v>
      </c>
      <c r="AC94" s="75">
        <f t="shared" si="13"/>
        <v>0</v>
      </c>
      <c r="AD94" s="75">
        <f t="shared" si="14"/>
        <v>0</v>
      </c>
      <c r="AE94" s="75">
        <f t="shared" si="15"/>
        <v>0</v>
      </c>
      <c r="AF94" s="75">
        <f t="shared" ref="AF94:AG94" si="106">IF(V$3="Yes",V94*V$4,0)</f>
        <v>0</v>
      </c>
      <c r="AG94" s="76">
        <f t="shared" si="106"/>
        <v>0</v>
      </c>
      <c r="AH94" s="77">
        <f t="shared" si="17"/>
        <v>0</v>
      </c>
      <c r="AI94" s="78">
        <f t="shared" si="18"/>
        <v>0</v>
      </c>
      <c r="AJ94" s="73">
        <f t="shared" si="19"/>
        <v>2.4248867382760673</v>
      </c>
    </row>
    <row r="95" spans="1:36" ht="15" x14ac:dyDescent="0.25">
      <c r="A95" s="38" t="s">
        <v>242</v>
      </c>
      <c r="B95" s="62" t="s">
        <v>51</v>
      </c>
      <c r="C95" s="62" t="s">
        <v>181</v>
      </c>
      <c r="D95" s="62"/>
      <c r="E95" s="63">
        <v>84</v>
      </c>
      <c r="F95" s="62">
        <v>14.7</v>
      </c>
      <c r="G95" s="64">
        <f t="shared" si="0"/>
        <v>-0.54289881246031024</v>
      </c>
      <c r="H95" s="62">
        <v>47.599999999999994</v>
      </c>
      <c r="I95" s="64">
        <f t="shared" si="1"/>
        <v>0.97953028626203942</v>
      </c>
      <c r="J95" s="62">
        <v>62.3</v>
      </c>
      <c r="K95" s="64">
        <f t="shared" si="2"/>
        <v>0.37285180971741744</v>
      </c>
      <c r="L95" s="62">
        <v>22.75</v>
      </c>
      <c r="M95" s="64">
        <f t="shared" si="3"/>
        <v>0.81068195271959798</v>
      </c>
      <c r="N95" s="62">
        <v>206.35</v>
      </c>
      <c r="O95" s="64">
        <f t="shared" si="4"/>
        <v>0.62846522324138498</v>
      </c>
      <c r="P95" s="62">
        <v>70.45</v>
      </c>
      <c r="Q95" s="64">
        <f t="shared" si="5"/>
        <v>-0.20633908120839337</v>
      </c>
      <c r="R95" s="62">
        <v>95.2</v>
      </c>
      <c r="S95" s="64">
        <f t="shared" si="6"/>
        <v>0.62411593501214713</v>
      </c>
      <c r="T95" s="62">
        <v>47.9</v>
      </c>
      <c r="U95" s="64">
        <f t="shared" si="7"/>
        <v>0.52700125990095292</v>
      </c>
      <c r="V95" s="97">
        <v>7.1238187545432513E-2</v>
      </c>
      <c r="W95" s="62">
        <v>22.725000000000001</v>
      </c>
      <c r="X95" s="74">
        <f t="shared" si="8"/>
        <v>0</v>
      </c>
      <c r="Y95" s="75">
        <f t="shared" si="9"/>
        <v>0</v>
      </c>
      <c r="Z95" s="75">
        <f t="shared" si="10"/>
        <v>0</v>
      </c>
      <c r="AA95" s="75">
        <f t="shared" si="11"/>
        <v>0</v>
      </c>
      <c r="AB95" s="75">
        <f t="shared" si="12"/>
        <v>0</v>
      </c>
      <c r="AC95" s="75">
        <f t="shared" si="13"/>
        <v>0</v>
      </c>
      <c r="AD95" s="75">
        <f t="shared" si="14"/>
        <v>0</v>
      </c>
      <c r="AE95" s="75">
        <f t="shared" si="15"/>
        <v>0</v>
      </c>
      <c r="AF95" s="75">
        <f t="shared" ref="AF95:AG95" si="107">IF(V$3="Yes",V95*V$4,0)</f>
        <v>0</v>
      </c>
      <c r="AG95" s="76">
        <f t="shared" si="107"/>
        <v>0</v>
      </c>
      <c r="AH95" s="77">
        <f t="shared" si="17"/>
        <v>0</v>
      </c>
      <c r="AI95" s="78">
        <f t="shared" si="18"/>
        <v>0</v>
      </c>
      <c r="AJ95" s="73">
        <f t="shared" si="19"/>
        <v>2.2785561322120191</v>
      </c>
    </row>
    <row r="96" spans="1:36" ht="15" x14ac:dyDescent="0.25">
      <c r="A96" s="38" t="s">
        <v>257</v>
      </c>
      <c r="B96" s="62" t="s">
        <v>63</v>
      </c>
      <c r="C96" s="62" t="s">
        <v>186</v>
      </c>
      <c r="D96" s="62"/>
      <c r="E96" s="63">
        <v>84</v>
      </c>
      <c r="F96" s="62">
        <v>27.7</v>
      </c>
      <c r="G96" s="64">
        <f t="shared" si="0"/>
        <v>0.68611073041158133</v>
      </c>
      <c r="H96" s="62">
        <v>46.2</v>
      </c>
      <c r="I96" s="64">
        <f t="shared" si="1"/>
        <v>0.88023330885956208</v>
      </c>
      <c r="J96" s="62">
        <v>73.900000000000006</v>
      </c>
      <c r="K96" s="64">
        <f t="shared" si="2"/>
        <v>0.90897978631371446</v>
      </c>
      <c r="L96" s="62">
        <v>19.100000000000001</v>
      </c>
      <c r="M96" s="64">
        <f t="shared" si="3"/>
        <v>0.46182519998490779</v>
      </c>
      <c r="N96" s="62">
        <v>191.3</v>
      </c>
      <c r="O96" s="64">
        <f t="shared" si="4"/>
        <v>0.35143144182318758</v>
      </c>
      <c r="P96" s="62">
        <v>106</v>
      </c>
      <c r="Q96" s="64">
        <f t="shared" si="5"/>
        <v>0.38399542998314151</v>
      </c>
      <c r="R96" s="62">
        <v>37.950000000000003</v>
      </c>
      <c r="S96" s="64">
        <f t="shared" si="6"/>
        <v>-0.69178564199546166</v>
      </c>
      <c r="T96" s="62">
        <v>54.95</v>
      </c>
      <c r="U96" s="64">
        <f t="shared" si="7"/>
        <v>0.8649195799226842</v>
      </c>
      <c r="V96" s="97">
        <v>0.14479874542603241</v>
      </c>
      <c r="W96" s="62">
        <v>19.350000000000001</v>
      </c>
      <c r="X96" s="74">
        <f t="shared" si="8"/>
        <v>0</v>
      </c>
      <c r="Y96" s="75">
        <f t="shared" si="9"/>
        <v>0</v>
      </c>
      <c r="Z96" s="75">
        <f t="shared" si="10"/>
        <v>0</v>
      </c>
      <c r="AA96" s="75">
        <f t="shared" si="11"/>
        <v>0</v>
      </c>
      <c r="AB96" s="75">
        <f t="shared" si="12"/>
        <v>0</v>
      </c>
      <c r="AC96" s="75">
        <f t="shared" si="13"/>
        <v>0</v>
      </c>
      <c r="AD96" s="75">
        <f t="shared" si="14"/>
        <v>0</v>
      </c>
      <c r="AE96" s="75">
        <f t="shared" si="15"/>
        <v>0</v>
      </c>
      <c r="AF96" s="75">
        <f t="shared" ref="AF96:AG96" si="108">IF(V$3="Yes",V96*V$4,0)</f>
        <v>0</v>
      </c>
      <c r="AG96" s="76">
        <f t="shared" si="108"/>
        <v>0</v>
      </c>
      <c r="AH96" s="77">
        <f t="shared" si="17"/>
        <v>0</v>
      </c>
      <c r="AI96" s="78">
        <f t="shared" si="18"/>
        <v>0</v>
      </c>
      <c r="AJ96" s="73">
        <f t="shared" si="19"/>
        <v>2.2173830833077997</v>
      </c>
    </row>
    <row r="97" spans="1:36" ht="15" x14ac:dyDescent="0.25">
      <c r="A97" s="38" t="s">
        <v>277</v>
      </c>
      <c r="B97" s="62" t="s">
        <v>49</v>
      </c>
      <c r="C97" s="62" t="s">
        <v>179</v>
      </c>
      <c r="D97" s="62"/>
      <c r="E97" s="63">
        <v>84</v>
      </c>
      <c r="F97" s="62">
        <v>30.950000000000003</v>
      </c>
      <c r="G97" s="64">
        <f t="shared" si="0"/>
        <v>0.99336311612955408</v>
      </c>
      <c r="H97" s="62">
        <v>36.299999999999997</v>
      </c>
      <c r="I97" s="64">
        <f t="shared" si="1"/>
        <v>0.17806182579918664</v>
      </c>
      <c r="J97" s="62">
        <v>67.199999999999989</v>
      </c>
      <c r="K97" s="64">
        <f t="shared" si="2"/>
        <v>0.59931966190033514</v>
      </c>
      <c r="L97" s="62">
        <v>15.55</v>
      </c>
      <c r="M97" s="64">
        <f t="shared" si="3"/>
        <v>0.12252616650322271</v>
      </c>
      <c r="N97" s="62">
        <v>238.6</v>
      </c>
      <c r="O97" s="64">
        <f t="shared" si="4"/>
        <v>1.2221090405660948</v>
      </c>
      <c r="P97" s="62">
        <v>80.099999999999994</v>
      </c>
      <c r="Q97" s="64">
        <f t="shared" si="5"/>
        <v>-4.6093566918708126E-2</v>
      </c>
      <c r="R97" s="62">
        <v>49.8</v>
      </c>
      <c r="S97" s="64">
        <f t="shared" si="6"/>
        <v>-0.41941125444017513</v>
      </c>
      <c r="T97" s="62">
        <v>24.549999999999997</v>
      </c>
      <c r="U97" s="64">
        <f t="shared" si="7"/>
        <v>-0.59220338868166</v>
      </c>
      <c r="V97" s="97">
        <v>0.12971500419111484</v>
      </c>
      <c r="W97" s="62">
        <v>17.975000000000001</v>
      </c>
      <c r="X97" s="74">
        <f t="shared" si="8"/>
        <v>0</v>
      </c>
      <c r="Y97" s="75">
        <f t="shared" si="9"/>
        <v>0</v>
      </c>
      <c r="Z97" s="75">
        <f t="shared" si="10"/>
        <v>0</v>
      </c>
      <c r="AA97" s="75">
        <f t="shared" si="11"/>
        <v>0</v>
      </c>
      <c r="AB97" s="75">
        <f t="shared" si="12"/>
        <v>0</v>
      </c>
      <c r="AC97" s="75">
        <f t="shared" si="13"/>
        <v>0</v>
      </c>
      <c r="AD97" s="75">
        <f t="shared" si="14"/>
        <v>0</v>
      </c>
      <c r="AE97" s="75">
        <f t="shared" si="15"/>
        <v>0</v>
      </c>
      <c r="AF97" s="75">
        <f t="shared" ref="AF97:AG97" si="109">IF(V$3="Yes",V97*V$4,0)</f>
        <v>0</v>
      </c>
      <c r="AG97" s="76">
        <f t="shared" si="109"/>
        <v>0</v>
      </c>
      <c r="AH97" s="77">
        <f t="shared" si="17"/>
        <v>0</v>
      </c>
      <c r="AI97" s="78">
        <f t="shared" si="18"/>
        <v>0</v>
      </c>
      <c r="AJ97" s="73">
        <f t="shared" si="19"/>
        <v>2.208694738038341</v>
      </c>
    </row>
    <row r="98" spans="1:36" ht="15" x14ac:dyDescent="0.25">
      <c r="A98" s="38" t="s">
        <v>269</v>
      </c>
      <c r="B98" s="62" t="s">
        <v>32</v>
      </c>
      <c r="C98" s="62" t="s">
        <v>153</v>
      </c>
      <c r="D98" s="62"/>
      <c r="E98" s="63">
        <v>84</v>
      </c>
      <c r="F98" s="62">
        <v>30.8</v>
      </c>
      <c r="G98" s="64">
        <f t="shared" si="0"/>
        <v>0.97918223678872485</v>
      </c>
      <c r="H98" s="62">
        <v>44.650000000000006</v>
      </c>
      <c r="I98" s="64">
        <f t="shared" si="1"/>
        <v>0.77029736959253414</v>
      </c>
      <c r="J98" s="62">
        <v>75.449999999999989</v>
      </c>
      <c r="K98" s="64">
        <f t="shared" si="2"/>
        <v>0.9806175762899435</v>
      </c>
      <c r="L98" s="62">
        <v>23.3</v>
      </c>
      <c r="M98" s="64">
        <f t="shared" si="3"/>
        <v>0.86324940861112698</v>
      </c>
      <c r="N98" s="62">
        <v>174.3</v>
      </c>
      <c r="O98" s="64">
        <f t="shared" si="4"/>
        <v>3.8502917962099571E-2</v>
      </c>
      <c r="P98" s="62">
        <v>74.25</v>
      </c>
      <c r="Q98" s="64">
        <f t="shared" si="5"/>
        <v>-0.14323722065908712</v>
      </c>
      <c r="R98" s="62">
        <v>39.549999999999997</v>
      </c>
      <c r="S98" s="64">
        <f t="shared" si="6"/>
        <v>-0.655009353380402</v>
      </c>
      <c r="T98" s="62">
        <v>43.900000000000006</v>
      </c>
      <c r="U98" s="64">
        <f t="shared" si="7"/>
        <v>0.33527455350564483</v>
      </c>
      <c r="V98" s="97">
        <v>0.17670682730923695</v>
      </c>
      <c r="W98" s="62">
        <v>18.2</v>
      </c>
      <c r="X98" s="74">
        <f t="shared" si="8"/>
        <v>0</v>
      </c>
      <c r="Y98" s="75">
        <f t="shared" si="9"/>
        <v>0</v>
      </c>
      <c r="Z98" s="75">
        <f t="shared" si="10"/>
        <v>0</v>
      </c>
      <c r="AA98" s="75">
        <f t="shared" si="11"/>
        <v>0</v>
      </c>
      <c r="AB98" s="75">
        <f t="shared" si="12"/>
        <v>0</v>
      </c>
      <c r="AC98" s="75">
        <f t="shared" si="13"/>
        <v>0</v>
      </c>
      <c r="AD98" s="75">
        <f t="shared" si="14"/>
        <v>0</v>
      </c>
      <c r="AE98" s="75">
        <f t="shared" si="15"/>
        <v>0</v>
      </c>
      <c r="AF98" s="75">
        <f t="shared" ref="AF98:AG98" si="110">IF(V$3="Yes",V98*V$4,0)</f>
        <v>0</v>
      </c>
      <c r="AG98" s="76">
        <f t="shared" si="110"/>
        <v>0</v>
      </c>
      <c r="AH98" s="77">
        <f t="shared" si="17"/>
        <v>0</v>
      </c>
      <c r="AI98" s="78">
        <f t="shared" si="18"/>
        <v>0</v>
      </c>
      <c r="AJ98" s="73">
        <f t="shared" si="19"/>
        <v>2.1170531808589304</v>
      </c>
    </row>
    <row r="99" spans="1:36" ht="15" x14ac:dyDescent="0.25">
      <c r="A99" s="38" t="s">
        <v>252</v>
      </c>
      <c r="B99" s="62" t="s">
        <v>49</v>
      </c>
      <c r="C99" s="62" t="s">
        <v>153</v>
      </c>
      <c r="D99" s="62"/>
      <c r="E99" s="63">
        <v>84</v>
      </c>
      <c r="F99" s="62">
        <v>25.7</v>
      </c>
      <c r="G99" s="64">
        <f t="shared" si="0"/>
        <v>0.4970323392005207</v>
      </c>
      <c r="H99" s="62">
        <v>63.9</v>
      </c>
      <c r="I99" s="64">
        <f t="shared" si="1"/>
        <v>2.1356308088765963</v>
      </c>
      <c r="J99" s="62">
        <v>89.55</v>
      </c>
      <c r="K99" s="64">
        <f t="shared" si="2"/>
        <v>1.6322903754285458</v>
      </c>
      <c r="L99" s="62">
        <v>24.85</v>
      </c>
      <c r="M99" s="64">
        <f t="shared" si="3"/>
        <v>1.0113940570327076</v>
      </c>
      <c r="N99" s="62">
        <v>155.10000000000002</v>
      </c>
      <c r="O99" s="64">
        <f t="shared" si="4"/>
        <v>-0.31492223839865774</v>
      </c>
      <c r="P99" s="62">
        <v>13.399999999999999</v>
      </c>
      <c r="Q99" s="64">
        <f t="shared" si="5"/>
        <v>-1.1536972770867919</v>
      </c>
      <c r="R99" s="62">
        <v>52.3</v>
      </c>
      <c r="S99" s="64">
        <f t="shared" si="6"/>
        <v>-0.3619483034791442</v>
      </c>
      <c r="T99" s="62">
        <v>29.85</v>
      </c>
      <c r="U99" s="64">
        <f t="shared" si="7"/>
        <v>-0.3381655027078761</v>
      </c>
      <c r="V99" s="97">
        <v>0.16569954867827205</v>
      </c>
      <c r="W99" s="62">
        <v>19.899999999999999</v>
      </c>
      <c r="X99" s="74">
        <f t="shared" si="8"/>
        <v>0</v>
      </c>
      <c r="Y99" s="75">
        <f t="shared" si="9"/>
        <v>0</v>
      </c>
      <c r="Z99" s="75">
        <f t="shared" si="10"/>
        <v>0</v>
      </c>
      <c r="AA99" s="75">
        <f t="shared" si="11"/>
        <v>0</v>
      </c>
      <c r="AB99" s="75">
        <f t="shared" si="12"/>
        <v>0</v>
      </c>
      <c r="AC99" s="75">
        <f t="shared" si="13"/>
        <v>0</v>
      </c>
      <c r="AD99" s="75">
        <f t="shared" si="14"/>
        <v>0</v>
      </c>
      <c r="AE99" s="75">
        <f t="shared" si="15"/>
        <v>0</v>
      </c>
      <c r="AF99" s="75">
        <f t="shared" ref="AF99:AG99" si="111">IF(V$3="Yes",V99*V$4,0)</f>
        <v>0</v>
      </c>
      <c r="AG99" s="76">
        <f t="shared" si="111"/>
        <v>0</v>
      </c>
      <c r="AH99" s="77">
        <f t="shared" si="17"/>
        <v>0</v>
      </c>
      <c r="AI99" s="78">
        <f t="shared" si="18"/>
        <v>0</v>
      </c>
      <c r="AJ99" s="73">
        <f t="shared" si="19"/>
        <v>2.1158965838251467</v>
      </c>
    </row>
    <row r="100" spans="1:36" ht="15" x14ac:dyDescent="0.25">
      <c r="A100" s="38" t="s">
        <v>284</v>
      </c>
      <c r="B100" s="62" t="s">
        <v>30</v>
      </c>
      <c r="C100" s="62" t="s">
        <v>203</v>
      </c>
      <c r="D100" s="62"/>
      <c r="E100" s="63">
        <v>84</v>
      </c>
      <c r="F100" s="62">
        <v>37.35</v>
      </c>
      <c r="G100" s="64">
        <f t="shared" si="0"/>
        <v>1.5984139680049472</v>
      </c>
      <c r="H100" s="62">
        <v>26.15</v>
      </c>
      <c r="I100" s="64">
        <f t="shared" si="1"/>
        <v>-0.54184126036877367</v>
      </c>
      <c r="J100" s="62">
        <v>63.45</v>
      </c>
      <c r="K100" s="64">
        <f t="shared" si="2"/>
        <v>0.42600242808687783</v>
      </c>
      <c r="L100" s="62">
        <v>22.6</v>
      </c>
      <c r="M100" s="64">
        <f t="shared" si="3"/>
        <v>0.79634537384009085</v>
      </c>
      <c r="N100" s="62">
        <v>188.25</v>
      </c>
      <c r="O100" s="64">
        <f t="shared" si="4"/>
        <v>0.29528838313046224</v>
      </c>
      <c r="P100" s="62">
        <v>116</v>
      </c>
      <c r="Q100" s="64">
        <f t="shared" si="5"/>
        <v>0.5500529577444736</v>
      </c>
      <c r="R100" s="62">
        <v>30.950000000000003</v>
      </c>
      <c r="S100" s="64">
        <f t="shared" si="6"/>
        <v>-0.85268190468634864</v>
      </c>
      <c r="T100" s="62">
        <v>39</v>
      </c>
      <c r="U100" s="64">
        <f t="shared" si="7"/>
        <v>0.10040933817139175</v>
      </c>
      <c r="V100" s="97">
        <v>0.19840637450199203</v>
      </c>
      <c r="W100" s="62">
        <v>17.324999999999999</v>
      </c>
      <c r="X100" s="74">
        <f t="shared" si="8"/>
        <v>0</v>
      </c>
      <c r="Y100" s="75">
        <f t="shared" si="9"/>
        <v>0</v>
      </c>
      <c r="Z100" s="75">
        <f t="shared" si="10"/>
        <v>0</v>
      </c>
      <c r="AA100" s="75">
        <f t="shared" si="11"/>
        <v>0</v>
      </c>
      <c r="AB100" s="75">
        <f t="shared" si="12"/>
        <v>0</v>
      </c>
      <c r="AC100" s="75">
        <f t="shared" si="13"/>
        <v>0</v>
      </c>
      <c r="AD100" s="75">
        <f t="shared" si="14"/>
        <v>0</v>
      </c>
      <c r="AE100" s="75">
        <f t="shared" si="15"/>
        <v>0</v>
      </c>
      <c r="AF100" s="75">
        <f t="shared" ref="AF100:AG100" si="112">IF(V$3="Yes",V100*V$4,0)</f>
        <v>0</v>
      </c>
      <c r="AG100" s="76">
        <f t="shared" si="112"/>
        <v>0</v>
      </c>
      <c r="AH100" s="77">
        <f t="shared" si="17"/>
        <v>0</v>
      </c>
      <c r="AI100" s="78">
        <f t="shared" si="18"/>
        <v>0</v>
      </c>
      <c r="AJ100" s="73">
        <f t="shared" si="19"/>
        <v>2.1153163465435432</v>
      </c>
    </row>
    <row r="101" spans="1:36" ht="15" x14ac:dyDescent="0.25">
      <c r="A101" s="38" t="s">
        <v>254</v>
      </c>
      <c r="B101" s="62" t="s">
        <v>19</v>
      </c>
      <c r="C101" s="62" t="s">
        <v>186</v>
      </c>
      <c r="D101" s="62"/>
      <c r="E101" s="63">
        <v>84</v>
      </c>
      <c r="F101" s="62">
        <v>29.9</v>
      </c>
      <c r="G101" s="64">
        <f t="shared" si="0"/>
        <v>0.894096960743747</v>
      </c>
      <c r="H101" s="62">
        <v>37.049999999999997</v>
      </c>
      <c r="I101" s="64">
        <f t="shared" si="1"/>
        <v>0.23125663512194264</v>
      </c>
      <c r="J101" s="62">
        <v>66.95</v>
      </c>
      <c r="K101" s="64">
        <f t="shared" si="2"/>
        <v>0.58776517964610586</v>
      </c>
      <c r="L101" s="62">
        <v>14.4</v>
      </c>
      <c r="M101" s="64">
        <f t="shared" si="3"/>
        <v>1.2612395093662637E-2</v>
      </c>
      <c r="N101" s="62">
        <v>203.25</v>
      </c>
      <c r="O101" s="64">
        <f t="shared" si="4"/>
        <v>0.571401786537304</v>
      </c>
      <c r="P101" s="62">
        <v>77.900000000000006</v>
      </c>
      <c r="Q101" s="64">
        <f t="shared" si="5"/>
        <v>-8.2626223026200873E-2</v>
      </c>
      <c r="R101" s="62">
        <v>86.7</v>
      </c>
      <c r="S101" s="64">
        <f t="shared" si="6"/>
        <v>0.42874190174464211</v>
      </c>
      <c r="T101" s="62">
        <v>52.75</v>
      </c>
      <c r="U101" s="64">
        <f t="shared" si="7"/>
        <v>0.75946989140526466</v>
      </c>
      <c r="V101" s="97">
        <v>0.14710947109471095</v>
      </c>
      <c r="W101" s="62">
        <v>18.975000000000001</v>
      </c>
      <c r="X101" s="74">
        <f t="shared" si="8"/>
        <v>0</v>
      </c>
      <c r="Y101" s="75">
        <f t="shared" si="9"/>
        <v>0</v>
      </c>
      <c r="Z101" s="75">
        <f t="shared" si="10"/>
        <v>0</v>
      </c>
      <c r="AA101" s="75">
        <f t="shared" si="11"/>
        <v>0</v>
      </c>
      <c r="AB101" s="75">
        <f t="shared" si="12"/>
        <v>0</v>
      </c>
      <c r="AC101" s="75">
        <f t="shared" si="13"/>
        <v>0</v>
      </c>
      <c r="AD101" s="75">
        <f t="shared" si="14"/>
        <v>0</v>
      </c>
      <c r="AE101" s="75">
        <f t="shared" si="15"/>
        <v>0</v>
      </c>
      <c r="AF101" s="75">
        <f t="shared" ref="AF101:AG101" si="113">IF(V$3="Yes",V101*V$4,0)</f>
        <v>0</v>
      </c>
      <c r="AG101" s="76">
        <f t="shared" si="113"/>
        <v>0</v>
      </c>
      <c r="AH101" s="77">
        <f t="shared" si="17"/>
        <v>0</v>
      </c>
      <c r="AI101" s="78">
        <f t="shared" si="18"/>
        <v>0</v>
      </c>
      <c r="AJ101" s="73">
        <f t="shared" si="19"/>
        <v>2.1115428239269942</v>
      </c>
    </row>
    <row r="102" spans="1:36" ht="15" x14ac:dyDescent="0.25">
      <c r="A102" s="38" t="s">
        <v>296</v>
      </c>
      <c r="B102" s="62" t="s">
        <v>28</v>
      </c>
      <c r="C102" s="62" t="s">
        <v>153</v>
      </c>
      <c r="D102" s="62"/>
      <c r="E102" s="63">
        <v>84</v>
      </c>
      <c r="F102" s="62">
        <v>27.9</v>
      </c>
      <c r="G102" s="64">
        <f t="shared" si="0"/>
        <v>0.70501856953268704</v>
      </c>
      <c r="H102" s="62">
        <v>41.150000000000006</v>
      </c>
      <c r="I102" s="64">
        <f t="shared" si="1"/>
        <v>0.52205492608634108</v>
      </c>
      <c r="J102" s="62">
        <v>69.050000000000011</v>
      </c>
      <c r="K102" s="64">
        <f t="shared" si="2"/>
        <v>0.68482283058164295</v>
      </c>
      <c r="L102" s="62">
        <v>25.450000000000003</v>
      </c>
      <c r="M102" s="64">
        <f t="shared" si="3"/>
        <v>1.0687403725507392</v>
      </c>
      <c r="N102" s="62">
        <v>194.6</v>
      </c>
      <c r="O102" s="64">
        <f t="shared" si="4"/>
        <v>0.41217639057269151</v>
      </c>
      <c r="P102" s="62">
        <v>79.3</v>
      </c>
      <c r="Q102" s="64">
        <f t="shared" si="5"/>
        <v>-5.9378169139614509E-2</v>
      </c>
      <c r="R102" s="62">
        <v>32.200000000000003</v>
      </c>
      <c r="S102" s="64">
        <f t="shared" si="6"/>
        <v>-0.82395042920583295</v>
      </c>
      <c r="T102" s="62">
        <v>28.95</v>
      </c>
      <c r="U102" s="64">
        <f t="shared" si="7"/>
        <v>-0.3813040116468206</v>
      </c>
      <c r="V102" s="97">
        <v>0.14337101747173689</v>
      </c>
      <c r="W102" s="62">
        <v>17.475000000000001</v>
      </c>
      <c r="X102" s="74">
        <f t="shared" si="8"/>
        <v>0</v>
      </c>
      <c r="Y102" s="75">
        <f t="shared" si="9"/>
        <v>0</v>
      </c>
      <c r="Z102" s="75">
        <f t="shared" si="10"/>
        <v>0</v>
      </c>
      <c r="AA102" s="75">
        <f t="shared" si="11"/>
        <v>0</v>
      </c>
      <c r="AB102" s="75">
        <f t="shared" si="12"/>
        <v>0</v>
      </c>
      <c r="AC102" s="75">
        <f t="shared" si="13"/>
        <v>0</v>
      </c>
      <c r="AD102" s="75">
        <f t="shared" si="14"/>
        <v>0</v>
      </c>
      <c r="AE102" s="75">
        <f t="shared" si="15"/>
        <v>0</v>
      </c>
      <c r="AF102" s="75">
        <f t="shared" ref="AF102:AG102" si="114">IF(V$3="Yes",V102*V$4,0)</f>
        <v>0</v>
      </c>
      <c r="AG102" s="76">
        <f t="shared" si="114"/>
        <v>0</v>
      </c>
      <c r="AH102" s="77">
        <f t="shared" si="17"/>
        <v>0</v>
      </c>
      <c r="AI102" s="78">
        <f t="shared" si="18"/>
        <v>0</v>
      </c>
      <c r="AJ102" s="73">
        <f t="shared" si="19"/>
        <v>2.0903704144398989</v>
      </c>
    </row>
    <row r="103" spans="1:36" ht="15" x14ac:dyDescent="0.25">
      <c r="A103" s="38" t="s">
        <v>289</v>
      </c>
      <c r="B103" s="62" t="s">
        <v>51</v>
      </c>
      <c r="C103" s="62" t="s">
        <v>186</v>
      </c>
      <c r="D103" s="62"/>
      <c r="E103" s="63">
        <v>84</v>
      </c>
      <c r="F103" s="62">
        <v>28.85</v>
      </c>
      <c r="G103" s="64">
        <f t="shared" si="0"/>
        <v>0.79483080535794082</v>
      </c>
      <c r="H103" s="62">
        <v>36.1</v>
      </c>
      <c r="I103" s="64">
        <f t="shared" si="1"/>
        <v>0.16387654331311888</v>
      </c>
      <c r="J103" s="62">
        <v>65</v>
      </c>
      <c r="K103" s="64">
        <f t="shared" si="2"/>
        <v>0.49764021806310754</v>
      </c>
      <c r="L103" s="62">
        <v>17.649999999999999</v>
      </c>
      <c r="M103" s="64">
        <f t="shared" si="3"/>
        <v>0.32323827081633211</v>
      </c>
      <c r="N103" s="62">
        <v>177.45</v>
      </c>
      <c r="O103" s="64">
        <f t="shared" si="4"/>
        <v>9.648673267753613E-2</v>
      </c>
      <c r="P103" s="62">
        <v>165.7</v>
      </c>
      <c r="Q103" s="64">
        <f t="shared" si="5"/>
        <v>1.3753588707182931</v>
      </c>
      <c r="R103" s="62">
        <v>36.099999999999994</v>
      </c>
      <c r="S103" s="64">
        <f t="shared" si="6"/>
        <v>-0.7343082257066248</v>
      </c>
      <c r="T103" s="62">
        <v>40.950000000000003</v>
      </c>
      <c r="U103" s="64">
        <f t="shared" si="7"/>
        <v>0.19387610753910478</v>
      </c>
      <c r="V103" s="97">
        <v>0.1625810087348549</v>
      </c>
      <c r="W103" s="62">
        <v>18.574999999999999</v>
      </c>
      <c r="X103" s="74">
        <f t="shared" si="8"/>
        <v>0</v>
      </c>
      <c r="Y103" s="75">
        <f t="shared" si="9"/>
        <v>0</v>
      </c>
      <c r="Z103" s="75">
        <f t="shared" si="10"/>
        <v>0</v>
      </c>
      <c r="AA103" s="75">
        <f t="shared" si="11"/>
        <v>0</v>
      </c>
      <c r="AB103" s="75">
        <f t="shared" si="12"/>
        <v>0</v>
      </c>
      <c r="AC103" s="75">
        <f t="shared" si="13"/>
        <v>0</v>
      </c>
      <c r="AD103" s="75">
        <f t="shared" si="14"/>
        <v>0</v>
      </c>
      <c r="AE103" s="75">
        <f t="shared" si="15"/>
        <v>0</v>
      </c>
      <c r="AF103" s="75">
        <f t="shared" ref="AF103:AG103" si="115">IF(V$3="Yes",V103*V$4,0)</f>
        <v>0</v>
      </c>
      <c r="AG103" s="76">
        <f t="shared" si="115"/>
        <v>0</v>
      </c>
      <c r="AH103" s="77">
        <f t="shared" si="17"/>
        <v>0</v>
      </c>
      <c r="AI103" s="78">
        <f t="shared" si="18"/>
        <v>0</v>
      </c>
      <c r="AJ103" s="73">
        <f t="shared" si="19"/>
        <v>2.0671848402928568</v>
      </c>
    </row>
    <row r="104" spans="1:36" ht="15" x14ac:dyDescent="0.25">
      <c r="A104" s="38" t="s">
        <v>230</v>
      </c>
      <c r="B104" s="62" t="s">
        <v>19</v>
      </c>
      <c r="C104" s="62" t="s">
        <v>181</v>
      </c>
      <c r="D104" s="62"/>
      <c r="E104" s="63">
        <v>84</v>
      </c>
      <c r="F104" s="62">
        <v>23.299999999999997</v>
      </c>
      <c r="G104" s="64">
        <f t="shared" si="0"/>
        <v>0.27013826974724853</v>
      </c>
      <c r="H104" s="62">
        <v>33.35</v>
      </c>
      <c r="I104" s="64">
        <f t="shared" si="1"/>
        <v>-3.1171090870318718E-2</v>
      </c>
      <c r="J104" s="62">
        <v>56.65</v>
      </c>
      <c r="K104" s="64">
        <f t="shared" si="2"/>
        <v>0.11172051077180725</v>
      </c>
      <c r="L104" s="62">
        <v>15.350000000000001</v>
      </c>
      <c r="M104" s="64">
        <f t="shared" si="3"/>
        <v>0.10341072799721233</v>
      </c>
      <c r="N104" s="62">
        <v>223.1</v>
      </c>
      <c r="O104" s="64">
        <f t="shared" si="4"/>
        <v>0.93679185704569112</v>
      </c>
      <c r="P104" s="62">
        <v>65.55</v>
      </c>
      <c r="Q104" s="64">
        <f t="shared" si="5"/>
        <v>-0.28770726981144595</v>
      </c>
      <c r="R104" s="62">
        <v>115.9</v>
      </c>
      <c r="S104" s="64">
        <f t="shared" si="6"/>
        <v>1.0999091689694833</v>
      </c>
      <c r="T104" s="62">
        <v>57.35</v>
      </c>
      <c r="U104" s="64">
        <f t="shared" si="7"/>
        <v>0.97995560375986923</v>
      </c>
      <c r="V104" s="97">
        <v>0.10443747198565664</v>
      </c>
      <c r="W104" s="62">
        <v>22.8</v>
      </c>
      <c r="X104" s="74">
        <f t="shared" si="8"/>
        <v>0</v>
      </c>
      <c r="Y104" s="75">
        <f t="shared" si="9"/>
        <v>0</v>
      </c>
      <c r="Z104" s="75">
        <f t="shared" si="10"/>
        <v>0</v>
      </c>
      <c r="AA104" s="75">
        <f t="shared" si="11"/>
        <v>0</v>
      </c>
      <c r="AB104" s="75">
        <f t="shared" si="12"/>
        <v>0</v>
      </c>
      <c r="AC104" s="75">
        <f t="shared" si="13"/>
        <v>0</v>
      </c>
      <c r="AD104" s="75">
        <f t="shared" si="14"/>
        <v>0</v>
      </c>
      <c r="AE104" s="75">
        <f t="shared" si="15"/>
        <v>0</v>
      </c>
      <c r="AF104" s="75">
        <f t="shared" ref="AF104:AG104" si="116">IF(V$3="Yes",V104*V$4,0)</f>
        <v>0</v>
      </c>
      <c r="AG104" s="76">
        <f t="shared" si="116"/>
        <v>0</v>
      </c>
      <c r="AH104" s="77">
        <f t="shared" si="17"/>
        <v>0</v>
      </c>
      <c r="AI104" s="78">
        <f t="shared" si="18"/>
        <v>0</v>
      </c>
      <c r="AJ104" s="73">
        <f t="shared" si="19"/>
        <v>2.0475063729365131</v>
      </c>
    </row>
    <row r="105" spans="1:36" ht="15" x14ac:dyDescent="0.25">
      <c r="A105" s="38" t="s">
        <v>295</v>
      </c>
      <c r="B105" s="62" t="s">
        <v>77</v>
      </c>
      <c r="C105" s="62" t="s">
        <v>183</v>
      </c>
      <c r="D105" s="62"/>
      <c r="E105" s="63">
        <v>84</v>
      </c>
      <c r="F105" s="62">
        <v>31.8</v>
      </c>
      <c r="G105" s="64">
        <f t="shared" si="0"/>
        <v>1.0737214323942545</v>
      </c>
      <c r="H105" s="62">
        <v>36.1</v>
      </c>
      <c r="I105" s="64">
        <f t="shared" si="1"/>
        <v>0.16387654331311888</v>
      </c>
      <c r="J105" s="62">
        <v>67.900000000000006</v>
      </c>
      <c r="K105" s="64">
        <f t="shared" si="2"/>
        <v>0.63167221221218151</v>
      </c>
      <c r="L105" s="62">
        <v>23</v>
      </c>
      <c r="M105" s="64">
        <f t="shared" si="3"/>
        <v>0.83457625085211151</v>
      </c>
      <c r="N105" s="62">
        <v>205.3</v>
      </c>
      <c r="O105" s="64">
        <f t="shared" si="4"/>
        <v>0.60913728500290587</v>
      </c>
      <c r="P105" s="62">
        <v>58.599999999999994</v>
      </c>
      <c r="Q105" s="64">
        <f t="shared" si="5"/>
        <v>-0.40311725160557166</v>
      </c>
      <c r="R105" s="62">
        <v>41.05</v>
      </c>
      <c r="S105" s="64">
        <f t="shared" si="6"/>
        <v>-0.6205315828037834</v>
      </c>
      <c r="T105" s="62">
        <v>20.100000000000001</v>
      </c>
      <c r="U105" s="64">
        <f t="shared" si="7"/>
        <v>-0.80549934954644042</v>
      </c>
      <c r="V105" s="97">
        <v>0.15489527520701413</v>
      </c>
      <c r="W105" s="62">
        <v>16.725000000000001</v>
      </c>
      <c r="X105" s="74">
        <f t="shared" si="8"/>
        <v>0</v>
      </c>
      <c r="Y105" s="75">
        <f t="shared" si="9"/>
        <v>0</v>
      </c>
      <c r="Z105" s="75">
        <f t="shared" si="10"/>
        <v>0</v>
      </c>
      <c r="AA105" s="75">
        <f t="shared" si="11"/>
        <v>0</v>
      </c>
      <c r="AB105" s="75">
        <f t="shared" si="12"/>
        <v>0</v>
      </c>
      <c r="AC105" s="75">
        <f t="shared" si="13"/>
        <v>0</v>
      </c>
      <c r="AD105" s="75">
        <f t="shared" si="14"/>
        <v>0</v>
      </c>
      <c r="AE105" s="75">
        <f t="shared" si="15"/>
        <v>0</v>
      </c>
      <c r="AF105" s="75">
        <f t="shared" ref="AF105:AG105" si="117">IF(V$3="Yes",V105*V$4,0)</f>
        <v>0</v>
      </c>
      <c r="AG105" s="76">
        <f t="shared" si="117"/>
        <v>0</v>
      </c>
      <c r="AH105" s="77">
        <f t="shared" si="17"/>
        <v>0</v>
      </c>
      <c r="AI105" s="78">
        <f t="shared" si="18"/>
        <v>0</v>
      </c>
      <c r="AJ105" s="73">
        <f t="shared" si="19"/>
        <v>1.9508573289186077</v>
      </c>
    </row>
    <row r="106" spans="1:36" ht="15" x14ac:dyDescent="0.25">
      <c r="A106" s="38" t="s">
        <v>238</v>
      </c>
      <c r="B106" s="62" t="s">
        <v>28</v>
      </c>
      <c r="C106" s="62" t="s">
        <v>181</v>
      </c>
      <c r="D106" s="62"/>
      <c r="E106" s="63">
        <v>84</v>
      </c>
      <c r="F106" s="62">
        <v>9.9499999999999993</v>
      </c>
      <c r="G106" s="64">
        <f t="shared" si="0"/>
        <v>-0.99195999158657844</v>
      </c>
      <c r="H106" s="62">
        <v>52.7</v>
      </c>
      <c r="I106" s="64">
        <f t="shared" si="1"/>
        <v>1.3412549896567783</v>
      </c>
      <c r="J106" s="62">
        <v>62.65</v>
      </c>
      <c r="K106" s="64">
        <f t="shared" si="2"/>
        <v>0.38902808487334029</v>
      </c>
      <c r="L106" s="62">
        <v>25.85</v>
      </c>
      <c r="M106" s="64">
        <f t="shared" si="3"/>
        <v>1.1069712495627599</v>
      </c>
      <c r="N106" s="62">
        <v>165.05</v>
      </c>
      <c r="O106" s="64">
        <f t="shared" si="4"/>
        <v>-0.13176701413878608</v>
      </c>
      <c r="P106" s="62">
        <v>26.8</v>
      </c>
      <c r="Q106" s="64">
        <f t="shared" si="5"/>
        <v>-0.93118018988660711</v>
      </c>
      <c r="R106" s="62">
        <v>137.94999999999999</v>
      </c>
      <c r="S106" s="64">
        <f t="shared" si="6"/>
        <v>1.6067323964457765</v>
      </c>
      <c r="T106" s="62">
        <v>32.900000000000006</v>
      </c>
      <c r="U106" s="64">
        <f t="shared" si="7"/>
        <v>-0.19197388908145313</v>
      </c>
      <c r="V106" s="97">
        <v>6.0284762193274756E-2</v>
      </c>
      <c r="W106" s="62">
        <v>25.25</v>
      </c>
      <c r="X106" s="74">
        <f t="shared" si="8"/>
        <v>0</v>
      </c>
      <c r="Y106" s="75">
        <f t="shared" si="9"/>
        <v>0</v>
      </c>
      <c r="Z106" s="75">
        <f t="shared" si="10"/>
        <v>0</v>
      </c>
      <c r="AA106" s="75">
        <f t="shared" si="11"/>
        <v>0</v>
      </c>
      <c r="AB106" s="75">
        <f t="shared" si="12"/>
        <v>0</v>
      </c>
      <c r="AC106" s="75">
        <f t="shared" si="13"/>
        <v>0</v>
      </c>
      <c r="AD106" s="75">
        <f t="shared" si="14"/>
        <v>0</v>
      </c>
      <c r="AE106" s="75">
        <f t="shared" si="15"/>
        <v>0</v>
      </c>
      <c r="AF106" s="75">
        <f t="shared" ref="AF106:AG106" si="118">IF(V$3="Yes",V106*V$4,0)</f>
        <v>0</v>
      </c>
      <c r="AG106" s="76">
        <f t="shared" si="118"/>
        <v>0</v>
      </c>
      <c r="AH106" s="77">
        <f t="shared" si="17"/>
        <v>0</v>
      </c>
      <c r="AI106" s="78">
        <f t="shared" si="18"/>
        <v>0</v>
      </c>
      <c r="AJ106" s="73">
        <f t="shared" si="19"/>
        <v>1.9439973451950441</v>
      </c>
    </row>
    <row r="107" spans="1:36" ht="15" x14ac:dyDescent="0.25">
      <c r="A107" s="38" t="s">
        <v>237</v>
      </c>
      <c r="B107" s="62" t="s">
        <v>81</v>
      </c>
      <c r="C107" s="62" t="s">
        <v>181</v>
      </c>
      <c r="D107" s="62"/>
      <c r="E107" s="63">
        <v>84</v>
      </c>
      <c r="F107" s="62">
        <v>15.7</v>
      </c>
      <c r="G107" s="64">
        <f t="shared" si="0"/>
        <v>-0.44835961685478015</v>
      </c>
      <c r="H107" s="62">
        <v>50.7</v>
      </c>
      <c r="I107" s="64">
        <f t="shared" si="1"/>
        <v>1.1994021647960966</v>
      </c>
      <c r="J107" s="62">
        <v>66.400000000000006</v>
      </c>
      <c r="K107" s="64">
        <f t="shared" si="2"/>
        <v>0.5623453186867986</v>
      </c>
      <c r="L107" s="62">
        <v>26.6</v>
      </c>
      <c r="M107" s="64">
        <f t="shared" si="3"/>
        <v>1.1786541439602991</v>
      </c>
      <c r="N107" s="62">
        <v>194.45</v>
      </c>
      <c r="O107" s="64">
        <f t="shared" si="4"/>
        <v>0.40941525653862365</v>
      </c>
      <c r="P107" s="62">
        <v>27.549999999999997</v>
      </c>
      <c r="Q107" s="64">
        <f t="shared" si="5"/>
        <v>-0.91872587530450733</v>
      </c>
      <c r="R107" s="62">
        <v>82.55</v>
      </c>
      <c r="S107" s="64">
        <f t="shared" si="6"/>
        <v>0.33335340314933021</v>
      </c>
      <c r="T107" s="62">
        <v>23.95</v>
      </c>
      <c r="U107" s="64">
        <f t="shared" si="7"/>
        <v>-0.62096239464095626</v>
      </c>
      <c r="V107" s="97">
        <v>8.0740550269992287E-2</v>
      </c>
      <c r="W107" s="62">
        <v>23.875</v>
      </c>
      <c r="X107" s="74">
        <f t="shared" si="8"/>
        <v>0</v>
      </c>
      <c r="Y107" s="75">
        <f t="shared" si="9"/>
        <v>0</v>
      </c>
      <c r="Z107" s="75">
        <f t="shared" si="10"/>
        <v>0</v>
      </c>
      <c r="AA107" s="75">
        <f t="shared" si="11"/>
        <v>0</v>
      </c>
      <c r="AB107" s="75">
        <f t="shared" si="12"/>
        <v>0</v>
      </c>
      <c r="AC107" s="75">
        <f t="shared" si="13"/>
        <v>0</v>
      </c>
      <c r="AD107" s="75">
        <f t="shared" si="14"/>
        <v>0</v>
      </c>
      <c r="AE107" s="75">
        <f t="shared" si="15"/>
        <v>0</v>
      </c>
      <c r="AF107" s="75">
        <f t="shared" ref="AF107:AG107" si="119">IF(V$3="Yes",V107*V$4,0)</f>
        <v>0</v>
      </c>
      <c r="AG107" s="76">
        <f t="shared" si="119"/>
        <v>0</v>
      </c>
      <c r="AH107" s="77">
        <f t="shared" si="17"/>
        <v>0</v>
      </c>
      <c r="AI107" s="78">
        <f t="shared" si="18"/>
        <v>0</v>
      </c>
      <c r="AJ107" s="73">
        <f t="shared" si="19"/>
        <v>1.8853061762111318</v>
      </c>
    </row>
    <row r="108" spans="1:36" ht="15" x14ac:dyDescent="0.25">
      <c r="A108" s="38" t="s">
        <v>259</v>
      </c>
      <c r="B108" s="62" t="s">
        <v>16</v>
      </c>
      <c r="C108" s="62" t="s">
        <v>181</v>
      </c>
      <c r="D108" s="62"/>
      <c r="E108" s="63">
        <v>84</v>
      </c>
      <c r="F108" s="62">
        <v>15.3</v>
      </c>
      <c r="G108" s="64">
        <f t="shared" si="0"/>
        <v>-0.48617529509699209</v>
      </c>
      <c r="H108" s="62">
        <v>48.3</v>
      </c>
      <c r="I108" s="64">
        <f t="shared" si="1"/>
        <v>1.0291787749632779</v>
      </c>
      <c r="J108" s="62">
        <v>63.6</v>
      </c>
      <c r="K108" s="64">
        <f t="shared" si="2"/>
        <v>0.43293511743941621</v>
      </c>
      <c r="L108" s="62">
        <v>20.2</v>
      </c>
      <c r="M108" s="64">
        <f t="shared" si="3"/>
        <v>0.56696011176796501</v>
      </c>
      <c r="N108" s="62">
        <v>189.89999999999998</v>
      </c>
      <c r="O108" s="64">
        <f t="shared" si="4"/>
        <v>0.32566085750521395</v>
      </c>
      <c r="P108" s="62">
        <v>38</v>
      </c>
      <c r="Q108" s="64">
        <f t="shared" si="5"/>
        <v>-0.74519575879391542</v>
      </c>
      <c r="R108" s="62">
        <v>119.5</v>
      </c>
      <c r="S108" s="64">
        <f t="shared" si="6"/>
        <v>1.182655818353368</v>
      </c>
      <c r="T108" s="62">
        <v>26.35</v>
      </c>
      <c r="U108" s="64">
        <f t="shared" si="7"/>
        <v>-0.50592637080377101</v>
      </c>
      <c r="V108" s="97">
        <v>8.0568720379146933E-2</v>
      </c>
      <c r="W108" s="62">
        <v>22.4</v>
      </c>
      <c r="X108" s="74">
        <f t="shared" si="8"/>
        <v>0</v>
      </c>
      <c r="Y108" s="75">
        <f t="shared" si="9"/>
        <v>0</v>
      </c>
      <c r="Z108" s="75">
        <f t="shared" si="10"/>
        <v>0</v>
      </c>
      <c r="AA108" s="75">
        <f t="shared" si="11"/>
        <v>0</v>
      </c>
      <c r="AB108" s="75">
        <f t="shared" si="12"/>
        <v>0</v>
      </c>
      <c r="AC108" s="75">
        <f t="shared" si="13"/>
        <v>0</v>
      </c>
      <c r="AD108" s="75">
        <f t="shared" si="14"/>
        <v>0</v>
      </c>
      <c r="AE108" s="75">
        <f t="shared" si="15"/>
        <v>0</v>
      </c>
      <c r="AF108" s="75">
        <f t="shared" ref="AF108:AG108" si="120">IF(V$3="Yes",V108*V$4,0)</f>
        <v>0</v>
      </c>
      <c r="AG108" s="76">
        <f t="shared" si="120"/>
        <v>0</v>
      </c>
      <c r="AH108" s="77">
        <f t="shared" si="17"/>
        <v>0</v>
      </c>
      <c r="AI108" s="78">
        <f t="shared" si="18"/>
        <v>0</v>
      </c>
      <c r="AJ108" s="73">
        <f t="shared" si="19"/>
        <v>1.8374169844100692</v>
      </c>
    </row>
    <row r="109" spans="1:36" ht="15" x14ac:dyDescent="0.25">
      <c r="A109" s="38" t="s">
        <v>241</v>
      </c>
      <c r="B109" s="62" t="s">
        <v>72</v>
      </c>
      <c r="C109" s="62" t="s">
        <v>181</v>
      </c>
      <c r="D109" s="62"/>
      <c r="E109" s="63">
        <v>84</v>
      </c>
      <c r="F109" s="62">
        <v>14.8</v>
      </c>
      <c r="G109" s="64">
        <f t="shared" si="0"/>
        <v>-0.53344489289975727</v>
      </c>
      <c r="H109" s="62">
        <v>50.65</v>
      </c>
      <c r="I109" s="64">
        <f t="shared" si="1"/>
        <v>1.195855844174579</v>
      </c>
      <c r="J109" s="62">
        <v>65.45</v>
      </c>
      <c r="K109" s="64">
        <f t="shared" si="2"/>
        <v>0.51843828612072229</v>
      </c>
      <c r="L109" s="62">
        <v>27.85</v>
      </c>
      <c r="M109" s="64">
        <f t="shared" si="3"/>
        <v>1.2981256346228647</v>
      </c>
      <c r="N109" s="62">
        <v>166.95</v>
      </c>
      <c r="O109" s="64">
        <f t="shared" si="4"/>
        <v>-9.6792649707253126E-2</v>
      </c>
      <c r="P109" s="62">
        <v>43.8</v>
      </c>
      <c r="Q109" s="64">
        <f t="shared" si="5"/>
        <v>-0.64888239269234294</v>
      </c>
      <c r="R109" s="62">
        <v>90.35</v>
      </c>
      <c r="S109" s="64">
        <f t="shared" si="6"/>
        <v>0.51263781014774679</v>
      </c>
      <c r="T109" s="62">
        <v>32.150000000000006</v>
      </c>
      <c r="U109" s="64">
        <f t="shared" si="7"/>
        <v>-0.22792264653057348</v>
      </c>
      <c r="V109" s="97">
        <v>8.8649296196466013E-2</v>
      </c>
      <c r="W109" s="62">
        <v>19.425000000000001</v>
      </c>
      <c r="X109" s="74">
        <f t="shared" si="8"/>
        <v>0</v>
      </c>
      <c r="Y109" s="75">
        <f t="shared" si="9"/>
        <v>0</v>
      </c>
      <c r="Z109" s="75">
        <f t="shared" si="10"/>
        <v>0</v>
      </c>
      <c r="AA109" s="75">
        <f t="shared" si="11"/>
        <v>0</v>
      </c>
      <c r="AB109" s="75">
        <f t="shared" si="12"/>
        <v>0</v>
      </c>
      <c r="AC109" s="75">
        <f t="shared" si="13"/>
        <v>0</v>
      </c>
      <c r="AD109" s="75">
        <f t="shared" si="14"/>
        <v>0</v>
      </c>
      <c r="AE109" s="75">
        <f t="shared" si="15"/>
        <v>0</v>
      </c>
      <c r="AF109" s="75">
        <f t="shared" ref="AF109:AG109" si="121">IF(V$3="Yes",V109*V$4,0)</f>
        <v>0</v>
      </c>
      <c r="AG109" s="76">
        <f t="shared" si="121"/>
        <v>0</v>
      </c>
      <c r="AH109" s="77">
        <f t="shared" si="17"/>
        <v>0</v>
      </c>
      <c r="AI109" s="78">
        <f t="shared" si="18"/>
        <v>0</v>
      </c>
      <c r="AJ109" s="73">
        <f t="shared" si="19"/>
        <v>1.8175918860726079</v>
      </c>
    </row>
    <row r="110" spans="1:36" ht="15" x14ac:dyDescent="0.25">
      <c r="A110" s="38" t="s">
        <v>264</v>
      </c>
      <c r="B110" s="62" t="s">
        <v>19</v>
      </c>
      <c r="C110" s="62" t="s">
        <v>179</v>
      </c>
      <c r="D110" s="62"/>
      <c r="E110" s="63">
        <v>84</v>
      </c>
      <c r="F110" s="62">
        <v>29.05</v>
      </c>
      <c r="G110" s="64">
        <f t="shared" si="0"/>
        <v>0.81373864447904698</v>
      </c>
      <c r="H110" s="62">
        <v>42.55</v>
      </c>
      <c r="I110" s="64">
        <f t="shared" si="1"/>
        <v>0.6213519034888173</v>
      </c>
      <c r="J110" s="62">
        <v>71.550000000000011</v>
      </c>
      <c r="K110" s="64">
        <f t="shared" si="2"/>
        <v>0.80036765312394753</v>
      </c>
      <c r="L110" s="62">
        <v>22.6</v>
      </c>
      <c r="M110" s="64">
        <f t="shared" si="3"/>
        <v>0.79634537384009085</v>
      </c>
      <c r="N110" s="62">
        <v>229.3</v>
      </c>
      <c r="O110" s="64">
        <f t="shared" si="4"/>
        <v>1.050918730453853</v>
      </c>
      <c r="P110" s="62">
        <v>24.549999999999997</v>
      </c>
      <c r="Q110" s="64">
        <f t="shared" si="5"/>
        <v>-0.96854313363290689</v>
      </c>
      <c r="R110" s="62">
        <v>31.4</v>
      </c>
      <c r="S110" s="64">
        <f t="shared" si="6"/>
        <v>-0.84233857351336294</v>
      </c>
      <c r="T110" s="62">
        <v>15.5</v>
      </c>
      <c r="U110" s="64">
        <f t="shared" si="7"/>
        <v>-1.0259850619010453</v>
      </c>
      <c r="V110" s="97">
        <v>0.12668992586131705</v>
      </c>
      <c r="W110" s="62">
        <v>17.125</v>
      </c>
      <c r="X110" s="74">
        <f t="shared" si="8"/>
        <v>0</v>
      </c>
      <c r="Y110" s="75">
        <f t="shared" si="9"/>
        <v>0</v>
      </c>
      <c r="Z110" s="75">
        <f t="shared" si="10"/>
        <v>0</v>
      </c>
      <c r="AA110" s="75">
        <f t="shared" si="11"/>
        <v>0</v>
      </c>
      <c r="AB110" s="75">
        <f t="shared" si="12"/>
        <v>0</v>
      </c>
      <c r="AC110" s="75">
        <f t="shared" si="13"/>
        <v>0</v>
      </c>
      <c r="AD110" s="75">
        <f t="shared" si="14"/>
        <v>0</v>
      </c>
      <c r="AE110" s="75">
        <f t="shared" si="15"/>
        <v>0</v>
      </c>
      <c r="AF110" s="75">
        <f t="shared" ref="AF110:AG110" si="122">IF(V$3="Yes",V110*V$4,0)</f>
        <v>0</v>
      </c>
      <c r="AG110" s="76">
        <f t="shared" si="122"/>
        <v>0</v>
      </c>
      <c r="AH110" s="77">
        <f t="shared" si="17"/>
        <v>0</v>
      </c>
      <c r="AI110" s="78">
        <f t="shared" si="18"/>
        <v>0</v>
      </c>
      <c r="AJ110" s="73">
        <f t="shared" si="19"/>
        <v>1.813569517662079</v>
      </c>
    </row>
    <row r="111" spans="1:36" ht="15" x14ac:dyDescent="0.25">
      <c r="A111" s="38" t="s">
        <v>286</v>
      </c>
      <c r="B111" s="62" t="s">
        <v>63</v>
      </c>
      <c r="C111" s="62" t="s">
        <v>179</v>
      </c>
      <c r="D111" s="62"/>
      <c r="E111" s="63">
        <v>84</v>
      </c>
      <c r="F111" s="62">
        <v>30.55</v>
      </c>
      <c r="G111" s="64">
        <f t="shared" si="0"/>
        <v>0.95554743788734187</v>
      </c>
      <c r="H111" s="62">
        <v>29.9</v>
      </c>
      <c r="I111" s="64">
        <f t="shared" si="1"/>
        <v>-0.27586721375499551</v>
      </c>
      <c r="J111" s="62">
        <v>60.5</v>
      </c>
      <c r="K111" s="64">
        <f t="shared" si="2"/>
        <v>0.28965953748695777</v>
      </c>
      <c r="L111" s="62">
        <v>17.399999999999999</v>
      </c>
      <c r="M111" s="64">
        <f t="shared" si="3"/>
        <v>0.29934397268381896</v>
      </c>
      <c r="N111" s="62">
        <v>226.55</v>
      </c>
      <c r="O111" s="64">
        <f t="shared" si="4"/>
        <v>1.0002979398292651</v>
      </c>
      <c r="P111" s="62">
        <v>109.6</v>
      </c>
      <c r="Q111" s="64">
        <f t="shared" si="5"/>
        <v>0.4437761399772211</v>
      </c>
      <c r="R111" s="62">
        <v>24.45</v>
      </c>
      <c r="S111" s="64">
        <f t="shared" si="6"/>
        <v>-1.002085577185029</v>
      </c>
      <c r="T111" s="62">
        <v>35.549999999999997</v>
      </c>
      <c r="U111" s="64">
        <f t="shared" si="7"/>
        <v>-6.4954946094561983E-2</v>
      </c>
      <c r="V111" s="97">
        <v>0.13484881924519973</v>
      </c>
      <c r="W111" s="62">
        <v>17.3</v>
      </c>
      <c r="X111" s="74">
        <f t="shared" si="8"/>
        <v>0</v>
      </c>
      <c r="Y111" s="75">
        <f t="shared" si="9"/>
        <v>0</v>
      </c>
      <c r="Z111" s="75">
        <f t="shared" si="10"/>
        <v>0</v>
      </c>
      <c r="AA111" s="75">
        <f t="shared" si="11"/>
        <v>0</v>
      </c>
      <c r="AB111" s="75">
        <f t="shared" si="12"/>
        <v>0</v>
      </c>
      <c r="AC111" s="75">
        <f t="shared" si="13"/>
        <v>0</v>
      </c>
      <c r="AD111" s="75">
        <f t="shared" si="14"/>
        <v>0</v>
      </c>
      <c r="AE111" s="75">
        <f t="shared" si="15"/>
        <v>0</v>
      </c>
      <c r="AF111" s="75">
        <f t="shared" ref="AF111:AG111" si="123">IF(V$3="Yes",V111*V$4,0)</f>
        <v>0</v>
      </c>
      <c r="AG111" s="76">
        <f t="shared" si="123"/>
        <v>0</v>
      </c>
      <c r="AH111" s="77">
        <f t="shared" si="17"/>
        <v>0</v>
      </c>
      <c r="AI111" s="78">
        <f t="shared" si="18"/>
        <v>0</v>
      </c>
      <c r="AJ111" s="73">
        <f t="shared" si="19"/>
        <v>1.6023327842155197</v>
      </c>
    </row>
    <row r="112" spans="1:36" ht="15" x14ac:dyDescent="0.25">
      <c r="A112" s="38" t="s">
        <v>303</v>
      </c>
      <c r="B112" s="62" t="s">
        <v>63</v>
      </c>
      <c r="C112" s="62" t="s">
        <v>186</v>
      </c>
      <c r="D112" s="62"/>
      <c r="E112" s="63">
        <v>84</v>
      </c>
      <c r="F112" s="62">
        <v>26.700000000000003</v>
      </c>
      <c r="G112" s="64">
        <f t="shared" si="0"/>
        <v>0.59157153480605129</v>
      </c>
      <c r="H112" s="62">
        <v>25.45</v>
      </c>
      <c r="I112" s="64">
        <f t="shared" si="1"/>
        <v>-0.59148974907001228</v>
      </c>
      <c r="J112" s="62">
        <v>52.099999999999994</v>
      </c>
      <c r="K112" s="64">
        <f t="shared" si="2"/>
        <v>-9.8571066255188633E-2</v>
      </c>
      <c r="L112" s="62">
        <v>9.6000000000000014</v>
      </c>
      <c r="M112" s="64">
        <f t="shared" si="3"/>
        <v>-0.4461581290505876</v>
      </c>
      <c r="N112" s="62">
        <v>236.35000000000002</v>
      </c>
      <c r="O112" s="64">
        <f t="shared" si="4"/>
        <v>1.180692030055069</v>
      </c>
      <c r="P112" s="62">
        <v>158.35</v>
      </c>
      <c r="Q112" s="64">
        <f t="shared" si="5"/>
        <v>1.2533065878137144</v>
      </c>
      <c r="R112" s="62">
        <v>53.65</v>
      </c>
      <c r="S112" s="64">
        <f t="shared" si="6"/>
        <v>-0.33091830996018745</v>
      </c>
      <c r="T112" s="62">
        <v>24.4</v>
      </c>
      <c r="U112" s="64">
        <f t="shared" si="7"/>
        <v>-0.59939314017148404</v>
      </c>
      <c r="V112" s="97">
        <v>0.11296805584937593</v>
      </c>
      <c r="W112" s="62">
        <v>16.925000000000001</v>
      </c>
      <c r="X112" s="74">
        <f t="shared" si="8"/>
        <v>0</v>
      </c>
      <c r="Y112" s="75">
        <f t="shared" si="9"/>
        <v>0</v>
      </c>
      <c r="Z112" s="75">
        <f t="shared" si="10"/>
        <v>0</v>
      </c>
      <c r="AA112" s="75">
        <f t="shared" si="11"/>
        <v>0</v>
      </c>
      <c r="AB112" s="75">
        <f t="shared" si="12"/>
        <v>0</v>
      </c>
      <c r="AC112" s="75">
        <f t="shared" si="13"/>
        <v>0</v>
      </c>
      <c r="AD112" s="75">
        <f t="shared" si="14"/>
        <v>0</v>
      </c>
      <c r="AE112" s="75">
        <f t="shared" si="15"/>
        <v>0</v>
      </c>
      <c r="AF112" s="75">
        <f t="shared" ref="AF112:AG112" si="124">IF(V$3="Yes",V112*V$4,0)</f>
        <v>0</v>
      </c>
      <c r="AG112" s="76">
        <f t="shared" si="124"/>
        <v>0</v>
      </c>
      <c r="AH112" s="77">
        <f t="shared" si="17"/>
        <v>0</v>
      </c>
      <c r="AI112" s="78">
        <f t="shared" si="18"/>
        <v>0</v>
      </c>
      <c r="AJ112" s="73">
        <f t="shared" si="19"/>
        <v>1.5793064773842411</v>
      </c>
    </row>
    <row r="113" spans="1:36" ht="15" x14ac:dyDescent="0.25">
      <c r="A113" s="38" t="s">
        <v>273</v>
      </c>
      <c r="B113" s="62" t="s">
        <v>32</v>
      </c>
      <c r="C113" s="62" t="s">
        <v>196</v>
      </c>
      <c r="D113" s="62"/>
      <c r="E113" s="63">
        <v>84</v>
      </c>
      <c r="F113" s="62">
        <v>28.85</v>
      </c>
      <c r="G113" s="64">
        <f t="shared" si="0"/>
        <v>0.79483080535794082</v>
      </c>
      <c r="H113" s="62">
        <v>43.8</v>
      </c>
      <c r="I113" s="64">
        <f t="shared" si="1"/>
        <v>0.71000991902674349</v>
      </c>
      <c r="J113" s="62">
        <v>72.650000000000006</v>
      </c>
      <c r="K113" s="64">
        <f t="shared" si="2"/>
        <v>0.85120737504256216</v>
      </c>
      <c r="L113" s="62">
        <v>21.6</v>
      </c>
      <c r="M113" s="64">
        <f t="shared" si="3"/>
        <v>0.70076818131003848</v>
      </c>
      <c r="N113" s="62">
        <v>194.95</v>
      </c>
      <c r="O113" s="64">
        <f t="shared" si="4"/>
        <v>0.41861903665218508</v>
      </c>
      <c r="P113" s="62">
        <v>24.5</v>
      </c>
      <c r="Q113" s="64">
        <f t="shared" si="5"/>
        <v>-0.96937342127171344</v>
      </c>
      <c r="R113" s="62">
        <v>51.2</v>
      </c>
      <c r="S113" s="64">
        <f t="shared" si="6"/>
        <v>-0.38723200190199764</v>
      </c>
      <c r="T113" s="62">
        <v>19.649999999999999</v>
      </c>
      <c r="U113" s="64">
        <f t="shared" si="7"/>
        <v>-0.82706860401591287</v>
      </c>
      <c r="V113" s="97">
        <v>0.14798666324698642</v>
      </c>
      <c r="W113" s="62">
        <v>19.475000000000001</v>
      </c>
      <c r="X113" s="74">
        <f t="shared" si="8"/>
        <v>0</v>
      </c>
      <c r="Y113" s="75">
        <f t="shared" si="9"/>
        <v>0</v>
      </c>
      <c r="Z113" s="75">
        <f t="shared" si="10"/>
        <v>0</v>
      </c>
      <c r="AA113" s="75">
        <f t="shared" si="11"/>
        <v>0</v>
      </c>
      <c r="AB113" s="75">
        <f t="shared" si="12"/>
        <v>0</v>
      </c>
      <c r="AC113" s="75">
        <f t="shared" si="13"/>
        <v>0</v>
      </c>
      <c r="AD113" s="75">
        <f t="shared" si="14"/>
        <v>0</v>
      </c>
      <c r="AE113" s="75">
        <f t="shared" si="15"/>
        <v>0</v>
      </c>
      <c r="AF113" s="75">
        <f t="shared" ref="AF113:AG113" si="125">IF(V$3="Yes",V113*V$4,0)</f>
        <v>0</v>
      </c>
      <c r="AG113" s="76">
        <f t="shared" si="125"/>
        <v>0</v>
      </c>
      <c r="AH113" s="77">
        <f t="shared" si="17"/>
        <v>0</v>
      </c>
      <c r="AI113" s="78">
        <f t="shared" si="18"/>
        <v>0</v>
      </c>
      <c r="AJ113" s="73">
        <f t="shared" si="19"/>
        <v>1.5528429601573659</v>
      </c>
    </row>
    <row r="114" spans="1:36" ht="15" x14ac:dyDescent="0.25">
      <c r="A114" s="38" t="s">
        <v>293</v>
      </c>
      <c r="B114" s="62" t="s">
        <v>51</v>
      </c>
      <c r="C114" s="62" t="s">
        <v>153</v>
      </c>
      <c r="D114" s="62"/>
      <c r="E114" s="63">
        <v>84</v>
      </c>
      <c r="F114" s="62">
        <v>31.55</v>
      </c>
      <c r="G114" s="64">
        <f t="shared" si="0"/>
        <v>1.0500866334928722</v>
      </c>
      <c r="H114" s="62">
        <v>36.5</v>
      </c>
      <c r="I114" s="64">
        <f t="shared" si="1"/>
        <v>0.1922471082852549</v>
      </c>
      <c r="J114" s="62">
        <v>68</v>
      </c>
      <c r="K114" s="64">
        <f t="shared" si="2"/>
        <v>0.63629400511387368</v>
      </c>
      <c r="L114" s="62">
        <v>16.2</v>
      </c>
      <c r="M114" s="64">
        <f t="shared" si="3"/>
        <v>0.18465134164775643</v>
      </c>
      <c r="N114" s="62">
        <v>210.7</v>
      </c>
      <c r="O114" s="64">
        <f t="shared" si="4"/>
        <v>0.70853811022936897</v>
      </c>
      <c r="P114" s="62">
        <v>86</v>
      </c>
      <c r="Q114" s="64">
        <f t="shared" si="5"/>
        <v>5.1880374460477767E-2</v>
      </c>
      <c r="R114" s="62">
        <v>30.8</v>
      </c>
      <c r="S114" s="64">
        <f t="shared" si="6"/>
        <v>-0.85612968174401027</v>
      </c>
      <c r="T114" s="62">
        <v>28.95</v>
      </c>
      <c r="U114" s="64">
        <f t="shared" si="7"/>
        <v>-0.3813040116468206</v>
      </c>
      <c r="V114" s="97">
        <v>0.1497389653535833</v>
      </c>
      <c r="W114" s="62">
        <v>17.574999999999999</v>
      </c>
      <c r="X114" s="74">
        <f t="shared" si="8"/>
        <v>0</v>
      </c>
      <c r="Y114" s="75">
        <f t="shared" si="9"/>
        <v>0</v>
      </c>
      <c r="Z114" s="75">
        <f t="shared" si="10"/>
        <v>0</v>
      </c>
      <c r="AA114" s="75">
        <f t="shared" si="11"/>
        <v>0</v>
      </c>
      <c r="AB114" s="75">
        <f t="shared" si="12"/>
        <v>0</v>
      </c>
      <c r="AC114" s="75">
        <f t="shared" si="13"/>
        <v>0</v>
      </c>
      <c r="AD114" s="75">
        <f t="shared" si="14"/>
        <v>0</v>
      </c>
      <c r="AE114" s="75">
        <f t="shared" si="15"/>
        <v>0</v>
      </c>
      <c r="AF114" s="75">
        <f t="shared" ref="AF114:AG114" si="126">IF(V$3="Yes",V114*V$4,0)</f>
        <v>0</v>
      </c>
      <c r="AG114" s="76">
        <f t="shared" si="126"/>
        <v>0</v>
      </c>
      <c r="AH114" s="77">
        <f t="shared" si="17"/>
        <v>0</v>
      </c>
      <c r="AI114" s="78">
        <f t="shared" si="18"/>
        <v>0</v>
      </c>
      <c r="AJ114" s="73">
        <f t="shared" si="19"/>
        <v>1.5351726146141358</v>
      </c>
    </row>
    <row r="115" spans="1:36" ht="15" x14ac:dyDescent="0.25">
      <c r="A115" s="38" t="s">
        <v>243</v>
      </c>
      <c r="B115" s="62" t="s">
        <v>23</v>
      </c>
      <c r="C115" s="62" t="s">
        <v>181</v>
      </c>
      <c r="D115" s="62"/>
      <c r="E115" s="63">
        <v>84</v>
      </c>
      <c r="F115" s="62">
        <v>13.55</v>
      </c>
      <c r="G115" s="64">
        <f t="shared" si="0"/>
        <v>-0.65161888740666984</v>
      </c>
      <c r="H115" s="62">
        <v>48</v>
      </c>
      <c r="I115" s="64">
        <f t="shared" si="1"/>
        <v>1.0079008512341754</v>
      </c>
      <c r="J115" s="62">
        <v>61.55</v>
      </c>
      <c r="K115" s="64">
        <f t="shared" si="2"/>
        <v>0.33818836295472599</v>
      </c>
      <c r="L115" s="62">
        <v>19.649999999999999</v>
      </c>
      <c r="M115" s="64">
        <f t="shared" si="3"/>
        <v>0.51439265587643612</v>
      </c>
      <c r="N115" s="62">
        <v>174.7</v>
      </c>
      <c r="O115" s="64">
        <f t="shared" si="4"/>
        <v>4.5865942052948194E-2</v>
      </c>
      <c r="P115" s="62">
        <v>41.8</v>
      </c>
      <c r="Q115" s="64">
        <f t="shared" si="5"/>
        <v>-0.68209389824460931</v>
      </c>
      <c r="R115" s="62">
        <v>124.19999999999999</v>
      </c>
      <c r="S115" s="64">
        <f t="shared" si="6"/>
        <v>1.2906861661601059</v>
      </c>
      <c r="T115" s="62">
        <v>35.299999999999997</v>
      </c>
      <c r="U115" s="64">
        <f t="shared" si="7"/>
        <v>-7.6937865244268488E-2</v>
      </c>
      <c r="V115" s="97">
        <v>7.7561534058385811E-2</v>
      </c>
      <c r="W115" s="62">
        <v>24.625</v>
      </c>
      <c r="X115" s="74">
        <f t="shared" si="8"/>
        <v>0</v>
      </c>
      <c r="Y115" s="75">
        <f t="shared" si="9"/>
        <v>0</v>
      </c>
      <c r="Z115" s="75">
        <f t="shared" si="10"/>
        <v>0</v>
      </c>
      <c r="AA115" s="75">
        <f t="shared" si="11"/>
        <v>0</v>
      </c>
      <c r="AB115" s="75">
        <f t="shared" si="12"/>
        <v>0</v>
      </c>
      <c r="AC115" s="75">
        <f t="shared" si="13"/>
        <v>0</v>
      </c>
      <c r="AD115" s="75">
        <f t="shared" si="14"/>
        <v>0</v>
      </c>
      <c r="AE115" s="75">
        <f t="shared" si="15"/>
        <v>0</v>
      </c>
      <c r="AF115" s="75">
        <f t="shared" ref="AF115:AG115" si="127">IF(V$3="Yes",V115*V$4,0)</f>
        <v>0</v>
      </c>
      <c r="AG115" s="76">
        <f t="shared" si="127"/>
        <v>0</v>
      </c>
      <c r="AH115" s="77">
        <f t="shared" si="17"/>
        <v>0</v>
      </c>
      <c r="AI115" s="78">
        <f t="shared" si="18"/>
        <v>0</v>
      </c>
      <c r="AJ115" s="73">
        <f t="shared" si="19"/>
        <v>1.4505509797278133</v>
      </c>
    </row>
    <row r="116" spans="1:36" ht="15" x14ac:dyDescent="0.25">
      <c r="A116" s="38" t="s">
        <v>317</v>
      </c>
      <c r="B116" s="62" t="s">
        <v>56</v>
      </c>
      <c r="C116" s="62" t="s">
        <v>183</v>
      </c>
      <c r="D116" s="62"/>
      <c r="E116" s="63">
        <v>84</v>
      </c>
      <c r="F116" s="62">
        <v>25.05</v>
      </c>
      <c r="G116" s="64">
        <f t="shared" si="0"/>
        <v>0.43558186205692645</v>
      </c>
      <c r="H116" s="62">
        <v>40.049999999999997</v>
      </c>
      <c r="I116" s="64">
        <f t="shared" si="1"/>
        <v>0.44403587241296505</v>
      </c>
      <c r="J116" s="62">
        <v>65.199999999999989</v>
      </c>
      <c r="K116" s="64">
        <f t="shared" si="2"/>
        <v>0.50688380386649134</v>
      </c>
      <c r="L116" s="62">
        <v>18.399999999999999</v>
      </c>
      <c r="M116" s="64">
        <f t="shared" si="3"/>
        <v>0.39492116521387094</v>
      </c>
      <c r="N116" s="62">
        <v>227.10000000000002</v>
      </c>
      <c r="O116" s="64">
        <f t="shared" si="4"/>
        <v>1.0104220979541827</v>
      </c>
      <c r="P116" s="62">
        <v>54.099999999999994</v>
      </c>
      <c r="Q116" s="64">
        <f t="shared" si="5"/>
        <v>-0.47784313909817111</v>
      </c>
      <c r="R116" s="62">
        <v>38.200000000000003</v>
      </c>
      <c r="S116" s="64">
        <f t="shared" si="6"/>
        <v>-0.68603934689935875</v>
      </c>
      <c r="T116" s="62">
        <v>34.200000000000003</v>
      </c>
      <c r="U116" s="64">
        <f t="shared" si="7"/>
        <v>-0.1296627095029779</v>
      </c>
      <c r="V116" s="97">
        <v>0.11030383091149272</v>
      </c>
      <c r="W116" s="62">
        <v>17.524999999999999</v>
      </c>
      <c r="X116" s="74">
        <f t="shared" si="8"/>
        <v>0</v>
      </c>
      <c r="Y116" s="75">
        <f t="shared" si="9"/>
        <v>0</v>
      </c>
      <c r="Z116" s="75">
        <f t="shared" si="10"/>
        <v>0</v>
      </c>
      <c r="AA116" s="75">
        <f t="shared" si="11"/>
        <v>0</v>
      </c>
      <c r="AB116" s="75">
        <f t="shared" si="12"/>
        <v>0</v>
      </c>
      <c r="AC116" s="75">
        <f t="shared" si="13"/>
        <v>0</v>
      </c>
      <c r="AD116" s="75">
        <f t="shared" si="14"/>
        <v>0</v>
      </c>
      <c r="AE116" s="75">
        <f t="shared" si="15"/>
        <v>0</v>
      </c>
      <c r="AF116" s="75">
        <f t="shared" ref="AF116:AG116" si="128">IF(V$3="Yes",V116*V$4,0)</f>
        <v>0</v>
      </c>
      <c r="AG116" s="76">
        <f t="shared" si="128"/>
        <v>0</v>
      </c>
      <c r="AH116" s="77">
        <f t="shared" si="17"/>
        <v>0</v>
      </c>
      <c r="AI116" s="78">
        <f t="shared" si="18"/>
        <v>0</v>
      </c>
      <c r="AJ116" s="73">
        <f t="shared" si="19"/>
        <v>1.320517062967248</v>
      </c>
    </row>
    <row r="117" spans="1:36" ht="15" x14ac:dyDescent="0.25">
      <c r="A117" s="38" t="s">
        <v>299</v>
      </c>
      <c r="B117" s="62" t="s">
        <v>43</v>
      </c>
      <c r="C117" s="62" t="s">
        <v>153</v>
      </c>
      <c r="D117" s="62"/>
      <c r="E117" s="63">
        <v>84</v>
      </c>
      <c r="F117" s="62">
        <v>25.55</v>
      </c>
      <c r="G117" s="64">
        <f t="shared" si="0"/>
        <v>0.4828514598596918</v>
      </c>
      <c r="H117" s="62">
        <v>31.6</v>
      </c>
      <c r="I117" s="64">
        <f t="shared" si="1"/>
        <v>-0.15529231262341553</v>
      </c>
      <c r="J117" s="62">
        <v>57.2</v>
      </c>
      <c r="K117" s="64">
        <f t="shared" si="2"/>
        <v>0.1371403717311149</v>
      </c>
      <c r="L117" s="62">
        <v>10.6</v>
      </c>
      <c r="M117" s="64">
        <f t="shared" si="3"/>
        <v>-0.35058093652053546</v>
      </c>
      <c r="N117" s="62">
        <v>221.75</v>
      </c>
      <c r="O117" s="64">
        <f t="shared" si="4"/>
        <v>0.91194165073907585</v>
      </c>
      <c r="P117" s="62">
        <v>142.35</v>
      </c>
      <c r="Q117" s="64">
        <f t="shared" si="5"/>
        <v>0.9876145433955833</v>
      </c>
      <c r="R117" s="62">
        <v>44.5</v>
      </c>
      <c r="S117" s="64">
        <f t="shared" si="6"/>
        <v>-0.54123271047756072</v>
      </c>
      <c r="T117" s="62">
        <v>85.65</v>
      </c>
      <c r="U117" s="64">
        <f t="shared" si="7"/>
        <v>2.3364220515066769</v>
      </c>
      <c r="V117" s="97">
        <v>0.11521984216459978</v>
      </c>
      <c r="W117" s="62">
        <v>17.2</v>
      </c>
      <c r="X117" s="74">
        <f t="shared" si="8"/>
        <v>0</v>
      </c>
      <c r="Y117" s="75">
        <f t="shared" si="9"/>
        <v>0</v>
      </c>
      <c r="Z117" s="75">
        <f t="shared" si="10"/>
        <v>0</v>
      </c>
      <c r="AA117" s="75">
        <f t="shared" si="11"/>
        <v>0</v>
      </c>
      <c r="AB117" s="75">
        <f t="shared" si="12"/>
        <v>0</v>
      </c>
      <c r="AC117" s="75">
        <f t="shared" si="13"/>
        <v>0</v>
      </c>
      <c r="AD117" s="75">
        <f t="shared" si="14"/>
        <v>0</v>
      </c>
      <c r="AE117" s="75">
        <f t="shared" si="15"/>
        <v>0</v>
      </c>
      <c r="AF117" s="75">
        <f t="shared" ref="AF117:AG117" si="129">IF(V$3="Yes",V117*V$4,0)</f>
        <v>0</v>
      </c>
      <c r="AG117" s="76">
        <f t="shared" si="129"/>
        <v>0</v>
      </c>
      <c r="AH117" s="77">
        <f t="shared" si="17"/>
        <v>0</v>
      </c>
      <c r="AI117" s="78">
        <f t="shared" si="18"/>
        <v>0</v>
      </c>
      <c r="AJ117" s="73">
        <f t="shared" si="19"/>
        <v>1.3038905634149525</v>
      </c>
    </row>
    <row r="118" spans="1:36" ht="15" x14ac:dyDescent="0.25">
      <c r="A118" s="38" t="s">
        <v>368</v>
      </c>
      <c r="B118" s="62" t="s">
        <v>25</v>
      </c>
      <c r="C118" s="62" t="s">
        <v>186</v>
      </c>
      <c r="D118" s="62"/>
      <c r="E118" s="63">
        <v>84</v>
      </c>
      <c r="F118" s="62">
        <v>20.350000000000001</v>
      </c>
      <c r="G118" s="64">
        <f t="shared" si="0"/>
        <v>-8.7523572890647692E-3</v>
      </c>
      <c r="H118" s="62">
        <v>18.399999999999999</v>
      </c>
      <c r="I118" s="64">
        <f t="shared" si="1"/>
        <v>-1.0915209567039161</v>
      </c>
      <c r="J118" s="62">
        <v>38.75</v>
      </c>
      <c r="K118" s="64">
        <f t="shared" si="2"/>
        <v>-0.71558041863109856</v>
      </c>
      <c r="L118" s="62">
        <v>7.1</v>
      </c>
      <c r="M118" s="64">
        <f t="shared" si="3"/>
        <v>-0.68510111037571808</v>
      </c>
      <c r="N118" s="62">
        <v>155.89999999999998</v>
      </c>
      <c r="O118" s="64">
        <f t="shared" si="4"/>
        <v>-0.30019619021696048</v>
      </c>
      <c r="P118" s="62">
        <v>308.45000000000005</v>
      </c>
      <c r="Q118" s="64">
        <f t="shared" si="5"/>
        <v>3.7458300795113071</v>
      </c>
      <c r="R118" s="62">
        <v>66.949999999999989</v>
      </c>
      <c r="S118" s="64">
        <f t="shared" si="6"/>
        <v>-2.5215410847502943E-2</v>
      </c>
      <c r="T118" s="62">
        <v>59.15</v>
      </c>
      <c r="U118" s="64">
        <f t="shared" si="7"/>
        <v>1.0662326216377578</v>
      </c>
      <c r="V118" s="97">
        <v>0.13053239255933294</v>
      </c>
      <c r="W118" s="62">
        <v>16.5</v>
      </c>
      <c r="X118" s="74">
        <f t="shared" si="8"/>
        <v>0</v>
      </c>
      <c r="Y118" s="75">
        <f t="shared" si="9"/>
        <v>0</v>
      </c>
      <c r="Z118" s="75">
        <f t="shared" si="10"/>
        <v>0</v>
      </c>
      <c r="AA118" s="75">
        <f t="shared" si="11"/>
        <v>0</v>
      </c>
      <c r="AB118" s="75">
        <f t="shared" si="12"/>
        <v>0</v>
      </c>
      <c r="AC118" s="75">
        <f t="shared" si="13"/>
        <v>0</v>
      </c>
      <c r="AD118" s="75">
        <f t="shared" si="14"/>
        <v>0</v>
      </c>
      <c r="AE118" s="75">
        <f t="shared" si="15"/>
        <v>0</v>
      </c>
      <c r="AF118" s="75">
        <f t="shared" ref="AF118:AG118" si="130">IF(V$3="Yes",V118*V$4,0)</f>
        <v>0</v>
      </c>
      <c r="AG118" s="76">
        <f t="shared" si="130"/>
        <v>0</v>
      </c>
      <c r="AH118" s="77">
        <f t="shared" si="17"/>
        <v>0</v>
      </c>
      <c r="AI118" s="78">
        <f t="shared" si="18"/>
        <v>0</v>
      </c>
      <c r="AJ118" s="73">
        <f t="shared" si="19"/>
        <v>1.1935972404452861</v>
      </c>
    </row>
    <row r="119" spans="1:36" ht="15" x14ac:dyDescent="0.25">
      <c r="A119" s="38" t="s">
        <v>282</v>
      </c>
      <c r="B119" s="62" t="s">
        <v>43</v>
      </c>
      <c r="C119" s="62" t="s">
        <v>181</v>
      </c>
      <c r="D119" s="62"/>
      <c r="E119" s="63">
        <v>84</v>
      </c>
      <c r="F119" s="62">
        <v>10.5</v>
      </c>
      <c r="G119" s="64">
        <f t="shared" si="0"/>
        <v>-0.93996343400353677</v>
      </c>
      <c r="H119" s="62">
        <v>41.7</v>
      </c>
      <c r="I119" s="64">
        <f t="shared" si="1"/>
        <v>0.56106445292302776</v>
      </c>
      <c r="J119" s="62">
        <v>52.2</v>
      </c>
      <c r="K119" s="64">
        <f t="shared" si="2"/>
        <v>-9.3949273353496052E-2</v>
      </c>
      <c r="L119" s="62">
        <v>22.049999999999997</v>
      </c>
      <c r="M119" s="64">
        <f t="shared" si="3"/>
        <v>0.74377791794856107</v>
      </c>
      <c r="N119" s="62">
        <v>171</v>
      </c>
      <c r="O119" s="64">
        <f t="shared" si="4"/>
        <v>-2.2242030787405959E-2</v>
      </c>
      <c r="P119" s="62">
        <v>95.449999999999989</v>
      </c>
      <c r="Q119" s="64">
        <f t="shared" si="5"/>
        <v>0.20880473819493633</v>
      </c>
      <c r="R119" s="62">
        <v>100.8</v>
      </c>
      <c r="S119" s="64">
        <f t="shared" si="6"/>
        <v>0.7528329451648561</v>
      </c>
      <c r="T119" s="62">
        <v>28.3</v>
      </c>
      <c r="U119" s="64">
        <f t="shared" si="7"/>
        <v>-0.4124596014360582</v>
      </c>
      <c r="V119" s="97">
        <v>6.1403508771929821E-2</v>
      </c>
      <c r="W119" s="62">
        <v>23.375</v>
      </c>
      <c r="X119" s="74">
        <f t="shared" si="8"/>
        <v>0</v>
      </c>
      <c r="Y119" s="75">
        <f t="shared" si="9"/>
        <v>0</v>
      </c>
      <c r="Z119" s="75">
        <f t="shared" si="10"/>
        <v>0</v>
      </c>
      <c r="AA119" s="75">
        <f t="shared" si="11"/>
        <v>0</v>
      </c>
      <c r="AB119" s="75">
        <f t="shared" si="12"/>
        <v>0</v>
      </c>
      <c r="AC119" s="75">
        <f t="shared" si="13"/>
        <v>0</v>
      </c>
      <c r="AD119" s="75">
        <f t="shared" si="14"/>
        <v>0</v>
      </c>
      <c r="AE119" s="75">
        <f t="shared" si="15"/>
        <v>0</v>
      </c>
      <c r="AF119" s="75">
        <f t="shared" ref="AF119:AG119" si="131">IF(V$3="Yes",V119*V$4,0)</f>
        <v>0</v>
      </c>
      <c r="AG119" s="76">
        <f t="shared" si="131"/>
        <v>0</v>
      </c>
      <c r="AH119" s="77">
        <f t="shared" si="17"/>
        <v>0</v>
      </c>
      <c r="AI119" s="78">
        <f t="shared" si="18"/>
        <v>0</v>
      </c>
      <c r="AJ119" s="73">
        <f t="shared" si="19"/>
        <v>1.1884922694989619</v>
      </c>
    </row>
    <row r="120" spans="1:36" ht="15" x14ac:dyDescent="0.25">
      <c r="A120" s="38" t="s">
        <v>300</v>
      </c>
      <c r="B120" s="62" t="s">
        <v>47</v>
      </c>
      <c r="C120" s="62" t="s">
        <v>179</v>
      </c>
      <c r="D120" s="62"/>
      <c r="E120" s="63">
        <v>84</v>
      </c>
      <c r="F120" s="62">
        <v>26.5</v>
      </c>
      <c r="G120" s="64">
        <f t="shared" si="0"/>
        <v>0.57266369568494491</v>
      </c>
      <c r="H120" s="62">
        <v>39.25</v>
      </c>
      <c r="I120" s="64">
        <f t="shared" si="1"/>
        <v>0.3872947424686925</v>
      </c>
      <c r="J120" s="62">
        <v>65.800000000000011</v>
      </c>
      <c r="K120" s="64">
        <f t="shared" si="2"/>
        <v>0.53461456127664575</v>
      </c>
      <c r="L120" s="62">
        <v>14.95</v>
      </c>
      <c r="M120" s="64">
        <f t="shared" si="3"/>
        <v>6.5179850985191093E-2</v>
      </c>
      <c r="N120" s="62">
        <v>210.05</v>
      </c>
      <c r="O120" s="64">
        <f t="shared" si="4"/>
        <v>0.69657319608173962</v>
      </c>
      <c r="P120" s="62">
        <v>91.15</v>
      </c>
      <c r="Q120" s="64">
        <f t="shared" si="5"/>
        <v>0.13740000125756394</v>
      </c>
      <c r="R120" s="62">
        <v>27.85</v>
      </c>
      <c r="S120" s="64">
        <f t="shared" si="6"/>
        <v>-0.92393596387802668</v>
      </c>
      <c r="T120" s="62">
        <v>53.75</v>
      </c>
      <c r="U120" s="64">
        <f t="shared" si="7"/>
        <v>0.80740156800409135</v>
      </c>
      <c r="V120" s="97">
        <v>0.12616043799095453</v>
      </c>
      <c r="W120" s="62">
        <v>17.375</v>
      </c>
      <c r="X120" s="74">
        <f t="shared" si="8"/>
        <v>0</v>
      </c>
      <c r="Y120" s="75">
        <f t="shared" si="9"/>
        <v>0</v>
      </c>
      <c r="Z120" s="75">
        <f t="shared" si="10"/>
        <v>0</v>
      </c>
      <c r="AA120" s="75">
        <f t="shared" si="11"/>
        <v>0</v>
      </c>
      <c r="AB120" s="75">
        <f t="shared" si="12"/>
        <v>0</v>
      </c>
      <c r="AC120" s="75">
        <f t="shared" si="13"/>
        <v>0</v>
      </c>
      <c r="AD120" s="75">
        <f t="shared" si="14"/>
        <v>0</v>
      </c>
      <c r="AE120" s="75">
        <f t="shared" si="15"/>
        <v>0</v>
      </c>
      <c r="AF120" s="75">
        <f t="shared" ref="AF120:AG120" si="132">IF(V$3="Yes",V120*V$4,0)</f>
        <v>0</v>
      </c>
      <c r="AG120" s="76">
        <f t="shared" si="132"/>
        <v>0</v>
      </c>
      <c r="AH120" s="77">
        <f t="shared" si="17"/>
        <v>0</v>
      </c>
      <c r="AI120" s="78">
        <f t="shared" si="18"/>
        <v>0</v>
      </c>
      <c r="AJ120" s="73">
        <f t="shared" si="19"/>
        <v>1.0776134735291654</v>
      </c>
    </row>
    <row r="121" spans="1:36" ht="15" x14ac:dyDescent="0.25">
      <c r="A121" s="38" t="s">
        <v>280</v>
      </c>
      <c r="B121" s="62" t="s">
        <v>70</v>
      </c>
      <c r="C121" s="62" t="s">
        <v>186</v>
      </c>
      <c r="D121" s="62"/>
      <c r="E121" s="63">
        <v>84</v>
      </c>
      <c r="F121" s="62">
        <v>27.05</v>
      </c>
      <c r="G121" s="64">
        <f t="shared" si="0"/>
        <v>0.62466025326798669</v>
      </c>
      <c r="H121" s="62">
        <v>47.3</v>
      </c>
      <c r="I121" s="64">
        <f t="shared" si="1"/>
        <v>0.95825236253293711</v>
      </c>
      <c r="J121" s="62">
        <v>74.3</v>
      </c>
      <c r="K121" s="64">
        <f t="shared" si="2"/>
        <v>0.9274669579204835</v>
      </c>
      <c r="L121" s="62">
        <v>24.1</v>
      </c>
      <c r="M121" s="64">
        <f t="shared" si="3"/>
        <v>0.93971116263516874</v>
      </c>
      <c r="N121" s="62">
        <v>197</v>
      </c>
      <c r="O121" s="64">
        <f t="shared" si="4"/>
        <v>0.45635453511778701</v>
      </c>
      <c r="P121" s="62">
        <v>16.700000000000003</v>
      </c>
      <c r="Q121" s="64">
        <f t="shared" si="5"/>
        <v>-1.0988982929255524</v>
      </c>
      <c r="R121" s="62">
        <v>16.2</v>
      </c>
      <c r="S121" s="64">
        <f t="shared" si="6"/>
        <v>-1.1917133153564312</v>
      </c>
      <c r="T121" s="62">
        <v>15.05</v>
      </c>
      <c r="U121" s="64">
        <f t="shared" si="7"/>
        <v>-1.0475543163705174</v>
      </c>
      <c r="V121" s="97">
        <v>0.13730964467005077</v>
      </c>
      <c r="W121" s="62">
        <v>18.225000000000001</v>
      </c>
      <c r="X121" s="74">
        <f t="shared" si="8"/>
        <v>0</v>
      </c>
      <c r="Y121" s="75">
        <f t="shared" si="9"/>
        <v>0</v>
      </c>
      <c r="Z121" s="75">
        <f t="shared" si="10"/>
        <v>0</v>
      </c>
      <c r="AA121" s="75">
        <f t="shared" si="11"/>
        <v>0</v>
      </c>
      <c r="AB121" s="75">
        <f t="shared" si="12"/>
        <v>0</v>
      </c>
      <c r="AC121" s="75">
        <f t="shared" si="13"/>
        <v>0</v>
      </c>
      <c r="AD121" s="75">
        <f t="shared" si="14"/>
        <v>0</v>
      </c>
      <c r="AE121" s="75">
        <f t="shared" si="15"/>
        <v>0</v>
      </c>
      <c r="AF121" s="75">
        <f t="shared" ref="AF121:AG121" si="133">IF(V$3="Yes",V121*V$4,0)</f>
        <v>0</v>
      </c>
      <c r="AG121" s="76">
        <f t="shared" si="133"/>
        <v>0</v>
      </c>
      <c r="AH121" s="77">
        <f t="shared" si="17"/>
        <v>0</v>
      </c>
      <c r="AI121" s="78">
        <f t="shared" si="18"/>
        <v>0</v>
      </c>
      <c r="AJ121" s="73">
        <f t="shared" si="19"/>
        <v>1.0738650076904102</v>
      </c>
    </row>
    <row r="122" spans="1:36" ht="15" x14ac:dyDescent="0.25">
      <c r="A122" s="38" t="s">
        <v>322</v>
      </c>
      <c r="B122" s="62" t="s">
        <v>25</v>
      </c>
      <c r="C122" s="62" t="s">
        <v>186</v>
      </c>
      <c r="D122" s="62"/>
      <c r="E122" s="63">
        <v>84</v>
      </c>
      <c r="F122" s="62">
        <v>23.65</v>
      </c>
      <c r="G122" s="64">
        <f t="shared" si="0"/>
        <v>0.30322698820918426</v>
      </c>
      <c r="H122" s="62">
        <v>40</v>
      </c>
      <c r="I122" s="64">
        <f t="shared" si="1"/>
        <v>0.440489551791448</v>
      </c>
      <c r="J122" s="62">
        <v>63.65</v>
      </c>
      <c r="K122" s="64">
        <f t="shared" si="2"/>
        <v>0.4352460138902623</v>
      </c>
      <c r="L122" s="62">
        <v>19.299999999999997</v>
      </c>
      <c r="M122" s="64">
        <f t="shared" si="3"/>
        <v>0.480940638490918</v>
      </c>
      <c r="N122" s="62">
        <v>181.7</v>
      </c>
      <c r="O122" s="64">
        <f t="shared" si="4"/>
        <v>0.17471886364280786</v>
      </c>
      <c r="P122" s="62">
        <v>90.6</v>
      </c>
      <c r="Q122" s="64">
        <f t="shared" si="5"/>
        <v>0.12826683723069041</v>
      </c>
      <c r="R122" s="62">
        <v>41.45</v>
      </c>
      <c r="S122" s="64">
        <f t="shared" si="6"/>
        <v>-0.6113375106500184</v>
      </c>
      <c r="T122" s="62">
        <v>26.8</v>
      </c>
      <c r="U122" s="64">
        <f t="shared" si="7"/>
        <v>-0.48435711633429873</v>
      </c>
      <c r="V122" s="97">
        <v>0.13015960374243257</v>
      </c>
      <c r="W122" s="62">
        <v>18.55</v>
      </c>
      <c r="X122" s="74">
        <f t="shared" si="8"/>
        <v>0</v>
      </c>
      <c r="Y122" s="75">
        <f t="shared" si="9"/>
        <v>0</v>
      </c>
      <c r="Z122" s="75">
        <f t="shared" si="10"/>
        <v>0</v>
      </c>
      <c r="AA122" s="75">
        <f t="shared" si="11"/>
        <v>0</v>
      </c>
      <c r="AB122" s="75">
        <f t="shared" si="12"/>
        <v>0</v>
      </c>
      <c r="AC122" s="75">
        <f t="shared" si="13"/>
        <v>0</v>
      </c>
      <c r="AD122" s="75">
        <f t="shared" si="14"/>
        <v>0</v>
      </c>
      <c r="AE122" s="75">
        <f t="shared" si="15"/>
        <v>0</v>
      </c>
      <c r="AF122" s="75">
        <f t="shared" ref="AF122:AG122" si="134">IF(V$3="Yes",V122*V$4,0)</f>
        <v>0</v>
      </c>
      <c r="AG122" s="76">
        <f t="shared" si="134"/>
        <v>0</v>
      </c>
      <c r="AH122" s="77">
        <f t="shared" si="17"/>
        <v>0</v>
      </c>
      <c r="AI122" s="78">
        <f t="shared" si="18"/>
        <v>0</v>
      </c>
      <c r="AJ122" s="73">
        <f t="shared" si="19"/>
        <v>1.0430291987269733</v>
      </c>
    </row>
    <row r="123" spans="1:36" ht="15" x14ac:dyDescent="0.25">
      <c r="A123" s="38" t="s">
        <v>249</v>
      </c>
      <c r="B123" s="62" t="s">
        <v>41</v>
      </c>
      <c r="C123" s="62" t="s">
        <v>181</v>
      </c>
      <c r="D123" s="62"/>
      <c r="E123" s="63">
        <v>84</v>
      </c>
      <c r="F123" s="62">
        <v>12.7</v>
      </c>
      <c r="G123" s="64">
        <f t="shared" si="0"/>
        <v>-0.73197720367137054</v>
      </c>
      <c r="H123" s="62">
        <v>35.599999999999994</v>
      </c>
      <c r="I123" s="64">
        <f t="shared" si="1"/>
        <v>0.12841333709794772</v>
      </c>
      <c r="J123" s="62">
        <v>48.349999999999994</v>
      </c>
      <c r="K123" s="64">
        <f t="shared" si="2"/>
        <v>-0.27188830006864628</v>
      </c>
      <c r="L123" s="62">
        <v>8.9499999999999993</v>
      </c>
      <c r="M123" s="64">
        <f t="shared" si="3"/>
        <v>-0.50828330419512147</v>
      </c>
      <c r="N123" s="62">
        <v>180.15</v>
      </c>
      <c r="O123" s="64">
        <f t="shared" si="4"/>
        <v>0.14618714529076793</v>
      </c>
      <c r="P123" s="62">
        <v>67.25</v>
      </c>
      <c r="Q123" s="64">
        <f t="shared" si="5"/>
        <v>-0.25947749009201937</v>
      </c>
      <c r="R123" s="62">
        <v>180.85</v>
      </c>
      <c r="S123" s="64">
        <f t="shared" si="6"/>
        <v>2.5927966349370677</v>
      </c>
      <c r="T123" s="62">
        <v>34.950000000000003</v>
      </c>
      <c r="U123" s="64">
        <f t="shared" si="7"/>
        <v>-9.3713952053857713E-2</v>
      </c>
      <c r="V123" s="97">
        <v>7.0496808215376072E-2</v>
      </c>
      <c r="W123" s="62">
        <v>22.574999999999999</v>
      </c>
      <c r="X123" s="74">
        <f t="shared" si="8"/>
        <v>0</v>
      </c>
      <c r="Y123" s="75">
        <f t="shared" si="9"/>
        <v>0</v>
      </c>
      <c r="Z123" s="75">
        <f t="shared" si="10"/>
        <v>0</v>
      </c>
      <c r="AA123" s="75">
        <f t="shared" si="11"/>
        <v>0</v>
      </c>
      <c r="AB123" s="75">
        <f t="shared" si="12"/>
        <v>0</v>
      </c>
      <c r="AC123" s="75">
        <f t="shared" si="13"/>
        <v>0</v>
      </c>
      <c r="AD123" s="75">
        <f t="shared" si="14"/>
        <v>0</v>
      </c>
      <c r="AE123" s="75">
        <f t="shared" si="15"/>
        <v>0</v>
      </c>
      <c r="AF123" s="75">
        <f t="shared" ref="AF123:AG123" si="135">IF(V$3="Yes",V123*V$4,0)</f>
        <v>0</v>
      </c>
      <c r="AG123" s="76">
        <f t="shared" si="135"/>
        <v>0</v>
      </c>
      <c r="AH123" s="77">
        <f t="shared" si="17"/>
        <v>0</v>
      </c>
      <c r="AI123" s="78">
        <f t="shared" si="18"/>
        <v>0</v>
      </c>
      <c r="AJ123" s="73">
        <f t="shared" si="19"/>
        <v>1.0103011540961178</v>
      </c>
    </row>
    <row r="124" spans="1:36" ht="15" x14ac:dyDescent="0.25">
      <c r="A124" s="38" t="s">
        <v>283</v>
      </c>
      <c r="B124" s="62" t="s">
        <v>58</v>
      </c>
      <c r="C124" s="62" t="s">
        <v>181</v>
      </c>
      <c r="D124" s="62"/>
      <c r="E124" s="63">
        <v>84</v>
      </c>
      <c r="F124" s="62">
        <v>14</v>
      </c>
      <c r="G124" s="64">
        <f t="shared" si="0"/>
        <v>-0.60907624938418137</v>
      </c>
      <c r="H124" s="62">
        <v>30.35</v>
      </c>
      <c r="I124" s="64">
        <f t="shared" si="1"/>
        <v>-0.24395032816134166</v>
      </c>
      <c r="J124" s="62">
        <v>44.35</v>
      </c>
      <c r="K124" s="64">
        <f t="shared" si="2"/>
        <v>-0.45676001613633482</v>
      </c>
      <c r="L124" s="62">
        <v>14.3</v>
      </c>
      <c r="M124" s="64">
        <f t="shared" si="3"/>
        <v>3.0546758406575433E-3</v>
      </c>
      <c r="N124" s="62">
        <v>242.25</v>
      </c>
      <c r="O124" s="64">
        <f t="shared" si="4"/>
        <v>1.289296635395093</v>
      </c>
      <c r="P124" s="62">
        <v>89.35</v>
      </c>
      <c r="Q124" s="64">
        <f t="shared" si="5"/>
        <v>0.10750964626052403</v>
      </c>
      <c r="R124" s="62">
        <v>93.35</v>
      </c>
      <c r="S124" s="64">
        <f t="shared" si="6"/>
        <v>0.58159335130098366</v>
      </c>
      <c r="T124" s="62">
        <v>46.75</v>
      </c>
      <c r="U124" s="64">
        <f t="shared" si="7"/>
        <v>0.47187983181230214</v>
      </c>
      <c r="V124" s="97">
        <v>5.7791537667698657E-2</v>
      </c>
      <c r="W124" s="62">
        <v>21.45</v>
      </c>
      <c r="X124" s="74">
        <f t="shared" si="8"/>
        <v>0</v>
      </c>
      <c r="Y124" s="75">
        <f t="shared" si="9"/>
        <v>0</v>
      </c>
      <c r="Z124" s="75">
        <f t="shared" si="10"/>
        <v>0</v>
      </c>
      <c r="AA124" s="75">
        <f t="shared" si="11"/>
        <v>0</v>
      </c>
      <c r="AB124" s="75">
        <f t="shared" si="12"/>
        <v>0</v>
      </c>
      <c r="AC124" s="75">
        <f t="shared" si="13"/>
        <v>0</v>
      </c>
      <c r="AD124" s="75">
        <f t="shared" si="14"/>
        <v>0</v>
      </c>
      <c r="AE124" s="75">
        <f t="shared" si="15"/>
        <v>0</v>
      </c>
      <c r="AF124" s="75">
        <f t="shared" ref="AF124:AG124" si="136">IF(V$3="Yes",V124*V$4,0)</f>
        <v>0</v>
      </c>
      <c r="AG124" s="76">
        <f t="shared" si="136"/>
        <v>0</v>
      </c>
      <c r="AH124" s="77">
        <f t="shared" si="17"/>
        <v>0</v>
      </c>
      <c r="AI124" s="78">
        <f t="shared" si="18"/>
        <v>0</v>
      </c>
      <c r="AJ124" s="73">
        <f t="shared" si="19"/>
        <v>0.99891527414123216</v>
      </c>
    </row>
    <row r="125" spans="1:36" ht="15" x14ac:dyDescent="0.25">
      <c r="A125" s="38" t="s">
        <v>306</v>
      </c>
      <c r="B125" s="62" t="s">
        <v>45</v>
      </c>
      <c r="C125" s="62" t="s">
        <v>153</v>
      </c>
      <c r="D125" s="62"/>
      <c r="E125" s="63">
        <v>84</v>
      </c>
      <c r="F125" s="62">
        <v>23.950000000000003</v>
      </c>
      <c r="G125" s="64">
        <f t="shared" si="0"/>
        <v>0.33158874689084344</v>
      </c>
      <c r="H125" s="62">
        <v>46.9</v>
      </c>
      <c r="I125" s="64">
        <f t="shared" si="1"/>
        <v>0.92988179756080058</v>
      </c>
      <c r="J125" s="62">
        <v>70.849999999999994</v>
      </c>
      <c r="K125" s="64">
        <f t="shared" si="2"/>
        <v>0.76801510281210117</v>
      </c>
      <c r="L125" s="62">
        <v>21.85</v>
      </c>
      <c r="M125" s="64">
        <f t="shared" si="3"/>
        <v>0.72466247944255124</v>
      </c>
      <c r="N125" s="62">
        <v>159.94999999999999</v>
      </c>
      <c r="O125" s="64">
        <f t="shared" si="4"/>
        <v>-0.2256455712971128</v>
      </c>
      <c r="P125" s="62">
        <v>19.8</v>
      </c>
      <c r="Q125" s="64">
        <f t="shared" si="5"/>
        <v>-1.0474204593195395</v>
      </c>
      <c r="R125" s="62">
        <v>68.650000000000006</v>
      </c>
      <c r="S125" s="64">
        <f t="shared" si="6"/>
        <v>1.3859395805998324E-2</v>
      </c>
      <c r="T125" s="62">
        <v>25.35</v>
      </c>
      <c r="U125" s="64">
        <f t="shared" si="7"/>
        <v>-0.55385804740259803</v>
      </c>
      <c r="V125" s="97">
        <v>0.14973429196623947</v>
      </c>
      <c r="W125" s="62">
        <v>20.25</v>
      </c>
      <c r="X125" s="74">
        <f t="shared" si="8"/>
        <v>0</v>
      </c>
      <c r="Y125" s="75">
        <f t="shared" si="9"/>
        <v>0</v>
      </c>
      <c r="Z125" s="75">
        <f t="shared" si="10"/>
        <v>0</v>
      </c>
      <c r="AA125" s="75">
        <f t="shared" si="11"/>
        <v>0</v>
      </c>
      <c r="AB125" s="75">
        <f t="shared" si="12"/>
        <v>0</v>
      </c>
      <c r="AC125" s="75">
        <f t="shared" si="13"/>
        <v>0</v>
      </c>
      <c r="AD125" s="75">
        <f t="shared" si="14"/>
        <v>0</v>
      </c>
      <c r="AE125" s="75">
        <f t="shared" si="15"/>
        <v>0</v>
      </c>
      <c r="AF125" s="75">
        <f t="shared" ref="AF125:AG125" si="137">IF(V$3="Yes",V125*V$4,0)</f>
        <v>0</v>
      </c>
      <c r="AG125" s="76">
        <f t="shared" si="137"/>
        <v>0</v>
      </c>
      <c r="AH125" s="77">
        <f t="shared" si="17"/>
        <v>0</v>
      </c>
      <c r="AI125" s="78">
        <f t="shared" si="18"/>
        <v>0</v>
      </c>
      <c r="AJ125" s="73">
        <f t="shared" si="19"/>
        <v>0.93590761806823464</v>
      </c>
    </row>
    <row r="126" spans="1:36" ht="15" x14ac:dyDescent="0.25">
      <c r="A126" s="38" t="s">
        <v>318</v>
      </c>
      <c r="B126" s="62" t="s">
        <v>53</v>
      </c>
      <c r="C126" s="62" t="s">
        <v>153</v>
      </c>
      <c r="D126" s="62"/>
      <c r="E126" s="63">
        <v>84</v>
      </c>
      <c r="F126" s="62">
        <v>26.75</v>
      </c>
      <c r="G126" s="64">
        <f t="shared" si="0"/>
        <v>0.59629849458632755</v>
      </c>
      <c r="H126" s="62">
        <v>37.65</v>
      </c>
      <c r="I126" s="64">
        <f t="shared" si="1"/>
        <v>0.2738124825801469</v>
      </c>
      <c r="J126" s="62">
        <v>64.400000000000006</v>
      </c>
      <c r="K126" s="64">
        <f t="shared" si="2"/>
        <v>0.46990946065295447</v>
      </c>
      <c r="L126" s="62">
        <v>17.5</v>
      </c>
      <c r="M126" s="64">
        <f t="shared" si="3"/>
        <v>0.30890169193682454</v>
      </c>
      <c r="N126" s="62">
        <v>196.15</v>
      </c>
      <c r="O126" s="64">
        <f t="shared" si="4"/>
        <v>0.440708108924732</v>
      </c>
      <c r="P126" s="62">
        <v>72.45</v>
      </c>
      <c r="Q126" s="64">
        <f t="shared" si="5"/>
        <v>-0.1731275756561268</v>
      </c>
      <c r="R126" s="62">
        <v>38.099999999999994</v>
      </c>
      <c r="S126" s="64">
        <f t="shared" si="6"/>
        <v>-0.68833786493780014</v>
      </c>
      <c r="T126" s="62">
        <v>43.85</v>
      </c>
      <c r="U126" s="64">
        <f t="shared" si="7"/>
        <v>0.33287796967570349</v>
      </c>
      <c r="V126" s="97">
        <v>0.13637522304358909</v>
      </c>
      <c r="W126" s="62">
        <v>19.7</v>
      </c>
      <c r="X126" s="74">
        <f t="shared" si="8"/>
        <v>0</v>
      </c>
      <c r="Y126" s="75">
        <f t="shared" si="9"/>
        <v>0</v>
      </c>
      <c r="Z126" s="75">
        <f t="shared" si="10"/>
        <v>0</v>
      </c>
      <c r="AA126" s="75">
        <f t="shared" si="11"/>
        <v>0</v>
      </c>
      <c r="AB126" s="75">
        <f t="shared" si="12"/>
        <v>0</v>
      </c>
      <c r="AC126" s="75">
        <f t="shared" si="13"/>
        <v>0</v>
      </c>
      <c r="AD126" s="75">
        <f t="shared" si="14"/>
        <v>0</v>
      </c>
      <c r="AE126" s="75">
        <f t="shared" si="15"/>
        <v>0</v>
      </c>
      <c r="AF126" s="75">
        <f t="shared" ref="AF126:AG126" si="138">IF(V$3="Yes",V126*V$4,0)</f>
        <v>0</v>
      </c>
      <c r="AG126" s="76">
        <f t="shared" si="138"/>
        <v>0</v>
      </c>
      <c r="AH126" s="77">
        <f t="shared" si="17"/>
        <v>0</v>
      </c>
      <c r="AI126" s="78">
        <f t="shared" si="18"/>
        <v>0</v>
      </c>
      <c r="AJ126" s="73">
        <f t="shared" si="19"/>
        <v>0.93492190014581211</v>
      </c>
    </row>
    <row r="127" spans="1:36" ht="15" x14ac:dyDescent="0.25">
      <c r="A127" s="38" t="s">
        <v>311</v>
      </c>
      <c r="B127" s="62" t="s">
        <v>63</v>
      </c>
      <c r="C127" s="62" t="s">
        <v>203</v>
      </c>
      <c r="D127" s="62"/>
      <c r="E127" s="63">
        <v>84</v>
      </c>
      <c r="F127" s="62">
        <v>23.5</v>
      </c>
      <c r="G127" s="64">
        <f t="shared" si="0"/>
        <v>0.28904610886835469</v>
      </c>
      <c r="H127" s="62">
        <v>47.349999999999994</v>
      </c>
      <c r="I127" s="64">
        <f t="shared" si="1"/>
        <v>0.9617986831544536</v>
      </c>
      <c r="J127" s="62">
        <v>70.849999999999994</v>
      </c>
      <c r="K127" s="64">
        <f t="shared" si="2"/>
        <v>0.76801510281210117</v>
      </c>
      <c r="L127" s="62">
        <v>23.75</v>
      </c>
      <c r="M127" s="64">
        <f t="shared" si="3"/>
        <v>0.90625914524965034</v>
      </c>
      <c r="N127" s="62">
        <v>172.75</v>
      </c>
      <c r="O127" s="64">
        <f t="shared" si="4"/>
        <v>9.9711996100590953E-3</v>
      </c>
      <c r="P127" s="62">
        <v>46.3</v>
      </c>
      <c r="Q127" s="64">
        <f t="shared" si="5"/>
        <v>-0.60736801075200997</v>
      </c>
      <c r="R127" s="62">
        <v>27</v>
      </c>
      <c r="S127" s="64">
        <f t="shared" si="6"/>
        <v>-0.94347336720477737</v>
      </c>
      <c r="T127" s="62">
        <v>49.95</v>
      </c>
      <c r="U127" s="64">
        <f t="shared" si="7"/>
        <v>0.62526119692854876</v>
      </c>
      <c r="V127" s="97">
        <v>0.13603473227206947</v>
      </c>
      <c r="W127" s="62">
        <v>18.55</v>
      </c>
      <c r="X127" s="74">
        <f t="shared" si="8"/>
        <v>0</v>
      </c>
      <c r="Y127" s="75">
        <f t="shared" si="9"/>
        <v>0</v>
      </c>
      <c r="Z127" s="75">
        <f t="shared" si="10"/>
        <v>0</v>
      </c>
      <c r="AA127" s="75">
        <f t="shared" si="11"/>
        <v>0</v>
      </c>
      <c r="AB127" s="75">
        <f t="shared" si="12"/>
        <v>0</v>
      </c>
      <c r="AC127" s="75">
        <f t="shared" si="13"/>
        <v>0</v>
      </c>
      <c r="AD127" s="75">
        <f t="shared" si="14"/>
        <v>0</v>
      </c>
      <c r="AE127" s="75">
        <f t="shared" si="15"/>
        <v>0</v>
      </c>
      <c r="AF127" s="75">
        <f t="shared" ref="AF127:AG127" si="139">IF(V$3="Yes",V127*V$4,0)</f>
        <v>0</v>
      </c>
      <c r="AG127" s="76">
        <f t="shared" si="139"/>
        <v>0</v>
      </c>
      <c r="AH127" s="77">
        <f t="shared" si="17"/>
        <v>0</v>
      </c>
      <c r="AI127" s="78">
        <f t="shared" si="18"/>
        <v>0</v>
      </c>
      <c r="AJ127" s="73">
        <f t="shared" si="19"/>
        <v>0.89084842213320969</v>
      </c>
    </row>
    <row r="128" spans="1:36" ht="15" x14ac:dyDescent="0.25">
      <c r="A128" s="38" t="s">
        <v>312</v>
      </c>
      <c r="B128" s="62" t="s">
        <v>53</v>
      </c>
      <c r="C128" s="62" t="s">
        <v>203</v>
      </c>
      <c r="D128" s="62"/>
      <c r="E128" s="63">
        <v>84</v>
      </c>
      <c r="F128" s="62">
        <v>21.7</v>
      </c>
      <c r="G128" s="64">
        <f t="shared" si="0"/>
        <v>0.11887555677840021</v>
      </c>
      <c r="H128" s="62">
        <v>23.65</v>
      </c>
      <c r="I128" s="64">
        <f t="shared" si="1"/>
        <v>-0.71915729144462592</v>
      </c>
      <c r="J128" s="62">
        <v>45.349999999999994</v>
      </c>
      <c r="K128" s="64">
        <f t="shared" si="2"/>
        <v>-0.41054208711941276</v>
      </c>
      <c r="L128" s="62">
        <v>6.6</v>
      </c>
      <c r="M128" s="64">
        <f t="shared" si="3"/>
        <v>-0.73288970664074415</v>
      </c>
      <c r="N128" s="62">
        <v>213.65</v>
      </c>
      <c r="O128" s="64">
        <f t="shared" si="4"/>
        <v>0.76284041289938098</v>
      </c>
      <c r="P128" s="62">
        <v>208.6</v>
      </c>
      <c r="Q128" s="64">
        <f t="shared" si="5"/>
        <v>2.087745664814407</v>
      </c>
      <c r="R128" s="62">
        <v>50.1</v>
      </c>
      <c r="S128" s="64">
        <f t="shared" si="6"/>
        <v>-0.41251570032485141</v>
      </c>
      <c r="T128" s="62">
        <v>23.799999999999997</v>
      </c>
      <c r="U128" s="64">
        <f t="shared" si="7"/>
        <v>-0.62815214613078019</v>
      </c>
      <c r="V128" s="97">
        <v>0.10156798502223262</v>
      </c>
      <c r="W128" s="62">
        <v>18.024999999999999</v>
      </c>
      <c r="X128" s="74">
        <f t="shared" si="8"/>
        <v>0</v>
      </c>
      <c r="Y128" s="75">
        <f t="shared" si="9"/>
        <v>0</v>
      </c>
      <c r="Z128" s="75">
        <f t="shared" si="10"/>
        <v>0</v>
      </c>
      <c r="AA128" s="75">
        <f t="shared" si="11"/>
        <v>0</v>
      </c>
      <c r="AB128" s="75">
        <f t="shared" si="12"/>
        <v>0</v>
      </c>
      <c r="AC128" s="75">
        <f t="shared" si="13"/>
        <v>0</v>
      </c>
      <c r="AD128" s="75">
        <f t="shared" si="14"/>
        <v>0</v>
      </c>
      <c r="AE128" s="75">
        <f t="shared" si="15"/>
        <v>0</v>
      </c>
      <c r="AF128" s="75">
        <f t="shared" ref="AF128:AG128" si="140">IF(V$3="Yes",V128*V$4,0)</f>
        <v>0</v>
      </c>
      <c r="AG128" s="76">
        <f t="shared" si="140"/>
        <v>0</v>
      </c>
      <c r="AH128" s="77">
        <f t="shared" si="17"/>
        <v>0</v>
      </c>
      <c r="AI128" s="78">
        <f t="shared" si="18"/>
        <v>0</v>
      </c>
      <c r="AJ128" s="73">
        <f t="shared" si="19"/>
        <v>0.87597452464677694</v>
      </c>
    </row>
    <row r="129" spans="1:36" ht="15" x14ac:dyDescent="0.25">
      <c r="A129" s="38" t="s">
        <v>335</v>
      </c>
      <c r="B129" s="62" t="s">
        <v>83</v>
      </c>
      <c r="C129" s="62" t="s">
        <v>186</v>
      </c>
      <c r="D129" s="62"/>
      <c r="E129" s="63">
        <v>84</v>
      </c>
      <c r="F129" s="62">
        <v>27.9</v>
      </c>
      <c r="G129" s="64">
        <f t="shared" si="0"/>
        <v>0.70501856953268704</v>
      </c>
      <c r="H129" s="62">
        <v>21.450000000000003</v>
      </c>
      <c r="I129" s="64">
        <f t="shared" si="1"/>
        <v>-0.87519539879137587</v>
      </c>
      <c r="J129" s="62">
        <v>49.35</v>
      </c>
      <c r="K129" s="64">
        <f t="shared" si="2"/>
        <v>-0.22567037105172386</v>
      </c>
      <c r="L129" s="62">
        <v>22.65</v>
      </c>
      <c r="M129" s="64">
        <f t="shared" si="3"/>
        <v>0.80112423346659278</v>
      </c>
      <c r="N129" s="62">
        <v>213.75</v>
      </c>
      <c r="O129" s="64">
        <f t="shared" si="4"/>
        <v>0.76468116892209326</v>
      </c>
      <c r="P129" s="62">
        <v>74.300000000000011</v>
      </c>
      <c r="Q129" s="64">
        <f t="shared" si="5"/>
        <v>-0.14240693302028021</v>
      </c>
      <c r="R129" s="62">
        <v>41.2</v>
      </c>
      <c r="S129" s="64">
        <f t="shared" si="6"/>
        <v>-0.61708380574612154</v>
      </c>
      <c r="T129" s="62">
        <v>16.549999999999997</v>
      </c>
      <c r="U129" s="64">
        <f t="shared" si="7"/>
        <v>-0.97565680147227685</v>
      </c>
      <c r="V129" s="97">
        <v>0.13052631578947368</v>
      </c>
      <c r="W129" s="62">
        <v>17.3</v>
      </c>
      <c r="X129" s="74">
        <f t="shared" si="8"/>
        <v>0</v>
      </c>
      <c r="Y129" s="75">
        <f t="shared" si="9"/>
        <v>0</v>
      </c>
      <c r="Z129" s="75">
        <f t="shared" si="10"/>
        <v>0</v>
      </c>
      <c r="AA129" s="75">
        <f t="shared" si="11"/>
        <v>0</v>
      </c>
      <c r="AB129" s="75">
        <f t="shared" si="12"/>
        <v>0</v>
      </c>
      <c r="AC129" s="75">
        <f t="shared" si="13"/>
        <v>0</v>
      </c>
      <c r="AD129" s="75">
        <f t="shared" si="14"/>
        <v>0</v>
      </c>
      <c r="AE129" s="75">
        <f t="shared" si="15"/>
        <v>0</v>
      </c>
      <c r="AF129" s="75">
        <f t="shared" ref="AF129:AG129" si="141">IF(V$3="Yes",V129*V$4,0)</f>
        <v>0</v>
      </c>
      <c r="AG129" s="76">
        <f t="shared" si="141"/>
        <v>0</v>
      </c>
      <c r="AH129" s="77">
        <f t="shared" si="17"/>
        <v>0</v>
      </c>
      <c r="AI129" s="78">
        <f t="shared" si="18"/>
        <v>0</v>
      </c>
      <c r="AJ129" s="73">
        <f t="shared" si="19"/>
        <v>0.86270118854016375</v>
      </c>
    </row>
    <row r="130" spans="1:36" ht="15" x14ac:dyDescent="0.25">
      <c r="A130" s="38" t="s">
        <v>316</v>
      </c>
      <c r="B130" s="62" t="s">
        <v>74</v>
      </c>
      <c r="C130" s="62" t="s">
        <v>186</v>
      </c>
      <c r="D130" s="62"/>
      <c r="E130" s="63">
        <v>84</v>
      </c>
      <c r="F130" s="62">
        <v>26.049999999999997</v>
      </c>
      <c r="G130" s="64">
        <f t="shared" si="0"/>
        <v>0.5301210576624561</v>
      </c>
      <c r="H130" s="62">
        <v>31.95</v>
      </c>
      <c r="I130" s="64">
        <f t="shared" si="1"/>
        <v>-0.13046806827279631</v>
      </c>
      <c r="J130" s="62">
        <v>58</v>
      </c>
      <c r="K130" s="64">
        <f t="shared" si="2"/>
        <v>0.17411471494465247</v>
      </c>
      <c r="L130" s="62">
        <v>18.149999999999999</v>
      </c>
      <c r="M130" s="64">
        <f t="shared" si="3"/>
        <v>0.37102686708135812</v>
      </c>
      <c r="N130" s="62">
        <v>240.95</v>
      </c>
      <c r="O130" s="64">
        <f t="shared" si="4"/>
        <v>1.2653668070998332</v>
      </c>
      <c r="P130" s="62">
        <v>35.5</v>
      </c>
      <c r="Q130" s="64">
        <f t="shared" si="5"/>
        <v>-0.78671014073424839</v>
      </c>
      <c r="R130" s="62">
        <v>41.150000000000006</v>
      </c>
      <c r="S130" s="64">
        <f t="shared" si="6"/>
        <v>-0.61823306476534201</v>
      </c>
      <c r="T130" s="62">
        <v>32.900000000000006</v>
      </c>
      <c r="U130" s="64">
        <f t="shared" si="7"/>
        <v>-0.19197388908145313</v>
      </c>
      <c r="V130" s="97">
        <v>0.10811371653870097</v>
      </c>
      <c r="W130" s="62">
        <v>16.899999999999999</v>
      </c>
      <c r="X130" s="74">
        <f t="shared" si="8"/>
        <v>0</v>
      </c>
      <c r="Y130" s="75">
        <f t="shared" si="9"/>
        <v>0</v>
      </c>
      <c r="Z130" s="75">
        <f t="shared" si="10"/>
        <v>0</v>
      </c>
      <c r="AA130" s="75">
        <f t="shared" si="11"/>
        <v>0</v>
      </c>
      <c r="AB130" s="75">
        <f t="shared" si="12"/>
        <v>0</v>
      </c>
      <c r="AC130" s="75">
        <f t="shared" si="13"/>
        <v>0</v>
      </c>
      <c r="AD130" s="75">
        <f t="shared" si="14"/>
        <v>0</v>
      </c>
      <c r="AE130" s="75">
        <f t="shared" si="15"/>
        <v>0</v>
      </c>
      <c r="AF130" s="75">
        <f t="shared" ref="AF130:AG130" si="142">IF(V$3="Yes",V130*V$4,0)</f>
        <v>0</v>
      </c>
      <c r="AG130" s="76">
        <f t="shared" si="142"/>
        <v>0</v>
      </c>
      <c r="AH130" s="77">
        <f t="shared" si="17"/>
        <v>0</v>
      </c>
      <c r="AI130" s="78">
        <f t="shared" si="18"/>
        <v>0</v>
      </c>
      <c r="AJ130" s="73">
        <f t="shared" si="19"/>
        <v>0.86171257109560118</v>
      </c>
    </row>
    <row r="131" spans="1:36" ht="15" x14ac:dyDescent="0.25">
      <c r="A131" s="38" t="s">
        <v>278</v>
      </c>
      <c r="B131" s="62" t="s">
        <v>77</v>
      </c>
      <c r="C131" s="62" t="s">
        <v>181</v>
      </c>
      <c r="D131" s="62"/>
      <c r="E131" s="63">
        <v>84</v>
      </c>
      <c r="F131" s="62">
        <v>14.45</v>
      </c>
      <c r="G131" s="64">
        <f t="shared" si="0"/>
        <v>-0.56653361136169278</v>
      </c>
      <c r="H131" s="62">
        <v>28.6</v>
      </c>
      <c r="I131" s="64">
        <f t="shared" si="1"/>
        <v>-0.36807154991443819</v>
      </c>
      <c r="J131" s="62">
        <v>43.05</v>
      </c>
      <c r="K131" s="64">
        <f t="shared" si="2"/>
        <v>-0.51684332385833365</v>
      </c>
      <c r="L131" s="62">
        <v>11.2</v>
      </c>
      <c r="M131" s="64">
        <f t="shared" si="3"/>
        <v>-0.29323462100250419</v>
      </c>
      <c r="N131" s="62">
        <v>227.3</v>
      </c>
      <c r="O131" s="64">
        <f t="shared" si="4"/>
        <v>1.0141036099996072</v>
      </c>
      <c r="P131" s="62">
        <v>114.10000000000001</v>
      </c>
      <c r="Q131" s="64">
        <f t="shared" si="5"/>
        <v>0.51850202746982066</v>
      </c>
      <c r="R131" s="62">
        <v>99.6</v>
      </c>
      <c r="S131" s="64">
        <f t="shared" si="6"/>
        <v>0.72525072870356144</v>
      </c>
      <c r="T131" s="62">
        <v>62.6</v>
      </c>
      <c r="U131" s="64">
        <f t="shared" si="7"/>
        <v>1.2315969059037115</v>
      </c>
      <c r="V131" s="97">
        <v>6.3572371315442147E-2</v>
      </c>
      <c r="W131" s="62">
        <v>22.5</v>
      </c>
      <c r="X131" s="74">
        <f t="shared" si="8"/>
        <v>0</v>
      </c>
      <c r="Y131" s="75">
        <f t="shared" si="9"/>
        <v>0</v>
      </c>
      <c r="Z131" s="75">
        <f t="shared" si="10"/>
        <v>0</v>
      </c>
      <c r="AA131" s="75">
        <f t="shared" si="11"/>
        <v>0</v>
      </c>
      <c r="AB131" s="75">
        <f t="shared" si="12"/>
        <v>0</v>
      </c>
      <c r="AC131" s="75">
        <f t="shared" si="13"/>
        <v>0</v>
      </c>
      <c r="AD131" s="75">
        <f t="shared" si="14"/>
        <v>0</v>
      </c>
      <c r="AE131" s="75">
        <f t="shared" si="15"/>
        <v>0</v>
      </c>
      <c r="AF131" s="75">
        <f t="shared" ref="AF131:AG131" si="143">IF(V$3="Yes",V131*V$4,0)</f>
        <v>0</v>
      </c>
      <c r="AG131" s="76">
        <f t="shared" si="143"/>
        <v>0</v>
      </c>
      <c r="AH131" s="77">
        <f t="shared" si="17"/>
        <v>0</v>
      </c>
      <c r="AI131" s="78">
        <f t="shared" si="18"/>
        <v>0</v>
      </c>
      <c r="AJ131" s="73">
        <f t="shared" si="19"/>
        <v>0.8196644850405963</v>
      </c>
    </row>
    <row r="132" spans="1:36" ht="15" x14ac:dyDescent="0.25">
      <c r="A132" s="38" t="s">
        <v>321</v>
      </c>
      <c r="B132" s="62" t="s">
        <v>23</v>
      </c>
      <c r="C132" s="62" t="s">
        <v>196</v>
      </c>
      <c r="D132" s="62"/>
      <c r="E132" s="63">
        <v>84</v>
      </c>
      <c r="F132" s="62">
        <v>31.25</v>
      </c>
      <c r="G132" s="64">
        <f t="shared" si="0"/>
        <v>1.0217248748112133</v>
      </c>
      <c r="H132" s="62">
        <v>36.299999999999997</v>
      </c>
      <c r="I132" s="64">
        <f t="shared" si="1"/>
        <v>0.17806182579918664</v>
      </c>
      <c r="J132" s="62">
        <v>67.55</v>
      </c>
      <c r="K132" s="64">
        <f t="shared" si="2"/>
        <v>0.6154959370562586</v>
      </c>
      <c r="L132" s="62">
        <v>24.2</v>
      </c>
      <c r="M132" s="64">
        <f t="shared" si="3"/>
        <v>0.94926888188817371</v>
      </c>
      <c r="N132" s="62">
        <v>163.5</v>
      </c>
      <c r="O132" s="64">
        <f t="shared" si="4"/>
        <v>-0.16029873249082655</v>
      </c>
      <c r="P132" s="62">
        <v>24</v>
      </c>
      <c r="Q132" s="64">
        <f t="shared" si="5"/>
        <v>-0.97767629765978004</v>
      </c>
      <c r="R132" s="62">
        <v>43.4</v>
      </c>
      <c r="S132" s="64">
        <f t="shared" si="6"/>
        <v>-0.56651640890041455</v>
      </c>
      <c r="T132" s="62">
        <v>25.6</v>
      </c>
      <c r="U132" s="64">
        <f t="shared" si="7"/>
        <v>-0.54187512825289119</v>
      </c>
      <c r="V132" s="97">
        <v>0.19113149847094801</v>
      </c>
      <c r="W132" s="62">
        <v>18.725000000000001</v>
      </c>
      <c r="X132" s="74">
        <f t="shared" si="8"/>
        <v>0</v>
      </c>
      <c r="Y132" s="75">
        <f t="shared" si="9"/>
        <v>0</v>
      </c>
      <c r="Z132" s="75">
        <f t="shared" si="10"/>
        <v>0</v>
      </c>
      <c r="AA132" s="75">
        <f t="shared" si="11"/>
        <v>0</v>
      </c>
      <c r="AB132" s="75">
        <f t="shared" si="12"/>
        <v>0</v>
      </c>
      <c r="AC132" s="75">
        <f t="shared" si="13"/>
        <v>0</v>
      </c>
      <c r="AD132" s="75">
        <f t="shared" si="14"/>
        <v>0</v>
      </c>
      <c r="AE132" s="75">
        <f t="shared" si="15"/>
        <v>0</v>
      </c>
      <c r="AF132" s="75">
        <f t="shared" ref="AF132:AG132" si="144">IF(V$3="Yes",V132*V$4,0)</f>
        <v>0</v>
      </c>
      <c r="AG132" s="76">
        <f t="shared" si="144"/>
        <v>0</v>
      </c>
      <c r="AH132" s="77">
        <f t="shared" si="17"/>
        <v>0</v>
      </c>
      <c r="AI132" s="78">
        <f t="shared" si="18"/>
        <v>0</v>
      </c>
      <c r="AJ132" s="73">
        <f t="shared" si="19"/>
        <v>0.7960827897735111</v>
      </c>
    </row>
    <row r="133" spans="1:36" ht="15" x14ac:dyDescent="0.25">
      <c r="A133" s="38" t="s">
        <v>314</v>
      </c>
      <c r="B133" s="62" t="s">
        <v>56</v>
      </c>
      <c r="C133" s="62" t="s">
        <v>186</v>
      </c>
      <c r="D133" s="62"/>
      <c r="E133" s="63">
        <v>84</v>
      </c>
      <c r="F133" s="62">
        <v>24</v>
      </c>
      <c r="G133" s="64">
        <f t="shared" si="0"/>
        <v>0.33631570667111965</v>
      </c>
      <c r="H133" s="62">
        <v>34.950000000000003</v>
      </c>
      <c r="I133" s="64">
        <f t="shared" si="1"/>
        <v>8.2311169018226882E-2</v>
      </c>
      <c r="J133" s="62">
        <v>59</v>
      </c>
      <c r="K133" s="64">
        <f t="shared" si="2"/>
        <v>0.2203326439615742</v>
      </c>
      <c r="L133" s="62">
        <v>11.4</v>
      </c>
      <c r="M133" s="64">
        <f t="shared" si="3"/>
        <v>-0.27411918249649364</v>
      </c>
      <c r="N133" s="62">
        <v>197.8</v>
      </c>
      <c r="O133" s="64">
        <f t="shared" si="4"/>
        <v>0.47108058329948532</v>
      </c>
      <c r="P133" s="62">
        <v>124.5</v>
      </c>
      <c r="Q133" s="64">
        <f t="shared" si="5"/>
        <v>0.6912018563416058</v>
      </c>
      <c r="R133" s="62">
        <v>45.3</v>
      </c>
      <c r="S133" s="64">
        <f t="shared" si="6"/>
        <v>-0.52284456617003094</v>
      </c>
      <c r="T133" s="62">
        <v>60.05</v>
      </c>
      <c r="U133" s="64">
        <f t="shared" si="7"/>
        <v>1.1093711305767024</v>
      </c>
      <c r="V133" s="97">
        <v>0.12133468149646107</v>
      </c>
      <c r="W133" s="62">
        <v>16.774999999999999</v>
      </c>
      <c r="X133" s="74">
        <f t="shared" si="8"/>
        <v>0</v>
      </c>
      <c r="Y133" s="75">
        <f t="shared" si="9"/>
        <v>0</v>
      </c>
      <c r="Z133" s="75">
        <f t="shared" si="10"/>
        <v>0</v>
      </c>
      <c r="AA133" s="75">
        <f t="shared" si="11"/>
        <v>0</v>
      </c>
      <c r="AB133" s="75">
        <f t="shared" si="12"/>
        <v>0</v>
      </c>
      <c r="AC133" s="75">
        <f t="shared" si="13"/>
        <v>0</v>
      </c>
      <c r="AD133" s="75">
        <f t="shared" si="14"/>
        <v>0</v>
      </c>
      <c r="AE133" s="75">
        <f t="shared" si="15"/>
        <v>0</v>
      </c>
      <c r="AF133" s="75">
        <f t="shared" ref="AF133:AG133" si="145">IF(V$3="Yes",V133*V$4,0)</f>
        <v>0</v>
      </c>
      <c r="AG133" s="76">
        <f t="shared" si="145"/>
        <v>0</v>
      </c>
      <c r="AH133" s="77">
        <f t="shared" si="17"/>
        <v>0</v>
      </c>
      <c r="AI133" s="78">
        <f t="shared" si="18"/>
        <v>0</v>
      </c>
      <c r="AJ133" s="73">
        <f t="shared" si="19"/>
        <v>0.77332949006421825</v>
      </c>
    </row>
    <row r="134" spans="1:36" ht="15" x14ac:dyDescent="0.25">
      <c r="A134" s="38" t="s">
        <v>330</v>
      </c>
      <c r="B134" s="62" t="s">
        <v>93</v>
      </c>
      <c r="C134" s="62" t="s">
        <v>183</v>
      </c>
      <c r="D134" s="62"/>
      <c r="E134" s="63">
        <v>84</v>
      </c>
      <c r="F134" s="62">
        <v>21.2</v>
      </c>
      <c r="G134" s="64">
        <f t="shared" si="0"/>
        <v>7.1605958975635584E-2</v>
      </c>
      <c r="H134" s="62">
        <v>42.650000000000006</v>
      </c>
      <c r="I134" s="64">
        <f t="shared" si="1"/>
        <v>0.62844454473185196</v>
      </c>
      <c r="J134" s="62">
        <v>63.849999999999994</v>
      </c>
      <c r="K134" s="64">
        <f t="shared" si="2"/>
        <v>0.44448959969364682</v>
      </c>
      <c r="L134" s="62">
        <v>28.95</v>
      </c>
      <c r="M134" s="64">
        <f t="shared" si="3"/>
        <v>1.4032605464059216</v>
      </c>
      <c r="N134" s="62">
        <v>166.05</v>
      </c>
      <c r="O134" s="64">
        <f t="shared" si="4"/>
        <v>-0.11335945391166319</v>
      </c>
      <c r="P134" s="62">
        <v>27.15</v>
      </c>
      <c r="Q134" s="64">
        <f t="shared" si="5"/>
        <v>-0.92536817641496061</v>
      </c>
      <c r="R134" s="62">
        <v>40.799999999999997</v>
      </c>
      <c r="S134" s="64">
        <f t="shared" si="6"/>
        <v>-0.62627787789988676</v>
      </c>
      <c r="T134" s="62">
        <v>25.35</v>
      </c>
      <c r="U134" s="64">
        <f t="shared" si="7"/>
        <v>-0.55385804740259803</v>
      </c>
      <c r="V134" s="97">
        <v>0.12767238783498944</v>
      </c>
      <c r="W134" s="62">
        <v>19.100000000000001</v>
      </c>
      <c r="X134" s="74">
        <f t="shared" si="8"/>
        <v>0</v>
      </c>
      <c r="Y134" s="75">
        <f t="shared" si="9"/>
        <v>0</v>
      </c>
      <c r="Z134" s="75">
        <f t="shared" si="10"/>
        <v>0</v>
      </c>
      <c r="AA134" s="75">
        <f t="shared" si="11"/>
        <v>0</v>
      </c>
      <c r="AB134" s="75">
        <f t="shared" si="12"/>
        <v>0</v>
      </c>
      <c r="AC134" s="75">
        <f t="shared" si="13"/>
        <v>0</v>
      </c>
      <c r="AD134" s="75">
        <f t="shared" si="14"/>
        <v>0</v>
      </c>
      <c r="AE134" s="75">
        <f t="shared" si="15"/>
        <v>0</v>
      </c>
      <c r="AF134" s="75">
        <f t="shared" ref="AF134:AG134" si="146">IF(V$3="Yes",V134*V$4,0)</f>
        <v>0</v>
      </c>
      <c r="AG134" s="76">
        <f t="shared" si="146"/>
        <v>0</v>
      </c>
      <c r="AH134" s="77">
        <f t="shared" si="17"/>
        <v>0</v>
      </c>
      <c r="AI134" s="78">
        <f t="shared" si="18"/>
        <v>0</v>
      </c>
      <c r="AJ134" s="73">
        <f t="shared" si="19"/>
        <v>0.74095679785653867</v>
      </c>
    </row>
    <row r="135" spans="1:36" ht="15" x14ac:dyDescent="0.25">
      <c r="A135" s="38" t="s">
        <v>319</v>
      </c>
      <c r="B135" s="62" t="s">
        <v>34</v>
      </c>
      <c r="C135" s="62" t="s">
        <v>196</v>
      </c>
      <c r="D135" s="62"/>
      <c r="E135" s="63">
        <v>84</v>
      </c>
      <c r="F135" s="62">
        <v>25.549999999999997</v>
      </c>
      <c r="G135" s="64">
        <f t="shared" si="0"/>
        <v>0.48285145985969108</v>
      </c>
      <c r="H135" s="62">
        <v>26.1</v>
      </c>
      <c r="I135" s="64">
        <f t="shared" si="1"/>
        <v>-0.54538758099029072</v>
      </c>
      <c r="J135" s="62">
        <v>51.65</v>
      </c>
      <c r="K135" s="64">
        <f t="shared" si="2"/>
        <v>-0.11936913431280304</v>
      </c>
      <c r="L135" s="62">
        <v>13.25</v>
      </c>
      <c r="M135" s="64">
        <f t="shared" si="3"/>
        <v>-9.7301376315897428E-2</v>
      </c>
      <c r="N135" s="62">
        <v>201.1</v>
      </c>
      <c r="O135" s="64">
        <f t="shared" si="4"/>
        <v>0.5318255320489903</v>
      </c>
      <c r="P135" s="62">
        <v>75.8</v>
      </c>
      <c r="Q135" s="64">
        <f t="shared" si="5"/>
        <v>-0.11749830385608076</v>
      </c>
      <c r="R135" s="62">
        <v>86.5</v>
      </c>
      <c r="S135" s="64">
        <f t="shared" si="6"/>
        <v>0.42414486566775894</v>
      </c>
      <c r="T135" s="62">
        <v>66.900000000000006</v>
      </c>
      <c r="U135" s="64">
        <f t="shared" si="7"/>
        <v>1.4377031152786686</v>
      </c>
      <c r="V135" s="97">
        <v>0.12705121829935354</v>
      </c>
      <c r="W135" s="62">
        <v>17.25</v>
      </c>
      <c r="X135" s="74">
        <f t="shared" si="8"/>
        <v>0</v>
      </c>
      <c r="Y135" s="75">
        <f t="shared" si="9"/>
        <v>0</v>
      </c>
      <c r="Z135" s="75">
        <f t="shared" si="10"/>
        <v>0</v>
      </c>
      <c r="AA135" s="75">
        <f t="shared" si="11"/>
        <v>0</v>
      </c>
      <c r="AB135" s="75">
        <f t="shared" si="12"/>
        <v>0</v>
      </c>
      <c r="AC135" s="75">
        <f t="shared" si="13"/>
        <v>0</v>
      </c>
      <c r="AD135" s="75">
        <f t="shared" si="14"/>
        <v>0</v>
      </c>
      <c r="AE135" s="75">
        <f t="shared" si="15"/>
        <v>0</v>
      </c>
      <c r="AF135" s="75">
        <f t="shared" ref="AF135:AG135" si="147">IF(V$3="Yes",V135*V$4,0)</f>
        <v>0</v>
      </c>
      <c r="AG135" s="76">
        <f t="shared" si="147"/>
        <v>0</v>
      </c>
      <c r="AH135" s="77">
        <f t="shared" si="17"/>
        <v>0</v>
      </c>
      <c r="AI135" s="78">
        <f t="shared" si="18"/>
        <v>0</v>
      </c>
      <c r="AJ135" s="73">
        <f t="shared" si="19"/>
        <v>0.686524948587383</v>
      </c>
    </row>
    <row r="136" spans="1:36" ht="15" x14ac:dyDescent="0.25">
      <c r="A136" s="38" t="s">
        <v>389</v>
      </c>
      <c r="B136" s="62" t="s">
        <v>70</v>
      </c>
      <c r="C136" s="62" t="s">
        <v>186</v>
      </c>
      <c r="D136" s="62"/>
      <c r="E136" s="63">
        <v>84</v>
      </c>
      <c r="F136" s="62">
        <v>19.25</v>
      </c>
      <c r="G136" s="64">
        <f t="shared" si="0"/>
        <v>-0.11274547245514847</v>
      </c>
      <c r="H136" s="62">
        <v>14.75</v>
      </c>
      <c r="I136" s="64">
        <f t="shared" si="1"/>
        <v>-1.3504023620746604</v>
      </c>
      <c r="J136" s="62">
        <v>34</v>
      </c>
      <c r="K136" s="64">
        <f t="shared" si="2"/>
        <v>-0.93511558146147888</v>
      </c>
      <c r="L136" s="62">
        <v>2.8499999999999996</v>
      </c>
      <c r="M136" s="64">
        <f t="shared" si="3"/>
        <v>-1.0913041786284396</v>
      </c>
      <c r="N136" s="62">
        <v>163.30000000000001</v>
      </c>
      <c r="O136" s="64">
        <f t="shared" si="4"/>
        <v>-0.16398024453625112</v>
      </c>
      <c r="P136" s="62">
        <v>367.75</v>
      </c>
      <c r="Q136" s="64">
        <f t="shared" si="5"/>
        <v>4.7305512191360046</v>
      </c>
      <c r="R136" s="62">
        <v>31.55</v>
      </c>
      <c r="S136" s="64">
        <f t="shared" si="6"/>
        <v>-0.83889079645570108</v>
      </c>
      <c r="T136" s="62">
        <v>49</v>
      </c>
      <c r="U136" s="64">
        <f t="shared" si="7"/>
        <v>0.57972610415966308</v>
      </c>
      <c r="V136" s="97">
        <v>0.11788120024494794</v>
      </c>
      <c r="W136" s="62">
        <v>15.35</v>
      </c>
      <c r="X136" s="74">
        <f t="shared" si="8"/>
        <v>0</v>
      </c>
      <c r="Y136" s="75">
        <f t="shared" si="9"/>
        <v>0</v>
      </c>
      <c r="Z136" s="75">
        <f t="shared" si="10"/>
        <v>0</v>
      </c>
      <c r="AA136" s="75">
        <f t="shared" si="11"/>
        <v>0</v>
      </c>
      <c r="AB136" s="75">
        <f t="shared" si="12"/>
        <v>0</v>
      </c>
      <c r="AC136" s="75">
        <f t="shared" si="13"/>
        <v>0</v>
      </c>
      <c r="AD136" s="75">
        <f t="shared" si="14"/>
        <v>0</v>
      </c>
      <c r="AE136" s="75">
        <f t="shared" si="15"/>
        <v>0</v>
      </c>
      <c r="AF136" s="75">
        <f t="shared" ref="AF136:AG136" si="148">IF(V$3="Yes",V136*V$4,0)</f>
        <v>0</v>
      </c>
      <c r="AG136" s="76">
        <f t="shared" si="148"/>
        <v>0</v>
      </c>
      <c r="AH136" s="77">
        <f t="shared" si="17"/>
        <v>0</v>
      </c>
      <c r="AI136" s="78">
        <f t="shared" si="18"/>
        <v>0</v>
      </c>
      <c r="AJ136" s="73">
        <f t="shared" si="19"/>
        <v>0.66365715760941446</v>
      </c>
    </row>
    <row r="137" spans="1:36" ht="15" x14ac:dyDescent="0.25">
      <c r="A137" s="38" t="s">
        <v>309</v>
      </c>
      <c r="B137" s="62" t="s">
        <v>47</v>
      </c>
      <c r="C137" s="62" t="s">
        <v>179</v>
      </c>
      <c r="D137" s="62"/>
      <c r="E137" s="63">
        <v>54.5</v>
      </c>
      <c r="F137" s="62">
        <v>16</v>
      </c>
      <c r="G137" s="64">
        <f t="shared" si="0"/>
        <v>0.39876361569495633</v>
      </c>
      <c r="H137" s="62">
        <v>31.25</v>
      </c>
      <c r="I137" s="64">
        <f t="shared" si="1"/>
        <v>1.0196134698006543</v>
      </c>
      <c r="J137" s="62">
        <v>47.25</v>
      </c>
      <c r="K137" s="64">
        <f t="shared" si="2"/>
        <v>0.85932731394782835</v>
      </c>
      <c r="L137" s="62">
        <v>13.55</v>
      </c>
      <c r="M137" s="64">
        <f t="shared" si="3"/>
        <v>0.63237349307752388</v>
      </c>
      <c r="N137" s="62">
        <v>131.85</v>
      </c>
      <c r="O137" s="64">
        <f t="shared" si="4"/>
        <v>0.57081916192461057</v>
      </c>
      <c r="P137" s="62">
        <v>3.8</v>
      </c>
      <c r="Q137" s="64">
        <f t="shared" si="5"/>
        <v>-1.2789564507797893</v>
      </c>
      <c r="R137" s="62">
        <v>15.35</v>
      </c>
      <c r="S137" s="64">
        <f t="shared" si="6"/>
        <v>-1.0202733919387497</v>
      </c>
      <c r="T137" s="62">
        <v>12.649999999999999</v>
      </c>
      <c r="U137" s="64">
        <f t="shared" si="7"/>
        <v>-0.8343902775514217</v>
      </c>
      <c r="V137" s="97">
        <v>0.12135001896094047</v>
      </c>
      <c r="W137" s="62">
        <v>18.024999999999999</v>
      </c>
      <c r="X137" s="74">
        <f t="shared" si="8"/>
        <v>0</v>
      </c>
      <c r="Y137" s="75">
        <f t="shared" si="9"/>
        <v>0</v>
      </c>
      <c r="Z137" s="75">
        <f t="shared" si="10"/>
        <v>0</v>
      </c>
      <c r="AA137" s="75">
        <f t="shared" si="11"/>
        <v>0</v>
      </c>
      <c r="AB137" s="75">
        <f t="shared" si="12"/>
        <v>0</v>
      </c>
      <c r="AC137" s="75">
        <f t="shared" si="13"/>
        <v>0</v>
      </c>
      <c r="AD137" s="75">
        <f t="shared" si="14"/>
        <v>0</v>
      </c>
      <c r="AE137" s="75">
        <f t="shared" si="15"/>
        <v>0</v>
      </c>
      <c r="AF137" s="75">
        <f t="shared" ref="AF137:AG137" si="149">IF(V$3="Yes",V137*V$4,0)</f>
        <v>0</v>
      </c>
      <c r="AG137" s="76">
        <f t="shared" si="149"/>
        <v>0</v>
      </c>
      <c r="AH137" s="77">
        <f t="shared" si="17"/>
        <v>0</v>
      </c>
      <c r="AI137" s="78">
        <f t="shared" si="18"/>
        <v>0</v>
      </c>
      <c r="AJ137" s="73">
        <f t="shared" si="19"/>
        <v>0.65537659292830808</v>
      </c>
    </row>
    <row r="138" spans="1:36" ht="15" x14ac:dyDescent="0.25">
      <c r="A138" s="38" t="s">
        <v>332</v>
      </c>
      <c r="B138" s="62" t="s">
        <v>66</v>
      </c>
      <c r="C138" s="62" t="s">
        <v>179</v>
      </c>
      <c r="D138" s="62"/>
      <c r="E138" s="63">
        <v>84</v>
      </c>
      <c r="F138" s="62">
        <v>26.2</v>
      </c>
      <c r="G138" s="64">
        <f t="shared" si="0"/>
        <v>0.544301937003286</v>
      </c>
      <c r="H138" s="62">
        <v>32.65</v>
      </c>
      <c r="I138" s="64">
        <f t="shared" si="1"/>
        <v>-8.0819579571557637E-2</v>
      </c>
      <c r="J138" s="62">
        <v>58.85</v>
      </c>
      <c r="K138" s="64">
        <f t="shared" si="2"/>
        <v>0.21339995460903652</v>
      </c>
      <c r="L138" s="62">
        <v>19.55</v>
      </c>
      <c r="M138" s="64">
        <f t="shared" si="3"/>
        <v>0.50483493662343115</v>
      </c>
      <c r="N138" s="62">
        <v>186</v>
      </c>
      <c r="O138" s="64">
        <f t="shared" si="4"/>
        <v>0.25387137261943632</v>
      </c>
      <c r="P138" s="62">
        <v>84.45</v>
      </c>
      <c r="Q138" s="64">
        <f t="shared" si="5"/>
        <v>2.6141457657471421E-2</v>
      </c>
      <c r="R138" s="62">
        <v>33.1</v>
      </c>
      <c r="S138" s="64">
        <f t="shared" si="6"/>
        <v>-0.80326376685986189</v>
      </c>
      <c r="T138" s="62">
        <v>26.7</v>
      </c>
      <c r="U138" s="64">
        <f t="shared" si="7"/>
        <v>-0.48915028399418164</v>
      </c>
      <c r="V138" s="97">
        <v>0.14086021505376345</v>
      </c>
      <c r="W138" s="62">
        <v>16.524999999999999</v>
      </c>
      <c r="X138" s="74">
        <f t="shared" si="8"/>
        <v>0</v>
      </c>
      <c r="Y138" s="75">
        <f t="shared" si="9"/>
        <v>0</v>
      </c>
      <c r="Z138" s="75">
        <f t="shared" si="10"/>
        <v>0</v>
      </c>
      <c r="AA138" s="75">
        <f t="shared" si="11"/>
        <v>0</v>
      </c>
      <c r="AB138" s="75">
        <f t="shared" si="12"/>
        <v>0</v>
      </c>
      <c r="AC138" s="75">
        <f t="shared" si="13"/>
        <v>0</v>
      </c>
      <c r="AD138" s="75">
        <f t="shared" si="14"/>
        <v>0</v>
      </c>
      <c r="AE138" s="75">
        <f t="shared" si="15"/>
        <v>0</v>
      </c>
      <c r="AF138" s="75">
        <f t="shared" ref="AF138:AG138" si="150">IF(V$3="Yes",V138*V$4,0)</f>
        <v>0</v>
      </c>
      <c r="AG138" s="76">
        <f t="shared" si="150"/>
        <v>0</v>
      </c>
      <c r="AH138" s="77">
        <f t="shared" si="17"/>
        <v>0</v>
      </c>
      <c r="AI138" s="78">
        <f t="shared" si="18"/>
        <v>0</v>
      </c>
      <c r="AJ138" s="73">
        <f t="shared" si="19"/>
        <v>0.62769227575511632</v>
      </c>
    </row>
    <row r="139" spans="1:36" ht="15" x14ac:dyDescent="0.25">
      <c r="A139" s="38" t="s">
        <v>298</v>
      </c>
      <c r="B139" s="62" t="s">
        <v>43</v>
      </c>
      <c r="C139" s="62" t="s">
        <v>186</v>
      </c>
      <c r="D139" s="62"/>
      <c r="E139" s="63">
        <v>84</v>
      </c>
      <c r="F139" s="62">
        <v>26.8</v>
      </c>
      <c r="G139" s="64">
        <f t="shared" si="0"/>
        <v>0.60102545436660437</v>
      </c>
      <c r="H139" s="62">
        <v>35.75</v>
      </c>
      <c r="I139" s="64">
        <f t="shared" si="1"/>
        <v>0.13905229896249943</v>
      </c>
      <c r="J139" s="62">
        <v>62.6</v>
      </c>
      <c r="K139" s="64">
        <f t="shared" si="2"/>
        <v>0.38671718842249414</v>
      </c>
      <c r="L139" s="62">
        <v>17.45</v>
      </c>
      <c r="M139" s="64">
        <f t="shared" si="3"/>
        <v>0.30412283231032156</v>
      </c>
      <c r="N139" s="62">
        <v>189.25</v>
      </c>
      <c r="O139" s="64">
        <f t="shared" si="4"/>
        <v>0.31369594335758566</v>
      </c>
      <c r="P139" s="62">
        <v>78.849999999999994</v>
      </c>
      <c r="Q139" s="64">
        <f t="shared" si="5"/>
        <v>-6.6850757888874734E-2</v>
      </c>
      <c r="R139" s="62">
        <v>30.25</v>
      </c>
      <c r="S139" s="64">
        <f t="shared" si="6"/>
        <v>-0.86877153095543713</v>
      </c>
      <c r="T139" s="62">
        <v>51.5</v>
      </c>
      <c r="U139" s="64">
        <f t="shared" si="7"/>
        <v>0.6995552956567308</v>
      </c>
      <c r="V139" s="97">
        <v>0.14161162483487452</v>
      </c>
      <c r="W139" s="62">
        <v>16.55</v>
      </c>
      <c r="X139" s="74">
        <f t="shared" si="8"/>
        <v>0</v>
      </c>
      <c r="Y139" s="75">
        <f t="shared" si="9"/>
        <v>0</v>
      </c>
      <c r="Z139" s="75">
        <f t="shared" si="10"/>
        <v>0</v>
      </c>
      <c r="AA139" s="75">
        <f t="shared" si="11"/>
        <v>0</v>
      </c>
      <c r="AB139" s="75">
        <f t="shared" si="12"/>
        <v>0</v>
      </c>
      <c r="AC139" s="75">
        <f t="shared" si="13"/>
        <v>0</v>
      </c>
      <c r="AD139" s="75">
        <f t="shared" si="14"/>
        <v>0</v>
      </c>
      <c r="AE139" s="75">
        <f t="shared" si="15"/>
        <v>0</v>
      </c>
      <c r="AF139" s="75">
        <f t="shared" ref="AF139:AG139" si="151">IF(V$3="Yes",V139*V$4,0)</f>
        <v>0</v>
      </c>
      <c r="AG139" s="76">
        <f t="shared" si="151"/>
        <v>0</v>
      </c>
      <c r="AH139" s="77">
        <f t="shared" si="17"/>
        <v>0</v>
      </c>
      <c r="AI139" s="78">
        <f t="shared" si="18"/>
        <v>0</v>
      </c>
      <c r="AJ139" s="73">
        <f t="shared" si="19"/>
        <v>0.60635129770482288</v>
      </c>
    </row>
    <row r="140" spans="1:36" ht="15" x14ac:dyDescent="0.25">
      <c r="A140" s="38" t="s">
        <v>351</v>
      </c>
      <c r="B140" s="62" t="s">
        <v>37</v>
      </c>
      <c r="C140" s="62" t="s">
        <v>186</v>
      </c>
      <c r="D140" s="62"/>
      <c r="E140" s="63">
        <v>84</v>
      </c>
      <c r="F140" s="62">
        <v>20.5</v>
      </c>
      <c r="G140" s="64">
        <f t="shared" si="0"/>
        <v>5.4285220517644823E-3</v>
      </c>
      <c r="H140" s="62">
        <v>40.1</v>
      </c>
      <c r="I140" s="64">
        <f t="shared" si="1"/>
        <v>0.44758219303448266</v>
      </c>
      <c r="J140" s="62">
        <v>60.6</v>
      </c>
      <c r="K140" s="64">
        <f t="shared" si="2"/>
        <v>0.29428133038865001</v>
      </c>
      <c r="L140" s="62">
        <v>20.350000000000001</v>
      </c>
      <c r="M140" s="64">
        <f t="shared" si="3"/>
        <v>0.58129669064747336</v>
      </c>
      <c r="N140" s="62">
        <v>186.8</v>
      </c>
      <c r="O140" s="64">
        <f t="shared" si="4"/>
        <v>0.26859742080113463</v>
      </c>
      <c r="P140" s="62">
        <v>64.400000000000006</v>
      </c>
      <c r="Q140" s="64">
        <f t="shared" si="5"/>
        <v>-0.30680388550399901</v>
      </c>
      <c r="R140" s="62">
        <v>43.5</v>
      </c>
      <c r="S140" s="64">
        <f t="shared" si="6"/>
        <v>-0.56421789086197316</v>
      </c>
      <c r="T140" s="62">
        <v>32.25</v>
      </c>
      <c r="U140" s="64">
        <f t="shared" si="7"/>
        <v>-0.22312947887069109</v>
      </c>
      <c r="V140" s="97">
        <v>0.10974304068522484</v>
      </c>
      <c r="W140" s="62">
        <v>17.875</v>
      </c>
      <c r="X140" s="74">
        <f t="shared" si="8"/>
        <v>0</v>
      </c>
      <c r="Y140" s="75">
        <f t="shared" si="9"/>
        <v>0</v>
      </c>
      <c r="Z140" s="75">
        <f t="shared" si="10"/>
        <v>0</v>
      </c>
      <c r="AA140" s="75">
        <f t="shared" si="11"/>
        <v>0</v>
      </c>
      <c r="AB140" s="75">
        <f t="shared" si="12"/>
        <v>0</v>
      </c>
      <c r="AC140" s="75">
        <f t="shared" si="13"/>
        <v>0</v>
      </c>
      <c r="AD140" s="75">
        <f t="shared" si="14"/>
        <v>0</v>
      </c>
      <c r="AE140" s="75">
        <f t="shared" si="15"/>
        <v>0</v>
      </c>
      <c r="AF140" s="75">
        <f t="shared" ref="AF140:AG140" si="152">IF(V$3="Yes",V140*V$4,0)</f>
        <v>0</v>
      </c>
      <c r="AG140" s="76">
        <f t="shared" si="152"/>
        <v>0</v>
      </c>
      <c r="AH140" s="77">
        <f t="shared" si="17"/>
        <v>0</v>
      </c>
      <c r="AI140" s="78">
        <f t="shared" si="18"/>
        <v>0</v>
      </c>
      <c r="AJ140" s="73">
        <f t="shared" si="19"/>
        <v>0.5776577490754039</v>
      </c>
    </row>
    <row r="141" spans="1:36" ht="15" x14ac:dyDescent="0.25">
      <c r="A141" s="38" t="s">
        <v>346</v>
      </c>
      <c r="B141" s="62" t="s">
        <v>83</v>
      </c>
      <c r="C141" s="62" t="s">
        <v>186</v>
      </c>
      <c r="D141" s="62"/>
      <c r="E141" s="63">
        <v>84</v>
      </c>
      <c r="F141" s="62">
        <v>26.25</v>
      </c>
      <c r="G141" s="64">
        <f t="shared" si="0"/>
        <v>0.54902889678356259</v>
      </c>
      <c r="H141" s="62">
        <v>32.549999999999997</v>
      </c>
      <c r="I141" s="64">
        <f t="shared" si="1"/>
        <v>-8.7912220814592032E-2</v>
      </c>
      <c r="J141" s="62">
        <v>58.85</v>
      </c>
      <c r="K141" s="64">
        <f t="shared" si="2"/>
        <v>0.21339995460903652</v>
      </c>
      <c r="L141" s="62">
        <v>21.5</v>
      </c>
      <c r="M141" s="64">
        <f t="shared" si="3"/>
        <v>0.69121046205703285</v>
      </c>
      <c r="N141" s="62">
        <v>187.85</v>
      </c>
      <c r="O141" s="64">
        <f t="shared" si="4"/>
        <v>0.28792535903961308</v>
      </c>
      <c r="P141" s="62">
        <v>63</v>
      </c>
      <c r="Q141" s="64">
        <f t="shared" si="5"/>
        <v>-0.33005193939058558</v>
      </c>
      <c r="R141" s="62">
        <v>33.650000000000006</v>
      </c>
      <c r="S141" s="64">
        <f t="shared" si="6"/>
        <v>-0.79062191764843504</v>
      </c>
      <c r="T141" s="62">
        <v>10.85</v>
      </c>
      <c r="U141" s="64">
        <f t="shared" si="7"/>
        <v>-1.2488673580855914</v>
      </c>
      <c r="V141" s="97">
        <v>0.13973915357998404</v>
      </c>
      <c r="W141" s="62">
        <v>18.975000000000001</v>
      </c>
      <c r="X141" s="74">
        <f t="shared" si="8"/>
        <v>0</v>
      </c>
      <c r="Y141" s="75">
        <f t="shared" si="9"/>
        <v>0</v>
      </c>
      <c r="Z141" s="75">
        <f t="shared" si="10"/>
        <v>0</v>
      </c>
      <c r="AA141" s="75">
        <f t="shared" si="11"/>
        <v>0</v>
      </c>
      <c r="AB141" s="75">
        <f t="shared" si="12"/>
        <v>0</v>
      </c>
      <c r="AC141" s="75">
        <f t="shared" si="13"/>
        <v>0</v>
      </c>
      <c r="AD141" s="75">
        <f t="shared" si="14"/>
        <v>0</v>
      </c>
      <c r="AE141" s="75">
        <f t="shared" si="15"/>
        <v>0</v>
      </c>
      <c r="AF141" s="75">
        <f t="shared" ref="AF141:AG141" si="153">IF(V$3="Yes",V141*V$4,0)</f>
        <v>0</v>
      </c>
      <c r="AG141" s="76">
        <f t="shared" si="153"/>
        <v>0</v>
      </c>
      <c r="AH141" s="77">
        <f t="shared" si="17"/>
        <v>0</v>
      </c>
      <c r="AI141" s="78">
        <f t="shared" si="18"/>
        <v>0</v>
      </c>
      <c r="AJ141" s="73">
        <f t="shared" si="19"/>
        <v>0.55566996161455751</v>
      </c>
    </row>
    <row r="142" spans="1:36" ht="15" x14ac:dyDescent="0.25">
      <c r="A142" s="38" t="s">
        <v>275</v>
      </c>
      <c r="B142" s="62" t="s">
        <v>16</v>
      </c>
      <c r="C142" s="62" t="s">
        <v>181</v>
      </c>
      <c r="D142" s="62"/>
      <c r="E142" s="63">
        <v>84</v>
      </c>
      <c r="F142" s="62">
        <v>12.75</v>
      </c>
      <c r="G142" s="64">
        <f t="shared" si="0"/>
        <v>-0.72725024389109394</v>
      </c>
      <c r="H142" s="62">
        <v>38</v>
      </c>
      <c r="I142" s="64">
        <f t="shared" si="1"/>
        <v>0.29863672693076637</v>
      </c>
      <c r="J142" s="62">
        <v>50.8</v>
      </c>
      <c r="K142" s="64">
        <f t="shared" si="2"/>
        <v>-0.15865437397718707</v>
      </c>
      <c r="L142" s="62">
        <v>12.75</v>
      </c>
      <c r="M142" s="64">
        <f t="shared" si="3"/>
        <v>-0.1450899725809234</v>
      </c>
      <c r="N142" s="62">
        <v>182.95</v>
      </c>
      <c r="O142" s="64">
        <f t="shared" si="4"/>
        <v>0.19772831392671147</v>
      </c>
      <c r="P142" s="62">
        <v>61</v>
      </c>
      <c r="Q142" s="64">
        <f t="shared" si="5"/>
        <v>-0.36326344494285207</v>
      </c>
      <c r="R142" s="62">
        <v>133.1</v>
      </c>
      <c r="S142" s="64">
        <f t="shared" si="6"/>
        <v>1.4952542715813759</v>
      </c>
      <c r="T142" s="62">
        <v>36.1</v>
      </c>
      <c r="U142" s="64">
        <f t="shared" si="7"/>
        <v>-3.8592523965206585E-2</v>
      </c>
      <c r="V142" s="97">
        <v>6.969117245148948E-2</v>
      </c>
      <c r="W142" s="62">
        <v>22.125</v>
      </c>
      <c r="X142" s="74">
        <f t="shared" si="8"/>
        <v>0</v>
      </c>
      <c r="Y142" s="75">
        <f t="shared" si="9"/>
        <v>0</v>
      </c>
      <c r="Z142" s="75">
        <f t="shared" si="10"/>
        <v>0</v>
      </c>
      <c r="AA142" s="75">
        <f t="shared" si="11"/>
        <v>0</v>
      </c>
      <c r="AB142" s="75">
        <f t="shared" si="12"/>
        <v>0</v>
      </c>
      <c r="AC142" s="75">
        <f t="shared" si="13"/>
        <v>0</v>
      </c>
      <c r="AD142" s="75">
        <f t="shared" si="14"/>
        <v>0</v>
      </c>
      <c r="AE142" s="75">
        <f t="shared" si="15"/>
        <v>0</v>
      </c>
      <c r="AF142" s="75">
        <f t="shared" ref="AF142:AG142" si="154">IF(V$3="Yes",V142*V$4,0)</f>
        <v>0</v>
      </c>
      <c r="AG142" s="76">
        <f t="shared" si="154"/>
        <v>0</v>
      </c>
      <c r="AH142" s="77">
        <f t="shared" si="17"/>
        <v>0</v>
      </c>
      <c r="AI142" s="78">
        <f t="shared" si="18"/>
        <v>0</v>
      </c>
      <c r="AJ142" s="73">
        <f t="shared" si="19"/>
        <v>0.55558254671293006</v>
      </c>
    </row>
    <row r="143" spans="1:36" ht="15" x14ac:dyDescent="0.25">
      <c r="A143" s="38" t="s">
        <v>343</v>
      </c>
      <c r="B143" s="62" t="s">
        <v>77</v>
      </c>
      <c r="C143" s="62" t="s">
        <v>186</v>
      </c>
      <c r="D143" s="62"/>
      <c r="E143" s="63">
        <v>84</v>
      </c>
      <c r="F143" s="62">
        <v>31.45</v>
      </c>
      <c r="G143" s="64">
        <f t="shared" si="0"/>
        <v>1.040632713932319</v>
      </c>
      <c r="H143" s="62">
        <v>19.25</v>
      </c>
      <c r="I143" s="64">
        <f t="shared" si="1"/>
        <v>-1.0312335061381261</v>
      </c>
      <c r="J143" s="62">
        <v>50.7</v>
      </c>
      <c r="K143" s="64">
        <f t="shared" si="2"/>
        <v>-0.16327616687887897</v>
      </c>
      <c r="L143" s="62">
        <v>9.1499999999999986</v>
      </c>
      <c r="M143" s="64">
        <f t="shared" si="3"/>
        <v>-0.48916786568911114</v>
      </c>
      <c r="N143" s="62">
        <v>222.85</v>
      </c>
      <c r="O143" s="64">
        <f t="shared" si="4"/>
        <v>0.93218996698891099</v>
      </c>
      <c r="P143" s="62">
        <v>144.9</v>
      </c>
      <c r="Q143" s="64">
        <f t="shared" si="5"/>
        <v>1.029959212974723</v>
      </c>
      <c r="R143" s="62">
        <v>24.8</v>
      </c>
      <c r="S143" s="64">
        <f t="shared" si="6"/>
        <v>-0.99404076405048469</v>
      </c>
      <c r="T143" s="62">
        <v>33.75</v>
      </c>
      <c r="U143" s="64">
        <f t="shared" si="7"/>
        <v>-0.15123196397245056</v>
      </c>
      <c r="V143" s="97">
        <v>0.14112631815122278</v>
      </c>
      <c r="W143" s="62">
        <v>17.25</v>
      </c>
      <c r="X143" s="74">
        <f t="shared" si="8"/>
        <v>0</v>
      </c>
      <c r="Y143" s="75">
        <f t="shared" si="9"/>
        <v>0</v>
      </c>
      <c r="Z143" s="75">
        <f t="shared" si="10"/>
        <v>0</v>
      </c>
      <c r="AA143" s="75">
        <f t="shared" si="11"/>
        <v>0</v>
      </c>
      <c r="AB143" s="75">
        <f t="shared" si="12"/>
        <v>0</v>
      </c>
      <c r="AC143" s="75">
        <f t="shared" si="13"/>
        <v>0</v>
      </c>
      <c r="AD143" s="75">
        <f t="shared" si="14"/>
        <v>0</v>
      </c>
      <c r="AE143" s="75">
        <f t="shared" si="15"/>
        <v>0</v>
      </c>
      <c r="AF143" s="75">
        <f t="shared" ref="AF143:AG143" si="155">IF(V$3="Yes",V143*V$4,0)</f>
        <v>0</v>
      </c>
      <c r="AG143" s="76">
        <f t="shared" si="155"/>
        <v>0</v>
      </c>
      <c r="AH143" s="77">
        <f t="shared" si="17"/>
        <v>0</v>
      </c>
      <c r="AI143" s="78">
        <f t="shared" si="18"/>
        <v>0</v>
      </c>
      <c r="AJ143" s="73">
        <f t="shared" si="19"/>
        <v>0.53989439795012795</v>
      </c>
    </row>
    <row r="144" spans="1:36" ht="15" x14ac:dyDescent="0.25">
      <c r="A144" s="38" t="s">
        <v>340</v>
      </c>
      <c r="B144" s="62" t="s">
        <v>39</v>
      </c>
      <c r="C144" s="62" t="s">
        <v>186</v>
      </c>
      <c r="D144" s="62"/>
      <c r="E144" s="63">
        <v>84</v>
      </c>
      <c r="F144" s="62">
        <v>26.5</v>
      </c>
      <c r="G144" s="64">
        <f t="shared" si="0"/>
        <v>0.57266369568494491</v>
      </c>
      <c r="H144" s="62">
        <v>31.349999999999998</v>
      </c>
      <c r="I144" s="64">
        <f t="shared" si="1"/>
        <v>-0.17302391573100109</v>
      </c>
      <c r="J144" s="62">
        <v>57.900000000000006</v>
      </c>
      <c r="K144" s="64">
        <f t="shared" si="2"/>
        <v>0.16949292204296057</v>
      </c>
      <c r="L144" s="62">
        <v>15.4</v>
      </c>
      <c r="M144" s="64">
        <f t="shared" si="3"/>
        <v>0.10818958762371497</v>
      </c>
      <c r="N144" s="62">
        <v>208.89999999999998</v>
      </c>
      <c r="O144" s="64">
        <f t="shared" si="4"/>
        <v>0.67540450182054723</v>
      </c>
      <c r="P144" s="62">
        <v>81.25</v>
      </c>
      <c r="Q144" s="64">
        <f t="shared" si="5"/>
        <v>-2.699695122615485E-2</v>
      </c>
      <c r="R144" s="62">
        <v>34.35</v>
      </c>
      <c r="S144" s="64">
        <f t="shared" si="6"/>
        <v>-0.77453229137934643</v>
      </c>
      <c r="T144" s="62">
        <v>21.5</v>
      </c>
      <c r="U144" s="64">
        <f t="shared" si="7"/>
        <v>-0.73839500230808264</v>
      </c>
      <c r="V144" s="97">
        <v>0.12685495452369555</v>
      </c>
      <c r="W144" s="62">
        <v>19</v>
      </c>
      <c r="X144" s="74">
        <f t="shared" si="8"/>
        <v>0</v>
      </c>
      <c r="Y144" s="75">
        <f t="shared" si="9"/>
        <v>0</v>
      </c>
      <c r="Z144" s="75">
        <f t="shared" si="10"/>
        <v>0</v>
      </c>
      <c r="AA144" s="75">
        <f t="shared" si="11"/>
        <v>0</v>
      </c>
      <c r="AB144" s="75">
        <f t="shared" si="12"/>
        <v>0</v>
      </c>
      <c r="AC144" s="75">
        <f t="shared" si="13"/>
        <v>0</v>
      </c>
      <c r="AD144" s="75">
        <f t="shared" si="14"/>
        <v>0</v>
      </c>
      <c r="AE144" s="75">
        <f t="shared" si="15"/>
        <v>0</v>
      </c>
      <c r="AF144" s="75">
        <f t="shared" ref="AF144:AG144" si="156">IF(V$3="Yes",V144*V$4,0)</f>
        <v>0</v>
      </c>
      <c r="AG144" s="76">
        <f t="shared" si="156"/>
        <v>0</v>
      </c>
      <c r="AH144" s="77">
        <f t="shared" si="17"/>
        <v>0</v>
      </c>
      <c r="AI144" s="78">
        <f t="shared" si="18"/>
        <v>0</v>
      </c>
      <c r="AJ144" s="73">
        <f t="shared" si="19"/>
        <v>0.52994287938412099</v>
      </c>
    </row>
    <row r="145" spans="1:36" ht="15" x14ac:dyDescent="0.25">
      <c r="A145" s="38" t="s">
        <v>301</v>
      </c>
      <c r="B145" s="62" t="s">
        <v>56</v>
      </c>
      <c r="C145" s="62" t="s">
        <v>153</v>
      </c>
      <c r="D145" s="62"/>
      <c r="E145" s="63">
        <v>84</v>
      </c>
      <c r="F145" s="62">
        <v>30.85</v>
      </c>
      <c r="G145" s="64">
        <f t="shared" si="0"/>
        <v>0.98390919656900144</v>
      </c>
      <c r="H145" s="62">
        <v>31.35</v>
      </c>
      <c r="I145" s="64">
        <f t="shared" si="1"/>
        <v>-0.17302391573100084</v>
      </c>
      <c r="J145" s="62">
        <v>62.2</v>
      </c>
      <c r="K145" s="64">
        <f t="shared" si="2"/>
        <v>0.36823001681572554</v>
      </c>
      <c r="L145" s="62">
        <v>13.850000000000001</v>
      </c>
      <c r="M145" s="64">
        <f t="shared" si="3"/>
        <v>-3.9955060797865816E-2</v>
      </c>
      <c r="N145" s="62">
        <v>194.45</v>
      </c>
      <c r="O145" s="64">
        <f t="shared" si="4"/>
        <v>0.40941525653862365</v>
      </c>
      <c r="P145" s="62">
        <v>37.65</v>
      </c>
      <c r="Q145" s="64">
        <f t="shared" si="5"/>
        <v>-0.75100777226556203</v>
      </c>
      <c r="R145" s="62">
        <v>60.25</v>
      </c>
      <c r="S145" s="64">
        <f t="shared" si="6"/>
        <v>-0.17921611942306576</v>
      </c>
      <c r="T145" s="62">
        <v>24.299999999999997</v>
      </c>
      <c r="U145" s="64">
        <f t="shared" si="7"/>
        <v>-0.60418630783136684</v>
      </c>
      <c r="V145" s="97">
        <v>0.15865260992543073</v>
      </c>
      <c r="W145" s="62">
        <v>18.925000000000001</v>
      </c>
      <c r="X145" s="74">
        <f t="shared" si="8"/>
        <v>0</v>
      </c>
      <c r="Y145" s="75">
        <f t="shared" si="9"/>
        <v>0</v>
      </c>
      <c r="Z145" s="75">
        <f t="shared" si="10"/>
        <v>0</v>
      </c>
      <c r="AA145" s="75">
        <f t="shared" si="11"/>
        <v>0</v>
      </c>
      <c r="AB145" s="75">
        <f t="shared" si="12"/>
        <v>0</v>
      </c>
      <c r="AC145" s="75">
        <f t="shared" si="13"/>
        <v>0</v>
      </c>
      <c r="AD145" s="75">
        <f t="shared" si="14"/>
        <v>0</v>
      </c>
      <c r="AE145" s="75">
        <f t="shared" si="15"/>
        <v>0</v>
      </c>
      <c r="AF145" s="75">
        <f t="shared" ref="AF145:AG145" si="157">IF(V$3="Yes",V145*V$4,0)</f>
        <v>0</v>
      </c>
      <c r="AG145" s="76">
        <f t="shared" si="157"/>
        <v>0</v>
      </c>
      <c r="AH145" s="77">
        <f t="shared" si="17"/>
        <v>0</v>
      </c>
      <c r="AI145" s="78">
        <f t="shared" si="18"/>
        <v>0</v>
      </c>
      <c r="AJ145" s="73">
        <f t="shared" si="19"/>
        <v>0.43753938763610706</v>
      </c>
    </row>
    <row r="146" spans="1:36" ht="15" x14ac:dyDescent="0.25">
      <c r="A146" s="38" t="s">
        <v>339</v>
      </c>
      <c r="B146" s="62" t="s">
        <v>79</v>
      </c>
      <c r="C146" s="62" t="s">
        <v>179</v>
      </c>
      <c r="D146" s="62"/>
      <c r="E146" s="63">
        <v>84</v>
      </c>
      <c r="F146" s="62">
        <v>26.1</v>
      </c>
      <c r="G146" s="64">
        <f t="shared" si="0"/>
        <v>0.53484801744273291</v>
      </c>
      <c r="H146" s="62">
        <v>32.9</v>
      </c>
      <c r="I146" s="64">
        <f t="shared" si="1"/>
        <v>-6.3087976463972309E-2</v>
      </c>
      <c r="J146" s="62">
        <v>59</v>
      </c>
      <c r="K146" s="64">
        <f t="shared" si="2"/>
        <v>0.2203326439615742</v>
      </c>
      <c r="L146" s="62">
        <v>19.549999999999997</v>
      </c>
      <c r="M146" s="64">
        <f t="shared" si="3"/>
        <v>0.50483493662343115</v>
      </c>
      <c r="N146" s="62">
        <v>225.05</v>
      </c>
      <c r="O146" s="64">
        <f t="shared" si="4"/>
        <v>0.97268659948858083</v>
      </c>
      <c r="P146" s="62">
        <v>28.5</v>
      </c>
      <c r="Q146" s="64">
        <f t="shared" si="5"/>
        <v>-0.90295041016718081</v>
      </c>
      <c r="R146" s="62">
        <v>29</v>
      </c>
      <c r="S146" s="64">
        <f t="shared" si="6"/>
        <v>-0.89750300643595271</v>
      </c>
      <c r="T146" s="62">
        <v>30.25</v>
      </c>
      <c r="U146" s="64">
        <f t="shared" si="7"/>
        <v>-0.31899283206834533</v>
      </c>
      <c r="V146" s="97">
        <v>0.11597422794934459</v>
      </c>
      <c r="W146" s="62">
        <v>17.600000000000001</v>
      </c>
      <c r="X146" s="74">
        <f t="shared" si="8"/>
        <v>0</v>
      </c>
      <c r="Y146" s="75">
        <f t="shared" si="9"/>
        <v>0</v>
      </c>
      <c r="Z146" s="75">
        <f t="shared" si="10"/>
        <v>0</v>
      </c>
      <c r="AA146" s="75">
        <f t="shared" si="11"/>
        <v>0</v>
      </c>
      <c r="AB146" s="75">
        <f t="shared" si="12"/>
        <v>0</v>
      </c>
      <c r="AC146" s="75">
        <f t="shared" si="13"/>
        <v>0</v>
      </c>
      <c r="AD146" s="75">
        <f t="shared" si="14"/>
        <v>0</v>
      </c>
      <c r="AE146" s="75">
        <f t="shared" si="15"/>
        <v>0</v>
      </c>
      <c r="AF146" s="75">
        <f t="shared" ref="AF146:AG146" si="158">IF(V$3="Yes",V146*V$4,0)</f>
        <v>0</v>
      </c>
      <c r="AG146" s="76">
        <f t="shared" si="158"/>
        <v>0</v>
      </c>
      <c r="AH146" s="77">
        <f t="shared" si="17"/>
        <v>0</v>
      </c>
      <c r="AI146" s="78">
        <f t="shared" si="18"/>
        <v>0</v>
      </c>
      <c r="AJ146" s="73">
        <f t="shared" si="19"/>
        <v>0.43284179755456886</v>
      </c>
    </row>
    <row r="147" spans="1:36" ht="15" x14ac:dyDescent="0.25">
      <c r="A147" s="38" t="s">
        <v>326</v>
      </c>
      <c r="B147" s="62" t="s">
        <v>83</v>
      </c>
      <c r="C147" s="62" t="s">
        <v>153</v>
      </c>
      <c r="D147" s="62"/>
      <c r="E147" s="63">
        <v>84</v>
      </c>
      <c r="F147" s="62">
        <v>23.55</v>
      </c>
      <c r="G147" s="64">
        <f t="shared" si="0"/>
        <v>0.29377306864863117</v>
      </c>
      <c r="H147" s="62">
        <v>39.400000000000006</v>
      </c>
      <c r="I147" s="64">
        <f t="shared" si="1"/>
        <v>0.39793370433324421</v>
      </c>
      <c r="J147" s="62">
        <v>62.9</v>
      </c>
      <c r="K147" s="64">
        <f t="shared" si="2"/>
        <v>0.40058256712757084</v>
      </c>
      <c r="L147" s="62">
        <v>24.1</v>
      </c>
      <c r="M147" s="64">
        <f t="shared" si="3"/>
        <v>0.93971116263516874</v>
      </c>
      <c r="N147" s="62">
        <v>145.94999999999999</v>
      </c>
      <c r="O147" s="64">
        <f t="shared" si="4"/>
        <v>-0.48335141447683166</v>
      </c>
      <c r="P147" s="62">
        <v>58.2</v>
      </c>
      <c r="Q147" s="64">
        <f t="shared" si="5"/>
        <v>-0.40975955271602499</v>
      </c>
      <c r="R147" s="62">
        <v>44.25</v>
      </c>
      <c r="S147" s="64">
        <f t="shared" si="6"/>
        <v>-0.54697900557366386</v>
      </c>
      <c r="T147" s="62">
        <v>24.5</v>
      </c>
      <c r="U147" s="64">
        <f t="shared" si="7"/>
        <v>-0.59459997251160113</v>
      </c>
      <c r="V147" s="97">
        <v>0.16135662898252828</v>
      </c>
      <c r="W147" s="62">
        <v>18.175000000000001</v>
      </c>
      <c r="X147" s="74">
        <f t="shared" si="8"/>
        <v>0</v>
      </c>
      <c r="Y147" s="75">
        <f t="shared" si="9"/>
        <v>0</v>
      </c>
      <c r="Z147" s="75">
        <f t="shared" si="10"/>
        <v>0</v>
      </c>
      <c r="AA147" s="75">
        <f t="shared" si="11"/>
        <v>0</v>
      </c>
      <c r="AB147" s="75">
        <f t="shared" si="12"/>
        <v>0</v>
      </c>
      <c r="AC147" s="75">
        <f t="shared" si="13"/>
        <v>0</v>
      </c>
      <c r="AD147" s="75">
        <f t="shared" si="14"/>
        <v>0</v>
      </c>
      <c r="AE147" s="75">
        <f t="shared" si="15"/>
        <v>0</v>
      </c>
      <c r="AF147" s="75">
        <f t="shared" ref="AF147:AG147" si="159">IF(V$3="Yes",V147*V$4,0)</f>
        <v>0</v>
      </c>
      <c r="AG147" s="76">
        <f t="shared" si="159"/>
        <v>0</v>
      </c>
      <c r="AH147" s="77">
        <f t="shared" si="17"/>
        <v>0</v>
      </c>
      <c r="AI147" s="78">
        <f t="shared" si="18"/>
        <v>0</v>
      </c>
      <c r="AJ147" s="73">
        <f t="shared" si="19"/>
        <v>0.41035024180787255</v>
      </c>
    </row>
    <row r="148" spans="1:36" ht="15" x14ac:dyDescent="0.25">
      <c r="A148" s="38" t="s">
        <v>247</v>
      </c>
      <c r="B148" s="62" t="s">
        <v>68</v>
      </c>
      <c r="C148" s="62" t="s">
        <v>181</v>
      </c>
      <c r="D148" s="62"/>
      <c r="E148" s="63">
        <v>84</v>
      </c>
      <c r="F148" s="62">
        <v>11.6</v>
      </c>
      <c r="G148" s="64">
        <f t="shared" si="0"/>
        <v>-0.83597031883745354</v>
      </c>
      <c r="H148" s="62">
        <v>53.05</v>
      </c>
      <c r="I148" s="64">
        <f t="shared" si="1"/>
        <v>1.3660792340073971</v>
      </c>
      <c r="J148" s="62">
        <v>64.650000000000006</v>
      </c>
      <c r="K148" s="64">
        <f t="shared" si="2"/>
        <v>0.48146394290718469</v>
      </c>
      <c r="L148" s="62">
        <v>19.399999999999999</v>
      </c>
      <c r="M148" s="64">
        <f t="shared" si="3"/>
        <v>0.49049835774392325</v>
      </c>
      <c r="N148" s="62">
        <v>173.85000000000002</v>
      </c>
      <c r="O148" s="64">
        <f t="shared" si="4"/>
        <v>3.0219515859894807E-2</v>
      </c>
      <c r="P148" s="62">
        <v>7.9</v>
      </c>
      <c r="Q148" s="64">
        <f t="shared" si="5"/>
        <v>-1.2450289173555245</v>
      </c>
      <c r="R148" s="62">
        <v>90.65</v>
      </c>
      <c r="S148" s="64">
        <f t="shared" si="6"/>
        <v>0.51953336426307084</v>
      </c>
      <c r="T148" s="62">
        <v>29.45</v>
      </c>
      <c r="U148" s="64">
        <f t="shared" si="7"/>
        <v>-0.35733817334740703</v>
      </c>
      <c r="V148" s="97">
        <v>6.672418751797525E-2</v>
      </c>
      <c r="W148" s="62">
        <v>22.725000000000001</v>
      </c>
      <c r="X148" s="74">
        <f t="shared" si="8"/>
        <v>0</v>
      </c>
      <c r="Y148" s="75">
        <f t="shared" si="9"/>
        <v>0</v>
      </c>
      <c r="Z148" s="75">
        <f t="shared" si="10"/>
        <v>0</v>
      </c>
      <c r="AA148" s="75">
        <f t="shared" si="11"/>
        <v>0</v>
      </c>
      <c r="AB148" s="75">
        <f t="shared" si="12"/>
        <v>0</v>
      </c>
      <c r="AC148" s="75">
        <f t="shared" si="13"/>
        <v>0</v>
      </c>
      <c r="AD148" s="75">
        <f t="shared" si="14"/>
        <v>0</v>
      </c>
      <c r="AE148" s="75">
        <f t="shared" si="15"/>
        <v>0</v>
      </c>
      <c r="AF148" s="75">
        <f t="shared" ref="AF148:AG148" si="160">IF(V$3="Yes",V148*V$4,0)</f>
        <v>0</v>
      </c>
      <c r="AG148" s="76">
        <f t="shared" si="160"/>
        <v>0</v>
      </c>
      <c r="AH148" s="77">
        <f t="shared" si="17"/>
        <v>0</v>
      </c>
      <c r="AI148" s="78">
        <f t="shared" si="18"/>
        <v>0</v>
      </c>
      <c r="AJ148" s="73">
        <f t="shared" si="19"/>
        <v>0.36333359488120032</v>
      </c>
    </row>
    <row r="149" spans="1:36" ht="15" x14ac:dyDescent="0.25">
      <c r="A149" s="38" t="s">
        <v>308</v>
      </c>
      <c r="B149" s="62" t="s">
        <v>19</v>
      </c>
      <c r="C149" s="62" t="s">
        <v>153</v>
      </c>
      <c r="D149" s="62"/>
      <c r="E149" s="63">
        <v>84</v>
      </c>
      <c r="F149" s="62">
        <v>21.75</v>
      </c>
      <c r="G149" s="64">
        <f t="shared" si="0"/>
        <v>0.12360251655867709</v>
      </c>
      <c r="H149" s="62">
        <v>47.099999999999994</v>
      </c>
      <c r="I149" s="64">
        <f t="shared" si="1"/>
        <v>0.94406708004686823</v>
      </c>
      <c r="J149" s="62">
        <v>68.849999999999994</v>
      </c>
      <c r="K149" s="64">
        <f t="shared" si="2"/>
        <v>0.6755792447782577</v>
      </c>
      <c r="L149" s="62">
        <v>24.200000000000003</v>
      </c>
      <c r="M149" s="64">
        <f t="shared" si="3"/>
        <v>0.94926888188817404</v>
      </c>
      <c r="N149" s="62">
        <v>145.69999999999999</v>
      </c>
      <c r="O149" s="64">
        <f t="shared" si="4"/>
        <v>-0.48795330453361235</v>
      </c>
      <c r="P149" s="62">
        <v>14.4</v>
      </c>
      <c r="Q149" s="64">
        <f t="shared" si="5"/>
        <v>-1.137091524310659</v>
      </c>
      <c r="R149" s="62">
        <v>54.349999999999994</v>
      </c>
      <c r="S149" s="64">
        <f t="shared" si="6"/>
        <v>-0.3148286836910989</v>
      </c>
      <c r="T149" s="62">
        <v>32.85</v>
      </c>
      <c r="U149" s="64">
        <f t="shared" si="7"/>
        <v>-0.19437047291139486</v>
      </c>
      <c r="V149" s="97">
        <v>0.14927934111187371</v>
      </c>
      <c r="W149" s="62">
        <v>17.375</v>
      </c>
      <c r="X149" s="74">
        <f t="shared" si="8"/>
        <v>0</v>
      </c>
      <c r="Y149" s="75">
        <f t="shared" si="9"/>
        <v>0</v>
      </c>
      <c r="Z149" s="75">
        <f t="shared" si="10"/>
        <v>0</v>
      </c>
      <c r="AA149" s="75">
        <f t="shared" si="11"/>
        <v>0</v>
      </c>
      <c r="AB149" s="75">
        <f t="shared" si="12"/>
        <v>0</v>
      </c>
      <c r="AC149" s="75">
        <f t="shared" si="13"/>
        <v>0</v>
      </c>
      <c r="AD149" s="75">
        <f t="shared" si="14"/>
        <v>0</v>
      </c>
      <c r="AE149" s="75">
        <f t="shared" si="15"/>
        <v>0</v>
      </c>
      <c r="AF149" s="75">
        <f t="shared" ref="AF149:AG149" si="161">IF(V$3="Yes",V149*V$4,0)</f>
        <v>0</v>
      </c>
      <c r="AG149" s="76">
        <f t="shared" si="161"/>
        <v>0</v>
      </c>
      <c r="AH149" s="77">
        <f t="shared" si="17"/>
        <v>0</v>
      </c>
      <c r="AI149" s="78">
        <f t="shared" si="18"/>
        <v>0</v>
      </c>
      <c r="AJ149" s="73">
        <f t="shared" si="19"/>
        <v>0.32954412660320997</v>
      </c>
    </row>
    <row r="150" spans="1:36" ht="15" x14ac:dyDescent="0.25">
      <c r="A150" s="38" t="s">
        <v>350</v>
      </c>
      <c r="B150" s="62" t="s">
        <v>61</v>
      </c>
      <c r="C150" s="62" t="s">
        <v>179</v>
      </c>
      <c r="D150" s="62"/>
      <c r="E150" s="63">
        <v>84</v>
      </c>
      <c r="F150" s="62">
        <v>20.5</v>
      </c>
      <c r="G150" s="64">
        <f t="shared" si="0"/>
        <v>5.4285220517644823E-3</v>
      </c>
      <c r="H150" s="62">
        <v>42.8</v>
      </c>
      <c r="I150" s="64">
        <f t="shared" si="1"/>
        <v>0.63908350659640267</v>
      </c>
      <c r="J150" s="62">
        <v>63.3</v>
      </c>
      <c r="K150" s="64">
        <f t="shared" si="2"/>
        <v>0.41906973873433984</v>
      </c>
      <c r="L150" s="62">
        <v>21.799999999999997</v>
      </c>
      <c r="M150" s="64">
        <f t="shared" si="3"/>
        <v>0.71988361981604831</v>
      </c>
      <c r="N150" s="62">
        <v>205.10000000000002</v>
      </c>
      <c r="O150" s="64">
        <f t="shared" si="4"/>
        <v>0.60545577295748187</v>
      </c>
      <c r="P150" s="62">
        <v>21.75</v>
      </c>
      <c r="Q150" s="64">
        <f t="shared" si="5"/>
        <v>-1.0150392414060798</v>
      </c>
      <c r="R150" s="62">
        <v>26.1</v>
      </c>
      <c r="S150" s="64">
        <f t="shared" si="6"/>
        <v>-0.96416002955074864</v>
      </c>
      <c r="T150" s="62">
        <v>19.149999999999999</v>
      </c>
      <c r="U150" s="64">
        <f t="shared" si="7"/>
        <v>-0.85103444231532621</v>
      </c>
      <c r="V150" s="97">
        <v>9.9951243295953188E-2</v>
      </c>
      <c r="W150" s="62">
        <v>17.875</v>
      </c>
      <c r="X150" s="74">
        <f t="shared" si="8"/>
        <v>0</v>
      </c>
      <c r="Y150" s="75">
        <f t="shared" si="9"/>
        <v>0</v>
      </c>
      <c r="Z150" s="75">
        <f t="shared" si="10"/>
        <v>0</v>
      </c>
      <c r="AA150" s="75">
        <f t="shared" si="11"/>
        <v>0</v>
      </c>
      <c r="AB150" s="75">
        <f t="shared" si="12"/>
        <v>0</v>
      </c>
      <c r="AC150" s="75">
        <f t="shared" si="13"/>
        <v>0</v>
      </c>
      <c r="AD150" s="75">
        <f t="shared" si="14"/>
        <v>0</v>
      </c>
      <c r="AE150" s="75">
        <f t="shared" si="15"/>
        <v>0</v>
      </c>
      <c r="AF150" s="75">
        <f t="shared" ref="AF150:AG150" si="162">IF(V$3="Yes",V150*V$4,0)</f>
        <v>0</v>
      </c>
      <c r="AG150" s="76">
        <f t="shared" si="162"/>
        <v>0</v>
      </c>
      <c r="AH150" s="77">
        <f t="shared" si="17"/>
        <v>0</v>
      </c>
      <c r="AI150" s="78">
        <f t="shared" si="18"/>
        <v>0</v>
      </c>
      <c r="AJ150" s="73">
        <f t="shared" si="19"/>
        <v>0.26110329174733293</v>
      </c>
    </row>
    <row r="151" spans="1:36" ht="15" x14ac:dyDescent="0.25">
      <c r="A151" s="38" t="s">
        <v>415</v>
      </c>
      <c r="B151" s="62" t="s">
        <v>77</v>
      </c>
      <c r="C151" s="62" t="s">
        <v>179</v>
      </c>
      <c r="D151" s="62"/>
      <c r="E151" s="63">
        <v>84</v>
      </c>
      <c r="F151" s="62">
        <v>22.85</v>
      </c>
      <c r="G151" s="64">
        <f t="shared" si="0"/>
        <v>0.22759563172476044</v>
      </c>
      <c r="H151" s="62">
        <v>23.85</v>
      </c>
      <c r="I151" s="64">
        <f t="shared" si="1"/>
        <v>-0.70497200895855794</v>
      </c>
      <c r="J151" s="62">
        <v>46.650000000000006</v>
      </c>
      <c r="K151" s="64">
        <f t="shared" si="2"/>
        <v>-0.35045877939741366</v>
      </c>
      <c r="L151" s="62">
        <v>14</v>
      </c>
      <c r="M151" s="64">
        <f t="shared" si="3"/>
        <v>-2.5618481918358259E-2</v>
      </c>
      <c r="N151" s="62">
        <v>188.85</v>
      </c>
      <c r="O151" s="64">
        <f t="shared" si="4"/>
        <v>0.30633291926673545</v>
      </c>
      <c r="P151" s="62">
        <v>143.55000000000001</v>
      </c>
      <c r="Q151" s="64">
        <f t="shared" si="5"/>
        <v>1.0075414467269432</v>
      </c>
      <c r="R151" s="62">
        <v>39.35</v>
      </c>
      <c r="S151" s="64">
        <f t="shared" si="6"/>
        <v>-0.65960638945728456</v>
      </c>
      <c r="T151" s="62">
        <v>24.85</v>
      </c>
      <c r="U151" s="64">
        <f t="shared" si="7"/>
        <v>-0.57782388570201171</v>
      </c>
      <c r="V151" s="97">
        <v>0.12099549907333863</v>
      </c>
      <c r="W151" s="62">
        <v>16.2</v>
      </c>
      <c r="X151" s="74">
        <f t="shared" si="8"/>
        <v>0</v>
      </c>
      <c r="Y151" s="75">
        <f t="shared" si="9"/>
        <v>0</v>
      </c>
      <c r="Z151" s="75">
        <f t="shared" si="10"/>
        <v>0</v>
      </c>
      <c r="AA151" s="75">
        <f t="shared" si="11"/>
        <v>0</v>
      </c>
      <c r="AB151" s="75">
        <f t="shared" si="12"/>
        <v>0</v>
      </c>
      <c r="AC151" s="75">
        <f t="shared" si="13"/>
        <v>0</v>
      </c>
      <c r="AD151" s="75">
        <f t="shared" si="14"/>
        <v>0</v>
      </c>
      <c r="AE151" s="75">
        <f t="shared" si="15"/>
        <v>0</v>
      </c>
      <c r="AF151" s="75">
        <f t="shared" ref="AF151:AG151" si="163">IF(V$3="Yes",V151*V$4,0)</f>
        <v>0</v>
      </c>
      <c r="AG151" s="76">
        <f t="shared" si="163"/>
        <v>0</v>
      </c>
      <c r="AH151" s="77">
        <f t="shared" si="17"/>
        <v>0</v>
      </c>
      <c r="AI151" s="78">
        <f t="shared" si="18"/>
        <v>0</v>
      </c>
      <c r="AJ151" s="73">
        <f t="shared" si="19"/>
        <v>0.13667732663791277</v>
      </c>
    </row>
    <row r="152" spans="1:36" ht="15" x14ac:dyDescent="0.25">
      <c r="A152" s="38" t="s">
        <v>292</v>
      </c>
      <c r="B152" s="62" t="s">
        <v>32</v>
      </c>
      <c r="C152" s="62" t="s">
        <v>181</v>
      </c>
      <c r="D152" s="62"/>
      <c r="E152" s="63">
        <v>84</v>
      </c>
      <c r="F152" s="62">
        <v>6.35</v>
      </c>
      <c r="G152" s="64">
        <f t="shared" si="0"/>
        <v>-1.3323010957664867</v>
      </c>
      <c r="H152" s="62">
        <v>28.1</v>
      </c>
      <c r="I152" s="64">
        <f t="shared" si="1"/>
        <v>-0.4035347561296086</v>
      </c>
      <c r="J152" s="62">
        <v>34.450000000000003</v>
      </c>
      <c r="K152" s="64">
        <f t="shared" si="2"/>
        <v>-0.9143175134038638</v>
      </c>
      <c r="L152" s="62">
        <v>4.3</v>
      </c>
      <c r="M152" s="64">
        <f t="shared" si="3"/>
        <v>-0.95271724945986402</v>
      </c>
      <c r="N152" s="62">
        <v>145.85000000000002</v>
      </c>
      <c r="O152" s="64">
        <f t="shared" si="4"/>
        <v>-0.48519217049954338</v>
      </c>
      <c r="P152" s="62">
        <v>171.89999999999998</v>
      </c>
      <c r="Q152" s="64">
        <f t="shared" si="5"/>
        <v>1.4783145379303189</v>
      </c>
      <c r="R152" s="62">
        <v>172.75</v>
      </c>
      <c r="S152" s="64">
        <f t="shared" si="6"/>
        <v>2.406616673823327</v>
      </c>
      <c r="T152" s="62">
        <v>57.75</v>
      </c>
      <c r="U152" s="64">
        <f t="shared" si="7"/>
        <v>0.99912827439940011</v>
      </c>
      <c r="V152" s="97">
        <v>4.3537881384984566E-2</v>
      </c>
      <c r="W152" s="62">
        <v>21.05</v>
      </c>
      <c r="X152" s="74">
        <f t="shared" si="8"/>
        <v>0</v>
      </c>
      <c r="Y152" s="75">
        <f t="shared" si="9"/>
        <v>0</v>
      </c>
      <c r="Z152" s="75">
        <f t="shared" si="10"/>
        <v>0</v>
      </c>
      <c r="AA152" s="75">
        <f t="shared" si="11"/>
        <v>0</v>
      </c>
      <c r="AB152" s="75">
        <f t="shared" si="12"/>
        <v>0</v>
      </c>
      <c r="AC152" s="75">
        <f t="shared" si="13"/>
        <v>0</v>
      </c>
      <c r="AD152" s="75">
        <f t="shared" si="14"/>
        <v>0</v>
      </c>
      <c r="AE152" s="75">
        <f t="shared" si="15"/>
        <v>0</v>
      </c>
      <c r="AF152" s="75">
        <f t="shared" ref="AF152:AG152" si="164">IF(V$3="Yes",V152*V$4,0)</f>
        <v>0</v>
      </c>
      <c r="AG152" s="76">
        <f t="shared" si="164"/>
        <v>0</v>
      </c>
      <c r="AH152" s="77">
        <f t="shared" si="17"/>
        <v>0</v>
      </c>
      <c r="AI152" s="78">
        <f t="shared" si="18"/>
        <v>0</v>
      </c>
      <c r="AJ152" s="73">
        <f t="shared" si="19"/>
        <v>9.4190984200143379E-2</v>
      </c>
    </row>
    <row r="153" spans="1:36" ht="15" x14ac:dyDescent="0.25">
      <c r="A153" s="38" t="s">
        <v>338</v>
      </c>
      <c r="B153" s="62" t="s">
        <v>23</v>
      </c>
      <c r="C153" s="62" t="s">
        <v>186</v>
      </c>
      <c r="D153" s="62"/>
      <c r="E153" s="63">
        <v>84</v>
      </c>
      <c r="F153" s="62">
        <v>22.549999999999997</v>
      </c>
      <c r="G153" s="64">
        <f t="shared" si="0"/>
        <v>0.19923387304310092</v>
      </c>
      <c r="H153" s="62">
        <v>32.9</v>
      </c>
      <c r="I153" s="64">
        <f t="shared" si="1"/>
        <v>-6.3087976463972309E-2</v>
      </c>
      <c r="J153" s="62">
        <v>55.400000000000006</v>
      </c>
      <c r="K153" s="64">
        <f t="shared" si="2"/>
        <v>5.3948099500655267E-2</v>
      </c>
      <c r="L153" s="62">
        <v>17.450000000000003</v>
      </c>
      <c r="M153" s="64">
        <f t="shared" si="3"/>
        <v>0.30412283231032194</v>
      </c>
      <c r="N153" s="62">
        <v>185.45</v>
      </c>
      <c r="O153" s="64">
        <f t="shared" si="4"/>
        <v>0.24374721449451817</v>
      </c>
      <c r="P153" s="62">
        <v>71.599999999999994</v>
      </c>
      <c r="Q153" s="64">
        <f t="shared" si="5"/>
        <v>-0.18724246551584006</v>
      </c>
      <c r="R153" s="62">
        <v>44.7</v>
      </c>
      <c r="S153" s="64">
        <f t="shared" si="6"/>
        <v>-0.53663567440067828</v>
      </c>
      <c r="T153" s="62">
        <v>24.2</v>
      </c>
      <c r="U153" s="64">
        <f t="shared" si="7"/>
        <v>-0.60897947549124942</v>
      </c>
      <c r="V153" s="97">
        <v>0.12159611755190078</v>
      </c>
      <c r="W153" s="62">
        <v>16.850000000000001</v>
      </c>
      <c r="X153" s="74">
        <f t="shared" si="8"/>
        <v>0</v>
      </c>
      <c r="Y153" s="75">
        <f t="shared" si="9"/>
        <v>0</v>
      </c>
      <c r="Z153" s="75">
        <f t="shared" si="10"/>
        <v>0</v>
      </c>
      <c r="AA153" s="75">
        <f t="shared" si="11"/>
        <v>0</v>
      </c>
      <c r="AB153" s="75">
        <f t="shared" si="12"/>
        <v>0</v>
      </c>
      <c r="AC153" s="75">
        <f t="shared" si="13"/>
        <v>0</v>
      </c>
      <c r="AD153" s="75">
        <f t="shared" si="14"/>
        <v>0</v>
      </c>
      <c r="AE153" s="75">
        <f t="shared" si="15"/>
        <v>0</v>
      </c>
      <c r="AF153" s="75">
        <f t="shared" ref="AF153:AG153" si="165">IF(V$3="Yes",V153*V$4,0)</f>
        <v>0</v>
      </c>
      <c r="AG153" s="76">
        <f t="shared" si="165"/>
        <v>0</v>
      </c>
      <c r="AH153" s="77">
        <f t="shared" si="17"/>
        <v>0</v>
      </c>
      <c r="AI153" s="78">
        <f t="shared" si="18"/>
        <v>0</v>
      </c>
      <c r="AJ153" s="73">
        <f t="shared" si="19"/>
        <v>8.2861287994444477E-2</v>
      </c>
    </row>
    <row r="154" spans="1:36" ht="15" x14ac:dyDescent="0.25">
      <c r="A154" s="38" t="s">
        <v>323</v>
      </c>
      <c r="B154" s="62" t="s">
        <v>81</v>
      </c>
      <c r="C154" s="62" t="s">
        <v>186</v>
      </c>
      <c r="D154" s="62"/>
      <c r="E154" s="63">
        <v>84</v>
      </c>
      <c r="F154" s="62">
        <v>28.25</v>
      </c>
      <c r="G154" s="64">
        <f t="shared" si="0"/>
        <v>0.73810728799462311</v>
      </c>
      <c r="H154" s="62">
        <v>30.35</v>
      </c>
      <c r="I154" s="64">
        <f t="shared" si="1"/>
        <v>-0.24395032816134166</v>
      </c>
      <c r="J154" s="62">
        <v>58.650000000000006</v>
      </c>
      <c r="K154" s="64">
        <f t="shared" si="2"/>
        <v>0.20415636880565202</v>
      </c>
      <c r="L154" s="62">
        <v>13.15</v>
      </c>
      <c r="M154" s="64">
        <f t="shared" si="3"/>
        <v>-0.10685909556890252</v>
      </c>
      <c r="N154" s="62">
        <v>201.64999999999998</v>
      </c>
      <c r="O154" s="64">
        <f t="shared" si="4"/>
        <v>0.54194969017390737</v>
      </c>
      <c r="P154" s="62">
        <v>55.85</v>
      </c>
      <c r="Q154" s="64">
        <f t="shared" si="5"/>
        <v>-0.44878307173993798</v>
      </c>
      <c r="R154" s="62">
        <v>43.15</v>
      </c>
      <c r="S154" s="64">
        <f t="shared" si="6"/>
        <v>-0.57226270399651746</v>
      </c>
      <c r="T154" s="62">
        <v>11.25</v>
      </c>
      <c r="U154" s="64">
        <f t="shared" si="7"/>
        <v>-1.2296946874460604</v>
      </c>
      <c r="V154" s="97">
        <v>0.14009422266303001</v>
      </c>
      <c r="W154" s="62">
        <v>15.975</v>
      </c>
      <c r="X154" s="74">
        <f t="shared" si="8"/>
        <v>0</v>
      </c>
      <c r="Y154" s="75">
        <f t="shared" si="9"/>
        <v>0</v>
      </c>
      <c r="Z154" s="75">
        <f t="shared" si="10"/>
        <v>0</v>
      </c>
      <c r="AA154" s="75">
        <f t="shared" si="11"/>
        <v>0</v>
      </c>
      <c r="AB154" s="75">
        <f t="shared" si="12"/>
        <v>0</v>
      </c>
      <c r="AC154" s="75">
        <f t="shared" si="13"/>
        <v>0</v>
      </c>
      <c r="AD154" s="75">
        <f t="shared" si="14"/>
        <v>0</v>
      </c>
      <c r="AE154" s="75">
        <f t="shared" si="15"/>
        <v>0</v>
      </c>
      <c r="AF154" s="75">
        <f t="shared" ref="AF154:AG154" si="166">IF(V$3="Yes",V154*V$4,0)</f>
        <v>0</v>
      </c>
      <c r="AG154" s="76">
        <f t="shared" si="166"/>
        <v>0</v>
      </c>
      <c r="AH154" s="77">
        <f t="shared" si="17"/>
        <v>0</v>
      </c>
      <c r="AI154" s="78">
        <f t="shared" si="18"/>
        <v>0</v>
      </c>
      <c r="AJ154" s="73">
        <f t="shared" si="19"/>
        <v>7.3431175518048453E-2</v>
      </c>
    </row>
    <row r="155" spans="1:36" ht="15" x14ac:dyDescent="0.25">
      <c r="A155" s="38" t="s">
        <v>313</v>
      </c>
      <c r="B155" s="62" t="s">
        <v>77</v>
      </c>
      <c r="C155" s="62" t="s">
        <v>181</v>
      </c>
      <c r="D155" s="62"/>
      <c r="E155" s="63">
        <v>84</v>
      </c>
      <c r="F155" s="62">
        <v>13.1</v>
      </c>
      <c r="G155" s="64">
        <f t="shared" si="0"/>
        <v>-0.69416152542915843</v>
      </c>
      <c r="H155" s="62">
        <v>35.6</v>
      </c>
      <c r="I155" s="64">
        <f t="shared" si="1"/>
        <v>0.12841333709794822</v>
      </c>
      <c r="J155" s="62">
        <v>48.75</v>
      </c>
      <c r="K155" s="64">
        <f t="shared" si="2"/>
        <v>-0.25340112846187729</v>
      </c>
      <c r="L155" s="62">
        <v>21.299999999999997</v>
      </c>
      <c r="M155" s="64">
        <f t="shared" si="3"/>
        <v>0.67209502355102235</v>
      </c>
      <c r="N155" s="62">
        <v>182.6</v>
      </c>
      <c r="O155" s="64">
        <f t="shared" si="4"/>
        <v>0.19128566784721848</v>
      </c>
      <c r="P155" s="62">
        <v>32.65</v>
      </c>
      <c r="Q155" s="64">
        <f t="shared" si="5"/>
        <v>-0.83403653614622797</v>
      </c>
      <c r="R155" s="62">
        <v>93.25</v>
      </c>
      <c r="S155" s="64">
        <f t="shared" si="6"/>
        <v>0.57929483326254305</v>
      </c>
      <c r="T155" s="62">
        <v>50.2</v>
      </c>
      <c r="U155" s="64">
        <f t="shared" si="7"/>
        <v>0.6372441160782556</v>
      </c>
      <c r="V155" s="97">
        <v>7.1741511500547639E-2</v>
      </c>
      <c r="W155" s="62">
        <v>21.7</v>
      </c>
      <c r="X155" s="74">
        <f t="shared" si="8"/>
        <v>0</v>
      </c>
      <c r="Y155" s="75">
        <f t="shared" si="9"/>
        <v>0</v>
      </c>
      <c r="Z155" s="75">
        <f t="shared" si="10"/>
        <v>0</v>
      </c>
      <c r="AA155" s="75">
        <f t="shared" si="11"/>
        <v>0</v>
      </c>
      <c r="AB155" s="75">
        <f t="shared" si="12"/>
        <v>0</v>
      </c>
      <c r="AC155" s="75">
        <f t="shared" si="13"/>
        <v>0</v>
      </c>
      <c r="AD155" s="75">
        <f t="shared" si="14"/>
        <v>0</v>
      </c>
      <c r="AE155" s="75">
        <f t="shared" si="15"/>
        <v>0</v>
      </c>
      <c r="AF155" s="75">
        <f t="shared" ref="AF155:AG155" si="167">IF(V$3="Yes",V155*V$4,0)</f>
        <v>0</v>
      </c>
      <c r="AG155" s="76">
        <f t="shared" si="167"/>
        <v>0</v>
      </c>
      <c r="AH155" s="77">
        <f t="shared" si="17"/>
        <v>0</v>
      </c>
      <c r="AI155" s="78">
        <f t="shared" si="18"/>
        <v>0</v>
      </c>
      <c r="AJ155" s="73">
        <f t="shared" si="19"/>
        <v>6.6158320283900562E-2</v>
      </c>
    </row>
    <row r="156" spans="1:36" ht="15" x14ac:dyDescent="0.25">
      <c r="A156" s="38" t="s">
        <v>310</v>
      </c>
      <c r="B156" s="62" t="s">
        <v>83</v>
      </c>
      <c r="C156" s="62" t="s">
        <v>181</v>
      </c>
      <c r="D156" s="62"/>
      <c r="E156" s="63">
        <v>84</v>
      </c>
      <c r="F156" s="62">
        <v>7.45</v>
      </c>
      <c r="G156" s="64">
        <f t="shared" si="0"/>
        <v>-1.2283079806004034</v>
      </c>
      <c r="H156" s="62">
        <v>39.6</v>
      </c>
      <c r="I156" s="64">
        <f t="shared" si="1"/>
        <v>0.41211898681931197</v>
      </c>
      <c r="J156" s="62">
        <v>47.05</v>
      </c>
      <c r="K156" s="64">
        <f t="shared" si="2"/>
        <v>-0.33197160779064505</v>
      </c>
      <c r="L156" s="62">
        <v>16.299999999999997</v>
      </c>
      <c r="M156" s="64">
        <f t="shared" si="3"/>
        <v>0.19420906090076151</v>
      </c>
      <c r="N156" s="62">
        <v>136.35</v>
      </c>
      <c r="O156" s="64">
        <f t="shared" si="4"/>
        <v>-0.66006399265721027</v>
      </c>
      <c r="P156" s="62">
        <v>126.75</v>
      </c>
      <c r="Q156" s="64">
        <f t="shared" si="5"/>
        <v>0.72856480008790547</v>
      </c>
      <c r="R156" s="62">
        <v>105.9</v>
      </c>
      <c r="S156" s="64">
        <f t="shared" si="6"/>
        <v>0.87005736512535925</v>
      </c>
      <c r="T156" s="62">
        <v>38.799999999999997</v>
      </c>
      <c r="U156" s="64">
        <f t="shared" si="7"/>
        <v>9.0823002851626283E-2</v>
      </c>
      <c r="V156" s="97">
        <v>5.4638797213054639E-2</v>
      </c>
      <c r="W156" s="62">
        <v>24.7</v>
      </c>
      <c r="X156" s="74">
        <f t="shared" si="8"/>
        <v>0</v>
      </c>
      <c r="Y156" s="75">
        <f t="shared" si="9"/>
        <v>0</v>
      </c>
      <c r="Z156" s="75">
        <f t="shared" si="10"/>
        <v>0</v>
      </c>
      <c r="AA156" s="75">
        <f t="shared" si="11"/>
        <v>0</v>
      </c>
      <c r="AB156" s="75">
        <f t="shared" si="12"/>
        <v>0</v>
      </c>
      <c r="AC156" s="75">
        <f t="shared" si="13"/>
        <v>0</v>
      </c>
      <c r="AD156" s="75">
        <f t="shared" si="14"/>
        <v>0</v>
      </c>
      <c r="AE156" s="75">
        <f t="shared" si="15"/>
        <v>0</v>
      </c>
      <c r="AF156" s="75">
        <f t="shared" ref="AF156:AG156" si="168">IF(V$3="Yes",V156*V$4,0)</f>
        <v>0</v>
      </c>
      <c r="AG156" s="76">
        <f t="shared" si="168"/>
        <v>0</v>
      </c>
      <c r="AH156" s="77">
        <f t="shared" si="17"/>
        <v>0</v>
      </c>
      <c r="AI156" s="78">
        <f t="shared" si="18"/>
        <v>0</v>
      </c>
      <c r="AJ156" s="73">
        <f t="shared" si="19"/>
        <v>5.3306131184433836E-2</v>
      </c>
    </row>
    <row r="157" spans="1:36" ht="15" x14ac:dyDescent="0.25">
      <c r="A157" s="38" t="s">
        <v>320</v>
      </c>
      <c r="B157" s="62" t="s">
        <v>63</v>
      </c>
      <c r="C157" s="62" t="s">
        <v>186</v>
      </c>
      <c r="D157" s="62"/>
      <c r="E157" s="63">
        <v>84</v>
      </c>
      <c r="F157" s="62">
        <v>29.35</v>
      </c>
      <c r="G157" s="64">
        <f t="shared" si="0"/>
        <v>0.84210040316070611</v>
      </c>
      <c r="H157" s="62">
        <v>23</v>
      </c>
      <c r="I157" s="64">
        <f t="shared" si="1"/>
        <v>-0.76525945952434726</v>
      </c>
      <c r="J157" s="62">
        <v>52.4</v>
      </c>
      <c r="K157" s="64">
        <f t="shared" si="2"/>
        <v>-8.4705687550111583E-2</v>
      </c>
      <c r="L157" s="62">
        <v>12.45</v>
      </c>
      <c r="M157" s="64">
        <f t="shared" si="3"/>
        <v>-0.17376313033993904</v>
      </c>
      <c r="N157" s="62">
        <v>181.5</v>
      </c>
      <c r="O157" s="64">
        <f t="shared" si="4"/>
        <v>0.17103735159738329</v>
      </c>
      <c r="P157" s="62">
        <v>78.849999999999994</v>
      </c>
      <c r="Q157" s="64">
        <f t="shared" si="5"/>
        <v>-6.6850757888874734E-2</v>
      </c>
      <c r="R157" s="62">
        <v>64.650000000000006</v>
      </c>
      <c r="S157" s="64">
        <f t="shared" si="6"/>
        <v>-7.8081325731651205E-2</v>
      </c>
      <c r="T157" s="62">
        <v>43.4</v>
      </c>
      <c r="U157" s="64">
        <f t="shared" si="7"/>
        <v>0.31130871520623082</v>
      </c>
      <c r="V157" s="97">
        <v>0.16170798898071626</v>
      </c>
      <c r="W157" s="62">
        <v>17.55</v>
      </c>
      <c r="X157" s="74">
        <f t="shared" si="8"/>
        <v>0</v>
      </c>
      <c r="Y157" s="75">
        <f t="shared" si="9"/>
        <v>0</v>
      </c>
      <c r="Z157" s="75">
        <f t="shared" si="10"/>
        <v>0</v>
      </c>
      <c r="AA157" s="75">
        <f t="shared" si="11"/>
        <v>0</v>
      </c>
      <c r="AB157" s="75">
        <f t="shared" si="12"/>
        <v>0</v>
      </c>
      <c r="AC157" s="75">
        <f t="shared" si="13"/>
        <v>0</v>
      </c>
      <c r="AD157" s="75">
        <f t="shared" si="14"/>
        <v>0</v>
      </c>
      <c r="AE157" s="75">
        <f t="shared" si="15"/>
        <v>0</v>
      </c>
      <c r="AF157" s="75">
        <f t="shared" ref="AF157:AG157" si="169">IF(V$3="Yes",V157*V$4,0)</f>
        <v>0</v>
      </c>
      <c r="AG157" s="76">
        <f t="shared" si="169"/>
        <v>0</v>
      </c>
      <c r="AH157" s="77">
        <f t="shared" si="17"/>
        <v>0</v>
      </c>
      <c r="AI157" s="78">
        <f t="shared" si="18"/>
        <v>0</v>
      </c>
      <c r="AJ157" s="73">
        <f t="shared" si="19"/>
        <v>1.0510016917406537E-2</v>
      </c>
    </row>
    <row r="158" spans="1:36" ht="15" x14ac:dyDescent="0.25">
      <c r="A158" s="38" t="s">
        <v>344</v>
      </c>
      <c r="B158" s="62" t="s">
        <v>61</v>
      </c>
      <c r="C158" s="62" t="s">
        <v>186</v>
      </c>
      <c r="D158" s="62"/>
      <c r="E158" s="63">
        <v>84</v>
      </c>
      <c r="F158" s="62">
        <v>28.85</v>
      </c>
      <c r="G158" s="64">
        <f t="shared" si="0"/>
        <v>0.79483080535794082</v>
      </c>
      <c r="H158" s="62">
        <v>27.15</v>
      </c>
      <c r="I158" s="64">
        <f t="shared" si="1"/>
        <v>-0.47091484793843286</v>
      </c>
      <c r="J158" s="62">
        <v>56</v>
      </c>
      <c r="K158" s="64">
        <f t="shared" si="2"/>
        <v>8.1678856910808034E-2</v>
      </c>
      <c r="L158" s="62">
        <v>20.55</v>
      </c>
      <c r="M158" s="64">
        <f t="shared" si="3"/>
        <v>0.60041212915348352</v>
      </c>
      <c r="N158" s="62">
        <v>175.75</v>
      </c>
      <c r="O158" s="64">
        <f t="shared" si="4"/>
        <v>6.5193880291427225E-2</v>
      </c>
      <c r="P158" s="62">
        <v>61.5</v>
      </c>
      <c r="Q158" s="64">
        <f t="shared" si="5"/>
        <v>-0.35496056855478542</v>
      </c>
      <c r="R158" s="62">
        <v>27.8</v>
      </c>
      <c r="S158" s="64">
        <f t="shared" si="6"/>
        <v>-0.92508522289724771</v>
      </c>
      <c r="T158" s="62">
        <v>45.45</v>
      </c>
      <c r="U158" s="64">
        <f t="shared" si="7"/>
        <v>0.40956865223382694</v>
      </c>
      <c r="V158" s="97">
        <v>0.16415362731152205</v>
      </c>
      <c r="W158" s="62">
        <v>18.175000000000001</v>
      </c>
      <c r="X158" s="74">
        <f t="shared" si="8"/>
        <v>0</v>
      </c>
      <c r="Y158" s="75">
        <f t="shared" si="9"/>
        <v>0</v>
      </c>
      <c r="Z158" s="75">
        <f t="shared" si="10"/>
        <v>0</v>
      </c>
      <c r="AA158" s="75">
        <f t="shared" si="11"/>
        <v>0</v>
      </c>
      <c r="AB158" s="75">
        <f t="shared" si="12"/>
        <v>0</v>
      </c>
      <c r="AC158" s="75">
        <f t="shared" si="13"/>
        <v>0</v>
      </c>
      <c r="AD158" s="75">
        <f t="shared" si="14"/>
        <v>0</v>
      </c>
      <c r="AE158" s="75">
        <f t="shared" si="15"/>
        <v>0</v>
      </c>
      <c r="AF158" s="75">
        <f t="shared" ref="AF158:AG158" si="170">IF(V$3="Yes",V158*V$4,0)</f>
        <v>0</v>
      </c>
      <c r="AG158" s="76">
        <f t="shared" si="170"/>
        <v>0</v>
      </c>
      <c r="AH158" s="77">
        <f t="shared" si="17"/>
        <v>0</v>
      </c>
      <c r="AI158" s="78">
        <f t="shared" si="18"/>
        <v>0</v>
      </c>
      <c r="AJ158" s="73">
        <f t="shared" si="19"/>
        <v>-2.2994951991268775E-2</v>
      </c>
    </row>
    <row r="159" spans="1:36" ht="15" x14ac:dyDescent="0.25">
      <c r="A159" s="38" t="s">
        <v>353</v>
      </c>
      <c r="B159" s="62" t="s">
        <v>41</v>
      </c>
      <c r="C159" s="62" t="s">
        <v>179</v>
      </c>
      <c r="D159" s="62"/>
      <c r="E159" s="63">
        <v>84</v>
      </c>
      <c r="F159" s="62">
        <v>22</v>
      </c>
      <c r="G159" s="64">
        <f t="shared" si="0"/>
        <v>0.14723731546005975</v>
      </c>
      <c r="H159" s="62">
        <v>47.099999999999994</v>
      </c>
      <c r="I159" s="64">
        <f t="shared" si="1"/>
        <v>0.94406708004686823</v>
      </c>
      <c r="J159" s="62">
        <v>69.050000000000011</v>
      </c>
      <c r="K159" s="64">
        <f t="shared" si="2"/>
        <v>0.68482283058164295</v>
      </c>
      <c r="L159" s="62">
        <v>21.9</v>
      </c>
      <c r="M159" s="64">
        <f t="shared" si="3"/>
        <v>0.72944133906905362</v>
      </c>
      <c r="N159" s="62">
        <v>150.5</v>
      </c>
      <c r="O159" s="64">
        <f t="shared" si="4"/>
        <v>-0.39959701544342252</v>
      </c>
      <c r="P159" s="62">
        <v>30.65</v>
      </c>
      <c r="Q159" s="64">
        <f t="shared" si="5"/>
        <v>-0.86724804169849445</v>
      </c>
      <c r="R159" s="62">
        <v>30.6</v>
      </c>
      <c r="S159" s="64">
        <f t="shared" si="6"/>
        <v>-0.86072671782089283</v>
      </c>
      <c r="T159" s="62">
        <v>32.799999999999997</v>
      </c>
      <c r="U159" s="64">
        <f t="shared" si="7"/>
        <v>-0.19676705674133657</v>
      </c>
      <c r="V159" s="97">
        <v>0.1461794019933555</v>
      </c>
      <c r="W159" s="62">
        <v>16.7</v>
      </c>
      <c r="X159" s="74">
        <f t="shared" si="8"/>
        <v>0</v>
      </c>
      <c r="Y159" s="75">
        <f t="shared" si="9"/>
        <v>0</v>
      </c>
      <c r="Z159" s="75">
        <f t="shared" si="10"/>
        <v>0</v>
      </c>
      <c r="AA159" s="75">
        <f t="shared" si="11"/>
        <v>0</v>
      </c>
      <c r="AB159" s="75">
        <f t="shared" si="12"/>
        <v>0</v>
      </c>
      <c r="AC159" s="75">
        <f t="shared" si="13"/>
        <v>0</v>
      </c>
      <c r="AD159" s="75">
        <f t="shared" si="14"/>
        <v>0</v>
      </c>
      <c r="AE159" s="75">
        <f t="shared" si="15"/>
        <v>0</v>
      </c>
      <c r="AF159" s="75">
        <f t="shared" ref="AF159:AG159" si="171">IF(V$3="Yes",V159*V$4,0)</f>
        <v>0</v>
      </c>
      <c r="AG159" s="76">
        <f t="shared" si="171"/>
        <v>0</v>
      </c>
      <c r="AH159" s="77">
        <f t="shared" si="17"/>
        <v>0</v>
      </c>
      <c r="AI159" s="78">
        <f t="shared" si="18"/>
        <v>0</v>
      </c>
      <c r="AJ159" s="73">
        <f t="shared" si="19"/>
        <v>-4.6360698981978032E-2</v>
      </c>
    </row>
    <row r="160" spans="1:36" ht="15" x14ac:dyDescent="0.25">
      <c r="A160" s="38" t="s">
        <v>367</v>
      </c>
      <c r="B160" s="62" t="s">
        <v>19</v>
      </c>
      <c r="C160" s="62" t="s">
        <v>179</v>
      </c>
      <c r="D160" s="62"/>
      <c r="E160" s="63">
        <v>84</v>
      </c>
      <c r="F160" s="62">
        <v>23.9</v>
      </c>
      <c r="G160" s="64">
        <f t="shared" si="0"/>
        <v>0.32686178711056657</v>
      </c>
      <c r="H160" s="62">
        <v>26.1</v>
      </c>
      <c r="I160" s="64">
        <f t="shared" si="1"/>
        <v>-0.54538758099029072</v>
      </c>
      <c r="J160" s="62">
        <v>49.900000000000006</v>
      </c>
      <c r="K160" s="64">
        <f t="shared" si="2"/>
        <v>-0.20025051009241654</v>
      </c>
      <c r="L160" s="62">
        <v>12.9</v>
      </c>
      <c r="M160" s="64">
        <f t="shared" si="3"/>
        <v>-0.1307533937014155</v>
      </c>
      <c r="N160" s="62">
        <v>179.3</v>
      </c>
      <c r="O160" s="64">
        <f t="shared" si="4"/>
        <v>0.13054071909771348</v>
      </c>
      <c r="P160" s="62">
        <v>141.1</v>
      </c>
      <c r="Q160" s="64">
        <f t="shared" si="5"/>
        <v>0.96685735242541671</v>
      </c>
      <c r="R160" s="62">
        <v>31.35</v>
      </c>
      <c r="S160" s="64">
        <f t="shared" si="6"/>
        <v>-0.84348783253258364</v>
      </c>
      <c r="T160" s="62">
        <v>50.5</v>
      </c>
      <c r="U160" s="64">
        <f t="shared" si="7"/>
        <v>0.65162361905790345</v>
      </c>
      <c r="V160" s="97">
        <v>0.13329615170105966</v>
      </c>
      <c r="W160" s="62">
        <v>15.15</v>
      </c>
      <c r="X160" s="74">
        <f t="shared" si="8"/>
        <v>0</v>
      </c>
      <c r="Y160" s="75">
        <f t="shared" si="9"/>
        <v>0</v>
      </c>
      <c r="Z160" s="75">
        <f t="shared" si="10"/>
        <v>0</v>
      </c>
      <c r="AA160" s="75">
        <f t="shared" si="11"/>
        <v>0</v>
      </c>
      <c r="AB160" s="75">
        <f t="shared" si="12"/>
        <v>0</v>
      </c>
      <c r="AC160" s="75">
        <f t="shared" si="13"/>
        <v>0</v>
      </c>
      <c r="AD160" s="75">
        <f t="shared" si="14"/>
        <v>0</v>
      </c>
      <c r="AE160" s="75">
        <f t="shared" si="15"/>
        <v>0</v>
      </c>
      <c r="AF160" s="75">
        <f t="shared" ref="AF160:AG160" si="172">IF(V$3="Yes",V160*V$4,0)</f>
        <v>0</v>
      </c>
      <c r="AG160" s="76">
        <f t="shared" si="172"/>
        <v>0</v>
      </c>
      <c r="AH160" s="77">
        <f t="shared" si="17"/>
        <v>0</v>
      </c>
      <c r="AI160" s="78">
        <f t="shared" si="18"/>
        <v>0</v>
      </c>
      <c r="AJ160" s="73">
        <f t="shared" si="19"/>
        <v>-8.809506123896127E-2</v>
      </c>
    </row>
    <row r="161" spans="1:36" ht="15" x14ac:dyDescent="0.25">
      <c r="A161" s="38" t="s">
        <v>348</v>
      </c>
      <c r="B161" s="62" t="s">
        <v>30</v>
      </c>
      <c r="C161" s="62" t="s">
        <v>153</v>
      </c>
      <c r="D161" s="62"/>
      <c r="E161" s="63">
        <v>84</v>
      </c>
      <c r="F161" s="62">
        <v>19.850000000000001</v>
      </c>
      <c r="G161" s="64">
        <f t="shared" si="0"/>
        <v>-5.6021955091830083E-2</v>
      </c>
      <c r="H161" s="62">
        <v>34.049999999999997</v>
      </c>
      <c r="I161" s="64">
        <f t="shared" si="1"/>
        <v>1.8477397830919177E-2</v>
      </c>
      <c r="J161" s="62">
        <v>53.9</v>
      </c>
      <c r="K161" s="64">
        <f t="shared" si="2"/>
        <v>-1.537879402472866E-2</v>
      </c>
      <c r="L161" s="62">
        <v>20.45</v>
      </c>
      <c r="M161" s="64">
        <f t="shared" si="3"/>
        <v>0.59085440990047822</v>
      </c>
      <c r="N161" s="62">
        <v>144.05000000000001</v>
      </c>
      <c r="O161" s="64">
        <f t="shared" si="4"/>
        <v>-0.51832577890836462</v>
      </c>
      <c r="P161" s="62">
        <v>66.75</v>
      </c>
      <c r="Q161" s="64">
        <f t="shared" si="5"/>
        <v>-0.26778036648008624</v>
      </c>
      <c r="R161" s="62">
        <v>70.099999999999994</v>
      </c>
      <c r="S161" s="64">
        <f t="shared" si="6"/>
        <v>4.7187907363396127E-2</v>
      </c>
      <c r="T161" s="62">
        <v>24.9</v>
      </c>
      <c r="U161" s="64">
        <f t="shared" si="7"/>
        <v>-0.57542730187207036</v>
      </c>
      <c r="V161" s="97">
        <v>0.13779937521693855</v>
      </c>
      <c r="W161" s="62">
        <v>17.824999999999999</v>
      </c>
      <c r="X161" s="74">
        <f t="shared" si="8"/>
        <v>0</v>
      </c>
      <c r="Y161" s="75">
        <f t="shared" si="9"/>
        <v>0</v>
      </c>
      <c r="Z161" s="75">
        <f t="shared" si="10"/>
        <v>0</v>
      </c>
      <c r="AA161" s="75">
        <f t="shared" si="11"/>
        <v>0</v>
      </c>
      <c r="AB161" s="75">
        <f t="shared" si="12"/>
        <v>0</v>
      </c>
      <c r="AC161" s="75">
        <f t="shared" si="13"/>
        <v>0</v>
      </c>
      <c r="AD161" s="75">
        <f t="shared" si="14"/>
        <v>0</v>
      </c>
      <c r="AE161" s="75">
        <f t="shared" si="15"/>
        <v>0</v>
      </c>
      <c r="AF161" s="75">
        <f t="shared" ref="AF161:AG161" si="173">IF(V$3="Yes",V161*V$4,0)</f>
        <v>0</v>
      </c>
      <c r="AG161" s="76">
        <f t="shared" si="173"/>
        <v>0</v>
      </c>
      <c r="AH161" s="77">
        <f t="shared" si="17"/>
        <v>0</v>
      </c>
      <c r="AI161" s="78">
        <f t="shared" si="18"/>
        <v>0</v>
      </c>
      <c r="AJ161" s="73">
        <f t="shared" si="19"/>
        <v>-0.11006589399295358</v>
      </c>
    </row>
    <row r="162" spans="1:36" ht="15" x14ac:dyDescent="0.25">
      <c r="A162" s="38" t="s">
        <v>349</v>
      </c>
      <c r="B162" s="62" t="s">
        <v>61</v>
      </c>
      <c r="C162" s="62" t="s">
        <v>153</v>
      </c>
      <c r="D162" s="62"/>
      <c r="E162" s="63">
        <v>84</v>
      </c>
      <c r="F162" s="62">
        <v>22.4</v>
      </c>
      <c r="G162" s="64">
        <f t="shared" si="0"/>
        <v>0.18505299370227166</v>
      </c>
      <c r="H162" s="62">
        <v>33.450000000000003</v>
      </c>
      <c r="I162" s="64">
        <f t="shared" si="1"/>
        <v>-2.4078449627284584E-2</v>
      </c>
      <c r="J162" s="62">
        <v>55.85</v>
      </c>
      <c r="K162" s="64">
        <f t="shared" si="2"/>
        <v>7.4746167558269669E-2</v>
      </c>
      <c r="L162" s="62">
        <v>16.25</v>
      </c>
      <c r="M162" s="64">
        <f t="shared" si="3"/>
        <v>0.18943020127425922</v>
      </c>
      <c r="N162" s="62">
        <v>186.3</v>
      </c>
      <c r="O162" s="64">
        <f t="shared" si="4"/>
        <v>0.25939364068757315</v>
      </c>
      <c r="P162" s="62">
        <v>49.05</v>
      </c>
      <c r="Q162" s="64">
        <f t="shared" si="5"/>
        <v>-0.5617021906176437</v>
      </c>
      <c r="R162" s="62">
        <v>55.45</v>
      </c>
      <c r="S162" s="64">
        <f t="shared" si="6"/>
        <v>-0.28954498526824513</v>
      </c>
      <c r="T162" s="62">
        <v>34.25</v>
      </c>
      <c r="U162" s="64">
        <f t="shared" si="7"/>
        <v>-0.12726612567303688</v>
      </c>
      <c r="V162" s="97">
        <v>0.12023617820719268</v>
      </c>
      <c r="W162" s="62">
        <v>18.524999999999999</v>
      </c>
      <c r="X162" s="74">
        <f t="shared" si="8"/>
        <v>0</v>
      </c>
      <c r="Y162" s="75">
        <f t="shared" si="9"/>
        <v>0</v>
      </c>
      <c r="Z162" s="75">
        <f t="shared" si="10"/>
        <v>0</v>
      </c>
      <c r="AA162" s="75">
        <f t="shared" si="11"/>
        <v>0</v>
      </c>
      <c r="AB162" s="75">
        <f t="shared" si="12"/>
        <v>0</v>
      </c>
      <c r="AC162" s="75">
        <f t="shared" si="13"/>
        <v>0</v>
      </c>
      <c r="AD162" s="75">
        <f t="shared" si="14"/>
        <v>0</v>
      </c>
      <c r="AE162" s="75">
        <f t="shared" si="15"/>
        <v>0</v>
      </c>
      <c r="AF162" s="75">
        <f t="shared" ref="AF162:AG162" si="174">IF(V$3="Yes",V162*V$4,0)</f>
        <v>0</v>
      </c>
      <c r="AG162" s="76">
        <f t="shared" si="174"/>
        <v>0</v>
      </c>
      <c r="AH162" s="77">
        <f t="shared" si="17"/>
        <v>0</v>
      </c>
      <c r="AI162" s="78">
        <f t="shared" si="18"/>
        <v>0</v>
      </c>
      <c r="AJ162" s="73">
        <f t="shared" si="19"/>
        <v>-0.11887575276282736</v>
      </c>
    </row>
    <row r="163" spans="1:36" ht="15" x14ac:dyDescent="0.25">
      <c r="A163" s="38" t="s">
        <v>370</v>
      </c>
      <c r="B163" s="62" t="s">
        <v>66</v>
      </c>
      <c r="C163" s="62" t="s">
        <v>153</v>
      </c>
      <c r="D163" s="62"/>
      <c r="E163" s="63">
        <v>84</v>
      </c>
      <c r="F163" s="62">
        <v>24.25</v>
      </c>
      <c r="G163" s="64">
        <f t="shared" si="0"/>
        <v>0.35995050557250197</v>
      </c>
      <c r="H163" s="62">
        <v>38.5</v>
      </c>
      <c r="I163" s="64">
        <f t="shared" si="1"/>
        <v>0.3340999331459365</v>
      </c>
      <c r="J163" s="62">
        <v>62.75</v>
      </c>
      <c r="K163" s="64">
        <f t="shared" si="2"/>
        <v>0.39364987777503252</v>
      </c>
      <c r="L163" s="62">
        <v>18.5</v>
      </c>
      <c r="M163" s="64">
        <f t="shared" si="3"/>
        <v>0.40447888446687652</v>
      </c>
      <c r="N163" s="62">
        <v>142</v>
      </c>
      <c r="O163" s="64">
        <f t="shared" si="4"/>
        <v>-0.55606127737396649</v>
      </c>
      <c r="P163" s="62">
        <v>52.85</v>
      </c>
      <c r="Q163" s="64">
        <f t="shared" si="5"/>
        <v>-0.49860033006833748</v>
      </c>
      <c r="R163" s="62">
        <v>51.9</v>
      </c>
      <c r="S163" s="64">
        <f t="shared" si="6"/>
        <v>-0.37114237563290903</v>
      </c>
      <c r="T163" s="62">
        <v>47</v>
      </c>
      <c r="U163" s="64">
        <f t="shared" si="7"/>
        <v>0.48386275096200865</v>
      </c>
      <c r="V163" s="97">
        <v>0.17077464788732394</v>
      </c>
      <c r="W163" s="62">
        <v>16.375</v>
      </c>
      <c r="X163" s="74">
        <f t="shared" si="8"/>
        <v>0</v>
      </c>
      <c r="Y163" s="75">
        <f t="shared" si="9"/>
        <v>0</v>
      </c>
      <c r="Z163" s="75">
        <f t="shared" si="10"/>
        <v>0</v>
      </c>
      <c r="AA163" s="75">
        <f t="shared" si="11"/>
        <v>0</v>
      </c>
      <c r="AB163" s="75">
        <f t="shared" si="12"/>
        <v>0</v>
      </c>
      <c r="AC163" s="75">
        <f t="shared" si="13"/>
        <v>0</v>
      </c>
      <c r="AD163" s="75">
        <f t="shared" si="14"/>
        <v>0</v>
      </c>
      <c r="AE163" s="75">
        <f t="shared" si="15"/>
        <v>0</v>
      </c>
      <c r="AF163" s="75">
        <f t="shared" ref="AF163:AG163" si="175">IF(V$3="Yes",V163*V$4,0)</f>
        <v>0</v>
      </c>
      <c r="AG163" s="76">
        <f t="shared" si="175"/>
        <v>0</v>
      </c>
      <c r="AH163" s="77">
        <f t="shared" si="17"/>
        <v>0</v>
      </c>
      <c r="AI163" s="78">
        <f t="shared" si="18"/>
        <v>0</v>
      </c>
      <c r="AJ163" s="73">
        <f t="shared" si="19"/>
        <v>-0.16385745031583548</v>
      </c>
    </row>
    <row r="164" spans="1:36" ht="15" x14ac:dyDescent="0.25">
      <c r="A164" s="38" t="s">
        <v>307</v>
      </c>
      <c r="B164" s="62" t="s">
        <v>58</v>
      </c>
      <c r="C164" s="62" t="s">
        <v>181</v>
      </c>
      <c r="D164" s="62"/>
      <c r="E164" s="63">
        <v>84</v>
      </c>
      <c r="F164" s="62">
        <v>10.850000000000001</v>
      </c>
      <c r="G164" s="64">
        <f t="shared" si="0"/>
        <v>-0.90687471554160104</v>
      </c>
      <c r="H164" s="62">
        <v>43.15</v>
      </c>
      <c r="I164" s="64">
        <f t="shared" si="1"/>
        <v>0.66390775094702215</v>
      </c>
      <c r="J164" s="62">
        <v>54</v>
      </c>
      <c r="K164" s="64">
        <f t="shared" si="2"/>
        <v>-1.0757001123036083E-2</v>
      </c>
      <c r="L164" s="62">
        <v>22.6</v>
      </c>
      <c r="M164" s="64">
        <f t="shared" si="3"/>
        <v>0.79634537384009085</v>
      </c>
      <c r="N164" s="62">
        <v>177.05</v>
      </c>
      <c r="O164" s="64">
        <f t="shared" si="4"/>
        <v>8.9123708586687514E-2</v>
      </c>
      <c r="P164" s="62">
        <v>23.9</v>
      </c>
      <c r="Q164" s="64">
        <f t="shared" si="5"/>
        <v>-0.97933687293739335</v>
      </c>
      <c r="R164" s="62">
        <v>69.650000000000006</v>
      </c>
      <c r="S164" s="64">
        <f t="shared" si="6"/>
        <v>3.6844576190410837E-2</v>
      </c>
      <c r="T164" s="62">
        <v>32.549999999999997</v>
      </c>
      <c r="U164" s="64">
        <f t="shared" si="7"/>
        <v>-0.20874997589104324</v>
      </c>
      <c r="V164" s="97">
        <v>6.1282123693871794E-2</v>
      </c>
      <c r="W164" s="62">
        <v>23.15</v>
      </c>
      <c r="X164" s="74">
        <f t="shared" si="8"/>
        <v>0</v>
      </c>
      <c r="Y164" s="75">
        <f t="shared" si="9"/>
        <v>0</v>
      </c>
      <c r="Z164" s="75">
        <f t="shared" si="10"/>
        <v>0</v>
      </c>
      <c r="AA164" s="75">
        <f t="shared" si="11"/>
        <v>0</v>
      </c>
      <c r="AB164" s="75">
        <f t="shared" si="12"/>
        <v>0</v>
      </c>
      <c r="AC164" s="75">
        <f t="shared" si="13"/>
        <v>0</v>
      </c>
      <c r="AD164" s="75">
        <f t="shared" si="14"/>
        <v>0</v>
      </c>
      <c r="AE164" s="75">
        <f t="shared" si="15"/>
        <v>0</v>
      </c>
      <c r="AF164" s="75">
        <f t="shared" ref="AF164:AG164" si="176">IF(V$3="Yes",V164*V$4,0)</f>
        <v>0</v>
      </c>
      <c r="AG164" s="76">
        <f t="shared" si="176"/>
        <v>0</v>
      </c>
      <c r="AH164" s="77">
        <f t="shared" si="17"/>
        <v>0</v>
      </c>
      <c r="AI164" s="78">
        <f t="shared" si="18"/>
        <v>0</v>
      </c>
      <c r="AJ164" s="73">
        <f t="shared" si="19"/>
        <v>-0.21679388341023592</v>
      </c>
    </row>
    <row r="165" spans="1:36" ht="15" x14ac:dyDescent="0.25">
      <c r="A165" s="38" t="s">
        <v>382</v>
      </c>
      <c r="B165" s="62" t="s">
        <v>21</v>
      </c>
      <c r="C165" s="62" t="s">
        <v>183</v>
      </c>
      <c r="D165" s="62"/>
      <c r="E165" s="63">
        <v>84</v>
      </c>
      <c r="F165" s="62">
        <v>19.600000000000001</v>
      </c>
      <c r="G165" s="64">
        <f t="shared" si="0"/>
        <v>-7.9656753993212745E-2</v>
      </c>
      <c r="H165" s="62">
        <v>29.25</v>
      </c>
      <c r="I165" s="64">
        <f t="shared" si="1"/>
        <v>-0.32196938183471685</v>
      </c>
      <c r="J165" s="62">
        <v>48.8</v>
      </c>
      <c r="K165" s="64">
        <f t="shared" si="2"/>
        <v>-0.25109023201103153</v>
      </c>
      <c r="L165" s="62">
        <v>12.649999999999999</v>
      </c>
      <c r="M165" s="64">
        <f t="shared" si="3"/>
        <v>-0.15464769183392868</v>
      </c>
      <c r="N165" s="62">
        <v>136.4</v>
      </c>
      <c r="O165" s="64">
        <f t="shared" si="4"/>
        <v>-0.65914361464585414</v>
      </c>
      <c r="P165" s="62">
        <v>180.35</v>
      </c>
      <c r="Q165" s="64">
        <f t="shared" si="5"/>
        <v>1.6186331488886447</v>
      </c>
      <c r="R165" s="62">
        <v>45.95</v>
      </c>
      <c r="S165" s="64">
        <f t="shared" si="6"/>
        <v>-0.50790419892016259</v>
      </c>
      <c r="T165" s="62">
        <v>46.45</v>
      </c>
      <c r="U165" s="64">
        <f t="shared" si="7"/>
        <v>0.45750032883265396</v>
      </c>
      <c r="V165" s="97">
        <v>0.14369501466275661</v>
      </c>
      <c r="W165" s="62">
        <v>16.600000000000001</v>
      </c>
      <c r="X165" s="74">
        <f t="shared" si="8"/>
        <v>0</v>
      </c>
      <c r="Y165" s="75">
        <f t="shared" si="9"/>
        <v>0</v>
      </c>
      <c r="Z165" s="75">
        <f t="shared" si="10"/>
        <v>0</v>
      </c>
      <c r="AA165" s="75">
        <f t="shared" si="11"/>
        <v>0</v>
      </c>
      <c r="AB165" s="75">
        <f t="shared" si="12"/>
        <v>0</v>
      </c>
      <c r="AC165" s="75">
        <f t="shared" si="13"/>
        <v>0</v>
      </c>
      <c r="AD165" s="75">
        <f t="shared" si="14"/>
        <v>0</v>
      </c>
      <c r="AE165" s="75">
        <f t="shared" si="15"/>
        <v>0</v>
      </c>
      <c r="AF165" s="75">
        <f t="shared" ref="AF165:AG165" si="177">IF(V$3="Yes",V165*V$4,0)</f>
        <v>0</v>
      </c>
      <c r="AG165" s="76">
        <f t="shared" si="177"/>
        <v>0</v>
      </c>
      <c r="AH165" s="77">
        <f t="shared" si="17"/>
        <v>0</v>
      </c>
      <c r="AI165" s="78">
        <f t="shared" si="18"/>
        <v>0</v>
      </c>
      <c r="AJ165" s="73">
        <f t="shared" si="19"/>
        <v>-0.23919183191879267</v>
      </c>
    </row>
    <row r="166" spans="1:36" ht="15" x14ac:dyDescent="0.25">
      <c r="A166" s="38" t="s">
        <v>297</v>
      </c>
      <c r="B166" s="62" t="s">
        <v>37</v>
      </c>
      <c r="C166" s="62" t="s">
        <v>181</v>
      </c>
      <c r="D166" s="62"/>
      <c r="E166" s="63">
        <v>84</v>
      </c>
      <c r="F166" s="62">
        <v>10.3</v>
      </c>
      <c r="G166" s="64">
        <f t="shared" si="0"/>
        <v>-0.95887127312464271</v>
      </c>
      <c r="H166" s="62">
        <v>33.049999999999997</v>
      </c>
      <c r="I166" s="64">
        <f t="shared" si="1"/>
        <v>-5.2449014599421112E-2</v>
      </c>
      <c r="J166" s="62">
        <v>43.4</v>
      </c>
      <c r="K166" s="64">
        <f t="shared" si="2"/>
        <v>-0.50066704870241108</v>
      </c>
      <c r="L166" s="62">
        <v>10.25</v>
      </c>
      <c r="M166" s="64">
        <f t="shared" si="3"/>
        <v>-0.38403295390605374</v>
      </c>
      <c r="N166" s="62">
        <v>165</v>
      </c>
      <c r="O166" s="64">
        <f t="shared" si="4"/>
        <v>-0.13268739215014275</v>
      </c>
      <c r="P166" s="62">
        <v>57.95</v>
      </c>
      <c r="Q166" s="64">
        <f t="shared" si="5"/>
        <v>-0.41391099091005817</v>
      </c>
      <c r="R166" s="62">
        <v>154.5</v>
      </c>
      <c r="S166" s="64">
        <f t="shared" si="6"/>
        <v>1.9871371318078008</v>
      </c>
      <c r="T166" s="62">
        <v>29</v>
      </c>
      <c r="U166" s="64">
        <f t="shared" si="7"/>
        <v>-0.37890742781687919</v>
      </c>
      <c r="V166" s="97">
        <v>6.2424242424242431E-2</v>
      </c>
      <c r="W166" s="62">
        <v>22.475000000000001</v>
      </c>
      <c r="X166" s="74">
        <f t="shared" si="8"/>
        <v>0</v>
      </c>
      <c r="Y166" s="75">
        <f t="shared" si="9"/>
        <v>0</v>
      </c>
      <c r="Z166" s="75">
        <f t="shared" si="10"/>
        <v>0</v>
      </c>
      <c r="AA166" s="75">
        <f t="shared" si="11"/>
        <v>0</v>
      </c>
      <c r="AB166" s="75">
        <f t="shared" si="12"/>
        <v>0</v>
      </c>
      <c r="AC166" s="75">
        <f t="shared" si="13"/>
        <v>0</v>
      </c>
      <c r="AD166" s="75">
        <f t="shared" si="14"/>
        <v>0</v>
      </c>
      <c r="AE166" s="75">
        <f t="shared" si="15"/>
        <v>0</v>
      </c>
      <c r="AF166" s="75">
        <f t="shared" ref="AF166:AG166" si="178">IF(V$3="Yes",V166*V$4,0)</f>
        <v>0</v>
      </c>
      <c r="AG166" s="76">
        <f t="shared" si="178"/>
        <v>0</v>
      </c>
      <c r="AH166" s="77">
        <f t="shared" si="17"/>
        <v>0</v>
      </c>
      <c r="AI166" s="78">
        <f t="shared" si="18"/>
        <v>0</v>
      </c>
      <c r="AJ166" s="73">
        <f t="shared" si="19"/>
        <v>-0.24642752967536175</v>
      </c>
    </row>
    <row r="167" spans="1:36" ht="15" x14ac:dyDescent="0.25">
      <c r="A167" s="38" t="s">
        <v>377</v>
      </c>
      <c r="B167" s="62" t="s">
        <v>61</v>
      </c>
      <c r="C167" s="62" t="s">
        <v>153</v>
      </c>
      <c r="D167" s="62"/>
      <c r="E167" s="63">
        <v>84</v>
      </c>
      <c r="F167" s="62">
        <v>25</v>
      </c>
      <c r="G167" s="64">
        <f t="shared" si="0"/>
        <v>0.43085490227664991</v>
      </c>
      <c r="H167" s="62">
        <v>25.35</v>
      </c>
      <c r="I167" s="64">
        <f t="shared" si="1"/>
        <v>-0.59858239031304616</v>
      </c>
      <c r="J167" s="62">
        <v>50.4</v>
      </c>
      <c r="K167" s="64">
        <f t="shared" si="2"/>
        <v>-0.17714154558395603</v>
      </c>
      <c r="L167" s="62">
        <v>16.05</v>
      </c>
      <c r="M167" s="64">
        <f t="shared" si="3"/>
        <v>0.17031476276824886</v>
      </c>
      <c r="N167" s="62">
        <v>208.89999999999998</v>
      </c>
      <c r="O167" s="64">
        <f t="shared" si="4"/>
        <v>0.67540450182054723</v>
      </c>
      <c r="P167" s="62">
        <v>50.849999999999994</v>
      </c>
      <c r="Q167" s="64">
        <f t="shared" si="5"/>
        <v>-0.53181183562060397</v>
      </c>
      <c r="R167" s="62">
        <v>41.75</v>
      </c>
      <c r="S167" s="64">
        <f t="shared" si="6"/>
        <v>-0.60444195653469479</v>
      </c>
      <c r="T167" s="62">
        <v>27.25</v>
      </c>
      <c r="U167" s="64">
        <f t="shared" si="7"/>
        <v>-0.46278786186482657</v>
      </c>
      <c r="V167" s="97">
        <v>0.11967448539971279</v>
      </c>
      <c r="W167" s="62">
        <v>16.324999999999999</v>
      </c>
      <c r="X167" s="74">
        <f t="shared" si="8"/>
        <v>0</v>
      </c>
      <c r="Y167" s="75">
        <f t="shared" si="9"/>
        <v>0</v>
      </c>
      <c r="Z167" s="75">
        <f t="shared" si="10"/>
        <v>0</v>
      </c>
      <c r="AA167" s="75">
        <f t="shared" si="11"/>
        <v>0</v>
      </c>
      <c r="AB167" s="75">
        <f t="shared" si="12"/>
        <v>0</v>
      </c>
      <c r="AC167" s="75">
        <f t="shared" si="13"/>
        <v>0</v>
      </c>
      <c r="AD167" s="75">
        <f t="shared" si="14"/>
        <v>0</v>
      </c>
      <c r="AE167" s="75">
        <f t="shared" si="15"/>
        <v>0</v>
      </c>
      <c r="AF167" s="75">
        <f t="shared" ref="AF167:AG167" si="179">IF(V$3="Yes",V167*V$4,0)</f>
        <v>0</v>
      </c>
      <c r="AG167" s="76">
        <f t="shared" si="179"/>
        <v>0</v>
      </c>
      <c r="AH167" s="77">
        <f t="shared" si="17"/>
        <v>0</v>
      </c>
      <c r="AI167" s="78">
        <f t="shared" si="18"/>
        <v>0</v>
      </c>
      <c r="AJ167" s="73">
        <f t="shared" si="19"/>
        <v>-0.28451966988287913</v>
      </c>
    </row>
    <row r="168" spans="1:36" ht="15" x14ac:dyDescent="0.25">
      <c r="A168" s="38" t="s">
        <v>294</v>
      </c>
      <c r="B168" s="62" t="s">
        <v>34</v>
      </c>
      <c r="C168" s="62" t="s">
        <v>181</v>
      </c>
      <c r="D168" s="62"/>
      <c r="E168" s="63">
        <v>84</v>
      </c>
      <c r="F168" s="62">
        <v>13.75</v>
      </c>
      <c r="G168" s="64">
        <f t="shared" si="0"/>
        <v>-0.6327110482855639</v>
      </c>
      <c r="H168" s="62">
        <v>35.25</v>
      </c>
      <c r="I168" s="64">
        <f t="shared" si="1"/>
        <v>0.10358909274732876</v>
      </c>
      <c r="J168" s="62">
        <v>49</v>
      </c>
      <c r="K168" s="64">
        <f t="shared" si="2"/>
        <v>-0.2418466462076467</v>
      </c>
      <c r="L168" s="62">
        <v>8</v>
      </c>
      <c r="M168" s="64">
        <f t="shared" si="3"/>
        <v>-0.59908163709867113</v>
      </c>
      <c r="N168" s="62">
        <v>173.1</v>
      </c>
      <c r="O168" s="64">
        <f t="shared" si="4"/>
        <v>1.6413845689551572E-2</v>
      </c>
      <c r="P168" s="62">
        <v>36.1</v>
      </c>
      <c r="Q168" s="64">
        <f t="shared" si="5"/>
        <v>-0.77674668906856836</v>
      </c>
      <c r="R168" s="62">
        <v>147.65</v>
      </c>
      <c r="S168" s="64">
        <f t="shared" si="6"/>
        <v>1.8296886461745765</v>
      </c>
      <c r="T168" s="62">
        <v>33.5</v>
      </c>
      <c r="U168" s="64">
        <f t="shared" si="7"/>
        <v>-0.16321488312215707</v>
      </c>
      <c r="V168" s="97">
        <v>7.9433853264009244E-2</v>
      </c>
      <c r="W168" s="62">
        <v>24.4</v>
      </c>
      <c r="X168" s="74">
        <f t="shared" si="8"/>
        <v>0</v>
      </c>
      <c r="Y168" s="75">
        <f t="shared" si="9"/>
        <v>0</v>
      </c>
      <c r="Z168" s="75">
        <f t="shared" si="10"/>
        <v>0</v>
      </c>
      <c r="AA168" s="75">
        <f t="shared" si="11"/>
        <v>0</v>
      </c>
      <c r="AB168" s="75">
        <f t="shared" si="12"/>
        <v>0</v>
      </c>
      <c r="AC168" s="75">
        <f t="shared" si="13"/>
        <v>0</v>
      </c>
      <c r="AD168" s="75">
        <f t="shared" si="14"/>
        <v>0</v>
      </c>
      <c r="AE168" s="75">
        <f t="shared" si="15"/>
        <v>0</v>
      </c>
      <c r="AF168" s="75">
        <f t="shared" ref="AF168:AG168" si="180">IF(V$3="Yes",V168*V$4,0)</f>
        <v>0</v>
      </c>
      <c r="AG168" s="76">
        <f t="shared" si="180"/>
        <v>0</v>
      </c>
      <c r="AH168" s="77">
        <f t="shared" si="17"/>
        <v>0</v>
      </c>
      <c r="AI168" s="78">
        <f t="shared" si="18"/>
        <v>0</v>
      </c>
      <c r="AJ168" s="73">
        <f t="shared" si="19"/>
        <v>-0.28732125409037113</v>
      </c>
    </row>
    <row r="169" spans="1:36" ht="15" x14ac:dyDescent="0.25">
      <c r="A169" s="38" t="s">
        <v>304</v>
      </c>
      <c r="B169" s="62" t="s">
        <v>61</v>
      </c>
      <c r="C169" s="62" t="s">
        <v>181</v>
      </c>
      <c r="D169" s="62"/>
      <c r="E169" s="63">
        <v>84</v>
      </c>
      <c r="F169" s="62">
        <v>13.350000000000001</v>
      </c>
      <c r="G169" s="64">
        <f t="shared" si="0"/>
        <v>-0.67052672652777578</v>
      </c>
      <c r="H169" s="62">
        <v>34.450000000000003</v>
      </c>
      <c r="I169" s="64">
        <f t="shared" si="1"/>
        <v>4.6847962803056226E-2</v>
      </c>
      <c r="J169" s="62">
        <v>47.8</v>
      </c>
      <c r="K169" s="64">
        <f t="shared" si="2"/>
        <v>-0.2973081610279536</v>
      </c>
      <c r="L169" s="62">
        <v>16.7</v>
      </c>
      <c r="M169" s="64">
        <f t="shared" si="3"/>
        <v>0.23243993791278242</v>
      </c>
      <c r="N169" s="62">
        <v>138.85</v>
      </c>
      <c r="O169" s="64">
        <f t="shared" si="4"/>
        <v>-0.61404509208940361</v>
      </c>
      <c r="P169" s="62">
        <v>68.5</v>
      </c>
      <c r="Q169" s="64">
        <f t="shared" si="5"/>
        <v>-0.23872029912185302</v>
      </c>
      <c r="R169" s="62">
        <v>113.80000000000001</v>
      </c>
      <c r="S169" s="64">
        <f t="shared" si="6"/>
        <v>1.0516402901622175</v>
      </c>
      <c r="T169" s="62">
        <v>47.25</v>
      </c>
      <c r="U169" s="64">
        <f t="shared" si="7"/>
        <v>0.49584567011171549</v>
      </c>
      <c r="V169" s="97">
        <v>9.6146921137918631E-2</v>
      </c>
      <c r="W169" s="62">
        <v>24.375</v>
      </c>
      <c r="X169" s="74">
        <f t="shared" si="8"/>
        <v>0</v>
      </c>
      <c r="Y169" s="75">
        <f t="shared" si="9"/>
        <v>0</v>
      </c>
      <c r="Z169" s="75">
        <f t="shared" si="10"/>
        <v>0</v>
      </c>
      <c r="AA169" s="75">
        <f t="shared" si="11"/>
        <v>0</v>
      </c>
      <c r="AB169" s="75">
        <f t="shared" si="12"/>
        <v>0</v>
      </c>
      <c r="AC169" s="75">
        <f t="shared" si="13"/>
        <v>0</v>
      </c>
      <c r="AD169" s="75">
        <f t="shared" si="14"/>
        <v>0</v>
      </c>
      <c r="AE169" s="75">
        <f t="shared" si="15"/>
        <v>0</v>
      </c>
      <c r="AF169" s="75">
        <f t="shared" ref="AF169:AG169" si="181">IF(V$3="Yes",V169*V$4,0)</f>
        <v>0</v>
      </c>
      <c r="AG169" s="76">
        <f t="shared" si="181"/>
        <v>0</v>
      </c>
      <c r="AH169" s="77">
        <f t="shared" si="17"/>
        <v>0</v>
      </c>
      <c r="AI169" s="78">
        <f t="shared" si="18"/>
        <v>0</v>
      </c>
      <c r="AJ169" s="73">
        <f t="shared" si="19"/>
        <v>-0.31746460482651195</v>
      </c>
    </row>
    <row r="170" spans="1:36" ht="15" x14ac:dyDescent="0.25">
      <c r="A170" s="38" t="s">
        <v>363</v>
      </c>
      <c r="B170" s="62" t="s">
        <v>34</v>
      </c>
      <c r="C170" s="62" t="s">
        <v>183</v>
      </c>
      <c r="D170" s="62"/>
      <c r="E170" s="63">
        <v>84</v>
      </c>
      <c r="F170" s="62">
        <v>22.25</v>
      </c>
      <c r="G170" s="64">
        <f t="shared" si="0"/>
        <v>0.17087211436144206</v>
      </c>
      <c r="H170" s="62">
        <v>22.95</v>
      </c>
      <c r="I170" s="64">
        <f t="shared" si="1"/>
        <v>-0.76880578014586487</v>
      </c>
      <c r="J170" s="62">
        <v>45.2</v>
      </c>
      <c r="K170" s="64">
        <f t="shared" si="2"/>
        <v>-0.41747477647195047</v>
      </c>
      <c r="L170" s="62">
        <v>5.35</v>
      </c>
      <c r="M170" s="64">
        <f t="shared" si="3"/>
        <v>-0.85236119730330928</v>
      </c>
      <c r="N170" s="62">
        <v>194.2</v>
      </c>
      <c r="O170" s="64">
        <f t="shared" si="4"/>
        <v>0.40481336648184235</v>
      </c>
      <c r="P170" s="62">
        <v>154.89999999999998</v>
      </c>
      <c r="Q170" s="64">
        <f t="shared" si="5"/>
        <v>1.1960167407360545</v>
      </c>
      <c r="R170" s="62">
        <v>54.05</v>
      </c>
      <c r="S170" s="64">
        <f t="shared" si="6"/>
        <v>-0.32172423780642262</v>
      </c>
      <c r="T170" s="62">
        <v>52</v>
      </c>
      <c r="U170" s="64">
        <f t="shared" si="7"/>
        <v>0.72352113395614448</v>
      </c>
      <c r="V170" s="97">
        <v>0.11457260556127705</v>
      </c>
      <c r="W170" s="62">
        <v>17.024999999999999</v>
      </c>
      <c r="X170" s="74">
        <f t="shared" si="8"/>
        <v>0</v>
      </c>
      <c r="Y170" s="75">
        <f t="shared" si="9"/>
        <v>0</v>
      </c>
      <c r="Z170" s="75">
        <f t="shared" si="10"/>
        <v>0</v>
      </c>
      <c r="AA170" s="75">
        <f t="shared" si="11"/>
        <v>0</v>
      </c>
      <c r="AB170" s="75">
        <f t="shared" si="12"/>
        <v>0</v>
      </c>
      <c r="AC170" s="75">
        <f t="shared" si="13"/>
        <v>0</v>
      </c>
      <c r="AD170" s="75">
        <f t="shared" si="14"/>
        <v>0</v>
      </c>
      <c r="AE170" s="75">
        <f t="shared" si="15"/>
        <v>0</v>
      </c>
      <c r="AF170" s="75">
        <f t="shared" ref="AF170:AG170" si="182">IF(V$3="Yes",V170*V$4,0)</f>
        <v>0</v>
      </c>
      <c r="AG170" s="76">
        <f t="shared" si="182"/>
        <v>0</v>
      </c>
      <c r="AH170" s="77">
        <f t="shared" si="17"/>
        <v>0</v>
      </c>
      <c r="AI170" s="78">
        <f t="shared" si="18"/>
        <v>0</v>
      </c>
      <c r="AJ170" s="73">
        <f t="shared" si="19"/>
        <v>-0.3267671522634078</v>
      </c>
    </row>
    <row r="171" spans="1:36" ht="15" x14ac:dyDescent="0.25">
      <c r="A171" s="38" t="s">
        <v>398</v>
      </c>
      <c r="B171" s="62" t="s">
        <v>79</v>
      </c>
      <c r="C171" s="62" t="s">
        <v>153</v>
      </c>
      <c r="D171" s="62"/>
      <c r="E171" s="63">
        <v>84</v>
      </c>
      <c r="F171" s="62">
        <v>23</v>
      </c>
      <c r="G171" s="64">
        <f t="shared" si="0"/>
        <v>0.24177651106559003</v>
      </c>
      <c r="H171" s="62">
        <v>29.05</v>
      </c>
      <c r="I171" s="64">
        <f t="shared" si="1"/>
        <v>-0.33615466432078484</v>
      </c>
      <c r="J171" s="62">
        <v>52.05</v>
      </c>
      <c r="K171" s="64">
        <f t="shared" si="2"/>
        <v>-0.10088196270603408</v>
      </c>
      <c r="L171" s="62">
        <v>18.95</v>
      </c>
      <c r="M171" s="64">
        <f t="shared" si="3"/>
        <v>0.44748862110539989</v>
      </c>
      <c r="N171" s="62">
        <v>164.39999999999998</v>
      </c>
      <c r="O171" s="64">
        <f t="shared" si="4"/>
        <v>-0.14373192828641648</v>
      </c>
      <c r="P171" s="62">
        <v>68.8</v>
      </c>
      <c r="Q171" s="64">
        <f t="shared" si="5"/>
        <v>-0.23373857328901304</v>
      </c>
      <c r="R171" s="62">
        <v>47.900000000000006</v>
      </c>
      <c r="S171" s="64">
        <f t="shared" si="6"/>
        <v>-0.46308309717055857</v>
      </c>
      <c r="T171" s="62">
        <v>25.75</v>
      </c>
      <c r="U171" s="64">
        <f t="shared" si="7"/>
        <v>-0.53468537676306727</v>
      </c>
      <c r="V171" s="97">
        <v>0.13990267639902679</v>
      </c>
      <c r="W171" s="62">
        <v>16.95</v>
      </c>
      <c r="X171" s="74">
        <f t="shared" si="8"/>
        <v>0</v>
      </c>
      <c r="Y171" s="75">
        <f t="shared" si="9"/>
        <v>0</v>
      </c>
      <c r="Z171" s="75">
        <f t="shared" si="10"/>
        <v>0</v>
      </c>
      <c r="AA171" s="75">
        <f t="shared" si="11"/>
        <v>0</v>
      </c>
      <c r="AB171" s="75">
        <f t="shared" si="12"/>
        <v>0</v>
      </c>
      <c r="AC171" s="75">
        <f t="shared" si="13"/>
        <v>0</v>
      </c>
      <c r="AD171" s="75">
        <f t="shared" si="14"/>
        <v>0</v>
      </c>
      <c r="AE171" s="75">
        <f t="shared" si="15"/>
        <v>0</v>
      </c>
      <c r="AF171" s="75">
        <f t="shared" ref="AF171:AG171" si="183">IF(V$3="Yes",V171*V$4,0)</f>
        <v>0</v>
      </c>
      <c r="AG171" s="76">
        <f t="shared" si="183"/>
        <v>0</v>
      </c>
      <c r="AH171" s="77">
        <f t="shared" si="17"/>
        <v>0</v>
      </c>
      <c r="AI171" s="78">
        <f t="shared" si="18"/>
        <v>0</v>
      </c>
      <c r="AJ171" s="73">
        <f t="shared" si="19"/>
        <v>-0.34883445063272678</v>
      </c>
    </row>
    <row r="172" spans="1:36" ht="15" x14ac:dyDescent="0.25">
      <c r="A172" s="38" t="s">
        <v>359</v>
      </c>
      <c r="B172" s="62" t="s">
        <v>47</v>
      </c>
      <c r="C172" s="62" t="s">
        <v>183</v>
      </c>
      <c r="D172" s="62"/>
      <c r="E172" s="63">
        <v>84</v>
      </c>
      <c r="F172" s="62">
        <v>20.5</v>
      </c>
      <c r="G172" s="64">
        <f t="shared" si="0"/>
        <v>5.4285220517644823E-3</v>
      </c>
      <c r="H172" s="62">
        <v>39</v>
      </c>
      <c r="I172" s="64">
        <f t="shared" si="1"/>
        <v>0.36956313936110718</v>
      </c>
      <c r="J172" s="62">
        <v>59.45</v>
      </c>
      <c r="K172" s="64">
        <f t="shared" si="2"/>
        <v>0.24113071201918962</v>
      </c>
      <c r="L172" s="62">
        <v>15.450000000000001</v>
      </c>
      <c r="M172" s="64">
        <f t="shared" si="3"/>
        <v>0.11296844725021761</v>
      </c>
      <c r="N172" s="62">
        <v>160.19999999999999</v>
      </c>
      <c r="O172" s="64">
        <f t="shared" si="4"/>
        <v>-0.22104368124033208</v>
      </c>
      <c r="P172" s="62">
        <v>50.45</v>
      </c>
      <c r="Q172" s="64">
        <f t="shared" si="5"/>
        <v>-0.53845413673105702</v>
      </c>
      <c r="R172" s="62">
        <v>60.400000000000006</v>
      </c>
      <c r="S172" s="64">
        <f t="shared" si="6"/>
        <v>-0.1757683423654037</v>
      </c>
      <c r="T172" s="62">
        <v>22</v>
      </c>
      <c r="U172" s="64">
        <f t="shared" si="7"/>
        <v>-0.71442916400866885</v>
      </c>
      <c r="V172" s="97">
        <v>0.12796504369538078</v>
      </c>
      <c r="W172" s="62">
        <v>19.149999999999999</v>
      </c>
      <c r="X172" s="74">
        <f t="shared" si="8"/>
        <v>0</v>
      </c>
      <c r="Y172" s="75">
        <f t="shared" si="9"/>
        <v>0</v>
      </c>
      <c r="Z172" s="75">
        <f t="shared" si="10"/>
        <v>0</v>
      </c>
      <c r="AA172" s="75">
        <f t="shared" si="11"/>
        <v>0</v>
      </c>
      <c r="AB172" s="75">
        <f t="shared" si="12"/>
        <v>0</v>
      </c>
      <c r="AC172" s="75">
        <f t="shared" si="13"/>
        <v>0</v>
      </c>
      <c r="AD172" s="75">
        <f t="shared" si="14"/>
        <v>0</v>
      </c>
      <c r="AE172" s="75">
        <f t="shared" si="15"/>
        <v>0</v>
      </c>
      <c r="AF172" s="75">
        <f t="shared" ref="AF172:AG172" si="184">IF(V$3="Yes",V172*V$4,0)</f>
        <v>0</v>
      </c>
      <c r="AG172" s="76">
        <f t="shared" si="184"/>
        <v>0</v>
      </c>
      <c r="AH172" s="77">
        <f t="shared" si="17"/>
        <v>0</v>
      </c>
      <c r="AI172" s="78">
        <f t="shared" si="18"/>
        <v>0</v>
      </c>
      <c r="AJ172" s="73">
        <f t="shared" si="19"/>
        <v>-0.36404410683385924</v>
      </c>
    </row>
    <row r="173" spans="1:36" ht="15" x14ac:dyDescent="0.25">
      <c r="A173" s="38" t="s">
        <v>315</v>
      </c>
      <c r="B173" s="62" t="s">
        <v>70</v>
      </c>
      <c r="C173" s="62" t="s">
        <v>181</v>
      </c>
      <c r="D173" s="62"/>
      <c r="E173" s="63">
        <v>84</v>
      </c>
      <c r="F173" s="62">
        <v>8.1999999999999993</v>
      </c>
      <c r="G173" s="64">
        <f t="shared" si="0"/>
        <v>-1.1574035838962562</v>
      </c>
      <c r="H173" s="62">
        <v>20.05</v>
      </c>
      <c r="I173" s="64">
        <f t="shared" si="1"/>
        <v>-0.9744923761938532</v>
      </c>
      <c r="J173" s="62">
        <v>28.25</v>
      </c>
      <c r="K173" s="64">
        <f t="shared" si="2"/>
        <v>-1.200868673308781</v>
      </c>
      <c r="L173" s="62">
        <v>1.1499999999999999</v>
      </c>
      <c r="M173" s="64">
        <f t="shared" si="3"/>
        <v>-1.2537854059295284</v>
      </c>
      <c r="N173" s="62">
        <v>171.95</v>
      </c>
      <c r="O173" s="64">
        <f t="shared" si="4"/>
        <v>-4.7548485716392159E-3</v>
      </c>
      <c r="P173" s="62">
        <v>160.94999999999999</v>
      </c>
      <c r="Q173" s="64">
        <f t="shared" si="5"/>
        <v>1.2964815450316605</v>
      </c>
      <c r="R173" s="62">
        <v>168.89999999999998</v>
      </c>
      <c r="S173" s="64">
        <f t="shared" si="6"/>
        <v>2.3181237293433385</v>
      </c>
      <c r="T173" s="62">
        <v>84.800000000000011</v>
      </c>
      <c r="U173" s="64">
        <f t="shared" si="7"/>
        <v>2.2956801263976745</v>
      </c>
      <c r="V173" s="97">
        <v>4.7688281477173598E-2</v>
      </c>
      <c r="W173" s="62">
        <v>22.125</v>
      </c>
      <c r="X173" s="74">
        <f t="shared" si="8"/>
        <v>0</v>
      </c>
      <c r="Y173" s="75">
        <f t="shared" si="9"/>
        <v>0</v>
      </c>
      <c r="Z173" s="75">
        <f t="shared" si="10"/>
        <v>0</v>
      </c>
      <c r="AA173" s="75">
        <f t="shared" si="11"/>
        <v>0</v>
      </c>
      <c r="AB173" s="75">
        <f t="shared" si="12"/>
        <v>0</v>
      </c>
      <c r="AC173" s="75">
        <f t="shared" si="13"/>
        <v>0</v>
      </c>
      <c r="AD173" s="75">
        <f t="shared" si="14"/>
        <v>0</v>
      </c>
      <c r="AE173" s="75">
        <f t="shared" si="15"/>
        <v>0</v>
      </c>
      <c r="AF173" s="75">
        <f t="shared" ref="AF173:AG173" si="185">IF(V$3="Yes",V173*V$4,0)</f>
        <v>0</v>
      </c>
      <c r="AG173" s="76">
        <f t="shared" si="185"/>
        <v>0</v>
      </c>
      <c r="AH173" s="77">
        <f t="shared" si="17"/>
        <v>0</v>
      </c>
      <c r="AI173" s="78">
        <f t="shared" si="18"/>
        <v>0</v>
      </c>
      <c r="AJ173" s="73">
        <f t="shared" si="19"/>
        <v>-0.37841036663635652</v>
      </c>
    </row>
    <row r="174" spans="1:36" ht="15" x14ac:dyDescent="0.25">
      <c r="A174" s="38" t="s">
        <v>374</v>
      </c>
      <c r="B174" s="62" t="s">
        <v>77</v>
      </c>
      <c r="C174" s="62" t="s">
        <v>179</v>
      </c>
      <c r="D174" s="62"/>
      <c r="E174" s="63">
        <v>84</v>
      </c>
      <c r="F174" s="62">
        <v>25.049999999999997</v>
      </c>
      <c r="G174" s="64">
        <f t="shared" si="0"/>
        <v>0.43558186205692578</v>
      </c>
      <c r="H174" s="62">
        <v>31.95</v>
      </c>
      <c r="I174" s="64">
        <f t="shared" si="1"/>
        <v>-0.13046806827279631</v>
      </c>
      <c r="J174" s="62">
        <v>57</v>
      </c>
      <c r="K174" s="64">
        <f t="shared" si="2"/>
        <v>0.12789678592773043</v>
      </c>
      <c r="L174" s="62">
        <v>16.7</v>
      </c>
      <c r="M174" s="64">
        <f t="shared" si="3"/>
        <v>0.23243993791278242</v>
      </c>
      <c r="N174" s="62">
        <v>178.2</v>
      </c>
      <c r="O174" s="64">
        <f t="shared" si="4"/>
        <v>0.11029240284787831</v>
      </c>
      <c r="P174" s="62">
        <v>47.25</v>
      </c>
      <c r="Q174" s="64">
        <f t="shared" si="5"/>
        <v>-0.59159254561468333</v>
      </c>
      <c r="R174" s="62">
        <v>40.349999999999994</v>
      </c>
      <c r="S174" s="64">
        <f t="shared" si="6"/>
        <v>-0.63662120907287223</v>
      </c>
      <c r="T174" s="62">
        <v>29.05</v>
      </c>
      <c r="U174" s="64">
        <f t="shared" si="7"/>
        <v>-0.37651084398693785</v>
      </c>
      <c r="V174" s="97">
        <v>0.14057239057239057</v>
      </c>
      <c r="W174" s="62">
        <v>18.324999999999999</v>
      </c>
      <c r="X174" s="74">
        <f t="shared" si="8"/>
        <v>0</v>
      </c>
      <c r="Y174" s="75">
        <f t="shared" si="9"/>
        <v>0</v>
      </c>
      <c r="Z174" s="75">
        <f t="shared" si="10"/>
        <v>0</v>
      </c>
      <c r="AA174" s="75">
        <f t="shared" si="11"/>
        <v>0</v>
      </c>
      <c r="AB174" s="75">
        <f t="shared" si="12"/>
        <v>0</v>
      </c>
      <c r="AC174" s="75">
        <f t="shared" si="13"/>
        <v>0</v>
      </c>
      <c r="AD174" s="75">
        <f t="shared" si="14"/>
        <v>0</v>
      </c>
      <c r="AE174" s="75">
        <f t="shared" si="15"/>
        <v>0</v>
      </c>
      <c r="AF174" s="75">
        <f t="shared" ref="AF174:AG174" si="186">IF(V$3="Yes",V174*V$4,0)</f>
        <v>0</v>
      </c>
      <c r="AG174" s="76">
        <f t="shared" si="186"/>
        <v>0</v>
      </c>
      <c r="AH174" s="77">
        <f t="shared" si="17"/>
        <v>0</v>
      </c>
      <c r="AI174" s="78">
        <f t="shared" si="18"/>
        <v>0</v>
      </c>
      <c r="AJ174" s="73">
        <f t="shared" si="19"/>
        <v>-0.39074406467703893</v>
      </c>
    </row>
    <row r="175" spans="1:36" ht="15" x14ac:dyDescent="0.25">
      <c r="A175" s="38" t="s">
        <v>428</v>
      </c>
      <c r="B175" s="62" t="s">
        <v>21</v>
      </c>
      <c r="C175" s="62" t="s">
        <v>186</v>
      </c>
      <c r="D175" s="62"/>
      <c r="E175" s="63">
        <v>84</v>
      </c>
      <c r="F175" s="62">
        <v>21.65</v>
      </c>
      <c r="G175" s="64">
        <f t="shared" si="0"/>
        <v>0.11414859699812369</v>
      </c>
      <c r="H175" s="62">
        <v>12.8</v>
      </c>
      <c r="I175" s="64">
        <f t="shared" si="1"/>
        <v>-1.4887088663138248</v>
      </c>
      <c r="J175" s="62">
        <v>34.450000000000003</v>
      </c>
      <c r="K175" s="64">
        <f t="shared" si="2"/>
        <v>-0.9143175134038638</v>
      </c>
      <c r="L175" s="62">
        <v>5.85</v>
      </c>
      <c r="M175" s="64">
        <f t="shared" si="3"/>
        <v>-0.80457260103828332</v>
      </c>
      <c r="N175" s="62">
        <v>168.7</v>
      </c>
      <c r="O175" s="64">
        <f t="shared" si="4"/>
        <v>-6.4579419309788069E-2</v>
      </c>
      <c r="P175" s="62">
        <v>235.10000000000002</v>
      </c>
      <c r="Q175" s="64">
        <f t="shared" si="5"/>
        <v>2.5277981133819374</v>
      </c>
      <c r="R175" s="62">
        <v>50.45</v>
      </c>
      <c r="S175" s="64">
        <f t="shared" si="6"/>
        <v>-0.40447088719030683</v>
      </c>
      <c r="T175" s="62">
        <v>21.9</v>
      </c>
      <c r="U175" s="64">
        <f t="shared" si="7"/>
        <v>-0.71922233166855176</v>
      </c>
      <c r="V175" s="97">
        <v>0.12833432128037936</v>
      </c>
      <c r="W175" s="62">
        <v>15.975</v>
      </c>
      <c r="X175" s="74">
        <f t="shared" si="8"/>
        <v>0</v>
      </c>
      <c r="Y175" s="75">
        <f t="shared" si="9"/>
        <v>0</v>
      </c>
      <c r="Z175" s="75">
        <f t="shared" si="10"/>
        <v>0</v>
      </c>
      <c r="AA175" s="75">
        <f t="shared" si="11"/>
        <v>0</v>
      </c>
      <c r="AB175" s="75">
        <f t="shared" si="12"/>
        <v>0</v>
      </c>
      <c r="AC175" s="75">
        <f t="shared" si="13"/>
        <v>0</v>
      </c>
      <c r="AD175" s="75">
        <f t="shared" si="14"/>
        <v>0</v>
      </c>
      <c r="AE175" s="75">
        <f t="shared" si="15"/>
        <v>0</v>
      </c>
      <c r="AF175" s="75">
        <f t="shared" ref="AF175:AG175" si="187">IF(V$3="Yes",V175*V$4,0)</f>
        <v>0</v>
      </c>
      <c r="AG175" s="76">
        <f t="shared" si="187"/>
        <v>0</v>
      </c>
      <c r="AH175" s="77">
        <f t="shared" si="17"/>
        <v>0</v>
      </c>
      <c r="AI175" s="78">
        <f t="shared" si="18"/>
        <v>0</v>
      </c>
      <c r="AJ175" s="73">
        <f t="shared" si="19"/>
        <v>-0.40176018649532125</v>
      </c>
    </row>
    <row r="176" spans="1:36" ht="15" x14ac:dyDescent="0.25">
      <c r="A176" s="38" t="s">
        <v>354</v>
      </c>
      <c r="B176" s="62" t="s">
        <v>43</v>
      </c>
      <c r="C176" s="62" t="s">
        <v>191</v>
      </c>
      <c r="D176" s="62"/>
      <c r="E176" s="63">
        <v>84</v>
      </c>
      <c r="F176" s="62">
        <v>27.75</v>
      </c>
      <c r="G176" s="64">
        <f t="shared" si="0"/>
        <v>0.69083769019185781</v>
      </c>
      <c r="H176" s="62">
        <v>27.9</v>
      </c>
      <c r="I176" s="64">
        <f t="shared" si="1"/>
        <v>-0.41772003861567714</v>
      </c>
      <c r="J176" s="62">
        <v>55.7</v>
      </c>
      <c r="K176" s="64">
        <f t="shared" si="2"/>
        <v>6.7813478205731983E-2</v>
      </c>
      <c r="L176" s="62">
        <v>10.100000000000001</v>
      </c>
      <c r="M176" s="64">
        <f t="shared" si="3"/>
        <v>-0.39836953278556148</v>
      </c>
      <c r="N176" s="62">
        <v>207.39999999999998</v>
      </c>
      <c r="O176" s="64">
        <f t="shared" si="4"/>
        <v>0.64779316147986343</v>
      </c>
      <c r="P176" s="62">
        <v>72.650000000000006</v>
      </c>
      <c r="Q176" s="64">
        <f t="shared" si="5"/>
        <v>-0.16980642510090013</v>
      </c>
      <c r="R176" s="62">
        <v>26.15</v>
      </c>
      <c r="S176" s="64">
        <f t="shared" si="6"/>
        <v>-0.96301077053152795</v>
      </c>
      <c r="T176" s="62">
        <v>37.75</v>
      </c>
      <c r="U176" s="64">
        <f t="shared" si="7"/>
        <v>4.0494742422857888E-2</v>
      </c>
      <c r="V176" s="97">
        <v>0.13379942140790743</v>
      </c>
      <c r="W176" s="62">
        <v>16.425000000000001</v>
      </c>
      <c r="X176" s="74">
        <f t="shared" si="8"/>
        <v>0</v>
      </c>
      <c r="Y176" s="75">
        <f t="shared" si="9"/>
        <v>0</v>
      </c>
      <c r="Z176" s="75">
        <f t="shared" si="10"/>
        <v>0</v>
      </c>
      <c r="AA176" s="75">
        <f t="shared" si="11"/>
        <v>0</v>
      </c>
      <c r="AB176" s="75">
        <f t="shared" si="12"/>
        <v>0</v>
      </c>
      <c r="AC176" s="75">
        <f t="shared" si="13"/>
        <v>0</v>
      </c>
      <c r="AD176" s="75">
        <f t="shared" si="14"/>
        <v>0</v>
      </c>
      <c r="AE176" s="75">
        <f t="shared" si="15"/>
        <v>0</v>
      </c>
      <c r="AF176" s="75">
        <f t="shared" ref="AF176:AG176" si="188">IF(V$3="Yes",V176*V$4,0)</f>
        <v>0</v>
      </c>
      <c r="AG176" s="76">
        <f t="shared" si="188"/>
        <v>0</v>
      </c>
      <c r="AH176" s="77">
        <f t="shared" si="17"/>
        <v>0</v>
      </c>
      <c r="AI176" s="78">
        <f t="shared" si="18"/>
        <v>0</v>
      </c>
      <c r="AJ176" s="73">
        <f t="shared" si="19"/>
        <v>-0.46774738005807293</v>
      </c>
    </row>
    <row r="177" spans="1:36" ht="15" x14ac:dyDescent="0.25">
      <c r="A177" s="38" t="s">
        <v>287</v>
      </c>
      <c r="B177" s="62" t="s">
        <v>28</v>
      </c>
      <c r="C177" s="62" t="s">
        <v>181</v>
      </c>
      <c r="D177" s="62"/>
      <c r="E177" s="63">
        <v>84</v>
      </c>
      <c r="F177" s="62">
        <v>13.8</v>
      </c>
      <c r="G177" s="64">
        <f t="shared" si="0"/>
        <v>-0.62798408850528731</v>
      </c>
      <c r="H177" s="62">
        <v>31.8</v>
      </c>
      <c r="I177" s="64">
        <f t="shared" si="1"/>
        <v>-0.14110703013734752</v>
      </c>
      <c r="J177" s="62">
        <v>45.599999999999994</v>
      </c>
      <c r="K177" s="64">
        <f t="shared" si="2"/>
        <v>-0.39898760486518214</v>
      </c>
      <c r="L177" s="62">
        <v>9.25</v>
      </c>
      <c r="M177" s="64">
        <f t="shared" si="3"/>
        <v>-0.47961014643610589</v>
      </c>
      <c r="N177" s="62">
        <v>147.05000000000001</v>
      </c>
      <c r="O177" s="64">
        <f t="shared" si="4"/>
        <v>-0.46310309822699591</v>
      </c>
      <c r="P177" s="62">
        <v>41.150000000000006</v>
      </c>
      <c r="Q177" s="64">
        <f t="shared" si="5"/>
        <v>-0.69288763754909566</v>
      </c>
      <c r="R177" s="62">
        <v>163.65</v>
      </c>
      <c r="S177" s="64">
        <f t="shared" si="6"/>
        <v>2.1974515323251747</v>
      </c>
      <c r="T177" s="62">
        <v>27.55</v>
      </c>
      <c r="U177" s="64">
        <f t="shared" si="7"/>
        <v>-0.44840835888517855</v>
      </c>
      <c r="V177" s="97">
        <v>9.3845630737844271E-2</v>
      </c>
      <c r="W177" s="62">
        <v>23.175000000000001</v>
      </c>
      <c r="X177" s="74">
        <f t="shared" si="8"/>
        <v>0</v>
      </c>
      <c r="Y177" s="75">
        <f t="shared" si="9"/>
        <v>0</v>
      </c>
      <c r="Z177" s="75">
        <f t="shared" si="10"/>
        <v>0</v>
      </c>
      <c r="AA177" s="75">
        <f t="shared" si="11"/>
        <v>0</v>
      </c>
      <c r="AB177" s="75">
        <f t="shared" si="12"/>
        <v>0</v>
      </c>
      <c r="AC177" s="75">
        <f t="shared" si="13"/>
        <v>0</v>
      </c>
      <c r="AD177" s="75">
        <f t="shared" si="14"/>
        <v>0</v>
      </c>
      <c r="AE177" s="75">
        <f t="shared" si="15"/>
        <v>0</v>
      </c>
      <c r="AF177" s="75">
        <f t="shared" ref="AF177:AG177" si="189">IF(V$3="Yes",V177*V$4,0)</f>
        <v>0</v>
      </c>
      <c r="AG177" s="76">
        <f t="shared" si="189"/>
        <v>0</v>
      </c>
      <c r="AH177" s="77">
        <f t="shared" si="17"/>
        <v>0</v>
      </c>
      <c r="AI177" s="78">
        <f t="shared" si="18"/>
        <v>0</v>
      </c>
      <c r="AJ177" s="73">
        <f t="shared" si="19"/>
        <v>-0.46845628150140461</v>
      </c>
    </row>
    <row r="178" spans="1:36" ht="15" x14ac:dyDescent="0.25">
      <c r="A178" s="38" t="s">
        <v>342</v>
      </c>
      <c r="B178" s="62" t="s">
        <v>39</v>
      </c>
      <c r="C178" s="62" t="s">
        <v>153</v>
      </c>
      <c r="D178" s="62"/>
      <c r="E178" s="63">
        <v>84</v>
      </c>
      <c r="F178" s="62">
        <v>18.450000000000003</v>
      </c>
      <c r="G178" s="64">
        <f t="shared" si="0"/>
        <v>-0.18837682893957228</v>
      </c>
      <c r="H178" s="62">
        <v>37.65</v>
      </c>
      <c r="I178" s="64">
        <f t="shared" si="1"/>
        <v>0.2738124825801469</v>
      </c>
      <c r="J178" s="62">
        <v>56.099999999999994</v>
      </c>
      <c r="K178" s="64">
        <f t="shared" si="2"/>
        <v>8.6300649812500269E-2</v>
      </c>
      <c r="L178" s="62">
        <v>13</v>
      </c>
      <c r="M178" s="64">
        <f t="shared" si="3"/>
        <v>-0.12119567444841024</v>
      </c>
      <c r="N178" s="62">
        <v>142.15</v>
      </c>
      <c r="O178" s="64">
        <f t="shared" si="4"/>
        <v>-0.55330014333989808</v>
      </c>
      <c r="P178" s="62">
        <v>108.2</v>
      </c>
      <c r="Q178" s="64">
        <f t="shared" si="5"/>
        <v>0.42052808609063475</v>
      </c>
      <c r="R178" s="62">
        <v>56.5</v>
      </c>
      <c r="S178" s="64">
        <f t="shared" si="6"/>
        <v>-0.26541054586461199</v>
      </c>
      <c r="T178" s="62">
        <v>17.05</v>
      </c>
      <c r="U178" s="64">
        <f t="shared" si="7"/>
        <v>-0.95169096317286317</v>
      </c>
      <c r="V178" s="97">
        <v>0.12979247274006334</v>
      </c>
      <c r="W178" s="62">
        <v>18.2</v>
      </c>
      <c r="X178" s="74">
        <f t="shared" si="8"/>
        <v>0</v>
      </c>
      <c r="Y178" s="75">
        <f t="shared" si="9"/>
        <v>0</v>
      </c>
      <c r="Z178" s="75">
        <f t="shared" si="10"/>
        <v>0</v>
      </c>
      <c r="AA178" s="75">
        <f t="shared" si="11"/>
        <v>0</v>
      </c>
      <c r="AB178" s="75">
        <f t="shared" si="12"/>
        <v>0</v>
      </c>
      <c r="AC178" s="75">
        <f t="shared" si="13"/>
        <v>0</v>
      </c>
      <c r="AD178" s="75">
        <f t="shared" si="14"/>
        <v>0</v>
      </c>
      <c r="AE178" s="75">
        <f t="shared" si="15"/>
        <v>0</v>
      </c>
      <c r="AF178" s="75">
        <f t="shared" ref="AF178:AG178" si="190">IF(V$3="Yes",V178*V$4,0)</f>
        <v>0</v>
      </c>
      <c r="AG178" s="76">
        <f t="shared" si="190"/>
        <v>0</v>
      </c>
      <c r="AH178" s="77">
        <f t="shared" si="17"/>
        <v>0</v>
      </c>
      <c r="AI178" s="78">
        <f t="shared" si="18"/>
        <v>0</v>
      </c>
      <c r="AJ178" s="73">
        <f t="shared" si="19"/>
        <v>-0.48041162828311157</v>
      </c>
    </row>
    <row r="179" spans="1:36" ht="15" x14ac:dyDescent="0.25">
      <c r="A179" s="38" t="s">
        <v>376</v>
      </c>
      <c r="B179" s="62" t="s">
        <v>63</v>
      </c>
      <c r="C179" s="62" t="s">
        <v>186</v>
      </c>
      <c r="D179" s="62"/>
      <c r="E179" s="63">
        <v>84</v>
      </c>
      <c r="F179" s="62">
        <v>24.1</v>
      </c>
      <c r="G179" s="64">
        <f t="shared" si="0"/>
        <v>0.34576962623167307</v>
      </c>
      <c r="H179" s="62">
        <v>37.6</v>
      </c>
      <c r="I179" s="64">
        <f t="shared" si="1"/>
        <v>0.27026616195863035</v>
      </c>
      <c r="J179" s="62">
        <v>61.65</v>
      </c>
      <c r="K179" s="64">
        <f t="shared" si="2"/>
        <v>0.34281015585641789</v>
      </c>
      <c r="L179" s="62">
        <v>17.3</v>
      </c>
      <c r="M179" s="64">
        <f t="shared" si="3"/>
        <v>0.28978625343081404</v>
      </c>
      <c r="N179" s="62">
        <v>183.60000000000002</v>
      </c>
      <c r="O179" s="64">
        <f t="shared" si="4"/>
        <v>0.2096932280743419</v>
      </c>
      <c r="P179" s="62">
        <v>33.049999999999997</v>
      </c>
      <c r="Q179" s="64">
        <f t="shared" si="5"/>
        <v>-0.82739423503577469</v>
      </c>
      <c r="R179" s="62">
        <v>23</v>
      </c>
      <c r="S179" s="64">
        <f t="shared" si="6"/>
        <v>-1.0354140887424268</v>
      </c>
      <c r="T179" s="62">
        <v>57.65</v>
      </c>
      <c r="U179" s="64">
        <f t="shared" si="7"/>
        <v>0.99433510673951742</v>
      </c>
      <c r="V179" s="97">
        <v>0.13126361655773419</v>
      </c>
      <c r="W179" s="62">
        <v>15.75</v>
      </c>
      <c r="X179" s="74">
        <f t="shared" si="8"/>
        <v>0</v>
      </c>
      <c r="Y179" s="75">
        <f t="shared" si="9"/>
        <v>0</v>
      </c>
      <c r="Z179" s="75">
        <f t="shared" si="10"/>
        <v>0</v>
      </c>
      <c r="AA179" s="75">
        <f t="shared" si="11"/>
        <v>0</v>
      </c>
      <c r="AB179" s="75">
        <f t="shared" si="12"/>
        <v>0</v>
      </c>
      <c r="AC179" s="75">
        <f t="shared" si="13"/>
        <v>0</v>
      </c>
      <c r="AD179" s="75">
        <f t="shared" si="14"/>
        <v>0</v>
      </c>
      <c r="AE179" s="75">
        <f t="shared" si="15"/>
        <v>0</v>
      </c>
      <c r="AF179" s="75">
        <f t="shared" ref="AF179:AG179" si="191">IF(V$3="Yes",V179*V$4,0)</f>
        <v>0</v>
      </c>
      <c r="AG179" s="76">
        <f t="shared" si="191"/>
        <v>0</v>
      </c>
      <c r="AH179" s="77">
        <f t="shared" si="17"/>
        <v>0</v>
      </c>
      <c r="AI179" s="78">
        <f t="shared" si="18"/>
        <v>0</v>
      </c>
      <c r="AJ179" s="73">
        <f t="shared" si="19"/>
        <v>-0.49745663373867322</v>
      </c>
    </row>
    <row r="180" spans="1:36" ht="15" x14ac:dyDescent="0.25">
      <c r="A180" s="38" t="s">
        <v>404</v>
      </c>
      <c r="B180" s="62" t="s">
        <v>49</v>
      </c>
      <c r="C180" s="62" t="s">
        <v>153</v>
      </c>
      <c r="D180" s="62"/>
      <c r="E180" s="63">
        <v>84</v>
      </c>
      <c r="F180" s="62">
        <v>22.950000000000003</v>
      </c>
      <c r="G180" s="64">
        <f t="shared" si="0"/>
        <v>0.23704955128531352</v>
      </c>
      <c r="H180" s="62">
        <v>31.35</v>
      </c>
      <c r="I180" s="64">
        <f t="shared" si="1"/>
        <v>-0.17302391573100084</v>
      </c>
      <c r="J180" s="62">
        <v>54.3</v>
      </c>
      <c r="K180" s="64">
        <f t="shared" si="2"/>
        <v>3.1083775820402973E-3</v>
      </c>
      <c r="L180" s="62">
        <v>14.149999999999999</v>
      </c>
      <c r="M180" s="64">
        <f t="shared" si="3"/>
        <v>-1.1281903038850533E-2</v>
      </c>
      <c r="N180" s="62">
        <v>171.8</v>
      </c>
      <c r="O180" s="64">
        <f t="shared" si="4"/>
        <v>-7.515982605707113E-3</v>
      </c>
      <c r="P180" s="62">
        <v>90.699999999999989</v>
      </c>
      <c r="Q180" s="64">
        <f t="shared" si="5"/>
        <v>0.12992741250830372</v>
      </c>
      <c r="R180" s="62">
        <v>35.049999999999997</v>
      </c>
      <c r="S180" s="64">
        <f t="shared" si="6"/>
        <v>-0.75844266511025782</v>
      </c>
      <c r="T180" s="62">
        <v>43.45</v>
      </c>
      <c r="U180" s="64">
        <f t="shared" si="7"/>
        <v>0.3137052990361725</v>
      </c>
      <c r="V180" s="97">
        <v>0.13358556461001164</v>
      </c>
      <c r="W180" s="62">
        <v>16.7</v>
      </c>
      <c r="X180" s="74">
        <f t="shared" si="8"/>
        <v>0</v>
      </c>
      <c r="Y180" s="75">
        <f t="shared" si="9"/>
        <v>0</v>
      </c>
      <c r="Z180" s="75">
        <f t="shared" si="10"/>
        <v>0</v>
      </c>
      <c r="AA180" s="75">
        <f t="shared" si="11"/>
        <v>0</v>
      </c>
      <c r="AB180" s="75">
        <f t="shared" si="12"/>
        <v>0</v>
      </c>
      <c r="AC180" s="75">
        <f t="shared" si="13"/>
        <v>0</v>
      </c>
      <c r="AD180" s="75">
        <f t="shared" si="14"/>
        <v>0</v>
      </c>
      <c r="AE180" s="75">
        <f t="shared" si="15"/>
        <v>0</v>
      </c>
      <c r="AF180" s="75">
        <f t="shared" ref="AF180:AG180" si="192">IF(V$3="Yes",V180*V$4,0)</f>
        <v>0</v>
      </c>
      <c r="AG180" s="76">
        <f t="shared" si="192"/>
        <v>0</v>
      </c>
      <c r="AH180" s="77">
        <f t="shared" si="17"/>
        <v>0</v>
      </c>
      <c r="AI180" s="78">
        <f t="shared" si="18"/>
        <v>0</v>
      </c>
      <c r="AJ180" s="73">
        <f t="shared" si="19"/>
        <v>-0.49785921260735738</v>
      </c>
    </row>
    <row r="181" spans="1:36" ht="15" x14ac:dyDescent="0.25">
      <c r="A181" s="38" t="s">
        <v>358</v>
      </c>
      <c r="B181" s="62" t="s">
        <v>37</v>
      </c>
      <c r="C181" s="62" t="s">
        <v>153</v>
      </c>
      <c r="D181" s="62"/>
      <c r="E181" s="63">
        <v>84</v>
      </c>
      <c r="F181" s="62">
        <v>26</v>
      </c>
      <c r="G181" s="64">
        <f t="shared" si="0"/>
        <v>0.52539409788218028</v>
      </c>
      <c r="H181" s="62">
        <v>25.65</v>
      </c>
      <c r="I181" s="64">
        <f t="shared" si="1"/>
        <v>-0.5773044665839443</v>
      </c>
      <c r="J181" s="62">
        <v>51.599999999999994</v>
      </c>
      <c r="K181" s="64">
        <f t="shared" si="2"/>
        <v>-0.12168003076364949</v>
      </c>
      <c r="L181" s="62">
        <v>6.95</v>
      </c>
      <c r="M181" s="64">
        <f t="shared" si="3"/>
        <v>-0.69943768925522598</v>
      </c>
      <c r="N181" s="62">
        <v>178.95</v>
      </c>
      <c r="O181" s="64">
        <f t="shared" si="4"/>
        <v>0.12409807301821993</v>
      </c>
      <c r="P181" s="62">
        <v>99.25</v>
      </c>
      <c r="Q181" s="64">
        <f t="shared" si="5"/>
        <v>0.27190659874424256</v>
      </c>
      <c r="R181" s="62">
        <v>60.25</v>
      </c>
      <c r="S181" s="64">
        <f t="shared" si="6"/>
        <v>-0.17921611942306576</v>
      </c>
      <c r="T181" s="62">
        <v>41.85</v>
      </c>
      <c r="U181" s="64">
        <f t="shared" si="7"/>
        <v>0.23701461647804908</v>
      </c>
      <c r="V181" s="97">
        <v>0.14529198100027943</v>
      </c>
      <c r="W181" s="62">
        <v>18.5</v>
      </c>
      <c r="X181" s="74">
        <f t="shared" si="8"/>
        <v>0</v>
      </c>
      <c r="Y181" s="75">
        <f t="shared" si="9"/>
        <v>0</v>
      </c>
      <c r="Z181" s="75">
        <f t="shared" si="10"/>
        <v>0</v>
      </c>
      <c r="AA181" s="75">
        <f t="shared" si="11"/>
        <v>0</v>
      </c>
      <c r="AB181" s="75">
        <f t="shared" si="12"/>
        <v>0</v>
      </c>
      <c r="AC181" s="75">
        <f t="shared" si="13"/>
        <v>0</v>
      </c>
      <c r="AD181" s="75">
        <f t="shared" si="14"/>
        <v>0</v>
      </c>
      <c r="AE181" s="75">
        <f t="shared" si="15"/>
        <v>0</v>
      </c>
      <c r="AF181" s="75">
        <f t="shared" ref="AF181:AG181" si="193">IF(V$3="Yes",V181*V$4,0)</f>
        <v>0</v>
      </c>
      <c r="AG181" s="76">
        <f t="shared" si="193"/>
        <v>0</v>
      </c>
      <c r="AH181" s="77">
        <f t="shared" si="17"/>
        <v>0</v>
      </c>
      <c r="AI181" s="78">
        <f t="shared" si="18"/>
        <v>0</v>
      </c>
      <c r="AJ181" s="73">
        <f t="shared" si="19"/>
        <v>-0.56123291268701558</v>
      </c>
    </row>
    <row r="182" spans="1:36" ht="15" x14ac:dyDescent="0.25">
      <c r="A182" s="38" t="s">
        <v>288</v>
      </c>
      <c r="B182" s="62" t="s">
        <v>70</v>
      </c>
      <c r="C182" s="62" t="s">
        <v>181</v>
      </c>
      <c r="D182" s="62"/>
      <c r="E182" s="63">
        <v>84</v>
      </c>
      <c r="F182" s="62">
        <v>6.75</v>
      </c>
      <c r="G182" s="64">
        <f t="shared" si="0"/>
        <v>-1.2944854175242746</v>
      </c>
      <c r="H182" s="62">
        <v>22.2</v>
      </c>
      <c r="I182" s="64">
        <f t="shared" si="1"/>
        <v>-0.82200058946862031</v>
      </c>
      <c r="J182" s="62">
        <v>28.95</v>
      </c>
      <c r="K182" s="64">
        <f t="shared" si="2"/>
        <v>-1.1685161229969356</v>
      </c>
      <c r="L182" s="62">
        <v>1.6</v>
      </c>
      <c r="M182" s="64">
        <f t="shared" si="3"/>
        <v>-1.210775669291005</v>
      </c>
      <c r="N182" s="62">
        <v>143</v>
      </c>
      <c r="O182" s="64">
        <f t="shared" si="4"/>
        <v>-0.53765371714684362</v>
      </c>
      <c r="P182" s="62">
        <v>159.44999999999999</v>
      </c>
      <c r="Q182" s="64">
        <f t="shared" si="5"/>
        <v>1.2715729158674605</v>
      </c>
      <c r="R182" s="62">
        <v>183.7</v>
      </c>
      <c r="S182" s="64">
        <f t="shared" si="6"/>
        <v>2.6583043990326423</v>
      </c>
      <c r="T182" s="62">
        <v>55.599999999999994</v>
      </c>
      <c r="U182" s="64">
        <f t="shared" si="7"/>
        <v>0.89607516971192158</v>
      </c>
      <c r="V182" s="97">
        <v>4.72027972027972E-2</v>
      </c>
      <c r="W182" s="62">
        <v>22.55</v>
      </c>
      <c r="X182" s="74">
        <f t="shared" si="8"/>
        <v>0</v>
      </c>
      <c r="Y182" s="75">
        <f t="shared" si="9"/>
        <v>0</v>
      </c>
      <c r="Z182" s="75">
        <f t="shared" si="10"/>
        <v>0</v>
      </c>
      <c r="AA182" s="75">
        <f t="shared" si="11"/>
        <v>0</v>
      </c>
      <c r="AB182" s="75">
        <f t="shared" si="12"/>
        <v>0</v>
      </c>
      <c r="AC182" s="75">
        <f t="shared" si="13"/>
        <v>0</v>
      </c>
      <c r="AD182" s="75">
        <f t="shared" si="14"/>
        <v>0</v>
      </c>
      <c r="AE182" s="75">
        <f t="shared" si="15"/>
        <v>0</v>
      </c>
      <c r="AF182" s="75">
        <f t="shared" ref="AF182:AG182" si="194">IF(V$3="Yes",V182*V$4,0)</f>
        <v>0</v>
      </c>
      <c r="AG182" s="76">
        <f t="shared" si="194"/>
        <v>0</v>
      </c>
      <c r="AH182" s="77">
        <f t="shared" si="17"/>
        <v>0</v>
      </c>
      <c r="AI182" s="78">
        <f t="shared" si="18"/>
        <v>0</v>
      </c>
      <c r="AJ182" s="73">
        <f t="shared" si="19"/>
        <v>-0.5785519187021797</v>
      </c>
    </row>
    <row r="183" spans="1:36" ht="15" x14ac:dyDescent="0.25">
      <c r="A183" s="38" t="s">
        <v>364</v>
      </c>
      <c r="B183" s="62" t="s">
        <v>19</v>
      </c>
      <c r="C183" s="62" t="s">
        <v>183</v>
      </c>
      <c r="D183" s="62"/>
      <c r="E183" s="63">
        <v>84</v>
      </c>
      <c r="F183" s="62">
        <v>18.05</v>
      </c>
      <c r="G183" s="64">
        <f t="shared" si="0"/>
        <v>-0.22619250718178419</v>
      </c>
      <c r="H183" s="62">
        <v>22.5</v>
      </c>
      <c r="I183" s="64">
        <f t="shared" si="1"/>
        <v>-0.800722665739518</v>
      </c>
      <c r="J183" s="62">
        <v>40.549999999999997</v>
      </c>
      <c r="K183" s="64">
        <f t="shared" si="2"/>
        <v>-0.6323881464006389</v>
      </c>
      <c r="L183" s="62">
        <v>4.95</v>
      </c>
      <c r="M183" s="64">
        <f t="shared" si="3"/>
        <v>-0.89059207431533016</v>
      </c>
      <c r="N183" s="62">
        <v>173.95</v>
      </c>
      <c r="O183" s="64">
        <f t="shared" si="4"/>
        <v>3.2060271882606559E-2</v>
      </c>
      <c r="P183" s="62">
        <v>164.2</v>
      </c>
      <c r="Q183" s="64">
        <f t="shared" si="5"/>
        <v>1.3504502415540935</v>
      </c>
      <c r="R183" s="62">
        <v>77.25</v>
      </c>
      <c r="S183" s="64">
        <f t="shared" si="6"/>
        <v>0.21153194711194456</v>
      </c>
      <c r="T183" s="62">
        <v>45.25</v>
      </c>
      <c r="U183" s="64">
        <f t="shared" si="7"/>
        <v>0.39998231691406111</v>
      </c>
      <c r="V183" s="97">
        <v>0.10376544984190861</v>
      </c>
      <c r="W183" s="62">
        <v>16.350000000000001</v>
      </c>
      <c r="X183" s="74">
        <f t="shared" si="8"/>
        <v>0</v>
      </c>
      <c r="Y183" s="75">
        <f t="shared" si="9"/>
        <v>0</v>
      </c>
      <c r="Z183" s="75">
        <f t="shared" si="10"/>
        <v>0</v>
      </c>
      <c r="AA183" s="75">
        <f t="shared" si="11"/>
        <v>0</v>
      </c>
      <c r="AB183" s="75">
        <f t="shared" si="12"/>
        <v>0</v>
      </c>
      <c r="AC183" s="75">
        <f t="shared" si="13"/>
        <v>0</v>
      </c>
      <c r="AD183" s="75">
        <f t="shared" si="14"/>
        <v>0</v>
      </c>
      <c r="AE183" s="75">
        <f t="shared" si="15"/>
        <v>0</v>
      </c>
      <c r="AF183" s="75">
        <f t="shared" ref="AF183:AG183" si="195">IF(V$3="Yes",V183*V$4,0)</f>
        <v>0</v>
      </c>
      <c r="AG183" s="76">
        <f t="shared" si="195"/>
        <v>0</v>
      </c>
      <c r="AH183" s="77">
        <f t="shared" si="17"/>
        <v>0</v>
      </c>
      <c r="AI183" s="78">
        <f t="shared" si="18"/>
        <v>0</v>
      </c>
      <c r="AJ183" s="73">
        <f t="shared" si="19"/>
        <v>-0.59134146370430307</v>
      </c>
    </row>
    <row r="184" spans="1:36" ht="15" x14ac:dyDescent="0.25">
      <c r="A184" s="38" t="s">
        <v>378</v>
      </c>
      <c r="B184" s="62" t="s">
        <v>51</v>
      </c>
      <c r="C184" s="62" t="s">
        <v>191</v>
      </c>
      <c r="D184" s="62"/>
      <c r="E184" s="63">
        <v>84</v>
      </c>
      <c r="F184" s="62">
        <v>21.549999999999997</v>
      </c>
      <c r="G184" s="64">
        <f t="shared" si="0"/>
        <v>0.10469467743757097</v>
      </c>
      <c r="H184" s="62">
        <v>42.6</v>
      </c>
      <c r="I184" s="64">
        <f t="shared" si="1"/>
        <v>0.62489822411033435</v>
      </c>
      <c r="J184" s="62">
        <v>64.150000000000006</v>
      </c>
      <c r="K184" s="64">
        <f t="shared" si="2"/>
        <v>0.45835497839872386</v>
      </c>
      <c r="L184" s="62">
        <v>19.850000000000001</v>
      </c>
      <c r="M184" s="64">
        <f t="shared" si="3"/>
        <v>0.53350809438244695</v>
      </c>
      <c r="N184" s="62">
        <v>170.75</v>
      </c>
      <c r="O184" s="64">
        <f t="shared" si="4"/>
        <v>-2.6843920844186145E-2</v>
      </c>
      <c r="P184" s="62">
        <v>14.2</v>
      </c>
      <c r="Q184" s="64">
        <f t="shared" si="5"/>
        <v>-1.1404126748658856</v>
      </c>
      <c r="R184" s="62">
        <v>24.6</v>
      </c>
      <c r="S184" s="64">
        <f t="shared" si="6"/>
        <v>-0.99863780012736703</v>
      </c>
      <c r="T184" s="62">
        <v>32.200000000000003</v>
      </c>
      <c r="U184" s="64">
        <f t="shared" si="7"/>
        <v>-0.2255260627006323</v>
      </c>
      <c r="V184" s="97">
        <v>0.12620790629575401</v>
      </c>
      <c r="W184" s="62">
        <v>17.225000000000001</v>
      </c>
      <c r="X184" s="74">
        <f t="shared" si="8"/>
        <v>0</v>
      </c>
      <c r="Y184" s="75">
        <f t="shared" si="9"/>
        <v>0</v>
      </c>
      <c r="Z184" s="75">
        <f t="shared" si="10"/>
        <v>0</v>
      </c>
      <c r="AA184" s="75">
        <f t="shared" si="11"/>
        <v>0</v>
      </c>
      <c r="AB184" s="75">
        <f t="shared" si="12"/>
        <v>0</v>
      </c>
      <c r="AC184" s="75">
        <f t="shared" si="13"/>
        <v>0</v>
      </c>
      <c r="AD184" s="75">
        <f t="shared" si="14"/>
        <v>0</v>
      </c>
      <c r="AE184" s="75">
        <f t="shared" si="15"/>
        <v>0</v>
      </c>
      <c r="AF184" s="75">
        <f t="shared" ref="AF184:AG184" si="196">IF(V$3="Yes",V184*V$4,0)</f>
        <v>0</v>
      </c>
      <c r="AG184" s="76">
        <f t="shared" si="196"/>
        <v>0</v>
      </c>
      <c r="AH184" s="77">
        <f t="shared" si="17"/>
        <v>0</v>
      </c>
      <c r="AI184" s="78">
        <f t="shared" si="18"/>
        <v>0</v>
      </c>
      <c r="AJ184" s="73">
        <f t="shared" si="19"/>
        <v>-0.62506807522575958</v>
      </c>
    </row>
    <row r="185" spans="1:36" ht="15" x14ac:dyDescent="0.25">
      <c r="A185" s="38" t="s">
        <v>352</v>
      </c>
      <c r="B185" s="62" t="s">
        <v>66</v>
      </c>
      <c r="C185" s="62" t="s">
        <v>179</v>
      </c>
      <c r="D185" s="62"/>
      <c r="E185" s="63">
        <v>84</v>
      </c>
      <c r="F185" s="62">
        <v>24.700000000000003</v>
      </c>
      <c r="G185" s="64">
        <f t="shared" si="0"/>
        <v>0.40249314359499111</v>
      </c>
      <c r="H185" s="62">
        <v>30.8</v>
      </c>
      <c r="I185" s="64">
        <f t="shared" si="1"/>
        <v>-0.21203344256768805</v>
      </c>
      <c r="J185" s="62">
        <v>55.45</v>
      </c>
      <c r="K185" s="64">
        <f t="shared" si="2"/>
        <v>5.6258995951501051E-2</v>
      </c>
      <c r="L185" s="62">
        <v>12.6</v>
      </c>
      <c r="M185" s="64">
        <f t="shared" si="3"/>
        <v>-0.15942655146043133</v>
      </c>
      <c r="N185" s="62">
        <v>204.10000000000002</v>
      </c>
      <c r="O185" s="64">
        <f t="shared" si="4"/>
        <v>0.58704821273035901</v>
      </c>
      <c r="P185" s="62">
        <v>52.45</v>
      </c>
      <c r="Q185" s="64">
        <f t="shared" si="5"/>
        <v>-0.50524263117879076</v>
      </c>
      <c r="R185" s="62">
        <v>27.3</v>
      </c>
      <c r="S185" s="64">
        <f t="shared" si="6"/>
        <v>-0.93657781308945354</v>
      </c>
      <c r="T185" s="62">
        <v>17.200000000000003</v>
      </c>
      <c r="U185" s="64">
        <f t="shared" si="7"/>
        <v>-0.94450121168303913</v>
      </c>
      <c r="V185" s="97">
        <v>0.12101910828025478</v>
      </c>
      <c r="W185" s="62">
        <v>16.024999999999999</v>
      </c>
      <c r="X185" s="74">
        <f t="shared" si="8"/>
        <v>0</v>
      </c>
      <c r="Y185" s="75">
        <f t="shared" si="9"/>
        <v>0</v>
      </c>
      <c r="Z185" s="75">
        <f t="shared" si="10"/>
        <v>0</v>
      </c>
      <c r="AA185" s="75">
        <f t="shared" si="11"/>
        <v>0</v>
      </c>
      <c r="AB185" s="75">
        <f t="shared" si="12"/>
        <v>0</v>
      </c>
      <c r="AC185" s="75">
        <f t="shared" si="13"/>
        <v>0</v>
      </c>
      <c r="AD185" s="75">
        <f t="shared" si="14"/>
        <v>0</v>
      </c>
      <c r="AE185" s="75">
        <f t="shared" si="15"/>
        <v>0</v>
      </c>
      <c r="AF185" s="75">
        <f t="shared" ref="AF185:AG185" si="197">IF(V$3="Yes",V185*V$4,0)</f>
        <v>0</v>
      </c>
      <c r="AG185" s="76">
        <f t="shared" si="197"/>
        <v>0</v>
      </c>
      <c r="AH185" s="77">
        <f t="shared" si="17"/>
        <v>0</v>
      </c>
      <c r="AI185" s="78">
        <f t="shared" si="18"/>
        <v>0</v>
      </c>
      <c r="AJ185" s="73">
        <f t="shared" si="19"/>
        <v>-0.65525037833073319</v>
      </c>
    </row>
    <row r="186" spans="1:36" ht="15" x14ac:dyDescent="0.25">
      <c r="A186" s="38" t="s">
        <v>396</v>
      </c>
      <c r="B186" s="62" t="s">
        <v>77</v>
      </c>
      <c r="C186" s="62" t="s">
        <v>153</v>
      </c>
      <c r="D186" s="62"/>
      <c r="E186" s="63">
        <v>84</v>
      </c>
      <c r="F186" s="62">
        <v>20.85</v>
      </c>
      <c r="G186" s="64">
        <f t="shared" si="0"/>
        <v>3.8517240513699862E-2</v>
      </c>
      <c r="H186" s="62">
        <v>35</v>
      </c>
      <c r="I186" s="64">
        <f t="shared" si="1"/>
        <v>8.5857489639743947E-2</v>
      </c>
      <c r="J186" s="62">
        <v>55.85</v>
      </c>
      <c r="K186" s="64">
        <f t="shared" si="2"/>
        <v>7.4746167558269669E-2</v>
      </c>
      <c r="L186" s="62">
        <v>15.5</v>
      </c>
      <c r="M186" s="64">
        <f t="shared" si="3"/>
        <v>0.11774730687672007</v>
      </c>
      <c r="N186" s="62">
        <v>157.94999999999999</v>
      </c>
      <c r="O186" s="64">
        <f t="shared" si="4"/>
        <v>-0.26246069175135861</v>
      </c>
      <c r="P186" s="62">
        <v>37.099999999999994</v>
      </c>
      <c r="Q186" s="64">
        <f t="shared" si="5"/>
        <v>-0.7601409362924354</v>
      </c>
      <c r="R186" s="62">
        <v>68.150000000000006</v>
      </c>
      <c r="S186" s="64">
        <f t="shared" si="6"/>
        <v>2.3668056137924041E-3</v>
      </c>
      <c r="T186" s="62">
        <v>21.5</v>
      </c>
      <c r="U186" s="64">
        <f t="shared" si="7"/>
        <v>-0.73839500230808264</v>
      </c>
      <c r="V186" s="97">
        <v>0.13200379867046536</v>
      </c>
      <c r="W186" s="62">
        <v>19.5</v>
      </c>
      <c r="X186" s="74">
        <f t="shared" si="8"/>
        <v>0</v>
      </c>
      <c r="Y186" s="75">
        <f t="shared" si="9"/>
        <v>0</v>
      </c>
      <c r="Z186" s="75">
        <f t="shared" si="10"/>
        <v>0</v>
      </c>
      <c r="AA186" s="75">
        <f t="shared" si="11"/>
        <v>0</v>
      </c>
      <c r="AB186" s="75">
        <f t="shared" si="12"/>
        <v>0</v>
      </c>
      <c r="AC186" s="75">
        <f t="shared" si="13"/>
        <v>0</v>
      </c>
      <c r="AD186" s="75">
        <f t="shared" si="14"/>
        <v>0</v>
      </c>
      <c r="AE186" s="75">
        <f t="shared" si="15"/>
        <v>0</v>
      </c>
      <c r="AF186" s="75">
        <f t="shared" ref="AF186:AG186" si="198">IF(V$3="Yes",V186*V$4,0)</f>
        <v>0</v>
      </c>
      <c r="AG186" s="76">
        <f t="shared" si="198"/>
        <v>0</v>
      </c>
      <c r="AH186" s="77">
        <f t="shared" si="17"/>
        <v>0</v>
      </c>
      <c r="AI186" s="78">
        <f t="shared" si="18"/>
        <v>0</v>
      </c>
      <c r="AJ186" s="73">
        <f t="shared" si="19"/>
        <v>-0.6867089175929314</v>
      </c>
    </row>
    <row r="187" spans="1:36" ht="15" x14ac:dyDescent="0.25">
      <c r="A187" s="38" t="s">
        <v>345</v>
      </c>
      <c r="B187" s="62" t="s">
        <v>30</v>
      </c>
      <c r="C187" s="62" t="s">
        <v>186</v>
      </c>
      <c r="D187" s="62"/>
      <c r="E187" s="63">
        <v>84</v>
      </c>
      <c r="F187" s="62">
        <v>28.85</v>
      </c>
      <c r="G187" s="64">
        <f t="shared" si="0"/>
        <v>0.79483080535794082</v>
      </c>
      <c r="H187" s="62">
        <v>32.799999999999997</v>
      </c>
      <c r="I187" s="64">
        <f t="shared" si="1"/>
        <v>-7.0180617707006968E-2</v>
      </c>
      <c r="J187" s="62">
        <v>61.65</v>
      </c>
      <c r="K187" s="64">
        <f t="shared" si="2"/>
        <v>0.34281015585641789</v>
      </c>
      <c r="L187" s="62">
        <v>15.8</v>
      </c>
      <c r="M187" s="64">
        <f t="shared" si="3"/>
        <v>0.14642046463573569</v>
      </c>
      <c r="N187" s="62">
        <v>186.7</v>
      </c>
      <c r="O187" s="64">
        <f t="shared" si="4"/>
        <v>0.26675666477842125</v>
      </c>
      <c r="P187" s="62">
        <v>21.3</v>
      </c>
      <c r="Q187" s="64">
        <f t="shared" si="5"/>
        <v>-1.0225118301553398</v>
      </c>
      <c r="R187" s="62">
        <v>19.25</v>
      </c>
      <c r="S187" s="64">
        <f t="shared" si="6"/>
        <v>-1.1216085151839734</v>
      </c>
      <c r="T187" s="62">
        <v>24.45</v>
      </c>
      <c r="U187" s="64">
        <f t="shared" si="7"/>
        <v>-0.59699655634154269</v>
      </c>
      <c r="V187" s="97">
        <v>0.15452597750401717</v>
      </c>
      <c r="W187" s="62">
        <v>16.954999999999998</v>
      </c>
      <c r="X187" s="74">
        <f t="shared" si="8"/>
        <v>0</v>
      </c>
      <c r="Y187" s="75">
        <f t="shared" si="9"/>
        <v>0</v>
      </c>
      <c r="Z187" s="75">
        <f t="shared" si="10"/>
        <v>0</v>
      </c>
      <c r="AA187" s="75">
        <f t="shared" si="11"/>
        <v>0</v>
      </c>
      <c r="AB187" s="75">
        <f t="shared" si="12"/>
        <v>0</v>
      </c>
      <c r="AC187" s="75">
        <f t="shared" si="13"/>
        <v>0</v>
      </c>
      <c r="AD187" s="75">
        <f t="shared" si="14"/>
        <v>0</v>
      </c>
      <c r="AE187" s="75">
        <f t="shared" si="15"/>
        <v>0</v>
      </c>
      <c r="AF187" s="75">
        <f t="shared" ref="AF187:AG187" si="199">IF(V$3="Yes",V187*V$4,0)</f>
        <v>0</v>
      </c>
      <c r="AG187" s="76">
        <f t="shared" si="199"/>
        <v>0</v>
      </c>
      <c r="AH187" s="77">
        <f t="shared" si="17"/>
        <v>0</v>
      </c>
      <c r="AI187" s="78">
        <f t="shared" si="18"/>
        <v>0</v>
      </c>
      <c r="AJ187" s="73">
        <f t="shared" si="19"/>
        <v>-0.69775586674092338</v>
      </c>
    </row>
    <row r="188" spans="1:36" ht="15" x14ac:dyDescent="0.25">
      <c r="A188" s="38" t="s">
        <v>379</v>
      </c>
      <c r="B188" s="62" t="s">
        <v>32</v>
      </c>
      <c r="C188" s="62" t="s">
        <v>186</v>
      </c>
      <c r="D188" s="62"/>
      <c r="E188" s="63">
        <v>84</v>
      </c>
      <c r="F188" s="62">
        <v>19.399999999999999</v>
      </c>
      <c r="G188" s="64">
        <f t="shared" si="0"/>
        <v>-9.856459311431888E-2</v>
      </c>
      <c r="H188" s="62">
        <v>21.549999999999997</v>
      </c>
      <c r="I188" s="64">
        <f t="shared" si="1"/>
        <v>-0.86810275754834199</v>
      </c>
      <c r="J188" s="62">
        <v>40.950000000000003</v>
      </c>
      <c r="K188" s="64">
        <f t="shared" si="2"/>
        <v>-0.61390097479386996</v>
      </c>
      <c r="L188" s="62">
        <v>2.15</v>
      </c>
      <c r="M188" s="64">
        <f t="shared" si="3"/>
        <v>-1.158208213399476</v>
      </c>
      <c r="N188" s="62">
        <v>155.94999999999999</v>
      </c>
      <c r="O188" s="64">
        <f t="shared" si="4"/>
        <v>-0.29927581220560384</v>
      </c>
      <c r="P188" s="62">
        <v>221.9</v>
      </c>
      <c r="Q188" s="64">
        <f t="shared" si="5"/>
        <v>2.3086021767369789</v>
      </c>
      <c r="R188" s="62">
        <v>55.2</v>
      </c>
      <c r="S188" s="64">
        <f t="shared" si="6"/>
        <v>-0.29529128036434826</v>
      </c>
      <c r="T188" s="62">
        <v>48.2</v>
      </c>
      <c r="U188" s="64">
        <f t="shared" si="7"/>
        <v>0.54138076288060155</v>
      </c>
      <c r="V188" s="97">
        <v>0.1243988457839051</v>
      </c>
      <c r="W188" s="62">
        <v>17</v>
      </c>
      <c r="X188" s="74">
        <f t="shared" si="8"/>
        <v>0</v>
      </c>
      <c r="Y188" s="75">
        <f t="shared" si="9"/>
        <v>0</v>
      </c>
      <c r="Z188" s="75">
        <f t="shared" si="10"/>
        <v>0</v>
      </c>
      <c r="AA188" s="75">
        <f t="shared" si="11"/>
        <v>0</v>
      </c>
      <c r="AB188" s="75">
        <f t="shared" si="12"/>
        <v>0</v>
      </c>
      <c r="AC188" s="75">
        <f t="shared" si="13"/>
        <v>0</v>
      </c>
      <c r="AD188" s="75">
        <f t="shared" si="14"/>
        <v>0</v>
      </c>
      <c r="AE188" s="75">
        <f t="shared" si="15"/>
        <v>0</v>
      </c>
      <c r="AF188" s="75">
        <f t="shared" ref="AF188:AG188" si="200">IF(V$3="Yes",V188*V$4,0)</f>
        <v>0</v>
      </c>
      <c r="AG188" s="76">
        <f t="shared" si="200"/>
        <v>0</v>
      </c>
      <c r="AH188" s="77">
        <f t="shared" si="17"/>
        <v>0</v>
      </c>
      <c r="AI188" s="78">
        <f t="shared" si="18"/>
        <v>0</v>
      </c>
      <c r="AJ188" s="73">
        <f t="shared" si="19"/>
        <v>-0.73784885018375279</v>
      </c>
    </row>
    <row r="189" spans="1:36" ht="15" x14ac:dyDescent="0.25">
      <c r="A189" s="38" t="s">
        <v>357</v>
      </c>
      <c r="B189" s="62" t="s">
        <v>72</v>
      </c>
      <c r="C189" s="62" t="s">
        <v>179</v>
      </c>
      <c r="D189" s="62"/>
      <c r="E189" s="63">
        <v>84</v>
      </c>
      <c r="F189" s="62">
        <v>24.25</v>
      </c>
      <c r="G189" s="64">
        <f t="shared" si="0"/>
        <v>0.35995050557250197</v>
      </c>
      <c r="H189" s="62">
        <v>35.700000000000003</v>
      </c>
      <c r="I189" s="64">
        <f t="shared" si="1"/>
        <v>0.13550597834098235</v>
      </c>
      <c r="J189" s="62">
        <v>59.95</v>
      </c>
      <c r="K189" s="64">
        <f t="shared" si="2"/>
        <v>0.26423967652765079</v>
      </c>
      <c r="L189" s="62">
        <v>14.9</v>
      </c>
      <c r="M189" s="64">
        <f t="shared" si="3"/>
        <v>6.0400991358688802E-2</v>
      </c>
      <c r="N189" s="62">
        <v>188.45</v>
      </c>
      <c r="O189" s="64">
        <f t="shared" si="4"/>
        <v>0.29896989517588685</v>
      </c>
      <c r="P189" s="62">
        <v>16.549999999999997</v>
      </c>
      <c r="Q189" s="64">
        <f t="shared" si="5"/>
        <v>-1.1013891558419724</v>
      </c>
      <c r="R189" s="62">
        <v>35.65</v>
      </c>
      <c r="S189" s="64">
        <f t="shared" si="6"/>
        <v>-0.74465155687961027</v>
      </c>
      <c r="T189" s="62">
        <v>36.349999999999994</v>
      </c>
      <c r="U189" s="64">
        <f t="shared" si="7"/>
        <v>-2.660960481550044E-2</v>
      </c>
      <c r="V189" s="97">
        <v>0.12868134783762272</v>
      </c>
      <c r="W189" s="62">
        <v>16.725000000000001</v>
      </c>
      <c r="X189" s="74">
        <f t="shared" si="8"/>
        <v>0</v>
      </c>
      <c r="Y189" s="75">
        <f t="shared" si="9"/>
        <v>0</v>
      </c>
      <c r="Z189" s="75">
        <f t="shared" si="10"/>
        <v>0</v>
      </c>
      <c r="AA189" s="75">
        <f t="shared" si="11"/>
        <v>0</v>
      </c>
      <c r="AB189" s="75">
        <f t="shared" si="12"/>
        <v>0</v>
      </c>
      <c r="AC189" s="75">
        <f t="shared" si="13"/>
        <v>0</v>
      </c>
      <c r="AD189" s="75">
        <f t="shared" si="14"/>
        <v>0</v>
      </c>
      <c r="AE189" s="75">
        <f t="shared" si="15"/>
        <v>0</v>
      </c>
      <c r="AF189" s="75">
        <f t="shared" ref="AF189:AG189" si="201">IF(V$3="Yes",V189*V$4,0)</f>
        <v>0</v>
      </c>
      <c r="AG189" s="76">
        <f t="shared" si="201"/>
        <v>0</v>
      </c>
      <c r="AH189" s="77">
        <f t="shared" si="17"/>
        <v>0</v>
      </c>
      <c r="AI189" s="78">
        <f t="shared" si="18"/>
        <v>0</v>
      </c>
      <c r="AJ189" s="73">
        <f t="shared" si="19"/>
        <v>-0.76457412130824542</v>
      </c>
    </row>
    <row r="190" spans="1:36" ht="15" x14ac:dyDescent="0.25">
      <c r="A190" s="38" t="s">
        <v>361</v>
      </c>
      <c r="B190" s="62" t="s">
        <v>66</v>
      </c>
      <c r="C190" s="62" t="s">
        <v>191</v>
      </c>
      <c r="D190" s="62"/>
      <c r="E190" s="63">
        <v>84</v>
      </c>
      <c r="F190" s="62">
        <v>21.15</v>
      </c>
      <c r="G190" s="64">
        <f t="shared" si="0"/>
        <v>6.6878999195359057E-2</v>
      </c>
      <c r="H190" s="62">
        <v>39.85</v>
      </c>
      <c r="I190" s="64">
        <f t="shared" si="1"/>
        <v>0.42985058992689729</v>
      </c>
      <c r="J190" s="62">
        <v>60.95</v>
      </c>
      <c r="K190" s="64">
        <f t="shared" si="2"/>
        <v>0.31045760554457319</v>
      </c>
      <c r="L190" s="62">
        <v>12.85</v>
      </c>
      <c r="M190" s="64">
        <f t="shared" si="3"/>
        <v>-0.13553225332791832</v>
      </c>
      <c r="N190" s="62">
        <v>174.4</v>
      </c>
      <c r="O190" s="64">
        <f t="shared" si="4"/>
        <v>4.0343673984811861E-2</v>
      </c>
      <c r="P190" s="62">
        <v>55.099999999999994</v>
      </c>
      <c r="Q190" s="64">
        <f t="shared" si="5"/>
        <v>-0.46123738632203792</v>
      </c>
      <c r="R190" s="62">
        <v>30.6</v>
      </c>
      <c r="S190" s="64">
        <f t="shared" si="6"/>
        <v>-0.86072671782089283</v>
      </c>
      <c r="T190" s="62">
        <v>55.55</v>
      </c>
      <c r="U190" s="64">
        <f t="shared" si="7"/>
        <v>0.89367858588198024</v>
      </c>
      <c r="V190" s="97">
        <v>0.1212729357798165</v>
      </c>
      <c r="W190" s="62">
        <v>17.399999999999999</v>
      </c>
      <c r="X190" s="74">
        <f t="shared" si="8"/>
        <v>0</v>
      </c>
      <c r="Y190" s="75">
        <f t="shared" si="9"/>
        <v>0</v>
      </c>
      <c r="Z190" s="75">
        <f t="shared" si="10"/>
        <v>0</v>
      </c>
      <c r="AA190" s="75">
        <f t="shared" si="11"/>
        <v>0</v>
      </c>
      <c r="AB190" s="75">
        <f t="shared" si="12"/>
        <v>0</v>
      </c>
      <c r="AC190" s="75">
        <f t="shared" si="13"/>
        <v>0</v>
      </c>
      <c r="AD190" s="75">
        <f t="shared" si="14"/>
        <v>0</v>
      </c>
      <c r="AE190" s="75">
        <f t="shared" si="15"/>
        <v>0</v>
      </c>
      <c r="AF190" s="75">
        <f t="shared" ref="AF190:AG190" si="202">IF(V$3="Yes",V190*V$4,0)</f>
        <v>0</v>
      </c>
      <c r="AG190" s="76">
        <f t="shared" si="202"/>
        <v>0</v>
      </c>
      <c r="AH190" s="77">
        <f t="shared" si="17"/>
        <v>0</v>
      </c>
      <c r="AI190" s="78">
        <f t="shared" si="18"/>
        <v>0</v>
      </c>
      <c r="AJ190" s="73">
        <f t="shared" si="19"/>
        <v>-0.79509200936274382</v>
      </c>
    </row>
    <row r="191" spans="1:36" ht="15" x14ac:dyDescent="0.25">
      <c r="A191" s="38" t="s">
        <v>327</v>
      </c>
      <c r="B191" s="62" t="s">
        <v>23</v>
      </c>
      <c r="C191" s="62" t="s">
        <v>181</v>
      </c>
      <c r="D191" s="62"/>
      <c r="E191" s="63">
        <v>84</v>
      </c>
      <c r="F191" s="62">
        <v>5.6</v>
      </c>
      <c r="G191" s="64">
        <f t="shared" si="0"/>
        <v>-1.4032054924706343</v>
      </c>
      <c r="H191" s="62">
        <v>27.45</v>
      </c>
      <c r="I191" s="64">
        <f t="shared" si="1"/>
        <v>-0.44963692420933044</v>
      </c>
      <c r="J191" s="62">
        <v>33</v>
      </c>
      <c r="K191" s="64">
        <f t="shared" si="2"/>
        <v>-0.98133351047840101</v>
      </c>
      <c r="L191" s="62">
        <v>7.5</v>
      </c>
      <c r="M191" s="64">
        <f t="shared" si="3"/>
        <v>-0.6468702333636972</v>
      </c>
      <c r="N191" s="62">
        <v>141.75</v>
      </c>
      <c r="O191" s="64">
        <f t="shared" si="4"/>
        <v>-0.56066316743074718</v>
      </c>
      <c r="P191" s="62">
        <v>171.05</v>
      </c>
      <c r="Q191" s="64">
        <f t="shared" si="5"/>
        <v>1.4641996480706061</v>
      </c>
      <c r="R191" s="62">
        <v>123.7</v>
      </c>
      <c r="S191" s="64">
        <f t="shared" si="6"/>
        <v>1.2791935759678998</v>
      </c>
      <c r="T191" s="62">
        <v>57.25</v>
      </c>
      <c r="U191" s="64">
        <f t="shared" si="7"/>
        <v>0.97516243609998676</v>
      </c>
      <c r="V191" s="97">
        <v>3.9506172839506172E-2</v>
      </c>
      <c r="W191" s="62">
        <v>22.45</v>
      </c>
      <c r="X191" s="74">
        <f t="shared" si="8"/>
        <v>0</v>
      </c>
      <c r="Y191" s="75">
        <f t="shared" si="9"/>
        <v>0</v>
      </c>
      <c r="Z191" s="75">
        <f t="shared" si="10"/>
        <v>0</v>
      </c>
      <c r="AA191" s="75">
        <f t="shared" si="11"/>
        <v>0</v>
      </c>
      <c r="AB191" s="75">
        <f t="shared" si="12"/>
        <v>0</v>
      </c>
      <c r="AC191" s="75">
        <f t="shared" si="13"/>
        <v>0</v>
      </c>
      <c r="AD191" s="75">
        <f t="shared" si="14"/>
        <v>0</v>
      </c>
      <c r="AE191" s="75">
        <f t="shared" si="15"/>
        <v>0</v>
      </c>
      <c r="AF191" s="75">
        <f t="shared" ref="AF191:AG191" si="203">IF(V$3="Yes",V191*V$4,0)</f>
        <v>0</v>
      </c>
      <c r="AG191" s="76">
        <f t="shared" si="203"/>
        <v>0</v>
      </c>
      <c r="AH191" s="77">
        <f t="shared" si="17"/>
        <v>0</v>
      </c>
      <c r="AI191" s="78">
        <f t="shared" si="18"/>
        <v>0</v>
      </c>
      <c r="AJ191" s="73">
        <f t="shared" si="19"/>
        <v>-0.79632948842318729</v>
      </c>
    </row>
    <row r="192" spans="1:36" ht="15" x14ac:dyDescent="0.25">
      <c r="A192" s="38" t="s">
        <v>383</v>
      </c>
      <c r="B192" s="62" t="s">
        <v>45</v>
      </c>
      <c r="C192" s="62" t="s">
        <v>186</v>
      </c>
      <c r="D192" s="62"/>
      <c r="E192" s="63">
        <v>84</v>
      </c>
      <c r="F192" s="62">
        <v>16.55</v>
      </c>
      <c r="G192" s="64">
        <f t="shared" si="0"/>
        <v>-0.36800130059007946</v>
      </c>
      <c r="H192" s="62">
        <v>43.4</v>
      </c>
      <c r="I192" s="64">
        <f t="shared" si="1"/>
        <v>0.68163935405460696</v>
      </c>
      <c r="J192" s="62">
        <v>59.9</v>
      </c>
      <c r="K192" s="64">
        <f t="shared" si="2"/>
        <v>0.2619287800768047</v>
      </c>
      <c r="L192" s="62">
        <v>17</v>
      </c>
      <c r="M192" s="64">
        <f t="shared" si="3"/>
        <v>0.26111309567179825</v>
      </c>
      <c r="N192" s="62">
        <v>188.3</v>
      </c>
      <c r="O192" s="64">
        <f t="shared" si="4"/>
        <v>0.29620876114181838</v>
      </c>
      <c r="P192" s="62">
        <v>31.05</v>
      </c>
      <c r="Q192" s="64">
        <f t="shared" si="5"/>
        <v>-0.86060574058804118</v>
      </c>
      <c r="R192" s="62">
        <v>23.4</v>
      </c>
      <c r="S192" s="64">
        <f t="shared" si="6"/>
        <v>-1.0262200165886621</v>
      </c>
      <c r="T192" s="62">
        <v>30.5</v>
      </c>
      <c r="U192" s="64">
        <f t="shared" si="7"/>
        <v>-0.30700991291863866</v>
      </c>
      <c r="V192" s="97">
        <v>8.7891662241104618E-2</v>
      </c>
      <c r="W192" s="62">
        <v>16.95</v>
      </c>
      <c r="X192" s="74">
        <f t="shared" si="8"/>
        <v>0</v>
      </c>
      <c r="Y192" s="75">
        <f t="shared" si="9"/>
        <v>0</v>
      </c>
      <c r="Z192" s="75">
        <f t="shared" si="10"/>
        <v>0</v>
      </c>
      <c r="AA192" s="75">
        <f t="shared" si="11"/>
        <v>0</v>
      </c>
      <c r="AB192" s="75">
        <f t="shared" si="12"/>
        <v>0</v>
      </c>
      <c r="AC192" s="75">
        <f t="shared" si="13"/>
        <v>0</v>
      </c>
      <c r="AD192" s="75">
        <f t="shared" si="14"/>
        <v>0</v>
      </c>
      <c r="AE192" s="75">
        <f t="shared" si="15"/>
        <v>0</v>
      </c>
      <c r="AF192" s="75">
        <f t="shared" ref="AF192:AG192" si="204">IF(V$3="Yes",V192*V$4,0)</f>
        <v>0</v>
      </c>
      <c r="AG192" s="76">
        <f t="shared" si="204"/>
        <v>0</v>
      </c>
      <c r="AH192" s="77">
        <f t="shared" si="17"/>
        <v>0</v>
      </c>
      <c r="AI192" s="78">
        <f t="shared" si="18"/>
        <v>0</v>
      </c>
      <c r="AJ192" s="73">
        <f t="shared" si="19"/>
        <v>-0.83787209167271703</v>
      </c>
    </row>
    <row r="193" spans="1:36" ht="15" x14ac:dyDescent="0.25">
      <c r="A193" s="38" t="s">
        <v>390</v>
      </c>
      <c r="B193" s="62" t="s">
        <v>32</v>
      </c>
      <c r="C193" s="62" t="s">
        <v>191</v>
      </c>
      <c r="D193" s="62"/>
      <c r="E193" s="63">
        <v>84</v>
      </c>
      <c r="F193" s="62">
        <v>25.1</v>
      </c>
      <c r="G193" s="64">
        <f t="shared" si="0"/>
        <v>0.44030882183720299</v>
      </c>
      <c r="H193" s="62">
        <v>19.700000000000003</v>
      </c>
      <c r="I193" s="64">
        <f t="shared" si="1"/>
        <v>-0.99931662054447234</v>
      </c>
      <c r="J193" s="62">
        <v>44.75</v>
      </c>
      <c r="K193" s="64">
        <f t="shared" si="2"/>
        <v>-0.43827284452956589</v>
      </c>
      <c r="L193" s="62">
        <v>9</v>
      </c>
      <c r="M193" s="64">
        <f t="shared" si="3"/>
        <v>-0.50350444456861909</v>
      </c>
      <c r="N193" s="62">
        <v>200.89999999999998</v>
      </c>
      <c r="O193" s="64">
        <f t="shared" si="4"/>
        <v>0.52814402000356575</v>
      </c>
      <c r="P193" s="62">
        <v>105.65</v>
      </c>
      <c r="Q193" s="64">
        <f t="shared" si="5"/>
        <v>0.37818341651149512</v>
      </c>
      <c r="R193" s="62">
        <v>37.049999999999997</v>
      </c>
      <c r="S193" s="64">
        <f t="shared" si="6"/>
        <v>-0.71247230434143294</v>
      </c>
      <c r="T193" s="62">
        <v>41.7</v>
      </c>
      <c r="U193" s="64">
        <f t="shared" si="7"/>
        <v>0.22982486498822496</v>
      </c>
      <c r="V193" s="97">
        <v>0.12493777999004482</v>
      </c>
      <c r="W193" s="62">
        <v>15.574999999999999</v>
      </c>
      <c r="X193" s="74">
        <f t="shared" si="8"/>
        <v>0</v>
      </c>
      <c r="Y193" s="75">
        <f t="shared" si="9"/>
        <v>0</v>
      </c>
      <c r="Z193" s="75">
        <f t="shared" si="10"/>
        <v>0</v>
      </c>
      <c r="AA193" s="75">
        <f t="shared" si="11"/>
        <v>0</v>
      </c>
      <c r="AB193" s="75">
        <f t="shared" si="12"/>
        <v>0</v>
      </c>
      <c r="AC193" s="75">
        <f t="shared" si="13"/>
        <v>0</v>
      </c>
      <c r="AD193" s="75">
        <f t="shared" si="14"/>
        <v>0</v>
      </c>
      <c r="AE193" s="75">
        <f t="shared" si="15"/>
        <v>0</v>
      </c>
      <c r="AF193" s="75">
        <f t="shared" ref="AF193:AG193" si="205">IF(V$3="Yes",V193*V$4,0)</f>
        <v>0</v>
      </c>
      <c r="AG193" s="76">
        <f t="shared" si="205"/>
        <v>0</v>
      </c>
      <c r="AH193" s="77">
        <f t="shared" si="17"/>
        <v>0</v>
      </c>
      <c r="AI193" s="78">
        <f t="shared" si="18"/>
        <v>0</v>
      </c>
      <c r="AJ193" s="73">
        <f t="shared" si="19"/>
        <v>-0.84154778459240831</v>
      </c>
    </row>
    <row r="194" spans="1:36" ht="15" x14ac:dyDescent="0.25">
      <c r="A194" s="38" t="s">
        <v>441</v>
      </c>
      <c r="B194" s="62" t="s">
        <v>93</v>
      </c>
      <c r="C194" s="62" t="s">
        <v>186</v>
      </c>
      <c r="D194" s="62"/>
      <c r="E194" s="63">
        <v>84</v>
      </c>
      <c r="F194" s="62">
        <v>17.399999999999999</v>
      </c>
      <c r="G194" s="64">
        <f t="shared" si="0"/>
        <v>-0.2876429843253791</v>
      </c>
      <c r="H194" s="62">
        <v>21.3</v>
      </c>
      <c r="I194" s="64">
        <f t="shared" si="1"/>
        <v>-0.88583436065592724</v>
      </c>
      <c r="J194" s="62">
        <v>38.700000000000003</v>
      </c>
      <c r="K194" s="64">
        <f t="shared" si="2"/>
        <v>-0.7178913150819447</v>
      </c>
      <c r="L194" s="62">
        <v>3.45</v>
      </c>
      <c r="M194" s="64">
        <f t="shared" si="3"/>
        <v>-1.0339578631104083</v>
      </c>
      <c r="N194" s="62">
        <v>140.69999999999999</v>
      </c>
      <c r="O194" s="64">
        <f t="shared" si="4"/>
        <v>-0.57999110566922629</v>
      </c>
      <c r="P194" s="62">
        <v>239.7</v>
      </c>
      <c r="Q194" s="64">
        <f t="shared" si="5"/>
        <v>2.6041845761521496</v>
      </c>
      <c r="R194" s="62">
        <v>54.65</v>
      </c>
      <c r="S194" s="64">
        <f t="shared" si="6"/>
        <v>-0.30793312957577496</v>
      </c>
      <c r="T194" s="62">
        <v>57</v>
      </c>
      <c r="U194" s="64">
        <f t="shared" si="7"/>
        <v>0.96317951695027992</v>
      </c>
      <c r="V194" s="97">
        <v>0.12366737739872068</v>
      </c>
      <c r="W194" s="62">
        <v>15.2</v>
      </c>
      <c r="X194" s="74">
        <f t="shared" si="8"/>
        <v>0</v>
      </c>
      <c r="Y194" s="75">
        <f t="shared" si="9"/>
        <v>0</v>
      </c>
      <c r="Z194" s="75">
        <f t="shared" si="10"/>
        <v>0</v>
      </c>
      <c r="AA194" s="75">
        <f t="shared" si="11"/>
        <v>0</v>
      </c>
      <c r="AB194" s="75">
        <f t="shared" si="12"/>
        <v>0</v>
      </c>
      <c r="AC194" s="75">
        <f t="shared" si="13"/>
        <v>0</v>
      </c>
      <c r="AD194" s="75">
        <f t="shared" si="14"/>
        <v>0</v>
      </c>
      <c r="AE194" s="75">
        <f t="shared" si="15"/>
        <v>0</v>
      </c>
      <c r="AF194" s="75">
        <f t="shared" ref="AF194:AG194" si="206">IF(V$3="Yes",V194*V$4,0)</f>
        <v>0</v>
      </c>
      <c r="AG194" s="76">
        <f t="shared" si="206"/>
        <v>0</v>
      </c>
      <c r="AH194" s="77">
        <f t="shared" si="17"/>
        <v>0</v>
      </c>
      <c r="AI194" s="78">
        <f t="shared" si="18"/>
        <v>0</v>
      </c>
      <c r="AJ194" s="73">
        <f t="shared" si="19"/>
        <v>-0.85296009658578287</v>
      </c>
    </row>
    <row r="195" spans="1:36" ht="15" x14ac:dyDescent="0.25">
      <c r="A195" s="38" t="s">
        <v>337</v>
      </c>
      <c r="B195" s="62" t="s">
        <v>70</v>
      </c>
      <c r="C195" s="62" t="s">
        <v>191</v>
      </c>
      <c r="D195" s="62"/>
      <c r="E195" s="63">
        <v>84</v>
      </c>
      <c r="F195" s="62">
        <v>22.65</v>
      </c>
      <c r="G195" s="64">
        <f t="shared" si="0"/>
        <v>0.20868779260365397</v>
      </c>
      <c r="H195" s="62">
        <v>33.049999999999997</v>
      </c>
      <c r="I195" s="64">
        <f t="shared" si="1"/>
        <v>-5.2449014599421112E-2</v>
      </c>
      <c r="J195" s="62">
        <v>55.75</v>
      </c>
      <c r="K195" s="64">
        <f t="shared" si="2"/>
        <v>7.0124374656577435E-2</v>
      </c>
      <c r="L195" s="62">
        <v>10.9</v>
      </c>
      <c r="M195" s="64">
        <f t="shared" si="3"/>
        <v>-0.32190777876151982</v>
      </c>
      <c r="N195" s="62">
        <v>155.9</v>
      </c>
      <c r="O195" s="64">
        <f t="shared" si="4"/>
        <v>-0.30019619021695998</v>
      </c>
      <c r="P195" s="62">
        <v>103.65</v>
      </c>
      <c r="Q195" s="64">
        <f t="shared" si="5"/>
        <v>0.3449719109592288</v>
      </c>
      <c r="R195" s="62">
        <v>33.700000000000003</v>
      </c>
      <c r="S195" s="64">
        <f t="shared" si="6"/>
        <v>-0.78947265862921434</v>
      </c>
      <c r="T195" s="62">
        <v>64.5</v>
      </c>
      <c r="U195" s="64">
        <f t="shared" si="7"/>
        <v>1.3226670914414831</v>
      </c>
      <c r="V195" s="97">
        <v>0.14528543938422064</v>
      </c>
      <c r="W195" s="62">
        <v>16.375</v>
      </c>
      <c r="X195" s="74">
        <f t="shared" si="8"/>
        <v>0</v>
      </c>
      <c r="Y195" s="75">
        <f t="shared" si="9"/>
        <v>0</v>
      </c>
      <c r="Z195" s="75">
        <f t="shared" si="10"/>
        <v>0</v>
      </c>
      <c r="AA195" s="75">
        <f t="shared" si="11"/>
        <v>0</v>
      </c>
      <c r="AB195" s="75">
        <f t="shared" si="12"/>
        <v>0</v>
      </c>
      <c r="AC195" s="75">
        <f t="shared" si="13"/>
        <v>0</v>
      </c>
      <c r="AD195" s="75">
        <f t="shared" si="14"/>
        <v>0</v>
      </c>
      <c r="AE195" s="75">
        <f t="shared" si="15"/>
        <v>0</v>
      </c>
      <c r="AF195" s="75">
        <f t="shared" ref="AF195:AG195" si="207">IF(V$3="Yes",V195*V$4,0)</f>
        <v>0</v>
      </c>
      <c r="AG195" s="76">
        <f t="shared" si="207"/>
        <v>0</v>
      </c>
      <c r="AH195" s="77">
        <f t="shared" si="17"/>
        <v>0</v>
      </c>
      <c r="AI195" s="78">
        <f t="shared" si="18"/>
        <v>0</v>
      </c>
      <c r="AJ195" s="73">
        <f t="shared" si="19"/>
        <v>-0.87723786249302038</v>
      </c>
    </row>
    <row r="196" spans="1:36" ht="15" x14ac:dyDescent="0.25">
      <c r="A196" s="38" t="s">
        <v>401</v>
      </c>
      <c r="B196" s="62" t="s">
        <v>47</v>
      </c>
      <c r="C196" s="62" t="s">
        <v>191</v>
      </c>
      <c r="D196" s="62"/>
      <c r="E196" s="63">
        <v>84</v>
      </c>
      <c r="F196" s="62">
        <v>23.15</v>
      </c>
      <c r="G196" s="64">
        <f t="shared" si="0"/>
        <v>0.25595739040641896</v>
      </c>
      <c r="H196" s="62">
        <v>29.95</v>
      </c>
      <c r="I196" s="64">
        <f t="shared" si="1"/>
        <v>-0.2723208931334779</v>
      </c>
      <c r="J196" s="62">
        <v>53.05</v>
      </c>
      <c r="K196" s="64">
        <f t="shared" si="2"/>
        <v>-5.4664033689112358E-2</v>
      </c>
      <c r="L196" s="62">
        <v>17.05</v>
      </c>
      <c r="M196" s="64">
        <f t="shared" si="3"/>
        <v>0.26589195529830084</v>
      </c>
      <c r="N196" s="62">
        <v>156.5</v>
      </c>
      <c r="O196" s="64">
        <f t="shared" si="4"/>
        <v>-0.28915165408068622</v>
      </c>
      <c r="P196" s="62">
        <v>81.8</v>
      </c>
      <c r="Q196" s="64">
        <f t="shared" si="5"/>
        <v>-1.7863787199281542E-2</v>
      </c>
      <c r="R196" s="62">
        <v>24.65</v>
      </c>
      <c r="S196" s="64">
        <f t="shared" si="6"/>
        <v>-0.99748854110814678</v>
      </c>
      <c r="T196" s="62">
        <v>31.700000000000003</v>
      </c>
      <c r="U196" s="64">
        <f t="shared" si="7"/>
        <v>-0.24949190100004581</v>
      </c>
      <c r="V196" s="97">
        <v>0.14792332268370606</v>
      </c>
      <c r="W196" s="62">
        <v>16.850000000000001</v>
      </c>
      <c r="X196" s="74">
        <f t="shared" si="8"/>
        <v>0</v>
      </c>
      <c r="Y196" s="75">
        <f t="shared" si="9"/>
        <v>0</v>
      </c>
      <c r="Z196" s="75">
        <f t="shared" si="10"/>
        <v>0</v>
      </c>
      <c r="AA196" s="75">
        <f t="shared" si="11"/>
        <v>0</v>
      </c>
      <c r="AB196" s="75">
        <f t="shared" si="12"/>
        <v>0</v>
      </c>
      <c r="AC196" s="75">
        <f t="shared" si="13"/>
        <v>0</v>
      </c>
      <c r="AD196" s="75">
        <f t="shared" si="14"/>
        <v>0</v>
      </c>
      <c r="AE196" s="75">
        <f t="shared" si="15"/>
        <v>0</v>
      </c>
      <c r="AF196" s="75">
        <f t="shared" ref="AF196:AG196" si="208">IF(V$3="Yes",V196*V$4,0)</f>
        <v>0</v>
      </c>
      <c r="AG196" s="76">
        <f t="shared" si="208"/>
        <v>0</v>
      </c>
      <c r="AH196" s="77">
        <f t="shared" si="17"/>
        <v>0</v>
      </c>
      <c r="AI196" s="78">
        <f t="shared" si="18"/>
        <v>0</v>
      </c>
      <c r="AJ196" s="73">
        <f t="shared" si="19"/>
        <v>-0.90125536241565773</v>
      </c>
    </row>
    <row r="197" spans="1:36" ht="15" x14ac:dyDescent="0.25">
      <c r="A197" s="38" t="s">
        <v>417</v>
      </c>
      <c r="B197" s="62" t="s">
        <v>79</v>
      </c>
      <c r="C197" s="62" t="s">
        <v>186</v>
      </c>
      <c r="D197" s="62"/>
      <c r="E197" s="63">
        <v>84</v>
      </c>
      <c r="F197" s="62">
        <v>19.049999999999997</v>
      </c>
      <c r="G197" s="64">
        <f t="shared" si="0"/>
        <v>-0.13165331157625459</v>
      </c>
      <c r="H197" s="62">
        <v>34.25</v>
      </c>
      <c r="I197" s="64">
        <f t="shared" si="1"/>
        <v>3.2662680316987956E-2</v>
      </c>
      <c r="J197" s="62">
        <v>53.3</v>
      </c>
      <c r="K197" s="64">
        <f t="shared" si="2"/>
        <v>-4.3109551434881759E-2</v>
      </c>
      <c r="L197" s="62">
        <v>17.25</v>
      </c>
      <c r="M197" s="64">
        <f t="shared" si="3"/>
        <v>0.28500739380431139</v>
      </c>
      <c r="N197" s="62">
        <v>151.85</v>
      </c>
      <c r="O197" s="64">
        <f t="shared" si="4"/>
        <v>-0.37474680913680714</v>
      </c>
      <c r="P197" s="62">
        <v>53</v>
      </c>
      <c r="Q197" s="64">
        <f t="shared" si="5"/>
        <v>-0.49610946715191762</v>
      </c>
      <c r="R197" s="62">
        <v>52.55</v>
      </c>
      <c r="S197" s="64">
        <f t="shared" si="6"/>
        <v>-0.35620200838304106</v>
      </c>
      <c r="T197" s="62">
        <v>52.75</v>
      </c>
      <c r="U197" s="64">
        <f t="shared" si="7"/>
        <v>0.75946989140526466</v>
      </c>
      <c r="V197" s="97">
        <v>0.12545274942377344</v>
      </c>
      <c r="W197" s="62">
        <v>18.574999999999999</v>
      </c>
      <c r="X197" s="74">
        <f t="shared" si="8"/>
        <v>0</v>
      </c>
      <c r="Y197" s="75">
        <f t="shared" si="9"/>
        <v>0</v>
      </c>
      <c r="Z197" s="75">
        <f t="shared" si="10"/>
        <v>0</v>
      </c>
      <c r="AA197" s="75">
        <f t="shared" si="11"/>
        <v>0</v>
      </c>
      <c r="AB197" s="75">
        <f t="shared" si="12"/>
        <v>0</v>
      </c>
      <c r="AC197" s="75">
        <f t="shared" si="13"/>
        <v>0</v>
      </c>
      <c r="AD197" s="75">
        <f t="shared" si="14"/>
        <v>0</v>
      </c>
      <c r="AE197" s="75">
        <f t="shared" si="15"/>
        <v>0</v>
      </c>
      <c r="AF197" s="75">
        <f t="shared" ref="AF197:AG197" si="209">IF(V$3="Yes",V197*V$4,0)</f>
        <v>0</v>
      </c>
      <c r="AG197" s="76">
        <f t="shared" si="209"/>
        <v>0</v>
      </c>
      <c r="AH197" s="77">
        <f t="shared" si="17"/>
        <v>0</v>
      </c>
      <c r="AI197" s="78">
        <f t="shared" si="18"/>
        <v>0</v>
      </c>
      <c r="AJ197" s="73">
        <f t="shared" si="19"/>
        <v>-0.94047496635041949</v>
      </c>
    </row>
    <row r="198" spans="1:36" ht="15" x14ac:dyDescent="0.25">
      <c r="A198" s="38" t="s">
        <v>424</v>
      </c>
      <c r="B198" s="62" t="s">
        <v>58</v>
      </c>
      <c r="C198" s="62" t="s">
        <v>186</v>
      </c>
      <c r="D198" s="62"/>
      <c r="E198" s="63">
        <v>84</v>
      </c>
      <c r="F198" s="62">
        <v>26.15</v>
      </c>
      <c r="G198" s="64">
        <f t="shared" si="0"/>
        <v>0.53957497722300951</v>
      </c>
      <c r="H198" s="62">
        <v>25.65</v>
      </c>
      <c r="I198" s="64">
        <f t="shared" si="1"/>
        <v>-0.5773044665839443</v>
      </c>
      <c r="J198" s="62">
        <v>51.9</v>
      </c>
      <c r="K198" s="64">
        <f t="shared" si="2"/>
        <v>-0.10781465205857244</v>
      </c>
      <c r="L198" s="62">
        <v>14.2</v>
      </c>
      <c r="M198" s="64">
        <f t="shared" si="3"/>
        <v>-6.5030434123478989E-3</v>
      </c>
      <c r="N198" s="62">
        <v>161.5</v>
      </c>
      <c r="O198" s="64">
        <f t="shared" si="4"/>
        <v>-0.19711385294507233</v>
      </c>
      <c r="P198" s="62">
        <v>66.8</v>
      </c>
      <c r="Q198" s="64">
        <f t="shared" si="5"/>
        <v>-0.26695007884127958</v>
      </c>
      <c r="R198" s="62">
        <v>40.1</v>
      </c>
      <c r="S198" s="64">
        <f t="shared" si="6"/>
        <v>-0.64236750416897515</v>
      </c>
      <c r="T198" s="62">
        <v>42.25</v>
      </c>
      <c r="U198" s="64">
        <f t="shared" si="7"/>
        <v>0.25618728711758004</v>
      </c>
      <c r="V198" s="97">
        <v>0.16191950464396285</v>
      </c>
      <c r="W198" s="62">
        <v>15.875</v>
      </c>
      <c r="X198" s="74">
        <f t="shared" si="8"/>
        <v>0</v>
      </c>
      <c r="Y198" s="75">
        <f t="shared" si="9"/>
        <v>0</v>
      </c>
      <c r="Z198" s="75">
        <f t="shared" si="10"/>
        <v>0</v>
      </c>
      <c r="AA198" s="75">
        <f t="shared" si="11"/>
        <v>0</v>
      </c>
      <c r="AB198" s="75">
        <f t="shared" si="12"/>
        <v>0</v>
      </c>
      <c r="AC198" s="75">
        <f t="shared" si="13"/>
        <v>0</v>
      </c>
      <c r="AD198" s="75">
        <f t="shared" si="14"/>
        <v>0</v>
      </c>
      <c r="AE198" s="75">
        <f t="shared" si="15"/>
        <v>0</v>
      </c>
      <c r="AF198" s="75">
        <f t="shared" ref="AF198:AG198" si="210">IF(V$3="Yes",V198*V$4,0)</f>
        <v>0</v>
      </c>
      <c r="AG198" s="76">
        <f t="shared" si="210"/>
        <v>0</v>
      </c>
      <c r="AH198" s="77">
        <f t="shared" si="17"/>
        <v>0</v>
      </c>
      <c r="AI198" s="78">
        <f t="shared" si="18"/>
        <v>0</v>
      </c>
      <c r="AJ198" s="73">
        <f t="shared" si="19"/>
        <v>-1.0064250170465181</v>
      </c>
    </row>
    <row r="199" spans="1:36" ht="15" x14ac:dyDescent="0.25">
      <c r="A199" s="38" t="s">
        <v>356</v>
      </c>
      <c r="B199" s="62" t="s">
        <v>68</v>
      </c>
      <c r="C199" s="62" t="s">
        <v>191</v>
      </c>
      <c r="D199" s="62"/>
      <c r="E199" s="63">
        <v>84</v>
      </c>
      <c r="F199" s="62">
        <v>23.7</v>
      </c>
      <c r="G199" s="64">
        <f t="shared" si="0"/>
        <v>0.3079539479894608</v>
      </c>
      <c r="H199" s="62">
        <v>35.549999999999997</v>
      </c>
      <c r="I199" s="64">
        <f t="shared" si="1"/>
        <v>0.12486701647643064</v>
      </c>
      <c r="J199" s="62">
        <v>59.25</v>
      </c>
      <c r="K199" s="64">
        <f t="shared" si="2"/>
        <v>0.23188712621580512</v>
      </c>
      <c r="L199" s="62">
        <v>4.8499999999999996</v>
      </c>
      <c r="M199" s="64">
        <f t="shared" si="3"/>
        <v>-0.90014979356833547</v>
      </c>
      <c r="N199" s="62">
        <v>131.80000000000001</v>
      </c>
      <c r="O199" s="64">
        <f t="shared" si="4"/>
        <v>-0.74381839169061892</v>
      </c>
      <c r="P199" s="62">
        <v>141.69999999999999</v>
      </c>
      <c r="Q199" s="64">
        <f t="shared" si="5"/>
        <v>0.97682080409109617</v>
      </c>
      <c r="R199" s="62">
        <v>38.200000000000003</v>
      </c>
      <c r="S199" s="64">
        <f t="shared" si="6"/>
        <v>-0.68603934689935875</v>
      </c>
      <c r="T199" s="62">
        <v>17.399999999999999</v>
      </c>
      <c r="U199" s="64">
        <f t="shared" si="7"/>
        <v>-0.93491487636327375</v>
      </c>
      <c r="V199" s="97">
        <v>0.17981790591805763</v>
      </c>
      <c r="W199" s="62">
        <v>16.149999999999999</v>
      </c>
      <c r="X199" s="74">
        <f t="shared" si="8"/>
        <v>0</v>
      </c>
      <c r="Y199" s="75">
        <f t="shared" si="9"/>
        <v>0</v>
      </c>
      <c r="Z199" s="75">
        <f t="shared" si="10"/>
        <v>0</v>
      </c>
      <c r="AA199" s="75">
        <f t="shared" si="11"/>
        <v>0</v>
      </c>
      <c r="AB199" s="75">
        <f t="shared" si="12"/>
        <v>0</v>
      </c>
      <c r="AC199" s="75">
        <f t="shared" si="13"/>
        <v>0</v>
      </c>
      <c r="AD199" s="75">
        <f t="shared" si="14"/>
        <v>0</v>
      </c>
      <c r="AE199" s="75">
        <f t="shared" si="15"/>
        <v>0</v>
      </c>
      <c r="AF199" s="75">
        <f t="shared" ref="AF199:AG199" si="211">IF(V$3="Yes",V199*V$4,0)</f>
        <v>0</v>
      </c>
      <c r="AG199" s="76">
        <f t="shared" si="211"/>
        <v>0</v>
      </c>
      <c r="AH199" s="77">
        <f t="shared" si="17"/>
        <v>0</v>
      </c>
      <c r="AI199" s="78">
        <f t="shared" si="18"/>
        <v>0</v>
      </c>
      <c r="AJ199" s="73">
        <f t="shared" si="19"/>
        <v>-1.0086634938783869</v>
      </c>
    </row>
    <row r="200" spans="1:36" ht="15" x14ac:dyDescent="0.25">
      <c r="A200" s="38" t="s">
        <v>325</v>
      </c>
      <c r="B200" s="62" t="s">
        <v>19</v>
      </c>
      <c r="C200" s="62" t="s">
        <v>181</v>
      </c>
      <c r="D200" s="62"/>
      <c r="E200" s="63">
        <v>84</v>
      </c>
      <c r="F200" s="62">
        <v>10.149999999999999</v>
      </c>
      <c r="G200" s="64">
        <f t="shared" si="0"/>
        <v>-0.97305215246547239</v>
      </c>
      <c r="H200" s="62">
        <v>35.65</v>
      </c>
      <c r="I200" s="64">
        <f t="shared" si="1"/>
        <v>0.1319596577194653</v>
      </c>
      <c r="J200" s="62">
        <v>45.8</v>
      </c>
      <c r="K200" s="64">
        <f t="shared" si="2"/>
        <v>-0.38974401906179768</v>
      </c>
      <c r="L200" s="62">
        <v>16.55</v>
      </c>
      <c r="M200" s="64">
        <f t="shared" si="3"/>
        <v>0.21810335903327485</v>
      </c>
      <c r="N200" s="62">
        <v>153.80000000000001</v>
      </c>
      <c r="O200" s="64">
        <f t="shared" si="4"/>
        <v>-0.33885206669391749</v>
      </c>
      <c r="P200" s="62">
        <v>89.2</v>
      </c>
      <c r="Q200" s="64">
        <f t="shared" si="5"/>
        <v>0.10501878334410404</v>
      </c>
      <c r="R200" s="62">
        <v>64.599999999999994</v>
      </c>
      <c r="S200" s="64">
        <f t="shared" si="6"/>
        <v>-7.923058475087201E-2</v>
      </c>
      <c r="T200" s="62">
        <v>45.2</v>
      </c>
      <c r="U200" s="64">
        <f t="shared" si="7"/>
        <v>0.39758573308412043</v>
      </c>
      <c r="V200" s="97">
        <v>6.5994798439531849E-2</v>
      </c>
      <c r="W200" s="62">
        <v>19.399999999999999</v>
      </c>
      <c r="X200" s="74">
        <f t="shared" si="8"/>
        <v>0</v>
      </c>
      <c r="Y200" s="75">
        <f t="shared" si="9"/>
        <v>0</v>
      </c>
      <c r="Z200" s="75">
        <f t="shared" si="10"/>
        <v>0</v>
      </c>
      <c r="AA200" s="75">
        <f t="shared" si="11"/>
        <v>0</v>
      </c>
      <c r="AB200" s="75">
        <f t="shared" si="12"/>
        <v>0</v>
      </c>
      <c r="AC200" s="75">
        <f t="shared" si="13"/>
        <v>0</v>
      </c>
      <c r="AD200" s="75">
        <f t="shared" si="14"/>
        <v>0</v>
      </c>
      <c r="AE200" s="75">
        <f t="shared" si="15"/>
        <v>0</v>
      </c>
      <c r="AF200" s="75">
        <f t="shared" ref="AF200:AG200" si="212">IF(V$3="Yes",V200*V$4,0)</f>
        <v>0</v>
      </c>
      <c r="AG200" s="76">
        <f t="shared" si="212"/>
        <v>0</v>
      </c>
      <c r="AH200" s="77">
        <f t="shared" si="17"/>
        <v>0</v>
      </c>
      <c r="AI200" s="78">
        <f t="shared" si="18"/>
        <v>0</v>
      </c>
      <c r="AJ200" s="73">
        <f t="shared" si="19"/>
        <v>-1.0141267030159606</v>
      </c>
    </row>
    <row r="201" spans="1:36" ht="15" x14ac:dyDescent="0.25">
      <c r="A201" s="38" t="s">
        <v>420</v>
      </c>
      <c r="B201" s="62" t="s">
        <v>39</v>
      </c>
      <c r="C201" s="62" t="s">
        <v>179</v>
      </c>
      <c r="D201" s="62"/>
      <c r="E201" s="63">
        <v>84</v>
      </c>
      <c r="F201" s="62">
        <v>16.850000000000001</v>
      </c>
      <c r="G201" s="64">
        <f t="shared" si="0"/>
        <v>-0.33963954190842027</v>
      </c>
      <c r="H201" s="62">
        <v>16</v>
      </c>
      <c r="I201" s="64">
        <f t="shared" si="1"/>
        <v>-1.261744346536734</v>
      </c>
      <c r="J201" s="62">
        <v>32.849999999999994</v>
      </c>
      <c r="K201" s="64">
        <f t="shared" si="2"/>
        <v>-0.98826619983093966</v>
      </c>
      <c r="L201" s="62">
        <v>0</v>
      </c>
      <c r="M201" s="64">
        <f t="shared" si="3"/>
        <v>-1.3636991773390883</v>
      </c>
      <c r="N201" s="62">
        <v>117.85</v>
      </c>
      <c r="O201" s="64">
        <f t="shared" si="4"/>
        <v>-1.0006038568589819</v>
      </c>
      <c r="P201" s="62">
        <v>297.3</v>
      </c>
      <c r="Q201" s="64">
        <f t="shared" si="5"/>
        <v>3.5606759360574216</v>
      </c>
      <c r="R201" s="62">
        <v>62</v>
      </c>
      <c r="S201" s="64">
        <f t="shared" si="6"/>
        <v>-0.13899205375034401</v>
      </c>
      <c r="T201" s="62">
        <v>138.19999999999999</v>
      </c>
      <c r="U201" s="64">
        <f t="shared" si="7"/>
        <v>4.8552316567750395</v>
      </c>
      <c r="V201" s="97">
        <v>0.14297836232498942</v>
      </c>
      <c r="W201" s="62">
        <v>14.25</v>
      </c>
      <c r="X201" s="74">
        <f t="shared" si="8"/>
        <v>0</v>
      </c>
      <c r="Y201" s="75">
        <f t="shared" si="9"/>
        <v>0</v>
      </c>
      <c r="Z201" s="75">
        <f t="shared" si="10"/>
        <v>0</v>
      </c>
      <c r="AA201" s="75">
        <f t="shared" si="11"/>
        <v>0</v>
      </c>
      <c r="AB201" s="75">
        <f t="shared" si="12"/>
        <v>0</v>
      </c>
      <c r="AC201" s="75">
        <f t="shared" si="13"/>
        <v>0</v>
      </c>
      <c r="AD201" s="75">
        <f t="shared" si="14"/>
        <v>0</v>
      </c>
      <c r="AE201" s="75">
        <f t="shared" si="15"/>
        <v>0</v>
      </c>
      <c r="AF201" s="75">
        <f t="shared" ref="AF201:AG201" si="213">IF(V$3="Yes",V201*V$4,0)</f>
        <v>0</v>
      </c>
      <c r="AG201" s="76">
        <f t="shared" si="213"/>
        <v>0</v>
      </c>
      <c r="AH201" s="77">
        <f t="shared" si="17"/>
        <v>0</v>
      </c>
      <c r="AI201" s="78">
        <f t="shared" si="18"/>
        <v>0</v>
      </c>
      <c r="AJ201" s="73">
        <f t="shared" si="19"/>
        <v>-1.0565053004916063</v>
      </c>
    </row>
    <row r="202" spans="1:36" ht="15" x14ac:dyDescent="0.25">
      <c r="A202" s="38" t="s">
        <v>403</v>
      </c>
      <c r="B202" s="62" t="s">
        <v>66</v>
      </c>
      <c r="C202" s="62" t="s">
        <v>191</v>
      </c>
      <c r="D202" s="62"/>
      <c r="E202" s="63">
        <v>84</v>
      </c>
      <c r="F202" s="62">
        <v>23.1</v>
      </c>
      <c r="G202" s="64">
        <f t="shared" si="0"/>
        <v>0.25123043062614275</v>
      </c>
      <c r="H202" s="62">
        <v>29</v>
      </c>
      <c r="I202" s="64">
        <f t="shared" si="1"/>
        <v>-0.33970098494230194</v>
      </c>
      <c r="J202" s="62">
        <v>52.15</v>
      </c>
      <c r="K202" s="64">
        <f t="shared" si="2"/>
        <v>-9.6260169804342169E-2</v>
      </c>
      <c r="L202" s="62">
        <v>16.399999999999999</v>
      </c>
      <c r="M202" s="64">
        <f t="shared" si="3"/>
        <v>0.20376678015376662</v>
      </c>
      <c r="N202" s="62">
        <v>154.55000000000001</v>
      </c>
      <c r="O202" s="64">
        <f t="shared" si="4"/>
        <v>-0.32504639652357531</v>
      </c>
      <c r="P202" s="62">
        <v>80.95</v>
      </c>
      <c r="Q202" s="64">
        <f t="shared" si="5"/>
        <v>-3.1978677058994834E-2</v>
      </c>
      <c r="R202" s="62">
        <v>25.549999999999997</v>
      </c>
      <c r="S202" s="64">
        <f t="shared" si="6"/>
        <v>-0.9768018787621755</v>
      </c>
      <c r="T202" s="62">
        <v>31.75</v>
      </c>
      <c r="U202" s="64">
        <f t="shared" si="7"/>
        <v>-0.2470953171701048</v>
      </c>
      <c r="V202" s="97">
        <v>0.1494661921708185</v>
      </c>
      <c r="W202" s="62">
        <v>14.775</v>
      </c>
      <c r="X202" s="74">
        <f t="shared" si="8"/>
        <v>0</v>
      </c>
      <c r="Y202" s="75">
        <f t="shared" si="9"/>
        <v>0</v>
      </c>
      <c r="Z202" s="75">
        <f t="shared" si="10"/>
        <v>0</v>
      </c>
      <c r="AA202" s="75">
        <f t="shared" si="11"/>
        <v>0</v>
      </c>
      <c r="AB202" s="75">
        <f t="shared" si="12"/>
        <v>0</v>
      </c>
      <c r="AC202" s="75">
        <f t="shared" si="13"/>
        <v>0</v>
      </c>
      <c r="AD202" s="75">
        <f t="shared" si="14"/>
        <v>0</v>
      </c>
      <c r="AE202" s="75">
        <f t="shared" si="15"/>
        <v>0</v>
      </c>
      <c r="AF202" s="75">
        <f t="shared" ref="AF202:AG202" si="214">IF(V$3="Yes",V202*V$4,0)</f>
        <v>0</v>
      </c>
      <c r="AG202" s="76">
        <f t="shared" si="214"/>
        <v>0</v>
      </c>
      <c r="AH202" s="77">
        <f t="shared" si="17"/>
        <v>0</v>
      </c>
      <c r="AI202" s="78">
        <f t="shared" si="18"/>
        <v>0</v>
      </c>
      <c r="AJ202" s="73">
        <f t="shared" si="19"/>
        <v>-1.0721529498470301</v>
      </c>
    </row>
    <row r="203" spans="1:36" ht="15" x14ac:dyDescent="0.25">
      <c r="A203" s="38" t="s">
        <v>369</v>
      </c>
      <c r="B203" s="62" t="s">
        <v>28</v>
      </c>
      <c r="C203" s="62" t="s">
        <v>196</v>
      </c>
      <c r="D203" s="62"/>
      <c r="E203" s="63">
        <v>84</v>
      </c>
      <c r="F203" s="62">
        <v>22.5</v>
      </c>
      <c r="G203" s="64">
        <f t="shared" si="0"/>
        <v>0.19450691326282471</v>
      </c>
      <c r="H203" s="62">
        <v>38.299999999999997</v>
      </c>
      <c r="I203" s="64">
        <f t="shared" si="1"/>
        <v>0.31991465065986879</v>
      </c>
      <c r="J203" s="62">
        <v>60.8</v>
      </c>
      <c r="K203" s="64">
        <f t="shared" si="2"/>
        <v>0.3035249161920342</v>
      </c>
      <c r="L203" s="62">
        <v>18.149999999999999</v>
      </c>
      <c r="M203" s="64">
        <f t="shared" si="3"/>
        <v>0.37102686708135812</v>
      </c>
      <c r="N203" s="62">
        <v>143.75</v>
      </c>
      <c r="O203" s="64">
        <f t="shared" si="4"/>
        <v>-0.523848046976502</v>
      </c>
      <c r="P203" s="62">
        <v>32.35</v>
      </c>
      <c r="Q203" s="64">
        <f t="shared" si="5"/>
        <v>-0.83901826197906781</v>
      </c>
      <c r="R203" s="62">
        <v>30.85</v>
      </c>
      <c r="S203" s="64">
        <f t="shared" si="6"/>
        <v>-0.85498042272478969</v>
      </c>
      <c r="T203" s="62">
        <v>12.95</v>
      </c>
      <c r="U203" s="64">
        <f t="shared" si="7"/>
        <v>-1.1482108372280544</v>
      </c>
      <c r="V203" s="97">
        <v>0.15652173913043479</v>
      </c>
      <c r="W203" s="62">
        <v>16.7</v>
      </c>
      <c r="X203" s="74">
        <f t="shared" si="8"/>
        <v>0</v>
      </c>
      <c r="Y203" s="75">
        <f t="shared" si="9"/>
        <v>0</v>
      </c>
      <c r="Z203" s="75">
        <f t="shared" si="10"/>
        <v>0</v>
      </c>
      <c r="AA203" s="75">
        <f t="shared" si="11"/>
        <v>0</v>
      </c>
      <c r="AB203" s="75">
        <f t="shared" si="12"/>
        <v>0</v>
      </c>
      <c r="AC203" s="75">
        <f t="shared" si="13"/>
        <v>0</v>
      </c>
      <c r="AD203" s="75">
        <f t="shared" si="14"/>
        <v>0</v>
      </c>
      <c r="AE203" s="75">
        <f t="shared" si="15"/>
        <v>0</v>
      </c>
      <c r="AF203" s="75">
        <f t="shared" ref="AF203:AG203" si="215">IF(V$3="Yes",V203*V$4,0)</f>
        <v>0</v>
      </c>
      <c r="AG203" s="76">
        <f t="shared" si="215"/>
        <v>0</v>
      </c>
      <c r="AH203" s="77">
        <f t="shared" si="17"/>
        <v>0</v>
      </c>
      <c r="AI203" s="78">
        <f t="shared" si="18"/>
        <v>0</v>
      </c>
      <c r="AJ203" s="73">
        <f t="shared" si="19"/>
        <v>-1.1064450541715041</v>
      </c>
    </row>
    <row r="204" spans="1:36" ht="15" x14ac:dyDescent="0.25">
      <c r="A204" s="38" t="s">
        <v>425</v>
      </c>
      <c r="B204" s="62" t="s">
        <v>21</v>
      </c>
      <c r="C204" s="62" t="s">
        <v>179</v>
      </c>
      <c r="D204" s="62"/>
      <c r="E204" s="63">
        <v>84</v>
      </c>
      <c r="F204" s="62">
        <v>23.05</v>
      </c>
      <c r="G204" s="64">
        <f t="shared" si="0"/>
        <v>0.24650347084586624</v>
      </c>
      <c r="H204" s="62">
        <v>24.549999999999997</v>
      </c>
      <c r="I204" s="64">
        <f t="shared" si="1"/>
        <v>-0.65532352025731921</v>
      </c>
      <c r="J204" s="62">
        <v>47.6</v>
      </c>
      <c r="K204" s="64">
        <f t="shared" si="2"/>
        <v>-0.30655174683133773</v>
      </c>
      <c r="L204" s="62">
        <v>13.15</v>
      </c>
      <c r="M204" s="64">
        <f t="shared" si="3"/>
        <v>-0.10685909556890252</v>
      </c>
      <c r="N204" s="62">
        <v>189.2</v>
      </c>
      <c r="O204" s="64">
        <f t="shared" si="4"/>
        <v>0.31277556534622902</v>
      </c>
      <c r="P204" s="62">
        <v>62.75</v>
      </c>
      <c r="Q204" s="64">
        <f t="shared" si="5"/>
        <v>-0.33420337758461893</v>
      </c>
      <c r="R204" s="62">
        <v>36.5</v>
      </c>
      <c r="S204" s="64">
        <f t="shared" si="6"/>
        <v>-0.7251141535528598</v>
      </c>
      <c r="T204" s="62">
        <v>23.35</v>
      </c>
      <c r="U204" s="64">
        <f t="shared" si="7"/>
        <v>-0.6497214006002523</v>
      </c>
      <c r="V204" s="97">
        <v>0.12182875264270614</v>
      </c>
      <c r="W204" s="62">
        <v>17.399999999999999</v>
      </c>
      <c r="X204" s="74">
        <f t="shared" si="8"/>
        <v>0</v>
      </c>
      <c r="Y204" s="75">
        <f t="shared" si="9"/>
        <v>0</v>
      </c>
      <c r="Z204" s="75">
        <f t="shared" si="10"/>
        <v>0</v>
      </c>
      <c r="AA204" s="75">
        <f t="shared" si="11"/>
        <v>0</v>
      </c>
      <c r="AB204" s="75">
        <f t="shared" si="12"/>
        <v>0</v>
      </c>
      <c r="AC204" s="75">
        <f t="shared" si="13"/>
        <v>0</v>
      </c>
      <c r="AD204" s="75">
        <f t="shared" si="14"/>
        <v>0</v>
      </c>
      <c r="AE204" s="75">
        <f t="shared" si="15"/>
        <v>0</v>
      </c>
      <c r="AF204" s="75">
        <f t="shared" ref="AF204:AG204" si="216">IF(V$3="Yes",V204*V$4,0)</f>
        <v>0</v>
      </c>
      <c r="AG204" s="76">
        <f t="shared" si="216"/>
        <v>0</v>
      </c>
      <c r="AH204" s="77">
        <f t="shared" si="17"/>
        <v>0</v>
      </c>
      <c r="AI204" s="78">
        <f t="shared" si="18"/>
        <v>0</v>
      </c>
      <c r="AJ204" s="73">
        <f t="shared" si="19"/>
        <v>-1.1423249201301611</v>
      </c>
    </row>
    <row r="205" spans="1:36" ht="15" x14ac:dyDescent="0.25">
      <c r="A205" s="38" t="s">
        <v>362</v>
      </c>
      <c r="B205" s="62" t="s">
        <v>70</v>
      </c>
      <c r="C205" s="62" t="s">
        <v>191</v>
      </c>
      <c r="D205" s="62"/>
      <c r="E205" s="63">
        <v>84</v>
      </c>
      <c r="F205" s="62">
        <v>21.55</v>
      </c>
      <c r="G205" s="64">
        <f t="shared" si="0"/>
        <v>0.10469467743757131</v>
      </c>
      <c r="H205" s="62">
        <v>35.6</v>
      </c>
      <c r="I205" s="64">
        <f t="shared" si="1"/>
        <v>0.12841333709794822</v>
      </c>
      <c r="J205" s="62">
        <v>57.15</v>
      </c>
      <c r="K205" s="64">
        <f t="shared" si="2"/>
        <v>0.13482947528026878</v>
      </c>
      <c r="L205" s="62">
        <v>15.5</v>
      </c>
      <c r="M205" s="64">
        <f t="shared" si="3"/>
        <v>0.11774730687672007</v>
      </c>
      <c r="N205" s="62">
        <v>166.89999999999998</v>
      </c>
      <c r="O205" s="64">
        <f t="shared" si="4"/>
        <v>-9.7713027718609263E-2</v>
      </c>
      <c r="P205" s="62">
        <v>25.549999999999997</v>
      </c>
      <c r="Q205" s="64">
        <f t="shared" si="5"/>
        <v>-0.95193738085677371</v>
      </c>
      <c r="R205" s="62">
        <v>38.849999999999994</v>
      </c>
      <c r="S205" s="64">
        <f t="shared" si="6"/>
        <v>-0.67109897964949095</v>
      </c>
      <c r="T205" s="62">
        <v>21.35</v>
      </c>
      <c r="U205" s="64">
        <f t="shared" si="7"/>
        <v>-0.74558475379790656</v>
      </c>
      <c r="V205" s="97">
        <v>0.12911923307369685</v>
      </c>
      <c r="W205" s="62">
        <v>16.25</v>
      </c>
      <c r="X205" s="74">
        <f t="shared" si="8"/>
        <v>0</v>
      </c>
      <c r="Y205" s="75">
        <f t="shared" si="9"/>
        <v>0</v>
      </c>
      <c r="Z205" s="75">
        <f t="shared" si="10"/>
        <v>0</v>
      </c>
      <c r="AA205" s="75">
        <f t="shared" si="11"/>
        <v>0</v>
      </c>
      <c r="AB205" s="75">
        <f t="shared" si="12"/>
        <v>0</v>
      </c>
      <c r="AC205" s="75">
        <f t="shared" si="13"/>
        <v>0</v>
      </c>
      <c r="AD205" s="75">
        <f t="shared" si="14"/>
        <v>0</v>
      </c>
      <c r="AE205" s="75">
        <f t="shared" si="15"/>
        <v>0</v>
      </c>
      <c r="AF205" s="75">
        <f t="shared" ref="AF205:AG205" si="217">IF(V$3="Yes",V205*V$4,0)</f>
        <v>0</v>
      </c>
      <c r="AG205" s="76">
        <f t="shared" si="217"/>
        <v>0</v>
      </c>
      <c r="AH205" s="77">
        <f t="shared" si="17"/>
        <v>0</v>
      </c>
      <c r="AI205" s="78">
        <f t="shared" si="18"/>
        <v>0</v>
      </c>
      <c r="AJ205" s="73">
        <f t="shared" si="19"/>
        <v>-1.1853462323305788</v>
      </c>
    </row>
    <row r="206" spans="1:36" ht="15" x14ac:dyDescent="0.25">
      <c r="A206" s="38" t="s">
        <v>329</v>
      </c>
      <c r="B206" s="62" t="s">
        <v>16</v>
      </c>
      <c r="C206" s="62" t="s">
        <v>153</v>
      </c>
      <c r="D206" s="62"/>
      <c r="E206" s="63">
        <v>84</v>
      </c>
      <c r="F206" s="62">
        <v>25.4</v>
      </c>
      <c r="G206" s="64">
        <f t="shared" si="0"/>
        <v>0.46867058051886185</v>
      </c>
      <c r="H206" s="62">
        <v>33.65</v>
      </c>
      <c r="I206" s="64">
        <f t="shared" si="1"/>
        <v>-9.8931671412168364E-3</v>
      </c>
      <c r="J206" s="62">
        <v>59.1</v>
      </c>
      <c r="K206" s="64">
        <f t="shared" si="2"/>
        <v>0.2249544368632671</v>
      </c>
      <c r="L206" s="62">
        <v>5.8000000000000007</v>
      </c>
      <c r="M206" s="64">
        <f t="shared" si="3"/>
        <v>-0.80935146066478592</v>
      </c>
      <c r="N206" s="62">
        <v>157</v>
      </c>
      <c r="O206" s="64">
        <f t="shared" si="4"/>
        <v>-0.27994787396712478</v>
      </c>
      <c r="P206" s="62">
        <v>56.55</v>
      </c>
      <c r="Q206" s="64">
        <f t="shared" si="5"/>
        <v>-0.4371590447966448</v>
      </c>
      <c r="R206" s="62">
        <v>61.65</v>
      </c>
      <c r="S206" s="64">
        <f t="shared" si="6"/>
        <v>-0.14703686688488857</v>
      </c>
      <c r="T206" s="62">
        <v>40</v>
      </c>
      <c r="U206" s="64">
        <f t="shared" si="7"/>
        <v>0.14834101477021877</v>
      </c>
      <c r="V206" s="97">
        <v>0.16178343949044585</v>
      </c>
      <c r="W206" s="62">
        <v>18.074999999999999</v>
      </c>
      <c r="X206" s="74">
        <f t="shared" si="8"/>
        <v>0</v>
      </c>
      <c r="Y206" s="75">
        <f t="shared" si="9"/>
        <v>0</v>
      </c>
      <c r="Z206" s="75">
        <f t="shared" si="10"/>
        <v>0</v>
      </c>
      <c r="AA206" s="75">
        <f t="shared" si="11"/>
        <v>0</v>
      </c>
      <c r="AB206" s="75">
        <f t="shared" si="12"/>
        <v>0</v>
      </c>
      <c r="AC206" s="75">
        <f t="shared" si="13"/>
        <v>0</v>
      </c>
      <c r="AD206" s="75">
        <f t="shared" si="14"/>
        <v>0</v>
      </c>
      <c r="AE206" s="75">
        <f t="shared" si="15"/>
        <v>0</v>
      </c>
      <c r="AF206" s="75">
        <f t="shared" ref="AF206:AG206" si="218">IF(V$3="Yes",V206*V$4,0)</f>
        <v>0</v>
      </c>
      <c r="AG206" s="76">
        <f t="shared" si="218"/>
        <v>0</v>
      </c>
      <c r="AH206" s="77">
        <f t="shared" si="17"/>
        <v>0</v>
      </c>
      <c r="AI206" s="78">
        <f t="shared" si="18"/>
        <v>0</v>
      </c>
      <c r="AJ206" s="73">
        <f t="shared" si="19"/>
        <v>-1.190366329782238</v>
      </c>
    </row>
    <row r="207" spans="1:36" ht="15" x14ac:dyDescent="0.25">
      <c r="A207" s="38" t="s">
        <v>331</v>
      </c>
      <c r="B207" s="62" t="s">
        <v>72</v>
      </c>
      <c r="C207" s="62" t="s">
        <v>181</v>
      </c>
      <c r="D207" s="62"/>
      <c r="E207" s="63">
        <v>84</v>
      </c>
      <c r="F207" s="62">
        <v>8.6499999999999986</v>
      </c>
      <c r="G207" s="64">
        <f t="shared" si="0"/>
        <v>-1.1148609458737675</v>
      </c>
      <c r="H207" s="62">
        <v>23.85</v>
      </c>
      <c r="I207" s="64">
        <f t="shared" si="1"/>
        <v>-0.70497200895855794</v>
      </c>
      <c r="J207" s="62">
        <v>32.5</v>
      </c>
      <c r="K207" s="64">
        <f t="shared" si="2"/>
        <v>-1.0044424749868619</v>
      </c>
      <c r="L207" s="62">
        <v>0.75</v>
      </c>
      <c r="M207" s="64">
        <f t="shared" si="3"/>
        <v>-1.2920162829415491</v>
      </c>
      <c r="N207" s="62">
        <v>177.85</v>
      </c>
      <c r="O207" s="64">
        <f t="shared" si="4"/>
        <v>0.10384975676838529</v>
      </c>
      <c r="P207" s="62">
        <v>138.6</v>
      </c>
      <c r="Q207" s="64">
        <f t="shared" si="5"/>
        <v>0.9253429704850834</v>
      </c>
      <c r="R207" s="62">
        <v>126.65</v>
      </c>
      <c r="S207" s="64">
        <f t="shared" si="6"/>
        <v>1.3469998581019165</v>
      </c>
      <c r="T207" s="62">
        <v>58.05</v>
      </c>
      <c r="U207" s="64">
        <f t="shared" si="7"/>
        <v>1.0135077773790484</v>
      </c>
      <c r="V207" s="97">
        <v>4.863649142535844E-2</v>
      </c>
      <c r="W207" s="62">
        <v>21.75</v>
      </c>
      <c r="X207" s="74">
        <f t="shared" si="8"/>
        <v>0</v>
      </c>
      <c r="Y207" s="75">
        <f t="shared" si="9"/>
        <v>0</v>
      </c>
      <c r="Z207" s="75">
        <f t="shared" si="10"/>
        <v>0</v>
      </c>
      <c r="AA207" s="75">
        <f t="shared" si="11"/>
        <v>0</v>
      </c>
      <c r="AB207" s="75">
        <f t="shared" si="12"/>
        <v>0</v>
      </c>
      <c r="AC207" s="75">
        <f t="shared" si="13"/>
        <v>0</v>
      </c>
      <c r="AD207" s="75">
        <f t="shared" si="14"/>
        <v>0</v>
      </c>
      <c r="AE207" s="75">
        <f t="shared" si="15"/>
        <v>0</v>
      </c>
      <c r="AF207" s="75">
        <f t="shared" ref="AF207:AG207" si="219">IF(V$3="Yes",V207*V$4,0)</f>
        <v>0</v>
      </c>
      <c r="AG207" s="76">
        <f t="shared" si="219"/>
        <v>0</v>
      </c>
      <c r="AH207" s="77">
        <f t="shared" si="17"/>
        <v>0</v>
      </c>
      <c r="AI207" s="78">
        <f t="shared" si="18"/>
        <v>0</v>
      </c>
      <c r="AJ207" s="73">
        <f t="shared" si="19"/>
        <v>-1.2035786581587216</v>
      </c>
    </row>
    <row r="208" spans="1:36" ht="15" x14ac:dyDescent="0.25">
      <c r="A208" s="38" t="s">
        <v>450</v>
      </c>
      <c r="B208" s="62" t="s">
        <v>45</v>
      </c>
      <c r="C208" s="62" t="s">
        <v>183</v>
      </c>
      <c r="D208" s="62"/>
      <c r="E208" s="63">
        <v>84</v>
      </c>
      <c r="F208" s="62">
        <v>18.2</v>
      </c>
      <c r="G208" s="64">
        <f t="shared" si="0"/>
        <v>-0.21201162784095495</v>
      </c>
      <c r="H208" s="62">
        <v>17.45</v>
      </c>
      <c r="I208" s="64">
        <f t="shared" si="1"/>
        <v>-1.1589010485127398</v>
      </c>
      <c r="J208" s="62">
        <v>35.650000000000006</v>
      </c>
      <c r="K208" s="64">
        <f t="shared" si="2"/>
        <v>-0.85885599858355732</v>
      </c>
      <c r="L208" s="62">
        <v>6.05</v>
      </c>
      <c r="M208" s="64">
        <f t="shared" si="3"/>
        <v>-0.78545716253227271</v>
      </c>
      <c r="N208" s="62">
        <v>169.5</v>
      </c>
      <c r="O208" s="64">
        <f t="shared" si="4"/>
        <v>-4.9853371128089755E-2</v>
      </c>
      <c r="P208" s="62">
        <v>182.3</v>
      </c>
      <c r="Q208" s="64">
        <f t="shared" si="5"/>
        <v>1.6510143668021047</v>
      </c>
      <c r="R208" s="62">
        <v>45.25</v>
      </c>
      <c r="S208" s="64">
        <f t="shared" si="6"/>
        <v>-0.52399382518925153</v>
      </c>
      <c r="T208" s="62">
        <v>21.700000000000003</v>
      </c>
      <c r="U208" s="64">
        <f t="shared" si="7"/>
        <v>-0.72880866698831692</v>
      </c>
      <c r="V208" s="97">
        <v>0.10737463126843658</v>
      </c>
      <c r="W208" s="62">
        <v>13.525</v>
      </c>
      <c r="X208" s="74">
        <f t="shared" si="8"/>
        <v>0</v>
      </c>
      <c r="Y208" s="75">
        <f t="shared" si="9"/>
        <v>0</v>
      </c>
      <c r="Z208" s="75">
        <f t="shared" si="10"/>
        <v>0</v>
      </c>
      <c r="AA208" s="75">
        <f t="shared" si="11"/>
        <v>0</v>
      </c>
      <c r="AB208" s="75">
        <f t="shared" si="12"/>
        <v>0</v>
      </c>
      <c r="AC208" s="75">
        <f t="shared" si="13"/>
        <v>0</v>
      </c>
      <c r="AD208" s="75">
        <f t="shared" si="14"/>
        <v>0</v>
      </c>
      <c r="AE208" s="75">
        <f t="shared" si="15"/>
        <v>0</v>
      </c>
      <c r="AF208" s="75">
        <f t="shared" ref="AF208:AG208" si="220">IF(V$3="Yes",V208*V$4,0)</f>
        <v>0</v>
      </c>
      <c r="AG208" s="76">
        <f t="shared" si="220"/>
        <v>0</v>
      </c>
      <c r="AH208" s="77">
        <f t="shared" si="17"/>
        <v>0</v>
      </c>
      <c r="AI208" s="78">
        <f t="shared" si="18"/>
        <v>0</v>
      </c>
      <c r="AJ208" s="73">
        <f t="shared" si="19"/>
        <v>-1.2916516015998121</v>
      </c>
    </row>
    <row r="209" spans="1:36" ht="15" x14ac:dyDescent="0.25">
      <c r="A209" s="38" t="s">
        <v>472</v>
      </c>
      <c r="B209" s="62" t="s">
        <v>32</v>
      </c>
      <c r="C209" s="62" t="s">
        <v>183</v>
      </c>
      <c r="D209" s="62"/>
      <c r="E209" s="63">
        <v>84</v>
      </c>
      <c r="F209" s="62">
        <v>16.5</v>
      </c>
      <c r="G209" s="64">
        <f t="shared" si="0"/>
        <v>-0.372728260370356</v>
      </c>
      <c r="H209" s="62">
        <v>13.3</v>
      </c>
      <c r="I209" s="64">
        <f t="shared" si="1"/>
        <v>-1.4532456600986545</v>
      </c>
      <c r="J209" s="62">
        <v>29.7</v>
      </c>
      <c r="K209" s="64">
        <f t="shared" si="2"/>
        <v>-1.1338526762342442</v>
      </c>
      <c r="L209" s="62">
        <v>0.6</v>
      </c>
      <c r="M209" s="64">
        <f t="shared" si="3"/>
        <v>-1.3063528618210571</v>
      </c>
      <c r="N209" s="62">
        <v>113.8</v>
      </c>
      <c r="O209" s="64">
        <f t="shared" si="4"/>
        <v>-1.0751544757788289</v>
      </c>
      <c r="P209" s="62">
        <v>303.89999999999998</v>
      </c>
      <c r="Q209" s="64">
        <f t="shared" si="5"/>
        <v>3.6702739043798993</v>
      </c>
      <c r="R209" s="62">
        <v>53.6</v>
      </c>
      <c r="S209" s="64">
        <f t="shared" si="6"/>
        <v>-0.33206756897940792</v>
      </c>
      <c r="T209" s="62">
        <v>89.1</v>
      </c>
      <c r="U209" s="64">
        <f t="shared" si="7"/>
        <v>2.5017863357726298</v>
      </c>
      <c r="V209" s="97">
        <v>0.14499121265377857</v>
      </c>
      <c r="W209" s="62">
        <v>13.75</v>
      </c>
      <c r="X209" s="74">
        <f t="shared" si="8"/>
        <v>0</v>
      </c>
      <c r="Y209" s="75">
        <f t="shared" si="9"/>
        <v>0</v>
      </c>
      <c r="Z209" s="75">
        <f t="shared" si="10"/>
        <v>0</v>
      </c>
      <c r="AA209" s="75">
        <f t="shared" si="11"/>
        <v>0</v>
      </c>
      <c r="AB209" s="75">
        <f t="shared" si="12"/>
        <v>0</v>
      </c>
      <c r="AC209" s="75">
        <f t="shared" si="13"/>
        <v>0</v>
      </c>
      <c r="AD209" s="75">
        <f t="shared" si="14"/>
        <v>0</v>
      </c>
      <c r="AE209" s="75">
        <f t="shared" si="15"/>
        <v>0</v>
      </c>
      <c r="AF209" s="75">
        <f t="shared" ref="AF209:AG209" si="221">IF(V$3="Yes",V209*V$4,0)</f>
        <v>0</v>
      </c>
      <c r="AG209" s="76">
        <f t="shared" si="221"/>
        <v>0</v>
      </c>
      <c r="AH209" s="77">
        <f t="shared" si="17"/>
        <v>0</v>
      </c>
      <c r="AI209" s="78">
        <f t="shared" si="18"/>
        <v>0</v>
      </c>
      <c r="AJ209" s="73">
        <f t="shared" si="19"/>
        <v>-1.3710036684275952</v>
      </c>
    </row>
    <row r="210" spans="1:36" ht="15" x14ac:dyDescent="0.25">
      <c r="A210" s="38" t="s">
        <v>559</v>
      </c>
      <c r="B210" s="62" t="s">
        <v>37</v>
      </c>
      <c r="C210" s="62" t="s">
        <v>186</v>
      </c>
      <c r="D210" s="62"/>
      <c r="E210" s="63">
        <v>84</v>
      </c>
      <c r="F210" s="64">
        <v>19.100000000000001</v>
      </c>
      <c r="G210" s="64">
        <f t="shared" si="0"/>
        <v>-0.12692635179597772</v>
      </c>
      <c r="H210" s="64">
        <v>18.8</v>
      </c>
      <c r="I210" s="64">
        <f t="shared" si="1"/>
        <v>-1.0631503917317793</v>
      </c>
      <c r="J210" s="64">
        <v>37.799999999999997</v>
      </c>
      <c r="K210" s="64">
        <f t="shared" si="2"/>
        <v>-0.75948745119717487</v>
      </c>
      <c r="L210" s="64">
        <v>8.1</v>
      </c>
      <c r="M210" s="64">
        <f t="shared" si="3"/>
        <v>-0.58952391784566593</v>
      </c>
      <c r="N210" s="64">
        <v>159.6</v>
      </c>
      <c r="O210" s="64">
        <f t="shared" si="4"/>
        <v>-0.23208821737660582</v>
      </c>
      <c r="P210" s="64">
        <v>164.5</v>
      </c>
      <c r="Q210" s="64">
        <f t="shared" si="5"/>
        <v>1.3554319673869331</v>
      </c>
      <c r="R210" s="64">
        <v>42.9</v>
      </c>
      <c r="S210" s="64">
        <f t="shared" si="6"/>
        <v>-0.5780089990926206</v>
      </c>
      <c r="T210" s="64">
        <v>24.1</v>
      </c>
      <c r="U210" s="64">
        <f t="shared" si="7"/>
        <v>-0.61377264315113189</v>
      </c>
      <c r="V210" s="97">
        <v>0.11967418546365916</v>
      </c>
      <c r="W210" s="66">
        <v>14.25</v>
      </c>
      <c r="X210" s="74">
        <f t="shared" si="8"/>
        <v>0</v>
      </c>
      <c r="Y210" s="75">
        <f t="shared" si="9"/>
        <v>0</v>
      </c>
      <c r="Z210" s="75">
        <f t="shared" si="10"/>
        <v>0</v>
      </c>
      <c r="AA210" s="75">
        <f t="shared" si="11"/>
        <v>0</v>
      </c>
      <c r="AB210" s="75">
        <f t="shared" si="12"/>
        <v>0</v>
      </c>
      <c r="AC210" s="75">
        <f t="shared" si="13"/>
        <v>0</v>
      </c>
      <c r="AD210" s="75">
        <f t="shared" si="14"/>
        <v>0</v>
      </c>
      <c r="AE210" s="75">
        <f t="shared" si="15"/>
        <v>0</v>
      </c>
      <c r="AF210" s="75">
        <f t="shared" ref="AF210:AG210" si="222">IF(V$3="Yes",V210*V$4,0)</f>
        <v>0</v>
      </c>
      <c r="AG210" s="76">
        <f t="shared" si="222"/>
        <v>0</v>
      </c>
      <c r="AH210" s="77">
        <f t="shared" si="17"/>
        <v>0</v>
      </c>
      <c r="AI210" s="78">
        <f t="shared" si="18"/>
        <v>0</v>
      </c>
      <c r="AJ210" s="73">
        <f t="shared" si="19"/>
        <v>-1.3836532342493117</v>
      </c>
    </row>
    <row r="211" spans="1:36" ht="15" x14ac:dyDescent="0.25">
      <c r="A211" s="38" t="s">
        <v>334</v>
      </c>
      <c r="B211" s="62" t="s">
        <v>68</v>
      </c>
      <c r="C211" s="62" t="s">
        <v>181</v>
      </c>
      <c r="D211" s="62"/>
      <c r="E211" s="63">
        <v>84</v>
      </c>
      <c r="F211" s="62">
        <v>11.25</v>
      </c>
      <c r="G211" s="64">
        <f t="shared" si="0"/>
        <v>-0.86905903729938905</v>
      </c>
      <c r="H211" s="62">
        <v>26.450000000000003</v>
      </c>
      <c r="I211" s="64">
        <f t="shared" si="1"/>
        <v>-0.52056333663967103</v>
      </c>
      <c r="J211" s="62">
        <v>37.700000000000003</v>
      </c>
      <c r="K211" s="64">
        <f t="shared" si="2"/>
        <v>-0.76410924409886705</v>
      </c>
      <c r="L211" s="62">
        <v>6.5</v>
      </c>
      <c r="M211" s="64">
        <f t="shared" si="3"/>
        <v>-0.74244742589374924</v>
      </c>
      <c r="N211" s="62">
        <v>162.14999999999998</v>
      </c>
      <c r="O211" s="64">
        <f t="shared" si="4"/>
        <v>-0.18514893879744246</v>
      </c>
      <c r="P211" s="62">
        <v>34.15</v>
      </c>
      <c r="Q211" s="64">
        <f t="shared" si="5"/>
        <v>-0.80912790698202819</v>
      </c>
      <c r="R211" s="62">
        <v>154.75</v>
      </c>
      <c r="S211" s="64">
        <f t="shared" si="6"/>
        <v>1.992883426903904</v>
      </c>
      <c r="T211" s="62">
        <v>50.65</v>
      </c>
      <c r="U211" s="64">
        <f t="shared" si="7"/>
        <v>0.65881337054772748</v>
      </c>
      <c r="V211" s="97">
        <v>6.9380203515263653E-2</v>
      </c>
      <c r="W211" s="62">
        <v>21.95</v>
      </c>
      <c r="X211" s="74">
        <f t="shared" si="8"/>
        <v>0</v>
      </c>
      <c r="Y211" s="75">
        <f t="shared" si="9"/>
        <v>0</v>
      </c>
      <c r="Z211" s="75">
        <f t="shared" si="10"/>
        <v>0</v>
      </c>
      <c r="AA211" s="75">
        <f t="shared" si="11"/>
        <v>0</v>
      </c>
      <c r="AB211" s="75">
        <f t="shared" si="12"/>
        <v>0</v>
      </c>
      <c r="AC211" s="75">
        <f t="shared" si="13"/>
        <v>0</v>
      </c>
      <c r="AD211" s="75">
        <f t="shared" si="14"/>
        <v>0</v>
      </c>
      <c r="AE211" s="75">
        <f t="shared" si="15"/>
        <v>0</v>
      </c>
      <c r="AF211" s="75">
        <f t="shared" ref="AF211:AG211" si="223">IF(V$3="Yes",V211*V$4,0)</f>
        <v>0</v>
      </c>
      <c r="AG211" s="76">
        <f t="shared" si="223"/>
        <v>0</v>
      </c>
      <c r="AH211" s="77">
        <f t="shared" si="17"/>
        <v>0</v>
      </c>
      <c r="AI211" s="78">
        <f t="shared" si="18"/>
        <v>0</v>
      </c>
      <c r="AJ211" s="73">
        <f t="shared" si="19"/>
        <v>-1.4129894170198771</v>
      </c>
    </row>
    <row r="212" spans="1:36" ht="15" x14ac:dyDescent="0.25">
      <c r="A212" s="38" t="s">
        <v>422</v>
      </c>
      <c r="B212" s="62" t="s">
        <v>45</v>
      </c>
      <c r="C212" s="62" t="s">
        <v>196</v>
      </c>
      <c r="D212" s="62"/>
      <c r="E212" s="63">
        <v>84</v>
      </c>
      <c r="F212" s="62">
        <v>20.5</v>
      </c>
      <c r="G212" s="64">
        <f t="shared" si="0"/>
        <v>5.4285220517644823E-3</v>
      </c>
      <c r="H212" s="62">
        <v>31.15</v>
      </c>
      <c r="I212" s="64">
        <f t="shared" si="1"/>
        <v>-0.18720919821706911</v>
      </c>
      <c r="J212" s="62">
        <v>51.55</v>
      </c>
      <c r="K212" s="64">
        <f t="shared" si="2"/>
        <v>-0.12399092721449562</v>
      </c>
      <c r="L212" s="62">
        <v>13.7</v>
      </c>
      <c r="M212" s="64">
        <f t="shared" si="3"/>
        <v>-5.4291639677373889E-2</v>
      </c>
      <c r="N212" s="62">
        <v>151.80000000000001</v>
      </c>
      <c r="O212" s="64">
        <f t="shared" si="4"/>
        <v>-0.37566718714816272</v>
      </c>
      <c r="P212" s="62">
        <v>82.35</v>
      </c>
      <c r="Q212" s="64">
        <f t="shared" si="5"/>
        <v>-8.730623172408478E-3</v>
      </c>
      <c r="R212" s="62">
        <v>29.55</v>
      </c>
      <c r="S212" s="64">
        <f t="shared" si="6"/>
        <v>-0.88486115722452574</v>
      </c>
      <c r="T212" s="62">
        <v>19.399999999999999</v>
      </c>
      <c r="U212" s="64">
        <f t="shared" si="7"/>
        <v>-0.83905152316561959</v>
      </c>
      <c r="V212" s="97">
        <v>0.13504611330698285</v>
      </c>
      <c r="W212" s="62">
        <v>16.625</v>
      </c>
      <c r="X212" s="74">
        <f t="shared" si="8"/>
        <v>0</v>
      </c>
      <c r="Y212" s="75">
        <f t="shared" si="9"/>
        <v>0</v>
      </c>
      <c r="Z212" s="75">
        <f t="shared" si="10"/>
        <v>0</v>
      </c>
      <c r="AA212" s="75">
        <f t="shared" si="11"/>
        <v>0</v>
      </c>
      <c r="AB212" s="75">
        <f t="shared" si="12"/>
        <v>0</v>
      </c>
      <c r="AC212" s="75">
        <f t="shared" si="13"/>
        <v>0</v>
      </c>
      <c r="AD212" s="75">
        <f t="shared" si="14"/>
        <v>0</v>
      </c>
      <c r="AE212" s="75">
        <f t="shared" si="15"/>
        <v>0</v>
      </c>
      <c r="AF212" s="75">
        <f t="shared" ref="AF212:AG212" si="224">IF(V$3="Yes",V212*V$4,0)</f>
        <v>0</v>
      </c>
      <c r="AG212" s="76">
        <f t="shared" si="224"/>
        <v>0</v>
      </c>
      <c r="AH212" s="77">
        <f t="shared" si="17"/>
        <v>0</v>
      </c>
      <c r="AI212" s="78">
        <f t="shared" si="18"/>
        <v>0</v>
      </c>
      <c r="AJ212" s="73">
        <f t="shared" si="19"/>
        <v>-1.4208584171106429</v>
      </c>
    </row>
    <row r="213" spans="1:36" ht="15" x14ac:dyDescent="0.25">
      <c r="A213" s="38" t="s">
        <v>411</v>
      </c>
      <c r="B213" s="62" t="s">
        <v>56</v>
      </c>
      <c r="C213" s="62" t="s">
        <v>186</v>
      </c>
      <c r="D213" s="62"/>
      <c r="E213" s="63">
        <v>84</v>
      </c>
      <c r="F213" s="62">
        <v>25.5</v>
      </c>
      <c r="G213" s="64">
        <f t="shared" si="0"/>
        <v>0.47812450007941493</v>
      </c>
      <c r="H213" s="62">
        <v>28.450000000000003</v>
      </c>
      <c r="I213" s="64">
        <f t="shared" si="1"/>
        <v>-0.3787105117789894</v>
      </c>
      <c r="J213" s="62">
        <v>54</v>
      </c>
      <c r="K213" s="64">
        <f t="shared" si="2"/>
        <v>-1.0757001123036083E-2</v>
      </c>
      <c r="L213" s="62">
        <v>7.45</v>
      </c>
      <c r="M213" s="64">
        <f t="shared" si="3"/>
        <v>-0.6516490929901998</v>
      </c>
      <c r="N213" s="62">
        <v>181.10000000000002</v>
      </c>
      <c r="O213" s="64">
        <f t="shared" si="4"/>
        <v>0.16367432750653468</v>
      </c>
      <c r="P213" s="62">
        <v>51.8</v>
      </c>
      <c r="Q213" s="64">
        <f t="shared" si="5"/>
        <v>-0.51603637048327744</v>
      </c>
      <c r="R213" s="62">
        <v>40.950000000000003</v>
      </c>
      <c r="S213" s="64">
        <f t="shared" si="6"/>
        <v>-0.62283010084222468</v>
      </c>
      <c r="T213" s="62">
        <v>23.25</v>
      </c>
      <c r="U213" s="64">
        <f t="shared" si="7"/>
        <v>-0.65451456826013499</v>
      </c>
      <c r="V213" s="97">
        <v>0.14080618442849252</v>
      </c>
      <c r="W213" s="62">
        <v>18.074999999999999</v>
      </c>
      <c r="X213" s="74">
        <f t="shared" si="8"/>
        <v>0</v>
      </c>
      <c r="Y213" s="75">
        <f t="shared" si="9"/>
        <v>0</v>
      </c>
      <c r="Z213" s="75">
        <f t="shared" si="10"/>
        <v>0</v>
      </c>
      <c r="AA213" s="75">
        <f t="shared" si="11"/>
        <v>0</v>
      </c>
      <c r="AB213" s="75">
        <f t="shared" si="12"/>
        <v>0</v>
      </c>
      <c r="AC213" s="75">
        <f t="shared" si="13"/>
        <v>0</v>
      </c>
      <c r="AD213" s="75">
        <f t="shared" si="14"/>
        <v>0</v>
      </c>
      <c r="AE213" s="75">
        <f t="shared" si="15"/>
        <v>0</v>
      </c>
      <c r="AF213" s="75">
        <f t="shared" ref="AF213:AG213" si="225">IF(V$3="Yes",V213*V$4,0)</f>
        <v>0</v>
      </c>
      <c r="AG213" s="76">
        <f t="shared" si="225"/>
        <v>0</v>
      </c>
      <c r="AH213" s="77">
        <f t="shared" si="17"/>
        <v>0</v>
      </c>
      <c r="AI213" s="78">
        <f t="shared" si="18"/>
        <v>0</v>
      </c>
      <c r="AJ213" s="73">
        <f t="shared" si="19"/>
        <v>-1.4308930606672701</v>
      </c>
    </row>
    <row r="214" spans="1:36" ht="15" x14ac:dyDescent="0.25">
      <c r="A214" s="38" t="s">
        <v>391</v>
      </c>
      <c r="B214" s="62" t="s">
        <v>43</v>
      </c>
      <c r="C214" s="62" t="s">
        <v>153</v>
      </c>
      <c r="D214" s="62"/>
      <c r="E214" s="63">
        <v>84</v>
      </c>
      <c r="F214" s="62">
        <v>20.25</v>
      </c>
      <c r="G214" s="64">
        <f t="shared" si="0"/>
        <v>-1.8206276849618178E-2</v>
      </c>
      <c r="H214" s="62">
        <v>24.95</v>
      </c>
      <c r="I214" s="64">
        <f t="shared" si="1"/>
        <v>-0.62695295528518269</v>
      </c>
      <c r="J214" s="62">
        <v>45.2</v>
      </c>
      <c r="K214" s="64">
        <f t="shared" si="2"/>
        <v>-0.41747477647195047</v>
      </c>
      <c r="L214" s="62">
        <v>7.85</v>
      </c>
      <c r="M214" s="64">
        <f t="shared" si="3"/>
        <v>-0.61341821597817892</v>
      </c>
      <c r="N214" s="62">
        <v>167.8</v>
      </c>
      <c r="O214" s="64">
        <f t="shared" si="4"/>
        <v>-8.1146223514198132E-2</v>
      </c>
      <c r="P214" s="62">
        <v>105</v>
      </c>
      <c r="Q214" s="64">
        <f t="shared" si="5"/>
        <v>0.36738967720700849</v>
      </c>
      <c r="R214" s="62">
        <v>49.8</v>
      </c>
      <c r="S214" s="64">
        <f t="shared" si="6"/>
        <v>-0.41941125444017513</v>
      </c>
      <c r="T214" s="62">
        <v>39.549999999999997</v>
      </c>
      <c r="U214" s="64">
        <f t="shared" si="7"/>
        <v>0.1267717603007468</v>
      </c>
      <c r="V214" s="97">
        <v>0.12067938021454111</v>
      </c>
      <c r="W214" s="62">
        <v>17.350000000000001</v>
      </c>
      <c r="X214" s="74">
        <f t="shared" si="8"/>
        <v>0</v>
      </c>
      <c r="Y214" s="75">
        <f t="shared" si="9"/>
        <v>0</v>
      </c>
      <c r="Z214" s="75">
        <f t="shared" si="10"/>
        <v>0</v>
      </c>
      <c r="AA214" s="75">
        <f t="shared" si="11"/>
        <v>0</v>
      </c>
      <c r="AB214" s="75">
        <f t="shared" si="12"/>
        <v>0</v>
      </c>
      <c r="AC214" s="75">
        <f t="shared" si="13"/>
        <v>0</v>
      </c>
      <c r="AD214" s="75">
        <f t="shared" si="14"/>
        <v>0</v>
      </c>
      <c r="AE214" s="75">
        <f t="shared" si="15"/>
        <v>0</v>
      </c>
      <c r="AF214" s="75">
        <f t="shared" ref="AF214:AG214" si="226">IF(V$3="Yes",V214*V$4,0)</f>
        <v>0</v>
      </c>
      <c r="AG214" s="76">
        <f t="shared" si="226"/>
        <v>0</v>
      </c>
      <c r="AH214" s="77">
        <f t="shared" si="17"/>
        <v>0</v>
      </c>
      <c r="AI214" s="78">
        <f t="shared" si="18"/>
        <v>0</v>
      </c>
      <c r="AJ214" s="73">
        <f t="shared" si="19"/>
        <v>-1.4497055404198078</v>
      </c>
    </row>
    <row r="215" spans="1:36" ht="15" x14ac:dyDescent="0.25">
      <c r="A215" s="38" t="s">
        <v>375</v>
      </c>
      <c r="B215" s="62" t="s">
        <v>72</v>
      </c>
      <c r="C215" s="62" t="s">
        <v>181</v>
      </c>
      <c r="D215" s="62"/>
      <c r="E215" s="63">
        <v>84</v>
      </c>
      <c r="F215" s="62">
        <v>10.9</v>
      </c>
      <c r="G215" s="64">
        <f t="shared" si="0"/>
        <v>-0.90214775576132467</v>
      </c>
      <c r="H215" s="62">
        <v>23.35</v>
      </c>
      <c r="I215" s="64">
        <f t="shared" si="1"/>
        <v>-0.74043521517372812</v>
      </c>
      <c r="J215" s="62">
        <v>34.25</v>
      </c>
      <c r="K215" s="64">
        <f t="shared" si="2"/>
        <v>-0.92356109920724827</v>
      </c>
      <c r="L215" s="62">
        <v>7.8</v>
      </c>
      <c r="M215" s="64">
        <f t="shared" si="3"/>
        <v>-0.61819707560468151</v>
      </c>
      <c r="N215" s="62">
        <v>139.05000000000001</v>
      </c>
      <c r="O215" s="64">
        <f t="shared" si="4"/>
        <v>-0.6103635800439785</v>
      </c>
      <c r="P215" s="62">
        <v>142</v>
      </c>
      <c r="Q215" s="64">
        <f t="shared" si="5"/>
        <v>0.98180252992393657</v>
      </c>
      <c r="R215" s="62">
        <v>100.6</v>
      </c>
      <c r="S215" s="64">
        <f t="shared" si="6"/>
        <v>0.74823590908797366</v>
      </c>
      <c r="T215" s="62">
        <v>35.6</v>
      </c>
      <c r="U215" s="64">
        <f t="shared" si="7"/>
        <v>-6.2558362264620276E-2</v>
      </c>
      <c r="V215" s="97">
        <v>7.8389068680330812E-2</v>
      </c>
      <c r="W215" s="62">
        <v>18.649999999999999</v>
      </c>
      <c r="X215" s="74">
        <f t="shared" si="8"/>
        <v>0</v>
      </c>
      <c r="Y215" s="75">
        <f t="shared" si="9"/>
        <v>0</v>
      </c>
      <c r="Z215" s="75">
        <f t="shared" si="10"/>
        <v>0</v>
      </c>
      <c r="AA215" s="75">
        <f t="shared" si="11"/>
        <v>0</v>
      </c>
      <c r="AB215" s="75">
        <f t="shared" si="12"/>
        <v>0</v>
      </c>
      <c r="AC215" s="75">
        <f t="shared" si="13"/>
        <v>0</v>
      </c>
      <c r="AD215" s="75">
        <f t="shared" si="14"/>
        <v>0</v>
      </c>
      <c r="AE215" s="75">
        <f t="shared" si="15"/>
        <v>0</v>
      </c>
      <c r="AF215" s="75">
        <f t="shared" ref="AF215:AG215" si="227">IF(V$3="Yes",V215*V$4,0)</f>
        <v>0</v>
      </c>
      <c r="AG215" s="76">
        <f t="shared" si="227"/>
        <v>0</v>
      </c>
      <c r="AH215" s="77">
        <f t="shared" si="17"/>
        <v>0</v>
      </c>
      <c r="AI215" s="78">
        <f t="shared" si="18"/>
        <v>0</v>
      </c>
      <c r="AJ215" s="73">
        <f t="shared" si="19"/>
        <v>-1.4661435146095947</v>
      </c>
    </row>
    <row r="216" spans="1:36" ht="15" x14ac:dyDescent="0.25">
      <c r="A216" s="38" t="s">
        <v>324</v>
      </c>
      <c r="B216" s="62" t="s">
        <v>79</v>
      </c>
      <c r="C216" s="62" t="s">
        <v>181</v>
      </c>
      <c r="D216" s="62"/>
      <c r="E216" s="63">
        <v>84</v>
      </c>
      <c r="F216" s="62">
        <v>12.05</v>
      </c>
      <c r="G216" s="64">
        <f t="shared" si="0"/>
        <v>-0.79342768081496495</v>
      </c>
      <c r="H216" s="62">
        <v>28.8</v>
      </c>
      <c r="I216" s="64">
        <f t="shared" si="1"/>
        <v>-0.3538862674283702</v>
      </c>
      <c r="J216" s="62">
        <v>40.849999999999994</v>
      </c>
      <c r="K216" s="64">
        <f t="shared" si="2"/>
        <v>-0.61852276769556258</v>
      </c>
      <c r="L216" s="62">
        <v>13.5</v>
      </c>
      <c r="M216" s="64">
        <f t="shared" si="3"/>
        <v>-7.3407078183384253E-2</v>
      </c>
      <c r="N216" s="62">
        <v>144.69999999999999</v>
      </c>
      <c r="O216" s="64">
        <f t="shared" si="4"/>
        <v>-0.50636086476073527</v>
      </c>
      <c r="P216" s="62">
        <v>29.35</v>
      </c>
      <c r="Q216" s="64">
        <f t="shared" si="5"/>
        <v>-0.88883552030746749</v>
      </c>
      <c r="R216" s="62">
        <v>122.55</v>
      </c>
      <c r="S216" s="64">
        <f t="shared" si="6"/>
        <v>1.2527606185258255</v>
      </c>
      <c r="T216" s="62">
        <v>36.5</v>
      </c>
      <c r="U216" s="64">
        <f t="shared" si="7"/>
        <v>-1.9419853325675984E-2</v>
      </c>
      <c r="V216" s="97">
        <v>8.3275742916378723E-2</v>
      </c>
      <c r="W216" s="62">
        <v>21.875</v>
      </c>
      <c r="X216" s="74">
        <f t="shared" si="8"/>
        <v>0</v>
      </c>
      <c r="Y216" s="75">
        <f t="shared" si="9"/>
        <v>0</v>
      </c>
      <c r="Z216" s="75">
        <f t="shared" si="10"/>
        <v>0</v>
      </c>
      <c r="AA216" s="75">
        <f t="shared" si="11"/>
        <v>0</v>
      </c>
      <c r="AB216" s="75">
        <f t="shared" si="12"/>
        <v>0</v>
      </c>
      <c r="AC216" s="75">
        <f t="shared" si="13"/>
        <v>0</v>
      </c>
      <c r="AD216" s="75">
        <f t="shared" si="14"/>
        <v>0</v>
      </c>
      <c r="AE216" s="75">
        <f t="shared" si="15"/>
        <v>0</v>
      </c>
      <c r="AF216" s="75">
        <f t="shared" ref="AF216:AG216" si="228">IF(V$3="Yes",V216*V$4,0)</f>
        <v>0</v>
      </c>
      <c r="AG216" s="76">
        <f t="shared" si="228"/>
        <v>0</v>
      </c>
      <c r="AH216" s="77">
        <f t="shared" si="17"/>
        <v>0</v>
      </c>
      <c r="AI216" s="78">
        <f t="shared" si="18"/>
        <v>0</v>
      </c>
      <c r="AJ216" s="73">
        <f t="shared" si="19"/>
        <v>-1.4862327786907672</v>
      </c>
    </row>
    <row r="217" spans="1:36" ht="15" x14ac:dyDescent="0.25">
      <c r="A217" s="38" t="s">
        <v>399</v>
      </c>
      <c r="B217" s="62" t="s">
        <v>53</v>
      </c>
      <c r="C217" s="62" t="s">
        <v>179</v>
      </c>
      <c r="D217" s="62"/>
      <c r="E217" s="63">
        <v>84</v>
      </c>
      <c r="F217" s="62">
        <v>18.75</v>
      </c>
      <c r="G217" s="64">
        <f t="shared" si="0"/>
        <v>-0.16001507025791309</v>
      </c>
      <c r="H217" s="62">
        <v>36.700000000000003</v>
      </c>
      <c r="I217" s="64">
        <f t="shared" si="1"/>
        <v>0.20643239077132369</v>
      </c>
      <c r="J217" s="62">
        <v>55.4</v>
      </c>
      <c r="K217" s="64">
        <f t="shared" si="2"/>
        <v>5.3948099500654934E-2</v>
      </c>
      <c r="L217" s="62">
        <v>15.55</v>
      </c>
      <c r="M217" s="64">
        <f t="shared" si="3"/>
        <v>0.12252616650322271</v>
      </c>
      <c r="N217" s="62">
        <v>154.80000000000001</v>
      </c>
      <c r="O217" s="64">
        <f t="shared" si="4"/>
        <v>-0.32044450646679462</v>
      </c>
      <c r="P217" s="62">
        <v>29.049999999999997</v>
      </c>
      <c r="Q217" s="64">
        <f t="shared" si="5"/>
        <v>-0.89381724614030744</v>
      </c>
      <c r="R217" s="62">
        <v>37.35</v>
      </c>
      <c r="S217" s="64">
        <f t="shared" si="6"/>
        <v>-0.70557675022610922</v>
      </c>
      <c r="T217" s="62">
        <v>27.35</v>
      </c>
      <c r="U217" s="64">
        <f t="shared" si="7"/>
        <v>-0.45799469420494382</v>
      </c>
      <c r="V217" s="97">
        <v>0.12112403100775193</v>
      </c>
      <c r="W217" s="62">
        <v>17.125</v>
      </c>
      <c r="X217" s="74">
        <f t="shared" si="8"/>
        <v>0</v>
      </c>
      <c r="Y217" s="75">
        <f t="shared" si="9"/>
        <v>0</v>
      </c>
      <c r="Z217" s="75">
        <f t="shared" si="10"/>
        <v>0</v>
      </c>
      <c r="AA217" s="75">
        <f t="shared" si="11"/>
        <v>0</v>
      </c>
      <c r="AB217" s="75">
        <f t="shared" si="12"/>
        <v>0</v>
      </c>
      <c r="AC217" s="75">
        <f t="shared" si="13"/>
        <v>0</v>
      </c>
      <c r="AD217" s="75">
        <f t="shared" si="14"/>
        <v>0</v>
      </c>
      <c r="AE217" s="75">
        <f t="shared" si="15"/>
        <v>0</v>
      </c>
      <c r="AF217" s="75">
        <f t="shared" ref="AF217:AG217" si="229">IF(V$3="Yes",V217*V$4,0)</f>
        <v>0</v>
      </c>
      <c r="AG217" s="76">
        <f t="shared" si="229"/>
        <v>0</v>
      </c>
      <c r="AH217" s="77">
        <f t="shared" si="17"/>
        <v>0</v>
      </c>
      <c r="AI217" s="78">
        <f t="shared" si="18"/>
        <v>0</v>
      </c>
      <c r="AJ217" s="73">
        <f t="shared" si="19"/>
        <v>-1.5947045065554053</v>
      </c>
    </row>
    <row r="218" spans="1:36" ht="15" x14ac:dyDescent="0.25">
      <c r="A218" s="38" t="s">
        <v>558</v>
      </c>
      <c r="B218" s="62" t="s">
        <v>70</v>
      </c>
      <c r="C218" s="62" t="s">
        <v>181</v>
      </c>
      <c r="D218" s="62"/>
      <c r="E218" s="63">
        <v>84</v>
      </c>
      <c r="F218" s="64">
        <v>7</v>
      </c>
      <c r="G218" s="64">
        <f t="shared" si="0"/>
        <v>-1.2708506186228923</v>
      </c>
      <c r="H218" s="64">
        <v>29.2</v>
      </c>
      <c r="I218" s="64">
        <f t="shared" si="1"/>
        <v>-0.3255157024562339</v>
      </c>
      <c r="J218" s="64">
        <v>36.200000000000003</v>
      </c>
      <c r="K218" s="64">
        <f t="shared" si="2"/>
        <v>-0.83343613762424995</v>
      </c>
      <c r="L218" s="64">
        <v>13.3</v>
      </c>
      <c r="M218" s="64">
        <f t="shared" si="3"/>
        <v>-9.252251668939461E-2</v>
      </c>
      <c r="N218" s="64">
        <v>166.8</v>
      </c>
      <c r="O218" s="64">
        <f t="shared" si="4"/>
        <v>-9.9553783741321553E-2</v>
      </c>
      <c r="P218" s="64">
        <v>64.7</v>
      </c>
      <c r="Q218" s="64">
        <f t="shared" si="5"/>
        <v>-0.30182215967115911</v>
      </c>
      <c r="R218" s="64">
        <v>94.7</v>
      </c>
      <c r="S218" s="64">
        <f t="shared" si="6"/>
        <v>0.61262334481994085</v>
      </c>
      <c r="T218" s="64">
        <v>48.7</v>
      </c>
      <c r="U218" s="64">
        <f t="shared" si="7"/>
        <v>0.5653466011800149</v>
      </c>
      <c r="V218" s="97">
        <v>4.1966426858513185E-2</v>
      </c>
      <c r="W218" s="66">
        <v>19.05</v>
      </c>
      <c r="X218" s="74">
        <f t="shared" si="8"/>
        <v>0</v>
      </c>
      <c r="Y218" s="75">
        <f t="shared" si="9"/>
        <v>0</v>
      </c>
      <c r="Z218" s="75">
        <f t="shared" si="10"/>
        <v>0</v>
      </c>
      <c r="AA218" s="75">
        <f t="shared" si="11"/>
        <v>0</v>
      </c>
      <c r="AB218" s="75">
        <f t="shared" si="12"/>
        <v>0</v>
      </c>
      <c r="AC218" s="75">
        <f t="shared" si="13"/>
        <v>0</v>
      </c>
      <c r="AD218" s="75">
        <f t="shared" si="14"/>
        <v>0</v>
      </c>
      <c r="AE218" s="75">
        <f t="shared" si="15"/>
        <v>0</v>
      </c>
      <c r="AF218" s="75">
        <f t="shared" ref="AF218:AG218" si="230">IF(V$3="Yes",V218*V$4,0)</f>
        <v>0</v>
      </c>
      <c r="AG218" s="76">
        <f t="shared" si="230"/>
        <v>0</v>
      </c>
      <c r="AH218" s="77">
        <f t="shared" si="17"/>
        <v>0</v>
      </c>
      <c r="AI218" s="78">
        <f t="shared" si="18"/>
        <v>0</v>
      </c>
      <c r="AJ218" s="73">
        <f t="shared" si="19"/>
        <v>-1.6450588684071676</v>
      </c>
    </row>
    <row r="219" spans="1:36" ht="15" x14ac:dyDescent="0.25">
      <c r="A219" s="38" t="s">
        <v>492</v>
      </c>
      <c r="B219" s="62" t="s">
        <v>74</v>
      </c>
      <c r="C219" s="62" t="s">
        <v>183</v>
      </c>
      <c r="D219" s="62"/>
      <c r="E219" s="63">
        <v>84</v>
      </c>
      <c r="F219" s="62">
        <v>15.05</v>
      </c>
      <c r="G219" s="64">
        <f t="shared" si="0"/>
        <v>-0.50981009399837474</v>
      </c>
      <c r="H219" s="62">
        <v>18.649999999999999</v>
      </c>
      <c r="I219" s="64">
        <f t="shared" si="1"/>
        <v>-1.0737893535963308</v>
      </c>
      <c r="J219" s="62">
        <v>33.700000000000003</v>
      </c>
      <c r="K219" s="64">
        <f t="shared" si="2"/>
        <v>-0.94898096016655531</v>
      </c>
      <c r="L219" s="62">
        <v>4.9499999999999993</v>
      </c>
      <c r="M219" s="64">
        <f t="shared" si="3"/>
        <v>-0.89059207431533038</v>
      </c>
      <c r="N219" s="62">
        <v>154</v>
      </c>
      <c r="O219" s="64">
        <f t="shared" si="4"/>
        <v>-0.33517055464849344</v>
      </c>
      <c r="P219" s="62">
        <v>185</v>
      </c>
      <c r="Q219" s="64">
        <f t="shared" si="5"/>
        <v>1.6958498992976641</v>
      </c>
      <c r="R219" s="62">
        <v>54.900000000000006</v>
      </c>
      <c r="S219" s="64">
        <f t="shared" si="6"/>
        <v>-0.30218683447967165</v>
      </c>
      <c r="T219" s="62">
        <v>35.549999999999997</v>
      </c>
      <c r="U219" s="64">
        <f t="shared" si="7"/>
        <v>-6.4954946094561983E-2</v>
      </c>
      <c r="V219" s="97">
        <v>9.7727272727272732E-2</v>
      </c>
      <c r="W219" s="62">
        <v>15.475</v>
      </c>
      <c r="X219" s="74">
        <f t="shared" si="8"/>
        <v>0</v>
      </c>
      <c r="Y219" s="75">
        <f t="shared" si="9"/>
        <v>0</v>
      </c>
      <c r="Z219" s="75">
        <f t="shared" si="10"/>
        <v>0</v>
      </c>
      <c r="AA219" s="75">
        <f t="shared" si="11"/>
        <v>0</v>
      </c>
      <c r="AB219" s="75">
        <f t="shared" si="12"/>
        <v>0</v>
      </c>
      <c r="AC219" s="75">
        <f t="shared" si="13"/>
        <v>0</v>
      </c>
      <c r="AD219" s="75">
        <f t="shared" si="14"/>
        <v>0</v>
      </c>
      <c r="AE219" s="75">
        <f t="shared" si="15"/>
        <v>0</v>
      </c>
      <c r="AF219" s="75">
        <f t="shared" ref="AF219:AG219" si="231">IF(V$3="Yes",V219*V$4,0)</f>
        <v>0</v>
      </c>
      <c r="AG219" s="76">
        <f t="shared" si="231"/>
        <v>0</v>
      </c>
      <c r="AH219" s="77">
        <f t="shared" si="17"/>
        <v>0</v>
      </c>
      <c r="AI219" s="78">
        <f t="shared" si="18"/>
        <v>0</v>
      </c>
      <c r="AJ219" s="73">
        <f t="shared" si="19"/>
        <v>-1.6951055350537068</v>
      </c>
    </row>
    <row r="220" spans="1:36" ht="15" x14ac:dyDescent="0.25">
      <c r="A220" s="38" t="s">
        <v>407</v>
      </c>
      <c r="B220" s="62" t="s">
        <v>72</v>
      </c>
      <c r="C220" s="62" t="s">
        <v>191</v>
      </c>
      <c r="D220" s="62"/>
      <c r="E220" s="63">
        <v>84</v>
      </c>
      <c r="F220" s="62">
        <v>20.049999999999997</v>
      </c>
      <c r="G220" s="64">
        <f t="shared" si="0"/>
        <v>-3.711411597072465E-2</v>
      </c>
      <c r="H220" s="62">
        <v>34.6</v>
      </c>
      <c r="I220" s="64">
        <f t="shared" si="1"/>
        <v>5.7486924667607422E-2</v>
      </c>
      <c r="J220" s="62">
        <v>54.650000000000006</v>
      </c>
      <c r="K220" s="64">
        <f t="shared" si="2"/>
        <v>1.9284652737963471E-2</v>
      </c>
      <c r="L220" s="62">
        <v>9.6</v>
      </c>
      <c r="M220" s="64">
        <f t="shared" si="3"/>
        <v>-0.4461581290505876</v>
      </c>
      <c r="N220" s="62">
        <v>162.25</v>
      </c>
      <c r="O220" s="64">
        <f t="shared" si="4"/>
        <v>-0.18330818277473016</v>
      </c>
      <c r="P220" s="62">
        <v>54.9</v>
      </c>
      <c r="Q220" s="64">
        <f t="shared" si="5"/>
        <v>-0.46455853687726445</v>
      </c>
      <c r="R220" s="62">
        <v>34.299999999999997</v>
      </c>
      <c r="S220" s="64">
        <f t="shared" si="6"/>
        <v>-0.77568155039856701</v>
      </c>
      <c r="T220" s="62">
        <v>41.25</v>
      </c>
      <c r="U220" s="64">
        <f t="shared" si="7"/>
        <v>0.20825561051875266</v>
      </c>
      <c r="V220" s="97">
        <v>0.12357473035439136</v>
      </c>
      <c r="W220" s="62">
        <v>15.2</v>
      </c>
      <c r="X220" s="74">
        <f t="shared" si="8"/>
        <v>0</v>
      </c>
      <c r="Y220" s="75">
        <f t="shared" si="9"/>
        <v>0</v>
      </c>
      <c r="Z220" s="75">
        <f t="shared" si="10"/>
        <v>0</v>
      </c>
      <c r="AA220" s="75">
        <f t="shared" si="11"/>
        <v>0</v>
      </c>
      <c r="AB220" s="75">
        <f t="shared" si="12"/>
        <v>0</v>
      </c>
      <c r="AC220" s="75">
        <f t="shared" si="13"/>
        <v>0</v>
      </c>
      <c r="AD220" s="75">
        <f t="shared" si="14"/>
        <v>0</v>
      </c>
      <c r="AE220" s="75">
        <f t="shared" si="15"/>
        <v>0</v>
      </c>
      <c r="AF220" s="75">
        <f t="shared" ref="AF220:AG220" si="232">IF(V$3="Yes",V220*V$4,0)</f>
        <v>0</v>
      </c>
      <c r="AG220" s="76">
        <f t="shared" si="232"/>
        <v>0</v>
      </c>
      <c r="AH220" s="77">
        <f t="shared" si="17"/>
        <v>0</v>
      </c>
      <c r="AI220" s="78">
        <f t="shared" si="18"/>
        <v>0</v>
      </c>
      <c r="AJ220" s="73">
        <f t="shared" si="19"/>
        <v>-1.7736368061788146</v>
      </c>
    </row>
    <row r="221" spans="1:36" ht="15" x14ac:dyDescent="0.25">
      <c r="A221" s="38" t="s">
        <v>341</v>
      </c>
      <c r="B221" s="62" t="s">
        <v>66</v>
      </c>
      <c r="C221" s="62" t="s">
        <v>181</v>
      </c>
      <c r="D221" s="62"/>
      <c r="E221" s="63">
        <v>84</v>
      </c>
      <c r="F221" s="62">
        <v>9.1</v>
      </c>
      <c r="G221" s="64">
        <f t="shared" si="0"/>
        <v>-1.072318307851279</v>
      </c>
      <c r="H221" s="62">
        <v>24.35</v>
      </c>
      <c r="I221" s="64">
        <f t="shared" si="1"/>
        <v>-0.66950880274338731</v>
      </c>
      <c r="J221" s="62">
        <v>33.5</v>
      </c>
      <c r="K221" s="64">
        <f t="shared" si="2"/>
        <v>-0.95822454596993978</v>
      </c>
      <c r="L221" s="62">
        <v>0</v>
      </c>
      <c r="M221" s="64">
        <f t="shared" si="3"/>
        <v>-1.3636991773390883</v>
      </c>
      <c r="N221" s="62">
        <v>108.4</v>
      </c>
      <c r="O221" s="64">
        <f t="shared" si="4"/>
        <v>-1.174555301005292</v>
      </c>
      <c r="P221" s="62">
        <v>145.55000000000001</v>
      </c>
      <c r="Q221" s="64">
        <f t="shared" si="5"/>
        <v>1.0407529522792094</v>
      </c>
      <c r="R221" s="62">
        <v>155</v>
      </c>
      <c r="S221" s="64">
        <f t="shared" si="6"/>
        <v>1.9986297220000078</v>
      </c>
      <c r="T221" s="62">
        <v>31.700000000000003</v>
      </c>
      <c r="U221" s="64">
        <f t="shared" si="7"/>
        <v>-0.24949190100004581</v>
      </c>
      <c r="V221" s="97">
        <v>8.3948339483394821E-2</v>
      </c>
      <c r="W221" s="62">
        <v>22.8</v>
      </c>
      <c r="X221" s="74">
        <f t="shared" si="8"/>
        <v>0</v>
      </c>
      <c r="Y221" s="75">
        <f t="shared" si="9"/>
        <v>0</v>
      </c>
      <c r="Z221" s="75">
        <f t="shared" si="10"/>
        <v>0</v>
      </c>
      <c r="AA221" s="75">
        <f t="shared" si="11"/>
        <v>0</v>
      </c>
      <c r="AB221" s="75">
        <f t="shared" si="12"/>
        <v>0</v>
      </c>
      <c r="AC221" s="75">
        <f t="shared" si="13"/>
        <v>0</v>
      </c>
      <c r="AD221" s="75">
        <f t="shared" si="14"/>
        <v>0</v>
      </c>
      <c r="AE221" s="75">
        <f t="shared" si="15"/>
        <v>0</v>
      </c>
      <c r="AF221" s="75">
        <f t="shared" ref="AF221:AG221" si="233">IF(V$3="Yes",V221*V$4,0)</f>
        <v>0</v>
      </c>
      <c r="AG221" s="76">
        <f t="shared" si="233"/>
        <v>0</v>
      </c>
      <c r="AH221" s="77">
        <f t="shared" si="17"/>
        <v>0</v>
      </c>
      <c r="AI221" s="78">
        <f t="shared" si="18"/>
        <v>0</v>
      </c>
      <c r="AJ221" s="73">
        <f t="shared" si="19"/>
        <v>-1.7882389306067883</v>
      </c>
    </row>
    <row r="222" spans="1:36" ht="15" x14ac:dyDescent="0.25">
      <c r="A222" s="38" t="s">
        <v>435</v>
      </c>
      <c r="B222" s="62" t="s">
        <v>30</v>
      </c>
      <c r="C222" s="62" t="s">
        <v>183</v>
      </c>
      <c r="D222" s="62"/>
      <c r="E222" s="63">
        <v>84</v>
      </c>
      <c r="F222" s="62">
        <v>20.5</v>
      </c>
      <c r="G222" s="64">
        <f t="shared" si="0"/>
        <v>5.4285220517644823E-3</v>
      </c>
      <c r="H222" s="62">
        <v>33.450000000000003</v>
      </c>
      <c r="I222" s="64">
        <f t="shared" si="1"/>
        <v>-2.4078449627284584E-2</v>
      </c>
      <c r="J222" s="62">
        <v>54</v>
      </c>
      <c r="K222" s="64">
        <f t="shared" si="2"/>
        <v>-1.0757001123036083E-2</v>
      </c>
      <c r="L222" s="62">
        <v>13.899999999999999</v>
      </c>
      <c r="M222" s="64">
        <f t="shared" si="3"/>
        <v>-3.5176201171363532E-2</v>
      </c>
      <c r="N222" s="62">
        <v>133.30000000000001</v>
      </c>
      <c r="O222" s="64">
        <f t="shared" si="4"/>
        <v>-0.71620705134993456</v>
      </c>
      <c r="P222" s="62">
        <v>70.199999999999989</v>
      </c>
      <c r="Q222" s="64">
        <f t="shared" si="5"/>
        <v>-0.21049051940242666</v>
      </c>
      <c r="R222" s="62">
        <v>26.799999999999997</v>
      </c>
      <c r="S222" s="64">
        <f t="shared" si="6"/>
        <v>-0.94807040328165981</v>
      </c>
      <c r="T222" s="62">
        <v>20.2</v>
      </c>
      <c r="U222" s="64">
        <f t="shared" si="7"/>
        <v>-0.80070618188655784</v>
      </c>
      <c r="V222" s="97">
        <v>0.15378844711177794</v>
      </c>
      <c r="W222" s="62">
        <v>16.574999999999999</v>
      </c>
      <c r="X222" s="74">
        <f t="shared" si="8"/>
        <v>0</v>
      </c>
      <c r="Y222" s="75">
        <f t="shared" si="9"/>
        <v>0</v>
      </c>
      <c r="Z222" s="75">
        <f t="shared" si="10"/>
        <v>0</v>
      </c>
      <c r="AA222" s="75">
        <f t="shared" si="11"/>
        <v>0</v>
      </c>
      <c r="AB222" s="75">
        <f t="shared" si="12"/>
        <v>0</v>
      </c>
      <c r="AC222" s="75">
        <f t="shared" si="13"/>
        <v>0</v>
      </c>
      <c r="AD222" s="75">
        <f t="shared" si="14"/>
        <v>0</v>
      </c>
      <c r="AE222" s="75">
        <f t="shared" si="15"/>
        <v>0</v>
      </c>
      <c r="AF222" s="75">
        <f t="shared" ref="AF222:AG222" si="234">IF(V$3="Yes",V222*V$4,0)</f>
        <v>0</v>
      </c>
      <c r="AG222" s="76">
        <f t="shared" si="234"/>
        <v>0</v>
      </c>
      <c r="AH222" s="77">
        <f t="shared" si="17"/>
        <v>0</v>
      </c>
      <c r="AI222" s="78">
        <f t="shared" si="18"/>
        <v>0</v>
      </c>
      <c r="AJ222" s="73">
        <f t="shared" si="19"/>
        <v>-1.815712778424456</v>
      </c>
    </row>
    <row r="223" spans="1:36" ht="15" x14ac:dyDescent="0.25">
      <c r="A223" s="38" t="s">
        <v>467</v>
      </c>
      <c r="B223" s="62" t="s">
        <v>79</v>
      </c>
      <c r="C223" s="62" t="s">
        <v>186</v>
      </c>
      <c r="D223" s="62"/>
      <c r="E223" s="63">
        <v>84</v>
      </c>
      <c r="F223" s="62">
        <v>16.850000000000001</v>
      </c>
      <c r="G223" s="64">
        <f t="shared" si="0"/>
        <v>-0.33963954190842027</v>
      </c>
      <c r="H223" s="62">
        <v>29.1</v>
      </c>
      <c r="I223" s="64">
        <f t="shared" si="1"/>
        <v>-0.33260834369926806</v>
      </c>
      <c r="J223" s="62">
        <v>45.95</v>
      </c>
      <c r="K223" s="64">
        <f t="shared" si="2"/>
        <v>-0.38281132970925902</v>
      </c>
      <c r="L223" s="62">
        <v>16.350000000000001</v>
      </c>
      <c r="M223" s="64">
        <f t="shared" si="3"/>
        <v>0.19898792052726466</v>
      </c>
      <c r="N223" s="62">
        <v>175.3</v>
      </c>
      <c r="O223" s="64">
        <f t="shared" si="4"/>
        <v>5.6910478189222465E-2</v>
      </c>
      <c r="P223" s="62">
        <v>22.6</v>
      </c>
      <c r="Q223" s="64">
        <f t="shared" si="5"/>
        <v>-1.0009243515463664</v>
      </c>
      <c r="R223" s="62">
        <v>43.3</v>
      </c>
      <c r="S223" s="64">
        <f t="shared" si="6"/>
        <v>-0.56881492693885582</v>
      </c>
      <c r="T223" s="62">
        <v>6.25</v>
      </c>
      <c r="U223" s="64">
        <f t="shared" si="7"/>
        <v>-1.469353070440196</v>
      </c>
      <c r="V223" s="97">
        <v>9.6120935539075872E-2</v>
      </c>
      <c r="W223" s="62">
        <v>16.350000000000001</v>
      </c>
      <c r="X223" s="74">
        <f t="shared" si="8"/>
        <v>0</v>
      </c>
      <c r="Y223" s="75">
        <f t="shared" si="9"/>
        <v>0</v>
      </c>
      <c r="Z223" s="75">
        <f t="shared" si="10"/>
        <v>0</v>
      </c>
      <c r="AA223" s="75">
        <f t="shared" si="11"/>
        <v>0</v>
      </c>
      <c r="AB223" s="75">
        <f t="shared" si="12"/>
        <v>0</v>
      </c>
      <c r="AC223" s="75">
        <f t="shared" si="13"/>
        <v>0</v>
      </c>
      <c r="AD223" s="75">
        <f t="shared" si="14"/>
        <v>0</v>
      </c>
      <c r="AE223" s="75">
        <f t="shared" si="15"/>
        <v>0</v>
      </c>
      <c r="AF223" s="75">
        <f t="shared" ref="AF223:AG223" si="235">IF(V$3="Yes",V223*V$4,0)</f>
        <v>0</v>
      </c>
      <c r="AG223" s="76">
        <f t="shared" si="235"/>
        <v>0</v>
      </c>
      <c r="AH223" s="77">
        <f t="shared" si="17"/>
        <v>0</v>
      </c>
      <c r="AI223" s="78">
        <f t="shared" si="18"/>
        <v>0</v>
      </c>
      <c r="AJ223" s="73">
        <f t="shared" si="19"/>
        <v>-1.8431799996660168</v>
      </c>
    </row>
    <row r="224" spans="1:36" ht="15" x14ac:dyDescent="0.25">
      <c r="A224" s="38" t="s">
        <v>437</v>
      </c>
      <c r="B224" s="62" t="s">
        <v>45</v>
      </c>
      <c r="C224" s="62" t="s">
        <v>186</v>
      </c>
      <c r="D224" s="62"/>
      <c r="E224" s="63">
        <v>84</v>
      </c>
      <c r="F224" s="62">
        <v>20.05</v>
      </c>
      <c r="G224" s="64">
        <f t="shared" si="0"/>
        <v>-3.7114115970723963E-2</v>
      </c>
      <c r="H224" s="62">
        <v>24.700000000000003</v>
      </c>
      <c r="I224" s="64">
        <f t="shared" si="1"/>
        <v>-0.64468455839276784</v>
      </c>
      <c r="J224" s="62">
        <v>44.75</v>
      </c>
      <c r="K224" s="64">
        <f t="shared" si="2"/>
        <v>-0.43827284452956589</v>
      </c>
      <c r="L224" s="62">
        <v>11.45</v>
      </c>
      <c r="M224" s="64">
        <f t="shared" si="3"/>
        <v>-0.26934032286999121</v>
      </c>
      <c r="N224" s="62">
        <v>176.9</v>
      </c>
      <c r="O224" s="64">
        <f t="shared" si="4"/>
        <v>8.6362574552618546E-2</v>
      </c>
      <c r="P224" s="62">
        <v>89.25</v>
      </c>
      <c r="Q224" s="64">
        <f t="shared" si="5"/>
        <v>0.1058490709829107</v>
      </c>
      <c r="R224" s="62">
        <v>17.600000000000001</v>
      </c>
      <c r="S224" s="64">
        <f t="shared" si="6"/>
        <v>-1.159534062818254</v>
      </c>
      <c r="T224" s="62">
        <v>34.700000000000003</v>
      </c>
      <c r="U224" s="64">
        <f t="shared" si="7"/>
        <v>-0.10569687120356457</v>
      </c>
      <c r="V224" s="97">
        <v>0.11334087054833239</v>
      </c>
      <c r="W224" s="62">
        <v>16</v>
      </c>
      <c r="X224" s="74">
        <f t="shared" si="8"/>
        <v>0</v>
      </c>
      <c r="Y224" s="75">
        <f t="shared" si="9"/>
        <v>0</v>
      </c>
      <c r="Z224" s="75">
        <f t="shared" si="10"/>
        <v>0</v>
      </c>
      <c r="AA224" s="75">
        <f t="shared" si="11"/>
        <v>0</v>
      </c>
      <c r="AB224" s="75">
        <f t="shared" si="12"/>
        <v>0</v>
      </c>
      <c r="AC224" s="75">
        <f t="shared" si="13"/>
        <v>0</v>
      </c>
      <c r="AD224" s="75">
        <f t="shared" si="14"/>
        <v>0</v>
      </c>
      <c r="AE224" s="75">
        <f t="shared" si="15"/>
        <v>0</v>
      </c>
      <c r="AF224" s="75">
        <f t="shared" ref="AF224:AG224" si="236">IF(V$3="Yes",V224*V$4,0)</f>
        <v>0</v>
      </c>
      <c r="AG224" s="76">
        <f t="shared" si="236"/>
        <v>0</v>
      </c>
      <c r="AH224" s="77">
        <f t="shared" si="17"/>
        <v>0</v>
      </c>
      <c r="AI224" s="78">
        <f t="shared" si="18"/>
        <v>0</v>
      </c>
      <c r="AJ224" s="73">
        <f t="shared" si="19"/>
        <v>-1.8437383592167449</v>
      </c>
    </row>
    <row r="225" spans="1:36" ht="15" x14ac:dyDescent="0.25">
      <c r="A225" s="38" t="s">
        <v>328</v>
      </c>
      <c r="B225" s="62" t="s">
        <v>72</v>
      </c>
      <c r="C225" s="62" t="s">
        <v>181</v>
      </c>
      <c r="D225" s="62"/>
      <c r="E225" s="63">
        <v>84</v>
      </c>
      <c r="F225" s="62">
        <v>8.3000000000000007</v>
      </c>
      <c r="G225" s="64">
        <f t="shared" si="0"/>
        <v>-1.147949664335703</v>
      </c>
      <c r="H225" s="62">
        <v>33.799999999999997</v>
      </c>
      <c r="I225" s="64">
        <f t="shared" si="1"/>
        <v>7.4579472333436228E-4</v>
      </c>
      <c r="J225" s="62">
        <v>42.099999999999994</v>
      </c>
      <c r="K225" s="64">
        <f t="shared" si="2"/>
        <v>-0.56075035642440985</v>
      </c>
      <c r="L225" s="62">
        <v>4.8000000000000007</v>
      </c>
      <c r="M225" s="64">
        <f t="shared" si="3"/>
        <v>-0.90492865319483784</v>
      </c>
      <c r="N225" s="62">
        <v>134.6</v>
      </c>
      <c r="O225" s="64">
        <f t="shared" si="4"/>
        <v>-0.69227722305467532</v>
      </c>
      <c r="P225" s="62">
        <v>115.6</v>
      </c>
      <c r="Q225" s="64">
        <f t="shared" si="5"/>
        <v>0.54341065663402033</v>
      </c>
      <c r="R225" s="62">
        <v>97.5</v>
      </c>
      <c r="S225" s="64">
        <f t="shared" si="6"/>
        <v>0.67698184989629551</v>
      </c>
      <c r="T225" s="62">
        <v>51.9</v>
      </c>
      <c r="U225" s="64">
        <f t="shared" si="7"/>
        <v>0.71872796629626179</v>
      </c>
      <c r="V225" s="97">
        <v>6.1664190193164943E-2</v>
      </c>
      <c r="W225" s="62">
        <v>22.675000000000001</v>
      </c>
      <c r="X225" s="74">
        <f t="shared" si="8"/>
        <v>0</v>
      </c>
      <c r="Y225" s="75">
        <f t="shared" si="9"/>
        <v>0</v>
      </c>
      <c r="Z225" s="75">
        <f t="shared" si="10"/>
        <v>0</v>
      </c>
      <c r="AA225" s="75">
        <f t="shared" si="11"/>
        <v>0</v>
      </c>
      <c r="AB225" s="75">
        <f t="shared" si="12"/>
        <v>0</v>
      </c>
      <c r="AC225" s="75">
        <f t="shared" si="13"/>
        <v>0</v>
      </c>
      <c r="AD225" s="75">
        <f t="shared" si="14"/>
        <v>0</v>
      </c>
      <c r="AE225" s="75">
        <f t="shared" si="15"/>
        <v>0</v>
      </c>
      <c r="AF225" s="75">
        <f t="shared" ref="AF225:AG225" si="237">IF(V$3="Yes",V225*V$4,0)</f>
        <v>0</v>
      </c>
      <c r="AG225" s="76">
        <f t="shared" si="237"/>
        <v>0</v>
      </c>
      <c r="AH225" s="77">
        <f t="shared" si="17"/>
        <v>0</v>
      </c>
      <c r="AI225" s="78">
        <f t="shared" si="18"/>
        <v>0</v>
      </c>
      <c r="AJ225" s="73">
        <f t="shared" si="19"/>
        <v>-1.8513443217376515</v>
      </c>
    </row>
    <row r="226" spans="1:36" ht="15" x14ac:dyDescent="0.25">
      <c r="A226" s="38" t="s">
        <v>333</v>
      </c>
      <c r="B226" s="62" t="s">
        <v>56</v>
      </c>
      <c r="C226" s="62" t="s">
        <v>181</v>
      </c>
      <c r="D226" s="62"/>
      <c r="E226" s="63">
        <v>84</v>
      </c>
      <c r="F226" s="62">
        <v>10.899999999999999</v>
      </c>
      <c r="G226" s="64">
        <f t="shared" si="0"/>
        <v>-0.90214775576132478</v>
      </c>
      <c r="H226" s="62">
        <v>29.299999999999997</v>
      </c>
      <c r="I226" s="64">
        <f t="shared" si="1"/>
        <v>-0.3184230612131998</v>
      </c>
      <c r="J226" s="62">
        <v>40.200000000000003</v>
      </c>
      <c r="K226" s="64">
        <f t="shared" si="2"/>
        <v>-0.64856442155656147</v>
      </c>
      <c r="L226" s="62">
        <v>3.2</v>
      </c>
      <c r="M226" s="64">
        <f t="shared" si="3"/>
        <v>-1.0578521612429215</v>
      </c>
      <c r="N226" s="62">
        <v>188.8</v>
      </c>
      <c r="O226" s="64">
        <f t="shared" si="4"/>
        <v>0.30541254125537987</v>
      </c>
      <c r="P226" s="62">
        <v>50.95</v>
      </c>
      <c r="Q226" s="64">
        <f t="shared" si="5"/>
        <v>-0.53015126034299043</v>
      </c>
      <c r="R226" s="62">
        <v>105.4</v>
      </c>
      <c r="S226" s="64">
        <f t="shared" si="6"/>
        <v>0.85856477493315331</v>
      </c>
      <c r="T226" s="62">
        <v>22.65</v>
      </c>
      <c r="U226" s="64">
        <f t="shared" si="7"/>
        <v>-0.68327357421943147</v>
      </c>
      <c r="V226" s="97">
        <v>5.7733050847457619E-2</v>
      </c>
      <c r="W226" s="62">
        <v>19.45</v>
      </c>
      <c r="X226" s="74">
        <f t="shared" si="8"/>
        <v>0</v>
      </c>
      <c r="Y226" s="75">
        <f t="shared" si="9"/>
        <v>0</v>
      </c>
      <c r="Z226" s="75">
        <f t="shared" si="10"/>
        <v>0</v>
      </c>
      <c r="AA226" s="75">
        <f t="shared" si="11"/>
        <v>0</v>
      </c>
      <c r="AB226" s="75">
        <f t="shared" si="12"/>
        <v>0</v>
      </c>
      <c r="AC226" s="75">
        <f t="shared" si="13"/>
        <v>0</v>
      </c>
      <c r="AD226" s="75">
        <f t="shared" si="14"/>
        <v>0</v>
      </c>
      <c r="AE226" s="75">
        <f t="shared" si="15"/>
        <v>0</v>
      </c>
      <c r="AF226" s="75">
        <f t="shared" ref="AF226:AG226" si="238">IF(V$3="Yes",V226*V$4,0)</f>
        <v>0</v>
      </c>
      <c r="AG226" s="76">
        <f t="shared" si="238"/>
        <v>0</v>
      </c>
      <c r="AH226" s="77">
        <f t="shared" si="17"/>
        <v>0</v>
      </c>
      <c r="AI226" s="78">
        <f t="shared" si="18"/>
        <v>0</v>
      </c>
      <c r="AJ226" s="73">
        <f t="shared" si="19"/>
        <v>-1.8734382655313448</v>
      </c>
    </row>
    <row r="227" spans="1:36" ht="15" x14ac:dyDescent="0.25">
      <c r="A227" s="38" t="s">
        <v>433</v>
      </c>
      <c r="B227" s="62" t="s">
        <v>72</v>
      </c>
      <c r="C227" s="62" t="s">
        <v>196</v>
      </c>
      <c r="D227" s="62"/>
      <c r="E227" s="63">
        <v>84</v>
      </c>
      <c r="F227" s="62">
        <v>22.450000000000003</v>
      </c>
      <c r="G227" s="64">
        <f t="shared" si="0"/>
        <v>0.18977995348254853</v>
      </c>
      <c r="H227" s="62">
        <v>28</v>
      </c>
      <c r="I227" s="64">
        <f t="shared" si="1"/>
        <v>-0.41062739737264298</v>
      </c>
      <c r="J227" s="62">
        <v>50.45</v>
      </c>
      <c r="K227" s="64">
        <f t="shared" si="2"/>
        <v>-0.17483064913310922</v>
      </c>
      <c r="L227" s="62">
        <v>10.050000000000001</v>
      </c>
      <c r="M227" s="64">
        <f t="shared" si="3"/>
        <v>-0.40314839241206407</v>
      </c>
      <c r="N227" s="62">
        <v>181.05</v>
      </c>
      <c r="O227" s="64">
        <f t="shared" si="4"/>
        <v>0.16275394949517855</v>
      </c>
      <c r="P227" s="62">
        <v>48.8</v>
      </c>
      <c r="Q227" s="64">
        <f t="shared" si="5"/>
        <v>-0.565853628811677</v>
      </c>
      <c r="R227" s="62">
        <v>25.15</v>
      </c>
      <c r="S227" s="64">
        <f t="shared" si="6"/>
        <v>-0.9859959509159405</v>
      </c>
      <c r="T227" s="62">
        <v>20.8</v>
      </c>
      <c r="U227" s="64">
        <f t="shared" si="7"/>
        <v>-0.77194717592726159</v>
      </c>
      <c r="V227" s="97">
        <v>0.12399889533278101</v>
      </c>
      <c r="W227" s="62">
        <v>15.675000000000001</v>
      </c>
      <c r="X227" s="74">
        <f t="shared" si="8"/>
        <v>0</v>
      </c>
      <c r="Y227" s="75">
        <f t="shared" si="9"/>
        <v>0</v>
      </c>
      <c r="Z227" s="75">
        <f t="shared" si="10"/>
        <v>0</v>
      </c>
      <c r="AA227" s="75">
        <f t="shared" si="11"/>
        <v>0</v>
      </c>
      <c r="AB227" s="75">
        <f t="shared" si="12"/>
        <v>0</v>
      </c>
      <c r="AC227" s="75">
        <f t="shared" si="13"/>
        <v>0</v>
      </c>
      <c r="AD227" s="75">
        <f t="shared" si="14"/>
        <v>0</v>
      </c>
      <c r="AE227" s="75">
        <f t="shared" si="15"/>
        <v>0</v>
      </c>
      <c r="AF227" s="75">
        <f t="shared" ref="AF227:AG227" si="239">IF(V$3="Yes",V227*V$4,0)</f>
        <v>0</v>
      </c>
      <c r="AG227" s="76">
        <f t="shared" si="239"/>
        <v>0</v>
      </c>
      <c r="AH227" s="77">
        <f t="shared" si="17"/>
        <v>0</v>
      </c>
      <c r="AI227" s="78">
        <f t="shared" si="18"/>
        <v>0</v>
      </c>
      <c r="AJ227" s="73">
        <f t="shared" si="19"/>
        <v>-1.8792433524547874</v>
      </c>
    </row>
    <row r="228" spans="1:36" ht="15" x14ac:dyDescent="0.25">
      <c r="A228" s="38" t="s">
        <v>410</v>
      </c>
      <c r="B228" s="62" t="s">
        <v>53</v>
      </c>
      <c r="C228" s="62" t="s">
        <v>186</v>
      </c>
      <c r="D228" s="62"/>
      <c r="E228" s="63">
        <v>84</v>
      </c>
      <c r="F228" s="62">
        <v>21.4</v>
      </c>
      <c r="G228" s="64">
        <f t="shared" si="0"/>
        <v>9.0513798096741371E-2</v>
      </c>
      <c r="H228" s="62">
        <v>20.9</v>
      </c>
      <c r="I228" s="64">
        <f t="shared" si="1"/>
        <v>-0.91420492562806355</v>
      </c>
      <c r="J228" s="62">
        <v>42.3</v>
      </c>
      <c r="K228" s="64">
        <f t="shared" si="2"/>
        <v>-0.55150677062102504</v>
      </c>
      <c r="L228" s="62">
        <v>3.3</v>
      </c>
      <c r="M228" s="64">
        <f t="shared" si="3"/>
        <v>-1.0482944419899163</v>
      </c>
      <c r="N228" s="62">
        <v>201.14999999999998</v>
      </c>
      <c r="O228" s="64">
        <f t="shared" si="4"/>
        <v>0.53274591006034588</v>
      </c>
      <c r="P228" s="62">
        <v>84.3</v>
      </c>
      <c r="Q228" s="64">
        <f t="shared" si="5"/>
        <v>2.3650594741051426E-2</v>
      </c>
      <c r="R228" s="62">
        <v>44.2</v>
      </c>
      <c r="S228" s="64">
        <f t="shared" si="6"/>
        <v>-0.54812826459288433</v>
      </c>
      <c r="T228" s="62">
        <v>14.95</v>
      </c>
      <c r="U228" s="64">
        <f t="shared" si="7"/>
        <v>-1.0523474840304003</v>
      </c>
      <c r="V228" s="97">
        <v>0.10638826746209297</v>
      </c>
      <c r="W228" s="62">
        <v>17.024999999999999</v>
      </c>
      <c r="X228" s="74">
        <f t="shared" si="8"/>
        <v>0</v>
      </c>
      <c r="Y228" s="75">
        <f t="shared" si="9"/>
        <v>0</v>
      </c>
      <c r="Z228" s="75">
        <f t="shared" si="10"/>
        <v>0</v>
      </c>
      <c r="AA228" s="75">
        <f t="shared" si="11"/>
        <v>0</v>
      </c>
      <c r="AB228" s="75">
        <f t="shared" si="12"/>
        <v>0</v>
      </c>
      <c r="AC228" s="75">
        <f t="shared" si="13"/>
        <v>0</v>
      </c>
      <c r="AD228" s="75">
        <f t="shared" si="14"/>
        <v>0</v>
      </c>
      <c r="AE228" s="75">
        <f t="shared" si="15"/>
        <v>0</v>
      </c>
      <c r="AF228" s="75">
        <f t="shared" ref="AF228:AG228" si="240">IF(V$3="Yes",V228*V$4,0)</f>
        <v>0</v>
      </c>
      <c r="AG228" s="76">
        <f t="shared" si="240"/>
        <v>0</v>
      </c>
      <c r="AH228" s="77">
        <f t="shared" si="17"/>
        <v>0</v>
      </c>
      <c r="AI228" s="78">
        <f t="shared" si="18"/>
        <v>0</v>
      </c>
      <c r="AJ228" s="73">
        <f t="shared" si="19"/>
        <v>-1.9070476267168597</v>
      </c>
    </row>
    <row r="229" spans="1:36" ht="15" x14ac:dyDescent="0.25">
      <c r="A229" s="38" t="s">
        <v>446</v>
      </c>
      <c r="B229" s="62" t="s">
        <v>49</v>
      </c>
      <c r="C229" s="62" t="s">
        <v>183</v>
      </c>
      <c r="D229" s="62"/>
      <c r="E229" s="63">
        <v>84</v>
      </c>
      <c r="F229" s="62">
        <v>19.45</v>
      </c>
      <c r="G229" s="64">
        <f t="shared" si="0"/>
        <v>-9.3837633334042339E-2</v>
      </c>
      <c r="H229" s="62">
        <v>32.85</v>
      </c>
      <c r="I229" s="64">
        <f t="shared" si="1"/>
        <v>-6.6634297085489375E-2</v>
      </c>
      <c r="J229" s="62">
        <v>52.25</v>
      </c>
      <c r="K229" s="64">
        <f t="shared" si="2"/>
        <v>-9.1638376902649935E-2</v>
      </c>
      <c r="L229" s="62">
        <v>8.9</v>
      </c>
      <c r="M229" s="64">
        <f t="shared" si="3"/>
        <v>-0.51306216382162417</v>
      </c>
      <c r="N229" s="62">
        <v>163.15</v>
      </c>
      <c r="O229" s="64">
        <f t="shared" si="4"/>
        <v>-0.16674137857031957</v>
      </c>
      <c r="P229" s="62">
        <v>45.1</v>
      </c>
      <c r="Q229" s="64">
        <f t="shared" si="5"/>
        <v>-0.62729491408336979</v>
      </c>
      <c r="R229" s="62">
        <v>44.05</v>
      </c>
      <c r="S229" s="64">
        <f t="shared" si="6"/>
        <v>-0.55157604165054652</v>
      </c>
      <c r="T229" s="62">
        <v>32.65</v>
      </c>
      <c r="U229" s="64">
        <f t="shared" si="7"/>
        <v>-0.20395680823116033</v>
      </c>
      <c r="V229" s="97">
        <v>0.11921544590867299</v>
      </c>
      <c r="W229" s="62">
        <v>17.149999999999999</v>
      </c>
      <c r="X229" s="74">
        <f t="shared" si="8"/>
        <v>0</v>
      </c>
      <c r="Y229" s="75">
        <f t="shared" si="9"/>
        <v>0</v>
      </c>
      <c r="Z229" s="75">
        <f t="shared" si="10"/>
        <v>0</v>
      </c>
      <c r="AA229" s="75">
        <f t="shared" si="11"/>
        <v>0</v>
      </c>
      <c r="AB229" s="75">
        <f t="shared" si="12"/>
        <v>0</v>
      </c>
      <c r="AC229" s="75">
        <f t="shared" si="13"/>
        <v>0</v>
      </c>
      <c r="AD229" s="75">
        <f t="shared" si="14"/>
        <v>0</v>
      </c>
      <c r="AE229" s="75">
        <f t="shared" si="15"/>
        <v>0</v>
      </c>
      <c r="AF229" s="75">
        <f t="shared" ref="AF229:AG229" si="241">IF(V$3="Yes",V229*V$4,0)</f>
        <v>0</v>
      </c>
      <c r="AG229" s="76">
        <f t="shared" si="241"/>
        <v>0</v>
      </c>
      <c r="AH229" s="77">
        <f t="shared" si="17"/>
        <v>0</v>
      </c>
      <c r="AI229" s="78">
        <f t="shared" si="18"/>
        <v>0</v>
      </c>
      <c r="AJ229" s="73">
        <f t="shared" si="19"/>
        <v>-1.9619493126875669</v>
      </c>
    </row>
    <row r="230" spans="1:36" ht="15" x14ac:dyDescent="0.25">
      <c r="A230" s="38" t="s">
        <v>488</v>
      </c>
      <c r="B230" s="62" t="s">
        <v>70</v>
      </c>
      <c r="C230" s="62" t="s">
        <v>186</v>
      </c>
      <c r="D230" s="62"/>
      <c r="E230" s="63">
        <v>84</v>
      </c>
      <c r="F230" s="62">
        <v>20.950000000000003</v>
      </c>
      <c r="G230" s="64">
        <f t="shared" si="0"/>
        <v>4.7971160074253269E-2</v>
      </c>
      <c r="H230" s="62">
        <v>24.7</v>
      </c>
      <c r="I230" s="64">
        <f t="shared" si="1"/>
        <v>-0.64468455839276784</v>
      </c>
      <c r="J230" s="62">
        <v>45.65</v>
      </c>
      <c r="K230" s="64">
        <f t="shared" si="2"/>
        <v>-0.39667670841433605</v>
      </c>
      <c r="L230" s="62">
        <v>12.9</v>
      </c>
      <c r="M230" s="64">
        <f t="shared" si="3"/>
        <v>-0.1307533937014155</v>
      </c>
      <c r="N230" s="62">
        <v>176.85</v>
      </c>
      <c r="O230" s="64">
        <f t="shared" si="4"/>
        <v>8.5442196541262408E-2</v>
      </c>
      <c r="P230" s="62">
        <v>46.9</v>
      </c>
      <c r="Q230" s="64">
        <f t="shared" si="5"/>
        <v>-0.59740455908633006</v>
      </c>
      <c r="R230" s="62">
        <v>30.2</v>
      </c>
      <c r="S230" s="64">
        <f t="shared" si="6"/>
        <v>-0.86992078997465783</v>
      </c>
      <c r="T230" s="62">
        <v>12.6</v>
      </c>
      <c r="U230" s="64">
        <f t="shared" si="7"/>
        <v>-1.164986924037644</v>
      </c>
      <c r="V230" s="97">
        <v>0.1184619734238055</v>
      </c>
      <c r="W230" s="62">
        <v>14.35</v>
      </c>
      <c r="X230" s="74">
        <f t="shared" si="8"/>
        <v>0</v>
      </c>
      <c r="Y230" s="75">
        <f t="shared" si="9"/>
        <v>0</v>
      </c>
      <c r="Z230" s="75">
        <f t="shared" si="10"/>
        <v>0</v>
      </c>
      <c r="AA230" s="75">
        <f t="shared" si="11"/>
        <v>0</v>
      </c>
      <c r="AB230" s="75">
        <f t="shared" si="12"/>
        <v>0</v>
      </c>
      <c r="AC230" s="75">
        <f t="shared" si="13"/>
        <v>0</v>
      </c>
      <c r="AD230" s="75">
        <f t="shared" si="14"/>
        <v>0</v>
      </c>
      <c r="AE230" s="75">
        <f t="shared" si="15"/>
        <v>0</v>
      </c>
      <c r="AF230" s="75">
        <f t="shared" ref="AF230:AG230" si="242">IF(V$3="Yes",V230*V$4,0)</f>
        <v>0</v>
      </c>
      <c r="AG230" s="76">
        <f t="shared" si="242"/>
        <v>0</v>
      </c>
      <c r="AH230" s="77">
        <f t="shared" si="17"/>
        <v>0</v>
      </c>
      <c r="AI230" s="78">
        <f t="shared" si="18"/>
        <v>0</v>
      </c>
      <c r="AJ230" s="73">
        <f t="shared" si="19"/>
        <v>-1.970895632996273</v>
      </c>
    </row>
    <row r="231" spans="1:36" ht="15" x14ac:dyDescent="0.25">
      <c r="A231" s="38" t="s">
        <v>466</v>
      </c>
      <c r="B231" s="62" t="s">
        <v>19</v>
      </c>
      <c r="C231" s="62" t="s">
        <v>183</v>
      </c>
      <c r="D231" s="62"/>
      <c r="E231" s="63">
        <v>84</v>
      </c>
      <c r="F231" s="62">
        <v>16.350000000000001</v>
      </c>
      <c r="G231" s="64">
        <f t="shared" si="0"/>
        <v>-0.38690913971118523</v>
      </c>
      <c r="H231" s="62">
        <v>36.049999999999997</v>
      </c>
      <c r="I231" s="64">
        <f t="shared" si="1"/>
        <v>0.1603302226916013</v>
      </c>
      <c r="J231" s="62">
        <v>52.400000000000006</v>
      </c>
      <c r="K231" s="64">
        <f t="shared" si="2"/>
        <v>-8.4705687550111236E-2</v>
      </c>
      <c r="L231" s="62">
        <v>11.2</v>
      </c>
      <c r="M231" s="64">
        <f t="shared" si="3"/>
        <v>-0.29323462100250419</v>
      </c>
      <c r="N231" s="62">
        <v>133.94999999999999</v>
      </c>
      <c r="O231" s="64">
        <f t="shared" si="4"/>
        <v>-0.70424213720230522</v>
      </c>
      <c r="P231" s="62">
        <v>68</v>
      </c>
      <c r="Q231" s="64">
        <f t="shared" si="5"/>
        <v>-0.24702317550991965</v>
      </c>
      <c r="R231" s="62">
        <v>44.8</v>
      </c>
      <c r="S231" s="64">
        <f t="shared" si="6"/>
        <v>-0.534337156362237</v>
      </c>
      <c r="T231" s="62">
        <v>64.150000000000006</v>
      </c>
      <c r="U231" s="64">
        <f t="shared" si="7"/>
        <v>1.3058910046318939</v>
      </c>
      <c r="V231" s="97">
        <v>0.12206047032474807</v>
      </c>
      <c r="W231" s="62">
        <v>16.399999999999999</v>
      </c>
      <c r="X231" s="74">
        <f t="shared" si="8"/>
        <v>0</v>
      </c>
      <c r="Y231" s="75">
        <f t="shared" si="9"/>
        <v>0</v>
      </c>
      <c r="Z231" s="75">
        <f t="shared" si="10"/>
        <v>0</v>
      </c>
      <c r="AA231" s="75">
        <f t="shared" si="11"/>
        <v>0</v>
      </c>
      <c r="AB231" s="75">
        <f t="shared" si="12"/>
        <v>0</v>
      </c>
      <c r="AC231" s="75">
        <f t="shared" si="13"/>
        <v>0</v>
      </c>
      <c r="AD231" s="75">
        <f t="shared" si="14"/>
        <v>0</v>
      </c>
      <c r="AE231" s="75">
        <f t="shared" si="15"/>
        <v>0</v>
      </c>
      <c r="AF231" s="75">
        <f t="shared" ref="AF231:AG231" si="243">IF(V$3="Yes",V231*V$4,0)</f>
        <v>0</v>
      </c>
      <c r="AG231" s="76">
        <f t="shared" si="243"/>
        <v>0</v>
      </c>
      <c r="AH231" s="77">
        <f t="shared" si="17"/>
        <v>0</v>
      </c>
      <c r="AI231" s="78">
        <f t="shared" si="18"/>
        <v>0</v>
      </c>
      <c r="AJ231" s="73">
        <f t="shared" si="19"/>
        <v>-1.9952943499807034</v>
      </c>
    </row>
    <row r="232" spans="1:36" ht="15" x14ac:dyDescent="0.25">
      <c r="A232" s="38" t="s">
        <v>400</v>
      </c>
      <c r="B232" s="62" t="s">
        <v>70</v>
      </c>
      <c r="C232" s="62" t="s">
        <v>181</v>
      </c>
      <c r="D232" s="62"/>
      <c r="E232" s="63">
        <v>84</v>
      </c>
      <c r="F232" s="62">
        <v>5.2</v>
      </c>
      <c r="G232" s="64">
        <f t="shared" si="0"/>
        <v>-1.4410211707128464</v>
      </c>
      <c r="H232" s="62">
        <v>32.200000000000003</v>
      </c>
      <c r="I232" s="64">
        <f t="shared" si="1"/>
        <v>-0.11273646516521073</v>
      </c>
      <c r="J232" s="62">
        <v>37.4</v>
      </c>
      <c r="K232" s="64">
        <f t="shared" si="2"/>
        <v>-0.7779746228039438</v>
      </c>
      <c r="L232" s="62">
        <v>15.15</v>
      </c>
      <c r="M232" s="64">
        <f t="shared" si="3"/>
        <v>8.4295289491201797E-2</v>
      </c>
      <c r="N232" s="62">
        <v>112.3</v>
      </c>
      <c r="O232" s="64">
        <f t="shared" si="4"/>
        <v>-1.1027658161195133</v>
      </c>
      <c r="P232" s="62">
        <v>118.65</v>
      </c>
      <c r="Q232" s="64">
        <f t="shared" si="5"/>
        <v>0.59405820260122655</v>
      </c>
      <c r="R232" s="62">
        <v>76.050000000000011</v>
      </c>
      <c r="S232" s="64">
        <f t="shared" si="6"/>
        <v>0.18394973065065023</v>
      </c>
      <c r="T232" s="62">
        <v>36.049999999999997</v>
      </c>
      <c r="U232" s="64">
        <f t="shared" si="7"/>
        <v>-4.0989107795148305E-2</v>
      </c>
      <c r="V232" s="97">
        <v>4.6304541406945683E-2</v>
      </c>
      <c r="W232" s="62">
        <v>21.725000000000001</v>
      </c>
      <c r="X232" s="74">
        <f t="shared" si="8"/>
        <v>0</v>
      </c>
      <c r="Y232" s="75">
        <f t="shared" si="9"/>
        <v>0</v>
      </c>
      <c r="Z232" s="75">
        <f t="shared" si="10"/>
        <v>0</v>
      </c>
      <c r="AA232" s="75">
        <f t="shared" si="11"/>
        <v>0</v>
      </c>
      <c r="AB232" s="75">
        <f t="shared" si="12"/>
        <v>0</v>
      </c>
      <c r="AC232" s="75">
        <f t="shared" si="13"/>
        <v>0</v>
      </c>
      <c r="AD232" s="75">
        <f t="shared" si="14"/>
        <v>0</v>
      </c>
      <c r="AE232" s="75">
        <f t="shared" si="15"/>
        <v>0</v>
      </c>
      <c r="AF232" s="75">
        <f t="shared" ref="AF232:AG232" si="244">IF(V$3="Yes",V232*V$4,0)</f>
        <v>0</v>
      </c>
      <c r="AG232" s="76">
        <f t="shared" si="244"/>
        <v>0</v>
      </c>
      <c r="AH232" s="77">
        <f t="shared" si="17"/>
        <v>0</v>
      </c>
      <c r="AI232" s="78">
        <f t="shared" si="18"/>
        <v>0</v>
      </c>
      <c r="AJ232" s="73">
        <f t="shared" si="19"/>
        <v>-2.0076936107018439</v>
      </c>
    </row>
    <row r="233" spans="1:36" ht="15" x14ac:dyDescent="0.25">
      <c r="A233" s="38" t="s">
        <v>372</v>
      </c>
      <c r="B233" s="62" t="s">
        <v>49</v>
      </c>
      <c r="C233" s="62" t="s">
        <v>181</v>
      </c>
      <c r="D233" s="62"/>
      <c r="E233" s="63">
        <v>84</v>
      </c>
      <c r="F233" s="62">
        <v>8.3000000000000007</v>
      </c>
      <c r="G233" s="64">
        <f t="shared" si="0"/>
        <v>-1.147949664335703</v>
      </c>
      <c r="H233" s="62">
        <v>35.450000000000003</v>
      </c>
      <c r="I233" s="64">
        <f t="shared" si="1"/>
        <v>0.11777437523339755</v>
      </c>
      <c r="J233" s="62">
        <v>43.75</v>
      </c>
      <c r="K233" s="64">
        <f t="shared" si="2"/>
        <v>-0.48449077354648795</v>
      </c>
      <c r="L233" s="62">
        <v>13.05</v>
      </c>
      <c r="M233" s="64">
        <f t="shared" si="3"/>
        <v>-0.11641681482190779</v>
      </c>
      <c r="N233" s="62">
        <v>118</v>
      </c>
      <c r="O233" s="64">
        <f t="shared" si="4"/>
        <v>-0.99784272282491371</v>
      </c>
      <c r="P233" s="62">
        <v>40.700000000000003</v>
      </c>
      <c r="Q233" s="64">
        <f t="shared" si="5"/>
        <v>-0.7003602262983557</v>
      </c>
      <c r="R233" s="62">
        <v>111</v>
      </c>
      <c r="S233" s="64">
        <f t="shared" si="6"/>
        <v>0.98728178508586273</v>
      </c>
      <c r="T233" s="62">
        <v>19.850000000000001</v>
      </c>
      <c r="U233" s="64">
        <f t="shared" si="7"/>
        <v>-0.81748226869614726</v>
      </c>
      <c r="V233" s="97">
        <v>7.0338983050847459E-2</v>
      </c>
      <c r="W233" s="62">
        <v>23.9</v>
      </c>
      <c r="X233" s="74">
        <f t="shared" si="8"/>
        <v>0</v>
      </c>
      <c r="Y233" s="75">
        <f t="shared" si="9"/>
        <v>0</v>
      </c>
      <c r="Z233" s="75">
        <f t="shared" si="10"/>
        <v>0</v>
      </c>
      <c r="AA233" s="75">
        <f t="shared" si="11"/>
        <v>0</v>
      </c>
      <c r="AB233" s="75">
        <f t="shared" si="12"/>
        <v>0</v>
      </c>
      <c r="AC233" s="75">
        <f t="shared" si="13"/>
        <v>0</v>
      </c>
      <c r="AD233" s="75">
        <f t="shared" si="14"/>
        <v>0</v>
      </c>
      <c r="AE233" s="75">
        <f t="shared" si="15"/>
        <v>0</v>
      </c>
      <c r="AF233" s="75">
        <f t="shared" ref="AF233:AG233" si="245">IF(V$3="Yes",V233*V$4,0)</f>
        <v>0</v>
      </c>
      <c r="AG233" s="76">
        <f t="shared" si="245"/>
        <v>0</v>
      </c>
      <c r="AH233" s="77">
        <f t="shared" si="17"/>
        <v>0</v>
      </c>
      <c r="AI233" s="78">
        <f t="shared" si="18"/>
        <v>0</v>
      </c>
      <c r="AJ233" s="73">
        <f t="shared" si="19"/>
        <v>-2.0126420717561317</v>
      </c>
    </row>
    <row r="234" spans="1:36" ht="15" x14ac:dyDescent="0.25">
      <c r="A234" s="38" t="s">
        <v>460</v>
      </c>
      <c r="B234" s="62" t="s">
        <v>21</v>
      </c>
      <c r="C234" s="62" t="s">
        <v>196</v>
      </c>
      <c r="D234" s="62"/>
      <c r="E234" s="63">
        <v>84</v>
      </c>
      <c r="F234" s="62">
        <v>19.25</v>
      </c>
      <c r="G234" s="64">
        <f t="shared" si="0"/>
        <v>-0.11274547245514847</v>
      </c>
      <c r="H234" s="62">
        <v>29.200000000000003</v>
      </c>
      <c r="I234" s="64">
        <f t="shared" si="1"/>
        <v>-0.32551570245623368</v>
      </c>
      <c r="J234" s="62">
        <v>48.4</v>
      </c>
      <c r="K234" s="64">
        <f t="shared" si="2"/>
        <v>-0.26957740361780014</v>
      </c>
      <c r="L234" s="62">
        <v>15.95</v>
      </c>
      <c r="M234" s="64">
        <f t="shared" si="3"/>
        <v>0.16075704351524342</v>
      </c>
      <c r="N234" s="62">
        <v>139.6</v>
      </c>
      <c r="O234" s="64">
        <f t="shared" si="4"/>
        <v>-0.60023942191906143</v>
      </c>
      <c r="P234" s="62">
        <v>31.5</v>
      </c>
      <c r="Q234" s="64">
        <f t="shared" si="5"/>
        <v>-0.85313315183878113</v>
      </c>
      <c r="R234" s="62">
        <v>50</v>
      </c>
      <c r="S234" s="64">
        <f t="shared" si="6"/>
        <v>-0.41481421836329263</v>
      </c>
      <c r="T234" s="62">
        <v>26.85</v>
      </c>
      <c r="U234" s="64">
        <f t="shared" si="7"/>
        <v>-0.48196053250435733</v>
      </c>
      <c r="V234" s="97">
        <v>0.13789398280802292</v>
      </c>
      <c r="W234" s="62">
        <v>15.824999999999999</v>
      </c>
      <c r="X234" s="74">
        <f t="shared" si="8"/>
        <v>0</v>
      </c>
      <c r="Y234" s="75">
        <f t="shared" si="9"/>
        <v>0</v>
      </c>
      <c r="Z234" s="75">
        <f t="shared" si="10"/>
        <v>0</v>
      </c>
      <c r="AA234" s="75">
        <f t="shared" si="11"/>
        <v>0</v>
      </c>
      <c r="AB234" s="75">
        <f t="shared" si="12"/>
        <v>0</v>
      </c>
      <c r="AC234" s="75">
        <f t="shared" si="13"/>
        <v>0</v>
      </c>
      <c r="AD234" s="75">
        <f t="shared" si="14"/>
        <v>0</v>
      </c>
      <c r="AE234" s="75">
        <f t="shared" si="15"/>
        <v>0</v>
      </c>
      <c r="AF234" s="75">
        <f t="shared" ref="AF234:AG234" si="246">IF(V$3="Yes",V234*V$4,0)</f>
        <v>0</v>
      </c>
      <c r="AG234" s="76">
        <f t="shared" si="246"/>
        <v>0</v>
      </c>
      <c r="AH234" s="77">
        <f t="shared" si="17"/>
        <v>0</v>
      </c>
      <c r="AI234" s="78">
        <f t="shared" si="18"/>
        <v>0</v>
      </c>
      <c r="AJ234" s="73">
        <f t="shared" si="19"/>
        <v>-2.0140950293910573</v>
      </c>
    </row>
    <row r="235" spans="1:36" ht="15" x14ac:dyDescent="0.25">
      <c r="A235" s="38" t="s">
        <v>453</v>
      </c>
      <c r="B235" s="62" t="s">
        <v>49</v>
      </c>
      <c r="C235" s="62" t="s">
        <v>186</v>
      </c>
      <c r="D235" s="62"/>
      <c r="E235" s="63">
        <v>84</v>
      </c>
      <c r="F235" s="62">
        <v>17.600000000000001</v>
      </c>
      <c r="G235" s="64">
        <f t="shared" si="0"/>
        <v>-0.268735145204273</v>
      </c>
      <c r="H235" s="62">
        <v>23.45</v>
      </c>
      <c r="I235" s="64">
        <f t="shared" si="1"/>
        <v>-0.73334257393069424</v>
      </c>
      <c r="J235" s="62">
        <v>41.05</v>
      </c>
      <c r="K235" s="64">
        <f t="shared" si="2"/>
        <v>-0.60927918189217767</v>
      </c>
      <c r="L235" s="62">
        <v>7.75</v>
      </c>
      <c r="M235" s="64">
        <f t="shared" si="3"/>
        <v>-0.62297593523118411</v>
      </c>
      <c r="N235" s="62">
        <v>111.5</v>
      </c>
      <c r="O235" s="64">
        <f t="shared" si="4"/>
        <v>-1.1174918643012117</v>
      </c>
      <c r="P235" s="62">
        <v>167.05</v>
      </c>
      <c r="Q235" s="64">
        <f t="shared" si="5"/>
        <v>1.3977766369660729</v>
      </c>
      <c r="R235" s="62">
        <v>46.75</v>
      </c>
      <c r="S235" s="64">
        <f t="shared" si="6"/>
        <v>-0.48951605461263281</v>
      </c>
      <c r="T235" s="62">
        <v>48.7</v>
      </c>
      <c r="U235" s="64">
        <f t="shared" si="7"/>
        <v>0.5653466011800149</v>
      </c>
      <c r="V235" s="97">
        <v>0.15784753363228701</v>
      </c>
      <c r="W235" s="62">
        <v>14.975</v>
      </c>
      <c r="X235" s="74">
        <f t="shared" si="8"/>
        <v>0</v>
      </c>
      <c r="Y235" s="75">
        <f t="shared" si="9"/>
        <v>0</v>
      </c>
      <c r="Z235" s="75">
        <f t="shared" si="10"/>
        <v>0</v>
      </c>
      <c r="AA235" s="75">
        <f t="shared" si="11"/>
        <v>0</v>
      </c>
      <c r="AB235" s="75">
        <f t="shared" si="12"/>
        <v>0</v>
      </c>
      <c r="AC235" s="75">
        <f t="shared" si="13"/>
        <v>0</v>
      </c>
      <c r="AD235" s="75">
        <f t="shared" si="14"/>
        <v>0</v>
      </c>
      <c r="AE235" s="75">
        <f t="shared" si="15"/>
        <v>0</v>
      </c>
      <c r="AF235" s="75">
        <f t="shared" ref="AF235:AG235" si="247">IF(V$3="Yes",V235*V$4,0)</f>
        <v>0</v>
      </c>
      <c r="AG235" s="76">
        <f t="shared" si="247"/>
        <v>0</v>
      </c>
      <c r="AH235" s="77">
        <f t="shared" si="17"/>
        <v>0</v>
      </c>
      <c r="AI235" s="78">
        <f t="shared" si="18"/>
        <v>0</v>
      </c>
      <c r="AJ235" s="73">
        <f t="shared" si="19"/>
        <v>-2.014282102592813</v>
      </c>
    </row>
    <row r="236" spans="1:36" ht="15" x14ac:dyDescent="0.25">
      <c r="A236" s="38" t="s">
        <v>365</v>
      </c>
      <c r="B236" s="62" t="s">
        <v>93</v>
      </c>
      <c r="C236" s="62" t="s">
        <v>181</v>
      </c>
      <c r="D236" s="62"/>
      <c r="E236" s="63">
        <v>84</v>
      </c>
      <c r="F236" s="62">
        <v>9.85</v>
      </c>
      <c r="G236" s="64">
        <f t="shared" si="0"/>
        <v>-1.0014139111471312</v>
      </c>
      <c r="H236" s="62">
        <v>22.9</v>
      </c>
      <c r="I236" s="64">
        <f t="shared" si="1"/>
        <v>-0.7723521007673817</v>
      </c>
      <c r="J236" s="62">
        <v>32.799999999999997</v>
      </c>
      <c r="K236" s="64">
        <f t="shared" si="2"/>
        <v>-0.99057709628178581</v>
      </c>
      <c r="L236" s="62">
        <v>4.4000000000000004</v>
      </c>
      <c r="M236" s="64">
        <f t="shared" si="3"/>
        <v>-0.94315953020685894</v>
      </c>
      <c r="N236" s="62">
        <v>156.6</v>
      </c>
      <c r="O236" s="64">
        <f t="shared" si="4"/>
        <v>-0.28731089805797394</v>
      </c>
      <c r="P236" s="62">
        <v>39.950000000000003</v>
      </c>
      <c r="Q236" s="64">
        <f t="shared" si="5"/>
        <v>-0.71281454088045559</v>
      </c>
      <c r="R236" s="62">
        <v>155.85000000000002</v>
      </c>
      <c r="S236" s="64">
        <f t="shared" si="6"/>
        <v>2.0181671253267583</v>
      </c>
      <c r="T236" s="62">
        <v>22.55</v>
      </c>
      <c r="U236" s="64">
        <f t="shared" si="7"/>
        <v>-0.68806674187931416</v>
      </c>
      <c r="V236" s="97">
        <v>6.2899106002554273E-2</v>
      </c>
      <c r="W236" s="62">
        <v>19.05</v>
      </c>
      <c r="X236" s="74">
        <f t="shared" si="8"/>
        <v>0</v>
      </c>
      <c r="Y236" s="75">
        <f t="shared" si="9"/>
        <v>0</v>
      </c>
      <c r="Z236" s="75">
        <f t="shared" si="10"/>
        <v>0</v>
      </c>
      <c r="AA236" s="75">
        <f t="shared" si="11"/>
        <v>0</v>
      </c>
      <c r="AB236" s="75">
        <f t="shared" si="12"/>
        <v>0</v>
      </c>
      <c r="AC236" s="75">
        <f t="shared" si="13"/>
        <v>0</v>
      </c>
      <c r="AD236" s="75">
        <f t="shared" si="14"/>
        <v>0</v>
      </c>
      <c r="AE236" s="75">
        <f t="shared" si="15"/>
        <v>0</v>
      </c>
      <c r="AF236" s="75">
        <f t="shared" ref="AF236:AG236" si="248">IF(V$3="Yes",V236*V$4,0)</f>
        <v>0</v>
      </c>
      <c r="AG236" s="76">
        <f t="shared" si="248"/>
        <v>0</v>
      </c>
      <c r="AH236" s="77">
        <f t="shared" si="17"/>
        <v>0</v>
      </c>
      <c r="AI236" s="78">
        <f t="shared" si="18"/>
        <v>0</v>
      </c>
      <c r="AJ236" s="73">
        <f t="shared" si="19"/>
        <v>-2.0238764583130724</v>
      </c>
    </row>
    <row r="237" spans="1:36" ht="15" x14ac:dyDescent="0.25">
      <c r="A237" s="38" t="s">
        <v>373</v>
      </c>
      <c r="B237" s="62" t="s">
        <v>19</v>
      </c>
      <c r="C237" s="62" t="s">
        <v>186</v>
      </c>
      <c r="D237" s="62"/>
      <c r="E237" s="63">
        <v>84</v>
      </c>
      <c r="F237" s="62">
        <v>28.200000000000003</v>
      </c>
      <c r="G237" s="64">
        <f t="shared" si="0"/>
        <v>0.73338032821434662</v>
      </c>
      <c r="H237" s="62">
        <v>27.75</v>
      </c>
      <c r="I237" s="64">
        <f t="shared" si="1"/>
        <v>-0.42835900048022807</v>
      </c>
      <c r="J237" s="62">
        <v>55.95</v>
      </c>
      <c r="K237" s="64">
        <f t="shared" si="2"/>
        <v>7.936796045996225E-2</v>
      </c>
      <c r="L237" s="62">
        <v>2.5</v>
      </c>
      <c r="M237" s="64">
        <f t="shared" si="3"/>
        <v>-1.124756196013958</v>
      </c>
      <c r="N237" s="62">
        <v>173.55</v>
      </c>
      <c r="O237" s="64">
        <f t="shared" si="4"/>
        <v>2.4697247791757405E-2</v>
      </c>
      <c r="P237" s="62">
        <v>36.150000000000006</v>
      </c>
      <c r="Q237" s="64">
        <f t="shared" si="5"/>
        <v>-0.7759164014297617</v>
      </c>
      <c r="R237" s="62">
        <v>42.150000000000006</v>
      </c>
      <c r="S237" s="64">
        <f t="shared" si="6"/>
        <v>-0.59524788438092968</v>
      </c>
      <c r="T237" s="62">
        <v>20.75</v>
      </c>
      <c r="U237" s="64">
        <f t="shared" si="7"/>
        <v>-0.77434375975720282</v>
      </c>
      <c r="V237" s="97">
        <v>0.16248919619706137</v>
      </c>
      <c r="W237" s="62">
        <v>17.625</v>
      </c>
      <c r="X237" s="74">
        <f t="shared" si="8"/>
        <v>0</v>
      </c>
      <c r="Y237" s="75">
        <f t="shared" si="9"/>
        <v>0</v>
      </c>
      <c r="Z237" s="75">
        <f t="shared" si="10"/>
        <v>0</v>
      </c>
      <c r="AA237" s="75">
        <f t="shared" si="11"/>
        <v>0</v>
      </c>
      <c r="AB237" s="75">
        <f t="shared" si="12"/>
        <v>0</v>
      </c>
      <c r="AC237" s="75">
        <f t="shared" si="13"/>
        <v>0</v>
      </c>
      <c r="AD237" s="75">
        <f t="shared" si="14"/>
        <v>0</v>
      </c>
      <c r="AE237" s="75">
        <f t="shared" si="15"/>
        <v>0</v>
      </c>
      <c r="AF237" s="75">
        <f t="shared" ref="AF237:AG237" si="249">IF(V$3="Yes",V237*V$4,0)</f>
        <v>0</v>
      </c>
      <c r="AG237" s="76">
        <f t="shared" si="249"/>
        <v>0</v>
      </c>
      <c r="AH237" s="77">
        <f t="shared" si="17"/>
        <v>0</v>
      </c>
      <c r="AI237" s="78">
        <f t="shared" si="18"/>
        <v>0</v>
      </c>
      <c r="AJ237" s="73">
        <f t="shared" si="19"/>
        <v>-2.0682230644976656</v>
      </c>
    </row>
    <row r="238" spans="1:36" ht="15" x14ac:dyDescent="0.25">
      <c r="A238" s="38" t="s">
        <v>459</v>
      </c>
      <c r="B238" s="62" t="s">
        <v>34</v>
      </c>
      <c r="C238" s="62" t="s">
        <v>179</v>
      </c>
      <c r="D238" s="62"/>
      <c r="E238" s="63">
        <v>84</v>
      </c>
      <c r="F238" s="62">
        <v>18.3</v>
      </c>
      <c r="G238" s="64">
        <f t="shared" si="0"/>
        <v>-0.20255770828040187</v>
      </c>
      <c r="H238" s="62">
        <v>27.85</v>
      </c>
      <c r="I238" s="64">
        <f t="shared" si="1"/>
        <v>-0.42126635923719369</v>
      </c>
      <c r="J238" s="62">
        <v>46.099999999999994</v>
      </c>
      <c r="K238" s="64">
        <f t="shared" si="2"/>
        <v>-0.37587864035672131</v>
      </c>
      <c r="L238" s="62">
        <v>13</v>
      </c>
      <c r="M238" s="64">
        <f t="shared" si="3"/>
        <v>-0.12119567444841024</v>
      </c>
      <c r="N238" s="62">
        <v>125.69999999999999</v>
      </c>
      <c r="O238" s="64">
        <f t="shared" si="4"/>
        <v>-0.85610450907606828</v>
      </c>
      <c r="P238" s="62">
        <v>85.449999999999989</v>
      </c>
      <c r="Q238" s="64">
        <f t="shared" si="5"/>
        <v>4.2747210433604466E-2</v>
      </c>
      <c r="R238" s="62">
        <v>44.849999999999994</v>
      </c>
      <c r="S238" s="64">
        <f t="shared" si="6"/>
        <v>-0.53318789734301675</v>
      </c>
      <c r="T238" s="62">
        <v>28.25</v>
      </c>
      <c r="U238" s="64">
        <f t="shared" si="7"/>
        <v>-0.41485618526599938</v>
      </c>
      <c r="V238" s="97">
        <v>0.14558472553699287</v>
      </c>
      <c r="W238" s="62">
        <v>15.75</v>
      </c>
      <c r="X238" s="74">
        <f t="shared" si="8"/>
        <v>0</v>
      </c>
      <c r="Y238" s="75">
        <f t="shared" si="9"/>
        <v>0</v>
      </c>
      <c r="Z238" s="75">
        <f t="shared" si="10"/>
        <v>0</v>
      </c>
      <c r="AA238" s="75">
        <f t="shared" si="11"/>
        <v>0</v>
      </c>
      <c r="AB238" s="75">
        <f t="shared" si="12"/>
        <v>0</v>
      </c>
      <c r="AC238" s="75">
        <f t="shared" si="13"/>
        <v>0</v>
      </c>
      <c r="AD238" s="75">
        <f t="shared" si="14"/>
        <v>0</v>
      </c>
      <c r="AE238" s="75">
        <f t="shared" si="15"/>
        <v>0</v>
      </c>
      <c r="AF238" s="75">
        <f t="shared" ref="AF238:AG238" si="250">IF(V$3="Yes",V238*V$4,0)</f>
        <v>0</v>
      </c>
      <c r="AG238" s="76">
        <f t="shared" si="250"/>
        <v>0</v>
      </c>
      <c r="AH238" s="77">
        <f t="shared" si="17"/>
        <v>0</v>
      </c>
      <c r="AI238" s="78">
        <f t="shared" si="18"/>
        <v>0</v>
      </c>
      <c r="AJ238" s="73">
        <f t="shared" si="19"/>
        <v>-2.0748962075334263</v>
      </c>
    </row>
    <row r="239" spans="1:36" ht="15" x14ac:dyDescent="0.25">
      <c r="A239" s="38" t="s">
        <v>355</v>
      </c>
      <c r="B239" s="62" t="s">
        <v>74</v>
      </c>
      <c r="C239" s="62" t="s">
        <v>181</v>
      </c>
      <c r="D239" s="62"/>
      <c r="E239" s="63">
        <v>84</v>
      </c>
      <c r="F239" s="62">
        <v>7.5</v>
      </c>
      <c r="G239" s="64">
        <f t="shared" si="0"/>
        <v>-1.223581020820127</v>
      </c>
      <c r="H239" s="62">
        <v>24.55</v>
      </c>
      <c r="I239" s="64">
        <f t="shared" si="1"/>
        <v>-0.65532352025731899</v>
      </c>
      <c r="J239" s="62">
        <v>32.049999999999997</v>
      </c>
      <c r="K239" s="64">
        <f t="shared" si="2"/>
        <v>-1.0252405430444771</v>
      </c>
      <c r="L239" s="62">
        <v>5.65</v>
      </c>
      <c r="M239" s="64">
        <f t="shared" si="3"/>
        <v>-0.82368803954429348</v>
      </c>
      <c r="N239" s="62">
        <v>150.65</v>
      </c>
      <c r="O239" s="64">
        <f t="shared" si="4"/>
        <v>-0.39683588140935461</v>
      </c>
      <c r="P239" s="62">
        <v>84.25</v>
      </c>
      <c r="Q239" s="64">
        <f t="shared" si="5"/>
        <v>2.2820307102244763E-2</v>
      </c>
      <c r="R239" s="62">
        <v>126.05000000000001</v>
      </c>
      <c r="S239" s="64">
        <f t="shared" si="6"/>
        <v>1.3332087498712692</v>
      </c>
      <c r="T239" s="62">
        <v>33.15</v>
      </c>
      <c r="U239" s="64">
        <f t="shared" si="7"/>
        <v>-0.17999096993174665</v>
      </c>
      <c r="V239" s="97">
        <v>4.9784268171257882E-2</v>
      </c>
      <c r="W239" s="62">
        <v>20.8</v>
      </c>
      <c r="X239" s="74">
        <f t="shared" si="8"/>
        <v>0</v>
      </c>
      <c r="Y239" s="75">
        <f t="shared" si="9"/>
        <v>0</v>
      </c>
      <c r="Z239" s="75">
        <f t="shared" si="10"/>
        <v>0</v>
      </c>
      <c r="AA239" s="75">
        <f t="shared" si="11"/>
        <v>0</v>
      </c>
      <c r="AB239" s="75">
        <f t="shared" si="12"/>
        <v>0</v>
      </c>
      <c r="AC239" s="75">
        <f t="shared" si="13"/>
        <v>0</v>
      </c>
      <c r="AD239" s="75">
        <f t="shared" si="14"/>
        <v>0</v>
      </c>
      <c r="AE239" s="75">
        <f t="shared" si="15"/>
        <v>0</v>
      </c>
      <c r="AF239" s="75">
        <f t="shared" ref="AF239:AG239" si="251">IF(V$3="Yes",V239*V$4,0)</f>
        <v>0</v>
      </c>
      <c r="AG239" s="76">
        <f t="shared" si="251"/>
        <v>0</v>
      </c>
      <c r="AH239" s="77">
        <f t="shared" si="17"/>
        <v>0</v>
      </c>
      <c r="AI239" s="78">
        <f t="shared" si="18"/>
        <v>0</v>
      </c>
      <c r="AJ239" s="73">
        <f t="shared" si="19"/>
        <v>-2.0837292167913737</v>
      </c>
    </row>
    <row r="240" spans="1:36" ht="15" x14ac:dyDescent="0.25">
      <c r="A240" s="38" t="s">
        <v>384</v>
      </c>
      <c r="B240" s="62" t="s">
        <v>43</v>
      </c>
      <c r="C240" s="62" t="s">
        <v>181</v>
      </c>
      <c r="D240" s="62"/>
      <c r="E240" s="63">
        <v>84</v>
      </c>
      <c r="F240" s="62">
        <v>5.65</v>
      </c>
      <c r="G240" s="64">
        <f t="shared" si="0"/>
        <v>-1.3984785326903575</v>
      </c>
      <c r="H240" s="62">
        <v>28.15</v>
      </c>
      <c r="I240" s="64">
        <f t="shared" si="1"/>
        <v>-0.39998843550809177</v>
      </c>
      <c r="J240" s="62">
        <v>33.75</v>
      </c>
      <c r="K240" s="64">
        <f t="shared" si="2"/>
        <v>-0.9466700637157095</v>
      </c>
      <c r="L240" s="62">
        <v>7.6999999999999993</v>
      </c>
      <c r="M240" s="64">
        <f t="shared" si="3"/>
        <v>-0.62775479485768682</v>
      </c>
      <c r="N240" s="62">
        <v>132.44999999999999</v>
      </c>
      <c r="O240" s="64">
        <f t="shared" si="4"/>
        <v>-0.73185347754298902</v>
      </c>
      <c r="P240" s="62">
        <v>109.94999999999999</v>
      </c>
      <c r="Q240" s="64">
        <f t="shared" si="5"/>
        <v>0.44958815344886749</v>
      </c>
      <c r="R240" s="62">
        <v>110.1</v>
      </c>
      <c r="S240" s="64">
        <f t="shared" si="6"/>
        <v>0.96659512273989145</v>
      </c>
      <c r="T240" s="62">
        <v>71.050000000000011</v>
      </c>
      <c r="U240" s="64">
        <f t="shared" si="7"/>
        <v>1.6366195731638014</v>
      </c>
      <c r="V240" s="97">
        <v>4.2657606644016619E-2</v>
      </c>
      <c r="W240" s="62">
        <v>22.2</v>
      </c>
      <c r="X240" s="74">
        <f t="shared" si="8"/>
        <v>0</v>
      </c>
      <c r="Y240" s="75">
        <f t="shared" si="9"/>
        <v>0</v>
      </c>
      <c r="Z240" s="75">
        <f t="shared" si="10"/>
        <v>0</v>
      </c>
      <c r="AA240" s="75">
        <f t="shared" si="11"/>
        <v>0</v>
      </c>
      <c r="AB240" s="75">
        <f t="shared" si="12"/>
        <v>0</v>
      </c>
      <c r="AC240" s="75">
        <f t="shared" si="13"/>
        <v>0</v>
      </c>
      <c r="AD240" s="75">
        <f t="shared" si="14"/>
        <v>0</v>
      </c>
      <c r="AE240" s="75">
        <f t="shared" si="15"/>
        <v>0</v>
      </c>
      <c r="AF240" s="75">
        <f t="shared" ref="AF240:AG240" si="252">IF(V$3="Yes",V240*V$4,0)</f>
        <v>0</v>
      </c>
      <c r="AG240" s="76">
        <f t="shared" si="252"/>
        <v>0</v>
      </c>
      <c r="AH240" s="77">
        <f t="shared" si="17"/>
        <v>0</v>
      </c>
      <c r="AI240" s="78">
        <f t="shared" si="18"/>
        <v>0</v>
      </c>
      <c r="AJ240" s="73">
        <f t="shared" si="19"/>
        <v>-2.086133624784047</v>
      </c>
    </row>
    <row r="241" spans="1:36" ht="15" x14ac:dyDescent="0.25">
      <c r="A241" s="38" t="s">
        <v>561</v>
      </c>
      <c r="B241" s="62" t="s">
        <v>68</v>
      </c>
      <c r="C241" s="62" t="s">
        <v>186</v>
      </c>
      <c r="D241" s="62"/>
      <c r="E241" s="63">
        <v>84</v>
      </c>
      <c r="F241" s="64">
        <v>21.3</v>
      </c>
      <c r="G241" s="64">
        <f t="shared" si="0"/>
        <v>8.1059878536188304E-2</v>
      </c>
      <c r="H241" s="64">
        <v>23</v>
      </c>
      <c r="I241" s="64">
        <f t="shared" si="1"/>
        <v>-0.76525945952434726</v>
      </c>
      <c r="J241" s="64">
        <v>44.3</v>
      </c>
      <c r="K241" s="64">
        <f t="shared" si="2"/>
        <v>-0.45907091258718097</v>
      </c>
      <c r="L241" s="64">
        <v>17.2</v>
      </c>
      <c r="M241" s="64">
        <f t="shared" si="3"/>
        <v>0.28022853417780874</v>
      </c>
      <c r="N241" s="64">
        <v>167.1</v>
      </c>
      <c r="O241" s="64">
        <f t="shared" si="4"/>
        <v>-9.4031515673184685E-2</v>
      </c>
      <c r="P241" s="64">
        <v>34.9</v>
      </c>
      <c r="Q241" s="64">
        <f t="shared" si="5"/>
        <v>-0.7966735923999283</v>
      </c>
      <c r="R241" s="64">
        <v>24.1</v>
      </c>
      <c r="S241" s="64">
        <f t="shared" si="6"/>
        <v>-1.0101303903195733</v>
      </c>
      <c r="T241" s="64">
        <v>18.600000000000001</v>
      </c>
      <c r="U241" s="64">
        <f t="shared" si="7"/>
        <v>-0.87739686444468112</v>
      </c>
      <c r="V241" s="97">
        <v>0.12746858168761221</v>
      </c>
      <c r="W241" s="66">
        <v>15.9</v>
      </c>
      <c r="X241" s="74">
        <f t="shared" si="8"/>
        <v>0</v>
      </c>
      <c r="Y241" s="75">
        <f t="shared" si="9"/>
        <v>0</v>
      </c>
      <c r="Z241" s="75">
        <f t="shared" si="10"/>
        <v>0</v>
      </c>
      <c r="AA241" s="75">
        <f t="shared" si="11"/>
        <v>0</v>
      </c>
      <c r="AB241" s="75">
        <f t="shared" si="12"/>
        <v>0</v>
      </c>
      <c r="AC241" s="75">
        <f t="shared" si="13"/>
        <v>0</v>
      </c>
      <c r="AD241" s="75">
        <f t="shared" si="14"/>
        <v>0</v>
      </c>
      <c r="AE241" s="75">
        <f t="shared" si="15"/>
        <v>0</v>
      </c>
      <c r="AF241" s="75">
        <f t="shared" ref="AF241:AG241" si="253">IF(V$3="Yes",V241*V$4,0)</f>
        <v>0</v>
      </c>
      <c r="AG241" s="76">
        <f t="shared" si="253"/>
        <v>0</v>
      </c>
      <c r="AH241" s="77">
        <f t="shared" si="17"/>
        <v>0</v>
      </c>
      <c r="AI241" s="78">
        <f t="shared" si="18"/>
        <v>0</v>
      </c>
      <c r="AJ241" s="73">
        <f t="shared" si="19"/>
        <v>-2.0879973056596866</v>
      </c>
    </row>
    <row r="242" spans="1:36" ht="15" x14ac:dyDescent="0.25">
      <c r="A242" s="38" t="s">
        <v>440</v>
      </c>
      <c r="B242" s="62" t="s">
        <v>28</v>
      </c>
      <c r="C242" s="62" t="s">
        <v>196</v>
      </c>
      <c r="D242" s="62"/>
      <c r="E242" s="63">
        <v>84</v>
      </c>
      <c r="F242" s="62">
        <v>24.4</v>
      </c>
      <c r="G242" s="64">
        <f t="shared" si="0"/>
        <v>0.37413138491333153</v>
      </c>
      <c r="H242" s="62">
        <v>26.45</v>
      </c>
      <c r="I242" s="64">
        <f t="shared" si="1"/>
        <v>-0.52056333663967125</v>
      </c>
      <c r="J242" s="62">
        <v>50.85</v>
      </c>
      <c r="K242" s="64">
        <f t="shared" si="2"/>
        <v>-0.15634347752634062</v>
      </c>
      <c r="L242" s="62">
        <v>10.95</v>
      </c>
      <c r="M242" s="64">
        <f t="shared" si="3"/>
        <v>-0.3171289191350174</v>
      </c>
      <c r="N242" s="62">
        <v>164.7</v>
      </c>
      <c r="O242" s="64">
        <f t="shared" si="4"/>
        <v>-0.13820966021827963</v>
      </c>
      <c r="P242" s="62">
        <v>49.4</v>
      </c>
      <c r="Q242" s="64">
        <f t="shared" si="5"/>
        <v>-0.55589017714599698</v>
      </c>
      <c r="R242" s="62">
        <v>20.05</v>
      </c>
      <c r="S242" s="64">
        <f t="shared" si="6"/>
        <v>-1.1032203708764434</v>
      </c>
      <c r="T242" s="62">
        <v>15</v>
      </c>
      <c r="U242" s="64">
        <f t="shared" si="7"/>
        <v>-1.0499509002004588</v>
      </c>
      <c r="V242" s="97">
        <v>0.14814814814814814</v>
      </c>
      <c r="W242" s="62">
        <v>16.175000000000001</v>
      </c>
      <c r="X242" s="74">
        <f t="shared" si="8"/>
        <v>0</v>
      </c>
      <c r="Y242" s="75">
        <f t="shared" si="9"/>
        <v>0</v>
      </c>
      <c r="Z242" s="75">
        <f t="shared" si="10"/>
        <v>0</v>
      </c>
      <c r="AA242" s="75">
        <f t="shared" si="11"/>
        <v>0</v>
      </c>
      <c r="AB242" s="75">
        <f t="shared" si="12"/>
        <v>0</v>
      </c>
      <c r="AC242" s="75">
        <f t="shared" si="13"/>
        <v>0</v>
      </c>
      <c r="AD242" s="75">
        <f t="shared" si="14"/>
        <v>0</v>
      </c>
      <c r="AE242" s="75">
        <f t="shared" si="15"/>
        <v>0</v>
      </c>
      <c r="AF242" s="75">
        <f t="shared" ref="AF242:AG242" si="254">IF(V$3="Yes",V242*V$4,0)</f>
        <v>0</v>
      </c>
      <c r="AG242" s="76">
        <f t="shared" si="254"/>
        <v>0</v>
      </c>
      <c r="AH242" s="77">
        <f t="shared" si="17"/>
        <v>0</v>
      </c>
      <c r="AI242" s="78">
        <f t="shared" si="18"/>
        <v>0</v>
      </c>
      <c r="AJ242" s="73">
        <f t="shared" si="19"/>
        <v>-2.0892697777220017</v>
      </c>
    </row>
    <row r="243" spans="1:36" ht="15" x14ac:dyDescent="0.25">
      <c r="A243" s="38" t="s">
        <v>560</v>
      </c>
      <c r="B243" s="62" t="s">
        <v>39</v>
      </c>
      <c r="C243" s="62" t="s">
        <v>191</v>
      </c>
      <c r="D243" s="62"/>
      <c r="E243" s="63">
        <v>84</v>
      </c>
      <c r="F243" s="64">
        <v>21.6</v>
      </c>
      <c r="G243" s="64">
        <f t="shared" si="0"/>
        <v>0.10942163721784784</v>
      </c>
      <c r="H243" s="64">
        <v>17.7</v>
      </c>
      <c r="I243" s="64">
        <f t="shared" si="1"/>
        <v>-1.1411694454051544</v>
      </c>
      <c r="J243" s="64">
        <v>39.299999999999997</v>
      </c>
      <c r="K243" s="64">
        <f t="shared" si="2"/>
        <v>-0.69016055767179185</v>
      </c>
      <c r="L243" s="64">
        <v>8.6999999999999993</v>
      </c>
      <c r="M243" s="64">
        <f t="shared" si="3"/>
        <v>-0.53217760232763467</v>
      </c>
      <c r="N243" s="64">
        <v>149.19999999999999</v>
      </c>
      <c r="O243" s="64">
        <f t="shared" si="4"/>
        <v>-0.42352684373868277</v>
      </c>
      <c r="P243" s="64">
        <v>116.4</v>
      </c>
      <c r="Q243" s="64">
        <f t="shared" si="5"/>
        <v>0.55669525885492677</v>
      </c>
      <c r="R243" s="64">
        <v>40.299999999999997</v>
      </c>
      <c r="S243" s="64">
        <f t="shared" si="6"/>
        <v>-0.63777046809209281</v>
      </c>
      <c r="T243" s="64">
        <v>62.7</v>
      </c>
      <c r="U243" s="64">
        <f t="shared" si="7"/>
        <v>1.2363900735635942</v>
      </c>
      <c r="V243" s="97">
        <v>0.1447721179624665</v>
      </c>
      <c r="W243" s="66">
        <v>14.1</v>
      </c>
      <c r="X243" s="74">
        <f t="shared" si="8"/>
        <v>0</v>
      </c>
      <c r="Y243" s="75">
        <f t="shared" si="9"/>
        <v>0</v>
      </c>
      <c r="Z243" s="75">
        <f t="shared" si="10"/>
        <v>0</v>
      </c>
      <c r="AA243" s="75">
        <f t="shared" si="11"/>
        <v>0</v>
      </c>
      <c r="AB243" s="75">
        <f t="shared" si="12"/>
        <v>0</v>
      </c>
      <c r="AC243" s="75">
        <f t="shared" si="13"/>
        <v>0</v>
      </c>
      <c r="AD243" s="75">
        <f t="shared" si="14"/>
        <v>0</v>
      </c>
      <c r="AE243" s="75">
        <f t="shared" si="15"/>
        <v>0</v>
      </c>
      <c r="AF243" s="75">
        <f t="shared" ref="AF243:AG243" si="255">IF(V$3="Yes",V243*V$4,0)</f>
        <v>0</v>
      </c>
      <c r="AG243" s="76">
        <f t="shared" si="255"/>
        <v>0</v>
      </c>
      <c r="AH243" s="77">
        <f t="shared" si="17"/>
        <v>0</v>
      </c>
      <c r="AI243" s="78">
        <f t="shared" si="18"/>
        <v>0</v>
      </c>
      <c r="AJ243" s="73">
        <f t="shared" si="19"/>
        <v>-2.1026955390780522</v>
      </c>
    </row>
    <row r="244" spans="1:36" ht="15" x14ac:dyDescent="0.25">
      <c r="A244" s="38" t="s">
        <v>458</v>
      </c>
      <c r="B244" s="62" t="s">
        <v>72</v>
      </c>
      <c r="C244" s="62" t="s">
        <v>153</v>
      </c>
      <c r="D244" s="62"/>
      <c r="E244" s="63">
        <v>84</v>
      </c>
      <c r="F244" s="62">
        <v>18.350000000000001</v>
      </c>
      <c r="G244" s="64">
        <f t="shared" si="0"/>
        <v>-0.197830748500125</v>
      </c>
      <c r="H244" s="62">
        <v>20.399999999999999</v>
      </c>
      <c r="I244" s="64">
        <f t="shared" si="1"/>
        <v>-0.94966813184323418</v>
      </c>
      <c r="J244" s="62">
        <v>38.75</v>
      </c>
      <c r="K244" s="64">
        <f t="shared" si="2"/>
        <v>-0.71558041863109856</v>
      </c>
      <c r="L244" s="62">
        <v>5</v>
      </c>
      <c r="M244" s="64">
        <f t="shared" si="3"/>
        <v>-0.88581321468882768</v>
      </c>
      <c r="N244" s="62">
        <v>125.65</v>
      </c>
      <c r="O244" s="64">
        <f t="shared" si="4"/>
        <v>-0.85702488708742408</v>
      </c>
      <c r="P244" s="62">
        <v>165.05</v>
      </c>
      <c r="Q244" s="64">
        <f t="shared" si="5"/>
        <v>1.364565131413807</v>
      </c>
      <c r="R244" s="62">
        <v>50.75</v>
      </c>
      <c r="S244" s="64">
        <f t="shared" si="6"/>
        <v>-0.39757533307498344</v>
      </c>
      <c r="T244" s="62">
        <v>32.1</v>
      </c>
      <c r="U244" s="64">
        <f t="shared" si="7"/>
        <v>-0.23031923036051505</v>
      </c>
      <c r="V244" s="97">
        <v>0.14604058893752486</v>
      </c>
      <c r="W244" s="62">
        <v>16.399999999999999</v>
      </c>
      <c r="X244" s="74">
        <f t="shared" si="8"/>
        <v>0</v>
      </c>
      <c r="Y244" s="75">
        <f t="shared" si="9"/>
        <v>0</v>
      </c>
      <c r="Z244" s="75">
        <f t="shared" si="10"/>
        <v>0</v>
      </c>
      <c r="AA244" s="75">
        <f t="shared" si="11"/>
        <v>0</v>
      </c>
      <c r="AB244" s="75">
        <f t="shared" si="12"/>
        <v>0</v>
      </c>
      <c r="AC244" s="75">
        <f t="shared" si="13"/>
        <v>0</v>
      </c>
      <c r="AD244" s="75">
        <f t="shared" si="14"/>
        <v>0</v>
      </c>
      <c r="AE244" s="75">
        <f t="shared" si="15"/>
        <v>0</v>
      </c>
      <c r="AF244" s="75">
        <f t="shared" ref="AF244:AG244" si="256">IF(V$3="Yes",V244*V$4,0)</f>
        <v>0</v>
      </c>
      <c r="AG244" s="76">
        <f t="shared" si="256"/>
        <v>0</v>
      </c>
      <c r="AH244" s="77">
        <f t="shared" si="17"/>
        <v>0</v>
      </c>
      <c r="AI244" s="78">
        <f t="shared" si="18"/>
        <v>0</v>
      </c>
      <c r="AJ244" s="73">
        <f t="shared" si="19"/>
        <v>-2.128410559933565</v>
      </c>
    </row>
    <row r="245" spans="1:36" ht="15" x14ac:dyDescent="0.25">
      <c r="A245" s="38" t="s">
        <v>386</v>
      </c>
      <c r="B245" s="62" t="s">
        <v>81</v>
      </c>
      <c r="C245" s="62" t="s">
        <v>181</v>
      </c>
      <c r="D245" s="62"/>
      <c r="E245" s="63">
        <v>84</v>
      </c>
      <c r="F245" s="62">
        <v>5.6</v>
      </c>
      <c r="G245" s="64">
        <f t="shared" si="0"/>
        <v>-1.4032054924706343</v>
      </c>
      <c r="H245" s="62">
        <v>28.9</v>
      </c>
      <c r="I245" s="64">
        <f t="shared" si="1"/>
        <v>-0.34679362618533605</v>
      </c>
      <c r="J245" s="62">
        <v>34.5</v>
      </c>
      <c r="K245" s="64">
        <f t="shared" si="2"/>
        <v>-0.91200661695301766</v>
      </c>
      <c r="L245" s="62">
        <v>8.6999999999999993</v>
      </c>
      <c r="M245" s="64">
        <f t="shared" si="3"/>
        <v>-0.53217760232763467</v>
      </c>
      <c r="N245" s="62">
        <v>115.55</v>
      </c>
      <c r="O245" s="64">
        <f t="shared" si="4"/>
        <v>-1.0429412453813642</v>
      </c>
      <c r="P245" s="62">
        <v>113</v>
      </c>
      <c r="Q245" s="64">
        <f t="shared" si="5"/>
        <v>0.50023569941607426</v>
      </c>
      <c r="R245" s="62">
        <v>113.25</v>
      </c>
      <c r="S245" s="64">
        <f t="shared" si="6"/>
        <v>1.0389984409507906</v>
      </c>
      <c r="T245" s="62">
        <v>47.1</v>
      </c>
      <c r="U245" s="64">
        <f t="shared" si="7"/>
        <v>0.48865591862189139</v>
      </c>
      <c r="V245" s="97">
        <v>4.8463868455214193E-2</v>
      </c>
      <c r="W245" s="62">
        <v>21.875</v>
      </c>
      <c r="X245" s="74">
        <f t="shared" si="8"/>
        <v>0</v>
      </c>
      <c r="Y245" s="75">
        <f t="shared" si="9"/>
        <v>0</v>
      </c>
      <c r="Z245" s="75">
        <f t="shared" si="10"/>
        <v>0</v>
      </c>
      <c r="AA245" s="75">
        <f t="shared" si="11"/>
        <v>0</v>
      </c>
      <c r="AB245" s="75">
        <f t="shared" si="12"/>
        <v>0</v>
      </c>
      <c r="AC245" s="75">
        <f t="shared" si="13"/>
        <v>0</v>
      </c>
      <c r="AD245" s="75">
        <f t="shared" si="14"/>
        <v>0</v>
      </c>
      <c r="AE245" s="75">
        <f t="shared" si="15"/>
        <v>0</v>
      </c>
      <c r="AF245" s="75">
        <f t="shared" ref="AF245:AG245" si="257">IF(V$3="Yes",V245*V$4,0)</f>
        <v>0</v>
      </c>
      <c r="AG245" s="76">
        <f t="shared" si="257"/>
        <v>0</v>
      </c>
      <c r="AH245" s="77">
        <f t="shared" si="17"/>
        <v>0</v>
      </c>
      <c r="AI245" s="78">
        <f t="shared" si="18"/>
        <v>0</v>
      </c>
      <c r="AJ245" s="73">
        <f t="shared" si="19"/>
        <v>-2.1333455495146185</v>
      </c>
    </row>
    <row r="246" spans="1:36" ht="15" x14ac:dyDescent="0.25">
      <c r="A246" s="38" t="s">
        <v>371</v>
      </c>
      <c r="B246" s="62" t="s">
        <v>49</v>
      </c>
      <c r="C246" s="62" t="s">
        <v>181</v>
      </c>
      <c r="D246" s="62"/>
      <c r="E246" s="63">
        <v>84</v>
      </c>
      <c r="F246" s="62">
        <v>6.7</v>
      </c>
      <c r="G246" s="64">
        <f t="shared" si="0"/>
        <v>-1.299212377304551</v>
      </c>
      <c r="H246" s="62">
        <v>17.350000000000001</v>
      </c>
      <c r="I246" s="64">
        <f t="shared" si="1"/>
        <v>-1.1659936897557737</v>
      </c>
      <c r="J246" s="62">
        <v>24.1</v>
      </c>
      <c r="K246" s="64">
        <f t="shared" si="2"/>
        <v>-1.3926730787290078</v>
      </c>
      <c r="L246" s="62">
        <v>0.3</v>
      </c>
      <c r="M246" s="64">
        <f t="shared" si="3"/>
        <v>-1.3350260195800727</v>
      </c>
      <c r="N246" s="62">
        <v>124.75</v>
      </c>
      <c r="O246" s="64">
        <f t="shared" si="4"/>
        <v>-0.87359169129183445</v>
      </c>
      <c r="P246" s="62">
        <v>107</v>
      </c>
      <c r="Q246" s="64">
        <f t="shared" si="5"/>
        <v>0.40060118275927481</v>
      </c>
      <c r="R246" s="62">
        <v>183.25</v>
      </c>
      <c r="S246" s="64">
        <f t="shared" si="6"/>
        <v>2.647961067859657</v>
      </c>
      <c r="T246" s="62">
        <v>20.9</v>
      </c>
      <c r="U246" s="64">
        <f t="shared" si="7"/>
        <v>-0.7671540082673789</v>
      </c>
      <c r="V246" s="97">
        <v>5.3707414829659322E-2</v>
      </c>
      <c r="W246" s="62">
        <v>22.175000000000001</v>
      </c>
      <c r="X246" s="74">
        <f t="shared" si="8"/>
        <v>0</v>
      </c>
      <c r="Y246" s="75">
        <f t="shared" si="9"/>
        <v>0</v>
      </c>
      <c r="Z246" s="75">
        <f t="shared" si="10"/>
        <v>0</v>
      </c>
      <c r="AA246" s="75">
        <f t="shared" si="11"/>
        <v>0</v>
      </c>
      <c r="AB246" s="75">
        <f t="shared" si="12"/>
        <v>0</v>
      </c>
      <c r="AC246" s="75">
        <f t="shared" si="13"/>
        <v>0</v>
      </c>
      <c r="AD246" s="75">
        <f t="shared" si="14"/>
        <v>0</v>
      </c>
      <c r="AE246" s="75">
        <f t="shared" si="15"/>
        <v>0</v>
      </c>
      <c r="AF246" s="75">
        <f t="shared" ref="AF246:AG246" si="258">IF(V$3="Yes",V246*V$4,0)</f>
        <v>0</v>
      </c>
      <c r="AG246" s="76">
        <f t="shared" si="258"/>
        <v>0</v>
      </c>
      <c r="AH246" s="77">
        <f t="shared" si="17"/>
        <v>0</v>
      </c>
      <c r="AI246" s="78">
        <f t="shared" si="18"/>
        <v>0</v>
      </c>
      <c r="AJ246" s="73">
        <f t="shared" si="19"/>
        <v>-2.1935415920636556</v>
      </c>
    </row>
    <row r="247" spans="1:36" ht="15" x14ac:dyDescent="0.25">
      <c r="A247" s="38" t="s">
        <v>508</v>
      </c>
      <c r="B247" s="62" t="s">
        <v>41</v>
      </c>
      <c r="C247" s="62" t="s">
        <v>186</v>
      </c>
      <c r="D247" s="62"/>
      <c r="E247" s="63">
        <v>84</v>
      </c>
      <c r="F247" s="62">
        <v>17.149999999999999</v>
      </c>
      <c r="G247" s="64">
        <f t="shared" si="0"/>
        <v>-0.31127778322676142</v>
      </c>
      <c r="H247" s="62">
        <v>18.05</v>
      </c>
      <c r="I247" s="64">
        <f t="shared" si="1"/>
        <v>-1.1163452010545349</v>
      </c>
      <c r="J247" s="62">
        <v>35.200000000000003</v>
      </c>
      <c r="K247" s="64">
        <f t="shared" si="2"/>
        <v>-0.87965406664117241</v>
      </c>
      <c r="L247" s="62">
        <v>6.9</v>
      </c>
      <c r="M247" s="64">
        <f t="shared" si="3"/>
        <v>-0.70421654888172847</v>
      </c>
      <c r="N247" s="62">
        <v>124.2</v>
      </c>
      <c r="O247" s="64">
        <f t="shared" si="4"/>
        <v>-0.88371584941675208</v>
      </c>
      <c r="P247" s="62">
        <v>173.15</v>
      </c>
      <c r="Q247" s="64">
        <f t="shared" si="5"/>
        <v>1.4990717289004856</v>
      </c>
      <c r="R247" s="62">
        <v>46.45</v>
      </c>
      <c r="S247" s="64">
        <f t="shared" si="6"/>
        <v>-0.49641160872795653</v>
      </c>
      <c r="T247" s="62">
        <v>31.05</v>
      </c>
      <c r="U247" s="64">
        <f t="shared" si="7"/>
        <v>-0.28064749078928358</v>
      </c>
      <c r="V247" s="97">
        <v>0.13808373590982284</v>
      </c>
      <c r="W247" s="62">
        <v>13.75</v>
      </c>
      <c r="X247" s="74">
        <f t="shared" si="8"/>
        <v>0</v>
      </c>
      <c r="Y247" s="75">
        <f t="shared" si="9"/>
        <v>0</v>
      </c>
      <c r="Z247" s="75">
        <f t="shared" si="10"/>
        <v>0</v>
      </c>
      <c r="AA247" s="75">
        <f t="shared" si="11"/>
        <v>0</v>
      </c>
      <c r="AB247" s="75">
        <f t="shared" si="12"/>
        <v>0</v>
      </c>
      <c r="AC247" s="75">
        <f t="shared" si="13"/>
        <v>0</v>
      </c>
      <c r="AD247" s="75">
        <f t="shared" si="14"/>
        <v>0</v>
      </c>
      <c r="AE247" s="75">
        <f t="shared" si="15"/>
        <v>0</v>
      </c>
      <c r="AF247" s="75">
        <f t="shared" ref="AF247:AG247" si="259">IF(V$3="Yes",V247*V$4,0)</f>
        <v>0</v>
      </c>
      <c r="AG247" s="76">
        <f t="shared" si="259"/>
        <v>0</v>
      </c>
      <c r="AH247" s="77">
        <f t="shared" si="17"/>
        <v>0</v>
      </c>
      <c r="AI247" s="78">
        <f t="shared" si="18"/>
        <v>0</v>
      </c>
      <c r="AJ247" s="73">
        <f t="shared" si="19"/>
        <v>-2.2147107076353501</v>
      </c>
    </row>
    <row r="248" spans="1:36" ht="15" x14ac:dyDescent="0.25">
      <c r="A248" s="38" t="s">
        <v>527</v>
      </c>
      <c r="B248" s="62" t="s">
        <v>34</v>
      </c>
      <c r="C248" s="62" t="s">
        <v>203</v>
      </c>
      <c r="D248" s="62"/>
      <c r="E248" s="63">
        <v>84</v>
      </c>
      <c r="F248" s="62">
        <v>6.6</v>
      </c>
      <c r="G248" s="64">
        <f t="shared" si="0"/>
        <v>-1.3086662968651042</v>
      </c>
      <c r="H248" s="62">
        <v>16.649999999999999</v>
      </c>
      <c r="I248" s="64">
        <f t="shared" si="1"/>
        <v>-1.2156421784570126</v>
      </c>
      <c r="J248" s="62">
        <v>23.25</v>
      </c>
      <c r="K248" s="64">
        <f t="shared" si="2"/>
        <v>-1.4319583183933917</v>
      </c>
      <c r="L248" s="62">
        <v>0</v>
      </c>
      <c r="M248" s="64">
        <f t="shared" si="3"/>
        <v>-1.3636991773390883</v>
      </c>
      <c r="N248" s="62">
        <v>97.35</v>
      </c>
      <c r="O248" s="64">
        <f t="shared" si="4"/>
        <v>-1.3779588415149993</v>
      </c>
      <c r="P248" s="62">
        <v>341.65</v>
      </c>
      <c r="Q248" s="64">
        <f t="shared" si="5"/>
        <v>4.2971410716789284</v>
      </c>
      <c r="R248" s="62">
        <v>41.25</v>
      </c>
      <c r="S248" s="64">
        <f t="shared" si="6"/>
        <v>-0.61593454672690107</v>
      </c>
      <c r="T248" s="62">
        <v>42.65</v>
      </c>
      <c r="U248" s="64">
        <f t="shared" si="7"/>
        <v>0.27535995775711064</v>
      </c>
      <c r="V248" s="97">
        <v>6.7796610169491525E-2</v>
      </c>
      <c r="W248" s="62">
        <v>13.175000000000001</v>
      </c>
      <c r="X248" s="74">
        <f t="shared" si="8"/>
        <v>0</v>
      </c>
      <c r="Y248" s="75">
        <f t="shared" si="9"/>
        <v>0</v>
      </c>
      <c r="Z248" s="75">
        <f t="shared" si="10"/>
        <v>0</v>
      </c>
      <c r="AA248" s="75">
        <f t="shared" si="11"/>
        <v>0</v>
      </c>
      <c r="AB248" s="75">
        <f t="shared" si="12"/>
        <v>0</v>
      </c>
      <c r="AC248" s="75">
        <f t="shared" si="13"/>
        <v>0</v>
      </c>
      <c r="AD248" s="75">
        <f t="shared" si="14"/>
        <v>0</v>
      </c>
      <c r="AE248" s="75">
        <f t="shared" si="15"/>
        <v>0</v>
      </c>
      <c r="AF248" s="75">
        <f t="shared" ref="AF248:AG248" si="260">IF(V$3="Yes",V248*V$4,0)</f>
        <v>0</v>
      </c>
      <c r="AG248" s="76">
        <f t="shared" si="260"/>
        <v>0</v>
      </c>
      <c r="AH248" s="77">
        <f t="shared" si="17"/>
        <v>0</v>
      </c>
      <c r="AI248" s="78">
        <f t="shared" si="18"/>
        <v>0</v>
      </c>
      <c r="AJ248" s="73">
        <f t="shared" si="19"/>
        <v>-2.2201171691397996</v>
      </c>
    </row>
    <row r="249" spans="1:36" ht="15" x14ac:dyDescent="0.25">
      <c r="A249" s="38" t="s">
        <v>385</v>
      </c>
      <c r="B249" s="62" t="s">
        <v>56</v>
      </c>
      <c r="C249" s="62" t="s">
        <v>181</v>
      </c>
      <c r="D249" s="62"/>
      <c r="E249" s="63">
        <v>84</v>
      </c>
      <c r="F249" s="62">
        <v>5.3</v>
      </c>
      <c r="G249" s="64">
        <f t="shared" si="0"/>
        <v>-1.4315672511522932</v>
      </c>
      <c r="H249" s="62">
        <v>22.7</v>
      </c>
      <c r="I249" s="64">
        <f t="shared" si="1"/>
        <v>-0.78653738325344991</v>
      </c>
      <c r="J249" s="62">
        <v>28</v>
      </c>
      <c r="K249" s="64">
        <f t="shared" si="2"/>
        <v>-1.2124231555630118</v>
      </c>
      <c r="L249" s="62">
        <v>0</v>
      </c>
      <c r="M249" s="64">
        <f t="shared" si="3"/>
        <v>-1.3636991773390883</v>
      </c>
      <c r="N249" s="62">
        <v>132.5</v>
      </c>
      <c r="O249" s="64">
        <f t="shared" si="4"/>
        <v>-0.73093309953163288</v>
      </c>
      <c r="P249" s="62">
        <v>184.1</v>
      </c>
      <c r="Q249" s="64">
        <f t="shared" si="5"/>
        <v>1.6809047217991435</v>
      </c>
      <c r="R249" s="62">
        <v>109</v>
      </c>
      <c r="S249" s="64">
        <f t="shared" si="6"/>
        <v>0.94131142431703807</v>
      </c>
      <c r="T249" s="62">
        <v>91.8</v>
      </c>
      <c r="U249" s="64">
        <f t="shared" si="7"/>
        <v>2.6312018625894624</v>
      </c>
      <c r="V249" s="97">
        <v>0.04</v>
      </c>
      <c r="W249" s="62">
        <v>17.75</v>
      </c>
      <c r="X249" s="74">
        <f t="shared" si="8"/>
        <v>0</v>
      </c>
      <c r="Y249" s="75">
        <f t="shared" si="9"/>
        <v>0</v>
      </c>
      <c r="Z249" s="75">
        <f t="shared" si="10"/>
        <v>0</v>
      </c>
      <c r="AA249" s="75">
        <f t="shared" si="11"/>
        <v>0</v>
      </c>
      <c r="AB249" s="75">
        <f t="shared" si="12"/>
        <v>0</v>
      </c>
      <c r="AC249" s="75">
        <f t="shared" si="13"/>
        <v>0</v>
      </c>
      <c r="AD249" s="75">
        <f t="shared" si="14"/>
        <v>0</v>
      </c>
      <c r="AE249" s="75">
        <f t="shared" si="15"/>
        <v>0</v>
      </c>
      <c r="AF249" s="75">
        <f t="shared" ref="AF249:AG249" si="261">IF(V$3="Yes",V249*V$4,0)</f>
        <v>0</v>
      </c>
      <c r="AG249" s="76">
        <f t="shared" si="261"/>
        <v>0</v>
      </c>
      <c r="AH249" s="77">
        <f t="shared" si="17"/>
        <v>0</v>
      </c>
      <c r="AI249" s="78">
        <f t="shared" si="18"/>
        <v>0</v>
      </c>
      <c r="AJ249" s="73">
        <f t="shared" si="19"/>
        <v>-2.2322690226210398</v>
      </c>
    </row>
    <row r="250" spans="1:36" ht="15" x14ac:dyDescent="0.25">
      <c r="A250" s="38" t="s">
        <v>347</v>
      </c>
      <c r="B250" s="62" t="s">
        <v>41</v>
      </c>
      <c r="C250" s="62" t="s">
        <v>181</v>
      </c>
      <c r="D250" s="62"/>
      <c r="E250" s="63">
        <v>84</v>
      </c>
      <c r="F250" s="62">
        <v>6.5</v>
      </c>
      <c r="G250" s="64">
        <f t="shared" si="0"/>
        <v>-1.3181202164256571</v>
      </c>
      <c r="H250" s="62">
        <v>30.05</v>
      </c>
      <c r="I250" s="64">
        <f t="shared" si="1"/>
        <v>-0.26522825189044408</v>
      </c>
      <c r="J250" s="62">
        <v>36.5</v>
      </c>
      <c r="K250" s="64">
        <f t="shared" si="2"/>
        <v>-0.81957075891917364</v>
      </c>
      <c r="L250" s="62">
        <v>1.3</v>
      </c>
      <c r="M250" s="64">
        <f t="shared" si="3"/>
        <v>-1.2394488270500206</v>
      </c>
      <c r="N250" s="62">
        <v>126.05</v>
      </c>
      <c r="O250" s="64">
        <f t="shared" si="4"/>
        <v>-0.84966186299657498</v>
      </c>
      <c r="P250" s="62">
        <v>62.599999999999994</v>
      </c>
      <c r="Q250" s="64">
        <f t="shared" si="5"/>
        <v>-0.33669424050103902</v>
      </c>
      <c r="R250" s="62">
        <v>164.2</v>
      </c>
      <c r="S250" s="64">
        <f t="shared" si="6"/>
        <v>2.2100933815366015</v>
      </c>
      <c r="T250" s="62">
        <v>42.1</v>
      </c>
      <c r="U250" s="64">
        <f t="shared" si="7"/>
        <v>0.24899753562775592</v>
      </c>
      <c r="V250" s="97">
        <v>5.1566838556128522E-2</v>
      </c>
      <c r="W250" s="62">
        <v>23.925000000000001</v>
      </c>
      <c r="X250" s="74">
        <f t="shared" si="8"/>
        <v>0</v>
      </c>
      <c r="Y250" s="75">
        <f t="shared" si="9"/>
        <v>0</v>
      </c>
      <c r="Z250" s="75">
        <f t="shared" si="10"/>
        <v>0</v>
      </c>
      <c r="AA250" s="75">
        <f t="shared" si="11"/>
        <v>0</v>
      </c>
      <c r="AB250" s="75">
        <f t="shared" si="12"/>
        <v>0</v>
      </c>
      <c r="AC250" s="75">
        <f t="shared" si="13"/>
        <v>0</v>
      </c>
      <c r="AD250" s="75">
        <f t="shared" si="14"/>
        <v>0</v>
      </c>
      <c r="AE250" s="75">
        <f t="shared" si="15"/>
        <v>0</v>
      </c>
      <c r="AF250" s="75">
        <f t="shared" ref="AF250:AG250" si="262">IF(V$3="Yes",V250*V$4,0)</f>
        <v>0</v>
      </c>
      <c r="AG250" s="76">
        <f t="shared" si="262"/>
        <v>0</v>
      </c>
      <c r="AH250" s="77">
        <f t="shared" si="17"/>
        <v>0</v>
      </c>
      <c r="AI250" s="78">
        <f t="shared" si="18"/>
        <v>0</v>
      </c>
      <c r="AJ250" s="73">
        <f t="shared" si="19"/>
        <v>-2.2421568357782582</v>
      </c>
    </row>
    <row r="251" spans="1:36" ht="15" x14ac:dyDescent="0.25">
      <c r="A251" s="38" t="s">
        <v>336</v>
      </c>
      <c r="B251" s="62" t="s">
        <v>93</v>
      </c>
      <c r="C251" s="62" t="s">
        <v>181</v>
      </c>
      <c r="D251" s="62"/>
      <c r="E251" s="63">
        <v>84</v>
      </c>
      <c r="F251" s="62">
        <v>6.8000000000000007</v>
      </c>
      <c r="G251" s="64">
        <f t="shared" si="0"/>
        <v>-1.289758457743998</v>
      </c>
      <c r="H251" s="62">
        <v>32.700000000000003</v>
      </c>
      <c r="I251" s="64">
        <f t="shared" si="1"/>
        <v>-7.7273258950040058E-2</v>
      </c>
      <c r="J251" s="62">
        <v>39.549999999999997</v>
      </c>
      <c r="K251" s="64">
        <f t="shared" si="2"/>
        <v>-0.67860607541756102</v>
      </c>
      <c r="L251" s="62">
        <v>3.55</v>
      </c>
      <c r="M251" s="64">
        <f t="shared" si="3"/>
        <v>-1.0244001438574033</v>
      </c>
      <c r="N251" s="62">
        <v>141.44999999999999</v>
      </c>
      <c r="O251" s="64">
        <f t="shared" si="4"/>
        <v>-0.56618543549888467</v>
      </c>
      <c r="P251" s="62">
        <v>66.400000000000006</v>
      </c>
      <c r="Q251" s="64">
        <f t="shared" si="5"/>
        <v>-0.27359237995173269</v>
      </c>
      <c r="R251" s="62">
        <v>125.65</v>
      </c>
      <c r="S251" s="64">
        <f t="shared" si="6"/>
        <v>1.3240146777175039</v>
      </c>
      <c r="T251" s="62">
        <v>34.299999999999997</v>
      </c>
      <c r="U251" s="64">
        <f t="shared" si="7"/>
        <v>-0.12486954184309551</v>
      </c>
      <c r="V251" s="97">
        <v>4.8073524213503013E-2</v>
      </c>
      <c r="W251" s="62">
        <v>20.925000000000001</v>
      </c>
      <c r="X251" s="74">
        <f t="shared" si="8"/>
        <v>0</v>
      </c>
      <c r="Y251" s="75">
        <f t="shared" si="9"/>
        <v>0</v>
      </c>
      <c r="Z251" s="75">
        <f t="shared" si="10"/>
        <v>0</v>
      </c>
      <c r="AA251" s="75">
        <f t="shared" si="11"/>
        <v>0</v>
      </c>
      <c r="AB251" s="75">
        <f t="shared" si="12"/>
        <v>0</v>
      </c>
      <c r="AC251" s="75">
        <f t="shared" si="13"/>
        <v>0</v>
      </c>
      <c r="AD251" s="75">
        <f t="shared" si="14"/>
        <v>0</v>
      </c>
      <c r="AE251" s="75">
        <f t="shared" si="15"/>
        <v>0</v>
      </c>
      <c r="AF251" s="75">
        <f t="shared" ref="AF251:AG251" si="263">IF(V$3="Yes",V251*V$4,0)</f>
        <v>0</v>
      </c>
      <c r="AG251" s="76">
        <f t="shared" si="263"/>
        <v>0</v>
      </c>
      <c r="AH251" s="77">
        <f t="shared" si="17"/>
        <v>0</v>
      </c>
      <c r="AI251" s="78">
        <f t="shared" si="18"/>
        <v>0</v>
      </c>
      <c r="AJ251" s="73">
        <f t="shared" si="19"/>
        <v>-2.2436530882212722</v>
      </c>
    </row>
    <row r="252" spans="1:36" ht="15" x14ac:dyDescent="0.25">
      <c r="A252" s="38" t="s">
        <v>475</v>
      </c>
      <c r="B252" s="62" t="s">
        <v>53</v>
      </c>
      <c r="C252" s="62" t="s">
        <v>183</v>
      </c>
      <c r="D252" s="62"/>
      <c r="E252" s="63">
        <v>84</v>
      </c>
      <c r="F252" s="62">
        <v>14.7</v>
      </c>
      <c r="G252" s="64">
        <f t="shared" si="0"/>
        <v>-0.54289881246031024</v>
      </c>
      <c r="H252" s="62">
        <v>23</v>
      </c>
      <c r="I252" s="64">
        <f t="shared" si="1"/>
        <v>-0.76525945952434726</v>
      </c>
      <c r="J252" s="62">
        <v>37.75</v>
      </c>
      <c r="K252" s="64">
        <f t="shared" si="2"/>
        <v>-0.7617983476480209</v>
      </c>
      <c r="L252" s="62">
        <v>8.8999999999999986</v>
      </c>
      <c r="M252" s="64">
        <f t="shared" si="3"/>
        <v>-0.51306216382162428</v>
      </c>
      <c r="N252" s="62">
        <v>146.69999999999999</v>
      </c>
      <c r="O252" s="64">
        <f t="shared" si="4"/>
        <v>-0.46954574430648999</v>
      </c>
      <c r="P252" s="62">
        <v>113.7</v>
      </c>
      <c r="Q252" s="64">
        <f t="shared" si="5"/>
        <v>0.51185972635936727</v>
      </c>
      <c r="R252" s="62">
        <v>51.400000000000006</v>
      </c>
      <c r="S252" s="64">
        <f t="shared" si="6"/>
        <v>-0.3826349658251153</v>
      </c>
      <c r="T252" s="62">
        <v>54.45</v>
      </c>
      <c r="U252" s="64">
        <f t="shared" si="7"/>
        <v>0.84095374162327086</v>
      </c>
      <c r="V252" s="97">
        <v>0.10020449897750512</v>
      </c>
      <c r="W252" s="62">
        <v>17</v>
      </c>
      <c r="X252" s="74">
        <f t="shared" si="8"/>
        <v>0</v>
      </c>
      <c r="Y252" s="75">
        <f t="shared" si="9"/>
        <v>0</v>
      </c>
      <c r="Z252" s="75">
        <f t="shared" si="10"/>
        <v>0</v>
      </c>
      <c r="AA252" s="75">
        <f t="shared" si="11"/>
        <v>0</v>
      </c>
      <c r="AB252" s="75">
        <f t="shared" si="12"/>
        <v>0</v>
      </c>
      <c r="AC252" s="75">
        <f t="shared" si="13"/>
        <v>0</v>
      </c>
      <c r="AD252" s="75">
        <f t="shared" si="14"/>
        <v>0</v>
      </c>
      <c r="AE252" s="75">
        <f t="shared" si="15"/>
        <v>0</v>
      </c>
      <c r="AF252" s="75">
        <f t="shared" ref="AF252:AG252" si="264">IF(V$3="Yes",V252*V$4,0)</f>
        <v>0</v>
      </c>
      <c r="AG252" s="76">
        <f t="shared" si="264"/>
        <v>0</v>
      </c>
      <c r="AH252" s="77">
        <f t="shared" si="17"/>
        <v>0</v>
      </c>
      <c r="AI252" s="78">
        <f t="shared" si="18"/>
        <v>0</v>
      </c>
      <c r="AJ252" s="73">
        <f t="shared" si="19"/>
        <v>-2.2800599932601382</v>
      </c>
    </row>
    <row r="253" spans="1:36" ht="15" x14ac:dyDescent="0.25">
      <c r="A253" s="38" t="s">
        <v>381</v>
      </c>
      <c r="B253" s="62" t="s">
        <v>83</v>
      </c>
      <c r="C253" s="62" t="s">
        <v>181</v>
      </c>
      <c r="D253" s="62"/>
      <c r="E253" s="63">
        <v>84</v>
      </c>
      <c r="F253" s="62">
        <v>7.85</v>
      </c>
      <c r="G253" s="64">
        <f t="shared" si="0"/>
        <v>-1.1904923023581915</v>
      </c>
      <c r="H253" s="62">
        <v>37.75</v>
      </c>
      <c r="I253" s="64">
        <f t="shared" si="1"/>
        <v>0.28090512382318106</v>
      </c>
      <c r="J253" s="62">
        <v>45.650000000000006</v>
      </c>
      <c r="K253" s="64">
        <f t="shared" si="2"/>
        <v>-0.39667670841433572</v>
      </c>
      <c r="L253" s="62">
        <v>19</v>
      </c>
      <c r="M253" s="64">
        <f t="shared" si="3"/>
        <v>0.45226748073190254</v>
      </c>
      <c r="N253" s="62">
        <v>112.15</v>
      </c>
      <c r="O253" s="64">
        <f t="shared" si="4"/>
        <v>-1.1055269501535816</v>
      </c>
      <c r="P253" s="62">
        <v>36.599999999999994</v>
      </c>
      <c r="Q253" s="64">
        <f t="shared" si="5"/>
        <v>-0.76844381268050188</v>
      </c>
      <c r="R253" s="62">
        <v>68.550000000000011</v>
      </c>
      <c r="S253" s="64">
        <f t="shared" si="6"/>
        <v>1.1560877767557074E-2</v>
      </c>
      <c r="T253" s="62">
        <v>48.45</v>
      </c>
      <c r="U253" s="64">
        <f t="shared" si="7"/>
        <v>0.55336368203030839</v>
      </c>
      <c r="V253" s="97">
        <v>6.9995541685242968E-2</v>
      </c>
      <c r="W253" s="62">
        <v>21.524999999999999</v>
      </c>
      <c r="X253" s="74">
        <f t="shared" si="8"/>
        <v>0</v>
      </c>
      <c r="Y253" s="75">
        <f t="shared" si="9"/>
        <v>0</v>
      </c>
      <c r="Z253" s="75">
        <f t="shared" si="10"/>
        <v>0</v>
      </c>
      <c r="AA253" s="75">
        <f t="shared" si="11"/>
        <v>0</v>
      </c>
      <c r="AB253" s="75">
        <f t="shared" si="12"/>
        <v>0</v>
      </c>
      <c r="AC253" s="75">
        <f t="shared" si="13"/>
        <v>0</v>
      </c>
      <c r="AD253" s="75">
        <f t="shared" si="14"/>
        <v>0</v>
      </c>
      <c r="AE253" s="75">
        <f t="shared" si="15"/>
        <v>0</v>
      </c>
      <c r="AF253" s="75">
        <f t="shared" ref="AF253:AG253" si="265">IF(V$3="Yes",V253*V$4,0)</f>
        <v>0</v>
      </c>
      <c r="AG253" s="76">
        <f t="shared" si="265"/>
        <v>0</v>
      </c>
      <c r="AH253" s="77">
        <f t="shared" si="17"/>
        <v>0</v>
      </c>
      <c r="AI253" s="78">
        <f t="shared" si="18"/>
        <v>0</v>
      </c>
      <c r="AJ253" s="73">
        <f t="shared" si="19"/>
        <v>-2.3178637715409689</v>
      </c>
    </row>
    <row r="254" spans="1:36" ht="15" x14ac:dyDescent="0.25">
      <c r="A254" s="38" t="s">
        <v>457</v>
      </c>
      <c r="B254" s="62" t="s">
        <v>49</v>
      </c>
      <c r="C254" s="62" t="s">
        <v>203</v>
      </c>
      <c r="D254" s="62"/>
      <c r="E254" s="63">
        <v>84</v>
      </c>
      <c r="F254" s="62">
        <v>20.549999999999997</v>
      </c>
      <c r="G254" s="64">
        <f t="shared" si="0"/>
        <v>1.015548183204067E-2</v>
      </c>
      <c r="H254" s="62">
        <v>28.65</v>
      </c>
      <c r="I254" s="64">
        <f t="shared" si="1"/>
        <v>-0.36452522929292114</v>
      </c>
      <c r="J254" s="62">
        <v>49.2</v>
      </c>
      <c r="K254" s="64">
        <f t="shared" si="2"/>
        <v>-0.23260306040426224</v>
      </c>
      <c r="L254" s="62">
        <v>12.75</v>
      </c>
      <c r="M254" s="64">
        <f t="shared" si="3"/>
        <v>-0.1450899725809234</v>
      </c>
      <c r="N254" s="62">
        <v>146.64999999999998</v>
      </c>
      <c r="O254" s="64">
        <f t="shared" si="4"/>
        <v>-0.47046612231784612</v>
      </c>
      <c r="P254" s="62">
        <v>36.9</v>
      </c>
      <c r="Q254" s="64">
        <f t="shared" si="5"/>
        <v>-0.76346208684766192</v>
      </c>
      <c r="R254" s="62">
        <v>35.799999999999997</v>
      </c>
      <c r="S254" s="64">
        <f t="shared" si="6"/>
        <v>-0.74120377982194841</v>
      </c>
      <c r="T254" s="62">
        <v>24.35</v>
      </c>
      <c r="U254" s="64">
        <f t="shared" si="7"/>
        <v>-0.60178972400142527</v>
      </c>
      <c r="V254" s="97">
        <v>0.14012956017729289</v>
      </c>
      <c r="W254" s="62">
        <v>17.625</v>
      </c>
      <c r="X254" s="74">
        <f t="shared" si="8"/>
        <v>0</v>
      </c>
      <c r="Y254" s="75">
        <f t="shared" si="9"/>
        <v>0</v>
      </c>
      <c r="Z254" s="75">
        <f t="shared" si="10"/>
        <v>0</v>
      </c>
      <c r="AA254" s="75">
        <f t="shared" si="11"/>
        <v>0</v>
      </c>
      <c r="AB254" s="75">
        <f t="shared" si="12"/>
        <v>0</v>
      </c>
      <c r="AC254" s="75">
        <f t="shared" si="13"/>
        <v>0</v>
      </c>
      <c r="AD254" s="75">
        <f t="shared" si="14"/>
        <v>0</v>
      </c>
      <c r="AE254" s="75">
        <f t="shared" si="15"/>
        <v>0</v>
      </c>
      <c r="AF254" s="75">
        <f t="shared" ref="AF254:AG254" si="266">IF(V$3="Yes",V254*V$4,0)</f>
        <v>0</v>
      </c>
      <c r="AG254" s="76">
        <f t="shared" si="266"/>
        <v>0</v>
      </c>
      <c r="AH254" s="77">
        <f t="shared" si="17"/>
        <v>0</v>
      </c>
      <c r="AI254" s="78">
        <f t="shared" si="18"/>
        <v>0</v>
      </c>
      <c r="AJ254" s="73">
        <f t="shared" si="19"/>
        <v>-2.3376185714371873</v>
      </c>
    </row>
    <row r="255" spans="1:36" ht="15" x14ac:dyDescent="0.25">
      <c r="A255" s="38" t="s">
        <v>455</v>
      </c>
      <c r="B255" s="62" t="s">
        <v>63</v>
      </c>
      <c r="C255" s="62" t="s">
        <v>153</v>
      </c>
      <c r="D255" s="62"/>
      <c r="E255" s="63">
        <v>84</v>
      </c>
      <c r="F255" s="62">
        <v>18.5</v>
      </c>
      <c r="G255" s="64">
        <f t="shared" si="0"/>
        <v>-0.18364986915929576</v>
      </c>
      <c r="H255" s="62">
        <v>25.45</v>
      </c>
      <c r="I255" s="64">
        <f t="shared" si="1"/>
        <v>-0.59148974907001228</v>
      </c>
      <c r="J255" s="62">
        <v>43.95</v>
      </c>
      <c r="K255" s="64">
        <f t="shared" si="2"/>
        <v>-0.47524718774310343</v>
      </c>
      <c r="L255" s="62">
        <v>7.5</v>
      </c>
      <c r="M255" s="64">
        <f t="shared" si="3"/>
        <v>-0.6468702333636972</v>
      </c>
      <c r="N255" s="62">
        <v>131.25</v>
      </c>
      <c r="O255" s="64">
        <f t="shared" si="4"/>
        <v>-0.75394254981553654</v>
      </c>
      <c r="P255" s="62">
        <v>96.45</v>
      </c>
      <c r="Q255" s="64">
        <f t="shared" si="5"/>
        <v>0.22541049097106985</v>
      </c>
      <c r="R255" s="62">
        <v>53.95</v>
      </c>
      <c r="S255" s="64">
        <f t="shared" si="6"/>
        <v>-0.32402275584486373</v>
      </c>
      <c r="T255" s="62">
        <v>28.65</v>
      </c>
      <c r="U255" s="64">
        <f t="shared" si="7"/>
        <v>-0.39568351462646861</v>
      </c>
      <c r="V255" s="97">
        <v>0.14095238095238094</v>
      </c>
      <c r="W255" s="62">
        <v>16.375</v>
      </c>
      <c r="X255" s="74">
        <f t="shared" si="8"/>
        <v>0</v>
      </c>
      <c r="Y255" s="75">
        <f t="shared" si="9"/>
        <v>0</v>
      </c>
      <c r="Z255" s="75">
        <f t="shared" si="10"/>
        <v>0</v>
      </c>
      <c r="AA255" s="75">
        <f t="shared" si="11"/>
        <v>0</v>
      </c>
      <c r="AB255" s="75">
        <f t="shared" si="12"/>
        <v>0</v>
      </c>
      <c r="AC255" s="75">
        <f t="shared" si="13"/>
        <v>0</v>
      </c>
      <c r="AD255" s="75">
        <f t="shared" si="14"/>
        <v>0</v>
      </c>
      <c r="AE255" s="75">
        <f t="shared" si="15"/>
        <v>0</v>
      </c>
      <c r="AF255" s="75">
        <f t="shared" ref="AF255:AG255" si="267">IF(V$3="Yes",V255*V$4,0)</f>
        <v>0</v>
      </c>
      <c r="AG255" s="76">
        <f t="shared" si="267"/>
        <v>0</v>
      </c>
      <c r="AH255" s="77">
        <f t="shared" si="17"/>
        <v>0</v>
      </c>
      <c r="AI255" s="78">
        <f t="shared" si="18"/>
        <v>0</v>
      </c>
      <c r="AJ255" s="73">
        <f t="shared" si="19"/>
        <v>-2.3477554500472557</v>
      </c>
    </row>
    <row r="256" spans="1:36" ht="15" x14ac:dyDescent="0.25">
      <c r="A256" s="38" t="s">
        <v>448</v>
      </c>
      <c r="B256" s="62" t="s">
        <v>68</v>
      </c>
      <c r="C256" s="62" t="s">
        <v>181</v>
      </c>
      <c r="D256" s="62"/>
      <c r="E256" s="63">
        <v>84</v>
      </c>
      <c r="F256" s="62">
        <v>3.6</v>
      </c>
      <c r="G256" s="64">
        <f t="shared" si="0"/>
        <v>-1.5922838836816946</v>
      </c>
      <c r="H256" s="62">
        <v>10.6</v>
      </c>
      <c r="I256" s="64">
        <f t="shared" si="1"/>
        <v>-1.6447469736605751</v>
      </c>
      <c r="J256" s="62">
        <v>14.2</v>
      </c>
      <c r="K256" s="64">
        <f t="shared" si="2"/>
        <v>-1.8502305759965372</v>
      </c>
      <c r="L256" s="62">
        <v>0</v>
      </c>
      <c r="M256" s="64">
        <f t="shared" si="3"/>
        <v>-1.3636991773390883</v>
      </c>
      <c r="N256" s="62">
        <v>92.8</v>
      </c>
      <c r="O256" s="64">
        <f t="shared" si="4"/>
        <v>-1.4617132405484075</v>
      </c>
      <c r="P256" s="62">
        <v>288.10000000000002</v>
      </c>
      <c r="Q256" s="64">
        <f t="shared" si="5"/>
        <v>3.4079030105169963</v>
      </c>
      <c r="R256" s="62">
        <v>111.7</v>
      </c>
      <c r="S256" s="64">
        <f t="shared" si="6"/>
        <v>1.0033714113549512</v>
      </c>
      <c r="T256" s="62">
        <v>109.9</v>
      </c>
      <c r="U256" s="64">
        <f t="shared" si="7"/>
        <v>3.4987652090282335</v>
      </c>
      <c r="V256" s="97">
        <v>3.8793103448275863E-2</v>
      </c>
      <c r="W256" s="62">
        <v>16.75</v>
      </c>
      <c r="X256" s="74">
        <f t="shared" si="8"/>
        <v>0</v>
      </c>
      <c r="Y256" s="75">
        <f t="shared" si="9"/>
        <v>0</v>
      </c>
      <c r="Z256" s="75">
        <f t="shared" si="10"/>
        <v>0</v>
      </c>
      <c r="AA256" s="75">
        <f t="shared" si="11"/>
        <v>0</v>
      </c>
      <c r="AB256" s="75">
        <f t="shared" si="12"/>
        <v>0</v>
      </c>
      <c r="AC256" s="75">
        <f t="shared" si="13"/>
        <v>0</v>
      </c>
      <c r="AD256" s="75">
        <f t="shared" si="14"/>
        <v>0</v>
      </c>
      <c r="AE256" s="75">
        <f t="shared" si="15"/>
        <v>0</v>
      </c>
      <c r="AF256" s="75">
        <f t="shared" ref="AF256:AG256" si="268">IF(V$3="Yes",V256*V$4,0)</f>
        <v>0</v>
      </c>
      <c r="AG256" s="76">
        <f t="shared" si="268"/>
        <v>0</v>
      </c>
      <c r="AH256" s="77">
        <f t="shared" si="17"/>
        <v>0</v>
      </c>
      <c r="AI256" s="78">
        <f t="shared" si="18"/>
        <v>0</v>
      </c>
      <c r="AJ256" s="73">
        <f t="shared" si="19"/>
        <v>-2.3878946016470914</v>
      </c>
    </row>
    <row r="257" spans="1:36" ht="15" x14ac:dyDescent="0.25">
      <c r="A257" s="38" t="s">
        <v>464</v>
      </c>
      <c r="B257" s="62" t="s">
        <v>81</v>
      </c>
      <c r="C257" s="62" t="s">
        <v>153</v>
      </c>
      <c r="D257" s="62"/>
      <c r="E257" s="63">
        <v>84</v>
      </c>
      <c r="F257" s="62">
        <v>18.5</v>
      </c>
      <c r="G257" s="64">
        <f t="shared" si="0"/>
        <v>-0.18364986915929576</v>
      </c>
      <c r="H257" s="62">
        <v>23</v>
      </c>
      <c r="I257" s="64">
        <f t="shared" si="1"/>
        <v>-0.76525945952434726</v>
      </c>
      <c r="J257" s="62">
        <v>41.5</v>
      </c>
      <c r="K257" s="64">
        <f t="shared" si="2"/>
        <v>-0.58848111383456259</v>
      </c>
      <c r="L257" s="62">
        <v>10.25</v>
      </c>
      <c r="M257" s="64">
        <f t="shared" si="3"/>
        <v>-0.38403295390605374</v>
      </c>
      <c r="N257" s="62">
        <v>163.44999999999999</v>
      </c>
      <c r="O257" s="64">
        <f t="shared" si="4"/>
        <v>-0.16121911050218268</v>
      </c>
      <c r="P257" s="62">
        <v>34.599999999999994</v>
      </c>
      <c r="Q257" s="64">
        <f t="shared" si="5"/>
        <v>-0.80165531823276837</v>
      </c>
      <c r="R257" s="62">
        <v>62</v>
      </c>
      <c r="S257" s="64">
        <f t="shared" si="6"/>
        <v>-0.13899205375034401</v>
      </c>
      <c r="T257" s="62">
        <v>20.45</v>
      </c>
      <c r="U257" s="64">
        <f t="shared" si="7"/>
        <v>-0.78872326273685101</v>
      </c>
      <c r="V257" s="97">
        <v>0.11318446007953503</v>
      </c>
      <c r="W257" s="62">
        <v>15.525</v>
      </c>
      <c r="X257" s="74">
        <f t="shared" si="8"/>
        <v>0</v>
      </c>
      <c r="Y257" s="75">
        <f t="shared" si="9"/>
        <v>0</v>
      </c>
      <c r="Z257" s="75">
        <f t="shared" si="10"/>
        <v>0</v>
      </c>
      <c r="AA257" s="75">
        <f t="shared" si="11"/>
        <v>0</v>
      </c>
      <c r="AB257" s="75">
        <f t="shared" si="12"/>
        <v>0</v>
      </c>
      <c r="AC257" s="75">
        <f t="shared" si="13"/>
        <v>0</v>
      </c>
      <c r="AD257" s="75">
        <f t="shared" si="14"/>
        <v>0</v>
      </c>
      <c r="AE257" s="75">
        <f t="shared" si="15"/>
        <v>0</v>
      </c>
      <c r="AF257" s="75">
        <f t="shared" ref="AF257:AG257" si="269">IF(V$3="Yes",V257*V$4,0)</f>
        <v>0</v>
      </c>
      <c r="AG257" s="76">
        <f t="shared" si="269"/>
        <v>0</v>
      </c>
      <c r="AH257" s="77">
        <f t="shared" si="17"/>
        <v>0</v>
      </c>
      <c r="AI257" s="78">
        <f t="shared" si="18"/>
        <v>0</v>
      </c>
      <c r="AJ257" s="73">
        <f t="shared" si="19"/>
        <v>-2.3975123101832154</v>
      </c>
    </row>
    <row r="258" spans="1:36" ht="15" x14ac:dyDescent="0.25">
      <c r="A258" s="38" t="s">
        <v>360</v>
      </c>
      <c r="B258" s="62" t="s">
        <v>63</v>
      </c>
      <c r="C258" s="62" t="s">
        <v>181</v>
      </c>
      <c r="D258" s="62"/>
      <c r="E258" s="63">
        <v>84</v>
      </c>
      <c r="F258" s="62">
        <v>8.15</v>
      </c>
      <c r="G258" s="64">
        <f t="shared" si="0"/>
        <v>-1.1621305436765323</v>
      </c>
      <c r="H258" s="62">
        <v>29.85</v>
      </c>
      <c r="I258" s="64">
        <f t="shared" si="1"/>
        <v>-0.27941353437651206</v>
      </c>
      <c r="J258" s="62">
        <v>37.950000000000003</v>
      </c>
      <c r="K258" s="64">
        <f t="shared" si="2"/>
        <v>-0.7525547618446361</v>
      </c>
      <c r="L258" s="62">
        <v>3.25</v>
      </c>
      <c r="M258" s="64">
        <f t="shared" si="3"/>
        <v>-1.0530733016164189</v>
      </c>
      <c r="N258" s="62">
        <v>105.65</v>
      </c>
      <c r="O258" s="64">
        <f t="shared" si="4"/>
        <v>-1.2251760916298797</v>
      </c>
      <c r="P258" s="62">
        <v>58.6</v>
      </c>
      <c r="Q258" s="64">
        <f t="shared" si="5"/>
        <v>-0.40311725160557166</v>
      </c>
      <c r="R258" s="62">
        <v>159.94999999999999</v>
      </c>
      <c r="S258" s="64">
        <f t="shared" si="6"/>
        <v>2.1124063649028484</v>
      </c>
      <c r="T258" s="62">
        <v>27.4</v>
      </c>
      <c r="U258" s="64">
        <f t="shared" si="7"/>
        <v>-0.45559811037500264</v>
      </c>
      <c r="V258" s="97">
        <v>7.7141504969238051E-2</v>
      </c>
      <c r="W258" s="62">
        <v>24</v>
      </c>
      <c r="X258" s="74">
        <f t="shared" si="8"/>
        <v>0</v>
      </c>
      <c r="Y258" s="75">
        <f t="shared" si="9"/>
        <v>0</v>
      </c>
      <c r="Z258" s="75">
        <f t="shared" si="10"/>
        <v>0</v>
      </c>
      <c r="AA258" s="75">
        <f t="shared" si="11"/>
        <v>0</v>
      </c>
      <c r="AB258" s="75">
        <f t="shared" si="12"/>
        <v>0</v>
      </c>
      <c r="AC258" s="75">
        <f t="shared" si="13"/>
        <v>0</v>
      </c>
      <c r="AD258" s="75">
        <f t="shared" si="14"/>
        <v>0</v>
      </c>
      <c r="AE258" s="75">
        <f t="shared" si="15"/>
        <v>0</v>
      </c>
      <c r="AF258" s="75">
        <f t="shared" ref="AF258:AG258" si="270">IF(V$3="Yes",V258*V$4,0)</f>
        <v>0</v>
      </c>
      <c r="AG258" s="76">
        <f t="shared" si="270"/>
        <v>0</v>
      </c>
      <c r="AH258" s="77">
        <f t="shared" si="17"/>
        <v>0</v>
      </c>
      <c r="AI258" s="78">
        <f t="shared" si="18"/>
        <v>0</v>
      </c>
      <c r="AJ258" s="73">
        <f t="shared" si="19"/>
        <v>-2.4029536538610889</v>
      </c>
    </row>
    <row r="259" spans="1:36" ht="15" x14ac:dyDescent="0.25">
      <c r="A259" s="38" t="s">
        <v>406</v>
      </c>
      <c r="B259" s="62" t="s">
        <v>68</v>
      </c>
      <c r="C259" s="62" t="s">
        <v>181</v>
      </c>
      <c r="D259" s="62"/>
      <c r="E259" s="63">
        <v>84</v>
      </c>
      <c r="F259" s="62">
        <v>5.4</v>
      </c>
      <c r="G259" s="64">
        <f t="shared" si="0"/>
        <v>-1.4221133315917402</v>
      </c>
      <c r="H259" s="62">
        <v>12.45</v>
      </c>
      <c r="I259" s="64">
        <f t="shared" si="1"/>
        <v>-1.5135331106644443</v>
      </c>
      <c r="J259" s="62">
        <v>17.899999999999999</v>
      </c>
      <c r="K259" s="64">
        <f t="shared" si="2"/>
        <v>-1.6792242386339253</v>
      </c>
      <c r="L259" s="62">
        <v>0</v>
      </c>
      <c r="M259" s="64">
        <f t="shared" si="3"/>
        <v>-1.3636991773390883</v>
      </c>
      <c r="N259" s="62">
        <v>103.9</v>
      </c>
      <c r="O259" s="64">
        <f t="shared" si="4"/>
        <v>-1.2573893220273444</v>
      </c>
      <c r="P259" s="62">
        <v>138.30000000000001</v>
      </c>
      <c r="Q259" s="64">
        <f t="shared" si="5"/>
        <v>0.920361244652244</v>
      </c>
      <c r="R259" s="62">
        <v>193.75</v>
      </c>
      <c r="S259" s="64">
        <f t="shared" si="6"/>
        <v>2.889305461895987</v>
      </c>
      <c r="T259" s="62">
        <v>35.299999999999997</v>
      </c>
      <c r="U259" s="64">
        <f t="shared" si="7"/>
        <v>-7.6937865244268488E-2</v>
      </c>
      <c r="V259" s="97">
        <v>5.1973051010587107E-2</v>
      </c>
      <c r="W259" s="62">
        <v>20.55</v>
      </c>
      <c r="X259" s="74">
        <f t="shared" si="8"/>
        <v>0</v>
      </c>
      <c r="Y259" s="75">
        <f t="shared" si="9"/>
        <v>0</v>
      </c>
      <c r="Z259" s="75">
        <f t="shared" si="10"/>
        <v>0</v>
      </c>
      <c r="AA259" s="75">
        <f t="shared" si="11"/>
        <v>0</v>
      </c>
      <c r="AB259" s="75">
        <f t="shared" si="12"/>
        <v>0</v>
      </c>
      <c r="AC259" s="75">
        <f t="shared" si="13"/>
        <v>0</v>
      </c>
      <c r="AD259" s="75">
        <f t="shared" si="14"/>
        <v>0</v>
      </c>
      <c r="AE259" s="75">
        <f t="shared" si="15"/>
        <v>0</v>
      </c>
      <c r="AF259" s="75">
        <f t="shared" ref="AF259:AG259" si="271">IF(V$3="Yes",V259*V$4,0)</f>
        <v>0</v>
      </c>
      <c r="AG259" s="76">
        <f t="shared" si="271"/>
        <v>0</v>
      </c>
      <c r="AH259" s="77">
        <f t="shared" si="17"/>
        <v>0</v>
      </c>
      <c r="AI259" s="78">
        <f t="shared" si="18"/>
        <v>0</v>
      </c>
      <c r="AJ259" s="73">
        <f t="shared" si="19"/>
        <v>-2.4066161566222917</v>
      </c>
    </row>
    <row r="260" spans="1:36" ht="15" x14ac:dyDescent="0.25">
      <c r="A260" s="38" t="s">
        <v>536</v>
      </c>
      <c r="B260" s="62" t="s">
        <v>25</v>
      </c>
      <c r="C260" s="62" t="s">
        <v>191</v>
      </c>
      <c r="D260" s="62"/>
      <c r="E260" s="63">
        <v>84</v>
      </c>
      <c r="F260" s="62">
        <v>12.850000000000001</v>
      </c>
      <c r="G260" s="64">
        <f t="shared" si="0"/>
        <v>-0.71779632433054097</v>
      </c>
      <c r="H260" s="62">
        <v>12</v>
      </c>
      <c r="I260" s="64">
        <f t="shared" si="1"/>
        <v>-1.5454499962580976</v>
      </c>
      <c r="J260" s="62">
        <v>24.9</v>
      </c>
      <c r="K260" s="64">
        <f t="shared" si="2"/>
        <v>-1.3556987355154704</v>
      </c>
      <c r="L260" s="62">
        <v>0</v>
      </c>
      <c r="M260" s="64">
        <f t="shared" si="3"/>
        <v>-1.3636991773390883</v>
      </c>
      <c r="N260" s="62">
        <v>102.7</v>
      </c>
      <c r="O260" s="64">
        <f t="shared" si="4"/>
        <v>-1.279478394299892</v>
      </c>
      <c r="P260" s="62">
        <v>269.45</v>
      </c>
      <c r="Q260" s="64">
        <f t="shared" si="5"/>
        <v>3.0982057212421119</v>
      </c>
      <c r="R260" s="62">
        <v>62.45</v>
      </c>
      <c r="S260" s="64">
        <f t="shared" si="6"/>
        <v>-0.1286487225773584</v>
      </c>
      <c r="T260" s="62">
        <v>59.85</v>
      </c>
      <c r="U260" s="64">
        <f t="shared" si="7"/>
        <v>1.0997847952569373</v>
      </c>
      <c r="V260" s="97">
        <v>0.12512171372930866</v>
      </c>
      <c r="W260" s="62">
        <v>14.1</v>
      </c>
      <c r="X260" s="74">
        <f t="shared" si="8"/>
        <v>0</v>
      </c>
      <c r="Y260" s="75">
        <f t="shared" si="9"/>
        <v>0</v>
      </c>
      <c r="Z260" s="75">
        <f t="shared" si="10"/>
        <v>0</v>
      </c>
      <c r="AA260" s="75">
        <f t="shared" si="11"/>
        <v>0</v>
      </c>
      <c r="AB260" s="75">
        <f t="shared" si="12"/>
        <v>0</v>
      </c>
      <c r="AC260" s="75">
        <f t="shared" si="13"/>
        <v>0</v>
      </c>
      <c r="AD260" s="75">
        <f t="shared" si="14"/>
        <v>0</v>
      </c>
      <c r="AE260" s="75">
        <f t="shared" si="15"/>
        <v>0</v>
      </c>
      <c r="AF260" s="75">
        <f t="shared" ref="AF260:AG260" si="272">IF(V$3="Yes",V260*V$4,0)</f>
        <v>0</v>
      </c>
      <c r="AG260" s="76">
        <f t="shared" si="272"/>
        <v>0</v>
      </c>
      <c r="AH260" s="77">
        <f t="shared" si="17"/>
        <v>0</v>
      </c>
      <c r="AI260" s="78">
        <f t="shared" si="18"/>
        <v>0</v>
      </c>
      <c r="AJ260" s="73">
        <f t="shared" si="19"/>
        <v>-2.4419721435963035</v>
      </c>
    </row>
    <row r="261" spans="1:36" ht="15" x14ac:dyDescent="0.25">
      <c r="A261" s="38" t="s">
        <v>402</v>
      </c>
      <c r="B261" s="62" t="s">
        <v>51</v>
      </c>
      <c r="C261" s="62" t="s">
        <v>181</v>
      </c>
      <c r="D261" s="62"/>
      <c r="E261" s="63">
        <v>84</v>
      </c>
      <c r="F261" s="62">
        <v>7.7</v>
      </c>
      <c r="G261" s="64">
        <f t="shared" si="0"/>
        <v>-1.204673181699021</v>
      </c>
      <c r="H261" s="62">
        <v>29.8</v>
      </c>
      <c r="I261" s="64">
        <f t="shared" si="1"/>
        <v>-0.28295985499802911</v>
      </c>
      <c r="J261" s="62">
        <v>37.549999999999997</v>
      </c>
      <c r="K261" s="64">
        <f t="shared" si="2"/>
        <v>-0.77104193345140537</v>
      </c>
      <c r="L261" s="62">
        <v>6.9</v>
      </c>
      <c r="M261" s="64">
        <f t="shared" si="3"/>
        <v>-0.70421654888172847</v>
      </c>
      <c r="N261" s="62">
        <v>139.15</v>
      </c>
      <c r="O261" s="64">
        <f t="shared" si="4"/>
        <v>-0.60852282402126623</v>
      </c>
      <c r="P261" s="62">
        <v>45.25</v>
      </c>
      <c r="Q261" s="64">
        <f t="shared" si="5"/>
        <v>-0.62480405116694981</v>
      </c>
      <c r="R261" s="62">
        <v>121.30000000000001</v>
      </c>
      <c r="S261" s="64">
        <f t="shared" si="6"/>
        <v>1.2240291430453105</v>
      </c>
      <c r="T261" s="62">
        <v>26.9</v>
      </c>
      <c r="U261" s="64">
        <f t="shared" si="7"/>
        <v>-0.47956394867441632</v>
      </c>
      <c r="V261" s="97">
        <v>5.533596837944664E-2</v>
      </c>
      <c r="W261" s="62">
        <v>20</v>
      </c>
      <c r="X261" s="74">
        <f t="shared" si="8"/>
        <v>0</v>
      </c>
      <c r="Y261" s="75">
        <f t="shared" si="9"/>
        <v>0</v>
      </c>
      <c r="Z261" s="75">
        <f t="shared" si="10"/>
        <v>0</v>
      </c>
      <c r="AA261" s="75">
        <f t="shared" si="11"/>
        <v>0</v>
      </c>
      <c r="AB261" s="75">
        <f t="shared" si="12"/>
        <v>0</v>
      </c>
      <c r="AC261" s="75">
        <f t="shared" si="13"/>
        <v>0</v>
      </c>
      <c r="AD261" s="75">
        <f t="shared" si="14"/>
        <v>0</v>
      </c>
      <c r="AE261" s="75">
        <f t="shared" si="15"/>
        <v>0</v>
      </c>
      <c r="AF261" s="75">
        <f t="shared" ref="AF261:AG261" si="273">IF(V$3="Yes",V261*V$4,0)</f>
        <v>0</v>
      </c>
      <c r="AG261" s="76">
        <f t="shared" si="273"/>
        <v>0</v>
      </c>
      <c r="AH261" s="77">
        <f t="shared" si="17"/>
        <v>0</v>
      </c>
      <c r="AI261" s="78">
        <f t="shared" si="18"/>
        <v>0</v>
      </c>
      <c r="AJ261" s="73">
        <f t="shared" si="19"/>
        <v>-2.4519587999675956</v>
      </c>
    </row>
    <row r="262" spans="1:36" ht="15" x14ac:dyDescent="0.25">
      <c r="A262" s="38" t="s">
        <v>395</v>
      </c>
      <c r="B262" s="62" t="s">
        <v>68</v>
      </c>
      <c r="C262" s="62" t="s">
        <v>181</v>
      </c>
      <c r="D262" s="62"/>
      <c r="E262" s="63">
        <v>84</v>
      </c>
      <c r="F262" s="62">
        <v>8.5</v>
      </c>
      <c r="G262" s="64">
        <f t="shared" ref="G262:G382" si="274">(((F262 / E262) * 82) - AVERAGE($F$7:$F$382)) / STDEV($F$7:$F$382)</f>
        <v>-1.1290418252145971</v>
      </c>
      <c r="H262" s="62">
        <v>23.1</v>
      </c>
      <c r="I262" s="64">
        <f t="shared" ref="I262:I382" si="275">(((H262 / E262) * 82) - AVERAGE($H$7:$H$382)) / STDEV($H$7:$H$382)</f>
        <v>-0.75816681828131338</v>
      </c>
      <c r="J262" s="62">
        <v>31.65</v>
      </c>
      <c r="K262" s="64">
        <f t="shared" ref="K262:K382" si="276">(((J262 / E262) * 82) - AVERAGE($J$7:$J$382)) / STDEV($J$7:$J$382)</f>
        <v>-1.0437277146512458</v>
      </c>
      <c r="L262" s="62">
        <v>5.4499999999999993</v>
      </c>
      <c r="M262" s="64">
        <f t="shared" ref="M262:M382" si="277">(((L262 / E262) * 82) - AVERAGE($L$7:$L$382)) / STDEV($L$7:$L$382)</f>
        <v>-0.8428034780503042</v>
      </c>
      <c r="N262" s="62">
        <v>161.14999999999998</v>
      </c>
      <c r="O262" s="64">
        <f t="shared" ref="O262:O382" si="278">(((N262 / E262) * 82) - AVERAGE($N$7:$N$382)) / STDEV($N$7:$N$382)</f>
        <v>-0.20355649902456588</v>
      </c>
      <c r="P262" s="62">
        <v>46.75</v>
      </c>
      <c r="Q262" s="64">
        <f t="shared" ref="Q262:Q382" si="279">(((P262 / E262) * 82) - AVERAGE($P$7:$P$382)) / STDEV($P$7:$P$382)</f>
        <v>-0.59989542200274992</v>
      </c>
      <c r="R262" s="62">
        <v>126.5</v>
      </c>
      <c r="S262" s="64">
        <f t="shared" ref="S262:S382" si="280">(((R262 / E262) * 82) - AVERAGE($R$7:$R$382)) / STDEV($R$7:$R$382)</f>
        <v>1.3435520810442547</v>
      </c>
      <c r="T262" s="62">
        <v>16.7</v>
      </c>
      <c r="U262" s="64">
        <f t="shared" ref="U262:U382" si="281">(((T262 / E262) * 82) - AVERAGE($T$7:$T$382)) / STDEV($T$7:$T$382)</f>
        <v>-0.96846704998245281</v>
      </c>
      <c r="V262" s="97">
        <v>5.2745888923363335E-2</v>
      </c>
      <c r="W262" s="62">
        <v>22.05</v>
      </c>
      <c r="X262" s="74">
        <f t="shared" ref="X262:X382" si="282">IF(F$3="Yes",F262*F$4,0)</f>
        <v>0</v>
      </c>
      <c r="Y262" s="75">
        <f t="shared" ref="Y262:Y382" si="283">IF(H$3="Yes",H262*H$4,0)</f>
        <v>0</v>
      </c>
      <c r="Z262" s="75">
        <f t="shared" ref="Z262:Z382" si="284">IF(J$3="Yes",J262*J$4,0)</f>
        <v>0</v>
      </c>
      <c r="AA262" s="75">
        <f t="shared" ref="AA262:AA382" si="285">IF(L$3="Yes",L262*L$4,0)</f>
        <v>0</v>
      </c>
      <c r="AB262" s="75">
        <f t="shared" ref="AB262:AB382" si="286">IF(N$3="Yes",N262*N$4,0)</f>
        <v>0</v>
      </c>
      <c r="AC262" s="75">
        <f t="shared" ref="AC262:AC382" si="287">IF(P$3="Yes",P262*P$4,0)</f>
        <v>0</v>
      </c>
      <c r="AD262" s="75">
        <f t="shared" ref="AD262:AD382" si="288">IF(R$3="Yes",R262*R$4,0)</f>
        <v>0</v>
      </c>
      <c r="AE262" s="75">
        <f t="shared" ref="AE262:AE382" si="289">IF(T$3="Yes",T262*T$4,0)</f>
        <v>0</v>
      </c>
      <c r="AF262" s="75">
        <f t="shared" ref="AF262:AG262" si="290">IF(V$3="Yes",V262*V$4,0)</f>
        <v>0</v>
      </c>
      <c r="AG262" s="76">
        <f t="shared" si="290"/>
        <v>0</v>
      </c>
      <c r="AH262" s="77">
        <f t="shared" ref="AH262:AH382" si="291">SUM(X262:AG262)</f>
        <v>0</v>
      </c>
      <c r="AI262" s="78">
        <f t="shared" ref="AI262:AI382" si="292">AH262/E262</f>
        <v>0</v>
      </c>
      <c r="AJ262" s="73">
        <f t="shared" ref="AJ262:AJ382" si="293">(G262 * $G$4) + (I262 * $I$4) + (K262 * $K$4) + (M262 * $M$4) + (O262 * $O$4) + (Q262 * $Q$4) + (S262 * $S$4) + (U262 * $U$4)</f>
        <v>-2.4614621577599163</v>
      </c>
    </row>
    <row r="263" spans="1:36" ht="15" x14ac:dyDescent="0.25">
      <c r="A263" s="38" t="s">
        <v>414</v>
      </c>
      <c r="B263" s="62" t="s">
        <v>49</v>
      </c>
      <c r="C263" s="62" t="s">
        <v>181</v>
      </c>
      <c r="D263" s="62"/>
      <c r="E263" s="63">
        <v>84</v>
      </c>
      <c r="F263" s="62">
        <v>8.5</v>
      </c>
      <c r="G263" s="64">
        <f t="shared" si="274"/>
        <v>-1.1290418252145971</v>
      </c>
      <c r="H263" s="62">
        <v>19.350000000000001</v>
      </c>
      <c r="I263" s="64">
        <f t="shared" si="275"/>
        <v>-1.0241408648950918</v>
      </c>
      <c r="J263" s="62">
        <v>27.85</v>
      </c>
      <c r="K263" s="64">
        <f t="shared" si="276"/>
        <v>-1.2193558449155497</v>
      </c>
      <c r="L263" s="62">
        <v>7.45</v>
      </c>
      <c r="M263" s="64">
        <f t="shared" si="277"/>
        <v>-0.6516490929901998</v>
      </c>
      <c r="N263" s="62">
        <v>139.35000000000002</v>
      </c>
      <c r="O263" s="64">
        <f t="shared" si="278"/>
        <v>-0.60484131197584168</v>
      </c>
      <c r="P263" s="62">
        <v>138.19999999999999</v>
      </c>
      <c r="Q263" s="64">
        <f t="shared" si="279"/>
        <v>0.91870066937463013</v>
      </c>
      <c r="R263" s="62">
        <v>81.349999999999994</v>
      </c>
      <c r="S263" s="64">
        <f t="shared" si="280"/>
        <v>0.30577118668803521</v>
      </c>
      <c r="T263" s="62">
        <v>74.5</v>
      </c>
      <c r="U263" s="64">
        <f t="shared" si="281"/>
        <v>1.8019838574297538</v>
      </c>
      <c r="V263" s="97">
        <v>6.0997488338715454E-2</v>
      </c>
      <c r="W263" s="62">
        <v>20.45</v>
      </c>
      <c r="X263" s="74">
        <f t="shared" si="282"/>
        <v>0</v>
      </c>
      <c r="Y263" s="75">
        <f t="shared" si="283"/>
        <v>0</v>
      </c>
      <c r="Z263" s="75">
        <f t="shared" si="284"/>
        <v>0</v>
      </c>
      <c r="AA263" s="75">
        <f t="shared" si="285"/>
        <v>0</v>
      </c>
      <c r="AB263" s="75">
        <f t="shared" si="286"/>
        <v>0</v>
      </c>
      <c r="AC263" s="75">
        <f t="shared" si="287"/>
        <v>0</v>
      </c>
      <c r="AD263" s="75">
        <f t="shared" si="288"/>
        <v>0</v>
      </c>
      <c r="AE263" s="75">
        <f t="shared" si="289"/>
        <v>0</v>
      </c>
      <c r="AF263" s="75">
        <f t="shared" ref="AF263:AG263" si="294">IF(V$3="Yes",V263*V$4,0)</f>
        <v>0</v>
      </c>
      <c r="AG263" s="76">
        <f t="shared" si="294"/>
        <v>0</v>
      </c>
      <c r="AH263" s="77">
        <f t="shared" si="291"/>
        <v>0</v>
      </c>
      <c r="AI263" s="78">
        <f t="shared" si="292"/>
        <v>0</v>
      </c>
      <c r="AJ263" s="73">
        <f t="shared" si="293"/>
        <v>-2.4857175164398115</v>
      </c>
    </row>
    <row r="264" spans="1:36" ht="15" x14ac:dyDescent="0.25">
      <c r="A264" s="38" t="s">
        <v>476</v>
      </c>
      <c r="B264" s="62" t="s">
        <v>70</v>
      </c>
      <c r="C264" s="62" t="s">
        <v>153</v>
      </c>
      <c r="D264" s="62"/>
      <c r="E264" s="63">
        <v>84</v>
      </c>
      <c r="F264" s="62">
        <v>13.9</v>
      </c>
      <c r="G264" s="64">
        <f t="shared" si="274"/>
        <v>-0.61853016894473445</v>
      </c>
      <c r="H264" s="62">
        <v>35.1</v>
      </c>
      <c r="I264" s="64">
        <f t="shared" si="275"/>
        <v>9.2950130882777565E-2</v>
      </c>
      <c r="J264" s="62">
        <v>49</v>
      </c>
      <c r="K264" s="64">
        <f t="shared" si="276"/>
        <v>-0.2418466462076467</v>
      </c>
      <c r="L264" s="62">
        <v>12.55</v>
      </c>
      <c r="M264" s="64">
        <f t="shared" si="277"/>
        <v>-0.16420541108693379</v>
      </c>
      <c r="N264" s="62">
        <v>95</v>
      </c>
      <c r="O264" s="64">
        <f t="shared" si="278"/>
        <v>-1.4212166080487374</v>
      </c>
      <c r="P264" s="62">
        <v>30.15</v>
      </c>
      <c r="Q264" s="64">
        <f t="shared" si="279"/>
        <v>-0.87555091808656094</v>
      </c>
      <c r="R264" s="62">
        <v>91.7</v>
      </c>
      <c r="S264" s="64">
        <f t="shared" si="280"/>
        <v>0.54366780366670397</v>
      </c>
      <c r="T264" s="62">
        <v>17.850000000000001</v>
      </c>
      <c r="U264" s="64">
        <f t="shared" si="281"/>
        <v>-0.91334562189380142</v>
      </c>
      <c r="V264" s="97">
        <v>0.1463157894736842</v>
      </c>
      <c r="W264" s="62">
        <v>19.25</v>
      </c>
      <c r="X264" s="74">
        <f t="shared" si="282"/>
        <v>0</v>
      </c>
      <c r="Y264" s="75">
        <f t="shared" si="283"/>
        <v>0</v>
      </c>
      <c r="Z264" s="75">
        <f t="shared" si="284"/>
        <v>0</v>
      </c>
      <c r="AA264" s="75">
        <f t="shared" si="285"/>
        <v>0</v>
      </c>
      <c r="AB264" s="75">
        <f t="shared" si="286"/>
        <v>0</v>
      </c>
      <c r="AC264" s="75">
        <f t="shared" si="287"/>
        <v>0</v>
      </c>
      <c r="AD264" s="75">
        <f t="shared" si="288"/>
        <v>0</v>
      </c>
      <c r="AE264" s="75">
        <f t="shared" si="289"/>
        <v>0</v>
      </c>
      <c r="AF264" s="75">
        <f t="shared" ref="AF264:AG264" si="295">IF(V$3="Yes",V264*V$4,0)</f>
        <v>0</v>
      </c>
      <c r="AG264" s="76">
        <f t="shared" si="295"/>
        <v>0</v>
      </c>
      <c r="AH264" s="77">
        <f t="shared" si="291"/>
        <v>0</v>
      </c>
      <c r="AI264" s="78">
        <f t="shared" si="292"/>
        <v>0</v>
      </c>
      <c r="AJ264" s="73">
        <f t="shared" si="293"/>
        <v>-2.4879704181786662</v>
      </c>
    </row>
    <row r="265" spans="1:36" ht="15" x14ac:dyDescent="0.25">
      <c r="A265" s="38" t="s">
        <v>562</v>
      </c>
      <c r="B265" s="62" t="s">
        <v>58</v>
      </c>
      <c r="C265" s="62" t="s">
        <v>203</v>
      </c>
      <c r="D265" s="62"/>
      <c r="E265" s="63">
        <v>84</v>
      </c>
      <c r="F265" s="64">
        <v>14.9</v>
      </c>
      <c r="G265" s="64">
        <f t="shared" si="274"/>
        <v>-0.52399097333920419</v>
      </c>
      <c r="H265" s="64">
        <v>19.100000000000001</v>
      </c>
      <c r="I265" s="64">
        <f t="shared" si="275"/>
        <v>-1.0418724680026772</v>
      </c>
      <c r="J265" s="64">
        <v>34</v>
      </c>
      <c r="K265" s="64">
        <f t="shared" si="276"/>
        <v>-0.93511558146147888</v>
      </c>
      <c r="L265" s="64">
        <v>3.9</v>
      </c>
      <c r="M265" s="64">
        <f t="shared" si="277"/>
        <v>-0.9909481264718849</v>
      </c>
      <c r="N265" s="64">
        <v>196.1</v>
      </c>
      <c r="O265" s="64">
        <f t="shared" si="278"/>
        <v>0.43978773091337642</v>
      </c>
      <c r="P265" s="64">
        <v>114.4</v>
      </c>
      <c r="Q265" s="64">
        <f t="shared" si="279"/>
        <v>0.52348375330266061</v>
      </c>
      <c r="R265" s="64">
        <v>33.200000000000003</v>
      </c>
      <c r="S265" s="64">
        <f t="shared" si="280"/>
        <v>-0.80096524882142062</v>
      </c>
      <c r="T265" s="64">
        <v>36.9</v>
      </c>
      <c r="U265" s="64">
        <f t="shared" si="281"/>
        <v>-2.4718268614503367E-4</v>
      </c>
      <c r="V265" s="97">
        <v>7.5981642019377876E-2</v>
      </c>
      <c r="W265" s="66">
        <v>16.25</v>
      </c>
      <c r="X265" s="74">
        <f t="shared" si="282"/>
        <v>0</v>
      </c>
      <c r="Y265" s="75">
        <f t="shared" si="283"/>
        <v>0</v>
      </c>
      <c r="Z265" s="75">
        <f t="shared" si="284"/>
        <v>0</v>
      </c>
      <c r="AA265" s="75">
        <f t="shared" si="285"/>
        <v>0</v>
      </c>
      <c r="AB265" s="75">
        <f t="shared" si="286"/>
        <v>0</v>
      </c>
      <c r="AC265" s="75">
        <f t="shared" si="287"/>
        <v>0</v>
      </c>
      <c r="AD265" s="75">
        <f t="shared" si="288"/>
        <v>0</v>
      </c>
      <c r="AE265" s="75">
        <f t="shared" si="289"/>
        <v>0</v>
      </c>
      <c r="AF265" s="75">
        <f t="shared" ref="AF265:AG265" si="296">IF(V$3="Yes",V265*V$4,0)</f>
        <v>0</v>
      </c>
      <c r="AG265" s="76">
        <f t="shared" si="296"/>
        <v>0</v>
      </c>
      <c r="AH265" s="77">
        <f t="shared" si="291"/>
        <v>0</v>
      </c>
      <c r="AI265" s="78">
        <f t="shared" si="292"/>
        <v>0</v>
      </c>
      <c r="AJ265" s="73">
        <f t="shared" si="293"/>
        <v>-2.518251092848383</v>
      </c>
    </row>
    <row r="266" spans="1:36" ht="15" x14ac:dyDescent="0.25">
      <c r="A266" s="38" t="s">
        <v>473</v>
      </c>
      <c r="B266" s="62" t="s">
        <v>70</v>
      </c>
      <c r="C266" s="62" t="s">
        <v>153</v>
      </c>
      <c r="D266" s="62"/>
      <c r="E266" s="63">
        <v>84</v>
      </c>
      <c r="F266" s="62">
        <v>21.45</v>
      </c>
      <c r="G266" s="64">
        <f t="shared" si="274"/>
        <v>9.5240757877017898E-2</v>
      </c>
      <c r="H266" s="62">
        <v>26.85</v>
      </c>
      <c r="I266" s="64">
        <f t="shared" si="275"/>
        <v>-0.49219277166753472</v>
      </c>
      <c r="J266" s="62">
        <v>48.3</v>
      </c>
      <c r="K266" s="64">
        <f t="shared" si="276"/>
        <v>-0.27419919651949237</v>
      </c>
      <c r="L266" s="62">
        <v>10.100000000000001</v>
      </c>
      <c r="M266" s="64">
        <f t="shared" si="277"/>
        <v>-0.39836953278556148</v>
      </c>
      <c r="N266" s="62">
        <v>142.4</v>
      </c>
      <c r="O266" s="64">
        <f t="shared" si="278"/>
        <v>-0.54869825328311739</v>
      </c>
      <c r="P266" s="62">
        <v>28.450000000000003</v>
      </c>
      <c r="Q266" s="64">
        <f t="shared" si="279"/>
        <v>-0.90378069780598747</v>
      </c>
      <c r="R266" s="62">
        <v>50.95</v>
      </c>
      <c r="S266" s="64">
        <f t="shared" si="280"/>
        <v>-0.39297829699810077</v>
      </c>
      <c r="T266" s="62">
        <v>21.5</v>
      </c>
      <c r="U266" s="64">
        <f t="shared" si="281"/>
        <v>-0.73839500230808264</v>
      </c>
      <c r="V266" s="97">
        <v>0.1506320224719101</v>
      </c>
      <c r="W266" s="62">
        <v>15.425000000000001</v>
      </c>
      <c r="X266" s="74">
        <f t="shared" si="282"/>
        <v>0</v>
      </c>
      <c r="Y266" s="75">
        <f t="shared" si="283"/>
        <v>0</v>
      </c>
      <c r="Z266" s="75">
        <f t="shared" si="284"/>
        <v>0</v>
      </c>
      <c r="AA266" s="75">
        <f t="shared" si="285"/>
        <v>0</v>
      </c>
      <c r="AB266" s="75">
        <f t="shared" si="286"/>
        <v>0</v>
      </c>
      <c r="AC266" s="75">
        <f t="shared" si="287"/>
        <v>0</v>
      </c>
      <c r="AD266" s="75">
        <f t="shared" si="288"/>
        <v>0</v>
      </c>
      <c r="AE266" s="75">
        <f t="shared" si="289"/>
        <v>0</v>
      </c>
      <c r="AF266" s="75">
        <f t="shared" ref="AF266:AG266" si="297">IF(V$3="Yes",V266*V$4,0)</f>
        <v>0</v>
      </c>
      <c r="AG266" s="76">
        <f t="shared" si="297"/>
        <v>0</v>
      </c>
      <c r="AH266" s="77">
        <f t="shared" si="291"/>
        <v>0</v>
      </c>
      <c r="AI266" s="78">
        <f t="shared" si="292"/>
        <v>0</v>
      </c>
      <c r="AJ266" s="73">
        <f t="shared" si="293"/>
        <v>-2.5414157726737292</v>
      </c>
    </row>
    <row r="267" spans="1:36" ht="15" x14ac:dyDescent="0.25">
      <c r="A267" s="38" t="s">
        <v>388</v>
      </c>
      <c r="B267" s="62" t="s">
        <v>51</v>
      </c>
      <c r="C267" s="62" t="s">
        <v>181</v>
      </c>
      <c r="D267" s="62"/>
      <c r="E267" s="63">
        <v>84</v>
      </c>
      <c r="F267" s="62">
        <v>3.9</v>
      </c>
      <c r="G267" s="64">
        <f t="shared" si="274"/>
        <v>-1.5639221250000355</v>
      </c>
      <c r="H267" s="62">
        <v>23.6</v>
      </c>
      <c r="I267" s="64">
        <f t="shared" si="275"/>
        <v>-0.72270361206614298</v>
      </c>
      <c r="J267" s="62">
        <v>27.5</v>
      </c>
      <c r="K267" s="64">
        <f t="shared" si="276"/>
        <v>-1.2355321200714728</v>
      </c>
      <c r="L267" s="62">
        <v>0</v>
      </c>
      <c r="M267" s="64">
        <f t="shared" si="277"/>
        <v>-1.3636991773390883</v>
      </c>
      <c r="N267" s="62">
        <v>82.6</v>
      </c>
      <c r="O267" s="64">
        <f t="shared" si="278"/>
        <v>-1.6494703548650602</v>
      </c>
      <c r="P267" s="62">
        <v>139</v>
      </c>
      <c r="Q267" s="64">
        <f t="shared" si="279"/>
        <v>0.93198527159553679</v>
      </c>
      <c r="R267" s="62">
        <v>174.4</v>
      </c>
      <c r="S267" s="64">
        <f t="shared" si="280"/>
        <v>2.444542221457608</v>
      </c>
      <c r="T267" s="62">
        <v>67.599999999999994</v>
      </c>
      <c r="U267" s="64">
        <f t="shared" si="281"/>
        <v>1.471255288897847</v>
      </c>
      <c r="V267" s="97">
        <v>4.7215496368038741E-2</v>
      </c>
      <c r="W267" s="62">
        <v>21.5</v>
      </c>
      <c r="X267" s="74">
        <f t="shared" si="282"/>
        <v>0</v>
      </c>
      <c r="Y267" s="75">
        <f t="shared" si="283"/>
        <v>0</v>
      </c>
      <c r="Z267" s="75">
        <f t="shared" si="284"/>
        <v>0</v>
      </c>
      <c r="AA267" s="75">
        <f t="shared" si="285"/>
        <v>0</v>
      </c>
      <c r="AB267" s="75">
        <f t="shared" si="286"/>
        <v>0</v>
      </c>
      <c r="AC267" s="75">
        <f t="shared" si="287"/>
        <v>0</v>
      </c>
      <c r="AD267" s="75">
        <f t="shared" si="288"/>
        <v>0</v>
      </c>
      <c r="AE267" s="75">
        <f t="shared" si="289"/>
        <v>0</v>
      </c>
      <c r="AF267" s="75">
        <f t="shared" ref="AF267:AG267" si="298">IF(V$3="Yes",V267*V$4,0)</f>
        <v>0</v>
      </c>
      <c r="AG267" s="76">
        <f t="shared" si="298"/>
        <v>0</v>
      </c>
      <c r="AH267" s="77">
        <f t="shared" si="291"/>
        <v>0</v>
      </c>
      <c r="AI267" s="78">
        <f t="shared" si="292"/>
        <v>0</v>
      </c>
      <c r="AJ267" s="73">
        <f t="shared" si="293"/>
        <v>-2.5536826557564094</v>
      </c>
    </row>
    <row r="268" spans="1:36" ht="15" x14ac:dyDescent="0.25">
      <c r="A268" s="38" t="s">
        <v>439</v>
      </c>
      <c r="B268" s="62" t="s">
        <v>77</v>
      </c>
      <c r="C268" s="62" t="s">
        <v>153</v>
      </c>
      <c r="D268" s="62"/>
      <c r="E268" s="63">
        <v>84</v>
      </c>
      <c r="F268" s="62">
        <v>16.299999999999997</v>
      </c>
      <c r="G268" s="64">
        <f t="shared" si="274"/>
        <v>-0.39163609949146228</v>
      </c>
      <c r="H268" s="62">
        <v>36.85</v>
      </c>
      <c r="I268" s="64">
        <f t="shared" si="275"/>
        <v>0.21707135263587438</v>
      </c>
      <c r="J268" s="62">
        <v>53.099999999999994</v>
      </c>
      <c r="K268" s="64">
        <f t="shared" si="276"/>
        <v>-5.2353137238266241E-2</v>
      </c>
      <c r="L268" s="62">
        <v>14.350000000000001</v>
      </c>
      <c r="M268" s="64">
        <f t="shared" si="277"/>
        <v>7.8335354671600042E-3</v>
      </c>
      <c r="N268" s="62">
        <v>99.25</v>
      </c>
      <c r="O268" s="64">
        <f t="shared" si="278"/>
        <v>-1.3429844770834658</v>
      </c>
      <c r="P268" s="62">
        <v>27.5</v>
      </c>
      <c r="Q268" s="64">
        <f t="shared" si="279"/>
        <v>-0.91955616294331388</v>
      </c>
      <c r="R268" s="62">
        <v>59.3</v>
      </c>
      <c r="S268" s="64">
        <f t="shared" si="280"/>
        <v>-0.20105204078825764</v>
      </c>
      <c r="T268" s="62">
        <v>20.700000000000003</v>
      </c>
      <c r="U268" s="64">
        <f t="shared" si="281"/>
        <v>-0.77674034358714417</v>
      </c>
      <c r="V268" s="97">
        <v>0.16423173803526445</v>
      </c>
      <c r="W268" s="62">
        <v>19.625</v>
      </c>
      <c r="X268" s="74">
        <f t="shared" si="282"/>
        <v>0</v>
      </c>
      <c r="Y268" s="75">
        <f t="shared" si="283"/>
        <v>0</v>
      </c>
      <c r="Z268" s="75">
        <f t="shared" si="284"/>
        <v>0</v>
      </c>
      <c r="AA268" s="75">
        <f t="shared" si="285"/>
        <v>0</v>
      </c>
      <c r="AB268" s="75">
        <f t="shared" si="286"/>
        <v>0</v>
      </c>
      <c r="AC268" s="75">
        <f t="shared" si="287"/>
        <v>0</v>
      </c>
      <c r="AD268" s="75">
        <f t="shared" si="288"/>
        <v>0</v>
      </c>
      <c r="AE268" s="75">
        <f t="shared" si="289"/>
        <v>0</v>
      </c>
      <c r="AF268" s="75">
        <f t="shared" ref="AF268:AG268" si="299">IF(V$3="Yes",V268*V$4,0)</f>
        <v>0</v>
      </c>
      <c r="AG268" s="76">
        <f t="shared" si="299"/>
        <v>0</v>
      </c>
      <c r="AH268" s="77">
        <f t="shared" si="291"/>
        <v>0</v>
      </c>
      <c r="AI268" s="78">
        <f t="shared" si="292"/>
        <v>0</v>
      </c>
      <c r="AJ268" s="73">
        <f t="shared" si="293"/>
        <v>-2.5566433282327385</v>
      </c>
    </row>
    <row r="269" spans="1:36" ht="15" x14ac:dyDescent="0.25">
      <c r="A269" s="38" t="s">
        <v>418</v>
      </c>
      <c r="B269" s="62" t="s">
        <v>79</v>
      </c>
      <c r="C269" s="62" t="s">
        <v>181</v>
      </c>
      <c r="D269" s="62"/>
      <c r="E269" s="63">
        <v>84</v>
      </c>
      <c r="F269" s="62">
        <v>11.149999999999999</v>
      </c>
      <c r="G269" s="64">
        <f t="shared" si="274"/>
        <v>-0.87851295685994235</v>
      </c>
      <c r="H269" s="62">
        <v>28</v>
      </c>
      <c r="I269" s="64">
        <f t="shared" si="275"/>
        <v>-0.41062739737264298</v>
      </c>
      <c r="J269" s="62">
        <v>39.15</v>
      </c>
      <c r="K269" s="64">
        <f t="shared" si="276"/>
        <v>-0.69709324702432995</v>
      </c>
      <c r="L269" s="62">
        <v>15.899999999999999</v>
      </c>
      <c r="M269" s="64">
        <f t="shared" si="277"/>
        <v>0.1559781838887408</v>
      </c>
      <c r="N269" s="62">
        <v>130.65</v>
      </c>
      <c r="O269" s="64">
        <f t="shared" si="278"/>
        <v>-0.7649870859518102</v>
      </c>
      <c r="P269" s="62">
        <v>33.849999999999994</v>
      </c>
      <c r="Q269" s="64">
        <f t="shared" si="279"/>
        <v>-0.81410963281486814</v>
      </c>
      <c r="R269" s="62">
        <v>74.05</v>
      </c>
      <c r="S269" s="64">
        <f t="shared" si="280"/>
        <v>0.13797936988182521</v>
      </c>
      <c r="T269" s="62">
        <v>22.95</v>
      </c>
      <c r="U269" s="64">
        <f t="shared" si="281"/>
        <v>-0.66889407123978339</v>
      </c>
      <c r="V269" s="97">
        <v>8.5342518178339058E-2</v>
      </c>
      <c r="W269" s="62">
        <v>18.225000000000001</v>
      </c>
      <c r="X269" s="74">
        <f t="shared" si="282"/>
        <v>0</v>
      </c>
      <c r="Y269" s="75">
        <f t="shared" si="283"/>
        <v>0</v>
      </c>
      <c r="Z269" s="75">
        <f t="shared" si="284"/>
        <v>0</v>
      </c>
      <c r="AA269" s="75">
        <f t="shared" si="285"/>
        <v>0</v>
      </c>
      <c r="AB269" s="75">
        <f t="shared" si="286"/>
        <v>0</v>
      </c>
      <c r="AC269" s="75">
        <f t="shared" si="287"/>
        <v>0</v>
      </c>
      <c r="AD269" s="75">
        <f t="shared" si="288"/>
        <v>0</v>
      </c>
      <c r="AE269" s="75">
        <f t="shared" si="289"/>
        <v>0</v>
      </c>
      <c r="AF269" s="75">
        <f t="shared" ref="AF269:AG269" si="300">IF(V$3="Yes",V269*V$4,0)</f>
        <v>0</v>
      </c>
      <c r="AG269" s="76">
        <f t="shared" si="300"/>
        <v>0</v>
      </c>
      <c r="AH269" s="77">
        <f t="shared" si="291"/>
        <v>0</v>
      </c>
      <c r="AI269" s="78">
        <f t="shared" si="292"/>
        <v>0</v>
      </c>
      <c r="AJ269" s="73">
        <f t="shared" si="293"/>
        <v>-2.5789199702325134</v>
      </c>
    </row>
    <row r="270" spans="1:36" ht="15" x14ac:dyDescent="0.25">
      <c r="A270" s="38" t="s">
        <v>511</v>
      </c>
      <c r="B270" s="62" t="s">
        <v>68</v>
      </c>
      <c r="C270" s="62" t="s">
        <v>183</v>
      </c>
      <c r="D270" s="62"/>
      <c r="E270" s="63">
        <v>84</v>
      </c>
      <c r="F270" s="62">
        <v>21.2</v>
      </c>
      <c r="G270" s="64">
        <f t="shared" si="274"/>
        <v>7.1605958975635584E-2</v>
      </c>
      <c r="H270" s="62">
        <v>19.100000000000001</v>
      </c>
      <c r="I270" s="64">
        <f t="shared" si="275"/>
        <v>-1.0418724680026772</v>
      </c>
      <c r="J270" s="62">
        <v>40.35</v>
      </c>
      <c r="K270" s="64">
        <f t="shared" si="276"/>
        <v>-0.64163173220402336</v>
      </c>
      <c r="L270" s="62">
        <v>4.9000000000000004</v>
      </c>
      <c r="M270" s="64">
        <f t="shared" si="277"/>
        <v>-0.89537093394183276</v>
      </c>
      <c r="N270" s="62">
        <v>130.65</v>
      </c>
      <c r="O270" s="64">
        <f t="shared" si="278"/>
        <v>-0.7649870859518102</v>
      </c>
      <c r="P270" s="62">
        <v>134.9</v>
      </c>
      <c r="Q270" s="64">
        <f t="shared" si="279"/>
        <v>0.86390168521339084</v>
      </c>
      <c r="R270" s="62">
        <v>36.849999999999994</v>
      </c>
      <c r="S270" s="64">
        <f t="shared" si="280"/>
        <v>-0.7170693404183156</v>
      </c>
      <c r="T270" s="62">
        <v>52.3</v>
      </c>
      <c r="U270" s="64">
        <f t="shared" si="281"/>
        <v>0.73790063693579233</v>
      </c>
      <c r="V270" s="97">
        <v>0.16226559510141597</v>
      </c>
      <c r="W270" s="62">
        <v>16.05</v>
      </c>
      <c r="X270" s="74">
        <f t="shared" si="282"/>
        <v>0</v>
      </c>
      <c r="Y270" s="75">
        <f t="shared" si="283"/>
        <v>0</v>
      </c>
      <c r="Z270" s="75">
        <f t="shared" si="284"/>
        <v>0</v>
      </c>
      <c r="AA270" s="75">
        <f t="shared" si="285"/>
        <v>0</v>
      </c>
      <c r="AB270" s="75">
        <f t="shared" si="286"/>
        <v>0</v>
      </c>
      <c r="AC270" s="75">
        <f t="shared" si="287"/>
        <v>0</v>
      </c>
      <c r="AD270" s="75">
        <f t="shared" si="288"/>
        <v>0</v>
      </c>
      <c r="AE270" s="75">
        <f t="shared" si="289"/>
        <v>0</v>
      </c>
      <c r="AF270" s="75">
        <f t="shared" ref="AF270:AG270" si="301">IF(V$3="Yes",V270*V$4,0)</f>
        <v>0</v>
      </c>
      <c r="AG270" s="76">
        <f t="shared" si="301"/>
        <v>0</v>
      </c>
      <c r="AH270" s="77">
        <f t="shared" si="291"/>
        <v>0</v>
      </c>
      <c r="AI270" s="78">
        <f t="shared" si="292"/>
        <v>0</v>
      </c>
      <c r="AJ270" s="73">
        <f t="shared" si="293"/>
        <v>-2.5808519161017363</v>
      </c>
    </row>
    <row r="271" spans="1:36" ht="15" x14ac:dyDescent="0.25">
      <c r="A271" s="38" t="s">
        <v>468</v>
      </c>
      <c r="B271" s="62" t="s">
        <v>70</v>
      </c>
      <c r="C271" s="62" t="s">
        <v>186</v>
      </c>
      <c r="D271" s="62"/>
      <c r="E271" s="63">
        <v>84</v>
      </c>
      <c r="F271" s="62">
        <v>22.25</v>
      </c>
      <c r="G271" s="64">
        <f t="shared" si="274"/>
        <v>0.17087211436144206</v>
      </c>
      <c r="H271" s="62">
        <v>22.1</v>
      </c>
      <c r="I271" s="64">
        <f t="shared" si="275"/>
        <v>-0.82909323071165419</v>
      </c>
      <c r="J271" s="62">
        <v>44.35</v>
      </c>
      <c r="K271" s="64">
        <f t="shared" si="276"/>
        <v>-0.45676001613633482</v>
      </c>
      <c r="L271" s="62">
        <v>8.6999999999999993</v>
      </c>
      <c r="M271" s="64">
        <f t="shared" si="277"/>
        <v>-0.53217760232763467</v>
      </c>
      <c r="N271" s="62">
        <v>157</v>
      </c>
      <c r="O271" s="64">
        <f t="shared" si="278"/>
        <v>-0.27994787396712478</v>
      </c>
      <c r="P271" s="62">
        <v>52.5</v>
      </c>
      <c r="Q271" s="64">
        <f t="shared" si="279"/>
        <v>-0.5044123435399841</v>
      </c>
      <c r="R271" s="62">
        <v>37.5</v>
      </c>
      <c r="S271" s="64">
        <f t="shared" si="280"/>
        <v>-0.70212897316844736</v>
      </c>
      <c r="T271" s="62">
        <v>21.55</v>
      </c>
      <c r="U271" s="64">
        <f t="shared" si="281"/>
        <v>-0.73599841847814107</v>
      </c>
      <c r="V271" s="97">
        <v>0.14171974522292993</v>
      </c>
      <c r="W271" s="62">
        <v>15.425000000000001</v>
      </c>
      <c r="X271" s="74">
        <f t="shared" si="282"/>
        <v>0</v>
      </c>
      <c r="Y271" s="75">
        <f t="shared" si="283"/>
        <v>0</v>
      </c>
      <c r="Z271" s="75">
        <f t="shared" si="284"/>
        <v>0</v>
      </c>
      <c r="AA271" s="75">
        <f t="shared" si="285"/>
        <v>0</v>
      </c>
      <c r="AB271" s="75">
        <f t="shared" si="286"/>
        <v>0</v>
      </c>
      <c r="AC271" s="75">
        <f t="shared" si="287"/>
        <v>0</v>
      </c>
      <c r="AD271" s="75">
        <f t="shared" si="288"/>
        <v>0</v>
      </c>
      <c r="AE271" s="75">
        <f t="shared" si="289"/>
        <v>0</v>
      </c>
      <c r="AF271" s="75">
        <f t="shared" ref="AF271:AG271" si="302">IF(V$3="Yes",V271*V$4,0)</f>
        <v>0</v>
      </c>
      <c r="AG271" s="76">
        <f t="shared" si="302"/>
        <v>0</v>
      </c>
      <c r="AH271" s="77">
        <f t="shared" si="291"/>
        <v>0</v>
      </c>
      <c r="AI271" s="78">
        <f t="shared" si="292"/>
        <v>0</v>
      </c>
      <c r="AJ271" s="73">
        <f t="shared" si="293"/>
        <v>-2.5923643264791791</v>
      </c>
    </row>
    <row r="272" spans="1:36" ht="15" x14ac:dyDescent="0.25">
      <c r="A272" s="38" t="s">
        <v>471</v>
      </c>
      <c r="B272" s="62" t="s">
        <v>58</v>
      </c>
      <c r="C272" s="62" t="s">
        <v>186</v>
      </c>
      <c r="D272" s="62"/>
      <c r="E272" s="63">
        <v>84</v>
      </c>
      <c r="F272" s="62">
        <v>19.149999999999999</v>
      </c>
      <c r="G272" s="64">
        <f t="shared" si="274"/>
        <v>-0.12219939201570119</v>
      </c>
      <c r="H272" s="62">
        <v>23.25</v>
      </c>
      <c r="I272" s="64">
        <f t="shared" si="275"/>
        <v>-0.74752785641676223</v>
      </c>
      <c r="J272" s="62">
        <v>42.349999999999994</v>
      </c>
      <c r="K272" s="64">
        <f t="shared" si="276"/>
        <v>-0.5491958741701789</v>
      </c>
      <c r="L272" s="62">
        <v>6.55</v>
      </c>
      <c r="M272" s="64">
        <f t="shared" si="277"/>
        <v>-0.73766856626724675</v>
      </c>
      <c r="N272" s="62">
        <v>182.7</v>
      </c>
      <c r="O272" s="64">
        <f t="shared" si="278"/>
        <v>0.19312642386993076</v>
      </c>
      <c r="P272" s="62">
        <v>71.25</v>
      </c>
      <c r="Q272" s="64">
        <f t="shared" si="279"/>
        <v>-0.19305447898748673</v>
      </c>
      <c r="R272" s="62">
        <v>23</v>
      </c>
      <c r="S272" s="64">
        <f t="shared" si="280"/>
        <v>-1.0354140887424268</v>
      </c>
      <c r="T272" s="62">
        <v>31.65</v>
      </c>
      <c r="U272" s="64">
        <f t="shared" si="281"/>
        <v>-0.25188848482998738</v>
      </c>
      <c r="V272" s="97">
        <v>0.10481663929939791</v>
      </c>
      <c r="W272" s="62">
        <v>15.175000000000001</v>
      </c>
      <c r="X272" s="74">
        <f t="shared" si="282"/>
        <v>0</v>
      </c>
      <c r="Y272" s="75">
        <f t="shared" si="283"/>
        <v>0</v>
      </c>
      <c r="Z272" s="75">
        <f t="shared" si="284"/>
        <v>0</v>
      </c>
      <c r="AA272" s="75">
        <f t="shared" si="285"/>
        <v>0</v>
      </c>
      <c r="AB272" s="75">
        <f t="shared" si="286"/>
        <v>0</v>
      </c>
      <c r="AC272" s="75">
        <f t="shared" si="287"/>
        <v>0</v>
      </c>
      <c r="AD272" s="75">
        <f t="shared" si="288"/>
        <v>0</v>
      </c>
      <c r="AE272" s="75">
        <f t="shared" si="289"/>
        <v>0</v>
      </c>
      <c r="AF272" s="75">
        <f t="shared" ref="AF272:AG272" si="303">IF(V$3="Yes",V272*V$4,0)</f>
        <v>0</v>
      </c>
      <c r="AG272" s="76">
        <f t="shared" si="303"/>
        <v>0</v>
      </c>
      <c r="AH272" s="77">
        <f t="shared" si="291"/>
        <v>0</v>
      </c>
      <c r="AI272" s="78">
        <f t="shared" si="292"/>
        <v>0</v>
      </c>
      <c r="AJ272" s="73">
        <f t="shared" si="293"/>
        <v>-2.6058778976149966</v>
      </c>
    </row>
    <row r="273" spans="1:36" ht="15" x14ac:dyDescent="0.25">
      <c r="A273" s="38" t="s">
        <v>470</v>
      </c>
      <c r="B273" s="62" t="s">
        <v>81</v>
      </c>
      <c r="C273" s="62" t="s">
        <v>179</v>
      </c>
      <c r="D273" s="62"/>
      <c r="E273" s="63">
        <v>84</v>
      </c>
      <c r="F273" s="62">
        <v>17.2</v>
      </c>
      <c r="G273" s="64">
        <f t="shared" si="274"/>
        <v>-0.30655082344648488</v>
      </c>
      <c r="H273" s="62">
        <v>21.9</v>
      </c>
      <c r="I273" s="64">
        <f t="shared" si="275"/>
        <v>-0.84327851319772273</v>
      </c>
      <c r="J273" s="62">
        <v>39.1</v>
      </c>
      <c r="K273" s="64">
        <f t="shared" si="276"/>
        <v>-0.6994041434751761</v>
      </c>
      <c r="L273" s="62">
        <v>5.7</v>
      </c>
      <c r="M273" s="64">
        <f t="shared" si="277"/>
        <v>-0.818909179917791</v>
      </c>
      <c r="N273" s="62">
        <v>129.19999999999999</v>
      </c>
      <c r="O273" s="64">
        <f t="shared" si="278"/>
        <v>-0.79167804828113841</v>
      </c>
      <c r="P273" s="62">
        <v>115.2</v>
      </c>
      <c r="Q273" s="64">
        <f t="shared" si="279"/>
        <v>0.53676835552356705</v>
      </c>
      <c r="R273" s="62">
        <v>57.6</v>
      </c>
      <c r="S273" s="64">
        <f t="shared" si="280"/>
        <v>-0.24012684744175858</v>
      </c>
      <c r="T273" s="62">
        <v>16.5</v>
      </c>
      <c r="U273" s="64">
        <f t="shared" si="281"/>
        <v>-0.97805338530221808</v>
      </c>
      <c r="V273" s="97">
        <v>0.13312693498452013</v>
      </c>
      <c r="W273" s="62">
        <v>12.75</v>
      </c>
      <c r="X273" s="74">
        <f t="shared" si="282"/>
        <v>0</v>
      </c>
      <c r="Y273" s="75">
        <f t="shared" si="283"/>
        <v>0</v>
      </c>
      <c r="Z273" s="75">
        <f t="shared" si="284"/>
        <v>0</v>
      </c>
      <c r="AA273" s="75">
        <f t="shared" si="285"/>
        <v>0</v>
      </c>
      <c r="AB273" s="75">
        <f t="shared" si="286"/>
        <v>0</v>
      </c>
      <c r="AC273" s="75">
        <f t="shared" si="287"/>
        <v>0</v>
      </c>
      <c r="AD273" s="75">
        <f t="shared" si="288"/>
        <v>0</v>
      </c>
      <c r="AE273" s="75">
        <f t="shared" si="289"/>
        <v>0</v>
      </c>
      <c r="AF273" s="75">
        <f t="shared" ref="AF273:AG273" si="304">IF(V$3="Yes",V273*V$4,0)</f>
        <v>0</v>
      </c>
      <c r="AG273" s="76">
        <f t="shared" si="304"/>
        <v>0</v>
      </c>
      <c r="AH273" s="77">
        <f t="shared" si="291"/>
        <v>0</v>
      </c>
      <c r="AI273" s="78">
        <f t="shared" si="292"/>
        <v>0</v>
      </c>
      <c r="AJ273" s="73">
        <f t="shared" si="293"/>
        <v>-2.6059852079059369</v>
      </c>
    </row>
    <row r="274" spans="1:36" ht="15" x14ac:dyDescent="0.25">
      <c r="A274" s="38" t="s">
        <v>462</v>
      </c>
      <c r="B274" s="62" t="s">
        <v>37</v>
      </c>
      <c r="C274" s="62" t="s">
        <v>203</v>
      </c>
      <c r="D274" s="62"/>
      <c r="E274" s="63">
        <v>84</v>
      </c>
      <c r="F274" s="62">
        <v>15.3</v>
      </c>
      <c r="G274" s="64">
        <f t="shared" si="274"/>
        <v>-0.48617529509699209</v>
      </c>
      <c r="H274" s="62">
        <v>31.7</v>
      </c>
      <c r="I274" s="64">
        <f t="shared" si="275"/>
        <v>-0.1481996713803814</v>
      </c>
      <c r="J274" s="62">
        <v>46.95</v>
      </c>
      <c r="K274" s="64">
        <f t="shared" si="276"/>
        <v>-0.33659340069233729</v>
      </c>
      <c r="L274" s="62">
        <v>12.8</v>
      </c>
      <c r="M274" s="64">
        <f t="shared" si="277"/>
        <v>-0.14031111295442061</v>
      </c>
      <c r="N274" s="62">
        <v>136.39999999999998</v>
      </c>
      <c r="O274" s="64">
        <f t="shared" si="278"/>
        <v>-0.65914361464585469</v>
      </c>
      <c r="P274" s="62">
        <v>62.55</v>
      </c>
      <c r="Q274" s="64">
        <f t="shared" si="279"/>
        <v>-0.33752452813984546</v>
      </c>
      <c r="R274" s="62">
        <v>29</v>
      </c>
      <c r="S274" s="64">
        <f t="shared" si="280"/>
        <v>-0.89750300643595271</v>
      </c>
      <c r="T274" s="62">
        <v>23.45</v>
      </c>
      <c r="U274" s="64">
        <f t="shared" si="281"/>
        <v>-0.64492823294036972</v>
      </c>
      <c r="V274" s="97">
        <v>0.11217008797653961</v>
      </c>
      <c r="W274" s="62">
        <v>16.2</v>
      </c>
      <c r="X274" s="74">
        <f t="shared" si="282"/>
        <v>0</v>
      </c>
      <c r="Y274" s="75">
        <f t="shared" si="283"/>
        <v>0</v>
      </c>
      <c r="Z274" s="75">
        <f t="shared" si="284"/>
        <v>0</v>
      </c>
      <c r="AA274" s="75">
        <f t="shared" si="285"/>
        <v>0</v>
      </c>
      <c r="AB274" s="75">
        <f t="shared" si="286"/>
        <v>0</v>
      </c>
      <c r="AC274" s="75">
        <f t="shared" si="287"/>
        <v>0</v>
      </c>
      <c r="AD274" s="75">
        <f t="shared" si="288"/>
        <v>0</v>
      </c>
      <c r="AE274" s="75">
        <f t="shared" si="289"/>
        <v>0</v>
      </c>
      <c r="AF274" s="75">
        <f t="shared" ref="AF274:AG274" si="305">IF(V$3="Yes",V274*V$4,0)</f>
        <v>0</v>
      </c>
      <c r="AG274" s="76">
        <f t="shared" si="305"/>
        <v>0</v>
      </c>
      <c r="AH274" s="77">
        <f t="shared" si="291"/>
        <v>0</v>
      </c>
      <c r="AI274" s="78">
        <f t="shared" si="292"/>
        <v>0</v>
      </c>
      <c r="AJ274" s="73">
        <f t="shared" si="293"/>
        <v>-2.6080031160010089</v>
      </c>
    </row>
    <row r="275" spans="1:36" ht="15" x14ac:dyDescent="0.25">
      <c r="A275" s="38" t="s">
        <v>563</v>
      </c>
      <c r="B275" s="62" t="s">
        <v>66</v>
      </c>
      <c r="C275" s="62" t="s">
        <v>153</v>
      </c>
      <c r="D275" s="62"/>
      <c r="E275" s="63">
        <v>84</v>
      </c>
      <c r="F275" s="64">
        <v>21.8</v>
      </c>
      <c r="G275" s="64">
        <f t="shared" si="274"/>
        <v>0.12832947633895361</v>
      </c>
      <c r="H275" s="64">
        <v>17.100000000000001</v>
      </c>
      <c r="I275" s="64">
        <f t="shared" si="275"/>
        <v>-1.1837252928633588</v>
      </c>
      <c r="J275" s="64">
        <v>38.9</v>
      </c>
      <c r="K275" s="64">
        <f t="shared" si="276"/>
        <v>-0.70864772927856057</v>
      </c>
      <c r="L275" s="64">
        <v>7</v>
      </c>
      <c r="M275" s="64">
        <f t="shared" si="277"/>
        <v>-0.69465882962872327</v>
      </c>
      <c r="N275" s="64">
        <v>164.1</v>
      </c>
      <c r="O275" s="64">
        <f t="shared" si="278"/>
        <v>-0.14925419635455281</v>
      </c>
      <c r="P275" s="64">
        <v>57.8</v>
      </c>
      <c r="Q275" s="64">
        <f t="shared" si="279"/>
        <v>-0.41640185382647821</v>
      </c>
      <c r="R275" s="64">
        <v>52.9</v>
      </c>
      <c r="S275" s="64">
        <f t="shared" si="280"/>
        <v>-0.3481571952484967</v>
      </c>
      <c r="T275" s="64">
        <v>25.4</v>
      </c>
      <c r="U275" s="64">
        <f t="shared" si="281"/>
        <v>-0.55146146357265691</v>
      </c>
      <c r="V275" s="97">
        <v>0.13284582571602682</v>
      </c>
      <c r="W275" s="66">
        <v>15.1</v>
      </c>
      <c r="X275" s="74">
        <f t="shared" si="282"/>
        <v>0</v>
      </c>
      <c r="Y275" s="75">
        <f t="shared" si="283"/>
        <v>0</v>
      </c>
      <c r="Z275" s="75">
        <f t="shared" si="284"/>
        <v>0</v>
      </c>
      <c r="AA275" s="75">
        <f t="shared" si="285"/>
        <v>0</v>
      </c>
      <c r="AB275" s="75">
        <f t="shared" si="286"/>
        <v>0</v>
      </c>
      <c r="AC275" s="75">
        <f t="shared" si="287"/>
        <v>0</v>
      </c>
      <c r="AD275" s="75">
        <f t="shared" si="288"/>
        <v>0</v>
      </c>
      <c r="AE275" s="75">
        <f t="shared" si="289"/>
        <v>0</v>
      </c>
      <c r="AF275" s="75">
        <f t="shared" ref="AF275:AG275" si="306">IF(V$3="Yes",V275*V$4,0)</f>
        <v>0</v>
      </c>
      <c r="AG275" s="76">
        <f t="shared" si="306"/>
        <v>0</v>
      </c>
      <c r="AH275" s="77">
        <f t="shared" si="291"/>
        <v>0</v>
      </c>
      <c r="AI275" s="78">
        <f t="shared" si="292"/>
        <v>0</v>
      </c>
      <c r="AJ275" s="73">
        <f t="shared" si="293"/>
        <v>-2.6440449220041358</v>
      </c>
    </row>
    <row r="276" spans="1:36" ht="15" x14ac:dyDescent="0.25">
      <c r="A276" s="38" t="s">
        <v>413</v>
      </c>
      <c r="B276" s="62" t="s">
        <v>79</v>
      </c>
      <c r="C276" s="62" t="s">
        <v>181</v>
      </c>
      <c r="D276" s="62"/>
      <c r="E276" s="63">
        <v>84</v>
      </c>
      <c r="F276" s="62">
        <v>4</v>
      </c>
      <c r="G276" s="64">
        <f t="shared" si="274"/>
        <v>-1.5544682054394825</v>
      </c>
      <c r="H276" s="62">
        <v>16.3</v>
      </c>
      <c r="I276" s="64">
        <f t="shared" si="275"/>
        <v>-1.2404664228076316</v>
      </c>
      <c r="J276" s="62">
        <v>20.3</v>
      </c>
      <c r="K276" s="64">
        <f t="shared" si="276"/>
        <v>-1.5683012089933124</v>
      </c>
      <c r="L276" s="62">
        <v>0</v>
      </c>
      <c r="M276" s="64">
        <f t="shared" si="277"/>
        <v>-1.3636991773390883</v>
      </c>
      <c r="N276" s="62">
        <v>88.2</v>
      </c>
      <c r="O276" s="64">
        <f t="shared" si="278"/>
        <v>-1.5463880175931723</v>
      </c>
      <c r="P276" s="62">
        <v>137.19999999999999</v>
      </c>
      <c r="Q276" s="64">
        <f t="shared" si="279"/>
        <v>0.90209491659849739</v>
      </c>
      <c r="R276" s="62">
        <v>190.8</v>
      </c>
      <c r="S276" s="64">
        <f t="shared" si="280"/>
        <v>2.8214991797619704</v>
      </c>
      <c r="T276" s="62">
        <v>33.299999999999997</v>
      </c>
      <c r="U276" s="64">
        <f t="shared" si="281"/>
        <v>-0.17280121844192289</v>
      </c>
      <c r="V276" s="97">
        <v>4.5351473922902494E-2</v>
      </c>
      <c r="W276" s="62">
        <v>22</v>
      </c>
      <c r="X276" s="74">
        <f t="shared" si="282"/>
        <v>0</v>
      </c>
      <c r="Y276" s="75">
        <f t="shared" si="283"/>
        <v>0</v>
      </c>
      <c r="Z276" s="75">
        <f t="shared" si="284"/>
        <v>0</v>
      </c>
      <c r="AA276" s="75">
        <f t="shared" si="285"/>
        <v>0</v>
      </c>
      <c r="AB276" s="75">
        <f t="shared" si="286"/>
        <v>0</v>
      </c>
      <c r="AC276" s="75">
        <f t="shared" si="287"/>
        <v>0</v>
      </c>
      <c r="AD276" s="75">
        <f t="shared" si="288"/>
        <v>0</v>
      </c>
      <c r="AE276" s="75">
        <f t="shared" si="289"/>
        <v>0</v>
      </c>
      <c r="AF276" s="75">
        <f t="shared" ref="AF276:AG276" si="307">IF(V$3="Yes",V276*V$4,0)</f>
        <v>0</v>
      </c>
      <c r="AG276" s="76">
        <f t="shared" si="307"/>
        <v>0</v>
      </c>
      <c r="AH276" s="77">
        <f t="shared" si="291"/>
        <v>0</v>
      </c>
      <c r="AI276" s="78">
        <f t="shared" si="292"/>
        <v>0</v>
      </c>
      <c r="AJ276" s="73">
        <f t="shared" si="293"/>
        <v>-2.6456038747328106</v>
      </c>
    </row>
    <row r="277" spans="1:36" ht="15" x14ac:dyDescent="0.25">
      <c r="A277" s="38" t="s">
        <v>380</v>
      </c>
      <c r="B277" s="62" t="s">
        <v>74</v>
      </c>
      <c r="C277" s="62" t="s">
        <v>181</v>
      </c>
      <c r="D277" s="62"/>
      <c r="E277" s="63">
        <v>84</v>
      </c>
      <c r="F277" s="62">
        <v>8.4499999999999993</v>
      </c>
      <c r="G277" s="64">
        <f t="shared" si="274"/>
        <v>-1.1337687849948734</v>
      </c>
      <c r="H277" s="62">
        <v>20.450000000000003</v>
      </c>
      <c r="I277" s="64">
        <f t="shared" si="275"/>
        <v>-0.9461218112217169</v>
      </c>
      <c r="J277" s="62">
        <v>28.950000000000003</v>
      </c>
      <c r="K277" s="64">
        <f t="shared" si="276"/>
        <v>-1.1685161229969354</v>
      </c>
      <c r="L277" s="62">
        <v>0</v>
      </c>
      <c r="M277" s="64">
        <f t="shared" si="277"/>
        <v>-1.3636991773390883</v>
      </c>
      <c r="N277" s="62">
        <v>100.25</v>
      </c>
      <c r="O277" s="64">
        <f t="shared" si="278"/>
        <v>-1.3245769168563428</v>
      </c>
      <c r="P277" s="62">
        <v>103.85</v>
      </c>
      <c r="Q277" s="64">
        <f t="shared" si="279"/>
        <v>0.34829306151445494</v>
      </c>
      <c r="R277" s="62">
        <v>166.8</v>
      </c>
      <c r="S277" s="64">
        <f t="shared" si="280"/>
        <v>2.2698548505360736</v>
      </c>
      <c r="T277" s="62">
        <v>77.849999999999994</v>
      </c>
      <c r="U277" s="64">
        <f t="shared" si="281"/>
        <v>1.9625549740358248</v>
      </c>
      <c r="V277" s="97">
        <v>8.428927680798004E-2</v>
      </c>
      <c r="W277" s="62">
        <v>22.024999999999999</v>
      </c>
      <c r="X277" s="74">
        <f t="shared" si="282"/>
        <v>0</v>
      </c>
      <c r="Y277" s="75">
        <f t="shared" si="283"/>
        <v>0</v>
      </c>
      <c r="Z277" s="75">
        <f t="shared" si="284"/>
        <v>0</v>
      </c>
      <c r="AA277" s="75">
        <f t="shared" si="285"/>
        <v>0</v>
      </c>
      <c r="AB277" s="75">
        <f t="shared" si="286"/>
        <v>0</v>
      </c>
      <c r="AC277" s="75">
        <f t="shared" si="287"/>
        <v>0</v>
      </c>
      <c r="AD277" s="75">
        <f t="shared" si="288"/>
        <v>0</v>
      </c>
      <c r="AE277" s="75">
        <f t="shared" si="289"/>
        <v>0</v>
      </c>
      <c r="AF277" s="75">
        <f t="shared" ref="AF277:AG277" si="308">IF(V$3="Yes",V277*V$4,0)</f>
        <v>0</v>
      </c>
      <c r="AG277" s="76">
        <f t="shared" si="308"/>
        <v>0</v>
      </c>
      <c r="AH277" s="77">
        <f t="shared" si="291"/>
        <v>0</v>
      </c>
      <c r="AI277" s="78">
        <f t="shared" si="292"/>
        <v>0</v>
      </c>
      <c r="AJ277" s="73">
        <f t="shared" si="293"/>
        <v>-2.6615803657999422</v>
      </c>
    </row>
    <row r="278" spans="1:36" ht="15" x14ac:dyDescent="0.25">
      <c r="A278" s="38" t="s">
        <v>449</v>
      </c>
      <c r="B278" s="62" t="s">
        <v>63</v>
      </c>
      <c r="C278" s="62" t="s">
        <v>153</v>
      </c>
      <c r="D278" s="62"/>
      <c r="E278" s="63">
        <v>84</v>
      </c>
      <c r="F278" s="62">
        <v>17.649999999999999</v>
      </c>
      <c r="G278" s="64">
        <f t="shared" si="274"/>
        <v>-0.26400818542399646</v>
      </c>
      <c r="H278" s="62">
        <v>28.25</v>
      </c>
      <c r="I278" s="64">
        <f t="shared" si="275"/>
        <v>-0.39289579426505739</v>
      </c>
      <c r="J278" s="62">
        <v>45.9</v>
      </c>
      <c r="K278" s="64">
        <f t="shared" si="276"/>
        <v>-0.38512222616010577</v>
      </c>
      <c r="L278" s="62">
        <v>7</v>
      </c>
      <c r="M278" s="64">
        <f t="shared" si="277"/>
        <v>-0.69465882962872327</v>
      </c>
      <c r="N278" s="62">
        <v>145.30000000000001</v>
      </c>
      <c r="O278" s="64">
        <f t="shared" si="278"/>
        <v>-0.49531632862446096</v>
      </c>
      <c r="P278" s="62">
        <v>43.75</v>
      </c>
      <c r="Q278" s="64">
        <f t="shared" si="279"/>
        <v>-0.64971268033114948</v>
      </c>
      <c r="R278" s="62">
        <v>59.2</v>
      </c>
      <c r="S278" s="64">
        <f t="shared" si="280"/>
        <v>-0.20335055882669872</v>
      </c>
      <c r="T278" s="62">
        <v>22.45</v>
      </c>
      <c r="U278" s="64">
        <f t="shared" si="281"/>
        <v>-0.69285990953919674</v>
      </c>
      <c r="V278" s="97">
        <v>0.12147281486579489</v>
      </c>
      <c r="W278" s="62">
        <v>18</v>
      </c>
      <c r="X278" s="74">
        <f t="shared" si="282"/>
        <v>0</v>
      </c>
      <c r="Y278" s="75">
        <f t="shared" si="283"/>
        <v>0</v>
      </c>
      <c r="Z278" s="75">
        <f t="shared" si="284"/>
        <v>0</v>
      </c>
      <c r="AA278" s="75">
        <f t="shared" si="285"/>
        <v>0</v>
      </c>
      <c r="AB278" s="75">
        <f t="shared" si="286"/>
        <v>0</v>
      </c>
      <c r="AC278" s="75">
        <f t="shared" si="287"/>
        <v>0</v>
      </c>
      <c r="AD278" s="75">
        <f t="shared" si="288"/>
        <v>0</v>
      </c>
      <c r="AE278" s="75">
        <f t="shared" si="289"/>
        <v>0</v>
      </c>
      <c r="AF278" s="75">
        <f t="shared" ref="AF278:AG278" si="309">IF(V$3="Yes",V278*V$4,0)</f>
        <v>0</v>
      </c>
      <c r="AG278" s="76">
        <f t="shared" si="309"/>
        <v>0</v>
      </c>
      <c r="AH278" s="77">
        <f t="shared" si="291"/>
        <v>0</v>
      </c>
      <c r="AI278" s="78">
        <f t="shared" si="292"/>
        <v>0</v>
      </c>
      <c r="AJ278" s="73">
        <f t="shared" si="293"/>
        <v>-2.7105027546895735</v>
      </c>
    </row>
    <row r="279" spans="1:36" ht="15" x14ac:dyDescent="0.25">
      <c r="A279" s="38" t="s">
        <v>431</v>
      </c>
      <c r="B279" s="62" t="s">
        <v>30</v>
      </c>
      <c r="C279" s="62" t="s">
        <v>181</v>
      </c>
      <c r="D279" s="62"/>
      <c r="E279" s="63">
        <v>84</v>
      </c>
      <c r="F279" s="62">
        <v>3.95</v>
      </c>
      <c r="G279" s="64">
        <f t="shared" si="274"/>
        <v>-1.5591951652197589</v>
      </c>
      <c r="H279" s="62">
        <v>18.5</v>
      </c>
      <c r="I279" s="64">
        <f t="shared" si="275"/>
        <v>-1.0844283154608816</v>
      </c>
      <c r="J279" s="62">
        <v>22.4</v>
      </c>
      <c r="K279" s="64">
        <f t="shared" si="276"/>
        <v>-1.4712435580577756</v>
      </c>
      <c r="L279" s="62">
        <v>0</v>
      </c>
      <c r="M279" s="64">
        <f t="shared" si="277"/>
        <v>-1.3636991773390883</v>
      </c>
      <c r="N279" s="62">
        <v>110.2</v>
      </c>
      <c r="O279" s="64">
        <f t="shared" si="278"/>
        <v>-1.1414216925964711</v>
      </c>
      <c r="P279" s="62">
        <v>210.85</v>
      </c>
      <c r="Q279" s="64">
        <f t="shared" si="279"/>
        <v>2.1251086085607063</v>
      </c>
      <c r="R279" s="62">
        <v>107.05000000000001</v>
      </c>
      <c r="S279" s="64">
        <f t="shared" si="280"/>
        <v>0.89649032256743399</v>
      </c>
      <c r="T279" s="62">
        <v>148.75</v>
      </c>
      <c r="U279" s="64">
        <f t="shared" si="281"/>
        <v>5.3609108448926657</v>
      </c>
      <c r="V279" s="97">
        <v>3.5843920145190562E-2</v>
      </c>
      <c r="W279" s="62">
        <v>20.725000000000001</v>
      </c>
      <c r="X279" s="74">
        <f t="shared" si="282"/>
        <v>0</v>
      </c>
      <c r="Y279" s="75">
        <f t="shared" si="283"/>
        <v>0</v>
      </c>
      <c r="Z279" s="75">
        <f t="shared" si="284"/>
        <v>0</v>
      </c>
      <c r="AA279" s="75">
        <f t="shared" si="285"/>
        <v>0</v>
      </c>
      <c r="AB279" s="75">
        <f t="shared" si="286"/>
        <v>0</v>
      </c>
      <c r="AC279" s="75">
        <f t="shared" si="287"/>
        <v>0</v>
      </c>
      <c r="AD279" s="75">
        <f t="shared" si="288"/>
        <v>0</v>
      </c>
      <c r="AE279" s="75">
        <f t="shared" si="289"/>
        <v>0</v>
      </c>
      <c r="AF279" s="75">
        <f t="shared" ref="AF279:AG279" si="310">IF(V$3="Yes",V279*V$4,0)</f>
        <v>0</v>
      </c>
      <c r="AG279" s="76">
        <f t="shared" si="310"/>
        <v>0</v>
      </c>
      <c r="AH279" s="77">
        <f t="shared" si="291"/>
        <v>0</v>
      </c>
      <c r="AI279" s="78">
        <f t="shared" si="292"/>
        <v>0</v>
      </c>
      <c r="AJ279" s="73">
        <f t="shared" si="293"/>
        <v>-2.7215947468567583</v>
      </c>
    </row>
    <row r="280" spans="1:36" ht="15" x14ac:dyDescent="0.25">
      <c r="A280" s="38" t="s">
        <v>397</v>
      </c>
      <c r="B280" s="62" t="s">
        <v>19</v>
      </c>
      <c r="C280" s="62" t="s">
        <v>181</v>
      </c>
      <c r="D280" s="62"/>
      <c r="E280" s="63">
        <v>84</v>
      </c>
      <c r="F280" s="62">
        <v>5.0999999999999996</v>
      </c>
      <c r="G280" s="64">
        <f t="shared" si="274"/>
        <v>-1.4504750902733994</v>
      </c>
      <c r="H280" s="62">
        <v>22.6</v>
      </c>
      <c r="I280" s="64">
        <f t="shared" si="275"/>
        <v>-0.79363002449648357</v>
      </c>
      <c r="J280" s="62">
        <v>27.7</v>
      </c>
      <c r="K280" s="64">
        <f t="shared" si="276"/>
        <v>-1.2262885342680883</v>
      </c>
      <c r="L280" s="62">
        <v>0</v>
      </c>
      <c r="M280" s="64">
        <f t="shared" si="277"/>
        <v>-1.3636991773390883</v>
      </c>
      <c r="N280" s="62">
        <v>78.3</v>
      </c>
      <c r="O280" s="64">
        <f t="shared" si="278"/>
        <v>-1.7286228638416881</v>
      </c>
      <c r="P280" s="62">
        <v>118.7</v>
      </c>
      <c r="Q280" s="64">
        <f t="shared" si="279"/>
        <v>0.59488849024003332</v>
      </c>
      <c r="R280" s="62">
        <v>181</v>
      </c>
      <c r="S280" s="64">
        <f t="shared" si="280"/>
        <v>2.596244411994729</v>
      </c>
      <c r="T280" s="62">
        <v>37.299999999999997</v>
      </c>
      <c r="U280" s="64">
        <f t="shared" si="281"/>
        <v>1.8925487953385566E-2</v>
      </c>
      <c r="V280" s="97">
        <v>6.5134099616858232E-2</v>
      </c>
      <c r="W280" s="62">
        <v>19.75</v>
      </c>
      <c r="X280" s="74">
        <f t="shared" si="282"/>
        <v>0</v>
      </c>
      <c r="Y280" s="75">
        <f t="shared" si="283"/>
        <v>0</v>
      </c>
      <c r="Z280" s="75">
        <f t="shared" si="284"/>
        <v>0</v>
      </c>
      <c r="AA280" s="75">
        <f t="shared" si="285"/>
        <v>0</v>
      </c>
      <c r="AB280" s="75">
        <f t="shared" si="286"/>
        <v>0</v>
      </c>
      <c r="AC280" s="75">
        <f t="shared" si="287"/>
        <v>0</v>
      </c>
      <c r="AD280" s="75">
        <f t="shared" si="288"/>
        <v>0</v>
      </c>
      <c r="AE280" s="75">
        <f t="shared" si="289"/>
        <v>0</v>
      </c>
      <c r="AF280" s="75">
        <f t="shared" ref="AF280:AG280" si="311">IF(V$3="Yes",V280*V$4,0)</f>
        <v>0</v>
      </c>
      <c r="AG280" s="76">
        <f t="shared" si="311"/>
        <v>0</v>
      </c>
      <c r="AH280" s="77">
        <f t="shared" si="291"/>
        <v>0</v>
      </c>
      <c r="AI280" s="78">
        <f t="shared" si="292"/>
        <v>0</v>
      </c>
      <c r="AJ280" s="73">
        <f t="shared" si="293"/>
        <v>-2.7458249707006233</v>
      </c>
    </row>
    <row r="281" spans="1:36" ht="15" x14ac:dyDescent="0.25">
      <c r="A281" s="38" t="s">
        <v>408</v>
      </c>
      <c r="B281" s="62" t="s">
        <v>47</v>
      </c>
      <c r="C281" s="62" t="s">
        <v>181</v>
      </c>
      <c r="D281" s="62"/>
      <c r="E281" s="63">
        <v>84</v>
      </c>
      <c r="F281" s="62">
        <v>9.3000000000000007</v>
      </c>
      <c r="G281" s="64">
        <f t="shared" si="274"/>
        <v>-1.0534104687301729</v>
      </c>
      <c r="H281" s="62">
        <v>22.5</v>
      </c>
      <c r="I281" s="64">
        <f t="shared" si="275"/>
        <v>-0.800722665739518</v>
      </c>
      <c r="J281" s="62">
        <v>31.799999999999997</v>
      </c>
      <c r="K281" s="64">
        <f t="shared" si="276"/>
        <v>-1.0367950252987077</v>
      </c>
      <c r="L281" s="62">
        <v>4.75</v>
      </c>
      <c r="M281" s="64">
        <f t="shared" si="277"/>
        <v>-0.90970751282134055</v>
      </c>
      <c r="N281" s="62">
        <v>109.75</v>
      </c>
      <c r="O281" s="64">
        <f t="shared" si="278"/>
        <v>-1.1497050946986764</v>
      </c>
      <c r="P281" s="62">
        <v>70</v>
      </c>
      <c r="Q281" s="64">
        <f t="shared" si="279"/>
        <v>-0.21381166995765308</v>
      </c>
      <c r="R281" s="62">
        <v>138.69999999999999</v>
      </c>
      <c r="S281" s="64">
        <f t="shared" si="280"/>
        <v>1.6239712817340852</v>
      </c>
      <c r="T281" s="62">
        <v>24.5</v>
      </c>
      <c r="U281" s="64">
        <f t="shared" si="281"/>
        <v>-0.59459997251160113</v>
      </c>
      <c r="V281" s="97">
        <v>8.4738041002277914E-2</v>
      </c>
      <c r="W281" s="62">
        <v>20.774999999999999</v>
      </c>
      <c r="X281" s="74">
        <f t="shared" si="282"/>
        <v>0</v>
      </c>
      <c r="Y281" s="75">
        <f t="shared" si="283"/>
        <v>0</v>
      </c>
      <c r="Z281" s="75">
        <f t="shared" si="284"/>
        <v>0</v>
      </c>
      <c r="AA281" s="75">
        <f t="shared" si="285"/>
        <v>0</v>
      </c>
      <c r="AB281" s="75">
        <f t="shared" si="286"/>
        <v>0</v>
      </c>
      <c r="AC281" s="75">
        <f t="shared" si="287"/>
        <v>0</v>
      </c>
      <c r="AD281" s="75">
        <f t="shared" si="288"/>
        <v>0</v>
      </c>
      <c r="AE281" s="75">
        <f t="shared" si="289"/>
        <v>0</v>
      </c>
      <c r="AF281" s="75">
        <f t="shared" ref="AF281:AG281" si="312">IF(V$3="Yes",V281*V$4,0)</f>
        <v>0</v>
      </c>
      <c r="AG281" s="76">
        <f t="shared" si="312"/>
        <v>0</v>
      </c>
      <c r="AH281" s="77">
        <f t="shared" si="291"/>
        <v>0</v>
      </c>
      <c r="AI281" s="78">
        <f t="shared" si="292"/>
        <v>0</v>
      </c>
      <c r="AJ281" s="73">
        <f t="shared" si="293"/>
        <v>-2.8407138895460706</v>
      </c>
    </row>
    <row r="282" spans="1:36" ht="15" x14ac:dyDescent="0.25">
      <c r="A282" s="38" t="s">
        <v>480</v>
      </c>
      <c r="B282" s="62" t="s">
        <v>30</v>
      </c>
      <c r="C282" s="62" t="s">
        <v>153</v>
      </c>
      <c r="D282" s="62"/>
      <c r="E282" s="63">
        <v>84</v>
      </c>
      <c r="F282" s="62">
        <v>17.100000000000001</v>
      </c>
      <c r="G282" s="64">
        <f t="shared" si="274"/>
        <v>-0.31600474300703763</v>
      </c>
      <c r="H282" s="62">
        <v>19.600000000000001</v>
      </c>
      <c r="I282" s="64">
        <f t="shared" si="275"/>
        <v>-1.0064092617875067</v>
      </c>
      <c r="J282" s="62">
        <v>36.700000000000003</v>
      </c>
      <c r="K282" s="64">
        <f t="shared" si="276"/>
        <v>-0.81032717311578883</v>
      </c>
      <c r="L282" s="62">
        <v>3.5</v>
      </c>
      <c r="M282" s="64">
        <f t="shared" si="277"/>
        <v>-1.0291790034839059</v>
      </c>
      <c r="N282" s="62">
        <v>120.6</v>
      </c>
      <c r="O282" s="64">
        <f t="shared" si="278"/>
        <v>-0.94998306623439421</v>
      </c>
      <c r="P282" s="62">
        <v>152.30000000000001</v>
      </c>
      <c r="Q282" s="64">
        <f t="shared" si="279"/>
        <v>1.1528417835181091</v>
      </c>
      <c r="R282" s="62">
        <v>46.6</v>
      </c>
      <c r="S282" s="64">
        <f t="shared" si="280"/>
        <v>-0.49296383167029467</v>
      </c>
      <c r="T282" s="62">
        <v>18.899999999999999</v>
      </c>
      <c r="U282" s="64">
        <f t="shared" si="281"/>
        <v>-0.86301736146503305</v>
      </c>
      <c r="V282" s="97">
        <v>0.14179104477611942</v>
      </c>
      <c r="W282" s="62">
        <v>16</v>
      </c>
      <c r="X282" s="74">
        <f t="shared" si="282"/>
        <v>0</v>
      </c>
      <c r="Y282" s="75">
        <f t="shared" si="283"/>
        <v>0</v>
      </c>
      <c r="Z282" s="75">
        <f t="shared" si="284"/>
        <v>0</v>
      </c>
      <c r="AA282" s="75">
        <f t="shared" si="285"/>
        <v>0</v>
      </c>
      <c r="AB282" s="75">
        <f t="shared" si="286"/>
        <v>0</v>
      </c>
      <c r="AC282" s="75">
        <f t="shared" si="287"/>
        <v>0</v>
      </c>
      <c r="AD282" s="75">
        <f t="shared" si="288"/>
        <v>0</v>
      </c>
      <c r="AE282" s="75">
        <f t="shared" si="289"/>
        <v>0</v>
      </c>
      <c r="AF282" s="75">
        <f t="shared" ref="AF282:AG282" si="313">IF(V$3="Yes",V282*V$4,0)</f>
        <v>0</v>
      </c>
      <c r="AG282" s="76">
        <f t="shared" si="313"/>
        <v>0</v>
      </c>
      <c r="AH282" s="77">
        <f t="shared" si="291"/>
        <v>0</v>
      </c>
      <c r="AI282" s="78">
        <f t="shared" si="292"/>
        <v>0</v>
      </c>
      <c r="AJ282" s="73">
        <f t="shared" si="293"/>
        <v>-2.8422042924989066</v>
      </c>
    </row>
    <row r="283" spans="1:36" ht="15" x14ac:dyDescent="0.25">
      <c r="A283" s="38" t="s">
        <v>513</v>
      </c>
      <c r="B283" s="62" t="s">
        <v>47</v>
      </c>
      <c r="C283" s="62" t="s">
        <v>191</v>
      </c>
      <c r="D283" s="62"/>
      <c r="E283" s="63">
        <v>84</v>
      </c>
      <c r="F283" s="62">
        <v>14.8</v>
      </c>
      <c r="G283" s="64">
        <f t="shared" si="274"/>
        <v>-0.53344489289975727</v>
      </c>
      <c r="H283" s="62">
        <v>17.899999999999999</v>
      </c>
      <c r="I283" s="64">
        <f t="shared" si="275"/>
        <v>-1.1269841629190862</v>
      </c>
      <c r="J283" s="62">
        <v>32.700000000000003</v>
      </c>
      <c r="K283" s="64">
        <f t="shared" si="276"/>
        <v>-0.99519888918347732</v>
      </c>
      <c r="L283" s="62">
        <v>0</v>
      </c>
      <c r="M283" s="64">
        <f t="shared" si="277"/>
        <v>-1.3636991773390883</v>
      </c>
      <c r="N283" s="62">
        <v>115.3</v>
      </c>
      <c r="O283" s="64">
        <f t="shared" si="278"/>
        <v>-1.047543135438145</v>
      </c>
      <c r="P283" s="62">
        <v>223.7</v>
      </c>
      <c r="Q283" s="64">
        <f t="shared" si="279"/>
        <v>2.3384925317340182</v>
      </c>
      <c r="R283" s="62">
        <v>34.700000000000003</v>
      </c>
      <c r="S283" s="64">
        <f t="shared" si="280"/>
        <v>-0.76648747824480201</v>
      </c>
      <c r="T283" s="62">
        <v>136.19999999999999</v>
      </c>
      <c r="U283" s="64">
        <f t="shared" si="281"/>
        <v>4.7593683035773848</v>
      </c>
      <c r="V283" s="97">
        <v>0.12836079791847355</v>
      </c>
      <c r="W283" s="62">
        <v>12.5</v>
      </c>
      <c r="X283" s="74">
        <f t="shared" si="282"/>
        <v>0</v>
      </c>
      <c r="Y283" s="75">
        <f t="shared" si="283"/>
        <v>0</v>
      </c>
      <c r="Z283" s="75">
        <f t="shared" si="284"/>
        <v>0</v>
      </c>
      <c r="AA283" s="75">
        <f t="shared" si="285"/>
        <v>0</v>
      </c>
      <c r="AB283" s="75">
        <f t="shared" si="286"/>
        <v>0</v>
      </c>
      <c r="AC283" s="75">
        <f t="shared" si="287"/>
        <v>0</v>
      </c>
      <c r="AD283" s="75">
        <f t="shared" si="288"/>
        <v>0</v>
      </c>
      <c r="AE283" s="75">
        <f t="shared" si="289"/>
        <v>0</v>
      </c>
      <c r="AF283" s="75">
        <f t="shared" ref="AF283:AG283" si="314">IF(V$3="Yes",V283*V$4,0)</f>
        <v>0</v>
      </c>
      <c r="AG283" s="76">
        <f t="shared" si="314"/>
        <v>0</v>
      </c>
      <c r="AH283" s="77">
        <f t="shared" si="291"/>
        <v>0</v>
      </c>
      <c r="AI283" s="78">
        <f t="shared" si="292"/>
        <v>0</v>
      </c>
      <c r="AJ283" s="73">
        <f t="shared" si="293"/>
        <v>-2.8465812274796671</v>
      </c>
    </row>
    <row r="284" spans="1:36" ht="15" x14ac:dyDescent="0.25">
      <c r="A284" s="38" t="s">
        <v>444</v>
      </c>
      <c r="B284" s="62" t="s">
        <v>68</v>
      </c>
      <c r="C284" s="62" t="s">
        <v>153</v>
      </c>
      <c r="D284" s="62"/>
      <c r="E284" s="63">
        <v>84</v>
      </c>
      <c r="F284" s="62">
        <v>18.799999999999997</v>
      </c>
      <c r="G284" s="64">
        <f t="shared" si="274"/>
        <v>-0.15528811047763724</v>
      </c>
      <c r="H284" s="62">
        <v>22.549999999999997</v>
      </c>
      <c r="I284" s="64">
        <f t="shared" si="275"/>
        <v>-0.79717634511800117</v>
      </c>
      <c r="J284" s="62">
        <v>41.3</v>
      </c>
      <c r="K284" s="64">
        <f t="shared" si="276"/>
        <v>-0.5977246996379475</v>
      </c>
      <c r="L284" s="62">
        <v>5.05</v>
      </c>
      <c r="M284" s="64">
        <f t="shared" si="277"/>
        <v>-0.88103435506232508</v>
      </c>
      <c r="N284" s="62">
        <v>155.69999999999999</v>
      </c>
      <c r="O284" s="64">
        <f t="shared" si="278"/>
        <v>-0.30387770226238453</v>
      </c>
      <c r="P284" s="62">
        <v>39.1</v>
      </c>
      <c r="Q284" s="64">
        <f t="shared" si="279"/>
        <v>-0.72692943074016891</v>
      </c>
      <c r="R284" s="62">
        <v>69.8</v>
      </c>
      <c r="S284" s="64">
        <f t="shared" si="280"/>
        <v>4.0292353248072378E-2</v>
      </c>
      <c r="T284" s="62">
        <v>22.1</v>
      </c>
      <c r="U284" s="64">
        <f t="shared" si="281"/>
        <v>-0.70963599634878616</v>
      </c>
      <c r="V284" s="97">
        <v>0.12074502247912651</v>
      </c>
      <c r="W284" s="62">
        <v>16.850000000000001</v>
      </c>
      <c r="X284" s="74">
        <f t="shared" si="282"/>
        <v>0</v>
      </c>
      <c r="Y284" s="75">
        <f t="shared" si="283"/>
        <v>0</v>
      </c>
      <c r="Z284" s="75">
        <f t="shared" si="284"/>
        <v>0</v>
      </c>
      <c r="AA284" s="75">
        <f t="shared" si="285"/>
        <v>0</v>
      </c>
      <c r="AB284" s="75">
        <f t="shared" si="286"/>
        <v>0</v>
      </c>
      <c r="AC284" s="75">
        <f t="shared" si="287"/>
        <v>0</v>
      </c>
      <c r="AD284" s="75">
        <f t="shared" si="288"/>
        <v>0</v>
      </c>
      <c r="AE284" s="75">
        <f t="shared" si="289"/>
        <v>0</v>
      </c>
      <c r="AF284" s="75">
        <f t="shared" ref="AF284:AG284" si="315">IF(V$3="Yes",V284*V$4,0)</f>
        <v>0</v>
      </c>
      <c r="AG284" s="76">
        <f t="shared" si="315"/>
        <v>0</v>
      </c>
      <c r="AH284" s="77">
        <f t="shared" si="291"/>
        <v>0</v>
      </c>
      <c r="AI284" s="78">
        <f t="shared" si="292"/>
        <v>0</v>
      </c>
      <c r="AJ284" s="73">
        <f t="shared" si="293"/>
        <v>-2.8589821292172308</v>
      </c>
    </row>
    <row r="285" spans="1:36" ht="15" x14ac:dyDescent="0.25">
      <c r="A285" s="38" t="s">
        <v>434</v>
      </c>
      <c r="B285" s="62" t="s">
        <v>25</v>
      </c>
      <c r="C285" s="62" t="s">
        <v>181</v>
      </c>
      <c r="D285" s="62"/>
      <c r="E285" s="63">
        <v>84</v>
      </c>
      <c r="F285" s="62">
        <v>8.5500000000000007</v>
      </c>
      <c r="G285" s="64">
        <f t="shared" si="274"/>
        <v>-1.1243148654343202</v>
      </c>
      <c r="H285" s="62">
        <v>27.049999999999997</v>
      </c>
      <c r="I285" s="64">
        <f t="shared" si="275"/>
        <v>-0.47800748918146702</v>
      </c>
      <c r="J285" s="62">
        <v>35.65</v>
      </c>
      <c r="K285" s="64">
        <f t="shared" si="276"/>
        <v>-0.85885599858355732</v>
      </c>
      <c r="L285" s="62">
        <v>6.8999999999999995</v>
      </c>
      <c r="M285" s="64">
        <f t="shared" si="277"/>
        <v>-0.70421654888172847</v>
      </c>
      <c r="N285" s="62">
        <v>114.19999999999999</v>
      </c>
      <c r="O285" s="64">
        <f t="shared" si="278"/>
        <v>-1.0677914516879801</v>
      </c>
      <c r="P285" s="62">
        <v>46.95</v>
      </c>
      <c r="Q285" s="64">
        <f t="shared" si="279"/>
        <v>-0.5965742714475234</v>
      </c>
      <c r="R285" s="62">
        <v>127.7</v>
      </c>
      <c r="S285" s="64">
        <f t="shared" si="280"/>
        <v>1.3711342975055494</v>
      </c>
      <c r="T285" s="62">
        <v>55.1</v>
      </c>
      <c r="U285" s="64">
        <f t="shared" si="281"/>
        <v>0.87210933141250835</v>
      </c>
      <c r="V285" s="97">
        <v>7.4868651488616475E-2</v>
      </c>
      <c r="W285" s="62">
        <v>20.05</v>
      </c>
      <c r="X285" s="74">
        <f t="shared" si="282"/>
        <v>0</v>
      </c>
      <c r="Y285" s="75">
        <f t="shared" si="283"/>
        <v>0</v>
      </c>
      <c r="Z285" s="75">
        <f t="shared" si="284"/>
        <v>0</v>
      </c>
      <c r="AA285" s="75">
        <f t="shared" si="285"/>
        <v>0</v>
      </c>
      <c r="AB285" s="75">
        <f t="shared" si="286"/>
        <v>0</v>
      </c>
      <c r="AC285" s="75">
        <f t="shared" si="287"/>
        <v>0</v>
      </c>
      <c r="AD285" s="75">
        <f t="shared" si="288"/>
        <v>0</v>
      </c>
      <c r="AE285" s="75">
        <f t="shared" si="289"/>
        <v>0</v>
      </c>
      <c r="AF285" s="75">
        <f t="shared" ref="AF285:AG285" si="316">IF(V$3="Yes",V285*V$4,0)</f>
        <v>0</v>
      </c>
      <c r="AG285" s="76">
        <f t="shared" si="316"/>
        <v>0</v>
      </c>
      <c r="AH285" s="77">
        <f t="shared" si="291"/>
        <v>0</v>
      </c>
      <c r="AI285" s="78">
        <f t="shared" si="292"/>
        <v>0</v>
      </c>
      <c r="AJ285" s="73">
        <f t="shared" si="293"/>
        <v>-2.8600794731648778</v>
      </c>
    </row>
    <row r="286" spans="1:36" ht="15" x14ac:dyDescent="0.25">
      <c r="A286" s="38" t="s">
        <v>412</v>
      </c>
      <c r="B286" s="62" t="s">
        <v>77</v>
      </c>
      <c r="C286" s="62" t="s">
        <v>181</v>
      </c>
      <c r="D286" s="62"/>
      <c r="E286" s="63">
        <v>84</v>
      </c>
      <c r="F286" s="62">
        <v>6.8000000000000007</v>
      </c>
      <c r="G286" s="64">
        <f t="shared" si="274"/>
        <v>-1.289758457743998</v>
      </c>
      <c r="H286" s="62">
        <v>17.3</v>
      </c>
      <c r="I286" s="64">
        <f t="shared" si="275"/>
        <v>-1.1695400103772908</v>
      </c>
      <c r="J286" s="62">
        <v>24.1</v>
      </c>
      <c r="K286" s="64">
        <f t="shared" si="276"/>
        <v>-1.3926730787290078</v>
      </c>
      <c r="L286" s="62">
        <v>0</v>
      </c>
      <c r="M286" s="64">
        <f t="shared" si="277"/>
        <v>-1.3636991773390883</v>
      </c>
      <c r="N286" s="62">
        <v>109.35</v>
      </c>
      <c r="O286" s="64">
        <f t="shared" si="278"/>
        <v>-1.1570681187895253</v>
      </c>
      <c r="P286" s="62">
        <v>116.1</v>
      </c>
      <c r="Q286" s="64">
        <f t="shared" si="279"/>
        <v>0.55171353302208692</v>
      </c>
      <c r="R286" s="62">
        <v>158.69999999999999</v>
      </c>
      <c r="S286" s="64">
        <f t="shared" si="280"/>
        <v>2.0836748894223334</v>
      </c>
      <c r="T286" s="62">
        <v>37.049999999999997</v>
      </c>
      <c r="U286" s="64">
        <f t="shared" si="281"/>
        <v>6.9425688036790726E-3</v>
      </c>
      <c r="V286" s="97">
        <v>6.2185642432556025E-2</v>
      </c>
      <c r="W286" s="62">
        <v>21.45</v>
      </c>
      <c r="X286" s="74">
        <f t="shared" si="282"/>
        <v>0</v>
      </c>
      <c r="Y286" s="75">
        <f t="shared" si="283"/>
        <v>0</v>
      </c>
      <c r="Z286" s="75">
        <f t="shared" si="284"/>
        <v>0</v>
      </c>
      <c r="AA286" s="75">
        <f t="shared" si="285"/>
        <v>0</v>
      </c>
      <c r="AB286" s="75">
        <f t="shared" si="286"/>
        <v>0</v>
      </c>
      <c r="AC286" s="75">
        <f t="shared" si="287"/>
        <v>0</v>
      </c>
      <c r="AD286" s="75">
        <f t="shared" si="288"/>
        <v>0</v>
      </c>
      <c r="AE286" s="75">
        <f t="shared" si="289"/>
        <v>0</v>
      </c>
      <c r="AF286" s="75">
        <f t="shared" ref="AF286:AG286" si="317">IF(V$3="Yes",V286*V$4,0)</f>
        <v>0</v>
      </c>
      <c r="AG286" s="76">
        <f t="shared" si="317"/>
        <v>0</v>
      </c>
      <c r="AH286" s="77">
        <f t="shared" si="291"/>
        <v>0</v>
      </c>
      <c r="AI286" s="78">
        <f t="shared" si="292"/>
        <v>0</v>
      </c>
      <c r="AJ286" s="73">
        <f t="shared" si="293"/>
        <v>-2.8735619475582341</v>
      </c>
    </row>
    <row r="287" spans="1:36" ht="15" x14ac:dyDescent="0.25">
      <c r="A287" s="38" t="s">
        <v>521</v>
      </c>
      <c r="B287" s="62" t="s">
        <v>74</v>
      </c>
      <c r="C287" s="62" t="s">
        <v>183</v>
      </c>
      <c r="D287" s="62"/>
      <c r="E287" s="63">
        <v>84</v>
      </c>
      <c r="F287" s="62">
        <v>13.85</v>
      </c>
      <c r="G287" s="64">
        <f t="shared" si="274"/>
        <v>-0.62325712872501082</v>
      </c>
      <c r="H287" s="62">
        <v>19.899999999999999</v>
      </c>
      <c r="I287" s="64">
        <f t="shared" si="275"/>
        <v>-0.98513133805840458</v>
      </c>
      <c r="J287" s="62">
        <v>33.75</v>
      </c>
      <c r="K287" s="64">
        <f t="shared" si="276"/>
        <v>-0.9466700637157095</v>
      </c>
      <c r="L287" s="62">
        <v>9.1</v>
      </c>
      <c r="M287" s="64">
        <f t="shared" si="277"/>
        <v>-0.49394672531561379</v>
      </c>
      <c r="N287" s="62">
        <v>125.65</v>
      </c>
      <c r="O287" s="64">
        <f t="shared" si="278"/>
        <v>-0.85702488708742408</v>
      </c>
      <c r="P287" s="62">
        <v>132.89999999999998</v>
      </c>
      <c r="Q287" s="64">
        <f t="shared" si="279"/>
        <v>0.83069017966112424</v>
      </c>
      <c r="R287" s="62">
        <v>41.150000000000006</v>
      </c>
      <c r="S287" s="64">
        <f t="shared" si="280"/>
        <v>-0.61823306476534201</v>
      </c>
      <c r="T287" s="62">
        <v>11.899999999999999</v>
      </c>
      <c r="U287" s="64">
        <f t="shared" si="281"/>
        <v>-1.1985390976568229</v>
      </c>
      <c r="V287" s="97">
        <v>0.11022682053322722</v>
      </c>
      <c r="W287" s="62">
        <v>15.824999999999999</v>
      </c>
      <c r="X287" s="74">
        <f t="shared" si="282"/>
        <v>0</v>
      </c>
      <c r="Y287" s="75">
        <f t="shared" si="283"/>
        <v>0</v>
      </c>
      <c r="Z287" s="75">
        <f t="shared" si="284"/>
        <v>0</v>
      </c>
      <c r="AA287" s="75">
        <f t="shared" si="285"/>
        <v>0</v>
      </c>
      <c r="AB287" s="75">
        <f t="shared" si="286"/>
        <v>0</v>
      </c>
      <c r="AC287" s="75">
        <f t="shared" si="287"/>
        <v>0</v>
      </c>
      <c r="AD287" s="75">
        <f t="shared" si="288"/>
        <v>0</v>
      </c>
      <c r="AE287" s="75">
        <f t="shared" si="289"/>
        <v>0</v>
      </c>
      <c r="AF287" s="75">
        <f t="shared" ref="AF287:AG287" si="318">IF(V$3="Yes",V287*V$4,0)</f>
        <v>0</v>
      </c>
      <c r="AG287" s="76">
        <f t="shared" si="318"/>
        <v>0</v>
      </c>
      <c r="AH287" s="77">
        <f t="shared" si="291"/>
        <v>0</v>
      </c>
      <c r="AI287" s="78">
        <f t="shared" si="292"/>
        <v>0</v>
      </c>
      <c r="AJ287" s="73">
        <f t="shared" si="293"/>
        <v>-2.8798690611843116</v>
      </c>
    </row>
    <row r="288" spans="1:36" ht="15" x14ac:dyDescent="0.25">
      <c r="A288" s="38" t="s">
        <v>498</v>
      </c>
      <c r="B288" s="62" t="s">
        <v>51</v>
      </c>
      <c r="C288" s="62" t="s">
        <v>191</v>
      </c>
      <c r="D288" s="62"/>
      <c r="E288" s="63">
        <v>84</v>
      </c>
      <c r="F288" s="62">
        <v>16.799999999999997</v>
      </c>
      <c r="G288" s="64">
        <f t="shared" si="274"/>
        <v>-0.34436650168869748</v>
      </c>
      <c r="H288" s="62">
        <v>24.3</v>
      </c>
      <c r="I288" s="64">
        <f t="shared" si="275"/>
        <v>-0.67305512336490403</v>
      </c>
      <c r="J288" s="62">
        <v>41.05</v>
      </c>
      <c r="K288" s="64">
        <f t="shared" si="276"/>
        <v>-0.60927918189217767</v>
      </c>
      <c r="L288" s="62">
        <v>7.1</v>
      </c>
      <c r="M288" s="64">
        <f t="shared" si="277"/>
        <v>-0.68510111037571808</v>
      </c>
      <c r="N288" s="62">
        <v>136.80000000000001</v>
      </c>
      <c r="O288" s="64">
        <f t="shared" si="278"/>
        <v>-0.65178059055500448</v>
      </c>
      <c r="P288" s="62">
        <v>90.05</v>
      </c>
      <c r="Q288" s="64">
        <f t="shared" si="279"/>
        <v>0.11913367320381733</v>
      </c>
      <c r="R288" s="62">
        <v>41.95</v>
      </c>
      <c r="S288" s="64">
        <f t="shared" si="280"/>
        <v>-0.59984492045781213</v>
      </c>
      <c r="T288" s="62">
        <v>44.25</v>
      </c>
      <c r="U288" s="64">
        <f t="shared" si="281"/>
        <v>0.35205064031523409</v>
      </c>
      <c r="V288" s="97">
        <v>0.12280701754385961</v>
      </c>
      <c r="W288" s="62">
        <v>15.35</v>
      </c>
      <c r="X288" s="74">
        <f t="shared" si="282"/>
        <v>0</v>
      </c>
      <c r="Y288" s="75">
        <f t="shared" si="283"/>
        <v>0</v>
      </c>
      <c r="Z288" s="75">
        <f t="shared" si="284"/>
        <v>0</v>
      </c>
      <c r="AA288" s="75">
        <f t="shared" si="285"/>
        <v>0</v>
      </c>
      <c r="AB288" s="75">
        <f t="shared" si="286"/>
        <v>0</v>
      </c>
      <c r="AC288" s="75">
        <f t="shared" si="287"/>
        <v>0</v>
      </c>
      <c r="AD288" s="75">
        <f t="shared" si="288"/>
        <v>0</v>
      </c>
      <c r="AE288" s="75">
        <f t="shared" si="289"/>
        <v>0</v>
      </c>
      <c r="AF288" s="75">
        <f t="shared" ref="AF288:AG288" si="319">IF(V$3="Yes",V288*V$4,0)</f>
        <v>0</v>
      </c>
      <c r="AG288" s="76">
        <f t="shared" si="319"/>
        <v>0</v>
      </c>
      <c r="AH288" s="77">
        <f t="shared" si="291"/>
        <v>0</v>
      </c>
      <c r="AI288" s="78">
        <f t="shared" si="292"/>
        <v>0</v>
      </c>
      <c r="AJ288" s="73">
        <f t="shared" si="293"/>
        <v>-2.8898902097193613</v>
      </c>
    </row>
    <row r="289" spans="1:36" ht="15" x14ac:dyDescent="0.25">
      <c r="A289" s="38" t="s">
        <v>393</v>
      </c>
      <c r="B289" s="62" t="s">
        <v>66</v>
      </c>
      <c r="C289" s="62" t="s">
        <v>181</v>
      </c>
      <c r="D289" s="62"/>
      <c r="E289" s="63">
        <v>84</v>
      </c>
      <c r="F289" s="62">
        <v>10.399999999999999</v>
      </c>
      <c r="G289" s="64">
        <f t="shared" si="274"/>
        <v>-0.94941735356408996</v>
      </c>
      <c r="H289" s="62">
        <v>23.25</v>
      </c>
      <c r="I289" s="64">
        <f t="shared" si="275"/>
        <v>-0.74752785641676223</v>
      </c>
      <c r="J289" s="62">
        <v>33.6</v>
      </c>
      <c r="K289" s="64">
        <f t="shared" si="276"/>
        <v>-0.95360275306824749</v>
      </c>
      <c r="L289" s="62">
        <v>6.75</v>
      </c>
      <c r="M289" s="64">
        <f t="shared" si="277"/>
        <v>-0.71855312776123625</v>
      </c>
      <c r="N289" s="62">
        <v>156.44999999999999</v>
      </c>
      <c r="O289" s="64">
        <f t="shared" si="278"/>
        <v>-0.29007203209204235</v>
      </c>
      <c r="P289" s="62">
        <v>42.349999999999994</v>
      </c>
      <c r="Q289" s="64">
        <f t="shared" si="279"/>
        <v>-0.67296073421773595</v>
      </c>
      <c r="R289" s="62">
        <v>96.25</v>
      </c>
      <c r="S289" s="64">
        <f t="shared" si="280"/>
        <v>0.64825037441577993</v>
      </c>
      <c r="T289" s="62">
        <v>35.25</v>
      </c>
      <c r="U289" s="64">
        <f t="shared" si="281"/>
        <v>-7.9334449074209848E-2</v>
      </c>
      <c r="V289" s="97">
        <v>6.6474912112495996E-2</v>
      </c>
      <c r="W289" s="62">
        <v>19.024999999999999</v>
      </c>
      <c r="X289" s="74">
        <f t="shared" si="282"/>
        <v>0</v>
      </c>
      <c r="Y289" s="75">
        <f t="shared" si="283"/>
        <v>0</v>
      </c>
      <c r="Z289" s="75">
        <f t="shared" si="284"/>
        <v>0</v>
      </c>
      <c r="AA289" s="75">
        <f t="shared" si="285"/>
        <v>0</v>
      </c>
      <c r="AB289" s="75">
        <f t="shared" si="286"/>
        <v>0</v>
      </c>
      <c r="AC289" s="75">
        <f t="shared" si="287"/>
        <v>0</v>
      </c>
      <c r="AD289" s="75">
        <f t="shared" si="288"/>
        <v>0</v>
      </c>
      <c r="AE289" s="75">
        <f t="shared" si="289"/>
        <v>0</v>
      </c>
      <c r="AF289" s="75">
        <f t="shared" ref="AF289:AG289" si="320">IF(V$3="Yes",V289*V$4,0)</f>
        <v>0</v>
      </c>
      <c r="AG289" s="76">
        <f t="shared" si="320"/>
        <v>0</v>
      </c>
      <c r="AH289" s="77">
        <f t="shared" si="291"/>
        <v>0</v>
      </c>
      <c r="AI289" s="78">
        <f t="shared" si="292"/>
        <v>0</v>
      </c>
      <c r="AJ289" s="73">
        <f t="shared" si="293"/>
        <v>-2.894606741788424</v>
      </c>
    </row>
    <row r="290" spans="1:36" ht="15" x14ac:dyDescent="0.25">
      <c r="A290" s="38" t="s">
        <v>392</v>
      </c>
      <c r="B290" s="62" t="s">
        <v>16</v>
      </c>
      <c r="C290" s="62" t="s">
        <v>181</v>
      </c>
      <c r="D290" s="62"/>
      <c r="E290" s="63">
        <v>84</v>
      </c>
      <c r="F290" s="62">
        <v>6.55</v>
      </c>
      <c r="G290" s="64">
        <f t="shared" si="274"/>
        <v>-1.3133932566453808</v>
      </c>
      <c r="H290" s="62">
        <v>30.25</v>
      </c>
      <c r="I290" s="64">
        <f t="shared" si="275"/>
        <v>-0.25104296940437576</v>
      </c>
      <c r="J290" s="62">
        <v>36.700000000000003</v>
      </c>
      <c r="K290" s="64">
        <f t="shared" si="276"/>
        <v>-0.81032717311578883</v>
      </c>
      <c r="L290" s="62">
        <v>4.75</v>
      </c>
      <c r="M290" s="64">
        <f t="shared" si="277"/>
        <v>-0.90970751282134055</v>
      </c>
      <c r="N290" s="62">
        <v>105.94999999999999</v>
      </c>
      <c r="O290" s="64">
        <f t="shared" si="278"/>
        <v>-1.2196538235617431</v>
      </c>
      <c r="P290" s="62">
        <v>116.6</v>
      </c>
      <c r="Q290" s="64">
        <f t="shared" si="279"/>
        <v>0.5600164094101534</v>
      </c>
      <c r="R290" s="62">
        <v>91.65</v>
      </c>
      <c r="S290" s="64">
        <f t="shared" si="280"/>
        <v>0.54251854464748339</v>
      </c>
      <c r="T290" s="62">
        <v>113.75</v>
      </c>
      <c r="U290" s="64">
        <f t="shared" si="281"/>
        <v>3.6833021639337189</v>
      </c>
      <c r="V290" s="97">
        <v>6.1821613968853238E-2</v>
      </c>
      <c r="W290" s="62">
        <v>19.399999999999999</v>
      </c>
      <c r="X290" s="74">
        <f t="shared" si="282"/>
        <v>0</v>
      </c>
      <c r="Y290" s="75">
        <f t="shared" si="283"/>
        <v>0</v>
      </c>
      <c r="Z290" s="75">
        <f t="shared" si="284"/>
        <v>0</v>
      </c>
      <c r="AA290" s="75">
        <f t="shared" si="285"/>
        <v>0</v>
      </c>
      <c r="AB290" s="75">
        <f t="shared" si="286"/>
        <v>0</v>
      </c>
      <c r="AC290" s="75">
        <f t="shared" si="287"/>
        <v>0</v>
      </c>
      <c r="AD290" s="75">
        <f t="shared" si="288"/>
        <v>0</v>
      </c>
      <c r="AE290" s="75">
        <f t="shared" si="289"/>
        <v>0</v>
      </c>
      <c r="AF290" s="75">
        <f t="shared" ref="AF290:AG290" si="321">IF(V$3="Yes",V290*V$4,0)</f>
        <v>0</v>
      </c>
      <c r="AG290" s="76">
        <f t="shared" si="321"/>
        <v>0</v>
      </c>
      <c r="AH290" s="77">
        <f t="shared" si="291"/>
        <v>0</v>
      </c>
      <c r="AI290" s="78">
        <f t="shared" si="292"/>
        <v>0</v>
      </c>
      <c r="AJ290" s="73">
        <f t="shared" si="293"/>
        <v>-2.9238261807276391</v>
      </c>
    </row>
    <row r="291" spans="1:36" ht="15" x14ac:dyDescent="0.25">
      <c r="A291" s="38" t="s">
        <v>493</v>
      </c>
      <c r="B291" s="62" t="s">
        <v>61</v>
      </c>
      <c r="C291" s="62" t="s">
        <v>179</v>
      </c>
      <c r="D291" s="62"/>
      <c r="E291" s="63">
        <v>84</v>
      </c>
      <c r="F291" s="62">
        <v>19.75</v>
      </c>
      <c r="G291" s="64">
        <f t="shared" si="274"/>
        <v>-6.5475874652383151E-2</v>
      </c>
      <c r="H291" s="62">
        <v>22.25</v>
      </c>
      <c r="I291" s="64">
        <f t="shared" si="275"/>
        <v>-0.81845426884710326</v>
      </c>
      <c r="J291" s="62">
        <v>42.05</v>
      </c>
      <c r="K291" s="64">
        <f t="shared" si="276"/>
        <v>-0.56306125287525566</v>
      </c>
      <c r="L291" s="62">
        <v>10.149999999999999</v>
      </c>
      <c r="M291" s="64">
        <f t="shared" si="277"/>
        <v>-0.39359067315905916</v>
      </c>
      <c r="N291" s="62">
        <v>159.44999999999999</v>
      </c>
      <c r="O291" s="64">
        <f t="shared" si="278"/>
        <v>-0.23484935141067426</v>
      </c>
      <c r="P291" s="62">
        <v>47.55</v>
      </c>
      <c r="Q291" s="64">
        <f t="shared" si="279"/>
        <v>-0.58661081978184337</v>
      </c>
      <c r="R291" s="62">
        <v>27.4</v>
      </c>
      <c r="S291" s="64">
        <f t="shared" si="280"/>
        <v>-0.93427929505101248</v>
      </c>
      <c r="T291" s="62">
        <v>55.4</v>
      </c>
      <c r="U291" s="64">
        <f t="shared" si="281"/>
        <v>0.88648883439215653</v>
      </c>
      <c r="V291" s="97">
        <v>0.12386328002508624</v>
      </c>
      <c r="W291" s="62">
        <v>15.375</v>
      </c>
      <c r="X291" s="74">
        <f t="shared" si="282"/>
        <v>0</v>
      </c>
      <c r="Y291" s="75">
        <f t="shared" si="283"/>
        <v>0</v>
      </c>
      <c r="Z291" s="75">
        <f t="shared" si="284"/>
        <v>0</v>
      </c>
      <c r="AA291" s="75">
        <f t="shared" si="285"/>
        <v>0</v>
      </c>
      <c r="AB291" s="75">
        <f t="shared" si="286"/>
        <v>0</v>
      </c>
      <c r="AC291" s="75">
        <f t="shared" si="287"/>
        <v>0</v>
      </c>
      <c r="AD291" s="75">
        <f t="shared" si="288"/>
        <v>0</v>
      </c>
      <c r="AE291" s="75">
        <f t="shared" si="289"/>
        <v>0</v>
      </c>
      <c r="AF291" s="75">
        <f t="shared" ref="AF291:AG291" si="322">IF(V$3="Yes",V291*V$4,0)</f>
        <v>0</v>
      </c>
      <c r="AG291" s="76">
        <f t="shared" si="322"/>
        <v>0</v>
      </c>
      <c r="AH291" s="77">
        <f t="shared" si="291"/>
        <v>0</v>
      </c>
      <c r="AI291" s="78">
        <f t="shared" si="292"/>
        <v>0</v>
      </c>
      <c r="AJ291" s="73">
        <f t="shared" si="293"/>
        <v>-2.9270779261999342</v>
      </c>
    </row>
    <row r="292" spans="1:36" ht="15" x14ac:dyDescent="0.25">
      <c r="A292" s="38" t="s">
        <v>507</v>
      </c>
      <c r="B292" s="62" t="s">
        <v>37</v>
      </c>
      <c r="C292" s="62" t="s">
        <v>203</v>
      </c>
      <c r="D292" s="62"/>
      <c r="E292" s="63">
        <v>84</v>
      </c>
      <c r="F292" s="62">
        <v>14.25</v>
      </c>
      <c r="G292" s="64">
        <f t="shared" si="274"/>
        <v>-0.58544145048279872</v>
      </c>
      <c r="H292" s="62">
        <v>21.8</v>
      </c>
      <c r="I292" s="64">
        <f t="shared" si="275"/>
        <v>-0.85037115444075662</v>
      </c>
      <c r="J292" s="62">
        <v>36.049999999999997</v>
      </c>
      <c r="K292" s="64">
        <f t="shared" si="276"/>
        <v>-0.84036882697678872</v>
      </c>
      <c r="L292" s="62">
        <v>4.75</v>
      </c>
      <c r="M292" s="64">
        <f t="shared" si="277"/>
        <v>-0.90970751282134055</v>
      </c>
      <c r="N292" s="62">
        <v>136.14999999999998</v>
      </c>
      <c r="O292" s="64">
        <f t="shared" si="278"/>
        <v>-0.66374550470263538</v>
      </c>
      <c r="P292" s="62">
        <v>117.25</v>
      </c>
      <c r="Q292" s="64">
        <f t="shared" si="279"/>
        <v>0.57081014871463998</v>
      </c>
      <c r="R292" s="62">
        <v>54.2</v>
      </c>
      <c r="S292" s="64">
        <f t="shared" si="280"/>
        <v>-0.31827646074876059</v>
      </c>
      <c r="T292" s="62">
        <v>75.449999999999989</v>
      </c>
      <c r="U292" s="64">
        <f t="shared" si="281"/>
        <v>1.8475189501986398</v>
      </c>
      <c r="V292" s="97">
        <v>0.10466397355857512</v>
      </c>
      <c r="W292" s="62">
        <v>16.649999999999999</v>
      </c>
      <c r="X292" s="74">
        <f t="shared" si="282"/>
        <v>0</v>
      </c>
      <c r="Y292" s="75">
        <f t="shared" si="283"/>
        <v>0</v>
      </c>
      <c r="Z292" s="75">
        <f t="shared" si="284"/>
        <v>0</v>
      </c>
      <c r="AA292" s="75">
        <f t="shared" si="285"/>
        <v>0</v>
      </c>
      <c r="AB292" s="75">
        <f t="shared" si="286"/>
        <v>0</v>
      </c>
      <c r="AC292" s="75">
        <f t="shared" si="287"/>
        <v>0</v>
      </c>
      <c r="AD292" s="75">
        <f t="shared" si="288"/>
        <v>0</v>
      </c>
      <c r="AE292" s="75">
        <f t="shared" si="289"/>
        <v>0</v>
      </c>
      <c r="AF292" s="75">
        <f t="shared" ref="AF292:AG292" si="323">IF(V$3="Yes",V292*V$4,0)</f>
        <v>0</v>
      </c>
      <c r="AG292" s="76">
        <f t="shared" si="323"/>
        <v>0</v>
      </c>
      <c r="AH292" s="77">
        <f t="shared" si="291"/>
        <v>0</v>
      </c>
      <c r="AI292" s="78">
        <f t="shared" si="292"/>
        <v>0</v>
      </c>
      <c r="AJ292" s="73">
        <f t="shared" si="293"/>
        <v>-2.9315001996086534</v>
      </c>
    </row>
    <row r="293" spans="1:36" ht="15" x14ac:dyDescent="0.25">
      <c r="A293" s="38" t="s">
        <v>419</v>
      </c>
      <c r="B293" s="62" t="s">
        <v>63</v>
      </c>
      <c r="C293" s="62" t="s">
        <v>181</v>
      </c>
      <c r="D293" s="62"/>
      <c r="E293" s="63">
        <v>84</v>
      </c>
      <c r="F293" s="62">
        <v>6</v>
      </c>
      <c r="G293" s="64">
        <f t="shared" si="274"/>
        <v>-1.3653898142284222</v>
      </c>
      <c r="H293" s="62">
        <v>24.9</v>
      </c>
      <c r="I293" s="64">
        <f t="shared" si="275"/>
        <v>-0.63049927590669985</v>
      </c>
      <c r="J293" s="62">
        <v>30.9</v>
      </c>
      <c r="K293" s="64">
        <f t="shared" si="276"/>
        <v>-1.0783911614139376</v>
      </c>
      <c r="L293" s="62">
        <v>6.8000000000000007</v>
      </c>
      <c r="M293" s="64">
        <f t="shared" si="277"/>
        <v>-0.71377426813473366</v>
      </c>
      <c r="N293" s="62">
        <v>102.75</v>
      </c>
      <c r="O293" s="64">
        <f t="shared" si="278"/>
        <v>-1.2785580162885359</v>
      </c>
      <c r="P293" s="62">
        <v>38.799999999999997</v>
      </c>
      <c r="Q293" s="64">
        <f t="shared" si="279"/>
        <v>-0.73191115657300887</v>
      </c>
      <c r="R293" s="62">
        <v>160.69999999999999</v>
      </c>
      <c r="S293" s="64">
        <f t="shared" si="280"/>
        <v>2.1296452501911576</v>
      </c>
      <c r="T293" s="62">
        <v>33.1</v>
      </c>
      <c r="U293" s="64">
        <f t="shared" si="281"/>
        <v>-0.182387553761688</v>
      </c>
      <c r="V293" s="97">
        <v>5.8394160583941604E-2</v>
      </c>
      <c r="W293" s="62">
        <v>22.3</v>
      </c>
      <c r="X293" s="74">
        <f t="shared" si="282"/>
        <v>0</v>
      </c>
      <c r="Y293" s="75">
        <f t="shared" si="283"/>
        <v>0</v>
      </c>
      <c r="Z293" s="75">
        <f t="shared" si="284"/>
        <v>0</v>
      </c>
      <c r="AA293" s="75">
        <f t="shared" si="285"/>
        <v>0</v>
      </c>
      <c r="AB293" s="75">
        <f t="shared" si="286"/>
        <v>0</v>
      </c>
      <c r="AC293" s="75">
        <f t="shared" si="287"/>
        <v>0</v>
      </c>
      <c r="AD293" s="75">
        <f t="shared" si="288"/>
        <v>0</v>
      </c>
      <c r="AE293" s="75">
        <f t="shared" si="289"/>
        <v>0</v>
      </c>
      <c r="AF293" s="75">
        <f t="shared" ref="AF293:AG293" si="324">IF(V$3="Yes",V293*V$4,0)</f>
        <v>0</v>
      </c>
      <c r="AG293" s="76">
        <f t="shared" si="324"/>
        <v>0</v>
      </c>
      <c r="AH293" s="77">
        <f t="shared" si="291"/>
        <v>0</v>
      </c>
      <c r="AI293" s="78">
        <f t="shared" si="292"/>
        <v>0</v>
      </c>
      <c r="AJ293" s="73">
        <f t="shared" si="293"/>
        <v>-2.9381770985383735</v>
      </c>
    </row>
    <row r="294" spans="1:36" ht="15" x14ac:dyDescent="0.25">
      <c r="A294" s="38" t="s">
        <v>564</v>
      </c>
      <c r="B294" s="62" t="s">
        <v>32</v>
      </c>
      <c r="C294" s="62" t="s">
        <v>191</v>
      </c>
      <c r="D294" s="62"/>
      <c r="E294" s="63">
        <v>84</v>
      </c>
      <c r="F294" s="64">
        <v>17.7</v>
      </c>
      <c r="G294" s="64">
        <f t="shared" si="274"/>
        <v>-0.25928122564371991</v>
      </c>
      <c r="H294" s="64">
        <v>18.100000000000001</v>
      </c>
      <c r="I294" s="64">
        <f t="shared" si="275"/>
        <v>-1.112798880433018</v>
      </c>
      <c r="J294" s="64">
        <v>35.9</v>
      </c>
      <c r="K294" s="64">
        <f t="shared" si="276"/>
        <v>-0.84730151632932704</v>
      </c>
      <c r="L294" s="64">
        <v>2.7</v>
      </c>
      <c r="M294" s="64">
        <f t="shared" si="277"/>
        <v>-1.1056407575079474</v>
      </c>
      <c r="N294" s="64">
        <v>157.30000000000001</v>
      </c>
      <c r="O294" s="64">
        <f t="shared" si="278"/>
        <v>-0.2744256058989874</v>
      </c>
      <c r="P294" s="64">
        <v>143.9</v>
      </c>
      <c r="Q294" s="64">
        <f t="shared" si="279"/>
        <v>1.0133534601985899</v>
      </c>
      <c r="R294" s="64">
        <v>20.100000000000001</v>
      </c>
      <c r="S294" s="64">
        <f t="shared" si="280"/>
        <v>-1.1020711118572228</v>
      </c>
      <c r="T294" s="64">
        <v>32.4</v>
      </c>
      <c r="U294" s="64">
        <f t="shared" si="281"/>
        <v>-0.21593972738086717</v>
      </c>
      <c r="V294" s="97">
        <v>0.11252383979656706</v>
      </c>
      <c r="W294" s="66">
        <v>13.25</v>
      </c>
      <c r="X294" s="74">
        <f t="shared" si="282"/>
        <v>0</v>
      </c>
      <c r="Y294" s="75">
        <f t="shared" si="283"/>
        <v>0</v>
      </c>
      <c r="Z294" s="75">
        <f t="shared" si="284"/>
        <v>0</v>
      </c>
      <c r="AA294" s="75">
        <f t="shared" si="285"/>
        <v>0</v>
      </c>
      <c r="AB294" s="75">
        <f t="shared" si="286"/>
        <v>0</v>
      </c>
      <c r="AC294" s="75">
        <f t="shared" si="287"/>
        <v>0</v>
      </c>
      <c r="AD294" s="75">
        <f t="shared" si="288"/>
        <v>0</v>
      </c>
      <c r="AE294" s="75">
        <f t="shared" si="289"/>
        <v>0</v>
      </c>
      <c r="AF294" s="75">
        <f t="shared" ref="AF294:AG294" si="325">IF(V$3="Yes",V294*V$4,0)</f>
        <v>0</v>
      </c>
      <c r="AG294" s="76">
        <f t="shared" si="325"/>
        <v>0</v>
      </c>
      <c r="AH294" s="77">
        <f t="shared" si="291"/>
        <v>0</v>
      </c>
      <c r="AI294" s="78">
        <f t="shared" si="292"/>
        <v>0</v>
      </c>
      <c r="AJ294" s="73">
        <f t="shared" si="293"/>
        <v>-2.9684845542916092</v>
      </c>
    </row>
    <row r="295" spans="1:36" ht="15" x14ac:dyDescent="0.25">
      <c r="A295" s="38" t="s">
        <v>490</v>
      </c>
      <c r="B295" s="62" t="s">
        <v>83</v>
      </c>
      <c r="C295" s="62" t="s">
        <v>179</v>
      </c>
      <c r="D295" s="62"/>
      <c r="E295" s="63">
        <v>84</v>
      </c>
      <c r="F295" s="62">
        <v>18.8</v>
      </c>
      <c r="G295" s="64">
        <f t="shared" si="274"/>
        <v>-0.15528811047763658</v>
      </c>
      <c r="H295" s="62">
        <v>21.15</v>
      </c>
      <c r="I295" s="64">
        <f t="shared" si="275"/>
        <v>-0.89647332252047818</v>
      </c>
      <c r="J295" s="62">
        <v>39.950000000000003</v>
      </c>
      <c r="K295" s="64">
        <f t="shared" si="276"/>
        <v>-0.66011890381079197</v>
      </c>
      <c r="L295" s="62">
        <v>7.1999999999999993</v>
      </c>
      <c r="M295" s="64">
        <f t="shared" si="277"/>
        <v>-0.67554339112271289</v>
      </c>
      <c r="N295" s="62">
        <v>142.19999999999999</v>
      </c>
      <c r="O295" s="64">
        <f t="shared" si="278"/>
        <v>-0.55237976532854249</v>
      </c>
      <c r="P295" s="62">
        <v>97.449999999999989</v>
      </c>
      <c r="Q295" s="64">
        <f t="shared" si="279"/>
        <v>0.24201624374720265</v>
      </c>
      <c r="R295" s="62">
        <v>27.65</v>
      </c>
      <c r="S295" s="64">
        <f t="shared" si="280"/>
        <v>-0.92853299995490934</v>
      </c>
      <c r="T295" s="62">
        <v>39</v>
      </c>
      <c r="U295" s="64">
        <f t="shared" si="281"/>
        <v>0.10040933817139175</v>
      </c>
      <c r="V295" s="97">
        <v>0.13220815752461323</v>
      </c>
      <c r="W295" s="62">
        <v>15.9</v>
      </c>
      <c r="X295" s="74">
        <f t="shared" si="282"/>
        <v>0</v>
      </c>
      <c r="Y295" s="75">
        <f t="shared" si="283"/>
        <v>0</v>
      </c>
      <c r="Z295" s="75">
        <f t="shared" si="284"/>
        <v>0</v>
      </c>
      <c r="AA295" s="75">
        <f t="shared" si="285"/>
        <v>0</v>
      </c>
      <c r="AB295" s="75">
        <f t="shared" si="286"/>
        <v>0</v>
      </c>
      <c r="AC295" s="75">
        <f t="shared" si="287"/>
        <v>0</v>
      </c>
      <c r="AD295" s="75">
        <f t="shared" si="288"/>
        <v>0</v>
      </c>
      <c r="AE295" s="75">
        <f t="shared" si="289"/>
        <v>0</v>
      </c>
      <c r="AF295" s="75">
        <f t="shared" ref="AF295:AG295" si="326">IF(V$3="Yes",V295*V$4,0)</f>
        <v>0</v>
      </c>
      <c r="AG295" s="76">
        <f t="shared" si="326"/>
        <v>0</v>
      </c>
      <c r="AH295" s="77">
        <f t="shared" si="291"/>
        <v>0</v>
      </c>
      <c r="AI295" s="78">
        <f t="shared" si="292"/>
        <v>0</v>
      </c>
      <c r="AJ295" s="73">
        <f t="shared" si="293"/>
        <v>-2.980632820196341</v>
      </c>
    </row>
    <row r="296" spans="1:36" ht="15" x14ac:dyDescent="0.25">
      <c r="A296" s="38" t="s">
        <v>432</v>
      </c>
      <c r="B296" s="62" t="s">
        <v>63</v>
      </c>
      <c r="C296" s="62" t="s">
        <v>181</v>
      </c>
      <c r="D296" s="62"/>
      <c r="E296" s="63">
        <v>84</v>
      </c>
      <c r="F296" s="62">
        <v>9.5</v>
      </c>
      <c r="G296" s="64">
        <f t="shared" si="274"/>
        <v>-1.0345026296090669</v>
      </c>
      <c r="H296" s="62">
        <v>28.549999999999997</v>
      </c>
      <c r="I296" s="64">
        <f t="shared" si="275"/>
        <v>-0.37161787053595552</v>
      </c>
      <c r="J296" s="62">
        <v>38.099999999999994</v>
      </c>
      <c r="K296" s="64">
        <f t="shared" si="276"/>
        <v>-0.74562207249209844</v>
      </c>
      <c r="L296" s="62">
        <v>11.95</v>
      </c>
      <c r="M296" s="64">
        <f t="shared" si="277"/>
        <v>-0.22155172660496522</v>
      </c>
      <c r="N296" s="62">
        <v>112.1</v>
      </c>
      <c r="O296" s="64">
        <f t="shared" si="278"/>
        <v>-1.1064473281649378</v>
      </c>
      <c r="P296" s="62">
        <v>21.3</v>
      </c>
      <c r="Q296" s="64">
        <f t="shared" si="279"/>
        <v>-1.0225118301553398</v>
      </c>
      <c r="R296" s="62">
        <v>106.3</v>
      </c>
      <c r="S296" s="64">
        <f t="shared" si="280"/>
        <v>0.87925143727912425</v>
      </c>
      <c r="T296" s="62">
        <v>27.700000000000003</v>
      </c>
      <c r="U296" s="64">
        <f t="shared" si="281"/>
        <v>-0.44121860739535429</v>
      </c>
      <c r="V296" s="97">
        <v>8.4745762711864417E-2</v>
      </c>
      <c r="W296" s="62">
        <v>21.5</v>
      </c>
      <c r="X296" s="74">
        <f t="shared" si="282"/>
        <v>0</v>
      </c>
      <c r="Y296" s="75">
        <f t="shared" si="283"/>
        <v>0</v>
      </c>
      <c r="Z296" s="75">
        <f t="shared" si="284"/>
        <v>0</v>
      </c>
      <c r="AA296" s="75">
        <f t="shared" si="285"/>
        <v>0</v>
      </c>
      <c r="AB296" s="75">
        <f t="shared" si="286"/>
        <v>0</v>
      </c>
      <c r="AC296" s="75">
        <f t="shared" si="287"/>
        <v>0</v>
      </c>
      <c r="AD296" s="75">
        <f t="shared" si="288"/>
        <v>0</v>
      </c>
      <c r="AE296" s="75">
        <f t="shared" si="289"/>
        <v>0</v>
      </c>
      <c r="AF296" s="75">
        <f t="shared" ref="AF296:AG296" si="327">IF(V$3="Yes",V296*V$4,0)</f>
        <v>0</v>
      </c>
      <c r="AG296" s="76">
        <f t="shared" si="327"/>
        <v>0</v>
      </c>
      <c r="AH296" s="77">
        <f t="shared" si="291"/>
        <v>0</v>
      </c>
      <c r="AI296" s="78">
        <f t="shared" si="292"/>
        <v>0</v>
      </c>
      <c r="AJ296" s="73">
        <f t="shared" si="293"/>
        <v>-2.988659344124923</v>
      </c>
    </row>
    <row r="297" spans="1:36" ht="15" x14ac:dyDescent="0.25">
      <c r="A297" s="38" t="s">
        <v>565</v>
      </c>
      <c r="B297" s="62" t="s">
        <v>47</v>
      </c>
      <c r="C297" s="62" t="s">
        <v>186</v>
      </c>
      <c r="D297" s="62"/>
      <c r="E297" s="63">
        <v>84</v>
      </c>
      <c r="F297" s="64">
        <v>13.3</v>
      </c>
      <c r="G297" s="64">
        <f t="shared" si="274"/>
        <v>-0.67525368630805227</v>
      </c>
      <c r="H297" s="64">
        <v>14.2</v>
      </c>
      <c r="I297" s="64">
        <f t="shared" si="275"/>
        <v>-1.3894118889113478</v>
      </c>
      <c r="J297" s="64">
        <v>27.6</v>
      </c>
      <c r="K297" s="64">
        <f t="shared" si="276"/>
        <v>-1.2309103271697805</v>
      </c>
      <c r="L297" s="64">
        <v>3.7</v>
      </c>
      <c r="M297" s="64">
        <f t="shared" si="277"/>
        <v>-1.0100635649778953</v>
      </c>
      <c r="N297" s="64">
        <v>164.4</v>
      </c>
      <c r="O297" s="64">
        <f t="shared" si="278"/>
        <v>-0.14373192828641596</v>
      </c>
      <c r="P297" s="64">
        <v>134.1</v>
      </c>
      <c r="Q297" s="64">
        <f t="shared" si="279"/>
        <v>0.85061708299248417</v>
      </c>
      <c r="R297" s="64">
        <v>49.2</v>
      </c>
      <c r="S297" s="64">
        <f t="shared" si="280"/>
        <v>-0.43320236267082246</v>
      </c>
      <c r="T297" s="64">
        <v>49.5</v>
      </c>
      <c r="U297" s="64">
        <f t="shared" si="281"/>
        <v>0.60369194245907642</v>
      </c>
      <c r="V297" s="97">
        <v>8.0900243309002431E-2</v>
      </c>
      <c r="W297" s="66">
        <v>13.5</v>
      </c>
      <c r="X297" s="74">
        <f t="shared" si="282"/>
        <v>0</v>
      </c>
      <c r="Y297" s="75">
        <f t="shared" si="283"/>
        <v>0</v>
      </c>
      <c r="Z297" s="75">
        <f t="shared" si="284"/>
        <v>0</v>
      </c>
      <c r="AA297" s="75">
        <f t="shared" si="285"/>
        <v>0</v>
      </c>
      <c r="AB297" s="75">
        <f t="shared" si="286"/>
        <v>0</v>
      </c>
      <c r="AC297" s="75">
        <f t="shared" si="287"/>
        <v>0</v>
      </c>
      <c r="AD297" s="75">
        <f t="shared" si="288"/>
        <v>0</v>
      </c>
      <c r="AE297" s="75">
        <f t="shared" si="289"/>
        <v>0</v>
      </c>
      <c r="AF297" s="75">
        <f t="shared" ref="AF297:AG297" si="328">IF(V$3="Yes",V297*V$4,0)</f>
        <v>0</v>
      </c>
      <c r="AG297" s="76">
        <f t="shared" si="328"/>
        <v>0</v>
      </c>
      <c r="AH297" s="77">
        <f t="shared" si="291"/>
        <v>0</v>
      </c>
      <c r="AI297" s="78">
        <f t="shared" si="292"/>
        <v>0</v>
      </c>
      <c r="AJ297" s="73">
        <f t="shared" si="293"/>
        <v>-3.0113195453228103</v>
      </c>
    </row>
    <row r="298" spans="1:36" ht="15" x14ac:dyDescent="0.25">
      <c r="A298" s="38" t="s">
        <v>366</v>
      </c>
      <c r="B298" s="62" t="s">
        <v>56</v>
      </c>
      <c r="C298" s="62" t="s">
        <v>181</v>
      </c>
      <c r="D298" s="62"/>
      <c r="E298" s="63">
        <v>84</v>
      </c>
      <c r="F298" s="62">
        <v>8.35</v>
      </c>
      <c r="G298" s="64">
        <f t="shared" si="274"/>
        <v>-1.1432227045554266</v>
      </c>
      <c r="H298" s="62">
        <v>32.299999999999997</v>
      </c>
      <c r="I298" s="64">
        <f t="shared" si="275"/>
        <v>-0.10564382392217711</v>
      </c>
      <c r="J298" s="62">
        <v>40.650000000000006</v>
      </c>
      <c r="K298" s="64">
        <f t="shared" si="276"/>
        <v>-0.62776635349894638</v>
      </c>
      <c r="L298" s="62">
        <v>2.9</v>
      </c>
      <c r="M298" s="64">
        <f t="shared" si="277"/>
        <v>-1.0865253190019371</v>
      </c>
      <c r="N298" s="62">
        <v>139.6</v>
      </c>
      <c r="O298" s="64">
        <f t="shared" si="278"/>
        <v>-0.60023942191906143</v>
      </c>
      <c r="P298" s="62">
        <v>39.15</v>
      </c>
      <c r="Q298" s="64">
        <f t="shared" si="279"/>
        <v>-0.72609914310136225</v>
      </c>
      <c r="R298" s="62">
        <v>104.75</v>
      </c>
      <c r="S298" s="64">
        <f t="shared" si="280"/>
        <v>0.84362440768328528</v>
      </c>
      <c r="T298" s="62">
        <v>27.15</v>
      </c>
      <c r="U298" s="64">
        <f t="shared" si="281"/>
        <v>-0.46758102952470948</v>
      </c>
      <c r="V298" s="97">
        <v>5.981375358166189E-2</v>
      </c>
      <c r="W298" s="62">
        <v>22.6</v>
      </c>
      <c r="X298" s="74">
        <f t="shared" si="282"/>
        <v>0</v>
      </c>
      <c r="Y298" s="75">
        <f t="shared" si="283"/>
        <v>0</v>
      </c>
      <c r="Z298" s="75">
        <f t="shared" si="284"/>
        <v>0</v>
      </c>
      <c r="AA298" s="75">
        <f t="shared" si="285"/>
        <v>0</v>
      </c>
      <c r="AB298" s="75">
        <f t="shared" si="286"/>
        <v>0</v>
      </c>
      <c r="AC298" s="75">
        <f t="shared" si="287"/>
        <v>0</v>
      </c>
      <c r="AD298" s="75">
        <f t="shared" si="288"/>
        <v>0</v>
      </c>
      <c r="AE298" s="75">
        <f t="shared" si="289"/>
        <v>0</v>
      </c>
      <c r="AF298" s="75">
        <f t="shared" ref="AF298:AG298" si="329">IF(V$3="Yes",V298*V$4,0)</f>
        <v>0</v>
      </c>
      <c r="AG298" s="76">
        <f t="shared" si="329"/>
        <v>0</v>
      </c>
      <c r="AH298" s="77">
        <f t="shared" si="291"/>
        <v>0</v>
      </c>
      <c r="AI298" s="78">
        <f t="shared" si="292"/>
        <v>0</v>
      </c>
      <c r="AJ298" s="73">
        <f t="shared" si="293"/>
        <v>-3.0528333336306082</v>
      </c>
    </row>
    <row r="299" spans="1:36" ht="15" x14ac:dyDescent="0.25">
      <c r="A299" s="38" t="s">
        <v>394</v>
      </c>
      <c r="B299" s="62" t="s">
        <v>43</v>
      </c>
      <c r="C299" s="62" t="s">
        <v>181</v>
      </c>
      <c r="D299" s="62"/>
      <c r="E299" s="63">
        <v>84</v>
      </c>
      <c r="F299" s="62">
        <v>8.85</v>
      </c>
      <c r="G299" s="64">
        <f t="shared" si="274"/>
        <v>-1.0959531067526613</v>
      </c>
      <c r="H299" s="62">
        <v>22.799999999999997</v>
      </c>
      <c r="I299" s="64">
        <f t="shared" si="275"/>
        <v>-0.7794447420104158</v>
      </c>
      <c r="J299" s="62">
        <v>31.650000000000002</v>
      </c>
      <c r="K299" s="64">
        <f t="shared" si="276"/>
        <v>-1.0437277146512456</v>
      </c>
      <c r="L299" s="62">
        <v>1.55</v>
      </c>
      <c r="M299" s="64">
        <f t="shared" si="277"/>
        <v>-1.2155545289175076</v>
      </c>
      <c r="N299" s="62">
        <v>160.35</v>
      </c>
      <c r="O299" s="64">
        <f t="shared" si="278"/>
        <v>-0.21828254720626364</v>
      </c>
      <c r="P299" s="62">
        <v>70.099999999999994</v>
      </c>
      <c r="Q299" s="64">
        <f t="shared" si="279"/>
        <v>-0.21215109468004001</v>
      </c>
      <c r="R299" s="62">
        <v>100.55</v>
      </c>
      <c r="S299" s="64">
        <f t="shared" si="280"/>
        <v>0.74708665006875341</v>
      </c>
      <c r="T299" s="62">
        <v>46.75</v>
      </c>
      <c r="U299" s="64">
        <f t="shared" si="281"/>
        <v>0.47187983181230214</v>
      </c>
      <c r="V299" s="97">
        <v>5.5191768007483627E-2</v>
      </c>
      <c r="W299" s="62">
        <v>22.55</v>
      </c>
      <c r="X299" s="74">
        <f t="shared" si="282"/>
        <v>0</v>
      </c>
      <c r="Y299" s="75">
        <f t="shared" si="283"/>
        <v>0</v>
      </c>
      <c r="Z299" s="75">
        <f t="shared" si="284"/>
        <v>0</v>
      </c>
      <c r="AA299" s="75">
        <f t="shared" si="285"/>
        <v>0</v>
      </c>
      <c r="AB299" s="75">
        <f t="shared" si="286"/>
        <v>0</v>
      </c>
      <c r="AC299" s="75">
        <f t="shared" si="287"/>
        <v>0</v>
      </c>
      <c r="AD299" s="75">
        <f t="shared" si="288"/>
        <v>0</v>
      </c>
      <c r="AE299" s="75">
        <f t="shared" si="289"/>
        <v>0</v>
      </c>
      <c r="AF299" s="75">
        <f t="shared" ref="AF299:AG299" si="330">IF(V$3="Yes",V299*V$4,0)</f>
        <v>0</v>
      </c>
      <c r="AG299" s="76">
        <f t="shared" si="330"/>
        <v>0</v>
      </c>
      <c r="AH299" s="77">
        <f t="shared" si="291"/>
        <v>0</v>
      </c>
      <c r="AI299" s="78">
        <f t="shared" si="292"/>
        <v>0</v>
      </c>
      <c r="AJ299" s="73">
        <f t="shared" si="293"/>
        <v>-3.0589436886040238</v>
      </c>
    </row>
    <row r="300" spans="1:36" ht="15" x14ac:dyDescent="0.25">
      <c r="A300" s="38" t="s">
        <v>452</v>
      </c>
      <c r="B300" s="62" t="s">
        <v>30</v>
      </c>
      <c r="C300" s="62" t="s">
        <v>153</v>
      </c>
      <c r="D300" s="62"/>
      <c r="E300" s="63">
        <v>84</v>
      </c>
      <c r="F300" s="62">
        <v>19</v>
      </c>
      <c r="G300" s="64">
        <f t="shared" si="274"/>
        <v>-0.13638027135653077</v>
      </c>
      <c r="H300" s="62">
        <v>24.25</v>
      </c>
      <c r="I300" s="64">
        <f t="shared" si="275"/>
        <v>-0.67660144398642164</v>
      </c>
      <c r="J300" s="62">
        <v>43.25</v>
      </c>
      <c r="K300" s="64">
        <f t="shared" si="276"/>
        <v>-0.50759973805494951</v>
      </c>
      <c r="L300" s="62">
        <v>9.75</v>
      </c>
      <c r="M300" s="64">
        <f t="shared" si="277"/>
        <v>-0.43182155017107987</v>
      </c>
      <c r="N300" s="62">
        <v>149.60000000000002</v>
      </c>
      <c r="O300" s="64">
        <f t="shared" si="278"/>
        <v>-0.41616381964783311</v>
      </c>
      <c r="P300" s="62">
        <v>44.75</v>
      </c>
      <c r="Q300" s="64">
        <f t="shared" si="279"/>
        <v>-0.6331069275550163</v>
      </c>
      <c r="R300" s="62">
        <v>29</v>
      </c>
      <c r="S300" s="64">
        <f t="shared" si="280"/>
        <v>-0.89750300643595271</v>
      </c>
      <c r="T300" s="62">
        <v>23.15</v>
      </c>
      <c r="U300" s="64">
        <f t="shared" si="281"/>
        <v>-0.6593077359200179</v>
      </c>
      <c r="V300" s="97">
        <v>0.12700534759358287</v>
      </c>
      <c r="W300" s="62">
        <v>15.125</v>
      </c>
      <c r="X300" s="74">
        <f t="shared" si="282"/>
        <v>0</v>
      </c>
      <c r="Y300" s="75">
        <f t="shared" si="283"/>
        <v>0</v>
      </c>
      <c r="Z300" s="75">
        <f t="shared" si="284"/>
        <v>0</v>
      </c>
      <c r="AA300" s="75">
        <f t="shared" si="285"/>
        <v>0</v>
      </c>
      <c r="AB300" s="75">
        <f t="shared" si="286"/>
        <v>0</v>
      </c>
      <c r="AC300" s="75">
        <f t="shared" si="287"/>
        <v>0</v>
      </c>
      <c r="AD300" s="75">
        <f t="shared" si="288"/>
        <v>0</v>
      </c>
      <c r="AE300" s="75">
        <f t="shared" si="289"/>
        <v>0</v>
      </c>
      <c r="AF300" s="75">
        <f t="shared" ref="AF300:AG300" si="331">IF(V$3="Yes",V300*V$4,0)</f>
        <v>0</v>
      </c>
      <c r="AG300" s="76">
        <f t="shared" si="331"/>
        <v>0</v>
      </c>
      <c r="AH300" s="77">
        <f t="shared" si="291"/>
        <v>0</v>
      </c>
      <c r="AI300" s="78">
        <f t="shared" si="292"/>
        <v>0</v>
      </c>
      <c r="AJ300" s="73">
        <f t="shared" si="293"/>
        <v>-3.0953362079064988</v>
      </c>
    </row>
    <row r="301" spans="1:36" ht="15" x14ac:dyDescent="0.25">
      <c r="A301" s="38" t="s">
        <v>496</v>
      </c>
      <c r="B301" s="62" t="s">
        <v>25</v>
      </c>
      <c r="C301" s="62" t="s">
        <v>179</v>
      </c>
      <c r="D301" s="62"/>
      <c r="E301" s="63">
        <v>84</v>
      </c>
      <c r="F301" s="62">
        <v>18.649999999999999</v>
      </c>
      <c r="G301" s="64">
        <f t="shared" si="274"/>
        <v>-0.1694689898184665</v>
      </c>
      <c r="H301" s="62">
        <v>27.799999999999997</v>
      </c>
      <c r="I301" s="64">
        <f t="shared" si="275"/>
        <v>-0.42481267985871124</v>
      </c>
      <c r="J301" s="62">
        <v>46.45</v>
      </c>
      <c r="K301" s="64">
        <f t="shared" si="276"/>
        <v>-0.35970236520079812</v>
      </c>
      <c r="L301" s="62">
        <v>8.6999999999999993</v>
      </c>
      <c r="M301" s="64">
        <f t="shared" si="277"/>
        <v>-0.53217760232763467</v>
      </c>
      <c r="N301" s="62">
        <v>135.94999999999999</v>
      </c>
      <c r="O301" s="64">
        <f t="shared" si="278"/>
        <v>-0.66742701674805949</v>
      </c>
      <c r="P301" s="62">
        <v>44.2</v>
      </c>
      <c r="Q301" s="64">
        <f t="shared" si="279"/>
        <v>-0.64224009158188955</v>
      </c>
      <c r="R301" s="62">
        <v>35.5</v>
      </c>
      <c r="S301" s="64">
        <f t="shared" si="280"/>
        <v>-0.74809933393727213</v>
      </c>
      <c r="T301" s="62">
        <v>18.850000000000001</v>
      </c>
      <c r="U301" s="64">
        <f t="shared" si="281"/>
        <v>-0.8654139452949744</v>
      </c>
      <c r="V301" s="97">
        <v>0.13718278778962853</v>
      </c>
      <c r="W301" s="62">
        <v>16.100000000000001</v>
      </c>
      <c r="X301" s="74">
        <f t="shared" si="282"/>
        <v>0</v>
      </c>
      <c r="Y301" s="75">
        <f t="shared" si="283"/>
        <v>0</v>
      </c>
      <c r="Z301" s="75">
        <f t="shared" si="284"/>
        <v>0</v>
      </c>
      <c r="AA301" s="75">
        <f t="shared" si="285"/>
        <v>0</v>
      </c>
      <c r="AB301" s="75">
        <f t="shared" si="286"/>
        <v>0</v>
      </c>
      <c r="AC301" s="75">
        <f t="shared" si="287"/>
        <v>0</v>
      </c>
      <c r="AD301" s="75">
        <f t="shared" si="288"/>
        <v>0</v>
      </c>
      <c r="AE301" s="75">
        <f t="shared" si="289"/>
        <v>0</v>
      </c>
      <c r="AF301" s="75">
        <f t="shared" ref="AF301:AG301" si="332">IF(V$3="Yes",V301*V$4,0)</f>
        <v>0</v>
      </c>
      <c r="AG301" s="76">
        <f t="shared" si="332"/>
        <v>0</v>
      </c>
      <c r="AH301" s="77">
        <f t="shared" si="291"/>
        <v>0</v>
      </c>
      <c r="AI301" s="78">
        <f t="shared" si="292"/>
        <v>0</v>
      </c>
      <c r="AJ301" s="73">
        <f t="shared" si="293"/>
        <v>-3.1153564309347277</v>
      </c>
    </row>
    <row r="302" spans="1:36" ht="15" x14ac:dyDescent="0.25">
      <c r="A302" s="38" t="s">
        <v>505</v>
      </c>
      <c r="B302" s="62" t="s">
        <v>58</v>
      </c>
      <c r="C302" s="62" t="s">
        <v>179</v>
      </c>
      <c r="D302" s="62"/>
      <c r="E302" s="63">
        <v>84</v>
      </c>
      <c r="F302" s="62">
        <v>17.200000000000003</v>
      </c>
      <c r="G302" s="64">
        <f t="shared" si="274"/>
        <v>-0.30655082344648488</v>
      </c>
      <c r="H302" s="62">
        <v>26.25</v>
      </c>
      <c r="I302" s="64">
        <f t="shared" si="275"/>
        <v>-0.53474861912573957</v>
      </c>
      <c r="J302" s="62">
        <v>43.5</v>
      </c>
      <c r="K302" s="64">
        <f t="shared" si="276"/>
        <v>-0.49604525580071851</v>
      </c>
      <c r="L302" s="62">
        <v>11.5</v>
      </c>
      <c r="M302" s="64">
        <f t="shared" si="277"/>
        <v>-0.26456146324348839</v>
      </c>
      <c r="N302" s="62">
        <v>139.75</v>
      </c>
      <c r="O302" s="64">
        <f t="shared" si="278"/>
        <v>-0.59747828788499246</v>
      </c>
      <c r="P302" s="62">
        <v>27.799999999999997</v>
      </c>
      <c r="Q302" s="64">
        <f t="shared" si="279"/>
        <v>-0.91457443711047404</v>
      </c>
      <c r="R302" s="62">
        <v>41.900000000000006</v>
      </c>
      <c r="S302" s="64">
        <f t="shared" si="280"/>
        <v>-0.60099417947703282</v>
      </c>
      <c r="T302" s="62">
        <v>19.95</v>
      </c>
      <c r="U302" s="64">
        <f t="shared" si="281"/>
        <v>-0.81268910103626468</v>
      </c>
      <c r="V302" s="97">
        <v>0.1230769230769231</v>
      </c>
      <c r="W302" s="62">
        <v>16.7</v>
      </c>
      <c r="X302" s="74">
        <f t="shared" si="282"/>
        <v>0</v>
      </c>
      <c r="Y302" s="75">
        <f t="shared" si="283"/>
        <v>0</v>
      </c>
      <c r="Z302" s="75">
        <f t="shared" si="284"/>
        <v>0</v>
      </c>
      <c r="AA302" s="75">
        <f t="shared" si="285"/>
        <v>0</v>
      </c>
      <c r="AB302" s="75">
        <f t="shared" si="286"/>
        <v>0</v>
      </c>
      <c r="AC302" s="75">
        <f t="shared" si="287"/>
        <v>0</v>
      </c>
      <c r="AD302" s="75">
        <f t="shared" si="288"/>
        <v>0</v>
      </c>
      <c r="AE302" s="75">
        <f t="shared" si="289"/>
        <v>0</v>
      </c>
      <c r="AF302" s="75">
        <f t="shared" ref="AF302:AG302" si="333">IF(V$3="Yes",V302*V$4,0)</f>
        <v>0</v>
      </c>
      <c r="AG302" s="76">
        <f t="shared" si="333"/>
        <v>0</v>
      </c>
      <c r="AH302" s="77">
        <f t="shared" si="291"/>
        <v>0</v>
      </c>
      <c r="AI302" s="78">
        <f t="shared" si="292"/>
        <v>0</v>
      </c>
      <c r="AJ302" s="73">
        <f t="shared" si="293"/>
        <v>-3.1244621772984589</v>
      </c>
    </row>
    <row r="303" spans="1:36" ht="15" x14ac:dyDescent="0.25">
      <c r="A303" s="38" t="s">
        <v>463</v>
      </c>
      <c r="B303" s="62" t="s">
        <v>39</v>
      </c>
      <c r="C303" s="62" t="s">
        <v>153</v>
      </c>
      <c r="D303" s="62"/>
      <c r="E303" s="63">
        <v>84</v>
      </c>
      <c r="F303" s="62">
        <v>15.100000000000001</v>
      </c>
      <c r="G303" s="64">
        <f t="shared" si="274"/>
        <v>-0.50508313421809803</v>
      </c>
      <c r="H303" s="62">
        <v>27.75</v>
      </c>
      <c r="I303" s="64">
        <f t="shared" si="275"/>
        <v>-0.42835900048022807</v>
      </c>
      <c r="J303" s="62">
        <v>42.85</v>
      </c>
      <c r="K303" s="64">
        <f t="shared" si="276"/>
        <v>-0.52608690966171812</v>
      </c>
      <c r="L303" s="62">
        <v>9.85</v>
      </c>
      <c r="M303" s="64">
        <f t="shared" si="277"/>
        <v>-0.42226383091807462</v>
      </c>
      <c r="N303" s="62">
        <v>140.6</v>
      </c>
      <c r="O303" s="64">
        <f t="shared" si="278"/>
        <v>-0.58183186169193857</v>
      </c>
      <c r="P303" s="62">
        <v>44</v>
      </c>
      <c r="Q303" s="64">
        <f t="shared" si="279"/>
        <v>-0.64556124213711619</v>
      </c>
      <c r="R303" s="62">
        <v>43.2</v>
      </c>
      <c r="S303" s="64">
        <f t="shared" si="280"/>
        <v>-0.57111344497729666</v>
      </c>
      <c r="T303" s="62">
        <v>13.2</v>
      </c>
      <c r="U303" s="64">
        <f t="shared" si="281"/>
        <v>-1.1362279180783474</v>
      </c>
      <c r="V303" s="97">
        <v>0.10739687055476531</v>
      </c>
      <c r="W303" s="62">
        <v>16.975000000000001</v>
      </c>
      <c r="X303" s="74">
        <f t="shared" si="282"/>
        <v>0</v>
      </c>
      <c r="Y303" s="75">
        <f t="shared" si="283"/>
        <v>0</v>
      </c>
      <c r="Z303" s="75">
        <f t="shared" si="284"/>
        <v>0</v>
      </c>
      <c r="AA303" s="75">
        <f t="shared" si="285"/>
        <v>0</v>
      </c>
      <c r="AB303" s="75">
        <f t="shared" si="286"/>
        <v>0</v>
      </c>
      <c r="AC303" s="75">
        <f t="shared" si="287"/>
        <v>0</v>
      </c>
      <c r="AD303" s="75">
        <f t="shared" si="288"/>
        <v>0</v>
      </c>
      <c r="AE303" s="75">
        <f t="shared" si="289"/>
        <v>0</v>
      </c>
      <c r="AF303" s="75">
        <f t="shared" ref="AF303:AG303" si="334">IF(V$3="Yes",V303*V$4,0)</f>
        <v>0</v>
      </c>
      <c r="AG303" s="76">
        <f t="shared" si="334"/>
        <v>0</v>
      </c>
      <c r="AH303" s="77">
        <f t="shared" si="291"/>
        <v>0</v>
      </c>
      <c r="AI303" s="78">
        <f t="shared" si="292"/>
        <v>0</v>
      </c>
      <c r="AJ303" s="73">
        <f t="shared" si="293"/>
        <v>-3.1252797422249281</v>
      </c>
    </row>
    <row r="304" spans="1:36" ht="15" x14ac:dyDescent="0.25">
      <c r="A304" s="38" t="s">
        <v>423</v>
      </c>
      <c r="B304" s="62" t="s">
        <v>19</v>
      </c>
      <c r="C304" s="62" t="s">
        <v>181</v>
      </c>
      <c r="D304" s="62"/>
      <c r="E304" s="63">
        <v>84</v>
      </c>
      <c r="F304" s="62">
        <v>3.3</v>
      </c>
      <c r="G304" s="64">
        <f t="shared" si="274"/>
        <v>-1.6206456423633535</v>
      </c>
      <c r="H304" s="62">
        <v>20.450000000000003</v>
      </c>
      <c r="I304" s="64">
        <f t="shared" si="275"/>
        <v>-0.9461218112217169</v>
      </c>
      <c r="J304" s="62">
        <v>23.75</v>
      </c>
      <c r="K304" s="64">
        <f t="shared" si="276"/>
        <v>-1.4088493538849307</v>
      </c>
      <c r="L304" s="62">
        <v>0</v>
      </c>
      <c r="M304" s="64">
        <f t="shared" si="277"/>
        <v>-1.3636991773390883</v>
      </c>
      <c r="N304" s="62">
        <v>100</v>
      </c>
      <c r="O304" s="64">
        <f t="shared" si="278"/>
        <v>-1.3291788069131236</v>
      </c>
      <c r="P304" s="62">
        <v>130.44999999999999</v>
      </c>
      <c r="Q304" s="64">
        <f t="shared" si="279"/>
        <v>0.79000608535959793</v>
      </c>
      <c r="R304" s="62">
        <v>150.80000000000001</v>
      </c>
      <c r="S304" s="64">
        <f t="shared" si="280"/>
        <v>1.9020919643854752</v>
      </c>
      <c r="T304" s="62">
        <v>27.200000000000003</v>
      </c>
      <c r="U304" s="64">
        <f t="shared" si="281"/>
        <v>-0.46518444569476797</v>
      </c>
      <c r="V304" s="97">
        <v>3.3000000000000002E-2</v>
      </c>
      <c r="W304" s="62">
        <v>20.75</v>
      </c>
      <c r="X304" s="74">
        <f t="shared" si="282"/>
        <v>0</v>
      </c>
      <c r="Y304" s="75">
        <f t="shared" si="283"/>
        <v>0</v>
      </c>
      <c r="Z304" s="75">
        <f t="shared" si="284"/>
        <v>0</v>
      </c>
      <c r="AA304" s="75">
        <f t="shared" si="285"/>
        <v>0</v>
      </c>
      <c r="AB304" s="75">
        <f t="shared" si="286"/>
        <v>0</v>
      </c>
      <c r="AC304" s="75">
        <f t="shared" si="287"/>
        <v>0</v>
      </c>
      <c r="AD304" s="75">
        <f t="shared" si="288"/>
        <v>0</v>
      </c>
      <c r="AE304" s="75">
        <f t="shared" si="289"/>
        <v>0</v>
      </c>
      <c r="AF304" s="75">
        <f t="shared" ref="AF304:AG304" si="335">IF(V$3="Yes",V304*V$4,0)</f>
        <v>0</v>
      </c>
      <c r="AG304" s="76">
        <f t="shared" si="335"/>
        <v>0</v>
      </c>
      <c r="AH304" s="77">
        <f t="shared" si="291"/>
        <v>0</v>
      </c>
      <c r="AI304" s="78">
        <f t="shared" si="292"/>
        <v>0</v>
      </c>
      <c r="AJ304" s="73">
        <f t="shared" si="293"/>
        <v>-3.1351916750369613</v>
      </c>
    </row>
    <row r="305" spans="1:36" ht="15" x14ac:dyDescent="0.25">
      <c r="A305" s="38" t="s">
        <v>504</v>
      </c>
      <c r="B305" s="62" t="s">
        <v>81</v>
      </c>
      <c r="C305" s="62" t="s">
        <v>179</v>
      </c>
      <c r="D305" s="62"/>
      <c r="E305" s="63">
        <v>84</v>
      </c>
      <c r="F305" s="62">
        <v>19.450000000000003</v>
      </c>
      <c r="G305" s="64">
        <f t="shared" si="274"/>
        <v>-9.3837633334041992E-2</v>
      </c>
      <c r="H305" s="62">
        <v>20</v>
      </c>
      <c r="I305" s="64">
        <f t="shared" si="275"/>
        <v>-0.97803869681537048</v>
      </c>
      <c r="J305" s="62">
        <v>39.450000000000003</v>
      </c>
      <c r="K305" s="64">
        <f t="shared" si="276"/>
        <v>-0.68322786831925286</v>
      </c>
      <c r="L305" s="62">
        <v>4.9000000000000004</v>
      </c>
      <c r="M305" s="64">
        <f t="shared" si="277"/>
        <v>-0.89537093394183276</v>
      </c>
      <c r="N305" s="62">
        <v>147.35000000000002</v>
      </c>
      <c r="O305" s="64">
        <f t="shared" si="278"/>
        <v>-0.45758083015885903</v>
      </c>
      <c r="P305" s="62">
        <v>78.2</v>
      </c>
      <c r="Q305" s="64">
        <f t="shared" si="279"/>
        <v>-7.7644497193361126E-2</v>
      </c>
      <c r="R305" s="62">
        <v>40.9</v>
      </c>
      <c r="S305" s="64">
        <f t="shared" si="280"/>
        <v>-0.62397935986144526</v>
      </c>
      <c r="T305" s="62">
        <v>12.95</v>
      </c>
      <c r="U305" s="64">
        <f t="shared" si="281"/>
        <v>-1.1482108372280544</v>
      </c>
      <c r="V305" s="97">
        <v>0.1319986426874788</v>
      </c>
      <c r="W305" s="62">
        <v>13</v>
      </c>
      <c r="X305" s="74">
        <f t="shared" si="282"/>
        <v>0</v>
      </c>
      <c r="Y305" s="75">
        <f t="shared" si="283"/>
        <v>0</v>
      </c>
      <c r="Z305" s="75">
        <f t="shared" si="284"/>
        <v>0</v>
      </c>
      <c r="AA305" s="75">
        <f t="shared" si="285"/>
        <v>0</v>
      </c>
      <c r="AB305" s="75">
        <f t="shared" si="286"/>
        <v>0</v>
      </c>
      <c r="AC305" s="75">
        <f t="shared" si="287"/>
        <v>0</v>
      </c>
      <c r="AD305" s="75">
        <f t="shared" si="288"/>
        <v>0</v>
      </c>
      <c r="AE305" s="75">
        <f t="shared" si="289"/>
        <v>0</v>
      </c>
      <c r="AF305" s="75">
        <f t="shared" ref="AF305:AG305" si="336">IF(V$3="Yes",V305*V$4,0)</f>
        <v>0</v>
      </c>
      <c r="AG305" s="76">
        <f t="shared" si="336"/>
        <v>0</v>
      </c>
      <c r="AH305" s="77">
        <f t="shared" si="291"/>
        <v>0</v>
      </c>
      <c r="AI305" s="78">
        <f t="shared" si="292"/>
        <v>0</v>
      </c>
      <c r="AJ305" s="73">
        <f t="shared" si="293"/>
        <v>-3.1552104223270181</v>
      </c>
    </row>
    <row r="306" spans="1:36" ht="15" x14ac:dyDescent="0.25">
      <c r="A306" s="38" t="s">
        <v>486</v>
      </c>
      <c r="B306" s="62" t="s">
        <v>21</v>
      </c>
      <c r="C306" s="62" t="s">
        <v>153</v>
      </c>
      <c r="D306" s="62"/>
      <c r="E306" s="63">
        <v>84</v>
      </c>
      <c r="F306" s="62">
        <v>13.45</v>
      </c>
      <c r="G306" s="64">
        <f t="shared" si="274"/>
        <v>-0.66107280696722304</v>
      </c>
      <c r="H306" s="62">
        <v>25.549999999999997</v>
      </c>
      <c r="I306" s="64">
        <f t="shared" si="275"/>
        <v>-0.58439710782697851</v>
      </c>
      <c r="J306" s="62">
        <v>39</v>
      </c>
      <c r="K306" s="64">
        <f t="shared" si="276"/>
        <v>-0.70402593637686828</v>
      </c>
      <c r="L306" s="62">
        <v>1.65</v>
      </c>
      <c r="M306" s="64">
        <f t="shared" si="277"/>
        <v>-1.2059968096645022</v>
      </c>
      <c r="N306" s="62">
        <v>105.05</v>
      </c>
      <c r="O306" s="64">
        <f t="shared" si="278"/>
        <v>-1.2362206277661536</v>
      </c>
      <c r="P306" s="62">
        <v>138.39999999999998</v>
      </c>
      <c r="Q306" s="64">
        <f t="shared" si="279"/>
        <v>0.92202181992985677</v>
      </c>
      <c r="R306" s="62">
        <v>60.7</v>
      </c>
      <c r="S306" s="64">
        <f t="shared" si="280"/>
        <v>-0.16887278825008012</v>
      </c>
      <c r="T306" s="62">
        <v>11.35</v>
      </c>
      <c r="U306" s="64">
        <f t="shared" si="281"/>
        <v>-1.2249015197861779</v>
      </c>
      <c r="V306" s="97">
        <v>0.12803426939552592</v>
      </c>
      <c r="W306" s="62">
        <v>15.875</v>
      </c>
      <c r="X306" s="74">
        <f t="shared" si="282"/>
        <v>0</v>
      </c>
      <c r="Y306" s="75">
        <f t="shared" si="283"/>
        <v>0</v>
      </c>
      <c r="Z306" s="75">
        <f t="shared" si="284"/>
        <v>0</v>
      </c>
      <c r="AA306" s="75">
        <f t="shared" si="285"/>
        <v>0</v>
      </c>
      <c r="AB306" s="75">
        <f t="shared" si="286"/>
        <v>0</v>
      </c>
      <c r="AC306" s="75">
        <f t="shared" si="287"/>
        <v>0</v>
      </c>
      <c r="AD306" s="75">
        <f t="shared" si="288"/>
        <v>0</v>
      </c>
      <c r="AE306" s="75">
        <f t="shared" si="289"/>
        <v>0</v>
      </c>
      <c r="AF306" s="75">
        <f t="shared" ref="AF306:AG306" si="337">IF(V$3="Yes",V306*V$4,0)</f>
        <v>0</v>
      </c>
      <c r="AG306" s="76">
        <f t="shared" si="337"/>
        <v>0</v>
      </c>
      <c r="AH306" s="77">
        <f t="shared" si="291"/>
        <v>0</v>
      </c>
      <c r="AI306" s="78">
        <f t="shared" si="292"/>
        <v>0</v>
      </c>
      <c r="AJ306" s="73">
        <f t="shared" si="293"/>
        <v>-3.1965601853762311</v>
      </c>
    </row>
    <row r="307" spans="1:36" ht="15" x14ac:dyDescent="0.25">
      <c r="A307" s="38" t="s">
        <v>483</v>
      </c>
      <c r="B307" s="62" t="s">
        <v>16</v>
      </c>
      <c r="C307" s="62" t="s">
        <v>183</v>
      </c>
      <c r="D307" s="62"/>
      <c r="E307" s="63">
        <v>84</v>
      </c>
      <c r="F307" s="62">
        <v>16</v>
      </c>
      <c r="G307" s="64">
        <f t="shared" si="274"/>
        <v>-0.41999785817312113</v>
      </c>
      <c r="H307" s="62">
        <v>25.9</v>
      </c>
      <c r="I307" s="64">
        <f t="shared" si="275"/>
        <v>-0.55957286347635904</v>
      </c>
      <c r="J307" s="62">
        <v>41.9</v>
      </c>
      <c r="K307" s="64">
        <f t="shared" si="276"/>
        <v>-0.56999394222779398</v>
      </c>
      <c r="L307" s="62">
        <v>5.75</v>
      </c>
      <c r="M307" s="64">
        <f t="shared" si="277"/>
        <v>-0.8141303202912884</v>
      </c>
      <c r="N307" s="62">
        <v>114.25</v>
      </c>
      <c r="O307" s="64">
        <f t="shared" si="278"/>
        <v>-1.0668710736766238</v>
      </c>
      <c r="P307" s="62">
        <v>113.2</v>
      </c>
      <c r="Q307" s="64">
        <f t="shared" si="279"/>
        <v>0.50355684997130068</v>
      </c>
      <c r="R307" s="62">
        <v>35.75</v>
      </c>
      <c r="S307" s="64">
        <f t="shared" si="280"/>
        <v>-0.7423530388411691</v>
      </c>
      <c r="T307" s="62">
        <v>42.599999999999994</v>
      </c>
      <c r="U307" s="64">
        <f t="shared" si="281"/>
        <v>0.27296337392716924</v>
      </c>
      <c r="V307" s="97">
        <v>0.14004376367614879</v>
      </c>
      <c r="W307" s="62">
        <v>15.324999999999999</v>
      </c>
      <c r="X307" s="74">
        <f t="shared" si="282"/>
        <v>0</v>
      </c>
      <c r="Y307" s="75">
        <f t="shared" si="283"/>
        <v>0</v>
      </c>
      <c r="Z307" s="75">
        <f t="shared" si="284"/>
        <v>0</v>
      </c>
      <c r="AA307" s="75">
        <f t="shared" si="285"/>
        <v>0</v>
      </c>
      <c r="AB307" s="75">
        <f t="shared" si="286"/>
        <v>0</v>
      </c>
      <c r="AC307" s="75">
        <f t="shared" si="287"/>
        <v>0</v>
      </c>
      <c r="AD307" s="75">
        <f t="shared" si="288"/>
        <v>0</v>
      </c>
      <c r="AE307" s="75">
        <f t="shared" si="289"/>
        <v>0</v>
      </c>
      <c r="AF307" s="75">
        <f t="shared" ref="AF307:AG307" si="338">IF(V$3="Yes",V307*V$4,0)</f>
        <v>0</v>
      </c>
      <c r="AG307" s="76">
        <f t="shared" si="338"/>
        <v>0</v>
      </c>
      <c r="AH307" s="77">
        <f t="shared" si="291"/>
        <v>0</v>
      </c>
      <c r="AI307" s="78">
        <f t="shared" si="292"/>
        <v>0</v>
      </c>
      <c r="AJ307" s="73">
        <f t="shared" si="293"/>
        <v>-3.1989015034467148</v>
      </c>
    </row>
    <row r="308" spans="1:36" ht="15" x14ac:dyDescent="0.25">
      <c r="A308" s="38" t="s">
        <v>430</v>
      </c>
      <c r="B308" s="62" t="s">
        <v>53</v>
      </c>
      <c r="C308" s="62" t="s">
        <v>181</v>
      </c>
      <c r="D308" s="62"/>
      <c r="E308" s="63">
        <v>84</v>
      </c>
      <c r="F308" s="62">
        <v>8</v>
      </c>
      <c r="G308" s="64">
        <f t="shared" si="274"/>
        <v>-1.1763114230173619</v>
      </c>
      <c r="H308" s="62">
        <v>24.85</v>
      </c>
      <c r="I308" s="64">
        <f t="shared" si="275"/>
        <v>-0.6340455965282169</v>
      </c>
      <c r="J308" s="62">
        <v>32.849999999999994</v>
      </c>
      <c r="K308" s="64">
        <f t="shared" si="276"/>
        <v>-0.98826619983093966</v>
      </c>
      <c r="L308" s="62">
        <v>7.05</v>
      </c>
      <c r="M308" s="64">
        <f t="shared" si="277"/>
        <v>-0.68987997000222079</v>
      </c>
      <c r="N308" s="62">
        <v>115.15</v>
      </c>
      <c r="O308" s="64">
        <f t="shared" si="278"/>
        <v>-1.0503042694722133</v>
      </c>
      <c r="P308" s="62">
        <v>71.800000000000011</v>
      </c>
      <c r="Q308" s="64">
        <f t="shared" si="279"/>
        <v>-0.18392131496061317</v>
      </c>
      <c r="R308" s="62">
        <v>100.8</v>
      </c>
      <c r="S308" s="64">
        <f t="shared" si="280"/>
        <v>0.7528329451648561</v>
      </c>
      <c r="T308" s="62">
        <v>49.65</v>
      </c>
      <c r="U308" s="64">
        <f t="shared" si="281"/>
        <v>0.61088169394890046</v>
      </c>
      <c r="V308" s="97">
        <v>6.9474598349978281E-2</v>
      </c>
      <c r="W308" s="62">
        <v>22.524999999999999</v>
      </c>
      <c r="X308" s="74">
        <f t="shared" si="282"/>
        <v>0</v>
      </c>
      <c r="Y308" s="75">
        <f t="shared" si="283"/>
        <v>0</v>
      </c>
      <c r="Z308" s="75">
        <f t="shared" si="284"/>
        <v>0</v>
      </c>
      <c r="AA308" s="75">
        <f t="shared" si="285"/>
        <v>0</v>
      </c>
      <c r="AB308" s="75">
        <f t="shared" si="286"/>
        <v>0</v>
      </c>
      <c r="AC308" s="75">
        <f t="shared" si="287"/>
        <v>0</v>
      </c>
      <c r="AD308" s="75">
        <f t="shared" si="288"/>
        <v>0</v>
      </c>
      <c r="AE308" s="75">
        <f t="shared" si="289"/>
        <v>0</v>
      </c>
      <c r="AF308" s="75">
        <f t="shared" ref="AF308:AG308" si="339">IF(V$3="Yes",V308*V$4,0)</f>
        <v>0</v>
      </c>
      <c r="AG308" s="76">
        <f t="shared" si="339"/>
        <v>0</v>
      </c>
      <c r="AH308" s="77">
        <f t="shared" si="291"/>
        <v>0</v>
      </c>
      <c r="AI308" s="78">
        <f t="shared" si="292"/>
        <v>0</v>
      </c>
      <c r="AJ308" s="73">
        <f t="shared" si="293"/>
        <v>-3.2251399311381528</v>
      </c>
    </row>
    <row r="309" spans="1:36" ht="15" x14ac:dyDescent="0.25">
      <c r="A309" s="38" t="s">
        <v>421</v>
      </c>
      <c r="B309" s="62" t="s">
        <v>21</v>
      </c>
      <c r="C309" s="62" t="s">
        <v>181</v>
      </c>
      <c r="D309" s="62"/>
      <c r="E309" s="63">
        <v>84</v>
      </c>
      <c r="F309" s="62">
        <v>7.65</v>
      </c>
      <c r="G309" s="64">
        <f t="shared" si="274"/>
        <v>-1.2094001414792974</v>
      </c>
      <c r="H309" s="62">
        <v>28.200000000000003</v>
      </c>
      <c r="I309" s="64">
        <f t="shared" si="275"/>
        <v>-0.39644211488657449</v>
      </c>
      <c r="J309" s="62">
        <v>35.950000000000003</v>
      </c>
      <c r="K309" s="64">
        <f t="shared" si="276"/>
        <v>-0.84499061987848056</v>
      </c>
      <c r="L309" s="62">
        <v>8</v>
      </c>
      <c r="M309" s="64">
        <f t="shared" si="277"/>
        <v>-0.59908163709867113</v>
      </c>
      <c r="N309" s="62">
        <v>154.30000000000001</v>
      </c>
      <c r="O309" s="64">
        <f t="shared" si="278"/>
        <v>-0.32964828658035605</v>
      </c>
      <c r="P309" s="62">
        <v>34.9</v>
      </c>
      <c r="Q309" s="64">
        <f t="shared" si="279"/>
        <v>-0.7966735923999283</v>
      </c>
      <c r="R309" s="62">
        <v>77.75</v>
      </c>
      <c r="S309" s="64">
        <f t="shared" si="280"/>
        <v>0.22302453730415114</v>
      </c>
      <c r="T309" s="62">
        <v>46.35</v>
      </c>
      <c r="U309" s="64">
        <f t="shared" si="281"/>
        <v>0.45270716117277121</v>
      </c>
      <c r="V309" s="97">
        <v>4.9578742709008423E-2</v>
      </c>
      <c r="W309" s="62">
        <v>18.274999999999999</v>
      </c>
      <c r="X309" s="74">
        <f t="shared" si="282"/>
        <v>0</v>
      </c>
      <c r="Y309" s="75">
        <f t="shared" si="283"/>
        <v>0</v>
      </c>
      <c r="Z309" s="75">
        <f t="shared" si="284"/>
        <v>0</v>
      </c>
      <c r="AA309" s="75">
        <f t="shared" si="285"/>
        <v>0</v>
      </c>
      <c r="AB309" s="75">
        <f t="shared" si="286"/>
        <v>0</v>
      </c>
      <c r="AC309" s="75">
        <f t="shared" si="287"/>
        <v>0</v>
      </c>
      <c r="AD309" s="75">
        <f t="shared" si="288"/>
        <v>0</v>
      </c>
      <c r="AE309" s="75">
        <f t="shared" si="289"/>
        <v>0</v>
      </c>
      <c r="AF309" s="75">
        <f t="shared" ref="AF309:AG309" si="340">IF(V$3="Yes",V309*V$4,0)</f>
        <v>0</v>
      </c>
      <c r="AG309" s="76">
        <f t="shared" si="340"/>
        <v>0</v>
      </c>
      <c r="AH309" s="77">
        <f t="shared" si="291"/>
        <v>0</v>
      </c>
      <c r="AI309" s="78">
        <f t="shared" si="292"/>
        <v>0</v>
      </c>
      <c r="AJ309" s="73">
        <f t="shared" si="293"/>
        <v>-3.231704507488895</v>
      </c>
    </row>
    <row r="310" spans="1:36" ht="15" x14ac:dyDescent="0.25">
      <c r="A310" s="38" t="s">
        <v>495</v>
      </c>
      <c r="B310" s="62" t="s">
        <v>79</v>
      </c>
      <c r="C310" s="62" t="s">
        <v>186</v>
      </c>
      <c r="D310" s="62"/>
      <c r="E310" s="63">
        <v>84</v>
      </c>
      <c r="F310" s="62">
        <v>18.7</v>
      </c>
      <c r="G310" s="64">
        <f t="shared" si="274"/>
        <v>-0.16474203003818996</v>
      </c>
      <c r="H310" s="62">
        <v>19.799999999999997</v>
      </c>
      <c r="I310" s="64">
        <f t="shared" si="275"/>
        <v>-0.9922239793014388</v>
      </c>
      <c r="J310" s="62">
        <v>38.5</v>
      </c>
      <c r="K310" s="64">
        <f t="shared" si="276"/>
        <v>-0.7271349008853295</v>
      </c>
      <c r="L310" s="62">
        <v>4.6500000000000004</v>
      </c>
      <c r="M310" s="64">
        <f t="shared" si="277"/>
        <v>-0.91926523207434574</v>
      </c>
      <c r="N310" s="62">
        <v>153.94999999999999</v>
      </c>
      <c r="O310" s="64">
        <f t="shared" si="278"/>
        <v>-0.33609093265984963</v>
      </c>
      <c r="P310" s="62">
        <v>55.95</v>
      </c>
      <c r="Q310" s="64">
        <f t="shared" si="279"/>
        <v>-0.44712249646232455</v>
      </c>
      <c r="R310" s="62">
        <v>53.05</v>
      </c>
      <c r="S310" s="64">
        <f t="shared" si="280"/>
        <v>-0.344709418190835</v>
      </c>
      <c r="T310" s="62">
        <v>27.55</v>
      </c>
      <c r="U310" s="64">
        <f t="shared" si="281"/>
        <v>-0.44840835888517855</v>
      </c>
      <c r="V310" s="97">
        <v>0.12146800909386164</v>
      </c>
      <c r="W310" s="62">
        <v>17.024999999999999</v>
      </c>
      <c r="X310" s="74">
        <f t="shared" si="282"/>
        <v>0</v>
      </c>
      <c r="Y310" s="75">
        <f t="shared" si="283"/>
        <v>0</v>
      </c>
      <c r="Z310" s="75">
        <f t="shared" si="284"/>
        <v>0</v>
      </c>
      <c r="AA310" s="75">
        <f t="shared" si="285"/>
        <v>0</v>
      </c>
      <c r="AB310" s="75">
        <f t="shared" si="286"/>
        <v>0</v>
      </c>
      <c r="AC310" s="75">
        <f t="shared" si="287"/>
        <v>0</v>
      </c>
      <c r="AD310" s="75">
        <f t="shared" si="288"/>
        <v>0</v>
      </c>
      <c r="AE310" s="75">
        <f t="shared" si="289"/>
        <v>0</v>
      </c>
      <c r="AF310" s="75">
        <f t="shared" ref="AF310:AG310" si="341">IF(V$3="Yes",V310*V$4,0)</f>
        <v>0</v>
      </c>
      <c r="AG310" s="76">
        <f t="shared" si="341"/>
        <v>0</v>
      </c>
      <c r="AH310" s="77">
        <f t="shared" si="291"/>
        <v>0</v>
      </c>
      <c r="AI310" s="78">
        <f t="shared" si="292"/>
        <v>0</v>
      </c>
      <c r="AJ310" s="73">
        <f t="shared" si="293"/>
        <v>-3.2333716234729217</v>
      </c>
    </row>
    <row r="311" spans="1:36" ht="15" x14ac:dyDescent="0.25">
      <c r="A311" s="38" t="s">
        <v>502</v>
      </c>
      <c r="B311" s="62" t="s">
        <v>28</v>
      </c>
      <c r="C311" s="62" t="s">
        <v>203</v>
      </c>
      <c r="D311" s="62"/>
      <c r="E311" s="63">
        <v>84</v>
      </c>
      <c r="F311" s="62">
        <v>16.149999999999999</v>
      </c>
      <c r="G311" s="64">
        <f t="shared" si="274"/>
        <v>-0.40581697883229173</v>
      </c>
      <c r="H311" s="62">
        <v>27.9</v>
      </c>
      <c r="I311" s="64">
        <f t="shared" si="275"/>
        <v>-0.41772003861567714</v>
      </c>
      <c r="J311" s="62">
        <v>44.05</v>
      </c>
      <c r="K311" s="64">
        <f t="shared" si="276"/>
        <v>-0.47062539484141186</v>
      </c>
      <c r="L311" s="62">
        <v>6.95</v>
      </c>
      <c r="M311" s="64">
        <f t="shared" si="277"/>
        <v>-0.69943768925522598</v>
      </c>
      <c r="N311" s="62">
        <v>103.5</v>
      </c>
      <c r="O311" s="64">
        <f t="shared" si="278"/>
        <v>-1.2647523461181938</v>
      </c>
      <c r="P311" s="62">
        <v>106.94999999999999</v>
      </c>
      <c r="Q311" s="64">
        <f t="shared" si="279"/>
        <v>0.39977089512046815</v>
      </c>
      <c r="R311" s="62">
        <v>33.799999999999997</v>
      </c>
      <c r="S311" s="64">
        <f t="shared" si="280"/>
        <v>-0.78717414059077329</v>
      </c>
      <c r="T311" s="62">
        <v>66.8</v>
      </c>
      <c r="U311" s="64">
        <f t="shared" si="281"/>
        <v>1.432909947618785</v>
      </c>
      <c r="V311" s="97">
        <v>0.15603864734299516</v>
      </c>
      <c r="W311" s="62">
        <v>13.025</v>
      </c>
      <c r="X311" s="74">
        <f t="shared" si="282"/>
        <v>0</v>
      </c>
      <c r="Y311" s="75">
        <f t="shared" si="283"/>
        <v>0</v>
      </c>
      <c r="Z311" s="75">
        <f t="shared" si="284"/>
        <v>0</v>
      </c>
      <c r="AA311" s="75">
        <f t="shared" si="285"/>
        <v>0</v>
      </c>
      <c r="AB311" s="75">
        <f t="shared" si="286"/>
        <v>0</v>
      </c>
      <c r="AC311" s="75">
        <f t="shared" si="287"/>
        <v>0</v>
      </c>
      <c r="AD311" s="75">
        <f t="shared" si="288"/>
        <v>0</v>
      </c>
      <c r="AE311" s="75">
        <f t="shared" si="289"/>
        <v>0</v>
      </c>
      <c r="AF311" s="75">
        <f t="shared" ref="AF311:AG311" si="342">IF(V$3="Yes",V311*V$4,0)</f>
        <v>0</v>
      </c>
      <c r="AG311" s="76">
        <f t="shared" si="342"/>
        <v>0</v>
      </c>
      <c r="AH311" s="77">
        <f t="shared" si="291"/>
        <v>0</v>
      </c>
      <c r="AI311" s="78">
        <f t="shared" si="292"/>
        <v>0</v>
      </c>
      <c r="AJ311" s="73">
        <f t="shared" si="293"/>
        <v>-3.2469154405534155</v>
      </c>
    </row>
    <row r="312" spans="1:36" ht="15" x14ac:dyDescent="0.25">
      <c r="A312" s="38" t="s">
        <v>500</v>
      </c>
      <c r="B312" s="62" t="s">
        <v>45</v>
      </c>
      <c r="C312" s="62" t="s">
        <v>196</v>
      </c>
      <c r="D312" s="62"/>
      <c r="E312" s="63">
        <v>84</v>
      </c>
      <c r="F312" s="62">
        <v>20.2</v>
      </c>
      <c r="G312" s="64">
        <f t="shared" si="274"/>
        <v>-2.2933236629894709E-2</v>
      </c>
      <c r="H312" s="62">
        <v>16.95</v>
      </c>
      <c r="I312" s="64">
        <f t="shared" si="275"/>
        <v>-1.1943642547279103</v>
      </c>
      <c r="J312" s="62">
        <v>37.150000000000006</v>
      </c>
      <c r="K312" s="64">
        <f t="shared" si="276"/>
        <v>-0.78952910505817375</v>
      </c>
      <c r="L312" s="62">
        <v>8.6</v>
      </c>
      <c r="M312" s="64">
        <f t="shared" si="277"/>
        <v>-0.54173532158063975</v>
      </c>
      <c r="N312" s="62">
        <v>143.9</v>
      </c>
      <c r="O312" s="64">
        <f t="shared" si="278"/>
        <v>-0.52108691294243303</v>
      </c>
      <c r="P312" s="62">
        <v>69.349999999999994</v>
      </c>
      <c r="Q312" s="64">
        <f t="shared" si="279"/>
        <v>-0.22460540926213995</v>
      </c>
      <c r="R312" s="62">
        <v>32.450000000000003</v>
      </c>
      <c r="S312" s="64">
        <f t="shared" si="280"/>
        <v>-0.81820413410972981</v>
      </c>
      <c r="T312" s="62">
        <v>21.25</v>
      </c>
      <c r="U312" s="64">
        <f t="shared" si="281"/>
        <v>-0.75037792145778948</v>
      </c>
      <c r="V312" s="97">
        <v>0.14037526059763725</v>
      </c>
      <c r="W312" s="62">
        <v>14.125</v>
      </c>
      <c r="X312" s="74">
        <f t="shared" si="282"/>
        <v>0</v>
      </c>
      <c r="Y312" s="75">
        <f t="shared" si="283"/>
        <v>0</v>
      </c>
      <c r="Z312" s="75">
        <f t="shared" si="284"/>
        <v>0</v>
      </c>
      <c r="AA312" s="75">
        <f t="shared" si="285"/>
        <v>0</v>
      </c>
      <c r="AB312" s="75">
        <f t="shared" si="286"/>
        <v>0</v>
      </c>
      <c r="AC312" s="75">
        <f t="shared" si="287"/>
        <v>0</v>
      </c>
      <c r="AD312" s="75">
        <f t="shared" si="288"/>
        <v>0</v>
      </c>
      <c r="AE312" s="75">
        <f t="shared" si="289"/>
        <v>0</v>
      </c>
      <c r="AF312" s="75">
        <f t="shared" ref="AF312:AG312" si="343">IF(V$3="Yes",V312*V$4,0)</f>
        <v>0</v>
      </c>
      <c r="AG312" s="76">
        <f t="shared" si="343"/>
        <v>0</v>
      </c>
      <c r="AH312" s="77">
        <f t="shared" si="291"/>
        <v>0</v>
      </c>
      <c r="AI312" s="78">
        <f t="shared" si="292"/>
        <v>0</v>
      </c>
      <c r="AJ312" s="73">
        <f t="shared" si="293"/>
        <v>-3.2751151707366142</v>
      </c>
    </row>
    <row r="313" spans="1:36" ht="15" x14ac:dyDescent="0.25">
      <c r="A313" s="38" t="s">
        <v>537</v>
      </c>
      <c r="B313" s="62" t="s">
        <v>25</v>
      </c>
      <c r="C313" s="62" t="s">
        <v>179</v>
      </c>
      <c r="D313" s="62"/>
      <c r="E313" s="63">
        <v>84</v>
      </c>
      <c r="F313" s="62">
        <v>15.05</v>
      </c>
      <c r="G313" s="64">
        <f t="shared" si="274"/>
        <v>-0.50981009399837474</v>
      </c>
      <c r="H313" s="62">
        <v>19.450000000000003</v>
      </c>
      <c r="I313" s="64">
        <f t="shared" si="275"/>
        <v>-1.0170482236520577</v>
      </c>
      <c r="J313" s="62">
        <v>34.5</v>
      </c>
      <c r="K313" s="64">
        <f t="shared" si="276"/>
        <v>-0.91200661695301766</v>
      </c>
      <c r="L313" s="62">
        <v>8</v>
      </c>
      <c r="M313" s="64">
        <f t="shared" si="277"/>
        <v>-0.59908163709867113</v>
      </c>
      <c r="N313" s="62">
        <v>132.80000000000001</v>
      </c>
      <c r="O313" s="64">
        <f t="shared" si="278"/>
        <v>-0.72541083146349605</v>
      </c>
      <c r="P313" s="62">
        <v>90.35</v>
      </c>
      <c r="Q313" s="64">
        <f t="shared" si="279"/>
        <v>0.12411539903665707</v>
      </c>
      <c r="R313" s="62">
        <v>47.5</v>
      </c>
      <c r="S313" s="64">
        <f t="shared" si="280"/>
        <v>-0.47227716932432356</v>
      </c>
      <c r="T313" s="62">
        <v>19.399999999999999</v>
      </c>
      <c r="U313" s="64">
        <f t="shared" si="281"/>
        <v>-0.83905152316561959</v>
      </c>
      <c r="V313" s="97">
        <v>0.11332831325301204</v>
      </c>
      <c r="W313" s="62">
        <v>14.324999999999999</v>
      </c>
      <c r="X313" s="74">
        <f t="shared" si="282"/>
        <v>0</v>
      </c>
      <c r="Y313" s="75">
        <f t="shared" si="283"/>
        <v>0</v>
      </c>
      <c r="Z313" s="75">
        <f t="shared" si="284"/>
        <v>0</v>
      </c>
      <c r="AA313" s="75">
        <f t="shared" si="285"/>
        <v>0</v>
      </c>
      <c r="AB313" s="75">
        <f t="shared" si="286"/>
        <v>0</v>
      </c>
      <c r="AC313" s="75">
        <f t="shared" si="287"/>
        <v>0</v>
      </c>
      <c r="AD313" s="75">
        <f t="shared" si="288"/>
        <v>0</v>
      </c>
      <c r="AE313" s="75">
        <f t="shared" si="289"/>
        <v>0</v>
      </c>
      <c r="AF313" s="75">
        <f t="shared" ref="AF313:AG313" si="344">IF(V$3="Yes",V313*V$4,0)</f>
        <v>0</v>
      </c>
      <c r="AG313" s="76">
        <f t="shared" si="344"/>
        <v>0</v>
      </c>
      <c r="AH313" s="77">
        <f t="shared" si="291"/>
        <v>0</v>
      </c>
      <c r="AI313" s="78">
        <f t="shared" si="292"/>
        <v>0</v>
      </c>
      <c r="AJ313" s="73">
        <f t="shared" si="293"/>
        <v>-3.2755855525812039</v>
      </c>
    </row>
    <row r="314" spans="1:36" ht="15" x14ac:dyDescent="0.25">
      <c r="A314" s="38" t="s">
        <v>516</v>
      </c>
      <c r="B314" s="62" t="s">
        <v>41</v>
      </c>
      <c r="C314" s="62" t="s">
        <v>183</v>
      </c>
      <c r="D314" s="62"/>
      <c r="E314" s="63">
        <v>84</v>
      </c>
      <c r="F314" s="62">
        <v>18.700000000000003</v>
      </c>
      <c r="G314" s="64">
        <f t="shared" si="274"/>
        <v>-0.16474203003818963</v>
      </c>
      <c r="H314" s="62">
        <v>23.2</v>
      </c>
      <c r="I314" s="64">
        <f t="shared" si="275"/>
        <v>-0.75107417703827928</v>
      </c>
      <c r="J314" s="62">
        <v>41.9</v>
      </c>
      <c r="K314" s="64">
        <f t="shared" si="276"/>
        <v>-0.56999394222779398</v>
      </c>
      <c r="L314" s="62">
        <v>4.9000000000000004</v>
      </c>
      <c r="M314" s="64">
        <f t="shared" si="277"/>
        <v>-0.89537093394183276</v>
      </c>
      <c r="N314" s="62">
        <v>125.69999999999999</v>
      </c>
      <c r="O314" s="64">
        <f t="shared" si="278"/>
        <v>-0.85610450907606828</v>
      </c>
      <c r="P314" s="62">
        <v>92.4</v>
      </c>
      <c r="Q314" s="64">
        <f t="shared" si="279"/>
        <v>0.15815719222773031</v>
      </c>
      <c r="R314" s="62">
        <v>36.5</v>
      </c>
      <c r="S314" s="64">
        <f t="shared" si="280"/>
        <v>-0.7251141535528598</v>
      </c>
      <c r="T314" s="62">
        <v>21.450000000000003</v>
      </c>
      <c r="U314" s="64">
        <f t="shared" si="281"/>
        <v>-0.74079158613802376</v>
      </c>
      <c r="V314" s="97">
        <v>0.14876690533015119</v>
      </c>
      <c r="W314" s="62">
        <v>15.225</v>
      </c>
      <c r="X314" s="74">
        <f t="shared" si="282"/>
        <v>0</v>
      </c>
      <c r="Y314" s="75">
        <f t="shared" si="283"/>
        <v>0</v>
      </c>
      <c r="Z314" s="75">
        <f t="shared" si="284"/>
        <v>0</v>
      </c>
      <c r="AA314" s="75">
        <f t="shared" si="285"/>
        <v>0</v>
      </c>
      <c r="AB314" s="75">
        <f t="shared" si="286"/>
        <v>0</v>
      </c>
      <c r="AC314" s="75">
        <f t="shared" si="287"/>
        <v>0</v>
      </c>
      <c r="AD314" s="75">
        <f t="shared" si="288"/>
        <v>0</v>
      </c>
      <c r="AE314" s="75">
        <f t="shared" si="289"/>
        <v>0</v>
      </c>
      <c r="AF314" s="75">
        <f t="shared" ref="AF314:AG314" si="345">IF(V$3="Yes",V314*V$4,0)</f>
        <v>0</v>
      </c>
      <c r="AG314" s="76">
        <f t="shared" si="345"/>
        <v>0</v>
      </c>
      <c r="AH314" s="77">
        <f t="shared" si="291"/>
        <v>0</v>
      </c>
      <c r="AI314" s="78">
        <f t="shared" si="292"/>
        <v>0</v>
      </c>
      <c r="AJ314" s="73">
        <f t="shared" si="293"/>
        <v>-3.2835642116849888</v>
      </c>
    </row>
    <row r="315" spans="1:36" ht="15" x14ac:dyDescent="0.25">
      <c r="A315" s="38" t="s">
        <v>405</v>
      </c>
      <c r="B315" s="62" t="s">
        <v>28</v>
      </c>
      <c r="C315" s="62" t="s">
        <v>181</v>
      </c>
      <c r="D315" s="62"/>
      <c r="E315" s="63">
        <v>84</v>
      </c>
      <c r="F315" s="62">
        <v>5.25</v>
      </c>
      <c r="G315" s="64">
        <f t="shared" si="274"/>
        <v>-1.4362942109325698</v>
      </c>
      <c r="H315" s="62">
        <v>24.6</v>
      </c>
      <c r="I315" s="64">
        <f t="shared" si="275"/>
        <v>-0.65177719963580194</v>
      </c>
      <c r="J315" s="62">
        <v>29.85</v>
      </c>
      <c r="K315" s="64">
        <f t="shared" si="276"/>
        <v>-1.1269199868817057</v>
      </c>
      <c r="L315" s="62">
        <v>1.9</v>
      </c>
      <c r="M315" s="64">
        <f t="shared" si="277"/>
        <v>-1.1821025115319892</v>
      </c>
      <c r="N315" s="62">
        <v>91.25</v>
      </c>
      <c r="O315" s="64">
        <f t="shared" si="278"/>
        <v>-1.4902449589004481</v>
      </c>
      <c r="P315" s="62">
        <v>42.8</v>
      </c>
      <c r="Q315" s="64">
        <f t="shared" si="279"/>
        <v>-0.66548814546847612</v>
      </c>
      <c r="R315" s="62">
        <v>180.9</v>
      </c>
      <c r="S315" s="64">
        <f t="shared" si="280"/>
        <v>2.5939458939562878</v>
      </c>
      <c r="T315" s="62">
        <v>18.75</v>
      </c>
      <c r="U315" s="64">
        <f t="shared" si="281"/>
        <v>-0.87020711295485698</v>
      </c>
      <c r="V315" s="97">
        <v>5.7534246575342465E-2</v>
      </c>
      <c r="W315" s="62">
        <v>22.9</v>
      </c>
      <c r="X315" s="74">
        <f t="shared" si="282"/>
        <v>0</v>
      </c>
      <c r="Y315" s="75">
        <f t="shared" si="283"/>
        <v>0</v>
      </c>
      <c r="Z315" s="75">
        <f t="shared" si="284"/>
        <v>0</v>
      </c>
      <c r="AA315" s="75">
        <f t="shared" si="285"/>
        <v>0</v>
      </c>
      <c r="AB315" s="75">
        <f t="shared" si="286"/>
        <v>0</v>
      </c>
      <c r="AC315" s="75">
        <f t="shared" si="287"/>
        <v>0</v>
      </c>
      <c r="AD315" s="75">
        <f t="shared" si="288"/>
        <v>0</v>
      </c>
      <c r="AE315" s="75">
        <f t="shared" si="289"/>
        <v>0</v>
      </c>
      <c r="AF315" s="75">
        <f t="shared" ref="AF315:AG315" si="346">IF(V$3="Yes",V315*V$4,0)</f>
        <v>0</v>
      </c>
      <c r="AG315" s="76">
        <f t="shared" si="346"/>
        <v>0</v>
      </c>
      <c r="AH315" s="77">
        <f t="shared" si="291"/>
        <v>0</v>
      </c>
      <c r="AI315" s="78">
        <f t="shared" si="292"/>
        <v>0</v>
      </c>
      <c r="AJ315" s="73">
        <f t="shared" si="293"/>
        <v>-3.2866465796082349</v>
      </c>
    </row>
    <row r="316" spans="1:36" ht="15" x14ac:dyDescent="0.25">
      <c r="A316" s="38" t="s">
        <v>526</v>
      </c>
      <c r="B316" s="62" t="s">
        <v>56</v>
      </c>
      <c r="C316" s="62" t="s">
        <v>183</v>
      </c>
      <c r="D316" s="62"/>
      <c r="E316" s="63">
        <v>84</v>
      </c>
      <c r="F316" s="62">
        <v>12.8</v>
      </c>
      <c r="G316" s="64">
        <f t="shared" si="274"/>
        <v>-0.72252328411081723</v>
      </c>
      <c r="H316" s="62">
        <v>18.2</v>
      </c>
      <c r="I316" s="64">
        <f t="shared" si="275"/>
        <v>-1.1057062391899841</v>
      </c>
      <c r="J316" s="62">
        <v>31</v>
      </c>
      <c r="K316" s="64">
        <f t="shared" si="276"/>
        <v>-1.0737693685122451</v>
      </c>
      <c r="L316" s="62">
        <v>0</v>
      </c>
      <c r="M316" s="64">
        <f t="shared" si="277"/>
        <v>-1.3636991773390883</v>
      </c>
      <c r="N316" s="62">
        <v>104.6</v>
      </c>
      <c r="O316" s="64">
        <f t="shared" si="278"/>
        <v>-1.2445040298683587</v>
      </c>
      <c r="P316" s="62">
        <v>177.3</v>
      </c>
      <c r="Q316" s="64">
        <f t="shared" si="279"/>
        <v>1.5679856029214381</v>
      </c>
      <c r="R316" s="62">
        <v>64.599999999999994</v>
      </c>
      <c r="S316" s="64">
        <f t="shared" si="280"/>
        <v>-7.923058475087201E-2</v>
      </c>
      <c r="T316" s="62">
        <v>31.5</v>
      </c>
      <c r="U316" s="64">
        <f t="shared" si="281"/>
        <v>-0.25907823631981147</v>
      </c>
      <c r="V316" s="97">
        <v>0.12237093690248567</v>
      </c>
      <c r="W316" s="62">
        <v>12.75</v>
      </c>
      <c r="X316" s="74">
        <f t="shared" si="282"/>
        <v>0</v>
      </c>
      <c r="Y316" s="75">
        <f t="shared" si="283"/>
        <v>0</v>
      </c>
      <c r="Z316" s="75">
        <f t="shared" si="284"/>
        <v>0</v>
      </c>
      <c r="AA316" s="75">
        <f t="shared" si="285"/>
        <v>0</v>
      </c>
      <c r="AB316" s="75">
        <f t="shared" si="286"/>
        <v>0</v>
      </c>
      <c r="AC316" s="75">
        <f t="shared" si="287"/>
        <v>0</v>
      </c>
      <c r="AD316" s="75">
        <f t="shared" si="288"/>
        <v>0</v>
      </c>
      <c r="AE316" s="75">
        <f t="shared" si="289"/>
        <v>0</v>
      </c>
      <c r="AF316" s="75">
        <f t="shared" ref="AF316:AG316" si="347">IF(V$3="Yes",V316*V$4,0)</f>
        <v>0</v>
      </c>
      <c r="AG316" s="76">
        <f t="shared" si="347"/>
        <v>0</v>
      </c>
      <c r="AH316" s="77">
        <f t="shared" si="291"/>
        <v>0</v>
      </c>
      <c r="AI316" s="78">
        <f t="shared" si="292"/>
        <v>0</v>
      </c>
      <c r="AJ316" s="73">
        <f t="shared" si="293"/>
        <v>-3.3051754602997296</v>
      </c>
    </row>
    <row r="317" spans="1:36" ht="15" x14ac:dyDescent="0.25">
      <c r="A317" s="38" t="s">
        <v>479</v>
      </c>
      <c r="B317" s="62" t="s">
        <v>58</v>
      </c>
      <c r="C317" s="62" t="s">
        <v>196</v>
      </c>
      <c r="D317" s="62"/>
      <c r="E317" s="63">
        <v>84</v>
      </c>
      <c r="F317" s="62">
        <v>19.149999999999999</v>
      </c>
      <c r="G317" s="64">
        <f t="shared" si="274"/>
        <v>-0.12219939201570119</v>
      </c>
      <c r="H317" s="62">
        <v>22.4</v>
      </c>
      <c r="I317" s="64">
        <f t="shared" si="275"/>
        <v>-0.80781530698255211</v>
      </c>
      <c r="J317" s="62">
        <v>41.55</v>
      </c>
      <c r="K317" s="64">
        <f t="shared" si="276"/>
        <v>-0.58617021738371688</v>
      </c>
      <c r="L317" s="62">
        <v>6.3</v>
      </c>
      <c r="M317" s="64">
        <f t="shared" si="277"/>
        <v>-0.76156286439975984</v>
      </c>
      <c r="N317" s="62">
        <v>147.65</v>
      </c>
      <c r="O317" s="64">
        <f t="shared" si="278"/>
        <v>-0.4520585620907227</v>
      </c>
      <c r="P317" s="62">
        <v>34</v>
      </c>
      <c r="Q317" s="64">
        <f t="shared" si="279"/>
        <v>-0.81161876989844817</v>
      </c>
      <c r="R317" s="62">
        <v>51.4</v>
      </c>
      <c r="S317" s="64">
        <f t="shared" si="280"/>
        <v>-0.38263496582511547</v>
      </c>
      <c r="T317" s="62">
        <v>26.6</v>
      </c>
      <c r="U317" s="64">
        <f t="shared" si="281"/>
        <v>-0.49394345165406423</v>
      </c>
      <c r="V317" s="97">
        <v>0.12969861158144258</v>
      </c>
      <c r="W317" s="62">
        <v>17.3</v>
      </c>
      <c r="X317" s="74">
        <f t="shared" si="282"/>
        <v>0</v>
      </c>
      <c r="Y317" s="75">
        <f t="shared" si="283"/>
        <v>0</v>
      </c>
      <c r="Z317" s="75">
        <f t="shared" si="284"/>
        <v>0</v>
      </c>
      <c r="AA317" s="75">
        <f t="shared" si="285"/>
        <v>0</v>
      </c>
      <c r="AB317" s="75">
        <f t="shared" si="286"/>
        <v>0</v>
      </c>
      <c r="AC317" s="75">
        <f t="shared" si="287"/>
        <v>0</v>
      </c>
      <c r="AD317" s="75">
        <f t="shared" si="288"/>
        <v>0</v>
      </c>
      <c r="AE317" s="75">
        <f t="shared" si="289"/>
        <v>0</v>
      </c>
      <c r="AF317" s="75">
        <f t="shared" ref="AF317:AG317" si="348">IF(V$3="Yes",V317*V$4,0)</f>
        <v>0</v>
      </c>
      <c r="AG317" s="76">
        <f t="shared" si="348"/>
        <v>0</v>
      </c>
      <c r="AH317" s="77">
        <f t="shared" si="291"/>
        <v>0</v>
      </c>
      <c r="AI317" s="78">
        <f t="shared" si="292"/>
        <v>0</v>
      </c>
      <c r="AJ317" s="73">
        <f t="shared" si="293"/>
        <v>-3.3068407132814897</v>
      </c>
    </row>
    <row r="318" spans="1:36" ht="15" x14ac:dyDescent="0.25">
      <c r="A318" s="38" t="s">
        <v>566</v>
      </c>
      <c r="B318" s="62" t="s">
        <v>16</v>
      </c>
      <c r="C318" s="62" t="s">
        <v>153</v>
      </c>
      <c r="D318" s="62"/>
      <c r="E318" s="63">
        <v>84</v>
      </c>
      <c r="F318" s="64">
        <v>13.9</v>
      </c>
      <c r="G318" s="64">
        <f t="shared" si="274"/>
        <v>-0.61853016894473445</v>
      </c>
      <c r="H318" s="64">
        <v>26.3</v>
      </c>
      <c r="I318" s="64">
        <f t="shared" si="275"/>
        <v>-0.53120229850422251</v>
      </c>
      <c r="J318" s="64">
        <v>40.200000000000003</v>
      </c>
      <c r="K318" s="64">
        <f t="shared" si="276"/>
        <v>-0.64856442155656147</v>
      </c>
      <c r="L318" s="64">
        <v>4.2</v>
      </c>
      <c r="M318" s="64">
        <f t="shared" si="277"/>
        <v>-0.96227496871286911</v>
      </c>
      <c r="N318" s="64">
        <v>122</v>
      </c>
      <c r="O318" s="64">
        <f t="shared" si="278"/>
        <v>-0.92421248191642236</v>
      </c>
      <c r="P318" s="64">
        <v>132.6</v>
      </c>
      <c r="Q318" s="64">
        <f t="shared" si="279"/>
        <v>0.82570845382828473</v>
      </c>
      <c r="R318" s="64">
        <v>26.1</v>
      </c>
      <c r="S318" s="64">
        <f t="shared" si="280"/>
        <v>-0.96416002955074864</v>
      </c>
      <c r="T318" s="64">
        <v>20.3</v>
      </c>
      <c r="U318" s="64">
        <f t="shared" si="281"/>
        <v>-0.79591301422667504</v>
      </c>
      <c r="V318" s="97">
        <v>0.1139344262295082</v>
      </c>
      <c r="W318" s="66">
        <v>14.3</v>
      </c>
      <c r="X318" s="74">
        <f t="shared" si="282"/>
        <v>0</v>
      </c>
      <c r="Y318" s="75">
        <f t="shared" si="283"/>
        <v>0</v>
      </c>
      <c r="Z318" s="75">
        <f t="shared" si="284"/>
        <v>0</v>
      </c>
      <c r="AA318" s="75">
        <f t="shared" si="285"/>
        <v>0</v>
      </c>
      <c r="AB318" s="75">
        <f t="shared" si="286"/>
        <v>0</v>
      </c>
      <c r="AC318" s="75">
        <f t="shared" si="287"/>
        <v>0</v>
      </c>
      <c r="AD318" s="75">
        <f t="shared" si="288"/>
        <v>0</v>
      </c>
      <c r="AE318" s="75">
        <f t="shared" si="289"/>
        <v>0</v>
      </c>
      <c r="AF318" s="75">
        <f t="shared" ref="AF318:AG318" si="349">IF(V$3="Yes",V318*V$4,0)</f>
        <v>0</v>
      </c>
      <c r="AG318" s="76">
        <f t="shared" si="349"/>
        <v>0</v>
      </c>
      <c r="AH318" s="77">
        <f t="shared" si="291"/>
        <v>0</v>
      </c>
      <c r="AI318" s="78">
        <f t="shared" si="292"/>
        <v>0</v>
      </c>
      <c r="AJ318" s="73">
        <f t="shared" si="293"/>
        <v>-3.3189068499942262</v>
      </c>
    </row>
    <row r="319" spans="1:36" ht="15" x14ac:dyDescent="0.25">
      <c r="A319" s="38" t="s">
        <v>515</v>
      </c>
      <c r="B319" s="62" t="s">
        <v>47</v>
      </c>
      <c r="C319" s="62" t="s">
        <v>186</v>
      </c>
      <c r="D319" s="62"/>
      <c r="E319" s="63">
        <v>84</v>
      </c>
      <c r="F319" s="62">
        <v>19.600000000000001</v>
      </c>
      <c r="G319" s="64">
        <f t="shared" si="274"/>
        <v>-7.9656753993212745E-2</v>
      </c>
      <c r="H319" s="62">
        <v>17.2</v>
      </c>
      <c r="I319" s="64">
        <f t="shared" si="275"/>
        <v>-1.1766326516203249</v>
      </c>
      <c r="J319" s="62">
        <v>36.799999999999997</v>
      </c>
      <c r="K319" s="64">
        <f t="shared" si="276"/>
        <v>-0.80570538021409721</v>
      </c>
      <c r="L319" s="62">
        <v>5.7</v>
      </c>
      <c r="M319" s="64">
        <f t="shared" si="277"/>
        <v>-0.818909179917791</v>
      </c>
      <c r="N319" s="62">
        <v>157.9</v>
      </c>
      <c r="O319" s="64">
        <f t="shared" si="278"/>
        <v>-0.26338106976271419</v>
      </c>
      <c r="P319" s="62">
        <v>75.2</v>
      </c>
      <c r="Q319" s="64">
        <f t="shared" si="279"/>
        <v>-0.12746175552176051</v>
      </c>
      <c r="R319" s="62">
        <v>29.8</v>
      </c>
      <c r="S319" s="64">
        <f t="shared" si="280"/>
        <v>-0.8791148621284226</v>
      </c>
      <c r="T319" s="62">
        <v>40.700000000000003</v>
      </c>
      <c r="U319" s="64">
        <f t="shared" si="281"/>
        <v>0.1818931883893983</v>
      </c>
      <c r="V319" s="97">
        <v>0.12412919569347688</v>
      </c>
      <c r="W319" s="62">
        <v>16.75</v>
      </c>
      <c r="X319" s="74">
        <f t="shared" si="282"/>
        <v>0</v>
      </c>
      <c r="Y319" s="75">
        <f t="shared" si="283"/>
        <v>0</v>
      </c>
      <c r="Z319" s="75">
        <f t="shared" si="284"/>
        <v>0</v>
      </c>
      <c r="AA319" s="75">
        <f t="shared" si="285"/>
        <v>0</v>
      </c>
      <c r="AB319" s="75">
        <f t="shared" si="286"/>
        <v>0</v>
      </c>
      <c r="AC319" s="75">
        <f t="shared" si="287"/>
        <v>0</v>
      </c>
      <c r="AD319" s="75">
        <f t="shared" si="288"/>
        <v>0</v>
      </c>
      <c r="AE319" s="75">
        <f t="shared" si="289"/>
        <v>0</v>
      </c>
      <c r="AF319" s="75">
        <f t="shared" ref="AF319:AG319" si="350">IF(V$3="Yes",V319*V$4,0)</f>
        <v>0</v>
      </c>
      <c r="AG319" s="76">
        <f t="shared" si="350"/>
        <v>0</v>
      </c>
      <c r="AH319" s="77">
        <f t="shared" si="291"/>
        <v>0</v>
      </c>
      <c r="AI319" s="78">
        <f t="shared" si="292"/>
        <v>0</v>
      </c>
      <c r="AJ319" s="73">
        <f t="shared" si="293"/>
        <v>-3.3343552045703078</v>
      </c>
    </row>
    <row r="320" spans="1:36" ht="15" x14ac:dyDescent="0.25">
      <c r="A320" s="38" t="s">
        <v>499</v>
      </c>
      <c r="B320" s="62" t="s">
        <v>81</v>
      </c>
      <c r="C320" s="62" t="s">
        <v>183</v>
      </c>
      <c r="D320" s="62"/>
      <c r="E320" s="63">
        <v>84</v>
      </c>
      <c r="F320" s="62">
        <v>19.450000000000003</v>
      </c>
      <c r="G320" s="64">
        <f t="shared" si="274"/>
        <v>-9.3837633334041992E-2</v>
      </c>
      <c r="H320" s="62">
        <v>27.700000000000003</v>
      </c>
      <c r="I320" s="64">
        <f t="shared" si="275"/>
        <v>-0.4319053211017449</v>
      </c>
      <c r="J320" s="62">
        <v>47.150000000000006</v>
      </c>
      <c r="K320" s="64">
        <f t="shared" si="276"/>
        <v>-0.32734981488895248</v>
      </c>
      <c r="L320" s="62">
        <v>8.35</v>
      </c>
      <c r="M320" s="64">
        <f t="shared" si="277"/>
        <v>-0.56562961971315295</v>
      </c>
      <c r="N320" s="62">
        <v>144.35</v>
      </c>
      <c r="O320" s="64">
        <f t="shared" si="278"/>
        <v>-0.51280351084022824</v>
      </c>
      <c r="P320" s="62">
        <v>12.65</v>
      </c>
      <c r="Q320" s="64">
        <f t="shared" si="279"/>
        <v>-1.1661515916688918</v>
      </c>
      <c r="R320" s="62">
        <v>37.799999999999997</v>
      </c>
      <c r="S320" s="64">
        <f t="shared" si="280"/>
        <v>-0.69523341905312375</v>
      </c>
      <c r="T320" s="62">
        <v>15.25</v>
      </c>
      <c r="U320" s="64">
        <f t="shared" si="281"/>
        <v>-1.0379679810507521</v>
      </c>
      <c r="V320" s="97">
        <v>0.13474194665742989</v>
      </c>
      <c r="W320" s="62">
        <v>14.824999999999999</v>
      </c>
      <c r="X320" s="74">
        <f t="shared" si="282"/>
        <v>0</v>
      </c>
      <c r="Y320" s="75">
        <f t="shared" si="283"/>
        <v>0</v>
      </c>
      <c r="Z320" s="75">
        <f t="shared" si="284"/>
        <v>0</v>
      </c>
      <c r="AA320" s="75">
        <f t="shared" si="285"/>
        <v>0</v>
      </c>
      <c r="AB320" s="75">
        <f t="shared" si="286"/>
        <v>0</v>
      </c>
      <c r="AC320" s="75">
        <f t="shared" si="287"/>
        <v>0</v>
      </c>
      <c r="AD320" s="75">
        <f t="shared" si="288"/>
        <v>0</v>
      </c>
      <c r="AE320" s="75">
        <f t="shared" si="289"/>
        <v>0</v>
      </c>
      <c r="AF320" s="75">
        <f t="shared" ref="AF320:AG320" si="351">IF(V$3="Yes",V320*V$4,0)</f>
        <v>0</v>
      </c>
      <c r="AG320" s="76">
        <f t="shared" si="351"/>
        <v>0</v>
      </c>
      <c r="AH320" s="77">
        <f t="shared" si="291"/>
        <v>0</v>
      </c>
      <c r="AI320" s="78">
        <f t="shared" si="292"/>
        <v>0</v>
      </c>
      <c r="AJ320" s="73">
        <f t="shared" si="293"/>
        <v>-3.3453693199437016</v>
      </c>
    </row>
    <row r="321" spans="1:36" ht="15" x14ac:dyDescent="0.25">
      <c r="A321" s="38" t="s">
        <v>416</v>
      </c>
      <c r="B321" s="62" t="s">
        <v>39</v>
      </c>
      <c r="C321" s="62" t="s">
        <v>181</v>
      </c>
      <c r="D321" s="62"/>
      <c r="E321" s="63">
        <v>84</v>
      </c>
      <c r="F321" s="62">
        <v>7.05</v>
      </c>
      <c r="G321" s="64">
        <f t="shared" si="274"/>
        <v>-1.2661236588426157</v>
      </c>
      <c r="H321" s="62">
        <v>23.6</v>
      </c>
      <c r="I321" s="64">
        <f t="shared" si="275"/>
        <v>-0.72270361206614298</v>
      </c>
      <c r="J321" s="62">
        <v>30.700000000000003</v>
      </c>
      <c r="K321" s="64">
        <f t="shared" si="276"/>
        <v>-1.0876347472173218</v>
      </c>
      <c r="L321" s="62">
        <v>4.3499999999999996</v>
      </c>
      <c r="M321" s="64">
        <f t="shared" si="277"/>
        <v>-0.94793838983336154</v>
      </c>
      <c r="N321" s="62">
        <v>126.55000000000001</v>
      </c>
      <c r="O321" s="64">
        <f t="shared" si="278"/>
        <v>-0.84045808288301327</v>
      </c>
      <c r="P321" s="62">
        <v>33.5</v>
      </c>
      <c r="Q321" s="64">
        <f t="shared" si="279"/>
        <v>-0.81992164628651476</v>
      </c>
      <c r="R321" s="62">
        <v>134.6</v>
      </c>
      <c r="S321" s="64">
        <f t="shared" si="280"/>
        <v>1.5297320421579945</v>
      </c>
      <c r="T321" s="62">
        <v>31.950000000000003</v>
      </c>
      <c r="U321" s="64">
        <f t="shared" si="281"/>
        <v>-0.23750898185033914</v>
      </c>
      <c r="V321" s="97">
        <v>5.5709205847491103E-2</v>
      </c>
      <c r="W321" s="62">
        <v>23.95</v>
      </c>
      <c r="X321" s="74">
        <f t="shared" si="282"/>
        <v>0</v>
      </c>
      <c r="Y321" s="75">
        <f t="shared" si="283"/>
        <v>0</v>
      </c>
      <c r="Z321" s="75">
        <f t="shared" si="284"/>
        <v>0</v>
      </c>
      <c r="AA321" s="75">
        <f t="shared" si="285"/>
        <v>0</v>
      </c>
      <c r="AB321" s="75">
        <f t="shared" si="286"/>
        <v>0</v>
      </c>
      <c r="AC321" s="75">
        <f t="shared" si="287"/>
        <v>0</v>
      </c>
      <c r="AD321" s="75">
        <f t="shared" si="288"/>
        <v>0</v>
      </c>
      <c r="AE321" s="75">
        <f t="shared" si="289"/>
        <v>0</v>
      </c>
      <c r="AF321" s="75">
        <f t="shared" ref="AF321:AG321" si="352">IF(V$3="Yes",V321*V$4,0)</f>
        <v>0</v>
      </c>
      <c r="AG321" s="76">
        <f t="shared" si="352"/>
        <v>0</v>
      </c>
      <c r="AH321" s="77">
        <f t="shared" si="291"/>
        <v>0</v>
      </c>
      <c r="AI321" s="78">
        <f t="shared" si="292"/>
        <v>0</v>
      </c>
      <c r="AJ321" s="73">
        <f t="shared" si="293"/>
        <v>-3.3598005922083996</v>
      </c>
    </row>
    <row r="322" spans="1:36" ht="15" x14ac:dyDescent="0.25">
      <c r="A322" s="38" t="s">
        <v>528</v>
      </c>
      <c r="B322" s="62" t="s">
        <v>39</v>
      </c>
      <c r="C322" s="62" t="s">
        <v>186</v>
      </c>
      <c r="D322" s="62"/>
      <c r="E322" s="63">
        <v>84</v>
      </c>
      <c r="F322" s="62">
        <v>18.149999999999999</v>
      </c>
      <c r="G322" s="64">
        <f t="shared" si="274"/>
        <v>-0.21673858762123149</v>
      </c>
      <c r="H322" s="62">
        <v>25.15</v>
      </c>
      <c r="I322" s="64">
        <f t="shared" si="275"/>
        <v>-0.6127676727991147</v>
      </c>
      <c r="J322" s="62">
        <v>43.3</v>
      </c>
      <c r="K322" s="64">
        <f t="shared" si="276"/>
        <v>-0.50528884160410337</v>
      </c>
      <c r="L322" s="62">
        <v>11.2</v>
      </c>
      <c r="M322" s="64">
        <f t="shared" si="277"/>
        <v>-0.29323462100250419</v>
      </c>
      <c r="N322" s="62">
        <v>138.6</v>
      </c>
      <c r="O322" s="64">
        <f t="shared" si="278"/>
        <v>-0.6186469821461843</v>
      </c>
      <c r="P322" s="62">
        <v>17.950000000000003</v>
      </c>
      <c r="Q322" s="64">
        <f t="shared" si="279"/>
        <v>-1.0781411019553859</v>
      </c>
      <c r="R322" s="62">
        <v>37.549999999999997</v>
      </c>
      <c r="S322" s="64">
        <f t="shared" si="280"/>
        <v>-0.70097971414922688</v>
      </c>
      <c r="T322" s="62">
        <v>16.649999999999999</v>
      </c>
      <c r="U322" s="64">
        <f t="shared" si="281"/>
        <v>-0.97086363381239416</v>
      </c>
      <c r="V322" s="97">
        <v>0.13095238095238096</v>
      </c>
      <c r="W322" s="62">
        <v>14.85</v>
      </c>
      <c r="X322" s="74">
        <f t="shared" si="282"/>
        <v>0</v>
      </c>
      <c r="Y322" s="75">
        <f t="shared" si="283"/>
        <v>0</v>
      </c>
      <c r="Z322" s="75">
        <f t="shared" si="284"/>
        <v>0</v>
      </c>
      <c r="AA322" s="75">
        <f t="shared" si="285"/>
        <v>0</v>
      </c>
      <c r="AB322" s="75">
        <f t="shared" si="286"/>
        <v>0</v>
      </c>
      <c r="AC322" s="75">
        <f t="shared" si="287"/>
        <v>0</v>
      </c>
      <c r="AD322" s="75">
        <f t="shared" si="288"/>
        <v>0</v>
      </c>
      <c r="AE322" s="75">
        <f t="shared" si="289"/>
        <v>0</v>
      </c>
      <c r="AF322" s="75">
        <f t="shared" ref="AF322:AG322" si="353">IF(V$3="Yes",V322*V$4,0)</f>
        <v>0</v>
      </c>
      <c r="AG322" s="76">
        <f t="shared" si="353"/>
        <v>0</v>
      </c>
      <c r="AH322" s="77">
        <f t="shared" si="291"/>
        <v>0</v>
      </c>
      <c r="AI322" s="78">
        <f t="shared" si="292"/>
        <v>0</v>
      </c>
      <c r="AJ322" s="73">
        <f t="shared" si="293"/>
        <v>-3.3935939189255602</v>
      </c>
    </row>
    <row r="323" spans="1:36" ht="15" x14ac:dyDescent="0.25">
      <c r="A323" s="38" t="s">
        <v>497</v>
      </c>
      <c r="B323" s="62" t="s">
        <v>21</v>
      </c>
      <c r="C323" s="62" t="s">
        <v>186</v>
      </c>
      <c r="D323" s="62"/>
      <c r="E323" s="63">
        <v>84</v>
      </c>
      <c r="F323" s="62">
        <v>15.55</v>
      </c>
      <c r="G323" s="64">
        <f t="shared" si="274"/>
        <v>-0.46254049619560961</v>
      </c>
      <c r="H323" s="62">
        <v>33.450000000000003</v>
      </c>
      <c r="I323" s="64">
        <f t="shared" si="275"/>
        <v>-2.4078449627284584E-2</v>
      </c>
      <c r="J323" s="62">
        <v>49.05</v>
      </c>
      <c r="K323" s="64">
        <f t="shared" si="276"/>
        <v>-0.23953574975680092</v>
      </c>
      <c r="L323" s="62">
        <v>13.1</v>
      </c>
      <c r="M323" s="64">
        <f t="shared" si="277"/>
        <v>-0.11163795519540515</v>
      </c>
      <c r="N323" s="62">
        <v>128.65</v>
      </c>
      <c r="O323" s="64">
        <f t="shared" si="278"/>
        <v>-0.80180220640605548</v>
      </c>
      <c r="P323" s="62">
        <v>22.200000000000003</v>
      </c>
      <c r="Q323" s="64">
        <f t="shared" si="279"/>
        <v>-1.0075666526568197</v>
      </c>
      <c r="R323" s="62">
        <v>18.05</v>
      </c>
      <c r="S323" s="64">
        <f t="shared" si="280"/>
        <v>-1.1491907316452683</v>
      </c>
      <c r="T323" s="62">
        <v>16.600000000000001</v>
      </c>
      <c r="U323" s="64">
        <f t="shared" si="281"/>
        <v>-0.97326021764233528</v>
      </c>
      <c r="V323" s="97">
        <v>0.12087057909055578</v>
      </c>
      <c r="W323" s="62">
        <v>15.15</v>
      </c>
      <c r="X323" s="74">
        <f t="shared" si="282"/>
        <v>0</v>
      </c>
      <c r="Y323" s="75">
        <f t="shared" si="283"/>
        <v>0</v>
      </c>
      <c r="Z323" s="75">
        <f t="shared" si="284"/>
        <v>0</v>
      </c>
      <c r="AA323" s="75">
        <f t="shared" si="285"/>
        <v>0</v>
      </c>
      <c r="AB323" s="75">
        <f t="shared" si="286"/>
        <v>0</v>
      </c>
      <c r="AC323" s="75">
        <f t="shared" si="287"/>
        <v>0</v>
      </c>
      <c r="AD323" s="75">
        <f t="shared" si="288"/>
        <v>0</v>
      </c>
      <c r="AE323" s="75">
        <f t="shared" si="289"/>
        <v>0</v>
      </c>
      <c r="AF323" s="75">
        <f t="shared" ref="AF323:AG323" si="354">IF(V$3="Yes",V323*V$4,0)</f>
        <v>0</v>
      </c>
      <c r="AG323" s="76">
        <f t="shared" si="354"/>
        <v>0</v>
      </c>
      <c r="AH323" s="77">
        <f t="shared" si="291"/>
        <v>0</v>
      </c>
      <c r="AI323" s="78">
        <f t="shared" si="292"/>
        <v>0</v>
      </c>
      <c r="AJ323" s="73">
        <f t="shared" si="293"/>
        <v>-3.3985585984353355</v>
      </c>
    </row>
    <row r="324" spans="1:36" ht="15" x14ac:dyDescent="0.25">
      <c r="A324" s="38" t="s">
        <v>429</v>
      </c>
      <c r="B324" s="62" t="s">
        <v>34</v>
      </c>
      <c r="C324" s="62" t="s">
        <v>181</v>
      </c>
      <c r="D324" s="62"/>
      <c r="E324" s="63">
        <v>84</v>
      </c>
      <c r="F324" s="62">
        <v>5.6</v>
      </c>
      <c r="G324" s="64">
        <f t="shared" si="274"/>
        <v>-1.4032054924706343</v>
      </c>
      <c r="H324" s="62">
        <v>22</v>
      </c>
      <c r="I324" s="64">
        <f t="shared" si="275"/>
        <v>-0.8361858719546883</v>
      </c>
      <c r="J324" s="62">
        <v>27.5</v>
      </c>
      <c r="K324" s="64">
        <f t="shared" si="276"/>
        <v>-1.2355321200714728</v>
      </c>
      <c r="L324" s="62">
        <v>5.2</v>
      </c>
      <c r="M324" s="64">
        <f t="shared" si="277"/>
        <v>-0.86669777618281718</v>
      </c>
      <c r="N324" s="62">
        <v>96.2</v>
      </c>
      <c r="O324" s="64">
        <f t="shared" si="278"/>
        <v>-1.3991275357761903</v>
      </c>
      <c r="P324" s="62">
        <v>72.8</v>
      </c>
      <c r="Q324" s="64">
        <f t="shared" si="279"/>
        <v>-0.16731556218448038</v>
      </c>
      <c r="R324" s="62">
        <v>139.69999999999999</v>
      </c>
      <c r="S324" s="64">
        <f t="shared" si="280"/>
        <v>1.6469564621184978</v>
      </c>
      <c r="T324" s="62">
        <v>12.3</v>
      </c>
      <c r="U324" s="64">
        <f t="shared" si="281"/>
        <v>-1.1793664270172919</v>
      </c>
      <c r="V324" s="97">
        <v>5.8212058212058208E-2</v>
      </c>
      <c r="W324" s="62">
        <v>19</v>
      </c>
      <c r="X324" s="74">
        <f t="shared" si="282"/>
        <v>0</v>
      </c>
      <c r="Y324" s="75">
        <f t="shared" si="283"/>
        <v>0</v>
      </c>
      <c r="Z324" s="75">
        <f t="shared" si="284"/>
        <v>0</v>
      </c>
      <c r="AA324" s="75">
        <f t="shared" si="285"/>
        <v>0</v>
      </c>
      <c r="AB324" s="75">
        <f t="shared" si="286"/>
        <v>0</v>
      </c>
      <c r="AC324" s="75">
        <f t="shared" si="287"/>
        <v>0</v>
      </c>
      <c r="AD324" s="75">
        <f t="shared" si="288"/>
        <v>0</v>
      </c>
      <c r="AE324" s="75">
        <f t="shared" si="289"/>
        <v>0</v>
      </c>
      <c r="AF324" s="75">
        <f t="shared" ref="AF324:AG324" si="355">IF(V$3="Yes",V324*V$4,0)</f>
        <v>0</v>
      </c>
      <c r="AG324" s="76">
        <f t="shared" si="355"/>
        <v>0</v>
      </c>
      <c r="AH324" s="77">
        <f t="shared" si="291"/>
        <v>0</v>
      </c>
      <c r="AI324" s="78">
        <f t="shared" si="292"/>
        <v>0</v>
      </c>
      <c r="AJ324" s="73">
        <f t="shared" si="293"/>
        <v>-3.4005301933090593</v>
      </c>
    </row>
    <row r="325" spans="1:36" ht="15" x14ac:dyDescent="0.25">
      <c r="A325" s="38" t="s">
        <v>461</v>
      </c>
      <c r="B325" s="62" t="s">
        <v>70</v>
      </c>
      <c r="C325" s="62" t="s">
        <v>186</v>
      </c>
      <c r="D325" s="62"/>
      <c r="E325" s="63">
        <v>84</v>
      </c>
      <c r="F325" s="62">
        <v>17.95</v>
      </c>
      <c r="G325" s="64">
        <f t="shared" si="274"/>
        <v>-0.2356464267423376</v>
      </c>
      <c r="H325" s="62">
        <v>24.1</v>
      </c>
      <c r="I325" s="64">
        <f t="shared" si="275"/>
        <v>-0.68724040585097235</v>
      </c>
      <c r="J325" s="62">
        <v>42</v>
      </c>
      <c r="K325" s="64">
        <f t="shared" si="276"/>
        <v>-0.5653721493261018</v>
      </c>
      <c r="L325" s="62">
        <v>2.2000000000000002</v>
      </c>
      <c r="M325" s="64">
        <f t="shared" si="277"/>
        <v>-1.1534293537729736</v>
      </c>
      <c r="N325" s="62">
        <v>125.4</v>
      </c>
      <c r="O325" s="64">
        <f t="shared" si="278"/>
        <v>-0.86162677714420488</v>
      </c>
      <c r="P325" s="62">
        <v>85.1</v>
      </c>
      <c r="Q325" s="64">
        <f t="shared" si="279"/>
        <v>3.6935196961957815E-2</v>
      </c>
      <c r="R325" s="62">
        <v>50.4</v>
      </c>
      <c r="S325" s="64">
        <f t="shared" si="280"/>
        <v>-0.4056201462095278</v>
      </c>
      <c r="T325" s="62">
        <v>14.2</v>
      </c>
      <c r="U325" s="64">
        <f t="shared" si="281"/>
        <v>-1.0882962414795205</v>
      </c>
      <c r="V325" s="97">
        <v>0.14314194577352471</v>
      </c>
      <c r="W325" s="62">
        <v>16.75</v>
      </c>
      <c r="X325" s="74">
        <f t="shared" si="282"/>
        <v>0</v>
      </c>
      <c r="Y325" s="75">
        <f t="shared" si="283"/>
        <v>0</v>
      </c>
      <c r="Z325" s="75">
        <f t="shared" si="284"/>
        <v>0</v>
      </c>
      <c r="AA325" s="75">
        <f t="shared" si="285"/>
        <v>0</v>
      </c>
      <c r="AB325" s="75">
        <f t="shared" si="286"/>
        <v>0</v>
      </c>
      <c r="AC325" s="75">
        <f t="shared" si="287"/>
        <v>0</v>
      </c>
      <c r="AD325" s="75">
        <f t="shared" si="288"/>
        <v>0</v>
      </c>
      <c r="AE325" s="75">
        <f t="shared" si="289"/>
        <v>0</v>
      </c>
      <c r="AF325" s="75">
        <f t="shared" ref="AF325:AG325" si="356">IF(V$3="Yes",V325*V$4,0)</f>
        <v>0</v>
      </c>
      <c r="AG325" s="76">
        <f t="shared" si="356"/>
        <v>0</v>
      </c>
      <c r="AH325" s="77">
        <f t="shared" si="291"/>
        <v>0</v>
      </c>
      <c r="AI325" s="78">
        <f t="shared" si="292"/>
        <v>0</v>
      </c>
      <c r="AJ325" s="73">
        <f t="shared" si="293"/>
        <v>-3.4086669958848326</v>
      </c>
    </row>
    <row r="326" spans="1:36" ht="15" x14ac:dyDescent="0.25">
      <c r="A326" s="38" t="s">
        <v>494</v>
      </c>
      <c r="B326" s="62" t="s">
        <v>83</v>
      </c>
      <c r="C326" s="62" t="s">
        <v>153</v>
      </c>
      <c r="D326" s="62"/>
      <c r="E326" s="63">
        <v>84</v>
      </c>
      <c r="F326" s="62">
        <v>22.1</v>
      </c>
      <c r="G326" s="64">
        <f t="shared" si="274"/>
        <v>0.1566912350206128</v>
      </c>
      <c r="H326" s="62">
        <v>15.850000000000001</v>
      </c>
      <c r="I326" s="64">
        <f t="shared" si="275"/>
        <v>-1.2723833084012852</v>
      </c>
      <c r="J326" s="62">
        <v>38</v>
      </c>
      <c r="K326" s="64">
        <f t="shared" si="276"/>
        <v>-0.75024386539379029</v>
      </c>
      <c r="L326" s="62">
        <v>6.4</v>
      </c>
      <c r="M326" s="64">
        <f t="shared" si="277"/>
        <v>-0.75200514514675443</v>
      </c>
      <c r="N326" s="62">
        <v>184.3</v>
      </c>
      <c r="O326" s="64">
        <f t="shared" si="278"/>
        <v>0.22257852023332739</v>
      </c>
      <c r="P326" s="62">
        <v>27.700000000000003</v>
      </c>
      <c r="Q326" s="64">
        <f t="shared" si="279"/>
        <v>-0.91623501238808713</v>
      </c>
      <c r="R326" s="62">
        <v>24.35</v>
      </c>
      <c r="S326" s="64">
        <f t="shared" si="280"/>
        <v>-1.0043840952234702</v>
      </c>
      <c r="T326" s="62">
        <v>25.85</v>
      </c>
      <c r="U326" s="64">
        <f t="shared" si="281"/>
        <v>-0.52989220910318457</v>
      </c>
      <c r="V326" s="97">
        <v>0.11991318502441671</v>
      </c>
      <c r="W326" s="62">
        <v>15.475</v>
      </c>
      <c r="X326" s="74">
        <f t="shared" si="282"/>
        <v>0</v>
      </c>
      <c r="Y326" s="75">
        <f t="shared" si="283"/>
        <v>0</v>
      </c>
      <c r="Z326" s="75">
        <f t="shared" si="284"/>
        <v>0</v>
      </c>
      <c r="AA326" s="75">
        <f t="shared" si="285"/>
        <v>0</v>
      </c>
      <c r="AB326" s="75">
        <f t="shared" si="286"/>
        <v>0</v>
      </c>
      <c r="AC326" s="75">
        <f t="shared" si="287"/>
        <v>0</v>
      </c>
      <c r="AD326" s="75">
        <f t="shared" si="288"/>
        <v>0</v>
      </c>
      <c r="AE326" s="75">
        <f t="shared" si="289"/>
        <v>0</v>
      </c>
      <c r="AF326" s="75">
        <f t="shared" ref="AF326:AG326" si="357">IF(V$3="Yes",V326*V$4,0)</f>
        <v>0</v>
      </c>
      <c r="AG326" s="76">
        <f t="shared" si="357"/>
        <v>0</v>
      </c>
      <c r="AH326" s="77">
        <f t="shared" si="291"/>
        <v>0</v>
      </c>
      <c r="AI326" s="78">
        <f t="shared" si="292"/>
        <v>0</v>
      </c>
      <c r="AJ326" s="73">
        <f t="shared" si="293"/>
        <v>-3.4332072861571152</v>
      </c>
    </row>
    <row r="327" spans="1:36" ht="15" x14ac:dyDescent="0.25">
      <c r="A327" s="38" t="s">
        <v>481</v>
      </c>
      <c r="B327" s="62" t="s">
        <v>21</v>
      </c>
      <c r="C327" s="62" t="s">
        <v>186</v>
      </c>
      <c r="D327" s="62"/>
      <c r="E327" s="63">
        <v>84</v>
      </c>
      <c r="F327" s="62">
        <v>20.45</v>
      </c>
      <c r="G327" s="64">
        <f t="shared" si="274"/>
        <v>7.0156227148795059E-4</v>
      </c>
      <c r="H327" s="62">
        <v>27.6</v>
      </c>
      <c r="I327" s="64">
        <f t="shared" si="275"/>
        <v>-0.43899796234477928</v>
      </c>
      <c r="J327" s="62">
        <v>48.05</v>
      </c>
      <c r="K327" s="64">
        <f t="shared" si="276"/>
        <v>-0.28575367877372299</v>
      </c>
      <c r="L327" s="62">
        <v>6.25</v>
      </c>
      <c r="M327" s="64">
        <f t="shared" si="277"/>
        <v>-0.76634172402626233</v>
      </c>
      <c r="N327" s="62">
        <v>116.8</v>
      </c>
      <c r="O327" s="64">
        <f t="shared" si="278"/>
        <v>-1.0199317950974609</v>
      </c>
      <c r="P327" s="62">
        <v>21.75</v>
      </c>
      <c r="Q327" s="64">
        <f t="shared" si="279"/>
        <v>-1.0150392414060798</v>
      </c>
      <c r="R327" s="62">
        <v>56.95</v>
      </c>
      <c r="S327" s="64">
        <f t="shared" si="280"/>
        <v>-0.25506721469162652</v>
      </c>
      <c r="T327" s="62">
        <v>15.65</v>
      </c>
      <c r="U327" s="64">
        <f t="shared" si="281"/>
        <v>-1.0187953104112211</v>
      </c>
      <c r="V327" s="97">
        <v>0.17508561643835616</v>
      </c>
      <c r="W327" s="62">
        <v>17.05</v>
      </c>
      <c r="X327" s="74">
        <f t="shared" si="282"/>
        <v>0</v>
      </c>
      <c r="Y327" s="75">
        <f t="shared" si="283"/>
        <v>0</v>
      </c>
      <c r="Z327" s="75">
        <f t="shared" si="284"/>
        <v>0</v>
      </c>
      <c r="AA327" s="75">
        <f t="shared" si="285"/>
        <v>0</v>
      </c>
      <c r="AB327" s="75">
        <f t="shared" si="286"/>
        <v>0</v>
      </c>
      <c r="AC327" s="75">
        <f t="shared" si="287"/>
        <v>0</v>
      </c>
      <c r="AD327" s="75">
        <f t="shared" si="288"/>
        <v>0</v>
      </c>
      <c r="AE327" s="75">
        <f t="shared" si="289"/>
        <v>0</v>
      </c>
      <c r="AF327" s="75">
        <f t="shared" ref="AF327:AG327" si="358">IF(V$3="Yes",V327*V$4,0)</f>
        <v>0</v>
      </c>
      <c r="AG327" s="76">
        <f t="shared" si="358"/>
        <v>0</v>
      </c>
      <c r="AH327" s="77">
        <f t="shared" si="291"/>
        <v>0</v>
      </c>
      <c r="AI327" s="78">
        <f t="shared" si="292"/>
        <v>0</v>
      </c>
      <c r="AJ327" s="73">
        <f t="shared" si="293"/>
        <v>-3.4442297458604276</v>
      </c>
    </row>
    <row r="328" spans="1:36" ht="15" x14ac:dyDescent="0.25">
      <c r="A328" s="38" t="s">
        <v>482</v>
      </c>
      <c r="B328" s="62" t="s">
        <v>61</v>
      </c>
      <c r="C328" s="62" t="s">
        <v>181</v>
      </c>
      <c r="D328" s="62"/>
      <c r="E328" s="63">
        <v>84</v>
      </c>
      <c r="F328" s="62">
        <v>5.3000000000000007</v>
      </c>
      <c r="G328" s="64">
        <f t="shared" si="274"/>
        <v>-1.4315672511522932</v>
      </c>
      <c r="H328" s="62">
        <v>22.75</v>
      </c>
      <c r="I328" s="64">
        <f t="shared" si="275"/>
        <v>-0.78299106263193285</v>
      </c>
      <c r="J328" s="62">
        <v>28.05</v>
      </c>
      <c r="K328" s="64">
        <f t="shared" si="276"/>
        <v>-1.2101122591121654</v>
      </c>
      <c r="L328" s="62">
        <v>8.65</v>
      </c>
      <c r="M328" s="64">
        <f t="shared" si="277"/>
        <v>-0.53695646195413715</v>
      </c>
      <c r="N328" s="62">
        <v>101.6</v>
      </c>
      <c r="O328" s="64">
        <f t="shared" si="278"/>
        <v>-1.2997267105497272</v>
      </c>
      <c r="P328" s="62">
        <v>104.3</v>
      </c>
      <c r="Q328" s="64">
        <f t="shared" si="279"/>
        <v>0.35576565026371521</v>
      </c>
      <c r="R328" s="62">
        <v>91.05</v>
      </c>
      <c r="S328" s="64">
        <f t="shared" si="280"/>
        <v>0.52872743641683551</v>
      </c>
      <c r="T328" s="62">
        <v>47.65</v>
      </c>
      <c r="U328" s="64">
        <f t="shared" si="281"/>
        <v>0.51501834075124642</v>
      </c>
      <c r="V328" s="97">
        <v>5.2165354330708673E-2</v>
      </c>
      <c r="W328" s="62">
        <v>19.399999999999999</v>
      </c>
      <c r="X328" s="74">
        <f t="shared" si="282"/>
        <v>0</v>
      </c>
      <c r="Y328" s="75">
        <f t="shared" si="283"/>
        <v>0</v>
      </c>
      <c r="Z328" s="75">
        <f t="shared" si="284"/>
        <v>0</v>
      </c>
      <c r="AA328" s="75">
        <f t="shared" si="285"/>
        <v>0</v>
      </c>
      <c r="AB328" s="75">
        <f t="shared" si="286"/>
        <v>0</v>
      </c>
      <c r="AC328" s="75">
        <f t="shared" si="287"/>
        <v>0</v>
      </c>
      <c r="AD328" s="75">
        <f t="shared" si="288"/>
        <v>0</v>
      </c>
      <c r="AE328" s="75">
        <f t="shared" si="289"/>
        <v>0</v>
      </c>
      <c r="AF328" s="75">
        <f t="shared" ref="AF328:AG328" si="359">IF(V$3="Yes",V328*V$4,0)</f>
        <v>0</v>
      </c>
      <c r="AG328" s="76">
        <f t="shared" si="359"/>
        <v>0</v>
      </c>
      <c r="AH328" s="77">
        <f t="shared" si="291"/>
        <v>0</v>
      </c>
      <c r="AI328" s="78">
        <f t="shared" si="292"/>
        <v>0</v>
      </c>
      <c r="AJ328" s="73">
        <f t="shared" si="293"/>
        <v>-3.4520500795862388</v>
      </c>
    </row>
    <row r="329" spans="1:36" ht="15" x14ac:dyDescent="0.25">
      <c r="A329" s="38" t="s">
        <v>478</v>
      </c>
      <c r="B329" s="62" t="s">
        <v>47</v>
      </c>
      <c r="C329" s="62" t="s">
        <v>153</v>
      </c>
      <c r="D329" s="62"/>
      <c r="E329" s="63">
        <v>84</v>
      </c>
      <c r="F329" s="62">
        <v>13</v>
      </c>
      <c r="G329" s="64">
        <f t="shared" si="274"/>
        <v>-0.70361544498971129</v>
      </c>
      <c r="H329" s="62">
        <v>27.8</v>
      </c>
      <c r="I329" s="64">
        <f t="shared" si="275"/>
        <v>-0.42481267985871124</v>
      </c>
      <c r="J329" s="62">
        <v>40.799999999999997</v>
      </c>
      <c r="K329" s="64">
        <f t="shared" si="276"/>
        <v>-0.62083366414640861</v>
      </c>
      <c r="L329" s="62">
        <v>0.8</v>
      </c>
      <c r="M329" s="64">
        <f t="shared" si="277"/>
        <v>-1.2872374233150465</v>
      </c>
      <c r="N329" s="62">
        <v>113.8</v>
      </c>
      <c r="O329" s="64">
        <f t="shared" si="278"/>
        <v>-1.0751544757788289</v>
      </c>
      <c r="P329" s="62">
        <v>46.4</v>
      </c>
      <c r="Q329" s="64">
        <f t="shared" si="279"/>
        <v>-0.60570743547439654</v>
      </c>
      <c r="R329" s="62">
        <v>105.4</v>
      </c>
      <c r="S329" s="64">
        <f t="shared" si="280"/>
        <v>0.85856477493315331</v>
      </c>
      <c r="T329" s="62">
        <v>15.4</v>
      </c>
      <c r="U329" s="64">
        <f t="shared" si="281"/>
        <v>-1.0307782295609278</v>
      </c>
      <c r="V329" s="97">
        <v>0.11423550087873463</v>
      </c>
      <c r="W329" s="62">
        <v>15.75</v>
      </c>
      <c r="X329" s="74">
        <f t="shared" si="282"/>
        <v>0</v>
      </c>
      <c r="Y329" s="75">
        <f t="shared" si="283"/>
        <v>0</v>
      </c>
      <c r="Z329" s="75">
        <f t="shared" si="284"/>
        <v>0</v>
      </c>
      <c r="AA329" s="75">
        <f t="shared" si="285"/>
        <v>0</v>
      </c>
      <c r="AB329" s="75">
        <f t="shared" si="286"/>
        <v>0</v>
      </c>
      <c r="AC329" s="75">
        <f t="shared" si="287"/>
        <v>0</v>
      </c>
      <c r="AD329" s="75">
        <f t="shared" si="288"/>
        <v>0</v>
      </c>
      <c r="AE329" s="75">
        <f t="shared" si="289"/>
        <v>0</v>
      </c>
      <c r="AF329" s="75">
        <f t="shared" ref="AF329:AG329" si="360">IF(V$3="Yes",V329*V$4,0)</f>
        <v>0</v>
      </c>
      <c r="AG329" s="76">
        <f t="shared" si="360"/>
        <v>0</v>
      </c>
      <c r="AH329" s="77">
        <f t="shared" si="291"/>
        <v>0</v>
      </c>
      <c r="AI329" s="78">
        <f t="shared" si="292"/>
        <v>0</v>
      </c>
      <c r="AJ329" s="73">
        <f t="shared" si="293"/>
        <v>-3.4623337052598933</v>
      </c>
    </row>
    <row r="330" spans="1:36" ht="15" x14ac:dyDescent="0.25">
      <c r="A330" s="38" t="s">
        <v>523</v>
      </c>
      <c r="B330" s="62" t="s">
        <v>93</v>
      </c>
      <c r="C330" s="62" t="s">
        <v>196</v>
      </c>
      <c r="D330" s="62"/>
      <c r="E330" s="63">
        <v>84</v>
      </c>
      <c r="F330" s="62">
        <v>17.950000000000003</v>
      </c>
      <c r="G330" s="64">
        <f t="shared" si="274"/>
        <v>-0.23564642674233691</v>
      </c>
      <c r="H330" s="62">
        <v>22.1</v>
      </c>
      <c r="I330" s="64">
        <f t="shared" si="275"/>
        <v>-0.82909323071165419</v>
      </c>
      <c r="J330" s="62">
        <v>40</v>
      </c>
      <c r="K330" s="64">
        <f t="shared" si="276"/>
        <v>-0.65780800735994627</v>
      </c>
      <c r="L330" s="62">
        <v>7.3999999999999995</v>
      </c>
      <c r="M330" s="64">
        <f t="shared" si="277"/>
        <v>-0.6564279526167025</v>
      </c>
      <c r="N330" s="62">
        <v>156.94999999999999</v>
      </c>
      <c r="O330" s="64">
        <f t="shared" si="278"/>
        <v>-0.28086825197848092</v>
      </c>
      <c r="P330" s="62">
        <v>20.299999999999997</v>
      </c>
      <c r="Q330" s="64">
        <f t="shared" si="279"/>
        <v>-1.0391175829314729</v>
      </c>
      <c r="R330" s="62">
        <v>45.25</v>
      </c>
      <c r="S330" s="64">
        <f t="shared" si="280"/>
        <v>-0.52399382518925153</v>
      </c>
      <c r="T330" s="62">
        <v>23.85</v>
      </c>
      <c r="U330" s="64">
        <f t="shared" si="281"/>
        <v>-0.62575556230083895</v>
      </c>
      <c r="V330" s="97">
        <v>0.11436763300414148</v>
      </c>
      <c r="W330" s="62">
        <v>15.8</v>
      </c>
      <c r="X330" s="74">
        <f t="shared" si="282"/>
        <v>0</v>
      </c>
      <c r="Y330" s="75">
        <f t="shared" si="283"/>
        <v>0</v>
      </c>
      <c r="Z330" s="75">
        <f t="shared" si="284"/>
        <v>0</v>
      </c>
      <c r="AA330" s="75">
        <f t="shared" si="285"/>
        <v>0</v>
      </c>
      <c r="AB330" s="75">
        <f t="shared" si="286"/>
        <v>0</v>
      </c>
      <c r="AC330" s="75">
        <f t="shared" si="287"/>
        <v>0</v>
      </c>
      <c r="AD330" s="75">
        <f t="shared" si="288"/>
        <v>0</v>
      </c>
      <c r="AE330" s="75">
        <f t="shared" si="289"/>
        <v>0</v>
      </c>
      <c r="AF330" s="75">
        <f t="shared" ref="AF330:AG330" si="361">IF(V$3="Yes",V330*V$4,0)</f>
        <v>0</v>
      </c>
      <c r="AG330" s="76">
        <f t="shared" si="361"/>
        <v>0</v>
      </c>
      <c r="AH330" s="77">
        <f t="shared" si="291"/>
        <v>0</v>
      </c>
      <c r="AI330" s="78">
        <f t="shared" si="292"/>
        <v>0</v>
      </c>
      <c r="AJ330" s="73">
        <f t="shared" si="293"/>
        <v>-3.4980435672937307</v>
      </c>
    </row>
    <row r="331" spans="1:36" ht="15" x14ac:dyDescent="0.25">
      <c r="A331" s="38" t="s">
        <v>569</v>
      </c>
      <c r="B331" s="62" t="s">
        <v>66</v>
      </c>
      <c r="C331" s="62" t="s">
        <v>183</v>
      </c>
      <c r="D331" s="62"/>
      <c r="E331" s="63">
        <v>84</v>
      </c>
      <c r="F331" s="64">
        <v>12.5</v>
      </c>
      <c r="G331" s="64">
        <f t="shared" si="274"/>
        <v>-0.75088504279247648</v>
      </c>
      <c r="H331" s="64">
        <v>24.9</v>
      </c>
      <c r="I331" s="64">
        <f t="shared" si="275"/>
        <v>-0.63049927590669985</v>
      </c>
      <c r="J331" s="64">
        <v>37.4</v>
      </c>
      <c r="K331" s="64">
        <f t="shared" si="276"/>
        <v>-0.7779746228039438</v>
      </c>
      <c r="L331" s="64">
        <v>3.1</v>
      </c>
      <c r="M331" s="64">
        <f t="shared" si="277"/>
        <v>-1.0674098804959267</v>
      </c>
      <c r="N331" s="64">
        <v>91.7</v>
      </c>
      <c r="O331" s="64">
        <f t="shared" si="278"/>
        <v>-1.4819615567982425</v>
      </c>
      <c r="P331" s="64">
        <v>166</v>
      </c>
      <c r="Q331" s="64">
        <f t="shared" si="279"/>
        <v>1.3803405965511335</v>
      </c>
      <c r="R331" s="64">
        <v>37.700000000000003</v>
      </c>
      <c r="S331" s="64">
        <f t="shared" si="280"/>
        <v>-0.69753193709156502</v>
      </c>
      <c r="T331" s="64">
        <v>70.599999999999994</v>
      </c>
      <c r="U331" s="64">
        <f t="shared" si="281"/>
        <v>1.6150503186943284</v>
      </c>
      <c r="V331" s="97">
        <v>0.13631406761177753</v>
      </c>
      <c r="W331" s="66">
        <v>14.05</v>
      </c>
      <c r="X331" s="74">
        <f t="shared" si="282"/>
        <v>0</v>
      </c>
      <c r="Y331" s="75">
        <f t="shared" si="283"/>
        <v>0</v>
      </c>
      <c r="Z331" s="75">
        <f t="shared" si="284"/>
        <v>0</v>
      </c>
      <c r="AA331" s="75">
        <f t="shared" si="285"/>
        <v>0</v>
      </c>
      <c r="AB331" s="75">
        <f t="shared" si="286"/>
        <v>0</v>
      </c>
      <c r="AC331" s="75">
        <f t="shared" si="287"/>
        <v>0</v>
      </c>
      <c r="AD331" s="75">
        <f t="shared" si="288"/>
        <v>0</v>
      </c>
      <c r="AE331" s="75">
        <f t="shared" si="289"/>
        <v>0</v>
      </c>
      <c r="AF331" s="75">
        <f t="shared" ref="AF331:AG331" si="362">IF(V$3="Yes",V331*V$4,0)</f>
        <v>0</v>
      </c>
      <c r="AG331" s="76">
        <f t="shared" si="362"/>
        <v>0</v>
      </c>
      <c r="AH331" s="77">
        <f t="shared" si="291"/>
        <v>0</v>
      </c>
      <c r="AI331" s="78">
        <f t="shared" si="292"/>
        <v>0</v>
      </c>
      <c r="AJ331" s="73">
        <f t="shared" si="293"/>
        <v>-3.4980574548085746</v>
      </c>
    </row>
    <row r="332" spans="1:36" ht="15" x14ac:dyDescent="0.25">
      <c r="A332" s="38" t="s">
        <v>445</v>
      </c>
      <c r="B332" s="62" t="s">
        <v>37</v>
      </c>
      <c r="C332" s="62" t="s">
        <v>181</v>
      </c>
      <c r="D332" s="62"/>
      <c r="E332" s="63">
        <v>84</v>
      </c>
      <c r="F332" s="62">
        <v>8.3000000000000007</v>
      </c>
      <c r="G332" s="64">
        <f t="shared" si="274"/>
        <v>-1.147949664335703</v>
      </c>
      <c r="H332" s="62">
        <v>26.450000000000003</v>
      </c>
      <c r="I332" s="64">
        <f t="shared" si="275"/>
        <v>-0.52056333663967103</v>
      </c>
      <c r="J332" s="62">
        <v>34.75</v>
      </c>
      <c r="K332" s="64">
        <f t="shared" si="276"/>
        <v>-0.90045213469878749</v>
      </c>
      <c r="L332" s="62">
        <v>4</v>
      </c>
      <c r="M332" s="64">
        <f t="shared" si="277"/>
        <v>-0.98139040721887971</v>
      </c>
      <c r="N332" s="62">
        <v>123.8</v>
      </c>
      <c r="O332" s="64">
        <f t="shared" si="278"/>
        <v>-0.89107887350760151</v>
      </c>
      <c r="P332" s="62">
        <v>77.099999999999994</v>
      </c>
      <c r="Q332" s="64">
        <f t="shared" si="279"/>
        <v>-9.5910825247107742E-2</v>
      </c>
      <c r="R332" s="62">
        <v>84.4</v>
      </c>
      <c r="S332" s="64">
        <f t="shared" si="280"/>
        <v>0.37587598686049334</v>
      </c>
      <c r="T332" s="62">
        <v>22.450000000000003</v>
      </c>
      <c r="U332" s="64">
        <f t="shared" si="281"/>
        <v>-0.69285990953919663</v>
      </c>
      <c r="V332" s="97">
        <v>6.7043618739903083E-2</v>
      </c>
      <c r="W332" s="62">
        <v>19.75</v>
      </c>
      <c r="X332" s="74">
        <f t="shared" si="282"/>
        <v>0</v>
      </c>
      <c r="Y332" s="75">
        <f t="shared" si="283"/>
        <v>0</v>
      </c>
      <c r="Z332" s="75">
        <f t="shared" si="284"/>
        <v>0</v>
      </c>
      <c r="AA332" s="75">
        <f t="shared" si="285"/>
        <v>0</v>
      </c>
      <c r="AB332" s="75">
        <f t="shared" si="286"/>
        <v>0</v>
      </c>
      <c r="AC332" s="75">
        <f t="shared" si="287"/>
        <v>0</v>
      </c>
      <c r="AD332" s="75">
        <f t="shared" si="288"/>
        <v>0</v>
      </c>
      <c r="AE332" s="75">
        <f t="shared" si="289"/>
        <v>0</v>
      </c>
      <c r="AF332" s="75">
        <f t="shared" ref="AF332:AG332" si="363">IF(V$3="Yes",V332*V$4,0)</f>
        <v>0</v>
      </c>
      <c r="AG332" s="76">
        <f t="shared" si="363"/>
        <v>0</v>
      </c>
      <c r="AH332" s="77">
        <f t="shared" si="291"/>
        <v>0</v>
      </c>
      <c r="AI332" s="78">
        <f t="shared" si="292"/>
        <v>0</v>
      </c>
      <c r="AJ332" s="73">
        <f t="shared" si="293"/>
        <v>-3.5019476434052663</v>
      </c>
    </row>
    <row r="333" spans="1:36" ht="15" x14ac:dyDescent="0.25">
      <c r="A333" s="38" t="s">
        <v>570</v>
      </c>
      <c r="B333" s="62" t="s">
        <v>23</v>
      </c>
      <c r="C333" s="62" t="s">
        <v>186</v>
      </c>
      <c r="D333" s="62"/>
      <c r="E333" s="63">
        <v>84</v>
      </c>
      <c r="F333" s="64">
        <v>13.3</v>
      </c>
      <c r="G333" s="64">
        <f t="shared" si="274"/>
        <v>-0.67525368630805227</v>
      </c>
      <c r="H333" s="64">
        <v>19.2</v>
      </c>
      <c r="I333" s="64">
        <f t="shared" si="275"/>
        <v>-1.0347798267596431</v>
      </c>
      <c r="J333" s="64">
        <v>32.5</v>
      </c>
      <c r="K333" s="64">
        <f t="shared" si="276"/>
        <v>-1.0044424749868619</v>
      </c>
      <c r="L333" s="64">
        <v>6.5</v>
      </c>
      <c r="M333" s="64">
        <f t="shared" si="277"/>
        <v>-0.74244742589374924</v>
      </c>
      <c r="N333" s="64">
        <v>130.9</v>
      </c>
      <c r="O333" s="64">
        <f t="shared" si="278"/>
        <v>-0.76038519589502951</v>
      </c>
      <c r="P333" s="64">
        <v>79.400000000000006</v>
      </c>
      <c r="Q333" s="64">
        <f t="shared" si="279"/>
        <v>-5.7717593862001183E-2</v>
      </c>
      <c r="R333" s="64">
        <v>63.3</v>
      </c>
      <c r="S333" s="64">
        <f t="shared" si="280"/>
        <v>-0.10911131925060794</v>
      </c>
      <c r="T333" s="64">
        <v>15.3</v>
      </c>
      <c r="U333" s="64">
        <f t="shared" si="281"/>
        <v>-1.0355713972208105</v>
      </c>
      <c r="V333" s="97">
        <v>0.10160427807486631</v>
      </c>
      <c r="W333" s="66">
        <v>16.2</v>
      </c>
      <c r="X333" s="74">
        <f t="shared" si="282"/>
        <v>0</v>
      </c>
      <c r="Y333" s="75">
        <f t="shared" si="283"/>
        <v>0</v>
      </c>
      <c r="Z333" s="75">
        <f t="shared" si="284"/>
        <v>0</v>
      </c>
      <c r="AA333" s="75">
        <f t="shared" si="285"/>
        <v>0</v>
      </c>
      <c r="AB333" s="75">
        <f t="shared" si="286"/>
        <v>0</v>
      </c>
      <c r="AC333" s="75">
        <f t="shared" si="287"/>
        <v>0</v>
      </c>
      <c r="AD333" s="75">
        <f t="shared" si="288"/>
        <v>0</v>
      </c>
      <c r="AE333" s="75">
        <f t="shared" si="289"/>
        <v>0</v>
      </c>
      <c r="AF333" s="75">
        <f t="shared" ref="AF333:AG333" si="364">IF(V$3="Yes",V333*V$4,0)</f>
        <v>0</v>
      </c>
      <c r="AG333" s="76">
        <f t="shared" si="364"/>
        <v>0</v>
      </c>
      <c r="AH333" s="77">
        <f t="shared" si="291"/>
        <v>0</v>
      </c>
      <c r="AI333" s="78">
        <f t="shared" si="292"/>
        <v>0</v>
      </c>
      <c r="AJ333" s="73">
        <f t="shared" si="293"/>
        <v>-3.504782267878003</v>
      </c>
    </row>
    <row r="334" spans="1:36" ht="15" x14ac:dyDescent="0.25">
      <c r="A334" s="38" t="s">
        <v>387</v>
      </c>
      <c r="B334" s="62" t="s">
        <v>39</v>
      </c>
      <c r="C334" s="62" t="s">
        <v>181</v>
      </c>
      <c r="D334" s="62"/>
      <c r="E334" s="63">
        <v>84</v>
      </c>
      <c r="F334" s="62">
        <v>8.5</v>
      </c>
      <c r="G334" s="64">
        <f t="shared" si="274"/>
        <v>-1.1290418252145971</v>
      </c>
      <c r="H334" s="62">
        <v>27.9</v>
      </c>
      <c r="I334" s="64">
        <f t="shared" si="275"/>
        <v>-0.41772003861567714</v>
      </c>
      <c r="J334" s="62">
        <v>36.450000000000003</v>
      </c>
      <c r="K334" s="64">
        <f t="shared" si="276"/>
        <v>-0.82188165537001967</v>
      </c>
      <c r="L334" s="62">
        <v>4.25</v>
      </c>
      <c r="M334" s="64">
        <f t="shared" si="277"/>
        <v>-0.95749610908636673</v>
      </c>
      <c r="N334" s="62">
        <v>110.2</v>
      </c>
      <c r="O334" s="64">
        <f t="shared" si="278"/>
        <v>-1.1414216925964711</v>
      </c>
      <c r="P334" s="62">
        <v>51.25</v>
      </c>
      <c r="Q334" s="64">
        <f t="shared" si="279"/>
        <v>-0.52516953451015047</v>
      </c>
      <c r="R334" s="62">
        <v>107.19999999999999</v>
      </c>
      <c r="S334" s="64">
        <f t="shared" si="280"/>
        <v>0.89993809962509552</v>
      </c>
      <c r="T334" s="62">
        <v>53.5</v>
      </c>
      <c r="U334" s="64">
        <f t="shared" si="281"/>
        <v>0.79541864885438485</v>
      </c>
      <c r="V334" s="97">
        <v>7.7132486388384755E-2</v>
      </c>
      <c r="W334" s="62">
        <v>21.25</v>
      </c>
      <c r="X334" s="74">
        <f t="shared" si="282"/>
        <v>0</v>
      </c>
      <c r="Y334" s="75">
        <f t="shared" si="283"/>
        <v>0</v>
      </c>
      <c r="Z334" s="75">
        <f t="shared" si="284"/>
        <v>0</v>
      </c>
      <c r="AA334" s="75">
        <f t="shared" si="285"/>
        <v>0</v>
      </c>
      <c r="AB334" s="75">
        <f t="shared" si="286"/>
        <v>0</v>
      </c>
      <c r="AC334" s="75">
        <f t="shared" si="287"/>
        <v>0</v>
      </c>
      <c r="AD334" s="75">
        <f t="shared" si="288"/>
        <v>0</v>
      </c>
      <c r="AE334" s="75">
        <f t="shared" si="289"/>
        <v>0</v>
      </c>
      <c r="AF334" s="75">
        <f t="shared" ref="AF334:AG334" si="365">IF(V$3="Yes",V334*V$4,0)</f>
        <v>0</v>
      </c>
      <c r="AG334" s="76">
        <f t="shared" si="365"/>
        <v>0</v>
      </c>
      <c r="AH334" s="77">
        <f t="shared" si="291"/>
        <v>0</v>
      </c>
      <c r="AI334" s="78">
        <f t="shared" si="292"/>
        <v>0</v>
      </c>
      <c r="AJ334" s="73">
        <f t="shared" si="293"/>
        <v>-3.5170417503397573</v>
      </c>
    </row>
    <row r="335" spans="1:36" ht="15" x14ac:dyDescent="0.25">
      <c r="A335" s="38" t="s">
        <v>568</v>
      </c>
      <c r="B335" s="62" t="s">
        <v>79</v>
      </c>
      <c r="C335" s="62" t="s">
        <v>181</v>
      </c>
      <c r="D335" s="62"/>
      <c r="E335" s="63">
        <v>84</v>
      </c>
      <c r="F335" s="64">
        <v>3.8</v>
      </c>
      <c r="G335" s="64">
        <f t="shared" si="274"/>
        <v>-1.5733760445605884</v>
      </c>
      <c r="H335" s="64">
        <v>16.3</v>
      </c>
      <c r="I335" s="64">
        <f t="shared" si="275"/>
        <v>-1.2404664228076316</v>
      </c>
      <c r="J335" s="64">
        <v>20.2</v>
      </c>
      <c r="K335" s="64">
        <f t="shared" si="276"/>
        <v>-1.5729230018950047</v>
      </c>
      <c r="L335" s="64">
        <v>0</v>
      </c>
      <c r="M335" s="64">
        <f t="shared" si="277"/>
        <v>-1.3636991773390883</v>
      </c>
      <c r="N335" s="64">
        <v>84.2</v>
      </c>
      <c r="O335" s="64">
        <f t="shared" si="278"/>
        <v>-1.6200182585016636</v>
      </c>
      <c r="P335" s="64">
        <v>124.3</v>
      </c>
      <c r="Q335" s="64">
        <f t="shared" si="279"/>
        <v>0.68788070578637917</v>
      </c>
      <c r="R335" s="64">
        <v>162.19999999999999</v>
      </c>
      <c r="S335" s="64">
        <f t="shared" si="280"/>
        <v>2.1641230207677764</v>
      </c>
      <c r="T335" s="64">
        <v>79</v>
      </c>
      <c r="U335" s="64">
        <f t="shared" si="281"/>
        <v>2.0176764021244762</v>
      </c>
      <c r="V335" s="97">
        <v>4.5130641330166268E-2</v>
      </c>
      <c r="W335" s="66">
        <v>20.149999999999999</v>
      </c>
      <c r="X335" s="74">
        <f t="shared" si="282"/>
        <v>0</v>
      </c>
      <c r="Y335" s="75">
        <f t="shared" si="283"/>
        <v>0</v>
      </c>
      <c r="Z335" s="75">
        <f t="shared" si="284"/>
        <v>0</v>
      </c>
      <c r="AA335" s="75">
        <f t="shared" si="285"/>
        <v>0</v>
      </c>
      <c r="AB335" s="75">
        <f t="shared" si="286"/>
        <v>0</v>
      </c>
      <c r="AC335" s="75">
        <f t="shared" si="287"/>
        <v>0</v>
      </c>
      <c r="AD335" s="75">
        <f t="shared" si="288"/>
        <v>0</v>
      </c>
      <c r="AE335" s="75">
        <f t="shared" si="289"/>
        <v>0</v>
      </c>
      <c r="AF335" s="75">
        <f t="shared" ref="AF335:AG335" si="366">IF(V$3="Yes",V335*V$4,0)</f>
        <v>0</v>
      </c>
      <c r="AG335" s="76">
        <f t="shared" si="366"/>
        <v>0</v>
      </c>
      <c r="AH335" s="77">
        <f t="shared" si="291"/>
        <v>0</v>
      </c>
      <c r="AI335" s="78">
        <f t="shared" si="292"/>
        <v>0</v>
      </c>
      <c r="AJ335" s="73">
        <f t="shared" si="293"/>
        <v>-3.5244640715001996</v>
      </c>
    </row>
    <row r="336" spans="1:36" ht="15" x14ac:dyDescent="0.25">
      <c r="A336" s="38" t="s">
        <v>409</v>
      </c>
      <c r="B336" s="62" t="s">
        <v>66</v>
      </c>
      <c r="C336" s="62" t="s">
        <v>181</v>
      </c>
      <c r="D336" s="62"/>
      <c r="E336" s="63">
        <v>84</v>
      </c>
      <c r="F336" s="62">
        <v>9.1000000000000014</v>
      </c>
      <c r="G336" s="64">
        <f t="shared" si="274"/>
        <v>-1.0723183078512788</v>
      </c>
      <c r="H336" s="62">
        <v>25.05</v>
      </c>
      <c r="I336" s="64">
        <f t="shared" si="275"/>
        <v>-0.61986031404214859</v>
      </c>
      <c r="J336" s="62">
        <v>34.200000000000003</v>
      </c>
      <c r="K336" s="64">
        <f t="shared" si="276"/>
        <v>-0.92587199565809408</v>
      </c>
      <c r="L336" s="62">
        <v>2.9000000000000004</v>
      </c>
      <c r="M336" s="64">
        <f t="shared" si="277"/>
        <v>-1.0865253190019371</v>
      </c>
      <c r="N336" s="62">
        <v>134</v>
      </c>
      <c r="O336" s="64">
        <f t="shared" si="278"/>
        <v>-0.70332175919094853</v>
      </c>
      <c r="P336" s="62">
        <v>32.450000000000003</v>
      </c>
      <c r="Q336" s="64">
        <f t="shared" si="279"/>
        <v>-0.8373576867014545</v>
      </c>
      <c r="R336" s="62">
        <v>111.9</v>
      </c>
      <c r="S336" s="64">
        <f t="shared" si="280"/>
        <v>1.007968447431834</v>
      </c>
      <c r="T336" s="62">
        <v>16.75</v>
      </c>
      <c r="U336" s="64">
        <f t="shared" si="281"/>
        <v>-0.96607046615251124</v>
      </c>
      <c r="V336" s="97">
        <v>6.7910447761194037E-2</v>
      </c>
      <c r="W336" s="62">
        <v>22.35</v>
      </c>
      <c r="X336" s="74">
        <f t="shared" si="282"/>
        <v>0</v>
      </c>
      <c r="Y336" s="75">
        <f t="shared" si="283"/>
        <v>0</v>
      </c>
      <c r="Z336" s="75">
        <f t="shared" si="284"/>
        <v>0</v>
      </c>
      <c r="AA336" s="75">
        <f t="shared" si="285"/>
        <v>0</v>
      </c>
      <c r="AB336" s="75">
        <f t="shared" si="286"/>
        <v>0</v>
      </c>
      <c r="AC336" s="75">
        <f t="shared" si="287"/>
        <v>0</v>
      </c>
      <c r="AD336" s="75">
        <f t="shared" si="288"/>
        <v>0</v>
      </c>
      <c r="AE336" s="75">
        <f t="shared" si="289"/>
        <v>0</v>
      </c>
      <c r="AF336" s="75">
        <f t="shared" ref="AF336:AG336" si="367">IF(V$3="Yes",V336*V$4,0)</f>
        <v>0</v>
      </c>
      <c r="AG336" s="76">
        <f t="shared" si="367"/>
        <v>0</v>
      </c>
      <c r="AH336" s="77">
        <f t="shared" si="291"/>
        <v>0</v>
      </c>
      <c r="AI336" s="78">
        <f t="shared" si="292"/>
        <v>0</v>
      </c>
      <c r="AJ336" s="73">
        <f t="shared" si="293"/>
        <v>-3.5443603781142934</v>
      </c>
    </row>
    <row r="337" spans="1:36" ht="15" x14ac:dyDescent="0.25">
      <c r="A337" s="38" t="s">
        <v>531</v>
      </c>
      <c r="B337" s="62" t="s">
        <v>77</v>
      </c>
      <c r="C337" s="62" t="s">
        <v>196</v>
      </c>
      <c r="D337" s="62"/>
      <c r="E337" s="63">
        <v>84</v>
      </c>
      <c r="F337" s="62">
        <v>17.45</v>
      </c>
      <c r="G337" s="64">
        <f t="shared" si="274"/>
        <v>-0.28291602454510256</v>
      </c>
      <c r="H337" s="62">
        <v>19.05</v>
      </c>
      <c r="I337" s="64">
        <f t="shared" si="275"/>
        <v>-1.0454187886241941</v>
      </c>
      <c r="J337" s="62">
        <v>36.450000000000003</v>
      </c>
      <c r="K337" s="64">
        <f t="shared" si="276"/>
        <v>-0.82188165537001967</v>
      </c>
      <c r="L337" s="62">
        <v>7.5500000000000007</v>
      </c>
      <c r="M337" s="64">
        <f t="shared" si="277"/>
        <v>-0.64209137373719449</v>
      </c>
      <c r="N337" s="62">
        <v>112.35</v>
      </c>
      <c r="O337" s="64">
        <f t="shared" si="278"/>
        <v>-1.1018454381081573</v>
      </c>
      <c r="P337" s="62">
        <v>57.099999999999994</v>
      </c>
      <c r="Q337" s="64">
        <f t="shared" si="279"/>
        <v>-0.42802588076977149</v>
      </c>
      <c r="R337" s="62">
        <v>67.5</v>
      </c>
      <c r="S337" s="64">
        <f t="shared" si="280"/>
        <v>-1.2573561636076062E-2</v>
      </c>
      <c r="T337" s="62">
        <v>14.45</v>
      </c>
      <c r="U337" s="64">
        <f t="shared" si="281"/>
        <v>-1.0763133223298136</v>
      </c>
      <c r="V337" s="97">
        <v>0.155318202047174</v>
      </c>
      <c r="W337" s="62">
        <v>14.1</v>
      </c>
      <c r="X337" s="74">
        <f t="shared" si="282"/>
        <v>0</v>
      </c>
      <c r="Y337" s="75">
        <f t="shared" si="283"/>
        <v>0</v>
      </c>
      <c r="Z337" s="75">
        <f t="shared" si="284"/>
        <v>0</v>
      </c>
      <c r="AA337" s="75">
        <f t="shared" si="285"/>
        <v>0</v>
      </c>
      <c r="AB337" s="75">
        <f t="shared" si="286"/>
        <v>0</v>
      </c>
      <c r="AC337" s="75">
        <f t="shared" si="287"/>
        <v>0</v>
      </c>
      <c r="AD337" s="75">
        <f t="shared" si="288"/>
        <v>0</v>
      </c>
      <c r="AE337" s="75">
        <f t="shared" si="289"/>
        <v>0</v>
      </c>
      <c r="AF337" s="75">
        <f t="shared" ref="AF337:AG337" si="368">IF(V$3="Yes",V337*V$4,0)</f>
        <v>0</v>
      </c>
      <c r="AG337" s="76">
        <f t="shared" si="368"/>
        <v>0</v>
      </c>
      <c r="AH337" s="77">
        <f t="shared" si="291"/>
        <v>0</v>
      </c>
      <c r="AI337" s="78">
        <f t="shared" si="292"/>
        <v>0</v>
      </c>
      <c r="AJ337" s="73">
        <f t="shared" si="293"/>
        <v>-3.5613118630081408</v>
      </c>
    </row>
    <row r="338" spans="1:36" ht="15" x14ac:dyDescent="0.25">
      <c r="A338" s="38" t="s">
        <v>451</v>
      </c>
      <c r="B338" s="62" t="s">
        <v>63</v>
      </c>
      <c r="C338" s="62" t="s">
        <v>181</v>
      </c>
      <c r="D338" s="62"/>
      <c r="E338" s="63">
        <v>84</v>
      </c>
      <c r="F338" s="62">
        <v>3.7</v>
      </c>
      <c r="G338" s="64">
        <f t="shared" si="274"/>
        <v>-1.5828299641211416</v>
      </c>
      <c r="H338" s="62">
        <v>21.3</v>
      </c>
      <c r="I338" s="64">
        <f t="shared" si="275"/>
        <v>-0.88583436065592724</v>
      </c>
      <c r="J338" s="62">
        <v>24.9</v>
      </c>
      <c r="K338" s="64">
        <f t="shared" si="276"/>
        <v>-1.3556987355154704</v>
      </c>
      <c r="L338" s="62">
        <v>3</v>
      </c>
      <c r="M338" s="64">
        <f t="shared" si="277"/>
        <v>-1.0769675997489319</v>
      </c>
      <c r="N338" s="62">
        <v>112.8</v>
      </c>
      <c r="O338" s="64">
        <f t="shared" si="278"/>
        <v>-1.0935620360059521</v>
      </c>
      <c r="P338" s="62">
        <v>108.9</v>
      </c>
      <c r="Q338" s="64">
        <f t="shared" si="279"/>
        <v>0.43215211303392803</v>
      </c>
      <c r="R338" s="62">
        <v>113.1</v>
      </c>
      <c r="S338" s="64">
        <f t="shared" si="280"/>
        <v>1.0355506638931284</v>
      </c>
      <c r="T338" s="62">
        <v>27.3</v>
      </c>
      <c r="U338" s="64">
        <f t="shared" si="281"/>
        <v>-0.46039127803488522</v>
      </c>
      <c r="V338" s="97">
        <v>3.2801418439716318E-2</v>
      </c>
      <c r="W338" s="62">
        <v>21.25</v>
      </c>
      <c r="X338" s="74">
        <f t="shared" si="282"/>
        <v>0</v>
      </c>
      <c r="Y338" s="75">
        <f t="shared" si="283"/>
        <v>0</v>
      </c>
      <c r="Z338" s="75">
        <f t="shared" si="284"/>
        <v>0</v>
      </c>
      <c r="AA338" s="75">
        <f t="shared" si="285"/>
        <v>0</v>
      </c>
      <c r="AB338" s="75">
        <f t="shared" si="286"/>
        <v>0</v>
      </c>
      <c r="AC338" s="75">
        <f t="shared" si="287"/>
        <v>0</v>
      </c>
      <c r="AD338" s="75">
        <f t="shared" si="288"/>
        <v>0</v>
      </c>
      <c r="AE338" s="75">
        <f t="shared" si="289"/>
        <v>0</v>
      </c>
      <c r="AF338" s="75">
        <f t="shared" ref="AF338:AG338" si="369">IF(V$3="Yes",V338*V$4,0)</f>
        <v>0</v>
      </c>
      <c r="AG338" s="76">
        <f t="shared" si="369"/>
        <v>0</v>
      </c>
      <c r="AH338" s="77">
        <f t="shared" si="291"/>
        <v>0</v>
      </c>
      <c r="AI338" s="78">
        <f t="shared" si="292"/>
        <v>0</v>
      </c>
      <c r="AJ338" s="73">
        <f t="shared" si="293"/>
        <v>-3.5842412176846095</v>
      </c>
    </row>
    <row r="339" spans="1:36" ht="15" x14ac:dyDescent="0.25">
      <c r="A339" s="38" t="s">
        <v>491</v>
      </c>
      <c r="B339" s="62" t="s">
        <v>41</v>
      </c>
      <c r="C339" s="62" t="s">
        <v>153</v>
      </c>
      <c r="D339" s="62"/>
      <c r="E339" s="63">
        <v>84</v>
      </c>
      <c r="F339" s="62">
        <v>20.85</v>
      </c>
      <c r="G339" s="64">
        <f t="shared" si="274"/>
        <v>3.8517240513699862E-2</v>
      </c>
      <c r="H339" s="62">
        <v>19</v>
      </c>
      <c r="I339" s="64">
        <f t="shared" si="275"/>
        <v>-1.0489651092457113</v>
      </c>
      <c r="J339" s="62">
        <v>39.950000000000003</v>
      </c>
      <c r="K339" s="64">
        <f t="shared" si="276"/>
        <v>-0.66011890381079197</v>
      </c>
      <c r="L339" s="62">
        <v>2.7</v>
      </c>
      <c r="M339" s="64">
        <f t="shared" si="277"/>
        <v>-1.1056407575079474</v>
      </c>
      <c r="N339" s="62">
        <v>139.1</v>
      </c>
      <c r="O339" s="64">
        <f t="shared" si="278"/>
        <v>-0.60944320203262292</v>
      </c>
      <c r="P339" s="62">
        <v>34.450000000000003</v>
      </c>
      <c r="Q339" s="64">
        <f t="shared" si="279"/>
        <v>-0.80414618114918823</v>
      </c>
      <c r="R339" s="62">
        <v>66.550000000000011</v>
      </c>
      <c r="S339" s="64">
        <f t="shared" si="280"/>
        <v>-3.4409483001267276E-2</v>
      </c>
      <c r="T339" s="62">
        <v>24.1</v>
      </c>
      <c r="U339" s="64">
        <f t="shared" si="281"/>
        <v>-0.61377264315113189</v>
      </c>
      <c r="V339" s="97">
        <v>0.14989216391085552</v>
      </c>
      <c r="W339" s="62">
        <v>15.15</v>
      </c>
      <c r="X339" s="74">
        <f t="shared" si="282"/>
        <v>0</v>
      </c>
      <c r="Y339" s="75">
        <f t="shared" si="283"/>
        <v>0</v>
      </c>
      <c r="Z339" s="75">
        <f t="shared" si="284"/>
        <v>0</v>
      </c>
      <c r="AA339" s="75">
        <f t="shared" si="285"/>
        <v>0</v>
      </c>
      <c r="AB339" s="75">
        <f t="shared" si="286"/>
        <v>0</v>
      </c>
      <c r="AC339" s="75">
        <f t="shared" si="287"/>
        <v>0</v>
      </c>
      <c r="AD339" s="75">
        <f t="shared" si="288"/>
        <v>0</v>
      </c>
      <c r="AE339" s="75">
        <f t="shared" si="289"/>
        <v>0</v>
      </c>
      <c r="AF339" s="75">
        <f t="shared" ref="AF339:AG339" si="370">IF(V$3="Yes",V339*V$4,0)</f>
        <v>0</v>
      </c>
      <c r="AG339" s="76">
        <f t="shared" si="370"/>
        <v>0</v>
      </c>
      <c r="AH339" s="77">
        <f t="shared" si="291"/>
        <v>0</v>
      </c>
      <c r="AI339" s="78">
        <f t="shared" si="292"/>
        <v>0</v>
      </c>
      <c r="AJ339" s="73">
        <f t="shared" si="293"/>
        <v>-3.5869442777074165</v>
      </c>
    </row>
    <row r="340" spans="1:36" ht="15" x14ac:dyDescent="0.25">
      <c r="A340" s="38" t="s">
        <v>503</v>
      </c>
      <c r="B340" s="62" t="s">
        <v>79</v>
      </c>
      <c r="C340" s="62" t="s">
        <v>153</v>
      </c>
      <c r="D340" s="62"/>
      <c r="E340" s="63">
        <v>84</v>
      </c>
      <c r="F340" s="62">
        <v>15.200000000000001</v>
      </c>
      <c r="G340" s="64">
        <f t="shared" si="274"/>
        <v>-0.49562921465754495</v>
      </c>
      <c r="H340" s="62">
        <v>22.549999999999997</v>
      </c>
      <c r="I340" s="64">
        <f t="shared" si="275"/>
        <v>-0.79717634511800117</v>
      </c>
      <c r="J340" s="62">
        <v>37.799999999999997</v>
      </c>
      <c r="K340" s="64">
        <f t="shared" si="276"/>
        <v>-0.75948745119717487</v>
      </c>
      <c r="L340" s="62">
        <v>4.05</v>
      </c>
      <c r="M340" s="64">
        <f t="shared" si="277"/>
        <v>-0.97661154759237701</v>
      </c>
      <c r="N340" s="62">
        <v>186.45</v>
      </c>
      <c r="O340" s="64">
        <f t="shared" si="278"/>
        <v>0.26215477472164106</v>
      </c>
      <c r="P340" s="62">
        <v>36.65</v>
      </c>
      <c r="Q340" s="64">
        <f t="shared" si="279"/>
        <v>-0.76761352504169522</v>
      </c>
      <c r="R340" s="62">
        <v>31.95</v>
      </c>
      <c r="S340" s="64">
        <f t="shared" si="280"/>
        <v>-0.82969672430193608</v>
      </c>
      <c r="T340" s="62">
        <v>22.5</v>
      </c>
      <c r="U340" s="64">
        <f t="shared" si="281"/>
        <v>-0.69046332570925539</v>
      </c>
      <c r="V340" s="97">
        <v>8.1523196567444361E-2</v>
      </c>
      <c r="W340" s="62">
        <v>18.149999999999999</v>
      </c>
      <c r="X340" s="74">
        <f t="shared" si="282"/>
        <v>0</v>
      </c>
      <c r="Y340" s="75">
        <f t="shared" si="283"/>
        <v>0</v>
      </c>
      <c r="Z340" s="75">
        <f t="shared" si="284"/>
        <v>0</v>
      </c>
      <c r="AA340" s="75">
        <f t="shared" si="285"/>
        <v>0</v>
      </c>
      <c r="AB340" s="75">
        <f t="shared" si="286"/>
        <v>0</v>
      </c>
      <c r="AC340" s="75">
        <f t="shared" si="287"/>
        <v>0</v>
      </c>
      <c r="AD340" s="75">
        <f t="shared" si="288"/>
        <v>0</v>
      </c>
      <c r="AE340" s="75">
        <f t="shared" si="289"/>
        <v>0</v>
      </c>
      <c r="AF340" s="75">
        <f t="shared" ref="AF340:AG340" si="371">IF(V$3="Yes",V340*V$4,0)</f>
        <v>0</v>
      </c>
      <c r="AG340" s="76">
        <f t="shared" si="371"/>
        <v>0</v>
      </c>
      <c r="AH340" s="77">
        <f t="shared" si="291"/>
        <v>0</v>
      </c>
      <c r="AI340" s="78">
        <f t="shared" si="292"/>
        <v>0</v>
      </c>
      <c r="AJ340" s="73">
        <f t="shared" si="293"/>
        <v>-3.5920656332805421</v>
      </c>
    </row>
    <row r="341" spans="1:36" ht="15" x14ac:dyDescent="0.25">
      <c r="A341" s="38" t="s">
        <v>510</v>
      </c>
      <c r="B341" s="62" t="s">
        <v>74</v>
      </c>
      <c r="C341" s="62" t="s">
        <v>183</v>
      </c>
      <c r="D341" s="62"/>
      <c r="E341" s="63">
        <v>84</v>
      </c>
      <c r="F341" s="62">
        <v>12.100000000000001</v>
      </c>
      <c r="G341" s="64">
        <f t="shared" si="274"/>
        <v>-0.78870072103468836</v>
      </c>
      <c r="H341" s="62">
        <v>30.3</v>
      </c>
      <c r="I341" s="64">
        <f t="shared" si="275"/>
        <v>-0.24749664878285871</v>
      </c>
      <c r="J341" s="62">
        <v>42.4</v>
      </c>
      <c r="K341" s="64">
        <f t="shared" si="276"/>
        <v>-0.54688497771933287</v>
      </c>
      <c r="L341" s="62">
        <v>6.5</v>
      </c>
      <c r="M341" s="64">
        <f t="shared" si="277"/>
        <v>-0.74244742589374924</v>
      </c>
      <c r="N341" s="62">
        <v>122.95</v>
      </c>
      <c r="O341" s="64">
        <f t="shared" si="278"/>
        <v>-0.90672529970065541</v>
      </c>
      <c r="P341" s="62">
        <v>40.5</v>
      </c>
      <c r="Q341" s="64">
        <f t="shared" si="279"/>
        <v>-0.70368137685358245</v>
      </c>
      <c r="R341" s="62">
        <v>61.849999999999994</v>
      </c>
      <c r="S341" s="64">
        <f t="shared" si="280"/>
        <v>-0.14243983080800607</v>
      </c>
      <c r="T341" s="62">
        <v>25.45</v>
      </c>
      <c r="U341" s="64">
        <f t="shared" si="281"/>
        <v>-0.54906487974271556</v>
      </c>
      <c r="V341" s="97">
        <v>9.8413989426596182E-2</v>
      </c>
      <c r="W341" s="62">
        <v>17.024999999999999</v>
      </c>
      <c r="X341" s="74">
        <f t="shared" si="282"/>
        <v>0</v>
      </c>
      <c r="Y341" s="75">
        <f t="shared" si="283"/>
        <v>0</v>
      </c>
      <c r="Z341" s="75">
        <f t="shared" si="284"/>
        <v>0</v>
      </c>
      <c r="AA341" s="75">
        <f t="shared" si="285"/>
        <v>0</v>
      </c>
      <c r="AB341" s="75">
        <f t="shared" si="286"/>
        <v>0</v>
      </c>
      <c r="AC341" s="75">
        <f t="shared" si="287"/>
        <v>0</v>
      </c>
      <c r="AD341" s="75">
        <f t="shared" si="288"/>
        <v>0</v>
      </c>
      <c r="AE341" s="75">
        <f t="shared" si="289"/>
        <v>0</v>
      </c>
      <c r="AF341" s="75">
        <f t="shared" ref="AF341:AG341" si="372">IF(V$3="Yes",V341*V$4,0)</f>
        <v>0</v>
      </c>
      <c r="AG341" s="76">
        <f t="shared" si="372"/>
        <v>0</v>
      </c>
      <c r="AH341" s="77">
        <f t="shared" si="291"/>
        <v>0</v>
      </c>
      <c r="AI341" s="78">
        <f t="shared" si="292"/>
        <v>0</v>
      </c>
      <c r="AJ341" s="73">
        <f t="shared" si="293"/>
        <v>-3.599993997000225</v>
      </c>
    </row>
    <row r="342" spans="1:36" ht="15" x14ac:dyDescent="0.25">
      <c r="A342" s="38" t="s">
        <v>571</v>
      </c>
      <c r="B342" s="62" t="s">
        <v>53</v>
      </c>
      <c r="C342" s="62" t="s">
        <v>181</v>
      </c>
      <c r="D342" s="62"/>
      <c r="E342" s="63">
        <v>84</v>
      </c>
      <c r="F342" s="64">
        <v>5.8</v>
      </c>
      <c r="G342" s="64">
        <f t="shared" si="274"/>
        <v>-1.3842976533495284</v>
      </c>
      <c r="H342" s="64">
        <v>16.600000000000001</v>
      </c>
      <c r="I342" s="64">
        <f t="shared" si="275"/>
        <v>-1.2191884990785293</v>
      </c>
      <c r="J342" s="64">
        <v>22.3</v>
      </c>
      <c r="K342" s="64">
        <f t="shared" si="276"/>
        <v>-1.4758653509594679</v>
      </c>
      <c r="L342" s="64">
        <v>0</v>
      </c>
      <c r="M342" s="64">
        <f t="shared" si="277"/>
        <v>-1.3636991773390883</v>
      </c>
      <c r="N342" s="64">
        <v>81.5</v>
      </c>
      <c r="O342" s="64">
        <f t="shared" si="278"/>
        <v>-1.669718671114895</v>
      </c>
      <c r="P342" s="64">
        <v>128.69999999999999</v>
      </c>
      <c r="Q342" s="64">
        <f t="shared" si="279"/>
        <v>0.76094601800136485</v>
      </c>
      <c r="R342" s="64">
        <v>145</v>
      </c>
      <c r="S342" s="64">
        <f t="shared" si="280"/>
        <v>1.768777918155884</v>
      </c>
      <c r="T342" s="64">
        <v>31.4</v>
      </c>
      <c r="U342" s="64">
        <f t="shared" si="281"/>
        <v>-0.26387140397969422</v>
      </c>
      <c r="V342" s="97">
        <v>7.1165644171779133E-2</v>
      </c>
      <c r="W342" s="66">
        <v>21.6</v>
      </c>
      <c r="X342" s="74">
        <f t="shared" si="282"/>
        <v>0</v>
      </c>
      <c r="Y342" s="75">
        <f t="shared" si="283"/>
        <v>0</v>
      </c>
      <c r="Z342" s="75">
        <f t="shared" si="284"/>
        <v>0</v>
      </c>
      <c r="AA342" s="75">
        <f t="shared" si="285"/>
        <v>0</v>
      </c>
      <c r="AB342" s="75">
        <f t="shared" si="286"/>
        <v>0</v>
      </c>
      <c r="AC342" s="75">
        <f t="shared" si="287"/>
        <v>0</v>
      </c>
      <c r="AD342" s="75">
        <f t="shared" si="288"/>
        <v>0</v>
      </c>
      <c r="AE342" s="75">
        <f t="shared" si="289"/>
        <v>0</v>
      </c>
      <c r="AF342" s="75">
        <f t="shared" ref="AF342:AG342" si="373">IF(V$3="Yes",V342*V$4,0)</f>
        <v>0</v>
      </c>
      <c r="AG342" s="76">
        <f t="shared" si="373"/>
        <v>0</v>
      </c>
      <c r="AH342" s="77">
        <f t="shared" si="291"/>
        <v>0</v>
      </c>
      <c r="AI342" s="78">
        <f t="shared" si="292"/>
        <v>0</v>
      </c>
      <c r="AJ342" s="73">
        <f t="shared" si="293"/>
        <v>-3.6349521414093786</v>
      </c>
    </row>
    <row r="343" spans="1:36" ht="15" x14ac:dyDescent="0.25">
      <c r="A343" s="38" t="s">
        <v>533</v>
      </c>
      <c r="B343" s="62" t="s">
        <v>49</v>
      </c>
      <c r="C343" s="62" t="s">
        <v>153</v>
      </c>
      <c r="D343" s="62"/>
      <c r="E343" s="63">
        <v>84</v>
      </c>
      <c r="F343" s="62">
        <v>14.95</v>
      </c>
      <c r="G343" s="64">
        <f t="shared" si="274"/>
        <v>-0.51926401355892793</v>
      </c>
      <c r="H343" s="62">
        <v>15.799999999999999</v>
      </c>
      <c r="I343" s="64">
        <f t="shared" si="275"/>
        <v>-1.2759296290228022</v>
      </c>
      <c r="J343" s="62">
        <v>30.75</v>
      </c>
      <c r="K343" s="64">
        <f t="shared" si="276"/>
        <v>-1.0853238507664758</v>
      </c>
      <c r="L343" s="62">
        <v>8.65</v>
      </c>
      <c r="M343" s="64">
        <f t="shared" si="277"/>
        <v>-0.53695646195413715</v>
      </c>
      <c r="N343" s="62">
        <v>115.7</v>
      </c>
      <c r="O343" s="64">
        <f t="shared" si="278"/>
        <v>-1.0401801113472957</v>
      </c>
      <c r="P343" s="62">
        <v>88.050000000000011</v>
      </c>
      <c r="Q343" s="64">
        <f t="shared" si="279"/>
        <v>8.5922167651551001E-2</v>
      </c>
      <c r="R343" s="62">
        <v>55.849999999999994</v>
      </c>
      <c r="S343" s="64">
        <f t="shared" si="280"/>
        <v>-0.28035091311448029</v>
      </c>
      <c r="T343" s="62">
        <v>26.5</v>
      </c>
      <c r="U343" s="64">
        <f t="shared" si="281"/>
        <v>-0.49873661931394714</v>
      </c>
      <c r="V343" s="97">
        <v>0.1292134831460674</v>
      </c>
      <c r="W343" s="62">
        <v>14.65</v>
      </c>
      <c r="X343" s="74">
        <f t="shared" si="282"/>
        <v>0</v>
      </c>
      <c r="Y343" s="75">
        <f t="shared" si="283"/>
        <v>0</v>
      </c>
      <c r="Z343" s="75">
        <f t="shared" si="284"/>
        <v>0</v>
      </c>
      <c r="AA343" s="75">
        <f t="shared" si="285"/>
        <v>0</v>
      </c>
      <c r="AB343" s="75">
        <f t="shared" si="286"/>
        <v>0</v>
      </c>
      <c r="AC343" s="75">
        <f t="shared" si="287"/>
        <v>0</v>
      </c>
      <c r="AD343" s="75">
        <f t="shared" si="288"/>
        <v>0</v>
      </c>
      <c r="AE343" s="75">
        <f t="shared" si="289"/>
        <v>0</v>
      </c>
      <c r="AF343" s="75">
        <f t="shared" ref="AF343:AG343" si="374">IF(V$3="Yes",V343*V$4,0)</f>
        <v>0</v>
      </c>
      <c r="AG343" s="76">
        <f t="shared" si="374"/>
        <v>0</v>
      </c>
      <c r="AH343" s="77">
        <f t="shared" si="291"/>
        <v>0</v>
      </c>
      <c r="AI343" s="78">
        <f t="shared" si="292"/>
        <v>0</v>
      </c>
      <c r="AJ343" s="73">
        <f t="shared" si="293"/>
        <v>-3.6529381343511056</v>
      </c>
    </row>
    <row r="344" spans="1:36" ht="15" x14ac:dyDescent="0.25">
      <c r="A344" s="38" t="s">
        <v>442</v>
      </c>
      <c r="B344" s="62" t="s">
        <v>45</v>
      </c>
      <c r="C344" s="62" t="s">
        <v>181</v>
      </c>
      <c r="D344" s="62"/>
      <c r="E344" s="63">
        <v>84</v>
      </c>
      <c r="F344" s="62">
        <v>7.7</v>
      </c>
      <c r="G344" s="64">
        <f t="shared" si="274"/>
        <v>-1.204673181699021</v>
      </c>
      <c r="H344" s="62">
        <v>23.200000000000003</v>
      </c>
      <c r="I344" s="64">
        <f t="shared" si="275"/>
        <v>-0.75107417703827928</v>
      </c>
      <c r="J344" s="62">
        <v>30.9</v>
      </c>
      <c r="K344" s="64">
        <f t="shared" si="276"/>
        <v>-1.0783911614139376</v>
      </c>
      <c r="L344" s="62">
        <v>4.25</v>
      </c>
      <c r="M344" s="64">
        <f t="shared" si="277"/>
        <v>-0.95749610908636673</v>
      </c>
      <c r="N344" s="62">
        <v>128.5</v>
      </c>
      <c r="O344" s="64">
        <f t="shared" si="278"/>
        <v>-0.80456334044012445</v>
      </c>
      <c r="P344" s="62">
        <v>64.3</v>
      </c>
      <c r="Q344" s="64">
        <f t="shared" si="279"/>
        <v>-0.30846446078161255</v>
      </c>
      <c r="R344" s="62">
        <v>94.9</v>
      </c>
      <c r="S344" s="64">
        <f t="shared" si="280"/>
        <v>0.61722038089682341</v>
      </c>
      <c r="T344" s="62">
        <v>41.2</v>
      </c>
      <c r="U344" s="64">
        <f t="shared" si="281"/>
        <v>0.20585902668881162</v>
      </c>
      <c r="V344" s="97">
        <v>5.992217898832685E-2</v>
      </c>
      <c r="W344" s="62">
        <v>22.425000000000001</v>
      </c>
      <c r="X344" s="74">
        <f t="shared" si="282"/>
        <v>0</v>
      </c>
      <c r="Y344" s="75">
        <f t="shared" si="283"/>
        <v>0</v>
      </c>
      <c r="Z344" s="75">
        <f t="shared" si="284"/>
        <v>0</v>
      </c>
      <c r="AA344" s="75">
        <f t="shared" si="285"/>
        <v>0</v>
      </c>
      <c r="AB344" s="75">
        <f t="shared" si="286"/>
        <v>0</v>
      </c>
      <c r="AC344" s="75">
        <f t="shared" si="287"/>
        <v>0</v>
      </c>
      <c r="AD344" s="75">
        <f t="shared" si="288"/>
        <v>0</v>
      </c>
      <c r="AE344" s="75">
        <f t="shared" si="289"/>
        <v>0</v>
      </c>
      <c r="AF344" s="75">
        <f t="shared" ref="AF344:AG344" si="375">IF(V$3="Yes",V344*V$4,0)</f>
        <v>0</v>
      </c>
      <c r="AG344" s="76">
        <f t="shared" si="375"/>
        <v>0</v>
      </c>
      <c r="AH344" s="77">
        <f t="shared" si="291"/>
        <v>0</v>
      </c>
      <c r="AI344" s="78">
        <f t="shared" si="292"/>
        <v>0</v>
      </c>
      <c r="AJ344" s="73">
        <f t="shared" si="293"/>
        <v>-3.6561434092386413</v>
      </c>
    </row>
    <row r="345" spans="1:36" ht="15" x14ac:dyDescent="0.25">
      <c r="A345" s="38" t="s">
        <v>447</v>
      </c>
      <c r="B345" s="62" t="s">
        <v>19</v>
      </c>
      <c r="C345" s="62" t="s">
        <v>181</v>
      </c>
      <c r="D345" s="62"/>
      <c r="E345" s="63">
        <v>42</v>
      </c>
      <c r="F345" s="62">
        <v>2.1</v>
      </c>
      <c r="G345" s="64">
        <f t="shared" si="274"/>
        <v>-1.5355603663183763</v>
      </c>
      <c r="H345" s="62">
        <v>11.5</v>
      </c>
      <c r="I345" s="64">
        <f t="shared" si="275"/>
        <v>-0.76525945952434726</v>
      </c>
      <c r="J345" s="62">
        <v>13.7</v>
      </c>
      <c r="K345" s="64">
        <f t="shared" si="276"/>
        <v>-1.2401539129731651</v>
      </c>
      <c r="L345" s="62">
        <v>0.9</v>
      </c>
      <c r="M345" s="64">
        <f t="shared" si="277"/>
        <v>-1.1916602307849946</v>
      </c>
      <c r="N345" s="62">
        <v>44</v>
      </c>
      <c r="O345" s="64">
        <f t="shared" si="278"/>
        <v>-1.5500695296385969</v>
      </c>
      <c r="P345" s="62">
        <v>47.4</v>
      </c>
      <c r="Q345" s="64">
        <f t="shared" si="279"/>
        <v>0.19801099889044996</v>
      </c>
      <c r="R345" s="62">
        <v>69.5</v>
      </c>
      <c r="S345" s="64">
        <f t="shared" si="280"/>
        <v>1.6308668358494089</v>
      </c>
      <c r="T345" s="62">
        <v>8.8000000000000007</v>
      </c>
      <c r="U345" s="64">
        <f t="shared" si="281"/>
        <v>-0.92532854104350826</v>
      </c>
      <c r="V345" s="97">
        <v>4.7727272727272729E-2</v>
      </c>
      <c r="W345" s="62">
        <v>18.75</v>
      </c>
      <c r="X345" s="74">
        <f t="shared" si="282"/>
        <v>0</v>
      </c>
      <c r="Y345" s="75">
        <f t="shared" si="283"/>
        <v>0</v>
      </c>
      <c r="Z345" s="75">
        <f t="shared" si="284"/>
        <v>0</v>
      </c>
      <c r="AA345" s="75">
        <f t="shared" si="285"/>
        <v>0</v>
      </c>
      <c r="AB345" s="75">
        <f t="shared" si="286"/>
        <v>0</v>
      </c>
      <c r="AC345" s="75">
        <f t="shared" si="287"/>
        <v>0</v>
      </c>
      <c r="AD345" s="75">
        <f t="shared" si="288"/>
        <v>0</v>
      </c>
      <c r="AE345" s="75">
        <f t="shared" si="289"/>
        <v>0</v>
      </c>
      <c r="AF345" s="75">
        <f t="shared" ref="AF345:AG345" si="376">IF(V$3="Yes",V345*V$4,0)</f>
        <v>0</v>
      </c>
      <c r="AG345" s="76">
        <f t="shared" si="376"/>
        <v>0</v>
      </c>
      <c r="AH345" s="77">
        <f t="shared" si="291"/>
        <v>0</v>
      </c>
      <c r="AI345" s="78">
        <f t="shared" si="292"/>
        <v>0</v>
      </c>
      <c r="AJ345" s="73">
        <f t="shared" si="293"/>
        <v>-3.66928159471078</v>
      </c>
    </row>
    <row r="346" spans="1:36" ht="15" x14ac:dyDescent="0.25">
      <c r="A346" s="38" t="s">
        <v>489</v>
      </c>
      <c r="B346" s="62" t="s">
        <v>39</v>
      </c>
      <c r="C346" s="62" t="s">
        <v>196</v>
      </c>
      <c r="D346" s="62"/>
      <c r="E346" s="63">
        <v>84</v>
      </c>
      <c r="F346" s="62">
        <v>12</v>
      </c>
      <c r="G346" s="64">
        <f t="shared" si="274"/>
        <v>-0.79815464059524166</v>
      </c>
      <c r="H346" s="62">
        <v>23.85</v>
      </c>
      <c r="I346" s="64">
        <f t="shared" si="275"/>
        <v>-0.70497200895855794</v>
      </c>
      <c r="J346" s="62">
        <v>35.9</v>
      </c>
      <c r="K346" s="64">
        <f t="shared" si="276"/>
        <v>-0.84730151632932704</v>
      </c>
      <c r="L346" s="62">
        <v>0.35</v>
      </c>
      <c r="M346" s="64">
        <f t="shared" si="277"/>
        <v>-1.3302471599535701</v>
      </c>
      <c r="N346" s="62">
        <v>138.19999999999999</v>
      </c>
      <c r="O346" s="64">
        <f t="shared" si="278"/>
        <v>-0.62601000623703351</v>
      </c>
      <c r="P346" s="62">
        <v>111.55</v>
      </c>
      <c r="Q346" s="64">
        <f t="shared" si="279"/>
        <v>0.47615735789068075</v>
      </c>
      <c r="R346" s="62">
        <v>46.4</v>
      </c>
      <c r="S346" s="64">
        <f t="shared" si="280"/>
        <v>-0.49756086774717717</v>
      </c>
      <c r="T346" s="62">
        <v>37.049999999999997</v>
      </c>
      <c r="U346" s="64">
        <f t="shared" si="281"/>
        <v>6.9425688036790726E-3</v>
      </c>
      <c r="V346" s="97">
        <v>8.683068017366137E-2</v>
      </c>
      <c r="W346" s="62">
        <v>15.4</v>
      </c>
      <c r="X346" s="74">
        <f t="shared" si="282"/>
        <v>0</v>
      </c>
      <c r="Y346" s="75">
        <f t="shared" si="283"/>
        <v>0</v>
      </c>
      <c r="Z346" s="75">
        <f t="shared" si="284"/>
        <v>0</v>
      </c>
      <c r="AA346" s="75">
        <f t="shared" si="285"/>
        <v>0</v>
      </c>
      <c r="AB346" s="75">
        <f t="shared" si="286"/>
        <v>0</v>
      </c>
      <c r="AC346" s="75">
        <f t="shared" si="287"/>
        <v>0</v>
      </c>
      <c r="AD346" s="75">
        <f t="shared" si="288"/>
        <v>0</v>
      </c>
      <c r="AE346" s="75">
        <f t="shared" si="289"/>
        <v>0</v>
      </c>
      <c r="AF346" s="75">
        <f t="shared" ref="AF346:AG346" si="377">IF(V$3="Yes",V346*V$4,0)</f>
        <v>0</v>
      </c>
      <c r="AG346" s="76">
        <f t="shared" si="377"/>
        <v>0</v>
      </c>
      <c r="AH346" s="77">
        <f t="shared" si="291"/>
        <v>0</v>
      </c>
      <c r="AI346" s="78">
        <f t="shared" si="292"/>
        <v>0</v>
      </c>
      <c r="AJ346" s="73">
        <f t="shared" si="293"/>
        <v>-3.6914871546701313</v>
      </c>
    </row>
    <row r="347" spans="1:36" ht="15" x14ac:dyDescent="0.25">
      <c r="A347" s="38" t="s">
        <v>426</v>
      </c>
      <c r="B347" s="62" t="s">
        <v>37</v>
      </c>
      <c r="C347" s="62" t="s">
        <v>181</v>
      </c>
      <c r="D347" s="62"/>
      <c r="E347" s="63">
        <v>84</v>
      </c>
      <c r="F347" s="62">
        <v>5</v>
      </c>
      <c r="G347" s="64">
        <f t="shared" si="274"/>
        <v>-1.4599290098339524</v>
      </c>
      <c r="H347" s="62">
        <v>23.8</v>
      </c>
      <c r="I347" s="64">
        <f t="shared" si="275"/>
        <v>-0.70851832958007477</v>
      </c>
      <c r="J347" s="62">
        <v>28.7</v>
      </c>
      <c r="K347" s="64">
        <f t="shared" si="276"/>
        <v>-1.1800706052511662</v>
      </c>
      <c r="L347" s="62">
        <v>0</v>
      </c>
      <c r="M347" s="64">
        <f t="shared" si="277"/>
        <v>-1.3636991773390883</v>
      </c>
      <c r="N347" s="62">
        <v>96.4</v>
      </c>
      <c r="O347" s="64">
        <f t="shared" si="278"/>
        <v>-1.3954460237307653</v>
      </c>
      <c r="P347" s="62">
        <v>77.5</v>
      </c>
      <c r="Q347" s="64">
        <f t="shared" si="279"/>
        <v>-8.9268524136654176E-2</v>
      </c>
      <c r="R347" s="62">
        <v>144.19999999999999</v>
      </c>
      <c r="S347" s="64">
        <f t="shared" si="280"/>
        <v>1.7503897738483534</v>
      </c>
      <c r="T347" s="62">
        <v>52.3</v>
      </c>
      <c r="U347" s="64">
        <f t="shared" si="281"/>
        <v>0.73790063693579233</v>
      </c>
      <c r="V347" s="97">
        <v>5.1867219917012444E-2</v>
      </c>
      <c r="W347" s="62">
        <v>20.75</v>
      </c>
      <c r="X347" s="74">
        <f t="shared" si="282"/>
        <v>0</v>
      </c>
      <c r="Y347" s="75">
        <f t="shared" si="283"/>
        <v>0</v>
      </c>
      <c r="Z347" s="75">
        <f t="shared" si="284"/>
        <v>0</v>
      </c>
      <c r="AA347" s="75">
        <f t="shared" si="285"/>
        <v>0</v>
      </c>
      <c r="AB347" s="75">
        <f t="shared" si="286"/>
        <v>0</v>
      </c>
      <c r="AC347" s="75">
        <f t="shared" si="287"/>
        <v>0</v>
      </c>
      <c r="AD347" s="75">
        <f t="shared" si="288"/>
        <v>0</v>
      </c>
      <c r="AE347" s="75">
        <f t="shared" si="289"/>
        <v>0</v>
      </c>
      <c r="AF347" s="75">
        <f t="shared" ref="AF347:AG347" si="378">IF(V$3="Yes",V347*V$4,0)</f>
        <v>0</v>
      </c>
      <c r="AG347" s="76">
        <f t="shared" si="378"/>
        <v>0</v>
      </c>
      <c r="AH347" s="77">
        <f t="shared" si="291"/>
        <v>0</v>
      </c>
      <c r="AI347" s="78">
        <f t="shared" si="292"/>
        <v>0</v>
      </c>
      <c r="AJ347" s="73">
        <f t="shared" si="293"/>
        <v>-3.7149462344606561</v>
      </c>
    </row>
    <row r="348" spans="1:36" ht="15" x14ac:dyDescent="0.25">
      <c r="A348" s="38" t="s">
        <v>573</v>
      </c>
      <c r="B348" s="62" t="s">
        <v>61</v>
      </c>
      <c r="C348" s="62" t="s">
        <v>203</v>
      </c>
      <c r="D348" s="62"/>
      <c r="E348" s="63">
        <v>84</v>
      </c>
      <c r="F348" s="64">
        <v>19.100000000000001</v>
      </c>
      <c r="G348" s="64">
        <f t="shared" si="274"/>
        <v>-0.12692635179597772</v>
      </c>
      <c r="H348" s="64">
        <v>16.600000000000001</v>
      </c>
      <c r="I348" s="64">
        <f t="shared" si="275"/>
        <v>-1.2191884990785293</v>
      </c>
      <c r="J348" s="64">
        <v>35.6</v>
      </c>
      <c r="K348" s="64">
        <f t="shared" si="276"/>
        <v>-0.86116689503440336</v>
      </c>
      <c r="L348" s="64">
        <v>3.7</v>
      </c>
      <c r="M348" s="64">
        <f t="shared" si="277"/>
        <v>-1.0100635649778953</v>
      </c>
      <c r="N348" s="64">
        <v>153.30000000000001</v>
      </c>
      <c r="O348" s="64">
        <f t="shared" si="278"/>
        <v>-0.34805584680747892</v>
      </c>
      <c r="P348" s="64">
        <v>83.9</v>
      </c>
      <c r="Q348" s="64">
        <f t="shared" si="279"/>
        <v>1.7008293630598356E-2</v>
      </c>
      <c r="R348" s="64">
        <v>22.8</v>
      </c>
      <c r="S348" s="64">
        <f t="shared" si="280"/>
        <v>-1.0400111248193094</v>
      </c>
      <c r="T348" s="64">
        <v>36.4</v>
      </c>
      <c r="U348" s="64">
        <f t="shared" si="281"/>
        <v>-2.421302098555872E-2</v>
      </c>
      <c r="V348" s="97">
        <v>0.12459230267449446</v>
      </c>
      <c r="W348" s="66">
        <v>14.4</v>
      </c>
      <c r="X348" s="74">
        <f t="shared" si="282"/>
        <v>0</v>
      </c>
      <c r="Y348" s="75">
        <f t="shared" si="283"/>
        <v>0</v>
      </c>
      <c r="Z348" s="75">
        <f t="shared" si="284"/>
        <v>0</v>
      </c>
      <c r="AA348" s="75">
        <f t="shared" si="285"/>
        <v>0</v>
      </c>
      <c r="AB348" s="75">
        <f t="shared" si="286"/>
        <v>0</v>
      </c>
      <c r="AC348" s="75">
        <f t="shared" si="287"/>
        <v>0</v>
      </c>
      <c r="AD348" s="75">
        <f t="shared" si="288"/>
        <v>0</v>
      </c>
      <c r="AE348" s="75">
        <f t="shared" si="289"/>
        <v>0</v>
      </c>
      <c r="AF348" s="75">
        <f t="shared" ref="AF348:AG348" si="379">IF(V$3="Yes",V348*V$4,0)</f>
        <v>0</v>
      </c>
      <c r="AG348" s="76">
        <f t="shared" si="379"/>
        <v>0</v>
      </c>
      <c r="AH348" s="77">
        <f t="shared" si="291"/>
        <v>0</v>
      </c>
      <c r="AI348" s="78">
        <f t="shared" si="292"/>
        <v>0</v>
      </c>
      <c r="AJ348" s="73">
        <f t="shared" si="293"/>
        <v>-3.7386358024071082</v>
      </c>
    </row>
    <row r="349" spans="1:36" ht="15" x14ac:dyDescent="0.25">
      <c r="A349" s="38" t="s">
        <v>438</v>
      </c>
      <c r="B349" s="62" t="s">
        <v>51</v>
      </c>
      <c r="C349" s="62" t="s">
        <v>181</v>
      </c>
      <c r="D349" s="62"/>
      <c r="E349" s="63">
        <v>84</v>
      </c>
      <c r="F349" s="62">
        <v>7.65</v>
      </c>
      <c r="G349" s="64">
        <f t="shared" si="274"/>
        <v>-1.2094001414792974</v>
      </c>
      <c r="H349" s="62">
        <v>24.75</v>
      </c>
      <c r="I349" s="64">
        <f t="shared" si="275"/>
        <v>-0.64113823777125101</v>
      </c>
      <c r="J349" s="62">
        <v>32.4</v>
      </c>
      <c r="K349" s="64">
        <f t="shared" si="276"/>
        <v>-1.0090642678885544</v>
      </c>
      <c r="L349" s="62">
        <v>5.35</v>
      </c>
      <c r="M349" s="64">
        <f t="shared" si="277"/>
        <v>-0.85236119730330928</v>
      </c>
      <c r="N349" s="62">
        <v>120.75</v>
      </c>
      <c r="O349" s="64">
        <f t="shared" si="278"/>
        <v>-0.9472219322003258</v>
      </c>
      <c r="P349" s="62">
        <v>84.55</v>
      </c>
      <c r="Q349" s="64">
        <f t="shared" si="279"/>
        <v>2.7802032935084747E-2</v>
      </c>
      <c r="R349" s="62">
        <v>72.25</v>
      </c>
      <c r="S349" s="64">
        <f t="shared" si="280"/>
        <v>9.6606045189883027E-2</v>
      </c>
      <c r="T349" s="62">
        <v>52.3</v>
      </c>
      <c r="U349" s="64">
        <f t="shared" si="281"/>
        <v>0.73790063693579233</v>
      </c>
      <c r="V349" s="97">
        <v>6.3354037267080748E-2</v>
      </c>
      <c r="W349" s="62">
        <v>19.55</v>
      </c>
      <c r="X349" s="74">
        <f t="shared" si="282"/>
        <v>0</v>
      </c>
      <c r="Y349" s="75">
        <f t="shared" si="283"/>
        <v>0</v>
      </c>
      <c r="Z349" s="75">
        <f t="shared" si="284"/>
        <v>0</v>
      </c>
      <c r="AA349" s="75">
        <f t="shared" si="285"/>
        <v>0</v>
      </c>
      <c r="AB349" s="75">
        <f t="shared" si="286"/>
        <v>0</v>
      </c>
      <c r="AC349" s="75">
        <f t="shared" si="287"/>
        <v>0</v>
      </c>
      <c r="AD349" s="75">
        <f t="shared" si="288"/>
        <v>0</v>
      </c>
      <c r="AE349" s="75">
        <f t="shared" si="289"/>
        <v>0</v>
      </c>
      <c r="AF349" s="75">
        <f t="shared" ref="AF349:AG349" si="380">IF(V$3="Yes",V349*V$4,0)</f>
        <v>0</v>
      </c>
      <c r="AG349" s="76">
        <f t="shared" si="380"/>
        <v>0</v>
      </c>
      <c r="AH349" s="77">
        <f t="shared" si="291"/>
        <v>0</v>
      </c>
      <c r="AI349" s="78">
        <f t="shared" si="292"/>
        <v>0</v>
      </c>
      <c r="AJ349" s="73">
        <f t="shared" si="293"/>
        <v>-3.7443303723199728</v>
      </c>
    </row>
    <row r="350" spans="1:36" ht="15" x14ac:dyDescent="0.25">
      <c r="A350" s="38" t="s">
        <v>572</v>
      </c>
      <c r="B350" s="62" t="s">
        <v>23</v>
      </c>
      <c r="C350" s="62" t="s">
        <v>153</v>
      </c>
      <c r="D350" s="62"/>
      <c r="E350" s="63">
        <v>84</v>
      </c>
      <c r="F350" s="64">
        <v>8.8000000000000007</v>
      </c>
      <c r="G350" s="64">
        <f t="shared" si="274"/>
        <v>-1.1006800665329379</v>
      </c>
      <c r="H350" s="64">
        <v>21.6</v>
      </c>
      <c r="I350" s="64">
        <f t="shared" si="275"/>
        <v>-0.8645564369268246</v>
      </c>
      <c r="J350" s="64">
        <v>30.4</v>
      </c>
      <c r="K350" s="64">
        <f t="shared" si="276"/>
        <v>-1.1015001259223987</v>
      </c>
      <c r="L350" s="64">
        <v>0</v>
      </c>
      <c r="M350" s="64">
        <f t="shared" si="277"/>
        <v>-1.3636991773390883</v>
      </c>
      <c r="N350" s="64">
        <v>101.2</v>
      </c>
      <c r="O350" s="64">
        <f t="shared" si="278"/>
        <v>-1.3070897346405763</v>
      </c>
      <c r="P350" s="64">
        <v>168.3</v>
      </c>
      <c r="Q350" s="64">
        <f t="shared" si="279"/>
        <v>1.4185338279362396</v>
      </c>
      <c r="R350" s="64">
        <v>59.8</v>
      </c>
      <c r="S350" s="64">
        <f t="shared" si="280"/>
        <v>-0.18955945059605156</v>
      </c>
      <c r="T350" s="64">
        <v>43.9</v>
      </c>
      <c r="U350" s="64">
        <f t="shared" si="281"/>
        <v>0.33527455350564483</v>
      </c>
      <c r="V350" s="97">
        <v>8.6956521739130446E-2</v>
      </c>
      <c r="W350" s="66">
        <v>15.3</v>
      </c>
      <c r="X350" s="74">
        <f t="shared" si="282"/>
        <v>0</v>
      </c>
      <c r="Y350" s="75">
        <f t="shared" si="283"/>
        <v>0</v>
      </c>
      <c r="Z350" s="75">
        <f t="shared" si="284"/>
        <v>0</v>
      </c>
      <c r="AA350" s="75">
        <f t="shared" si="285"/>
        <v>0</v>
      </c>
      <c r="AB350" s="75">
        <f t="shared" si="286"/>
        <v>0</v>
      </c>
      <c r="AC350" s="75">
        <f t="shared" si="287"/>
        <v>0</v>
      </c>
      <c r="AD350" s="75">
        <f t="shared" si="288"/>
        <v>0</v>
      </c>
      <c r="AE350" s="75">
        <f t="shared" si="289"/>
        <v>0</v>
      </c>
      <c r="AF350" s="75">
        <f t="shared" ref="AF350:AG350" si="381">IF(V$3="Yes",V350*V$4,0)</f>
        <v>0</v>
      </c>
      <c r="AG350" s="76">
        <f t="shared" si="381"/>
        <v>0</v>
      </c>
      <c r="AH350" s="77">
        <f t="shared" si="291"/>
        <v>0</v>
      </c>
      <c r="AI350" s="78">
        <f t="shared" si="292"/>
        <v>0</v>
      </c>
      <c r="AJ350" s="73">
        <f t="shared" si="293"/>
        <v>-3.7763864002204608</v>
      </c>
    </row>
    <row r="351" spans="1:36" ht="15" x14ac:dyDescent="0.25">
      <c r="A351" s="38" t="s">
        <v>574</v>
      </c>
      <c r="B351" s="62" t="s">
        <v>81</v>
      </c>
      <c r="C351" s="62" t="s">
        <v>186</v>
      </c>
      <c r="D351" s="62"/>
      <c r="E351" s="63">
        <v>84</v>
      </c>
      <c r="F351" s="64">
        <v>20</v>
      </c>
      <c r="G351" s="64">
        <f t="shared" si="274"/>
        <v>-4.1841075751000836E-2</v>
      </c>
      <c r="H351" s="64">
        <v>21.8</v>
      </c>
      <c r="I351" s="64">
        <f t="shared" si="275"/>
        <v>-0.85037115444075662</v>
      </c>
      <c r="J351" s="64">
        <v>41.8</v>
      </c>
      <c r="K351" s="64">
        <f t="shared" si="276"/>
        <v>-0.57461573512948627</v>
      </c>
      <c r="L351" s="64">
        <v>12.6</v>
      </c>
      <c r="M351" s="64">
        <f t="shared" si="277"/>
        <v>-0.15942655146043133</v>
      </c>
      <c r="N351" s="64">
        <v>119</v>
      </c>
      <c r="O351" s="64">
        <f t="shared" si="278"/>
        <v>-0.97943516259779051</v>
      </c>
      <c r="P351" s="64">
        <v>27.2</v>
      </c>
      <c r="Q351" s="64">
        <f t="shared" si="279"/>
        <v>-0.92453788877615384</v>
      </c>
      <c r="R351" s="64">
        <v>24.5</v>
      </c>
      <c r="S351" s="64">
        <f t="shared" si="280"/>
        <v>-1.0009363181658082</v>
      </c>
      <c r="T351" s="64">
        <v>22.6</v>
      </c>
      <c r="U351" s="64">
        <f t="shared" si="281"/>
        <v>-0.68567015804937248</v>
      </c>
      <c r="V351" s="97">
        <v>0.16806722689075632</v>
      </c>
      <c r="W351" s="66">
        <v>14.35</v>
      </c>
      <c r="X351" s="74">
        <f t="shared" si="282"/>
        <v>0</v>
      </c>
      <c r="Y351" s="75">
        <f t="shared" si="283"/>
        <v>0</v>
      </c>
      <c r="Z351" s="75">
        <f t="shared" si="284"/>
        <v>0</v>
      </c>
      <c r="AA351" s="75">
        <f t="shared" si="285"/>
        <v>0</v>
      </c>
      <c r="AB351" s="75">
        <f t="shared" si="286"/>
        <v>0</v>
      </c>
      <c r="AC351" s="75">
        <f t="shared" si="287"/>
        <v>0</v>
      </c>
      <c r="AD351" s="75">
        <f t="shared" si="288"/>
        <v>0</v>
      </c>
      <c r="AE351" s="75">
        <f t="shared" si="289"/>
        <v>0</v>
      </c>
      <c r="AF351" s="75">
        <f t="shared" ref="AF351:AG351" si="382">IF(V$3="Yes",V351*V$4,0)</f>
        <v>0</v>
      </c>
      <c r="AG351" s="76">
        <f t="shared" si="382"/>
        <v>0</v>
      </c>
      <c r="AH351" s="77">
        <f t="shared" si="291"/>
        <v>0</v>
      </c>
      <c r="AI351" s="78">
        <f t="shared" si="292"/>
        <v>0</v>
      </c>
      <c r="AJ351" s="73">
        <f t="shared" si="293"/>
        <v>-3.7841274932188886</v>
      </c>
    </row>
    <row r="352" spans="1:36" ht="15" x14ac:dyDescent="0.25">
      <c r="A352" s="38" t="s">
        <v>532</v>
      </c>
      <c r="B352" s="62" t="s">
        <v>79</v>
      </c>
      <c r="C352" s="62" t="s">
        <v>203</v>
      </c>
      <c r="D352" s="62"/>
      <c r="E352" s="63">
        <v>84</v>
      </c>
      <c r="F352" s="62">
        <v>19.149999999999999</v>
      </c>
      <c r="G352" s="64">
        <f t="shared" si="274"/>
        <v>-0.12219939201570119</v>
      </c>
      <c r="H352" s="62">
        <v>17.950000000000003</v>
      </c>
      <c r="I352" s="64">
        <f t="shared" si="275"/>
        <v>-1.1234378422975688</v>
      </c>
      <c r="J352" s="62">
        <v>37.15</v>
      </c>
      <c r="K352" s="64">
        <f t="shared" si="276"/>
        <v>-0.78952910505817409</v>
      </c>
      <c r="L352" s="62">
        <v>7.75</v>
      </c>
      <c r="M352" s="64">
        <f t="shared" si="277"/>
        <v>-0.62297593523118411</v>
      </c>
      <c r="N352" s="62">
        <v>158.75</v>
      </c>
      <c r="O352" s="64">
        <f t="shared" si="278"/>
        <v>-0.24773464356965974</v>
      </c>
      <c r="P352" s="62">
        <v>21.15</v>
      </c>
      <c r="Q352" s="64">
        <f t="shared" si="279"/>
        <v>-1.0250026930717597</v>
      </c>
      <c r="R352" s="62">
        <v>35.5</v>
      </c>
      <c r="S352" s="64">
        <f t="shared" si="280"/>
        <v>-0.74809933393727213</v>
      </c>
      <c r="T352" s="62">
        <v>11.15</v>
      </c>
      <c r="U352" s="64">
        <f t="shared" si="281"/>
        <v>-1.2344878551059431</v>
      </c>
      <c r="V352" s="97">
        <v>0.12062992125984251</v>
      </c>
      <c r="W352" s="62">
        <v>16.2</v>
      </c>
      <c r="X352" s="74">
        <f t="shared" si="282"/>
        <v>0</v>
      </c>
      <c r="Y352" s="75">
        <f t="shared" si="283"/>
        <v>0</v>
      </c>
      <c r="Z352" s="75">
        <f t="shared" si="284"/>
        <v>0</v>
      </c>
      <c r="AA352" s="75">
        <f t="shared" si="285"/>
        <v>0</v>
      </c>
      <c r="AB352" s="75">
        <f t="shared" si="286"/>
        <v>0</v>
      </c>
      <c r="AC352" s="75">
        <f t="shared" si="287"/>
        <v>0</v>
      </c>
      <c r="AD352" s="75">
        <f t="shared" si="288"/>
        <v>0</v>
      </c>
      <c r="AE352" s="75">
        <f t="shared" si="289"/>
        <v>0</v>
      </c>
      <c r="AF352" s="75">
        <f t="shared" ref="AF352:AG352" si="383">IF(V$3="Yes",V352*V$4,0)</f>
        <v>0</v>
      </c>
      <c r="AG352" s="76">
        <f t="shared" si="383"/>
        <v>0</v>
      </c>
      <c r="AH352" s="77">
        <f t="shared" si="291"/>
        <v>0</v>
      </c>
      <c r="AI352" s="78">
        <f t="shared" si="292"/>
        <v>0</v>
      </c>
      <c r="AJ352" s="73">
        <f t="shared" si="293"/>
        <v>-3.7866571701469316</v>
      </c>
    </row>
    <row r="353" spans="1:36" ht="15" x14ac:dyDescent="0.25">
      <c r="A353" s="38" t="s">
        <v>512</v>
      </c>
      <c r="B353" s="62" t="s">
        <v>43</v>
      </c>
      <c r="C353" s="62" t="s">
        <v>191</v>
      </c>
      <c r="D353" s="62"/>
      <c r="E353" s="63">
        <v>84</v>
      </c>
      <c r="F353" s="62">
        <v>11.4</v>
      </c>
      <c r="G353" s="64">
        <f t="shared" si="274"/>
        <v>-0.85487815795855948</v>
      </c>
      <c r="H353" s="62">
        <v>21.95</v>
      </c>
      <c r="I353" s="64">
        <f t="shared" si="275"/>
        <v>-0.83973219257620546</v>
      </c>
      <c r="J353" s="62">
        <v>33.450000000000003</v>
      </c>
      <c r="K353" s="64">
        <f t="shared" si="276"/>
        <v>-0.96053544242078592</v>
      </c>
      <c r="L353" s="62">
        <v>1.25</v>
      </c>
      <c r="M353" s="64">
        <f t="shared" si="277"/>
        <v>-1.2442276866765232</v>
      </c>
      <c r="N353" s="62">
        <v>100.05000000000001</v>
      </c>
      <c r="O353" s="64">
        <f t="shared" si="278"/>
        <v>-1.3282584289017672</v>
      </c>
      <c r="P353" s="62">
        <v>136.14999999999998</v>
      </c>
      <c r="Q353" s="64">
        <f t="shared" si="279"/>
        <v>0.88465887618355687</v>
      </c>
      <c r="R353" s="62">
        <v>62.05</v>
      </c>
      <c r="S353" s="64">
        <f t="shared" si="280"/>
        <v>-0.13784279473112357</v>
      </c>
      <c r="T353" s="62">
        <v>33.299999999999997</v>
      </c>
      <c r="U353" s="64">
        <f t="shared" si="281"/>
        <v>-0.17280121844192289</v>
      </c>
      <c r="V353" s="97">
        <v>0.11394302848575712</v>
      </c>
      <c r="W353" s="62">
        <v>15.5</v>
      </c>
      <c r="X353" s="74">
        <f t="shared" si="282"/>
        <v>0</v>
      </c>
      <c r="Y353" s="75">
        <f t="shared" si="283"/>
        <v>0</v>
      </c>
      <c r="Z353" s="75">
        <f t="shared" si="284"/>
        <v>0</v>
      </c>
      <c r="AA353" s="75">
        <f t="shared" si="285"/>
        <v>0</v>
      </c>
      <c r="AB353" s="75">
        <f t="shared" si="286"/>
        <v>0</v>
      </c>
      <c r="AC353" s="75">
        <f t="shared" si="287"/>
        <v>0</v>
      </c>
      <c r="AD353" s="75">
        <f t="shared" si="288"/>
        <v>0</v>
      </c>
      <c r="AE353" s="75">
        <f t="shared" si="289"/>
        <v>0</v>
      </c>
      <c r="AF353" s="75">
        <f t="shared" ref="AF353:AG353" si="384">IF(V$3="Yes",V353*V$4,0)</f>
        <v>0</v>
      </c>
      <c r="AG353" s="76">
        <f t="shared" si="384"/>
        <v>0</v>
      </c>
      <c r="AH353" s="77">
        <f t="shared" si="291"/>
        <v>0</v>
      </c>
      <c r="AI353" s="78">
        <f t="shared" si="292"/>
        <v>0</v>
      </c>
      <c r="AJ353" s="73">
        <f t="shared" si="293"/>
        <v>-3.8048725772693737</v>
      </c>
    </row>
    <row r="354" spans="1:36" ht="15" x14ac:dyDescent="0.25">
      <c r="A354" s="38" t="s">
        <v>427</v>
      </c>
      <c r="B354" s="62" t="s">
        <v>39</v>
      </c>
      <c r="C354" s="62" t="s">
        <v>181</v>
      </c>
      <c r="D354" s="62"/>
      <c r="E354" s="63">
        <v>84</v>
      </c>
      <c r="F354" s="62">
        <v>10.649999999999999</v>
      </c>
      <c r="G354" s="64">
        <f t="shared" si="274"/>
        <v>-0.92578255466270731</v>
      </c>
      <c r="H354" s="62">
        <v>24.700000000000003</v>
      </c>
      <c r="I354" s="64">
        <f t="shared" si="275"/>
        <v>-0.64468455839276784</v>
      </c>
      <c r="J354" s="62">
        <v>35.35</v>
      </c>
      <c r="K354" s="64">
        <f t="shared" si="276"/>
        <v>-0.87272137728863397</v>
      </c>
      <c r="L354" s="62">
        <v>5.0500000000000007</v>
      </c>
      <c r="M354" s="64">
        <f t="shared" si="277"/>
        <v>-0.88103435506232486</v>
      </c>
      <c r="N354" s="62">
        <v>103.8</v>
      </c>
      <c r="O354" s="64">
        <f t="shared" si="278"/>
        <v>-1.2592300780500569</v>
      </c>
      <c r="P354" s="62">
        <v>34.450000000000003</v>
      </c>
      <c r="Q354" s="64">
        <f t="shared" si="279"/>
        <v>-0.80414618114918823</v>
      </c>
      <c r="R354" s="62">
        <v>107.1</v>
      </c>
      <c r="S354" s="64">
        <f t="shared" si="280"/>
        <v>0.89763958158665424</v>
      </c>
      <c r="T354" s="62">
        <v>15.7</v>
      </c>
      <c r="U354" s="64">
        <f t="shared" si="281"/>
        <v>-1.0163987265812797</v>
      </c>
      <c r="V354" s="97">
        <v>0.10260115606936415</v>
      </c>
      <c r="W354" s="62">
        <v>19.925000000000001</v>
      </c>
      <c r="X354" s="74">
        <f t="shared" si="282"/>
        <v>0</v>
      </c>
      <c r="Y354" s="75">
        <f t="shared" si="283"/>
        <v>0</v>
      </c>
      <c r="Z354" s="75">
        <f t="shared" si="284"/>
        <v>0</v>
      </c>
      <c r="AA354" s="75">
        <f t="shared" si="285"/>
        <v>0</v>
      </c>
      <c r="AB354" s="75">
        <f t="shared" si="286"/>
        <v>0</v>
      </c>
      <c r="AC354" s="75">
        <f t="shared" si="287"/>
        <v>0</v>
      </c>
      <c r="AD354" s="75">
        <f t="shared" si="288"/>
        <v>0</v>
      </c>
      <c r="AE354" s="75">
        <f t="shared" si="289"/>
        <v>0</v>
      </c>
      <c r="AF354" s="75">
        <f t="shared" ref="AF354:AG354" si="385">IF(V$3="Yes",V354*V$4,0)</f>
        <v>0</v>
      </c>
      <c r="AG354" s="76">
        <f t="shared" si="385"/>
        <v>0</v>
      </c>
      <c r="AH354" s="77">
        <f t="shared" si="291"/>
        <v>0</v>
      </c>
      <c r="AI354" s="78">
        <f t="shared" si="292"/>
        <v>0</v>
      </c>
      <c r="AJ354" s="73">
        <f t="shared" si="293"/>
        <v>-3.8072691767466407</v>
      </c>
    </row>
    <row r="355" spans="1:36" ht="15" x14ac:dyDescent="0.25">
      <c r="A355" s="38" t="s">
        <v>543</v>
      </c>
      <c r="B355" s="62" t="s">
        <v>83</v>
      </c>
      <c r="C355" s="62" t="s">
        <v>179</v>
      </c>
      <c r="D355" s="62"/>
      <c r="E355" s="63">
        <v>84</v>
      </c>
      <c r="F355" s="62">
        <v>20.55</v>
      </c>
      <c r="G355" s="64">
        <f t="shared" si="274"/>
        <v>1.0155481832041013E-2</v>
      </c>
      <c r="H355" s="62">
        <v>13.5</v>
      </c>
      <c r="I355" s="64">
        <f t="shared" si="275"/>
        <v>-1.4390603776125863</v>
      </c>
      <c r="J355" s="62">
        <v>34.049999999999997</v>
      </c>
      <c r="K355" s="64">
        <f t="shared" si="276"/>
        <v>-0.93280468501063307</v>
      </c>
      <c r="L355" s="62">
        <v>8.5500000000000007</v>
      </c>
      <c r="M355" s="64">
        <f t="shared" si="277"/>
        <v>-0.54651418120714224</v>
      </c>
      <c r="N355" s="62">
        <v>142.5</v>
      </c>
      <c r="O355" s="64">
        <f t="shared" si="278"/>
        <v>-0.54685749726040511</v>
      </c>
      <c r="P355" s="62">
        <v>52.7</v>
      </c>
      <c r="Q355" s="64">
        <f t="shared" si="279"/>
        <v>-0.50109119298475746</v>
      </c>
      <c r="R355" s="62">
        <v>28.65</v>
      </c>
      <c r="S355" s="64">
        <f t="shared" si="280"/>
        <v>-0.90554781957049701</v>
      </c>
      <c r="T355" s="62">
        <v>11.350000000000001</v>
      </c>
      <c r="U355" s="64">
        <f t="shared" si="281"/>
        <v>-1.2249015197861777</v>
      </c>
      <c r="V355" s="97">
        <v>0.14421052631578948</v>
      </c>
      <c r="W355" s="62">
        <v>14.725</v>
      </c>
      <c r="X355" s="74">
        <f t="shared" si="282"/>
        <v>0</v>
      </c>
      <c r="Y355" s="75">
        <f t="shared" si="283"/>
        <v>0</v>
      </c>
      <c r="Z355" s="75">
        <f t="shared" si="284"/>
        <v>0</v>
      </c>
      <c r="AA355" s="75">
        <f t="shared" si="285"/>
        <v>0</v>
      </c>
      <c r="AB355" s="75">
        <f t="shared" si="286"/>
        <v>0</v>
      </c>
      <c r="AC355" s="75">
        <f t="shared" si="287"/>
        <v>0</v>
      </c>
      <c r="AD355" s="75">
        <f t="shared" si="288"/>
        <v>0</v>
      </c>
      <c r="AE355" s="75">
        <f t="shared" si="289"/>
        <v>0</v>
      </c>
      <c r="AF355" s="75">
        <f t="shared" ref="AF355:AG355" si="386">IF(V$3="Yes",V355*V$4,0)</f>
        <v>0</v>
      </c>
      <c r="AG355" s="76">
        <f t="shared" si="386"/>
        <v>0</v>
      </c>
      <c r="AH355" s="77">
        <f t="shared" si="291"/>
        <v>0</v>
      </c>
      <c r="AI355" s="78">
        <f t="shared" si="292"/>
        <v>0</v>
      </c>
      <c r="AJ355" s="73">
        <f t="shared" si="293"/>
        <v>-3.8418875554853318</v>
      </c>
    </row>
    <row r="356" spans="1:36" ht="15" x14ac:dyDescent="0.25">
      <c r="A356" s="38" t="s">
        <v>534</v>
      </c>
      <c r="B356" s="62" t="s">
        <v>23</v>
      </c>
      <c r="C356" s="62" t="s">
        <v>179</v>
      </c>
      <c r="D356" s="62"/>
      <c r="E356" s="63">
        <v>84</v>
      </c>
      <c r="F356" s="62">
        <v>19.450000000000003</v>
      </c>
      <c r="G356" s="64">
        <f t="shared" si="274"/>
        <v>-9.3837633334041992E-2</v>
      </c>
      <c r="H356" s="62">
        <v>13.7</v>
      </c>
      <c r="I356" s="64">
        <f t="shared" si="275"/>
        <v>-1.4248750951265183</v>
      </c>
      <c r="J356" s="62">
        <v>33.099999999999994</v>
      </c>
      <c r="K356" s="64">
        <f t="shared" si="276"/>
        <v>-0.97671171757670905</v>
      </c>
      <c r="L356" s="62">
        <v>8.9</v>
      </c>
      <c r="M356" s="64">
        <f t="shared" si="277"/>
        <v>-0.51306216382162417</v>
      </c>
      <c r="N356" s="62">
        <v>142.85000000000002</v>
      </c>
      <c r="O356" s="64">
        <f t="shared" si="278"/>
        <v>-0.54041485118091204</v>
      </c>
      <c r="P356" s="62">
        <v>32.85</v>
      </c>
      <c r="Q356" s="64">
        <f t="shared" si="279"/>
        <v>-0.83071538559100133</v>
      </c>
      <c r="R356" s="62">
        <v>43.400000000000006</v>
      </c>
      <c r="S356" s="64">
        <f t="shared" si="280"/>
        <v>-0.56651640890041421</v>
      </c>
      <c r="T356" s="62">
        <v>19.45</v>
      </c>
      <c r="U356" s="64">
        <f t="shared" si="281"/>
        <v>-0.83665493933567814</v>
      </c>
      <c r="V356" s="97">
        <v>0.13615680784039202</v>
      </c>
      <c r="W356" s="62">
        <v>13.925000000000001</v>
      </c>
      <c r="X356" s="74">
        <f t="shared" si="282"/>
        <v>0</v>
      </c>
      <c r="Y356" s="75">
        <f t="shared" si="283"/>
        <v>0</v>
      </c>
      <c r="Z356" s="75">
        <f t="shared" si="284"/>
        <v>0</v>
      </c>
      <c r="AA356" s="75">
        <f t="shared" si="285"/>
        <v>0</v>
      </c>
      <c r="AB356" s="75">
        <f t="shared" si="286"/>
        <v>0</v>
      </c>
      <c r="AC356" s="75">
        <f t="shared" si="287"/>
        <v>0</v>
      </c>
      <c r="AD356" s="75">
        <f t="shared" si="288"/>
        <v>0</v>
      </c>
      <c r="AE356" s="75">
        <f t="shared" si="289"/>
        <v>0</v>
      </c>
      <c r="AF356" s="75">
        <f t="shared" ref="AF356:AG356" si="387">IF(V$3="Yes",V356*V$4,0)</f>
        <v>0</v>
      </c>
      <c r="AG356" s="76">
        <f t="shared" si="387"/>
        <v>0</v>
      </c>
      <c r="AH356" s="77">
        <f t="shared" si="291"/>
        <v>0</v>
      </c>
      <c r="AI356" s="78">
        <f t="shared" si="292"/>
        <v>0</v>
      </c>
      <c r="AJ356" s="73">
        <f t="shared" si="293"/>
        <v>-3.8903883382209372</v>
      </c>
    </row>
    <row r="357" spans="1:36" ht="15" x14ac:dyDescent="0.25">
      <c r="A357" s="38" t="s">
        <v>517</v>
      </c>
      <c r="B357" s="62" t="s">
        <v>41</v>
      </c>
      <c r="C357" s="62" t="s">
        <v>186</v>
      </c>
      <c r="D357" s="62"/>
      <c r="E357" s="63">
        <v>84</v>
      </c>
      <c r="F357" s="62">
        <v>14.600000000000001</v>
      </c>
      <c r="G357" s="64">
        <f t="shared" si="274"/>
        <v>-0.55235273202086321</v>
      </c>
      <c r="H357" s="62">
        <v>22.55</v>
      </c>
      <c r="I357" s="64">
        <f t="shared" si="275"/>
        <v>-0.79717634511800117</v>
      </c>
      <c r="J357" s="62">
        <v>37.15</v>
      </c>
      <c r="K357" s="64">
        <f t="shared" si="276"/>
        <v>-0.78952910505817409</v>
      </c>
      <c r="L357" s="62">
        <v>4</v>
      </c>
      <c r="M357" s="64">
        <f t="shared" si="277"/>
        <v>-0.98139040721887971</v>
      </c>
      <c r="N357" s="62">
        <v>125.6</v>
      </c>
      <c r="O357" s="64">
        <f t="shared" si="278"/>
        <v>-0.85794526509878033</v>
      </c>
      <c r="P357" s="62">
        <v>97.25</v>
      </c>
      <c r="Q357" s="64">
        <f t="shared" si="279"/>
        <v>0.23869509319197649</v>
      </c>
      <c r="R357" s="62">
        <v>29.65</v>
      </c>
      <c r="S357" s="64">
        <f t="shared" si="280"/>
        <v>-0.88256263918608469</v>
      </c>
      <c r="T357" s="62">
        <v>37.450000000000003</v>
      </c>
      <c r="U357" s="64">
        <f t="shared" si="281"/>
        <v>2.6115239443210023E-2</v>
      </c>
      <c r="V357" s="97">
        <v>0.11624203821656053</v>
      </c>
      <c r="W357" s="62">
        <v>13.925000000000001</v>
      </c>
      <c r="X357" s="74">
        <f t="shared" si="282"/>
        <v>0</v>
      </c>
      <c r="Y357" s="75">
        <f t="shared" si="283"/>
        <v>0</v>
      </c>
      <c r="Z357" s="75">
        <f t="shared" si="284"/>
        <v>0</v>
      </c>
      <c r="AA357" s="75">
        <f t="shared" si="285"/>
        <v>0</v>
      </c>
      <c r="AB357" s="75">
        <f t="shared" si="286"/>
        <v>0</v>
      </c>
      <c r="AC357" s="75">
        <f t="shared" si="287"/>
        <v>0</v>
      </c>
      <c r="AD357" s="75">
        <f t="shared" si="288"/>
        <v>0</v>
      </c>
      <c r="AE357" s="75">
        <f t="shared" si="289"/>
        <v>0</v>
      </c>
      <c r="AF357" s="75">
        <f t="shared" ref="AF357:AG357" si="388">IF(V$3="Yes",V357*V$4,0)</f>
        <v>0</v>
      </c>
      <c r="AG357" s="76">
        <f t="shared" si="388"/>
        <v>0</v>
      </c>
      <c r="AH357" s="77">
        <f t="shared" si="291"/>
        <v>0</v>
      </c>
      <c r="AI357" s="78">
        <f t="shared" si="292"/>
        <v>0</v>
      </c>
      <c r="AJ357" s="73">
        <f t="shared" si="293"/>
        <v>-3.9217198547751959</v>
      </c>
    </row>
    <row r="358" spans="1:36" ht="15" x14ac:dyDescent="0.25">
      <c r="A358" s="38" t="s">
        <v>530</v>
      </c>
      <c r="B358" s="62" t="s">
        <v>23</v>
      </c>
      <c r="C358" s="62" t="s">
        <v>153</v>
      </c>
      <c r="D358" s="62"/>
      <c r="E358" s="63">
        <v>84</v>
      </c>
      <c r="F358" s="62">
        <v>15.100000000000001</v>
      </c>
      <c r="G358" s="64">
        <f t="shared" si="274"/>
        <v>-0.50508313421809803</v>
      </c>
      <c r="H358" s="62">
        <v>26.15</v>
      </c>
      <c r="I358" s="64">
        <f t="shared" si="275"/>
        <v>-0.54184126036877367</v>
      </c>
      <c r="J358" s="62">
        <v>41.3</v>
      </c>
      <c r="K358" s="64">
        <f t="shared" si="276"/>
        <v>-0.5977246996379475</v>
      </c>
      <c r="L358" s="62">
        <v>9.9499999999999993</v>
      </c>
      <c r="M358" s="64">
        <f t="shared" si="277"/>
        <v>-0.41270611166506954</v>
      </c>
      <c r="N358" s="62">
        <v>127.85</v>
      </c>
      <c r="O358" s="64">
        <f t="shared" si="278"/>
        <v>-0.81652825458775402</v>
      </c>
      <c r="P358" s="62">
        <v>26.4</v>
      </c>
      <c r="Q358" s="64">
        <f t="shared" si="279"/>
        <v>-0.93782249099706039</v>
      </c>
      <c r="R358" s="62">
        <v>33.450000000000003</v>
      </c>
      <c r="S358" s="64">
        <f t="shared" si="280"/>
        <v>-0.79521895372531748</v>
      </c>
      <c r="T358" s="62">
        <v>28.65</v>
      </c>
      <c r="U358" s="64">
        <f t="shared" si="281"/>
        <v>-0.39568351462646861</v>
      </c>
      <c r="V358" s="97">
        <v>0.11810715682440362</v>
      </c>
      <c r="W358" s="62">
        <v>15.975</v>
      </c>
      <c r="X358" s="74">
        <f t="shared" si="282"/>
        <v>0</v>
      </c>
      <c r="Y358" s="75">
        <f t="shared" si="283"/>
        <v>0</v>
      </c>
      <c r="Z358" s="75">
        <f t="shared" si="284"/>
        <v>0</v>
      </c>
      <c r="AA358" s="75">
        <f t="shared" si="285"/>
        <v>0</v>
      </c>
      <c r="AB358" s="75">
        <f t="shared" si="286"/>
        <v>0</v>
      </c>
      <c r="AC358" s="75">
        <f t="shared" si="287"/>
        <v>0</v>
      </c>
      <c r="AD358" s="75">
        <f t="shared" si="288"/>
        <v>0</v>
      </c>
      <c r="AE358" s="75">
        <f t="shared" si="289"/>
        <v>0</v>
      </c>
      <c r="AF358" s="75">
        <f t="shared" ref="AF358:AG358" si="389">IF(V$3="Yes",V358*V$4,0)</f>
        <v>0</v>
      </c>
      <c r="AG358" s="76">
        <f t="shared" si="389"/>
        <v>0</v>
      </c>
      <c r="AH358" s="77">
        <f t="shared" si="291"/>
        <v>0</v>
      </c>
      <c r="AI358" s="78">
        <f t="shared" si="292"/>
        <v>0</v>
      </c>
      <c r="AJ358" s="73">
        <f t="shared" si="293"/>
        <v>-3.9276749856781521</v>
      </c>
    </row>
    <row r="359" spans="1:36" ht="15" x14ac:dyDescent="0.25">
      <c r="A359" s="38" t="s">
        <v>509</v>
      </c>
      <c r="B359" s="62" t="s">
        <v>77</v>
      </c>
      <c r="C359" s="62" t="s">
        <v>179</v>
      </c>
      <c r="D359" s="62"/>
      <c r="E359" s="63">
        <v>84</v>
      </c>
      <c r="F359" s="62">
        <v>15.75</v>
      </c>
      <c r="G359" s="64">
        <f t="shared" si="274"/>
        <v>-0.44363265707450361</v>
      </c>
      <c r="H359" s="62">
        <v>31.049999999999997</v>
      </c>
      <c r="I359" s="64">
        <f t="shared" si="275"/>
        <v>-0.19430183946010324</v>
      </c>
      <c r="J359" s="62">
        <v>46.8</v>
      </c>
      <c r="K359" s="64">
        <f t="shared" si="276"/>
        <v>-0.34352609004487528</v>
      </c>
      <c r="L359" s="62">
        <v>9.5</v>
      </c>
      <c r="M359" s="64">
        <f t="shared" si="277"/>
        <v>-0.45571584830359291</v>
      </c>
      <c r="N359" s="62">
        <v>106.80000000000001</v>
      </c>
      <c r="O359" s="64">
        <f t="shared" si="278"/>
        <v>-1.2040073973686884</v>
      </c>
      <c r="P359" s="62">
        <v>41.3</v>
      </c>
      <c r="Q359" s="64">
        <f t="shared" si="279"/>
        <v>-0.6903967746326759</v>
      </c>
      <c r="R359" s="62">
        <v>20.350000000000001</v>
      </c>
      <c r="S359" s="64">
        <f t="shared" si="280"/>
        <v>-1.0963248167611197</v>
      </c>
      <c r="T359" s="62">
        <v>24.05</v>
      </c>
      <c r="U359" s="64">
        <f t="shared" si="281"/>
        <v>-0.61616922698107346</v>
      </c>
      <c r="V359" s="97">
        <v>0.14747191011235952</v>
      </c>
      <c r="W359" s="62">
        <v>14.375</v>
      </c>
      <c r="X359" s="74">
        <f t="shared" si="282"/>
        <v>0</v>
      </c>
      <c r="Y359" s="75">
        <f t="shared" si="283"/>
        <v>0</v>
      </c>
      <c r="Z359" s="75">
        <f t="shared" si="284"/>
        <v>0</v>
      </c>
      <c r="AA359" s="75">
        <f t="shared" si="285"/>
        <v>0</v>
      </c>
      <c r="AB359" s="75">
        <f t="shared" si="286"/>
        <v>0</v>
      </c>
      <c r="AC359" s="75">
        <f t="shared" si="287"/>
        <v>0</v>
      </c>
      <c r="AD359" s="75">
        <f t="shared" si="288"/>
        <v>0</v>
      </c>
      <c r="AE359" s="75">
        <f t="shared" si="289"/>
        <v>0</v>
      </c>
      <c r="AF359" s="75">
        <f t="shared" ref="AF359:AG359" si="390">IF(V$3="Yes",V359*V$4,0)</f>
        <v>0</v>
      </c>
      <c r="AG359" s="76">
        <f t="shared" si="390"/>
        <v>0</v>
      </c>
      <c r="AH359" s="77">
        <f t="shared" si="291"/>
        <v>0</v>
      </c>
      <c r="AI359" s="78">
        <f t="shared" si="292"/>
        <v>0</v>
      </c>
      <c r="AJ359" s="73">
        <f t="shared" si="293"/>
        <v>-3.995642024999114</v>
      </c>
    </row>
    <row r="360" spans="1:36" ht="15" x14ac:dyDescent="0.25">
      <c r="A360" s="38" t="s">
        <v>520</v>
      </c>
      <c r="B360" s="62" t="s">
        <v>51</v>
      </c>
      <c r="C360" s="62" t="s">
        <v>196</v>
      </c>
      <c r="D360" s="62"/>
      <c r="E360" s="63">
        <v>84</v>
      </c>
      <c r="F360" s="62">
        <v>19.649999999999999</v>
      </c>
      <c r="G360" s="64">
        <f t="shared" si="274"/>
        <v>-7.4929794212936551E-2</v>
      </c>
      <c r="H360" s="62">
        <v>21.950000000000003</v>
      </c>
      <c r="I360" s="64">
        <f t="shared" si="275"/>
        <v>-0.83973219257620546</v>
      </c>
      <c r="J360" s="62">
        <v>41.6</v>
      </c>
      <c r="K360" s="64">
        <f t="shared" si="276"/>
        <v>-0.58385932093287074</v>
      </c>
      <c r="L360" s="62">
        <v>4.5999999999999996</v>
      </c>
      <c r="M360" s="64">
        <f t="shared" si="277"/>
        <v>-0.92404409170084845</v>
      </c>
      <c r="N360" s="62">
        <v>147.44999999999999</v>
      </c>
      <c r="O360" s="64">
        <f t="shared" si="278"/>
        <v>-0.45574007413614787</v>
      </c>
      <c r="P360" s="62">
        <v>31.75</v>
      </c>
      <c r="Q360" s="64">
        <f t="shared" si="279"/>
        <v>-0.84898171364474784</v>
      </c>
      <c r="R360" s="62">
        <v>27.1</v>
      </c>
      <c r="S360" s="64">
        <f t="shared" si="280"/>
        <v>-0.94117484916633609</v>
      </c>
      <c r="T360" s="62">
        <v>13</v>
      </c>
      <c r="U360" s="64">
        <f t="shared" si="281"/>
        <v>-1.145814253398113</v>
      </c>
      <c r="V360" s="97">
        <v>0.13326551373346898</v>
      </c>
      <c r="W360" s="62">
        <v>14.95</v>
      </c>
      <c r="X360" s="74">
        <f t="shared" si="282"/>
        <v>0</v>
      </c>
      <c r="Y360" s="75">
        <f t="shared" si="283"/>
        <v>0</v>
      </c>
      <c r="Z360" s="75">
        <f t="shared" si="284"/>
        <v>0</v>
      </c>
      <c r="AA360" s="75">
        <f t="shared" si="285"/>
        <v>0</v>
      </c>
      <c r="AB360" s="75">
        <f t="shared" si="286"/>
        <v>0</v>
      </c>
      <c r="AC360" s="75">
        <f t="shared" si="287"/>
        <v>0</v>
      </c>
      <c r="AD360" s="75">
        <f t="shared" si="288"/>
        <v>0</v>
      </c>
      <c r="AE360" s="75">
        <f t="shared" si="289"/>
        <v>0</v>
      </c>
      <c r="AF360" s="75">
        <f t="shared" ref="AF360:AG360" si="391">IF(V$3="Yes",V360*V$4,0)</f>
        <v>0</v>
      </c>
      <c r="AG360" s="76">
        <f t="shared" si="391"/>
        <v>0</v>
      </c>
      <c r="AH360" s="77">
        <f t="shared" si="291"/>
        <v>0</v>
      </c>
      <c r="AI360" s="78">
        <f t="shared" si="292"/>
        <v>0</v>
      </c>
      <c r="AJ360" s="73">
        <f t="shared" si="293"/>
        <v>-4.0054844477474925</v>
      </c>
    </row>
    <row r="361" spans="1:36" ht="15" x14ac:dyDescent="0.25">
      <c r="A361" s="38" t="s">
        <v>456</v>
      </c>
      <c r="B361" s="62" t="s">
        <v>47</v>
      </c>
      <c r="C361" s="62" t="s">
        <v>181</v>
      </c>
      <c r="D361" s="62"/>
      <c r="E361" s="63">
        <v>84</v>
      </c>
      <c r="F361" s="62">
        <v>7.75</v>
      </c>
      <c r="G361" s="64">
        <f t="shared" si="274"/>
        <v>-1.1999462219187447</v>
      </c>
      <c r="H361" s="62">
        <v>24.2</v>
      </c>
      <c r="I361" s="64">
        <f t="shared" si="275"/>
        <v>-0.68014776460793847</v>
      </c>
      <c r="J361" s="62">
        <v>31.95</v>
      </c>
      <c r="K361" s="64">
        <f t="shared" si="276"/>
        <v>-1.0298623359461694</v>
      </c>
      <c r="L361" s="62">
        <v>6.6</v>
      </c>
      <c r="M361" s="64">
        <f t="shared" si="277"/>
        <v>-0.73288970664074415</v>
      </c>
      <c r="N361" s="62">
        <v>113.2</v>
      </c>
      <c r="O361" s="64">
        <f t="shared" si="278"/>
        <v>-1.0861990119151028</v>
      </c>
      <c r="P361" s="62">
        <v>51.949999999999996</v>
      </c>
      <c r="Q361" s="64">
        <f t="shared" si="279"/>
        <v>-0.51354550756685757</v>
      </c>
      <c r="R361" s="62">
        <v>84.15</v>
      </c>
      <c r="S361" s="64">
        <f t="shared" si="280"/>
        <v>0.3701296917643902</v>
      </c>
      <c r="T361" s="62">
        <v>33.200000000000003</v>
      </c>
      <c r="U361" s="64">
        <f t="shared" si="281"/>
        <v>-0.17759438610180528</v>
      </c>
      <c r="V361" s="97">
        <v>6.8462897526501768E-2</v>
      </c>
      <c r="W361" s="62">
        <v>17.824999999999999</v>
      </c>
      <c r="X361" s="74">
        <f t="shared" si="282"/>
        <v>0</v>
      </c>
      <c r="Y361" s="75">
        <f t="shared" si="283"/>
        <v>0</v>
      </c>
      <c r="Z361" s="75">
        <f t="shared" si="284"/>
        <v>0</v>
      </c>
      <c r="AA361" s="75">
        <f t="shared" si="285"/>
        <v>0</v>
      </c>
      <c r="AB361" s="75">
        <f t="shared" si="286"/>
        <v>0</v>
      </c>
      <c r="AC361" s="75">
        <f t="shared" si="287"/>
        <v>0</v>
      </c>
      <c r="AD361" s="75">
        <f t="shared" si="288"/>
        <v>0</v>
      </c>
      <c r="AE361" s="75">
        <f t="shared" si="289"/>
        <v>0</v>
      </c>
      <c r="AF361" s="75">
        <f t="shared" ref="AF361:AG361" si="392">IF(V$3="Yes",V361*V$4,0)</f>
        <v>0</v>
      </c>
      <c r="AG361" s="76">
        <f t="shared" si="392"/>
        <v>0</v>
      </c>
      <c r="AH361" s="77">
        <f t="shared" si="291"/>
        <v>0</v>
      </c>
      <c r="AI361" s="78">
        <f t="shared" si="292"/>
        <v>0</v>
      </c>
      <c r="AJ361" s="73">
        <f t="shared" si="293"/>
        <v>-4.0215405321607003</v>
      </c>
    </row>
    <row r="362" spans="1:36" ht="15" x14ac:dyDescent="0.25">
      <c r="A362" s="38" t="s">
        <v>469</v>
      </c>
      <c r="B362" s="62" t="s">
        <v>61</v>
      </c>
      <c r="C362" s="62" t="s">
        <v>181</v>
      </c>
      <c r="D362" s="62"/>
      <c r="E362" s="63">
        <v>84</v>
      </c>
      <c r="F362" s="62">
        <v>7.2</v>
      </c>
      <c r="G362" s="64">
        <f t="shared" si="274"/>
        <v>-1.2519427795017861</v>
      </c>
      <c r="H362" s="62">
        <v>16</v>
      </c>
      <c r="I362" s="64">
        <f t="shared" si="275"/>
        <v>-1.261744346536734</v>
      </c>
      <c r="J362" s="62">
        <v>23.3</v>
      </c>
      <c r="K362" s="64">
        <f t="shared" si="276"/>
        <v>-1.4296474219425457</v>
      </c>
      <c r="L362" s="62">
        <v>4.0999999999999996</v>
      </c>
      <c r="M362" s="64">
        <f t="shared" si="277"/>
        <v>-0.97183268796587463</v>
      </c>
      <c r="N362" s="62">
        <v>127.8</v>
      </c>
      <c r="O362" s="64">
        <f t="shared" si="278"/>
        <v>-0.81744863259911016</v>
      </c>
      <c r="P362" s="62">
        <v>75.7</v>
      </c>
      <c r="Q362" s="64">
        <f t="shared" si="279"/>
        <v>-0.11915887913369409</v>
      </c>
      <c r="R362" s="62">
        <v>96.7</v>
      </c>
      <c r="S362" s="64">
        <f t="shared" si="280"/>
        <v>0.65859370558876584</v>
      </c>
      <c r="T362" s="62">
        <v>52.9</v>
      </c>
      <c r="U362" s="64">
        <f t="shared" si="281"/>
        <v>0.76665964289508881</v>
      </c>
      <c r="V362" s="97">
        <v>5.6338028169014086E-2</v>
      </c>
      <c r="W362" s="62">
        <v>17.5</v>
      </c>
      <c r="X362" s="74">
        <f t="shared" si="282"/>
        <v>0</v>
      </c>
      <c r="Y362" s="75">
        <f t="shared" si="283"/>
        <v>0</v>
      </c>
      <c r="Z362" s="75">
        <f t="shared" si="284"/>
        <v>0</v>
      </c>
      <c r="AA362" s="75">
        <f t="shared" si="285"/>
        <v>0</v>
      </c>
      <c r="AB362" s="75">
        <f t="shared" si="286"/>
        <v>0</v>
      </c>
      <c r="AC362" s="75">
        <f t="shared" si="287"/>
        <v>0</v>
      </c>
      <c r="AD362" s="75">
        <f t="shared" si="288"/>
        <v>0</v>
      </c>
      <c r="AE362" s="75">
        <f t="shared" si="289"/>
        <v>0</v>
      </c>
      <c r="AF362" s="75">
        <f t="shared" ref="AF362:AG362" si="393">IF(V$3="Yes",V362*V$4,0)</f>
        <v>0</v>
      </c>
      <c r="AG362" s="76">
        <f t="shared" si="393"/>
        <v>0</v>
      </c>
      <c r="AH362" s="77">
        <f t="shared" si="291"/>
        <v>0</v>
      </c>
      <c r="AI362" s="78">
        <f t="shared" si="292"/>
        <v>0</v>
      </c>
      <c r="AJ362" s="73">
        <f t="shared" si="293"/>
        <v>-4.0398546495407066</v>
      </c>
    </row>
    <row r="363" spans="1:36" ht="15" x14ac:dyDescent="0.25">
      <c r="A363" s="38" t="s">
        <v>443</v>
      </c>
      <c r="B363" s="62" t="s">
        <v>30</v>
      </c>
      <c r="C363" s="62" t="s">
        <v>181</v>
      </c>
      <c r="D363" s="62"/>
      <c r="E363" s="63">
        <v>84</v>
      </c>
      <c r="F363" s="62">
        <v>5.6999999999999993</v>
      </c>
      <c r="G363" s="64">
        <f t="shared" si="274"/>
        <v>-1.3937515729100813</v>
      </c>
      <c r="H363" s="62">
        <v>23.9</v>
      </c>
      <c r="I363" s="64">
        <f t="shared" si="275"/>
        <v>-0.70142568833704089</v>
      </c>
      <c r="J363" s="62">
        <v>29.6</v>
      </c>
      <c r="K363" s="64">
        <f t="shared" si="276"/>
        <v>-1.1384744691359363</v>
      </c>
      <c r="L363" s="62">
        <v>3.75</v>
      </c>
      <c r="M363" s="64">
        <f t="shared" si="277"/>
        <v>-1.0052847053513929</v>
      </c>
      <c r="N363" s="62">
        <v>123.75</v>
      </c>
      <c r="O363" s="64">
        <f t="shared" si="278"/>
        <v>-0.89199925151895731</v>
      </c>
      <c r="P363" s="62">
        <v>22.35</v>
      </c>
      <c r="Q363" s="64">
        <f t="shared" si="279"/>
        <v>-1.0050757897403999</v>
      </c>
      <c r="R363" s="62">
        <v>119.35</v>
      </c>
      <c r="S363" s="64">
        <f t="shared" si="280"/>
        <v>1.1792080412957058</v>
      </c>
      <c r="T363" s="62">
        <v>55.6</v>
      </c>
      <c r="U363" s="64">
        <f t="shared" si="281"/>
        <v>0.89607516971192158</v>
      </c>
      <c r="V363" s="97">
        <v>4.6060606060606052E-2</v>
      </c>
      <c r="W363" s="62">
        <v>21.7</v>
      </c>
      <c r="X363" s="74">
        <f t="shared" si="282"/>
        <v>0</v>
      </c>
      <c r="Y363" s="75">
        <f t="shared" si="283"/>
        <v>0</v>
      </c>
      <c r="Z363" s="75">
        <f t="shared" si="284"/>
        <v>0</v>
      </c>
      <c r="AA363" s="75">
        <f t="shared" si="285"/>
        <v>0</v>
      </c>
      <c r="AB363" s="75">
        <f t="shared" si="286"/>
        <v>0</v>
      </c>
      <c r="AC363" s="75">
        <f t="shared" si="287"/>
        <v>0</v>
      </c>
      <c r="AD363" s="75">
        <f t="shared" si="288"/>
        <v>0</v>
      </c>
      <c r="AE363" s="75">
        <f t="shared" si="289"/>
        <v>0</v>
      </c>
      <c r="AF363" s="75">
        <f t="shared" ref="AF363:AG363" si="394">IF(V$3="Yes",V363*V$4,0)</f>
        <v>0</v>
      </c>
      <c r="AG363" s="76">
        <f t="shared" si="394"/>
        <v>0</v>
      </c>
      <c r="AH363" s="77">
        <f t="shared" si="291"/>
        <v>0</v>
      </c>
      <c r="AI363" s="78">
        <f t="shared" si="292"/>
        <v>0</v>
      </c>
      <c r="AJ363" s="73">
        <f t="shared" si="293"/>
        <v>-4.0756458195438441</v>
      </c>
    </row>
    <row r="364" spans="1:36" ht="15" x14ac:dyDescent="0.25">
      <c r="A364" s="38" t="s">
        <v>519</v>
      </c>
      <c r="B364" s="62" t="s">
        <v>66</v>
      </c>
      <c r="C364" s="62" t="s">
        <v>153</v>
      </c>
      <c r="D364" s="62"/>
      <c r="E364" s="63">
        <v>84</v>
      </c>
      <c r="F364" s="62">
        <v>13.25</v>
      </c>
      <c r="G364" s="64">
        <f t="shared" si="274"/>
        <v>-0.67998064608832898</v>
      </c>
      <c r="H364" s="62">
        <v>25.299999999999997</v>
      </c>
      <c r="I364" s="64">
        <f t="shared" si="275"/>
        <v>-0.60212871093456355</v>
      </c>
      <c r="J364" s="62">
        <v>38.549999999999997</v>
      </c>
      <c r="K364" s="64">
        <f t="shared" si="276"/>
        <v>-0.72482400443448336</v>
      </c>
      <c r="L364" s="62">
        <v>5.05</v>
      </c>
      <c r="M364" s="64">
        <f t="shared" si="277"/>
        <v>-0.88103435506232508</v>
      </c>
      <c r="N364" s="62">
        <v>138.69999999999999</v>
      </c>
      <c r="O364" s="64">
        <f t="shared" si="278"/>
        <v>-0.61680622612347202</v>
      </c>
      <c r="P364" s="62">
        <v>58</v>
      </c>
      <c r="Q364" s="64">
        <f t="shared" si="279"/>
        <v>-0.41308070327125151</v>
      </c>
      <c r="R364" s="62">
        <v>29.35</v>
      </c>
      <c r="S364" s="64">
        <f t="shared" si="280"/>
        <v>-0.8894581933014083</v>
      </c>
      <c r="T364" s="62">
        <v>15.350000000000001</v>
      </c>
      <c r="U364" s="64">
        <f t="shared" si="281"/>
        <v>-1.0331748133908691</v>
      </c>
      <c r="V364" s="97">
        <v>9.5529920692141321E-2</v>
      </c>
      <c r="W364" s="62">
        <v>13.65</v>
      </c>
      <c r="X364" s="74">
        <f t="shared" si="282"/>
        <v>0</v>
      </c>
      <c r="Y364" s="75">
        <f t="shared" si="283"/>
        <v>0</v>
      </c>
      <c r="Z364" s="75">
        <f t="shared" si="284"/>
        <v>0</v>
      </c>
      <c r="AA364" s="75">
        <f t="shared" si="285"/>
        <v>0</v>
      </c>
      <c r="AB364" s="75">
        <f t="shared" si="286"/>
        <v>0</v>
      </c>
      <c r="AC364" s="75">
        <f t="shared" si="287"/>
        <v>0</v>
      </c>
      <c r="AD364" s="75">
        <f t="shared" si="288"/>
        <v>0</v>
      </c>
      <c r="AE364" s="75">
        <f t="shared" si="289"/>
        <v>0</v>
      </c>
      <c r="AF364" s="75">
        <f t="shared" ref="AF364:AG364" si="395">IF(V$3="Yes",V364*V$4,0)</f>
        <v>0</v>
      </c>
      <c r="AG364" s="76">
        <f t="shared" si="395"/>
        <v>0</v>
      </c>
      <c r="AH364" s="77">
        <f t="shared" si="291"/>
        <v>0</v>
      </c>
      <c r="AI364" s="78">
        <f t="shared" si="292"/>
        <v>0</v>
      </c>
      <c r="AJ364" s="73">
        <f t="shared" si="293"/>
        <v>-4.1083364452391491</v>
      </c>
    </row>
    <row r="365" spans="1:36" ht="15" x14ac:dyDescent="0.25">
      <c r="A365" s="38" t="s">
        <v>436</v>
      </c>
      <c r="B365" s="62" t="s">
        <v>16</v>
      </c>
      <c r="C365" s="62" t="s">
        <v>181</v>
      </c>
      <c r="D365" s="62"/>
      <c r="E365" s="63">
        <v>84</v>
      </c>
      <c r="F365" s="62">
        <v>7</v>
      </c>
      <c r="G365" s="64">
        <f t="shared" si="274"/>
        <v>-1.2708506186228923</v>
      </c>
      <c r="H365" s="62">
        <v>23.7</v>
      </c>
      <c r="I365" s="64">
        <f t="shared" si="275"/>
        <v>-0.71561097082310887</v>
      </c>
      <c r="J365" s="62">
        <v>30.7</v>
      </c>
      <c r="K365" s="64">
        <f t="shared" si="276"/>
        <v>-1.087634747217322</v>
      </c>
      <c r="L365" s="62">
        <v>0</v>
      </c>
      <c r="M365" s="64">
        <f t="shared" si="277"/>
        <v>-1.3636991773390883</v>
      </c>
      <c r="N365" s="62">
        <v>119</v>
      </c>
      <c r="O365" s="64">
        <f t="shared" si="278"/>
        <v>-0.97943516259779051</v>
      </c>
      <c r="P365" s="62">
        <v>66.400000000000006</v>
      </c>
      <c r="Q365" s="64">
        <f t="shared" si="279"/>
        <v>-0.27359237995173269</v>
      </c>
      <c r="R365" s="62">
        <v>102.1</v>
      </c>
      <c r="S365" s="64">
        <f t="shared" si="280"/>
        <v>0.78271367966459238</v>
      </c>
      <c r="T365" s="62">
        <v>56.4</v>
      </c>
      <c r="U365" s="64">
        <f t="shared" si="281"/>
        <v>0.93442051099098322</v>
      </c>
      <c r="V365" s="97">
        <v>5.8823529411764705E-2</v>
      </c>
      <c r="W365" s="62">
        <v>21.425000000000001</v>
      </c>
      <c r="X365" s="74">
        <f t="shared" si="282"/>
        <v>0</v>
      </c>
      <c r="Y365" s="75">
        <f t="shared" si="283"/>
        <v>0</v>
      </c>
      <c r="Z365" s="75">
        <f t="shared" si="284"/>
        <v>0</v>
      </c>
      <c r="AA365" s="75">
        <f t="shared" si="285"/>
        <v>0</v>
      </c>
      <c r="AB365" s="75">
        <f t="shared" si="286"/>
        <v>0</v>
      </c>
      <c r="AC365" s="75">
        <f t="shared" si="287"/>
        <v>0</v>
      </c>
      <c r="AD365" s="75">
        <f t="shared" si="288"/>
        <v>0</v>
      </c>
      <c r="AE365" s="75">
        <f t="shared" si="289"/>
        <v>0</v>
      </c>
      <c r="AF365" s="75">
        <f t="shared" ref="AF365:AG365" si="396">IF(V$3="Yes",V365*V$4,0)</f>
        <v>0</v>
      </c>
      <c r="AG365" s="76">
        <f t="shared" si="396"/>
        <v>0</v>
      </c>
      <c r="AH365" s="77">
        <f t="shared" si="291"/>
        <v>0</v>
      </c>
      <c r="AI365" s="78">
        <f t="shared" si="292"/>
        <v>0</v>
      </c>
      <c r="AJ365" s="73">
        <f t="shared" si="293"/>
        <v>-4.1348417392375048</v>
      </c>
    </row>
    <row r="366" spans="1:36" ht="15" x14ac:dyDescent="0.25">
      <c r="A366" s="38" t="s">
        <v>474</v>
      </c>
      <c r="B366" s="62" t="s">
        <v>66</v>
      </c>
      <c r="C366" s="62" t="s">
        <v>153</v>
      </c>
      <c r="D366" s="62"/>
      <c r="E366" s="63">
        <v>84</v>
      </c>
      <c r="F366" s="62">
        <v>14.1</v>
      </c>
      <c r="G366" s="64">
        <f t="shared" si="274"/>
        <v>-0.59962232982362851</v>
      </c>
      <c r="H366" s="62">
        <v>38</v>
      </c>
      <c r="I366" s="64">
        <f t="shared" si="275"/>
        <v>0.29863672693076637</v>
      </c>
      <c r="J366" s="62">
        <v>52.05</v>
      </c>
      <c r="K366" s="64">
        <f t="shared" si="276"/>
        <v>-0.10088196270603408</v>
      </c>
      <c r="L366" s="62">
        <v>6.35</v>
      </c>
      <c r="M366" s="64">
        <f t="shared" si="277"/>
        <v>-0.75678400477325714</v>
      </c>
      <c r="N366" s="62">
        <v>98</v>
      </c>
      <c r="O366" s="64">
        <f t="shared" si="278"/>
        <v>-1.3659939273673691</v>
      </c>
      <c r="P366" s="62">
        <v>18.95</v>
      </c>
      <c r="Q366" s="64">
        <f t="shared" si="279"/>
        <v>-1.0615353491792527</v>
      </c>
      <c r="R366" s="62">
        <v>36.200000000000003</v>
      </c>
      <c r="S366" s="64">
        <f t="shared" si="280"/>
        <v>-0.73200970766818341</v>
      </c>
      <c r="T366" s="62">
        <v>15.5</v>
      </c>
      <c r="U366" s="64">
        <f t="shared" si="281"/>
        <v>-1.0259850619010453</v>
      </c>
      <c r="V366" s="97">
        <v>0.14387755102040817</v>
      </c>
      <c r="W366" s="62">
        <v>17.725000000000001</v>
      </c>
      <c r="X366" s="74">
        <f t="shared" si="282"/>
        <v>0</v>
      </c>
      <c r="Y366" s="75">
        <f t="shared" si="283"/>
        <v>0</v>
      </c>
      <c r="Z366" s="75">
        <f t="shared" si="284"/>
        <v>0</v>
      </c>
      <c r="AA366" s="75">
        <f t="shared" si="285"/>
        <v>0</v>
      </c>
      <c r="AB366" s="75">
        <f t="shared" si="286"/>
        <v>0</v>
      </c>
      <c r="AC366" s="75">
        <f t="shared" si="287"/>
        <v>0</v>
      </c>
      <c r="AD366" s="75">
        <f t="shared" si="288"/>
        <v>0</v>
      </c>
      <c r="AE366" s="75">
        <f t="shared" si="289"/>
        <v>0</v>
      </c>
      <c r="AF366" s="75">
        <f t="shared" ref="AF366:AG366" si="397">IF(V$3="Yes",V366*V$4,0)</f>
        <v>0</v>
      </c>
      <c r="AG366" s="76">
        <f t="shared" si="397"/>
        <v>0</v>
      </c>
      <c r="AH366" s="77">
        <f t="shared" si="291"/>
        <v>0</v>
      </c>
      <c r="AI366" s="78">
        <f t="shared" si="292"/>
        <v>0</v>
      </c>
      <c r="AJ366" s="73">
        <f t="shared" si="293"/>
        <v>-4.1735947196558696</v>
      </c>
    </row>
    <row r="367" spans="1:36" ht="15" x14ac:dyDescent="0.25">
      <c r="A367" s="38" t="s">
        <v>514</v>
      </c>
      <c r="B367" s="62" t="s">
        <v>39</v>
      </c>
      <c r="C367" s="62" t="s">
        <v>179</v>
      </c>
      <c r="D367" s="62"/>
      <c r="E367" s="63">
        <v>84</v>
      </c>
      <c r="F367" s="62">
        <v>15.25</v>
      </c>
      <c r="G367" s="64">
        <f t="shared" si="274"/>
        <v>-0.4909022548772688</v>
      </c>
      <c r="H367" s="62">
        <v>22.15</v>
      </c>
      <c r="I367" s="64">
        <f t="shared" si="275"/>
        <v>-0.82554691009013736</v>
      </c>
      <c r="J367" s="62">
        <v>37.450000000000003</v>
      </c>
      <c r="K367" s="64">
        <f t="shared" si="276"/>
        <v>-0.77566372635309733</v>
      </c>
      <c r="L367" s="62">
        <v>4.8</v>
      </c>
      <c r="M367" s="64">
        <f t="shared" si="277"/>
        <v>-0.90492865319483784</v>
      </c>
      <c r="N367" s="62">
        <v>144.35000000000002</v>
      </c>
      <c r="O367" s="64">
        <f t="shared" si="278"/>
        <v>-0.51280351084022768</v>
      </c>
      <c r="P367" s="62">
        <v>45.85</v>
      </c>
      <c r="Q367" s="64">
        <f t="shared" si="279"/>
        <v>-0.61484059950126968</v>
      </c>
      <c r="R367" s="62">
        <v>31.6</v>
      </c>
      <c r="S367" s="64">
        <f t="shared" si="280"/>
        <v>-0.8377415374364805</v>
      </c>
      <c r="T367" s="62">
        <v>32</v>
      </c>
      <c r="U367" s="64">
        <f t="shared" si="281"/>
        <v>-0.23511239802039796</v>
      </c>
      <c r="V367" s="97">
        <v>0.10564599930723934</v>
      </c>
      <c r="W367" s="62">
        <v>14</v>
      </c>
      <c r="X367" s="74">
        <f t="shared" si="282"/>
        <v>0</v>
      </c>
      <c r="Y367" s="75">
        <f t="shared" si="283"/>
        <v>0</v>
      </c>
      <c r="Z367" s="75">
        <f t="shared" si="284"/>
        <v>0</v>
      </c>
      <c r="AA367" s="75">
        <f t="shared" si="285"/>
        <v>0</v>
      </c>
      <c r="AB367" s="75">
        <f t="shared" si="286"/>
        <v>0</v>
      </c>
      <c r="AC367" s="75">
        <f t="shared" si="287"/>
        <v>0</v>
      </c>
      <c r="AD367" s="75">
        <f t="shared" si="288"/>
        <v>0</v>
      </c>
      <c r="AE367" s="75">
        <f t="shared" si="289"/>
        <v>0</v>
      </c>
      <c r="AF367" s="75">
        <f t="shared" ref="AF367:AG367" si="398">IF(V$3="Yes",V367*V$4,0)</f>
        <v>0</v>
      </c>
      <c r="AG367" s="76">
        <f t="shared" si="398"/>
        <v>0</v>
      </c>
      <c r="AH367" s="77">
        <f t="shared" si="291"/>
        <v>0</v>
      </c>
      <c r="AI367" s="78">
        <f t="shared" si="292"/>
        <v>0</v>
      </c>
      <c r="AJ367" s="73">
        <f t="shared" si="293"/>
        <v>-4.1810883430536574</v>
      </c>
    </row>
    <row r="368" spans="1:36" ht="15" x14ac:dyDescent="0.25">
      <c r="A368" s="38" t="s">
        <v>454</v>
      </c>
      <c r="B368" s="62" t="s">
        <v>37</v>
      </c>
      <c r="C368" s="62" t="s">
        <v>181</v>
      </c>
      <c r="D368" s="62"/>
      <c r="E368" s="63">
        <v>84</v>
      </c>
      <c r="F368" s="62">
        <v>8.4</v>
      </c>
      <c r="G368" s="64">
        <f t="shared" si="274"/>
        <v>-1.1384957447751498</v>
      </c>
      <c r="H368" s="62">
        <v>22.6</v>
      </c>
      <c r="I368" s="64">
        <f t="shared" si="275"/>
        <v>-0.79363002449648357</v>
      </c>
      <c r="J368" s="62">
        <v>31</v>
      </c>
      <c r="K368" s="64">
        <f t="shared" si="276"/>
        <v>-1.0737693685122451</v>
      </c>
      <c r="L368" s="62">
        <v>7.5</v>
      </c>
      <c r="M368" s="64">
        <f t="shared" si="277"/>
        <v>-0.6468702333636972</v>
      </c>
      <c r="N368" s="62">
        <v>116.2</v>
      </c>
      <c r="O368" s="64">
        <f t="shared" si="278"/>
        <v>-1.0309763312337343</v>
      </c>
      <c r="P368" s="62">
        <v>20.3</v>
      </c>
      <c r="Q368" s="64">
        <f t="shared" si="279"/>
        <v>-1.0391175829314729</v>
      </c>
      <c r="R368" s="62">
        <v>91.4</v>
      </c>
      <c r="S368" s="64">
        <f t="shared" si="280"/>
        <v>0.53677224955138025</v>
      </c>
      <c r="T368" s="62">
        <v>45.7</v>
      </c>
      <c r="U368" s="64">
        <f t="shared" si="281"/>
        <v>0.42155157138353377</v>
      </c>
      <c r="V368" s="97">
        <v>7.2289156626506021E-2</v>
      </c>
      <c r="W368" s="62">
        <v>16</v>
      </c>
      <c r="X368" s="74">
        <f t="shared" si="282"/>
        <v>0</v>
      </c>
      <c r="Y368" s="75">
        <f t="shared" si="283"/>
        <v>0</v>
      </c>
      <c r="Z368" s="75">
        <f t="shared" si="284"/>
        <v>0</v>
      </c>
      <c r="AA368" s="75">
        <f t="shared" si="285"/>
        <v>0</v>
      </c>
      <c r="AB368" s="75">
        <f t="shared" si="286"/>
        <v>0</v>
      </c>
      <c r="AC368" s="75">
        <f t="shared" si="287"/>
        <v>0</v>
      </c>
      <c r="AD368" s="75">
        <f t="shared" si="288"/>
        <v>0</v>
      </c>
      <c r="AE368" s="75">
        <f t="shared" si="289"/>
        <v>0</v>
      </c>
      <c r="AF368" s="75">
        <f t="shared" ref="AF368:AG368" si="399">IF(V$3="Yes",V368*V$4,0)</f>
        <v>0</v>
      </c>
      <c r="AG368" s="76">
        <f t="shared" si="399"/>
        <v>0</v>
      </c>
      <c r="AH368" s="77">
        <f t="shared" si="291"/>
        <v>0</v>
      </c>
      <c r="AI368" s="78">
        <f t="shared" si="292"/>
        <v>0</v>
      </c>
      <c r="AJ368" s="73">
        <f t="shared" si="293"/>
        <v>-4.2406197317250331</v>
      </c>
    </row>
    <row r="369" spans="1:36" ht="15" x14ac:dyDescent="0.25">
      <c r="A369" s="38" t="s">
        <v>465</v>
      </c>
      <c r="B369" s="62" t="s">
        <v>30</v>
      </c>
      <c r="C369" s="62" t="s">
        <v>181</v>
      </c>
      <c r="D369" s="62"/>
      <c r="E369" s="63">
        <v>84</v>
      </c>
      <c r="F369" s="62">
        <v>7.25</v>
      </c>
      <c r="G369" s="64">
        <f t="shared" si="274"/>
        <v>-1.2472158197215095</v>
      </c>
      <c r="H369" s="62">
        <v>22.700000000000003</v>
      </c>
      <c r="I369" s="64">
        <f t="shared" si="275"/>
        <v>-0.78653738325344968</v>
      </c>
      <c r="J369" s="62">
        <v>29.9</v>
      </c>
      <c r="K369" s="64">
        <f t="shared" si="276"/>
        <v>-1.1246090904308599</v>
      </c>
      <c r="L369" s="62">
        <v>7.4499999999999993</v>
      </c>
      <c r="M369" s="64">
        <f t="shared" si="277"/>
        <v>-0.6516490929901998</v>
      </c>
      <c r="N369" s="62">
        <v>90.85</v>
      </c>
      <c r="O369" s="64">
        <f t="shared" si="278"/>
        <v>-1.4976079829912972</v>
      </c>
      <c r="P369" s="62">
        <v>31.65</v>
      </c>
      <c r="Q369" s="64">
        <f t="shared" si="279"/>
        <v>-0.85064228892236116</v>
      </c>
      <c r="R369" s="62">
        <v>106.1</v>
      </c>
      <c r="S369" s="64">
        <f t="shared" si="280"/>
        <v>0.8746544012022418</v>
      </c>
      <c r="T369" s="62">
        <v>26.65</v>
      </c>
      <c r="U369" s="64">
        <f t="shared" si="281"/>
        <v>-0.49154686782412299</v>
      </c>
      <c r="V369" s="97">
        <v>7.9801871216290593E-2</v>
      </c>
      <c r="W369" s="62">
        <v>17.2</v>
      </c>
      <c r="X369" s="74">
        <f t="shared" si="282"/>
        <v>0</v>
      </c>
      <c r="Y369" s="75">
        <f t="shared" si="283"/>
        <v>0</v>
      </c>
      <c r="Z369" s="75">
        <f t="shared" si="284"/>
        <v>0</v>
      </c>
      <c r="AA369" s="75">
        <f t="shared" si="285"/>
        <v>0</v>
      </c>
      <c r="AB369" s="75">
        <f t="shared" si="286"/>
        <v>0</v>
      </c>
      <c r="AC369" s="75">
        <f t="shared" si="287"/>
        <v>0</v>
      </c>
      <c r="AD369" s="75">
        <f t="shared" si="288"/>
        <v>0</v>
      </c>
      <c r="AE369" s="75">
        <f t="shared" si="289"/>
        <v>0</v>
      </c>
      <c r="AF369" s="75">
        <f t="shared" ref="AF369:AG369" si="400">IF(V$3="Yes",V369*V$4,0)</f>
        <v>0</v>
      </c>
      <c r="AG369" s="76">
        <f t="shared" si="400"/>
        <v>0</v>
      </c>
      <c r="AH369" s="77">
        <f t="shared" si="291"/>
        <v>0</v>
      </c>
      <c r="AI369" s="78">
        <f t="shared" si="292"/>
        <v>0</v>
      </c>
      <c r="AJ369" s="73">
        <f t="shared" si="293"/>
        <v>-4.3512858691757339</v>
      </c>
    </row>
    <row r="370" spans="1:36" ht="15" x14ac:dyDescent="0.25">
      <c r="A370" s="38" t="s">
        <v>577</v>
      </c>
      <c r="B370" s="62" t="s">
        <v>79</v>
      </c>
      <c r="C370" s="62" t="s">
        <v>181</v>
      </c>
      <c r="D370" s="62"/>
      <c r="E370" s="63">
        <v>84</v>
      </c>
      <c r="F370" s="64">
        <v>4</v>
      </c>
      <c r="G370" s="64">
        <f t="shared" si="274"/>
        <v>-1.5544682054394825</v>
      </c>
      <c r="H370" s="64">
        <v>17</v>
      </c>
      <c r="I370" s="64">
        <f t="shared" si="275"/>
        <v>-1.1908179341063931</v>
      </c>
      <c r="J370" s="64">
        <v>21</v>
      </c>
      <c r="K370" s="64">
        <f t="shared" si="276"/>
        <v>-1.5359486586814666</v>
      </c>
      <c r="L370" s="64">
        <v>0</v>
      </c>
      <c r="M370" s="64">
        <f t="shared" si="277"/>
        <v>-1.3636991773390883</v>
      </c>
      <c r="N370" s="64">
        <v>75.099999999999994</v>
      </c>
      <c r="O370" s="64">
        <f t="shared" si="278"/>
        <v>-1.7875270565684811</v>
      </c>
      <c r="P370" s="64">
        <v>132.30000000000001</v>
      </c>
      <c r="Q370" s="64">
        <f t="shared" si="279"/>
        <v>0.82072672799544477</v>
      </c>
      <c r="R370" s="64">
        <v>121</v>
      </c>
      <c r="S370" s="64">
        <f t="shared" si="280"/>
        <v>1.2171335889299866</v>
      </c>
      <c r="T370" s="64">
        <v>61.1</v>
      </c>
      <c r="U370" s="64">
        <f t="shared" si="281"/>
        <v>1.1596993910054707</v>
      </c>
      <c r="V370" s="97">
        <v>5.3262316910785625E-2</v>
      </c>
      <c r="W370" s="66">
        <v>21.95</v>
      </c>
      <c r="X370" s="74">
        <f t="shared" si="282"/>
        <v>0</v>
      </c>
      <c r="Y370" s="75">
        <f t="shared" si="283"/>
        <v>0</v>
      </c>
      <c r="Z370" s="75">
        <f t="shared" si="284"/>
        <v>0</v>
      </c>
      <c r="AA370" s="75">
        <f t="shared" si="285"/>
        <v>0</v>
      </c>
      <c r="AB370" s="75">
        <f t="shared" si="286"/>
        <v>0</v>
      </c>
      <c r="AC370" s="75">
        <f t="shared" si="287"/>
        <v>0</v>
      </c>
      <c r="AD370" s="75">
        <f t="shared" si="288"/>
        <v>0</v>
      </c>
      <c r="AE370" s="75">
        <f t="shared" si="289"/>
        <v>0</v>
      </c>
      <c r="AF370" s="75">
        <f t="shared" ref="AF370:AG370" si="401">IF(V$3="Yes",V370*V$4,0)</f>
        <v>0</v>
      </c>
      <c r="AG370" s="76">
        <f t="shared" si="401"/>
        <v>0</v>
      </c>
      <c r="AH370" s="77">
        <f t="shared" si="291"/>
        <v>0</v>
      </c>
      <c r="AI370" s="78">
        <f t="shared" si="292"/>
        <v>0</v>
      </c>
      <c r="AJ370" s="73">
        <f t="shared" si="293"/>
        <v>-4.3542548264984138</v>
      </c>
    </row>
    <row r="371" spans="1:36" ht="15" x14ac:dyDescent="0.25">
      <c r="A371" s="38" t="s">
        <v>477</v>
      </c>
      <c r="B371" s="62" t="s">
        <v>70</v>
      </c>
      <c r="C371" s="62" t="s">
        <v>181</v>
      </c>
      <c r="D371" s="62"/>
      <c r="E371" s="63">
        <v>84</v>
      </c>
      <c r="F371" s="62">
        <v>4.3499999999999996</v>
      </c>
      <c r="G371" s="64">
        <f t="shared" si="274"/>
        <v>-1.521379486977547</v>
      </c>
      <c r="H371" s="62">
        <v>21.2</v>
      </c>
      <c r="I371" s="64">
        <f t="shared" si="275"/>
        <v>-0.89292700189896113</v>
      </c>
      <c r="J371" s="62">
        <v>25.5</v>
      </c>
      <c r="K371" s="64">
        <f t="shared" si="276"/>
        <v>-1.3279679781053171</v>
      </c>
      <c r="L371" s="62">
        <v>2.75</v>
      </c>
      <c r="M371" s="64">
        <f t="shared" si="277"/>
        <v>-1.1008618978814448</v>
      </c>
      <c r="N371" s="62">
        <v>104.95</v>
      </c>
      <c r="O371" s="64">
        <f t="shared" si="278"/>
        <v>-1.2380613837888659</v>
      </c>
      <c r="P371" s="62">
        <v>88.75</v>
      </c>
      <c r="Q371" s="64">
        <f t="shared" si="279"/>
        <v>9.7546194594844066E-2</v>
      </c>
      <c r="R371" s="62">
        <v>94.2</v>
      </c>
      <c r="S371" s="64">
        <f t="shared" si="280"/>
        <v>0.60113075462773458</v>
      </c>
      <c r="T371" s="62">
        <v>29.55</v>
      </c>
      <c r="U371" s="64">
        <f t="shared" si="281"/>
        <v>-0.35254500568752417</v>
      </c>
      <c r="V371" s="97">
        <v>4.1448308718437347E-2</v>
      </c>
      <c r="W371" s="62">
        <v>19.149999999999999</v>
      </c>
      <c r="X371" s="74">
        <f t="shared" si="282"/>
        <v>0</v>
      </c>
      <c r="Y371" s="75">
        <f t="shared" si="283"/>
        <v>0</v>
      </c>
      <c r="Z371" s="75">
        <f t="shared" si="284"/>
        <v>0</v>
      </c>
      <c r="AA371" s="75">
        <f t="shared" si="285"/>
        <v>0</v>
      </c>
      <c r="AB371" s="75">
        <f t="shared" si="286"/>
        <v>0</v>
      </c>
      <c r="AC371" s="75">
        <f t="shared" si="287"/>
        <v>0</v>
      </c>
      <c r="AD371" s="75">
        <f t="shared" si="288"/>
        <v>0</v>
      </c>
      <c r="AE371" s="75">
        <f t="shared" si="289"/>
        <v>0</v>
      </c>
      <c r="AF371" s="75">
        <f t="shared" ref="AF371:AG371" si="402">IF(V$3="Yes",V371*V$4,0)</f>
        <v>0</v>
      </c>
      <c r="AG371" s="76">
        <f t="shared" si="402"/>
        <v>0</v>
      </c>
      <c r="AH371" s="77">
        <f t="shared" si="291"/>
        <v>0</v>
      </c>
      <c r="AI371" s="78">
        <f t="shared" si="292"/>
        <v>0</v>
      </c>
      <c r="AJ371" s="73">
        <f t="shared" si="293"/>
        <v>-4.3866446547323976</v>
      </c>
    </row>
    <row r="372" spans="1:36" ht="15" x14ac:dyDescent="0.25">
      <c r="A372" s="38" t="s">
        <v>580</v>
      </c>
      <c r="B372" s="62" t="s">
        <v>72</v>
      </c>
      <c r="C372" s="62" t="s">
        <v>181</v>
      </c>
      <c r="D372" s="62"/>
      <c r="E372" s="63">
        <v>84</v>
      </c>
      <c r="F372" s="64">
        <v>3.9</v>
      </c>
      <c r="G372" s="64">
        <f t="shared" si="274"/>
        <v>-1.5639221250000355</v>
      </c>
      <c r="H372" s="64">
        <v>22.4</v>
      </c>
      <c r="I372" s="64">
        <f t="shared" si="275"/>
        <v>-0.80781530698255211</v>
      </c>
      <c r="J372" s="64">
        <v>26.3</v>
      </c>
      <c r="K372" s="64">
        <f t="shared" si="276"/>
        <v>-1.2909936348917792</v>
      </c>
      <c r="L372" s="64">
        <v>0</v>
      </c>
      <c r="M372" s="64">
        <f t="shared" si="277"/>
        <v>-1.3636991773390883</v>
      </c>
      <c r="N372" s="64">
        <v>122.1</v>
      </c>
      <c r="O372" s="64">
        <f t="shared" si="278"/>
        <v>-0.92237172589371008</v>
      </c>
      <c r="P372" s="64">
        <v>26.3</v>
      </c>
      <c r="Q372" s="64">
        <f t="shared" si="279"/>
        <v>-0.93948306627467371</v>
      </c>
      <c r="R372" s="64">
        <v>134.6</v>
      </c>
      <c r="S372" s="64">
        <f t="shared" si="280"/>
        <v>1.5297320421579945</v>
      </c>
      <c r="T372" s="64">
        <v>10.4</v>
      </c>
      <c r="U372" s="64">
        <f t="shared" si="281"/>
        <v>-1.2704366125550635</v>
      </c>
      <c r="V372" s="97">
        <v>3.1941031941031942E-2</v>
      </c>
      <c r="W372" s="66">
        <v>21.4</v>
      </c>
      <c r="X372" s="74">
        <f t="shared" si="282"/>
        <v>0</v>
      </c>
      <c r="Y372" s="75">
        <f t="shared" si="283"/>
        <v>0</v>
      </c>
      <c r="Z372" s="75">
        <f t="shared" si="284"/>
        <v>0</v>
      </c>
      <c r="AA372" s="75">
        <f t="shared" si="285"/>
        <v>0</v>
      </c>
      <c r="AB372" s="75">
        <f t="shared" si="286"/>
        <v>0</v>
      </c>
      <c r="AC372" s="75">
        <f t="shared" si="287"/>
        <v>0</v>
      </c>
      <c r="AD372" s="75">
        <f t="shared" si="288"/>
        <v>0</v>
      </c>
      <c r="AE372" s="75">
        <f t="shared" si="289"/>
        <v>0</v>
      </c>
      <c r="AF372" s="75">
        <f t="shared" ref="AF372:AG372" si="403">IF(V$3="Yes",V372*V$4,0)</f>
        <v>0</v>
      </c>
      <c r="AG372" s="76">
        <f t="shared" si="403"/>
        <v>0</v>
      </c>
      <c r="AH372" s="77">
        <f t="shared" si="291"/>
        <v>0</v>
      </c>
      <c r="AI372" s="78">
        <f t="shared" si="292"/>
        <v>0</v>
      </c>
      <c r="AJ372" s="73">
        <f t="shared" si="293"/>
        <v>-4.4193463871543086</v>
      </c>
    </row>
    <row r="373" spans="1:36" ht="15" x14ac:dyDescent="0.25">
      <c r="A373" s="38" t="s">
        <v>579</v>
      </c>
      <c r="B373" s="62" t="s">
        <v>83</v>
      </c>
      <c r="C373" s="62" t="s">
        <v>181</v>
      </c>
      <c r="D373" s="62"/>
      <c r="E373" s="63">
        <v>84</v>
      </c>
      <c r="F373" s="64">
        <v>4.8</v>
      </c>
      <c r="G373" s="64">
        <f t="shared" si="274"/>
        <v>-1.4788368489550583</v>
      </c>
      <c r="H373" s="64">
        <v>26.4</v>
      </c>
      <c r="I373" s="64">
        <f t="shared" si="275"/>
        <v>-0.5241096572611883</v>
      </c>
      <c r="J373" s="64">
        <v>31.3</v>
      </c>
      <c r="K373" s="64">
        <f t="shared" si="276"/>
        <v>-1.0599039898071687</v>
      </c>
      <c r="L373" s="64">
        <v>5.6</v>
      </c>
      <c r="M373" s="64">
        <f t="shared" si="277"/>
        <v>-0.8284668991707963</v>
      </c>
      <c r="N373" s="64">
        <v>86.2</v>
      </c>
      <c r="O373" s="64">
        <f t="shared" si="278"/>
        <v>-1.5832031380474179</v>
      </c>
      <c r="P373" s="64">
        <v>52.1</v>
      </c>
      <c r="Q373" s="64">
        <f t="shared" si="279"/>
        <v>-0.51105464465043748</v>
      </c>
      <c r="R373" s="64">
        <v>101.2</v>
      </c>
      <c r="S373" s="64">
        <f t="shared" si="280"/>
        <v>0.7620270173186211</v>
      </c>
      <c r="T373" s="64">
        <v>29.5</v>
      </c>
      <c r="U373" s="64">
        <f t="shared" si="281"/>
        <v>-0.35494158951746585</v>
      </c>
      <c r="V373" s="97">
        <v>5.5684454756380508E-2</v>
      </c>
      <c r="W373" s="66">
        <v>19.25</v>
      </c>
      <c r="X373" s="74">
        <f t="shared" si="282"/>
        <v>0</v>
      </c>
      <c r="Y373" s="75">
        <f t="shared" si="283"/>
        <v>0</v>
      </c>
      <c r="Z373" s="75">
        <f t="shared" si="284"/>
        <v>0</v>
      </c>
      <c r="AA373" s="75">
        <f t="shared" si="285"/>
        <v>0</v>
      </c>
      <c r="AB373" s="75">
        <f t="shared" si="286"/>
        <v>0</v>
      </c>
      <c r="AC373" s="75">
        <f t="shared" si="287"/>
        <v>0</v>
      </c>
      <c r="AD373" s="75">
        <f t="shared" si="288"/>
        <v>0</v>
      </c>
      <c r="AE373" s="75">
        <f t="shared" si="289"/>
        <v>0</v>
      </c>
      <c r="AF373" s="75">
        <f t="shared" ref="AF373:AG373" si="404">IF(V$3="Yes",V373*V$4,0)</f>
        <v>0</v>
      </c>
      <c r="AG373" s="76">
        <f t="shared" si="404"/>
        <v>0</v>
      </c>
      <c r="AH373" s="77">
        <f t="shared" si="291"/>
        <v>0</v>
      </c>
      <c r="AI373" s="78">
        <f t="shared" si="292"/>
        <v>0</v>
      </c>
      <c r="AJ373" s="73">
        <f t="shared" si="293"/>
        <v>-4.4194717828456813</v>
      </c>
    </row>
    <row r="374" spans="1:36" ht="15" x14ac:dyDescent="0.25">
      <c r="A374" s="38" t="s">
        <v>518</v>
      </c>
      <c r="B374" s="62" t="s">
        <v>28</v>
      </c>
      <c r="C374" s="62" t="s">
        <v>181</v>
      </c>
      <c r="D374" s="62"/>
      <c r="E374" s="63">
        <v>84</v>
      </c>
      <c r="F374" s="62">
        <v>5.3</v>
      </c>
      <c r="G374" s="64">
        <f t="shared" si="274"/>
        <v>-1.4315672511522932</v>
      </c>
      <c r="H374" s="62">
        <v>9.8000000000000007</v>
      </c>
      <c r="I374" s="64">
        <f t="shared" si="275"/>
        <v>-1.7014881036048479</v>
      </c>
      <c r="J374" s="62">
        <v>15</v>
      </c>
      <c r="K374" s="64">
        <f t="shared" si="276"/>
        <v>-1.8132562327829997</v>
      </c>
      <c r="L374" s="62">
        <v>0</v>
      </c>
      <c r="M374" s="64">
        <f t="shared" si="277"/>
        <v>-1.3636991773390883</v>
      </c>
      <c r="N374" s="62">
        <v>54.3</v>
      </c>
      <c r="O374" s="64">
        <f t="shared" si="278"/>
        <v>-2.1704043092926351</v>
      </c>
      <c r="P374" s="62">
        <v>239.4</v>
      </c>
      <c r="Q374" s="64">
        <f t="shared" si="279"/>
        <v>2.5992028503193096</v>
      </c>
      <c r="R374" s="62">
        <v>72.5</v>
      </c>
      <c r="S374" s="64">
        <f t="shared" si="280"/>
        <v>0.10235234028598615</v>
      </c>
      <c r="T374" s="62">
        <v>69.7</v>
      </c>
      <c r="U374" s="64">
        <f t="shared" si="281"/>
        <v>1.5719118097553846</v>
      </c>
      <c r="V374" s="97">
        <v>9.7605893186003684E-2</v>
      </c>
      <c r="W374" s="62">
        <v>16</v>
      </c>
      <c r="X374" s="74">
        <f t="shared" si="282"/>
        <v>0</v>
      </c>
      <c r="Y374" s="75">
        <f t="shared" si="283"/>
        <v>0</v>
      </c>
      <c r="Z374" s="75">
        <f t="shared" si="284"/>
        <v>0</v>
      </c>
      <c r="AA374" s="75">
        <f t="shared" si="285"/>
        <v>0</v>
      </c>
      <c r="AB374" s="75">
        <f t="shared" si="286"/>
        <v>0</v>
      </c>
      <c r="AC374" s="75">
        <f t="shared" si="287"/>
        <v>0</v>
      </c>
      <c r="AD374" s="75">
        <f t="shared" si="288"/>
        <v>0</v>
      </c>
      <c r="AE374" s="75">
        <f t="shared" si="289"/>
        <v>0</v>
      </c>
      <c r="AF374" s="75">
        <f t="shared" ref="AF374:AG374" si="405">IF(V$3="Yes",V374*V$4,0)</f>
        <v>0</v>
      </c>
      <c r="AG374" s="76">
        <f t="shared" si="405"/>
        <v>0</v>
      </c>
      <c r="AH374" s="77">
        <f t="shared" si="291"/>
        <v>0</v>
      </c>
      <c r="AI374" s="78">
        <f t="shared" si="292"/>
        <v>0</v>
      </c>
      <c r="AJ374" s="73">
        <f t="shared" si="293"/>
        <v>-4.5152858126932367</v>
      </c>
    </row>
    <row r="375" spans="1:36" ht="15" x14ac:dyDescent="0.25">
      <c r="A375" s="38" t="s">
        <v>525</v>
      </c>
      <c r="B375" s="62" t="s">
        <v>49</v>
      </c>
      <c r="C375" s="62" t="s">
        <v>183</v>
      </c>
      <c r="D375" s="62"/>
      <c r="E375" s="63">
        <v>84</v>
      </c>
      <c r="F375" s="62">
        <v>16.600000000000001</v>
      </c>
      <c r="G375" s="64">
        <f t="shared" si="274"/>
        <v>-0.36327434080980292</v>
      </c>
      <c r="H375" s="62">
        <v>20</v>
      </c>
      <c r="I375" s="64">
        <f t="shared" si="275"/>
        <v>-0.97803869681537048</v>
      </c>
      <c r="J375" s="62">
        <v>36.6</v>
      </c>
      <c r="K375" s="64">
        <f t="shared" si="276"/>
        <v>-0.81494896601748135</v>
      </c>
      <c r="L375" s="62">
        <v>3.9</v>
      </c>
      <c r="M375" s="64">
        <f t="shared" si="277"/>
        <v>-0.9909481264718849</v>
      </c>
      <c r="N375" s="62">
        <v>120.4</v>
      </c>
      <c r="O375" s="64">
        <f t="shared" si="278"/>
        <v>-0.95366457827981876</v>
      </c>
      <c r="P375" s="62">
        <v>51.8</v>
      </c>
      <c r="Q375" s="64">
        <f t="shared" si="279"/>
        <v>-0.51603637048327744</v>
      </c>
      <c r="R375" s="62">
        <v>34.200000000000003</v>
      </c>
      <c r="S375" s="64">
        <f t="shared" si="280"/>
        <v>-0.77798006843700807</v>
      </c>
      <c r="T375" s="62">
        <v>19.3</v>
      </c>
      <c r="U375" s="64">
        <f t="shared" si="281"/>
        <v>-0.84384469082550206</v>
      </c>
      <c r="V375" s="97">
        <v>0.13787375415282394</v>
      </c>
      <c r="W375" s="62">
        <v>15.5</v>
      </c>
      <c r="X375" s="74">
        <f t="shared" si="282"/>
        <v>0</v>
      </c>
      <c r="Y375" s="75">
        <f t="shared" si="283"/>
        <v>0</v>
      </c>
      <c r="Z375" s="75">
        <f t="shared" si="284"/>
        <v>0</v>
      </c>
      <c r="AA375" s="75">
        <f t="shared" si="285"/>
        <v>0</v>
      </c>
      <c r="AB375" s="75">
        <f t="shared" si="286"/>
        <v>0</v>
      </c>
      <c r="AC375" s="75">
        <f t="shared" si="287"/>
        <v>0</v>
      </c>
      <c r="AD375" s="75">
        <f t="shared" si="288"/>
        <v>0</v>
      </c>
      <c r="AE375" s="75">
        <f t="shared" si="289"/>
        <v>0</v>
      </c>
      <c r="AF375" s="75">
        <f t="shared" ref="AF375:AG375" si="406">IF(V$3="Yes",V375*V$4,0)</f>
        <v>0</v>
      </c>
      <c r="AG375" s="76">
        <f t="shared" si="406"/>
        <v>0</v>
      </c>
      <c r="AH375" s="77">
        <f t="shared" si="291"/>
        <v>0</v>
      </c>
      <c r="AI375" s="78">
        <f t="shared" si="292"/>
        <v>0</v>
      </c>
      <c r="AJ375" s="73">
        <f t="shared" si="293"/>
        <v>-4.5859627841333026</v>
      </c>
    </row>
    <row r="376" spans="1:36" ht="15" x14ac:dyDescent="0.25">
      <c r="A376" s="38" t="s">
        <v>522</v>
      </c>
      <c r="B376" s="62" t="s">
        <v>30</v>
      </c>
      <c r="C376" s="62" t="s">
        <v>183</v>
      </c>
      <c r="D376" s="62"/>
      <c r="E376" s="63">
        <v>84</v>
      </c>
      <c r="F376" s="62">
        <v>17.05</v>
      </c>
      <c r="G376" s="64">
        <f t="shared" si="274"/>
        <v>-0.3207317027873145</v>
      </c>
      <c r="H376" s="62">
        <v>26.9</v>
      </c>
      <c r="I376" s="64">
        <f t="shared" si="275"/>
        <v>-0.48864645104601817</v>
      </c>
      <c r="J376" s="62">
        <v>43.95</v>
      </c>
      <c r="K376" s="64">
        <f t="shared" si="276"/>
        <v>-0.47524718774310343</v>
      </c>
      <c r="L376" s="62">
        <v>7.9499999999999993</v>
      </c>
      <c r="M376" s="64">
        <f t="shared" si="277"/>
        <v>-0.60386049672517372</v>
      </c>
      <c r="N376" s="62">
        <v>94.95</v>
      </c>
      <c r="O376" s="64">
        <f t="shared" si="278"/>
        <v>-1.4221369860600936</v>
      </c>
      <c r="P376" s="62">
        <v>25.75</v>
      </c>
      <c r="Q376" s="64">
        <f t="shared" si="279"/>
        <v>-0.94861623030154707</v>
      </c>
      <c r="R376" s="62">
        <v>27.85</v>
      </c>
      <c r="S376" s="64">
        <f t="shared" si="280"/>
        <v>-0.92393596387802668</v>
      </c>
      <c r="T376" s="62">
        <v>14.25</v>
      </c>
      <c r="U376" s="64">
        <f t="shared" si="281"/>
        <v>-1.0858996576495792</v>
      </c>
      <c r="V376" s="97">
        <v>0.17956819378620326</v>
      </c>
      <c r="W376" s="62">
        <v>15.45</v>
      </c>
      <c r="X376" s="74">
        <f t="shared" si="282"/>
        <v>0</v>
      </c>
      <c r="Y376" s="75">
        <f t="shared" si="283"/>
        <v>0</v>
      </c>
      <c r="Z376" s="75">
        <f t="shared" si="284"/>
        <v>0</v>
      </c>
      <c r="AA376" s="75">
        <f t="shared" si="285"/>
        <v>0</v>
      </c>
      <c r="AB376" s="75">
        <f t="shared" si="286"/>
        <v>0</v>
      </c>
      <c r="AC376" s="75">
        <f t="shared" si="287"/>
        <v>0</v>
      </c>
      <c r="AD376" s="75">
        <f t="shared" si="288"/>
        <v>0</v>
      </c>
      <c r="AE376" s="75">
        <f t="shared" si="289"/>
        <v>0</v>
      </c>
      <c r="AF376" s="75">
        <f t="shared" ref="AF376:AG376" si="407">IF(V$3="Yes",V376*V$4,0)</f>
        <v>0</v>
      </c>
      <c r="AG376" s="76">
        <f t="shared" si="407"/>
        <v>0</v>
      </c>
      <c r="AH376" s="77">
        <f t="shared" si="291"/>
        <v>0</v>
      </c>
      <c r="AI376" s="78">
        <f t="shared" si="292"/>
        <v>0</v>
      </c>
      <c r="AJ376" s="73">
        <f t="shared" si="293"/>
        <v>-4.6131318313314651</v>
      </c>
    </row>
    <row r="377" spans="1:36" ht="15" x14ac:dyDescent="0.25">
      <c r="A377" s="38" t="s">
        <v>487</v>
      </c>
      <c r="B377" s="62" t="s">
        <v>32</v>
      </c>
      <c r="C377" s="62" t="s">
        <v>181</v>
      </c>
      <c r="D377" s="62"/>
      <c r="E377" s="63">
        <v>84</v>
      </c>
      <c r="F377" s="62">
        <v>5.4</v>
      </c>
      <c r="G377" s="64">
        <f t="shared" si="274"/>
        <v>-1.4221133315917402</v>
      </c>
      <c r="H377" s="62">
        <v>21.6</v>
      </c>
      <c r="I377" s="64">
        <f t="shared" si="275"/>
        <v>-0.8645564369268246</v>
      </c>
      <c r="J377" s="62">
        <v>27</v>
      </c>
      <c r="K377" s="64">
        <f t="shared" si="276"/>
        <v>-1.2586410845799338</v>
      </c>
      <c r="L377" s="62">
        <v>1.5</v>
      </c>
      <c r="M377" s="64">
        <f t="shared" si="277"/>
        <v>-1.2203333885440102</v>
      </c>
      <c r="N377" s="62">
        <v>84</v>
      </c>
      <c r="O377" s="64">
        <f t="shared" si="278"/>
        <v>-1.6236997705470881</v>
      </c>
      <c r="P377" s="62">
        <v>81</v>
      </c>
      <c r="Q377" s="64">
        <f t="shared" si="279"/>
        <v>-3.1148389420188171E-2</v>
      </c>
      <c r="R377" s="62">
        <v>98.9</v>
      </c>
      <c r="S377" s="64">
        <f t="shared" si="280"/>
        <v>0.70916110243447306</v>
      </c>
      <c r="T377" s="62">
        <v>25.2</v>
      </c>
      <c r="U377" s="64">
        <f t="shared" si="281"/>
        <v>-0.5610477988924224</v>
      </c>
      <c r="V377" s="97">
        <v>6.4285714285714293E-2</v>
      </c>
      <c r="W377" s="62">
        <v>19.5</v>
      </c>
      <c r="X377" s="74">
        <f t="shared" si="282"/>
        <v>0</v>
      </c>
      <c r="Y377" s="75">
        <f t="shared" si="283"/>
        <v>0</v>
      </c>
      <c r="Z377" s="75">
        <f t="shared" si="284"/>
        <v>0</v>
      </c>
      <c r="AA377" s="75">
        <f t="shared" si="285"/>
        <v>0</v>
      </c>
      <c r="AB377" s="75">
        <f t="shared" si="286"/>
        <v>0</v>
      </c>
      <c r="AC377" s="75">
        <f t="shared" si="287"/>
        <v>0</v>
      </c>
      <c r="AD377" s="75">
        <f t="shared" si="288"/>
        <v>0</v>
      </c>
      <c r="AE377" s="75">
        <f t="shared" si="289"/>
        <v>0</v>
      </c>
      <c r="AF377" s="75">
        <f t="shared" ref="AF377:AG377" si="408">IF(V$3="Yes",V377*V$4,0)</f>
        <v>0</v>
      </c>
      <c r="AG377" s="76">
        <f t="shared" si="408"/>
        <v>0</v>
      </c>
      <c r="AH377" s="77">
        <f t="shared" si="291"/>
        <v>0</v>
      </c>
      <c r="AI377" s="78">
        <f t="shared" si="292"/>
        <v>0</v>
      </c>
      <c r="AJ377" s="73">
        <f t="shared" si="293"/>
        <v>-4.7847361579103822</v>
      </c>
    </row>
    <row r="378" spans="1:36" ht="15" x14ac:dyDescent="0.25">
      <c r="A378" s="38" t="s">
        <v>501</v>
      </c>
      <c r="B378" s="62" t="s">
        <v>51</v>
      </c>
      <c r="C378" s="62" t="s">
        <v>181</v>
      </c>
      <c r="D378" s="62"/>
      <c r="E378" s="63">
        <v>84</v>
      </c>
      <c r="F378" s="62">
        <v>2.7</v>
      </c>
      <c r="G378" s="64">
        <f t="shared" si="274"/>
        <v>-1.6773691597266716</v>
      </c>
      <c r="H378" s="62">
        <v>16.95</v>
      </c>
      <c r="I378" s="64">
        <f t="shared" si="275"/>
        <v>-1.1943642547279103</v>
      </c>
      <c r="J378" s="62">
        <v>19.649999999999999</v>
      </c>
      <c r="K378" s="64">
        <f t="shared" si="276"/>
        <v>-1.5983428628543119</v>
      </c>
      <c r="L378" s="62">
        <v>0</v>
      </c>
      <c r="M378" s="64">
        <f t="shared" si="277"/>
        <v>-1.3636991773390883</v>
      </c>
      <c r="N378" s="62">
        <v>54.4</v>
      </c>
      <c r="O378" s="64">
        <f t="shared" si="278"/>
        <v>-2.1685635532699226</v>
      </c>
      <c r="P378" s="62">
        <v>27.5</v>
      </c>
      <c r="Q378" s="64">
        <f t="shared" si="279"/>
        <v>-0.91955616294331388</v>
      </c>
      <c r="R378" s="62">
        <v>188.55</v>
      </c>
      <c r="S378" s="64">
        <f t="shared" si="280"/>
        <v>2.7697825238970433</v>
      </c>
      <c r="T378" s="62">
        <v>26.9</v>
      </c>
      <c r="U378" s="64">
        <f t="shared" si="281"/>
        <v>-0.47956394867441632</v>
      </c>
      <c r="V378" s="97">
        <v>4.9632352941176475E-2</v>
      </c>
      <c r="W378" s="62">
        <v>19.574999999999999</v>
      </c>
      <c r="X378" s="74">
        <f t="shared" si="282"/>
        <v>0</v>
      </c>
      <c r="Y378" s="75">
        <f t="shared" si="283"/>
        <v>0</v>
      </c>
      <c r="Z378" s="75">
        <f t="shared" si="284"/>
        <v>0</v>
      </c>
      <c r="AA378" s="75">
        <f t="shared" si="285"/>
        <v>0</v>
      </c>
      <c r="AB378" s="75">
        <f t="shared" si="286"/>
        <v>0</v>
      </c>
      <c r="AC378" s="75">
        <f t="shared" si="287"/>
        <v>0</v>
      </c>
      <c r="AD378" s="75">
        <f t="shared" si="288"/>
        <v>0</v>
      </c>
      <c r="AE378" s="75">
        <f t="shared" si="289"/>
        <v>0</v>
      </c>
      <c r="AF378" s="75">
        <f t="shared" ref="AF378:AG378" si="409">IF(V$3="Yes",V378*V$4,0)</f>
        <v>0</v>
      </c>
      <c r="AG378" s="76">
        <f t="shared" si="409"/>
        <v>0</v>
      </c>
      <c r="AH378" s="77">
        <f t="shared" si="291"/>
        <v>0</v>
      </c>
      <c r="AI378" s="78">
        <f t="shared" si="292"/>
        <v>0</v>
      </c>
      <c r="AJ378" s="73">
        <f t="shared" si="293"/>
        <v>-5.0428992539118127</v>
      </c>
    </row>
    <row r="379" spans="1:36" ht="15" x14ac:dyDescent="0.25">
      <c r="A379" s="38" t="s">
        <v>484</v>
      </c>
      <c r="B379" s="62" t="s">
        <v>45</v>
      </c>
      <c r="C379" s="62" t="s">
        <v>181</v>
      </c>
      <c r="D379" s="62"/>
      <c r="E379" s="63">
        <v>84</v>
      </c>
      <c r="F379" s="62">
        <v>6.9</v>
      </c>
      <c r="G379" s="64">
        <f t="shared" si="274"/>
        <v>-1.280304538183445</v>
      </c>
      <c r="H379" s="62">
        <v>24.4</v>
      </c>
      <c r="I379" s="64">
        <f t="shared" si="275"/>
        <v>-0.66596248212187048</v>
      </c>
      <c r="J379" s="62">
        <v>31.3</v>
      </c>
      <c r="K379" s="64">
        <f t="shared" si="276"/>
        <v>-1.0599039898071687</v>
      </c>
      <c r="L379" s="62">
        <v>9.8000000000000007</v>
      </c>
      <c r="M379" s="64">
        <f t="shared" si="277"/>
        <v>-0.42704269054457727</v>
      </c>
      <c r="N379" s="62">
        <v>75.099999999999994</v>
      </c>
      <c r="O379" s="64">
        <f t="shared" si="278"/>
        <v>-1.7875270565684811</v>
      </c>
      <c r="P379" s="62">
        <v>44.6</v>
      </c>
      <c r="Q379" s="64">
        <f t="shared" si="279"/>
        <v>-0.63559779047143639</v>
      </c>
      <c r="R379" s="62">
        <v>58</v>
      </c>
      <c r="S379" s="64">
        <f t="shared" si="280"/>
        <v>-0.23093277528799355</v>
      </c>
      <c r="T379" s="62">
        <v>26.8</v>
      </c>
      <c r="U379" s="64">
        <f t="shared" si="281"/>
        <v>-0.48435711633429873</v>
      </c>
      <c r="V379" s="97">
        <v>9.1877496671105202E-2</v>
      </c>
      <c r="W379" s="62">
        <v>14.25</v>
      </c>
      <c r="X379" s="74">
        <f t="shared" si="282"/>
        <v>0</v>
      </c>
      <c r="Y379" s="75">
        <f t="shared" si="283"/>
        <v>0</v>
      </c>
      <c r="Z379" s="75">
        <f t="shared" si="284"/>
        <v>0</v>
      </c>
      <c r="AA379" s="75">
        <f t="shared" si="285"/>
        <v>0</v>
      </c>
      <c r="AB379" s="75">
        <f t="shared" si="286"/>
        <v>0</v>
      </c>
      <c r="AC379" s="75">
        <f t="shared" si="287"/>
        <v>0</v>
      </c>
      <c r="AD379" s="75">
        <f t="shared" si="288"/>
        <v>0</v>
      </c>
      <c r="AE379" s="75">
        <f t="shared" si="289"/>
        <v>0</v>
      </c>
      <c r="AF379" s="75">
        <f t="shared" ref="AF379:AG379" si="410">IF(V$3="Yes",V379*V$4,0)</f>
        <v>0</v>
      </c>
      <c r="AG379" s="76">
        <f t="shared" si="410"/>
        <v>0</v>
      </c>
      <c r="AH379" s="77">
        <f t="shared" si="291"/>
        <v>0</v>
      </c>
      <c r="AI379" s="78">
        <f t="shared" si="292"/>
        <v>0</v>
      </c>
      <c r="AJ379" s="73">
        <f t="shared" si="293"/>
        <v>-5.1114489994746624</v>
      </c>
    </row>
    <row r="380" spans="1:36" ht="15" x14ac:dyDescent="0.25">
      <c r="A380" s="38" t="s">
        <v>524</v>
      </c>
      <c r="B380" s="62" t="s">
        <v>74</v>
      </c>
      <c r="C380" s="62" t="s">
        <v>181</v>
      </c>
      <c r="D380" s="62"/>
      <c r="E380" s="63">
        <v>84</v>
      </c>
      <c r="F380" s="62">
        <v>7.55</v>
      </c>
      <c r="G380" s="64">
        <f t="shared" si="274"/>
        <v>-1.2188540610398506</v>
      </c>
      <c r="H380" s="62">
        <v>20.5</v>
      </c>
      <c r="I380" s="64">
        <f t="shared" si="275"/>
        <v>-0.94257549060019985</v>
      </c>
      <c r="J380" s="62">
        <v>28.1</v>
      </c>
      <c r="K380" s="64">
        <f t="shared" si="276"/>
        <v>-1.2078013626613193</v>
      </c>
      <c r="L380" s="62">
        <v>8.4499999999999993</v>
      </c>
      <c r="M380" s="64">
        <f t="shared" si="277"/>
        <v>-0.55607190046014765</v>
      </c>
      <c r="N380" s="62">
        <v>90.5</v>
      </c>
      <c r="O380" s="64">
        <f t="shared" si="278"/>
        <v>-1.5040506290707902</v>
      </c>
      <c r="P380" s="62">
        <v>24.15</v>
      </c>
      <c r="Q380" s="64">
        <f t="shared" si="279"/>
        <v>-0.97518543474336006</v>
      </c>
      <c r="R380" s="62">
        <v>67.5</v>
      </c>
      <c r="S380" s="64">
        <f t="shared" si="280"/>
        <v>-1.2573561636076062E-2</v>
      </c>
      <c r="T380" s="62">
        <v>23.6</v>
      </c>
      <c r="U380" s="64">
        <f t="shared" si="281"/>
        <v>-0.63773848145054568</v>
      </c>
      <c r="V380" s="97">
        <v>8.3425414364640876E-2</v>
      </c>
      <c r="W380" s="62">
        <v>16.2</v>
      </c>
      <c r="X380" s="74">
        <f t="shared" si="282"/>
        <v>0</v>
      </c>
      <c r="Y380" s="75">
        <f t="shared" si="283"/>
        <v>0</v>
      </c>
      <c r="Z380" s="75">
        <f t="shared" si="284"/>
        <v>0</v>
      </c>
      <c r="AA380" s="75">
        <f t="shared" si="285"/>
        <v>0</v>
      </c>
      <c r="AB380" s="75">
        <f t="shared" si="286"/>
        <v>0</v>
      </c>
      <c r="AC380" s="75">
        <f t="shared" si="287"/>
        <v>0</v>
      </c>
      <c r="AD380" s="75">
        <f t="shared" si="288"/>
        <v>0</v>
      </c>
      <c r="AE380" s="75">
        <f t="shared" si="289"/>
        <v>0</v>
      </c>
      <c r="AF380" s="75">
        <f t="shared" ref="AF380:AG380" si="411">IF(V$3="Yes",V380*V$4,0)</f>
        <v>0</v>
      </c>
      <c r="AG380" s="76">
        <f t="shared" si="411"/>
        <v>0</v>
      </c>
      <c r="AH380" s="77">
        <f t="shared" si="291"/>
        <v>0</v>
      </c>
      <c r="AI380" s="78">
        <f t="shared" si="292"/>
        <v>0</v>
      </c>
      <c r="AJ380" s="73">
        <f t="shared" si="293"/>
        <v>-5.2880277740624813</v>
      </c>
    </row>
    <row r="381" spans="1:36" ht="15" x14ac:dyDescent="0.25">
      <c r="A381" s="38" t="s">
        <v>485</v>
      </c>
      <c r="B381" s="62" t="s">
        <v>49</v>
      </c>
      <c r="C381" s="62" t="s">
        <v>181</v>
      </c>
      <c r="D381" s="62"/>
      <c r="E381" s="63">
        <v>84</v>
      </c>
      <c r="F381" s="62">
        <v>4.3000000000000007</v>
      </c>
      <c r="G381" s="64">
        <f t="shared" si="274"/>
        <v>-1.5261064467578234</v>
      </c>
      <c r="H381" s="62">
        <v>25.55</v>
      </c>
      <c r="I381" s="64">
        <f t="shared" si="275"/>
        <v>-0.58439710782697796</v>
      </c>
      <c r="J381" s="62">
        <v>29.85</v>
      </c>
      <c r="K381" s="64">
        <f t="shared" si="276"/>
        <v>-1.1269199868817057</v>
      </c>
      <c r="L381" s="62">
        <v>6.55</v>
      </c>
      <c r="M381" s="64">
        <f t="shared" si="277"/>
        <v>-0.73766856626724675</v>
      </c>
      <c r="N381" s="62">
        <v>95.449999999999989</v>
      </c>
      <c r="O381" s="64">
        <f t="shared" si="278"/>
        <v>-1.4129332059465325</v>
      </c>
      <c r="P381" s="62">
        <v>9.9499999999999993</v>
      </c>
      <c r="Q381" s="64">
        <f t="shared" si="279"/>
        <v>-1.2109871241644514</v>
      </c>
      <c r="R381" s="62">
        <v>81.599999999999994</v>
      </c>
      <c r="S381" s="64">
        <f t="shared" si="280"/>
        <v>0.31151748178413829</v>
      </c>
      <c r="T381" s="62">
        <v>15.9</v>
      </c>
      <c r="U381" s="64">
        <f t="shared" si="281"/>
        <v>-1.0068123912615143</v>
      </c>
      <c r="V381" s="97">
        <v>4.5049764274489278E-2</v>
      </c>
      <c r="W381" s="62">
        <v>20.85</v>
      </c>
      <c r="X381" s="74">
        <f t="shared" si="282"/>
        <v>0</v>
      </c>
      <c r="Y381" s="75">
        <f t="shared" si="283"/>
        <v>0</v>
      </c>
      <c r="Z381" s="75">
        <f t="shared" si="284"/>
        <v>0</v>
      </c>
      <c r="AA381" s="75">
        <f t="shared" si="285"/>
        <v>0</v>
      </c>
      <c r="AB381" s="75">
        <f t="shared" si="286"/>
        <v>0</v>
      </c>
      <c r="AC381" s="75">
        <f t="shared" si="287"/>
        <v>0</v>
      </c>
      <c r="AD381" s="75">
        <f t="shared" si="288"/>
        <v>0</v>
      </c>
      <c r="AE381" s="75">
        <f t="shared" si="289"/>
        <v>0</v>
      </c>
      <c r="AF381" s="75">
        <f t="shared" ref="AF381:AG381" si="412">IF(V$3="Yes",V381*V$4,0)</f>
        <v>0</v>
      </c>
      <c r="AG381" s="76">
        <f t="shared" si="412"/>
        <v>0</v>
      </c>
      <c r="AH381" s="77">
        <f t="shared" si="291"/>
        <v>0</v>
      </c>
      <c r="AI381" s="78">
        <f t="shared" si="292"/>
        <v>0</v>
      </c>
      <c r="AJ381" s="73">
        <f t="shared" si="293"/>
        <v>-5.2970055062433703</v>
      </c>
    </row>
    <row r="382" spans="1:36" ht="15" x14ac:dyDescent="0.25">
      <c r="A382" s="38" t="s">
        <v>506</v>
      </c>
      <c r="B382" s="62" t="s">
        <v>32</v>
      </c>
      <c r="C382" s="62" t="s">
        <v>181</v>
      </c>
      <c r="D382" s="62"/>
      <c r="E382" s="63">
        <v>84</v>
      </c>
      <c r="F382" s="62">
        <v>3.85</v>
      </c>
      <c r="G382" s="64">
        <f t="shared" si="274"/>
        <v>-1.5686490847803121</v>
      </c>
      <c r="H382" s="62">
        <v>29.15</v>
      </c>
      <c r="I382" s="64">
        <f t="shared" si="275"/>
        <v>-0.32906202307775101</v>
      </c>
      <c r="J382" s="62">
        <v>32.950000000000003</v>
      </c>
      <c r="K382" s="64">
        <f t="shared" si="276"/>
        <v>-0.98364440692924704</v>
      </c>
      <c r="L382" s="62">
        <v>0</v>
      </c>
      <c r="M382" s="64">
        <f t="shared" si="277"/>
        <v>-1.3636991773390883</v>
      </c>
      <c r="N382" s="62">
        <v>65</v>
      </c>
      <c r="O382" s="64">
        <f t="shared" si="278"/>
        <v>-1.9734434148624209</v>
      </c>
      <c r="P382" s="62">
        <v>34.450000000000003</v>
      </c>
      <c r="Q382" s="64">
        <f t="shared" si="279"/>
        <v>-0.80414618114918823</v>
      </c>
      <c r="R382" s="62">
        <v>83.6</v>
      </c>
      <c r="S382" s="64">
        <f t="shared" si="280"/>
        <v>0.35748784255296334</v>
      </c>
      <c r="T382" s="62">
        <v>17.100000000000001</v>
      </c>
      <c r="U382" s="64">
        <f t="shared" si="281"/>
        <v>-0.9492943793429216</v>
      </c>
      <c r="V382" s="97">
        <v>5.9230769230769233E-2</v>
      </c>
      <c r="W382" s="62">
        <v>20.350000000000001</v>
      </c>
      <c r="X382" s="74">
        <f t="shared" si="282"/>
        <v>0</v>
      </c>
      <c r="Y382" s="75">
        <f t="shared" si="283"/>
        <v>0</v>
      </c>
      <c r="Z382" s="75">
        <f t="shared" si="284"/>
        <v>0</v>
      </c>
      <c r="AA382" s="75">
        <f t="shared" si="285"/>
        <v>0</v>
      </c>
      <c r="AB382" s="75">
        <f t="shared" si="286"/>
        <v>0</v>
      </c>
      <c r="AC382" s="75">
        <f t="shared" si="287"/>
        <v>0</v>
      </c>
      <c r="AD382" s="75">
        <f t="shared" si="288"/>
        <v>0</v>
      </c>
      <c r="AE382" s="75">
        <f t="shared" si="289"/>
        <v>0</v>
      </c>
      <c r="AF382" s="75">
        <f t="shared" ref="AF382:AG382" si="413">IF(V$3="Yes",V382*V$4,0)</f>
        <v>0</v>
      </c>
      <c r="AG382" s="76">
        <f t="shared" si="413"/>
        <v>0</v>
      </c>
      <c r="AH382" s="77">
        <f t="shared" si="291"/>
        <v>0</v>
      </c>
      <c r="AI382" s="78">
        <f t="shared" si="292"/>
        <v>0</v>
      </c>
      <c r="AJ382" s="73">
        <f t="shared" si="293"/>
        <v>-5.9300810310081147</v>
      </c>
    </row>
    <row r="383" spans="1:36" ht="15" x14ac:dyDescent="0.25">
      <c r="A383" s="9" t="s">
        <v>540</v>
      </c>
      <c r="B383" s="62" t="s">
        <v>34</v>
      </c>
      <c r="C383" s="62" t="s">
        <v>179</v>
      </c>
      <c r="D383" s="62"/>
      <c r="E383" s="63">
        <v>84</v>
      </c>
      <c r="F383" s="62">
        <v>12.8</v>
      </c>
      <c r="G383" s="64"/>
      <c r="H383" s="62">
        <v>23.4</v>
      </c>
      <c r="I383" s="64"/>
      <c r="J383" s="62">
        <v>36.25</v>
      </c>
      <c r="K383" s="64"/>
      <c r="L383" s="62">
        <v>8.8500000000000014</v>
      </c>
      <c r="M383" s="64"/>
      <c r="N383" s="62">
        <v>116.6</v>
      </c>
      <c r="O383" s="64"/>
      <c r="P383" s="62">
        <v>50.95</v>
      </c>
      <c r="Q383" s="64"/>
      <c r="R383" s="62">
        <v>34.25</v>
      </c>
      <c r="S383" s="64"/>
      <c r="T383" s="62">
        <v>9</v>
      </c>
      <c r="U383" s="64"/>
      <c r="V383" s="97">
        <v>0.10977701543739281</v>
      </c>
      <c r="W383" s="62">
        <v>13.925000000000001</v>
      </c>
      <c r="X383" s="74"/>
      <c r="Y383" s="75"/>
      <c r="Z383" s="75"/>
      <c r="AA383" s="75"/>
      <c r="AB383" s="75"/>
      <c r="AC383" s="75"/>
      <c r="AD383" s="75"/>
      <c r="AE383" s="75"/>
      <c r="AF383" s="75"/>
      <c r="AG383" s="76"/>
      <c r="AH383" s="77"/>
      <c r="AI383" s="78"/>
      <c r="AJ383" s="73"/>
    </row>
    <row r="384" spans="1:36" ht="15" x14ac:dyDescent="0.25">
      <c r="A384" s="9" t="s">
        <v>575</v>
      </c>
      <c r="B384" s="62" t="s">
        <v>68</v>
      </c>
      <c r="C384" s="62" t="s">
        <v>186</v>
      </c>
      <c r="D384" s="62"/>
      <c r="E384" s="63">
        <v>84</v>
      </c>
      <c r="F384" s="64">
        <v>15.3</v>
      </c>
      <c r="G384" s="64"/>
      <c r="H384" s="64">
        <v>22.8</v>
      </c>
      <c r="I384" s="64"/>
      <c r="J384" s="64">
        <v>38</v>
      </c>
      <c r="K384" s="64"/>
      <c r="L384" s="64">
        <v>6.6</v>
      </c>
      <c r="M384" s="64"/>
      <c r="N384" s="64">
        <v>131.5</v>
      </c>
      <c r="O384" s="64"/>
      <c r="P384" s="64">
        <v>33.799999999999997</v>
      </c>
      <c r="Q384" s="64"/>
      <c r="R384" s="64">
        <v>39.6</v>
      </c>
      <c r="S384" s="64"/>
      <c r="T384" s="64">
        <v>21.7</v>
      </c>
      <c r="U384" s="64"/>
      <c r="V384" s="97">
        <v>0.11634980988593156</v>
      </c>
      <c r="W384" s="66">
        <v>14.2</v>
      </c>
      <c r="X384" s="74"/>
      <c r="Y384" s="75"/>
      <c r="Z384" s="75"/>
      <c r="AA384" s="75"/>
      <c r="AB384" s="75"/>
      <c r="AC384" s="75"/>
      <c r="AD384" s="75"/>
      <c r="AE384" s="75"/>
      <c r="AF384" s="75"/>
      <c r="AG384" s="76"/>
      <c r="AH384" s="77"/>
      <c r="AI384" s="78"/>
      <c r="AJ384" s="73"/>
    </row>
    <row r="385" spans="1:36" ht="15" x14ac:dyDescent="0.25">
      <c r="A385" s="9" t="s">
        <v>529</v>
      </c>
      <c r="B385" s="62" t="s">
        <v>51</v>
      </c>
      <c r="C385" s="62" t="s">
        <v>183</v>
      </c>
      <c r="D385" s="62"/>
      <c r="E385" s="63">
        <v>84</v>
      </c>
      <c r="F385" s="62">
        <v>15.8</v>
      </c>
      <c r="G385" s="64"/>
      <c r="H385" s="62">
        <v>17.7</v>
      </c>
      <c r="I385" s="64"/>
      <c r="J385" s="62">
        <v>33.6</v>
      </c>
      <c r="K385" s="64"/>
      <c r="L385" s="62">
        <v>2.1</v>
      </c>
      <c r="M385" s="64"/>
      <c r="N385" s="62">
        <v>118.7</v>
      </c>
      <c r="O385" s="64"/>
      <c r="P385" s="62">
        <v>114.6</v>
      </c>
      <c r="Q385" s="64"/>
      <c r="R385" s="62">
        <v>39</v>
      </c>
      <c r="S385" s="64"/>
      <c r="T385" s="62">
        <v>30.5</v>
      </c>
      <c r="U385" s="64"/>
      <c r="V385" s="97">
        <v>0.13310867733782647</v>
      </c>
      <c r="W385" s="62">
        <v>14.75</v>
      </c>
      <c r="X385" s="74"/>
      <c r="Y385" s="75"/>
      <c r="Z385" s="75"/>
      <c r="AA385" s="75"/>
      <c r="AB385" s="75"/>
      <c r="AC385" s="75"/>
      <c r="AD385" s="75"/>
      <c r="AE385" s="75"/>
      <c r="AF385" s="75"/>
      <c r="AG385" s="76"/>
      <c r="AH385" s="77"/>
      <c r="AI385" s="78"/>
      <c r="AJ385" s="73"/>
    </row>
    <row r="386" spans="1:36" ht="15" x14ac:dyDescent="0.25">
      <c r="A386" s="9" t="s">
        <v>538</v>
      </c>
      <c r="B386" s="62" t="s">
        <v>19</v>
      </c>
      <c r="C386" s="62" t="s">
        <v>191</v>
      </c>
      <c r="D386" s="62"/>
      <c r="E386" s="63">
        <v>84</v>
      </c>
      <c r="F386" s="62">
        <v>16.549999999999997</v>
      </c>
      <c r="G386" s="64"/>
      <c r="H386" s="62">
        <v>25.25</v>
      </c>
      <c r="I386" s="64"/>
      <c r="J386" s="62">
        <v>41.75</v>
      </c>
      <c r="K386" s="64"/>
      <c r="L386" s="62">
        <v>7.25</v>
      </c>
      <c r="M386" s="64"/>
      <c r="N386" s="62">
        <v>122.8</v>
      </c>
      <c r="O386" s="64"/>
      <c r="P386" s="62">
        <v>29.35</v>
      </c>
      <c r="Q386" s="64"/>
      <c r="R386" s="62">
        <v>36.549999999999997</v>
      </c>
      <c r="S386" s="64"/>
      <c r="T386" s="62">
        <v>24.75</v>
      </c>
      <c r="U386" s="64"/>
      <c r="V386" s="97">
        <v>0.13477198697068402</v>
      </c>
      <c r="W386" s="62">
        <v>14.775</v>
      </c>
      <c r="X386" s="74"/>
      <c r="Y386" s="75"/>
      <c r="Z386" s="75"/>
      <c r="AA386" s="75"/>
      <c r="AB386" s="75"/>
      <c r="AC386" s="75"/>
      <c r="AD386" s="75"/>
      <c r="AE386" s="75"/>
      <c r="AF386" s="75"/>
      <c r="AG386" s="76"/>
      <c r="AH386" s="77"/>
      <c r="AI386" s="78"/>
      <c r="AJ386" s="73"/>
    </row>
    <row r="387" spans="1:36" ht="15" x14ac:dyDescent="0.25">
      <c r="A387" s="9" t="s">
        <v>567</v>
      </c>
      <c r="B387" s="62" t="s">
        <v>25</v>
      </c>
      <c r="C387" s="62" t="s">
        <v>153</v>
      </c>
      <c r="D387" s="62"/>
      <c r="E387" s="63">
        <v>84</v>
      </c>
      <c r="F387" s="64">
        <v>10.8</v>
      </c>
      <c r="G387" s="64"/>
      <c r="H387" s="64">
        <v>22.8</v>
      </c>
      <c r="I387" s="64"/>
      <c r="J387" s="64">
        <v>33.6</v>
      </c>
      <c r="K387" s="64"/>
      <c r="L387" s="64">
        <v>7.7</v>
      </c>
      <c r="M387" s="64"/>
      <c r="N387" s="64">
        <v>96.1</v>
      </c>
      <c r="O387" s="64"/>
      <c r="P387" s="64">
        <v>134.6</v>
      </c>
      <c r="Q387" s="64"/>
      <c r="R387" s="64">
        <v>55.7</v>
      </c>
      <c r="S387" s="64"/>
      <c r="T387" s="64">
        <v>40.4</v>
      </c>
      <c r="U387" s="64"/>
      <c r="V387" s="97">
        <v>0.11238293444328826</v>
      </c>
      <c r="W387" s="66">
        <v>14.9</v>
      </c>
      <c r="X387" s="74"/>
      <c r="Y387" s="75"/>
      <c r="Z387" s="75"/>
      <c r="AA387" s="75"/>
      <c r="AB387" s="75"/>
      <c r="AC387" s="75"/>
      <c r="AD387" s="75"/>
      <c r="AE387" s="75"/>
      <c r="AF387" s="75"/>
      <c r="AG387" s="76"/>
      <c r="AH387" s="77"/>
      <c r="AI387" s="78"/>
      <c r="AJ387" s="73"/>
    </row>
    <row r="388" spans="1:36" ht="15" x14ac:dyDescent="0.25">
      <c r="A388" s="9" t="s">
        <v>541</v>
      </c>
      <c r="B388" s="62" t="s">
        <v>56</v>
      </c>
      <c r="C388" s="62" t="s">
        <v>183</v>
      </c>
      <c r="D388" s="62"/>
      <c r="E388" s="63">
        <v>84</v>
      </c>
      <c r="F388" s="62">
        <v>16.2</v>
      </c>
      <c r="G388" s="64"/>
      <c r="H388" s="62">
        <v>20.7</v>
      </c>
      <c r="I388" s="64"/>
      <c r="J388" s="62">
        <v>36.900000000000006</v>
      </c>
      <c r="K388" s="64"/>
      <c r="L388" s="62">
        <v>4.9000000000000004</v>
      </c>
      <c r="M388" s="64"/>
      <c r="N388" s="62">
        <v>131.19999999999999</v>
      </c>
      <c r="O388" s="64"/>
      <c r="P388" s="62">
        <v>47.9</v>
      </c>
      <c r="Q388" s="64"/>
      <c r="R388" s="62">
        <v>50.099999999999994</v>
      </c>
      <c r="S388" s="64"/>
      <c r="T388" s="62">
        <v>19.3</v>
      </c>
      <c r="U388" s="64"/>
      <c r="V388" s="97">
        <v>0.12347560975609756</v>
      </c>
      <c r="W388" s="62">
        <v>14.55</v>
      </c>
      <c r="X388" s="74"/>
      <c r="Y388" s="75"/>
      <c r="Z388" s="75"/>
      <c r="AA388" s="75"/>
      <c r="AB388" s="75"/>
      <c r="AC388" s="75"/>
      <c r="AD388" s="75"/>
      <c r="AE388" s="75"/>
      <c r="AF388" s="75"/>
      <c r="AG388" s="76"/>
      <c r="AH388" s="77"/>
      <c r="AI388" s="78"/>
      <c r="AJ388" s="73"/>
    </row>
    <row r="389" spans="1:36" ht="15" x14ac:dyDescent="0.25">
      <c r="A389" s="9" t="s">
        <v>582</v>
      </c>
      <c r="B389" s="62" t="s">
        <v>49</v>
      </c>
      <c r="C389" s="62" t="s">
        <v>179</v>
      </c>
      <c r="D389" s="62"/>
      <c r="E389" s="63">
        <v>84</v>
      </c>
      <c r="F389" s="64">
        <v>13.6</v>
      </c>
      <c r="G389" s="64"/>
      <c r="H389" s="64">
        <v>21.2</v>
      </c>
      <c r="I389" s="64"/>
      <c r="J389" s="64">
        <v>34.799999999999997</v>
      </c>
      <c r="K389" s="64"/>
      <c r="L389" s="64">
        <v>6.3</v>
      </c>
      <c r="M389" s="64"/>
      <c r="N389" s="64">
        <v>106.9</v>
      </c>
      <c r="O389" s="64"/>
      <c r="P389" s="64">
        <v>68.599999999999994</v>
      </c>
      <c r="Q389" s="64"/>
      <c r="R389" s="64">
        <v>22.6</v>
      </c>
      <c r="S389" s="64"/>
      <c r="T389" s="64">
        <v>17.5</v>
      </c>
      <c r="U389" s="64"/>
      <c r="V389" s="97">
        <v>0.12722170252572496</v>
      </c>
      <c r="W389" s="66">
        <v>14.65</v>
      </c>
      <c r="X389" s="74"/>
      <c r="Y389" s="75"/>
      <c r="Z389" s="75"/>
      <c r="AA389" s="75"/>
      <c r="AB389" s="75"/>
      <c r="AC389" s="75"/>
      <c r="AD389" s="75"/>
      <c r="AE389" s="75"/>
      <c r="AF389" s="75"/>
      <c r="AG389" s="76"/>
      <c r="AH389" s="77"/>
      <c r="AI389" s="78"/>
      <c r="AJ389" s="73"/>
    </row>
    <row r="390" spans="1:36" ht="15" x14ac:dyDescent="0.25">
      <c r="A390" s="9" t="s">
        <v>576</v>
      </c>
      <c r="B390" s="62" t="s">
        <v>63</v>
      </c>
      <c r="C390" s="62" t="s">
        <v>191</v>
      </c>
      <c r="D390" s="62"/>
      <c r="E390" s="63">
        <v>84</v>
      </c>
      <c r="F390" s="64">
        <v>16.7</v>
      </c>
      <c r="G390" s="64"/>
      <c r="H390" s="64">
        <v>19.5</v>
      </c>
      <c r="I390" s="64"/>
      <c r="J390" s="64">
        <v>36.200000000000003</v>
      </c>
      <c r="K390" s="64"/>
      <c r="L390" s="64">
        <v>4.4000000000000004</v>
      </c>
      <c r="M390" s="64"/>
      <c r="N390" s="64">
        <v>125.7</v>
      </c>
      <c r="O390" s="64"/>
      <c r="P390" s="64">
        <v>69</v>
      </c>
      <c r="Q390" s="64"/>
      <c r="R390" s="64">
        <v>33.5</v>
      </c>
      <c r="S390" s="64"/>
      <c r="T390" s="64">
        <v>22.9</v>
      </c>
      <c r="U390" s="64"/>
      <c r="V390" s="97">
        <v>0.13285600636435957</v>
      </c>
      <c r="W390" s="66">
        <v>13.85</v>
      </c>
      <c r="X390" s="74"/>
      <c r="Y390" s="75"/>
      <c r="Z390" s="75"/>
      <c r="AA390" s="75"/>
      <c r="AB390" s="75"/>
      <c r="AC390" s="75"/>
      <c r="AD390" s="75"/>
      <c r="AE390" s="75"/>
      <c r="AF390" s="75"/>
      <c r="AG390" s="76"/>
      <c r="AH390" s="77"/>
      <c r="AI390" s="78"/>
      <c r="AJ390" s="73"/>
    </row>
    <row r="391" spans="1:36" ht="15" x14ac:dyDescent="0.25">
      <c r="A391" s="9" t="s">
        <v>542</v>
      </c>
      <c r="B391" s="62" t="s">
        <v>34</v>
      </c>
      <c r="C391" s="62" t="s">
        <v>196</v>
      </c>
      <c r="D391" s="62"/>
      <c r="E391" s="63">
        <v>84</v>
      </c>
      <c r="F391" s="62">
        <v>13.9</v>
      </c>
      <c r="G391" s="64"/>
      <c r="H391" s="62">
        <v>20.100000000000001</v>
      </c>
      <c r="I391" s="64"/>
      <c r="J391" s="62">
        <v>34</v>
      </c>
      <c r="K391" s="64"/>
      <c r="L391" s="62">
        <v>4.3</v>
      </c>
      <c r="M391" s="64"/>
      <c r="N391" s="62">
        <v>101.44999999999999</v>
      </c>
      <c r="O391" s="64"/>
      <c r="P391" s="62">
        <v>69.55</v>
      </c>
      <c r="Q391" s="64"/>
      <c r="R391" s="62">
        <v>51.25</v>
      </c>
      <c r="S391" s="64"/>
      <c r="T391" s="62">
        <v>29.9</v>
      </c>
      <c r="U391" s="64"/>
      <c r="V391" s="97">
        <v>0.13701330704780681</v>
      </c>
      <c r="W391" s="62">
        <v>13.824999999999999</v>
      </c>
      <c r="X391" s="74"/>
      <c r="Y391" s="75"/>
      <c r="Z391" s="75"/>
      <c r="AA391" s="75"/>
      <c r="AB391" s="75"/>
      <c r="AC391" s="75"/>
      <c r="AD391" s="75"/>
      <c r="AE391" s="75"/>
      <c r="AF391" s="75"/>
      <c r="AG391" s="76"/>
      <c r="AH391" s="77"/>
      <c r="AI391" s="78"/>
      <c r="AJ391" s="73"/>
    </row>
    <row r="392" spans="1:36" ht="15" x14ac:dyDescent="0.25">
      <c r="A392" s="9" t="s">
        <v>539</v>
      </c>
      <c r="B392" s="62" t="s">
        <v>61</v>
      </c>
      <c r="C392" s="62" t="s">
        <v>191</v>
      </c>
      <c r="D392" s="62"/>
      <c r="E392" s="63">
        <v>84</v>
      </c>
      <c r="F392" s="62">
        <v>20.05</v>
      </c>
      <c r="G392" s="64"/>
      <c r="H392" s="62">
        <v>13.75</v>
      </c>
      <c r="I392" s="64"/>
      <c r="J392" s="62">
        <v>33.799999999999997</v>
      </c>
      <c r="K392" s="64"/>
      <c r="L392" s="62">
        <v>7.05</v>
      </c>
      <c r="M392" s="64"/>
      <c r="N392" s="62">
        <v>134.9</v>
      </c>
      <c r="O392" s="64"/>
      <c r="P392" s="62">
        <v>83.8</v>
      </c>
      <c r="Q392" s="64"/>
      <c r="R392" s="62">
        <v>25.35</v>
      </c>
      <c r="S392" s="64"/>
      <c r="T392" s="62">
        <v>20.549999999999997</v>
      </c>
      <c r="U392" s="64"/>
      <c r="V392" s="97">
        <v>0.14862861378799111</v>
      </c>
      <c r="W392" s="62">
        <v>14.074999999999999</v>
      </c>
      <c r="X392" s="74"/>
      <c r="Y392" s="75"/>
      <c r="Z392" s="75"/>
      <c r="AA392" s="75"/>
      <c r="AB392" s="75"/>
      <c r="AC392" s="75"/>
      <c r="AD392" s="75"/>
      <c r="AE392" s="75"/>
      <c r="AF392" s="75"/>
      <c r="AG392" s="76"/>
      <c r="AH392" s="77"/>
      <c r="AI392" s="78"/>
      <c r="AJ392" s="73"/>
    </row>
    <row r="393" spans="1:36" ht="15" x14ac:dyDescent="0.25">
      <c r="A393" s="9" t="s">
        <v>535</v>
      </c>
      <c r="B393" s="62" t="s">
        <v>39</v>
      </c>
      <c r="C393" s="62" t="s">
        <v>191</v>
      </c>
      <c r="D393" s="62"/>
      <c r="E393" s="63">
        <v>84</v>
      </c>
      <c r="F393" s="62">
        <v>17.600000000000001</v>
      </c>
      <c r="G393" s="64"/>
      <c r="H393" s="62">
        <v>12.2</v>
      </c>
      <c r="I393" s="64"/>
      <c r="J393" s="62">
        <v>29.8</v>
      </c>
      <c r="K393" s="64"/>
      <c r="L393" s="62">
        <v>6.3</v>
      </c>
      <c r="M393" s="64"/>
      <c r="N393" s="62">
        <v>120.8</v>
      </c>
      <c r="O393" s="64"/>
      <c r="P393" s="62">
        <v>112.9</v>
      </c>
      <c r="Q393" s="64"/>
      <c r="R393" s="62">
        <v>31.5</v>
      </c>
      <c r="S393" s="64"/>
      <c r="T393" s="62">
        <v>53.2</v>
      </c>
      <c r="U393" s="64"/>
      <c r="V393" s="97">
        <v>0.14569536423841062</v>
      </c>
      <c r="W393" s="62">
        <v>11.5</v>
      </c>
      <c r="X393" s="74"/>
      <c r="Y393" s="75"/>
      <c r="Z393" s="75"/>
      <c r="AA393" s="75"/>
      <c r="AB393" s="75"/>
      <c r="AC393" s="75"/>
      <c r="AD393" s="75"/>
      <c r="AE393" s="75"/>
      <c r="AF393" s="75"/>
      <c r="AG393" s="76"/>
      <c r="AH393" s="77"/>
      <c r="AI393" s="78"/>
      <c r="AJ393" s="73"/>
    </row>
    <row r="394" spans="1:36" ht="15" x14ac:dyDescent="0.25">
      <c r="A394" s="9" t="s">
        <v>551</v>
      </c>
      <c r="B394" s="62" t="s">
        <v>32</v>
      </c>
      <c r="C394" s="62" t="s">
        <v>153</v>
      </c>
      <c r="D394" s="62"/>
      <c r="E394" s="63">
        <v>84</v>
      </c>
      <c r="F394" s="62">
        <v>14.9</v>
      </c>
      <c r="G394" s="64"/>
      <c r="H394" s="62">
        <v>19.149999999999999</v>
      </c>
      <c r="I394" s="64"/>
      <c r="J394" s="62">
        <v>34.049999999999997</v>
      </c>
      <c r="K394" s="64"/>
      <c r="L394" s="62">
        <v>5.2</v>
      </c>
      <c r="M394" s="64"/>
      <c r="N394" s="62">
        <v>144.9</v>
      </c>
      <c r="O394" s="64"/>
      <c r="P394" s="62">
        <v>42</v>
      </c>
      <c r="Q394" s="64"/>
      <c r="R394" s="62">
        <v>38.75</v>
      </c>
      <c r="S394" s="64"/>
      <c r="T394" s="62">
        <v>57.95</v>
      </c>
      <c r="U394" s="64"/>
      <c r="V394" s="97">
        <v>0.1028295376121463</v>
      </c>
      <c r="W394" s="62">
        <v>14.8</v>
      </c>
      <c r="X394" s="74"/>
      <c r="Y394" s="75"/>
      <c r="Z394" s="75"/>
      <c r="AA394" s="75"/>
      <c r="AB394" s="75"/>
      <c r="AC394" s="75"/>
      <c r="AD394" s="75"/>
      <c r="AE394" s="75"/>
      <c r="AF394" s="75"/>
      <c r="AG394" s="76"/>
      <c r="AH394" s="77"/>
      <c r="AI394" s="78"/>
      <c r="AJ394" s="73"/>
    </row>
    <row r="395" spans="1:36" ht="15" x14ac:dyDescent="0.25">
      <c r="A395" s="9" t="s">
        <v>584</v>
      </c>
      <c r="B395" s="62" t="s">
        <v>45</v>
      </c>
      <c r="C395" s="62" t="s">
        <v>153</v>
      </c>
      <c r="D395" s="62"/>
      <c r="E395" s="63">
        <v>84</v>
      </c>
      <c r="F395" s="64">
        <v>10.8</v>
      </c>
      <c r="G395" s="64"/>
      <c r="H395" s="64">
        <v>16</v>
      </c>
      <c r="I395" s="64"/>
      <c r="J395" s="64">
        <v>26.8</v>
      </c>
      <c r="K395" s="64"/>
      <c r="L395" s="64">
        <v>1.9</v>
      </c>
      <c r="M395" s="64"/>
      <c r="N395" s="64">
        <v>110.2</v>
      </c>
      <c r="O395" s="64"/>
      <c r="P395" s="64">
        <v>58.8</v>
      </c>
      <c r="Q395" s="64"/>
      <c r="R395" s="64">
        <v>68.8</v>
      </c>
      <c r="S395" s="64"/>
      <c r="T395" s="64">
        <v>32.6</v>
      </c>
      <c r="U395" s="64"/>
      <c r="V395" s="97">
        <v>9.8003629764065334E-2</v>
      </c>
      <c r="W395" s="66">
        <v>14.95</v>
      </c>
      <c r="X395" s="74"/>
      <c r="Y395" s="75"/>
      <c r="Z395" s="75"/>
      <c r="AA395" s="75"/>
      <c r="AB395" s="75"/>
      <c r="AC395" s="75"/>
      <c r="AD395" s="75"/>
      <c r="AE395" s="75"/>
      <c r="AF395" s="75"/>
      <c r="AG395" s="76"/>
      <c r="AH395" s="77"/>
      <c r="AI395" s="78"/>
      <c r="AJ395" s="73"/>
    </row>
    <row r="396" spans="1:36" ht="15" x14ac:dyDescent="0.25">
      <c r="A396" s="9" t="s">
        <v>547</v>
      </c>
      <c r="B396" s="62" t="s">
        <v>28</v>
      </c>
      <c r="C396" s="62" t="s">
        <v>183</v>
      </c>
      <c r="D396" s="62"/>
      <c r="E396" s="63">
        <v>84</v>
      </c>
      <c r="F396" s="62">
        <v>14.5</v>
      </c>
      <c r="G396" s="64"/>
      <c r="H396" s="62">
        <v>17.75</v>
      </c>
      <c r="I396" s="64"/>
      <c r="J396" s="62">
        <v>32.25</v>
      </c>
      <c r="K396" s="64"/>
      <c r="L396" s="62">
        <v>4.0999999999999996</v>
      </c>
      <c r="M396" s="64"/>
      <c r="N396" s="62">
        <v>104.85</v>
      </c>
      <c r="O396" s="64"/>
      <c r="P396" s="62">
        <v>131.25</v>
      </c>
      <c r="Q396" s="64"/>
      <c r="R396" s="62">
        <v>44.55</v>
      </c>
      <c r="S396" s="64"/>
      <c r="T396" s="62">
        <v>39.35</v>
      </c>
      <c r="U396" s="64"/>
      <c r="V396" s="97">
        <v>0.13829279923700524</v>
      </c>
      <c r="W396" s="62">
        <v>14.95</v>
      </c>
      <c r="X396" s="74"/>
      <c r="Y396" s="75"/>
      <c r="Z396" s="75"/>
      <c r="AA396" s="75"/>
      <c r="AB396" s="75"/>
      <c r="AC396" s="75"/>
      <c r="AD396" s="75"/>
      <c r="AE396" s="75"/>
      <c r="AF396" s="75"/>
      <c r="AG396" s="76"/>
      <c r="AH396" s="77"/>
      <c r="AI396" s="78"/>
      <c r="AJ396" s="73"/>
    </row>
    <row r="397" spans="1:36" ht="15" x14ac:dyDescent="0.25">
      <c r="A397" s="9" t="s">
        <v>552</v>
      </c>
      <c r="B397" s="62" t="s">
        <v>79</v>
      </c>
      <c r="C397" s="62" t="s">
        <v>203</v>
      </c>
      <c r="D397" s="62"/>
      <c r="E397" s="63">
        <v>84</v>
      </c>
      <c r="F397" s="62">
        <v>16.100000000000001</v>
      </c>
      <c r="G397" s="64"/>
      <c r="H397" s="62">
        <v>19.3</v>
      </c>
      <c r="I397" s="64"/>
      <c r="J397" s="62">
        <v>35.4</v>
      </c>
      <c r="K397" s="64"/>
      <c r="L397" s="62">
        <v>9.4499999999999993</v>
      </c>
      <c r="M397" s="64"/>
      <c r="N397" s="62">
        <v>132.05000000000001</v>
      </c>
      <c r="O397" s="64"/>
      <c r="P397" s="62">
        <v>45.5</v>
      </c>
      <c r="Q397" s="64"/>
      <c r="R397" s="62">
        <v>27.349999999999998</v>
      </c>
      <c r="S397" s="64"/>
      <c r="T397" s="62">
        <v>22.6</v>
      </c>
      <c r="U397" s="64"/>
      <c r="V397" s="97">
        <v>0.12192351382052254</v>
      </c>
      <c r="W397" s="62">
        <v>14.625</v>
      </c>
      <c r="X397" s="74"/>
      <c r="Y397" s="75"/>
      <c r="Z397" s="75"/>
      <c r="AA397" s="75"/>
      <c r="AB397" s="75"/>
      <c r="AC397" s="75"/>
      <c r="AD397" s="75"/>
      <c r="AE397" s="75"/>
      <c r="AF397" s="75"/>
      <c r="AG397" s="76"/>
      <c r="AH397" s="77"/>
      <c r="AI397" s="78"/>
      <c r="AJ397" s="73"/>
    </row>
    <row r="398" spans="1:36" ht="15" x14ac:dyDescent="0.25">
      <c r="A398" s="9" t="s">
        <v>546</v>
      </c>
      <c r="B398" s="62" t="s">
        <v>83</v>
      </c>
      <c r="C398" s="62" t="s">
        <v>191</v>
      </c>
      <c r="D398" s="62"/>
      <c r="E398" s="63">
        <v>84</v>
      </c>
      <c r="F398" s="62">
        <v>12.85</v>
      </c>
      <c r="G398" s="64"/>
      <c r="H398" s="62">
        <v>15.899999999999999</v>
      </c>
      <c r="I398" s="64"/>
      <c r="J398" s="62">
        <v>28.75</v>
      </c>
      <c r="K398" s="64"/>
      <c r="L398" s="62">
        <v>2.25</v>
      </c>
      <c r="M398" s="64"/>
      <c r="N398" s="62">
        <v>130.64999999999998</v>
      </c>
      <c r="O398" s="64"/>
      <c r="P398" s="62">
        <v>94.7</v>
      </c>
      <c r="Q398" s="64"/>
      <c r="R398" s="62">
        <v>58.05</v>
      </c>
      <c r="S398" s="64"/>
      <c r="T398" s="62">
        <v>7.65</v>
      </c>
      <c r="U398" s="64"/>
      <c r="V398" s="97">
        <v>9.8354381936471502E-2</v>
      </c>
      <c r="W398" s="62">
        <v>15.725</v>
      </c>
      <c r="X398" s="74"/>
      <c r="Y398" s="75"/>
      <c r="Z398" s="75"/>
      <c r="AA398" s="75"/>
      <c r="AB398" s="75"/>
      <c r="AC398" s="75"/>
      <c r="AD398" s="75"/>
      <c r="AE398" s="75"/>
      <c r="AF398" s="75"/>
      <c r="AG398" s="76"/>
      <c r="AH398" s="77"/>
      <c r="AI398" s="78"/>
      <c r="AJ398" s="73"/>
    </row>
    <row r="399" spans="1:36" ht="15" x14ac:dyDescent="0.25">
      <c r="A399" s="9" t="s">
        <v>545</v>
      </c>
      <c r="B399" s="62" t="s">
        <v>66</v>
      </c>
      <c r="C399" s="62" t="s">
        <v>153</v>
      </c>
      <c r="D399" s="62"/>
      <c r="E399" s="63">
        <v>84</v>
      </c>
      <c r="F399" s="62">
        <v>14.4</v>
      </c>
      <c r="G399" s="64"/>
      <c r="H399" s="62">
        <v>24.35</v>
      </c>
      <c r="I399" s="64"/>
      <c r="J399" s="62">
        <v>38.799999999999997</v>
      </c>
      <c r="K399" s="64"/>
      <c r="L399" s="62">
        <v>6.25</v>
      </c>
      <c r="M399" s="64"/>
      <c r="N399" s="62">
        <v>95.25</v>
      </c>
      <c r="O399" s="64"/>
      <c r="P399" s="62">
        <v>10.8</v>
      </c>
      <c r="Q399" s="64"/>
      <c r="R399" s="62">
        <v>37.849999999999994</v>
      </c>
      <c r="S399" s="64"/>
      <c r="T399" s="62">
        <v>21.6</v>
      </c>
      <c r="U399" s="64"/>
      <c r="V399" s="97">
        <v>0.15118110236220472</v>
      </c>
      <c r="W399" s="62">
        <v>14.25</v>
      </c>
      <c r="X399" s="74"/>
      <c r="Y399" s="75"/>
      <c r="Z399" s="75"/>
      <c r="AA399" s="75"/>
      <c r="AB399" s="75"/>
      <c r="AC399" s="75"/>
      <c r="AD399" s="75"/>
      <c r="AE399" s="75"/>
      <c r="AF399" s="75"/>
      <c r="AG399" s="76"/>
      <c r="AH399" s="77"/>
      <c r="AI399" s="78"/>
      <c r="AJ399" s="73"/>
    </row>
    <row r="400" spans="1:36" ht="15" x14ac:dyDescent="0.25">
      <c r="A400" s="9" t="s">
        <v>544</v>
      </c>
      <c r="B400" s="62" t="s">
        <v>23</v>
      </c>
      <c r="C400" s="62" t="s">
        <v>183</v>
      </c>
      <c r="D400" s="62"/>
      <c r="E400" s="63">
        <v>84</v>
      </c>
      <c r="F400" s="62">
        <v>11.8</v>
      </c>
      <c r="G400" s="64"/>
      <c r="H400" s="62">
        <v>19.899999999999999</v>
      </c>
      <c r="I400" s="64"/>
      <c r="J400" s="62">
        <v>31.7</v>
      </c>
      <c r="K400" s="64"/>
      <c r="L400" s="62">
        <v>4.9000000000000004</v>
      </c>
      <c r="M400" s="64"/>
      <c r="N400" s="62">
        <v>108.3</v>
      </c>
      <c r="O400" s="64"/>
      <c r="P400" s="62">
        <v>98.5</v>
      </c>
      <c r="Q400" s="64"/>
      <c r="R400" s="62">
        <v>51.9</v>
      </c>
      <c r="S400" s="64"/>
      <c r="T400" s="62">
        <v>38.200000000000003</v>
      </c>
      <c r="U400" s="64"/>
      <c r="V400" s="97">
        <v>0.10895660203139429</v>
      </c>
      <c r="W400" s="62">
        <v>14.5</v>
      </c>
      <c r="X400" s="74"/>
      <c r="Y400" s="75"/>
      <c r="Z400" s="75"/>
      <c r="AA400" s="75"/>
      <c r="AB400" s="75"/>
      <c r="AC400" s="75"/>
      <c r="AD400" s="75"/>
      <c r="AE400" s="75"/>
      <c r="AF400" s="75"/>
      <c r="AG400" s="76"/>
      <c r="AH400" s="77"/>
      <c r="AI400" s="78"/>
      <c r="AJ400" s="73"/>
    </row>
    <row r="401" spans="1:36" ht="15" x14ac:dyDescent="0.25">
      <c r="A401" s="9" t="s">
        <v>578</v>
      </c>
      <c r="B401" s="62" t="s">
        <v>19</v>
      </c>
      <c r="C401" s="62" t="s">
        <v>196</v>
      </c>
      <c r="D401" s="62"/>
      <c r="E401" s="63">
        <v>84</v>
      </c>
      <c r="F401" s="64">
        <v>12.6</v>
      </c>
      <c r="G401" s="64"/>
      <c r="H401" s="64">
        <v>20</v>
      </c>
      <c r="I401" s="64"/>
      <c r="J401" s="64">
        <v>32.6</v>
      </c>
      <c r="K401" s="64"/>
      <c r="L401" s="64">
        <v>3</v>
      </c>
      <c r="M401" s="64"/>
      <c r="N401" s="64">
        <v>114.2</v>
      </c>
      <c r="O401" s="64"/>
      <c r="P401" s="64">
        <v>99.8</v>
      </c>
      <c r="Q401" s="64"/>
      <c r="R401" s="64">
        <v>39.4</v>
      </c>
      <c r="S401" s="64"/>
      <c r="T401" s="64">
        <v>29.3</v>
      </c>
      <c r="U401" s="64"/>
      <c r="V401" s="97">
        <v>0.11033274956217162</v>
      </c>
      <c r="W401" s="66">
        <v>13.15</v>
      </c>
      <c r="X401" s="74"/>
      <c r="Y401" s="75"/>
      <c r="Z401" s="75"/>
      <c r="AA401" s="75"/>
      <c r="AB401" s="75"/>
      <c r="AC401" s="75"/>
      <c r="AD401" s="75"/>
      <c r="AE401" s="75"/>
      <c r="AF401" s="75"/>
      <c r="AG401" s="76"/>
      <c r="AH401" s="77"/>
      <c r="AI401" s="78"/>
      <c r="AJ401" s="73"/>
    </row>
    <row r="402" spans="1:36" ht="15" x14ac:dyDescent="0.25">
      <c r="A402" s="9" t="s">
        <v>554</v>
      </c>
      <c r="B402" s="62" t="s">
        <v>23</v>
      </c>
      <c r="C402" s="62" t="s">
        <v>186</v>
      </c>
      <c r="D402" s="62"/>
      <c r="E402" s="63">
        <v>84</v>
      </c>
      <c r="F402" s="62">
        <v>12.2</v>
      </c>
      <c r="G402" s="64"/>
      <c r="H402" s="62">
        <v>17.55</v>
      </c>
      <c r="I402" s="64"/>
      <c r="J402" s="62">
        <v>29.700000000000003</v>
      </c>
      <c r="K402" s="64"/>
      <c r="L402" s="62">
        <v>6.25</v>
      </c>
      <c r="M402" s="64"/>
      <c r="N402" s="62">
        <v>123.60000000000001</v>
      </c>
      <c r="O402" s="64"/>
      <c r="P402" s="62">
        <v>106.15</v>
      </c>
      <c r="Q402" s="64"/>
      <c r="R402" s="62">
        <v>33.450000000000003</v>
      </c>
      <c r="S402" s="64"/>
      <c r="T402" s="62">
        <v>25.2</v>
      </c>
      <c r="U402" s="64"/>
      <c r="V402" s="97">
        <v>9.8705501618122971E-2</v>
      </c>
      <c r="W402" s="62">
        <v>13.775</v>
      </c>
      <c r="X402" s="74"/>
      <c r="Y402" s="75"/>
      <c r="Z402" s="75"/>
      <c r="AA402" s="75"/>
      <c r="AB402" s="75"/>
      <c r="AC402" s="75"/>
      <c r="AD402" s="75"/>
      <c r="AE402" s="75"/>
      <c r="AF402" s="75"/>
      <c r="AG402" s="76"/>
      <c r="AH402" s="77"/>
      <c r="AI402" s="78"/>
      <c r="AJ402" s="73"/>
    </row>
    <row r="403" spans="1:36" ht="15" x14ac:dyDescent="0.25">
      <c r="A403" s="9" t="s">
        <v>553</v>
      </c>
      <c r="B403" s="62" t="s">
        <v>61</v>
      </c>
      <c r="C403" s="62" t="s">
        <v>186</v>
      </c>
      <c r="D403" s="62"/>
      <c r="E403" s="63">
        <v>84</v>
      </c>
      <c r="F403" s="62">
        <v>13.15</v>
      </c>
      <c r="G403" s="64"/>
      <c r="H403" s="62">
        <v>25.1</v>
      </c>
      <c r="I403" s="64"/>
      <c r="J403" s="62">
        <v>38.25</v>
      </c>
      <c r="K403" s="64"/>
      <c r="L403" s="62">
        <v>15.149999999999999</v>
      </c>
      <c r="M403" s="64"/>
      <c r="N403" s="62">
        <v>96</v>
      </c>
      <c r="O403" s="64"/>
      <c r="P403" s="62">
        <v>21.25</v>
      </c>
      <c r="Q403" s="64"/>
      <c r="R403" s="62">
        <v>41.95</v>
      </c>
      <c r="S403" s="64"/>
      <c r="T403" s="62">
        <v>9.9499999999999993</v>
      </c>
      <c r="U403" s="64"/>
      <c r="V403" s="97">
        <v>0.13697916666666668</v>
      </c>
      <c r="W403" s="62">
        <v>17.05</v>
      </c>
      <c r="X403" s="74"/>
      <c r="Y403" s="75"/>
      <c r="Z403" s="75"/>
      <c r="AA403" s="75"/>
      <c r="AB403" s="75"/>
      <c r="AC403" s="75"/>
      <c r="AD403" s="75"/>
      <c r="AE403" s="75"/>
      <c r="AF403" s="75"/>
      <c r="AG403" s="76"/>
      <c r="AH403" s="77"/>
      <c r="AI403" s="78"/>
      <c r="AJ403" s="73"/>
    </row>
    <row r="404" spans="1:36" ht="15" x14ac:dyDescent="0.25">
      <c r="A404" s="9" t="s">
        <v>583</v>
      </c>
      <c r="B404" s="62" t="s">
        <v>28</v>
      </c>
      <c r="C404" s="62" t="s">
        <v>183</v>
      </c>
      <c r="D404" s="62"/>
      <c r="E404" s="63">
        <v>84</v>
      </c>
      <c r="F404" s="64">
        <v>11.7</v>
      </c>
      <c r="G404" s="64"/>
      <c r="H404" s="64">
        <v>22.9</v>
      </c>
      <c r="I404" s="64"/>
      <c r="J404" s="64">
        <v>34.6</v>
      </c>
      <c r="K404" s="64"/>
      <c r="L404" s="64">
        <v>2.7</v>
      </c>
      <c r="M404" s="64"/>
      <c r="N404" s="64">
        <v>107</v>
      </c>
      <c r="O404" s="64"/>
      <c r="P404" s="64">
        <v>77.099999999999994</v>
      </c>
      <c r="Q404" s="64"/>
      <c r="R404" s="64">
        <v>35.799999999999997</v>
      </c>
      <c r="S404" s="64"/>
      <c r="T404" s="64">
        <v>25.1</v>
      </c>
      <c r="U404" s="64"/>
      <c r="V404" s="97">
        <v>0.10934579439252336</v>
      </c>
      <c r="W404" s="66">
        <v>16.2</v>
      </c>
      <c r="X404" s="74"/>
      <c r="Y404" s="75"/>
      <c r="Z404" s="75"/>
      <c r="AA404" s="75"/>
      <c r="AB404" s="75"/>
      <c r="AC404" s="75"/>
      <c r="AD404" s="75"/>
      <c r="AE404" s="75"/>
      <c r="AF404" s="75"/>
      <c r="AG404" s="76"/>
      <c r="AH404" s="77"/>
      <c r="AI404" s="78"/>
      <c r="AJ404" s="73"/>
    </row>
    <row r="405" spans="1:36" ht="15" x14ac:dyDescent="0.25">
      <c r="A405" s="9" t="s">
        <v>548</v>
      </c>
      <c r="B405" s="62" t="s">
        <v>56</v>
      </c>
      <c r="C405" s="62" t="s">
        <v>196</v>
      </c>
      <c r="D405" s="62"/>
      <c r="E405" s="63">
        <v>84</v>
      </c>
      <c r="F405" s="62">
        <v>13.2</v>
      </c>
      <c r="G405" s="64"/>
      <c r="H405" s="62">
        <v>20.7</v>
      </c>
      <c r="I405" s="64"/>
      <c r="J405" s="62">
        <v>33.9</v>
      </c>
      <c r="K405" s="64"/>
      <c r="L405" s="62">
        <v>4.3</v>
      </c>
      <c r="M405" s="64"/>
      <c r="N405" s="62">
        <v>108.2</v>
      </c>
      <c r="O405" s="64"/>
      <c r="P405" s="62">
        <v>68.5</v>
      </c>
      <c r="Q405" s="64"/>
      <c r="R405" s="62">
        <v>36.200000000000003</v>
      </c>
      <c r="S405" s="64"/>
      <c r="T405" s="62">
        <v>37</v>
      </c>
      <c r="U405" s="64"/>
      <c r="V405" s="97">
        <v>0.12199630314232901</v>
      </c>
      <c r="W405" s="62">
        <v>13.75</v>
      </c>
      <c r="X405" s="74"/>
      <c r="Y405" s="75"/>
      <c r="Z405" s="75"/>
      <c r="AA405" s="75"/>
      <c r="AB405" s="75"/>
      <c r="AC405" s="75"/>
      <c r="AD405" s="75"/>
      <c r="AE405" s="75"/>
      <c r="AF405" s="75"/>
      <c r="AG405" s="76"/>
      <c r="AH405" s="77"/>
      <c r="AI405" s="78"/>
      <c r="AJ405" s="73"/>
    </row>
    <row r="406" spans="1:36" ht="15" x14ac:dyDescent="0.25">
      <c r="A406" s="9" t="s">
        <v>555</v>
      </c>
      <c r="B406" s="62" t="s">
        <v>93</v>
      </c>
      <c r="C406" s="62" t="s">
        <v>191</v>
      </c>
      <c r="D406" s="62"/>
      <c r="E406" s="63">
        <v>84</v>
      </c>
      <c r="F406" s="62">
        <v>15.85</v>
      </c>
      <c r="G406" s="64"/>
      <c r="H406" s="62">
        <v>17.350000000000001</v>
      </c>
      <c r="I406" s="64"/>
      <c r="J406" s="62">
        <v>33.25</v>
      </c>
      <c r="K406" s="64"/>
      <c r="L406" s="62">
        <v>5.5</v>
      </c>
      <c r="M406" s="64"/>
      <c r="N406" s="62">
        <v>143.19999999999999</v>
      </c>
      <c r="O406" s="64"/>
      <c r="P406" s="62">
        <v>25.2</v>
      </c>
      <c r="Q406" s="64"/>
      <c r="R406" s="62">
        <v>23.049999999999997</v>
      </c>
      <c r="S406" s="64"/>
      <c r="T406" s="62">
        <v>35.200000000000003</v>
      </c>
      <c r="U406" s="64"/>
      <c r="V406" s="97">
        <v>0.11068435754189945</v>
      </c>
      <c r="W406" s="62">
        <v>13.275</v>
      </c>
      <c r="X406" s="74"/>
      <c r="Y406" s="75"/>
      <c r="Z406" s="75"/>
      <c r="AA406" s="75"/>
      <c r="AB406" s="75"/>
      <c r="AC406" s="75"/>
      <c r="AD406" s="75"/>
      <c r="AE406" s="75"/>
      <c r="AF406" s="75"/>
      <c r="AG406" s="76"/>
      <c r="AH406" s="77"/>
      <c r="AI406" s="78"/>
      <c r="AJ406" s="73"/>
    </row>
    <row r="407" spans="1:36" ht="15" x14ac:dyDescent="0.25">
      <c r="A407" s="9" t="s">
        <v>549</v>
      </c>
      <c r="B407" s="62" t="s">
        <v>79</v>
      </c>
      <c r="C407" s="62" t="s">
        <v>153</v>
      </c>
      <c r="D407" s="62"/>
      <c r="E407" s="63">
        <v>84</v>
      </c>
      <c r="F407" s="62">
        <v>13.3</v>
      </c>
      <c r="G407" s="64"/>
      <c r="H407" s="62">
        <v>17.2</v>
      </c>
      <c r="I407" s="64"/>
      <c r="J407" s="62">
        <v>30.5</v>
      </c>
      <c r="K407" s="64"/>
      <c r="L407" s="62">
        <v>4.5</v>
      </c>
      <c r="M407" s="64"/>
      <c r="N407" s="62">
        <v>117.3</v>
      </c>
      <c r="O407" s="64"/>
      <c r="P407" s="62">
        <v>33.700000000000003</v>
      </c>
      <c r="Q407" s="64"/>
      <c r="R407" s="62">
        <v>28.9</v>
      </c>
      <c r="S407" s="64"/>
      <c r="T407" s="62">
        <v>54.3</v>
      </c>
      <c r="U407" s="64"/>
      <c r="V407" s="97">
        <v>0.11338448422847401</v>
      </c>
      <c r="W407" s="62">
        <v>15</v>
      </c>
      <c r="X407" s="74"/>
      <c r="Y407" s="75"/>
      <c r="Z407" s="75"/>
      <c r="AA407" s="75"/>
      <c r="AB407" s="75"/>
      <c r="AC407" s="75"/>
      <c r="AD407" s="75"/>
      <c r="AE407" s="75"/>
      <c r="AF407" s="75"/>
      <c r="AG407" s="76"/>
      <c r="AH407" s="77"/>
      <c r="AI407" s="78"/>
      <c r="AJ407" s="73"/>
    </row>
    <row r="408" spans="1:36" ht="15" x14ac:dyDescent="0.25">
      <c r="A408" s="9" t="s">
        <v>550</v>
      </c>
      <c r="B408" s="62" t="s">
        <v>74</v>
      </c>
      <c r="C408" s="62" t="s">
        <v>153</v>
      </c>
      <c r="D408" s="62"/>
      <c r="E408" s="63">
        <v>84</v>
      </c>
      <c r="F408" s="62">
        <v>12.5</v>
      </c>
      <c r="G408" s="64"/>
      <c r="H408" s="62">
        <v>18.399999999999999</v>
      </c>
      <c r="I408" s="64"/>
      <c r="J408" s="62">
        <v>30.9</v>
      </c>
      <c r="K408" s="64"/>
      <c r="L408" s="62">
        <v>3</v>
      </c>
      <c r="M408" s="64"/>
      <c r="N408" s="62">
        <v>100.9</v>
      </c>
      <c r="O408" s="64"/>
      <c r="P408" s="62">
        <v>27.1</v>
      </c>
      <c r="Q408" s="64"/>
      <c r="R408" s="62">
        <v>62.5</v>
      </c>
      <c r="S408" s="64"/>
      <c r="T408" s="62">
        <v>28</v>
      </c>
      <c r="U408" s="64"/>
      <c r="V408" s="97">
        <v>0.1238850346878097</v>
      </c>
      <c r="W408" s="62">
        <v>16.25</v>
      </c>
      <c r="X408" s="74"/>
      <c r="Y408" s="75"/>
      <c r="Z408" s="75"/>
      <c r="AA408" s="75"/>
      <c r="AB408" s="75"/>
      <c r="AC408" s="75"/>
      <c r="AD408" s="75"/>
      <c r="AE408" s="75"/>
      <c r="AF408" s="75"/>
      <c r="AG408" s="76"/>
      <c r="AH408" s="77"/>
      <c r="AI408" s="78"/>
      <c r="AJ408" s="73"/>
    </row>
    <row r="409" spans="1:36" ht="15" x14ac:dyDescent="0.25">
      <c r="A409" s="9" t="s">
        <v>581</v>
      </c>
      <c r="B409" s="62" t="s">
        <v>93</v>
      </c>
      <c r="C409" s="62" t="s">
        <v>153</v>
      </c>
      <c r="D409" s="62"/>
      <c r="E409" s="63">
        <v>84</v>
      </c>
      <c r="F409" s="64">
        <v>7.4</v>
      </c>
      <c r="G409" s="64"/>
      <c r="H409" s="64">
        <v>17.2</v>
      </c>
      <c r="I409" s="64"/>
      <c r="J409" s="64">
        <v>24.6</v>
      </c>
      <c r="K409" s="64"/>
      <c r="L409" s="64">
        <v>0</v>
      </c>
      <c r="M409" s="64"/>
      <c r="N409" s="64">
        <v>86.4</v>
      </c>
      <c r="O409" s="64"/>
      <c r="P409" s="64">
        <v>134.69999999999999</v>
      </c>
      <c r="Q409" s="64"/>
      <c r="R409" s="64">
        <v>73.8</v>
      </c>
      <c r="S409" s="64"/>
      <c r="T409" s="64">
        <v>42.6</v>
      </c>
      <c r="U409" s="64"/>
      <c r="V409" s="97">
        <v>8.564814814814814E-2</v>
      </c>
      <c r="W409" s="66">
        <v>14.8</v>
      </c>
      <c r="X409" s="74"/>
      <c r="Y409" s="75"/>
      <c r="Z409" s="75"/>
      <c r="AA409" s="75"/>
      <c r="AB409" s="75"/>
      <c r="AC409" s="75"/>
      <c r="AD409" s="75"/>
      <c r="AE409" s="75"/>
      <c r="AF409" s="75"/>
      <c r="AG409" s="76"/>
      <c r="AH409" s="77"/>
      <c r="AI409" s="78"/>
      <c r="AJ409" s="73"/>
    </row>
    <row r="410" spans="1:36" ht="15" x14ac:dyDescent="0.25">
      <c r="A410" s="9" t="s">
        <v>556</v>
      </c>
      <c r="B410" s="62" t="s">
        <v>77</v>
      </c>
      <c r="C410" s="62" t="s">
        <v>183</v>
      </c>
      <c r="D410" s="62"/>
      <c r="E410" s="63">
        <v>84</v>
      </c>
      <c r="F410" s="62">
        <v>13.2</v>
      </c>
      <c r="G410" s="64"/>
      <c r="H410" s="62">
        <v>18.549999999999997</v>
      </c>
      <c r="I410" s="64"/>
      <c r="J410" s="62">
        <v>31.75</v>
      </c>
      <c r="K410" s="64"/>
      <c r="L410" s="62">
        <v>6.6</v>
      </c>
      <c r="M410" s="64"/>
      <c r="N410" s="62">
        <v>120.25</v>
      </c>
      <c r="O410" s="64"/>
      <c r="P410" s="62">
        <v>14.45</v>
      </c>
      <c r="Q410" s="64"/>
      <c r="R410" s="62">
        <v>38.299999999999997</v>
      </c>
      <c r="S410" s="64"/>
      <c r="T410" s="62">
        <v>36.9</v>
      </c>
      <c r="U410" s="64"/>
      <c r="V410" s="97">
        <v>0.10977130977130976</v>
      </c>
      <c r="W410" s="62">
        <v>14.225</v>
      </c>
      <c r="X410" s="74"/>
      <c r="Y410" s="75"/>
      <c r="Z410" s="75"/>
      <c r="AA410" s="75"/>
      <c r="AB410" s="75"/>
      <c r="AC410" s="75"/>
      <c r="AD410" s="75"/>
      <c r="AE410" s="75"/>
      <c r="AF410" s="75"/>
      <c r="AG410" s="76"/>
      <c r="AH410" s="77"/>
      <c r="AI410" s="78"/>
      <c r="AJ410" s="73"/>
    </row>
    <row r="411" spans="1:36" ht="15" x14ac:dyDescent="0.25">
      <c r="A411" s="9" t="s">
        <v>557</v>
      </c>
      <c r="B411" s="62" t="s">
        <v>30</v>
      </c>
      <c r="C411" s="62" t="s">
        <v>183</v>
      </c>
      <c r="D411" s="62"/>
      <c r="E411" s="63">
        <v>84</v>
      </c>
      <c r="F411" s="62">
        <v>12.8</v>
      </c>
      <c r="G411" s="64"/>
      <c r="H411" s="62">
        <v>18</v>
      </c>
      <c r="I411" s="64"/>
      <c r="J411" s="62">
        <v>30.8</v>
      </c>
      <c r="K411" s="64"/>
      <c r="L411" s="62">
        <v>1.3</v>
      </c>
      <c r="M411" s="64"/>
      <c r="N411" s="62">
        <v>81.599999999999994</v>
      </c>
      <c r="O411" s="64"/>
      <c r="P411" s="62">
        <v>46.6</v>
      </c>
      <c r="Q411" s="64"/>
      <c r="R411" s="62">
        <v>44.1</v>
      </c>
      <c r="S411" s="64"/>
      <c r="T411" s="62">
        <v>18.2</v>
      </c>
      <c r="U411" s="64"/>
      <c r="V411" s="97">
        <v>0.15686274509803924</v>
      </c>
      <c r="W411" s="62">
        <v>14.5</v>
      </c>
      <c r="X411" s="74"/>
      <c r="Y411" s="75"/>
      <c r="Z411" s="75"/>
      <c r="AA411" s="75"/>
      <c r="AB411" s="75"/>
      <c r="AC411" s="75"/>
      <c r="AD411" s="75"/>
      <c r="AE411" s="75"/>
      <c r="AF411" s="75"/>
      <c r="AG411" s="76"/>
      <c r="AH411" s="77"/>
      <c r="AI411" s="78"/>
      <c r="AJ411" s="73"/>
    </row>
    <row r="412" spans="1:36" ht="15" x14ac:dyDescent="0.25">
      <c r="A412" s="9" t="s">
        <v>586</v>
      </c>
      <c r="B412" s="62" t="s">
        <v>56</v>
      </c>
      <c r="C412" s="62" t="s">
        <v>153</v>
      </c>
      <c r="D412" s="62"/>
      <c r="E412" s="63">
        <v>84</v>
      </c>
      <c r="F412" s="64">
        <v>7.7</v>
      </c>
      <c r="G412" s="64"/>
      <c r="H412" s="64">
        <v>15.6</v>
      </c>
      <c r="I412" s="64"/>
      <c r="J412" s="64">
        <v>23.3</v>
      </c>
      <c r="K412" s="64"/>
      <c r="L412" s="64">
        <v>0</v>
      </c>
      <c r="M412" s="64"/>
      <c r="N412" s="64">
        <v>91.3</v>
      </c>
      <c r="O412" s="64"/>
      <c r="P412" s="64">
        <v>70.599999999999994</v>
      </c>
      <c r="Q412" s="64"/>
      <c r="R412" s="64">
        <v>48.6</v>
      </c>
      <c r="S412" s="64"/>
      <c r="T412" s="64">
        <v>22.9</v>
      </c>
      <c r="U412" s="64"/>
      <c r="V412" s="97">
        <v>8.4337349397590369E-2</v>
      </c>
      <c r="W412" s="66">
        <v>12.95</v>
      </c>
      <c r="X412" s="74"/>
      <c r="Y412" s="75"/>
      <c r="Z412" s="75"/>
      <c r="AA412" s="75"/>
      <c r="AB412" s="75"/>
      <c r="AC412" s="75"/>
      <c r="AD412" s="75"/>
      <c r="AE412" s="75"/>
      <c r="AF412" s="75"/>
      <c r="AG412" s="76"/>
      <c r="AH412" s="77"/>
      <c r="AI412" s="78"/>
      <c r="AJ412" s="73"/>
    </row>
    <row r="413" spans="1:36" ht="15" x14ac:dyDescent="0.25">
      <c r="B413" s="62"/>
      <c r="C413" s="62"/>
      <c r="D413" s="62"/>
      <c r="E413" s="63"/>
      <c r="F413" s="64"/>
      <c r="G413" s="64"/>
      <c r="H413" s="64"/>
      <c r="I413" s="64"/>
      <c r="J413" s="64"/>
      <c r="K413" s="64"/>
      <c r="L413" s="64"/>
      <c r="M413" s="64"/>
      <c r="N413" s="64"/>
      <c r="O413" s="64"/>
      <c r="P413" s="64"/>
      <c r="Q413" s="64"/>
      <c r="R413" s="64"/>
      <c r="S413" s="64"/>
      <c r="T413" s="64"/>
      <c r="U413" s="64"/>
      <c r="V413" s="65"/>
      <c r="W413" s="66"/>
      <c r="X413" s="74"/>
      <c r="Y413" s="75"/>
      <c r="Z413" s="75"/>
      <c r="AA413" s="75"/>
      <c r="AB413" s="75"/>
      <c r="AC413" s="75"/>
      <c r="AD413" s="75"/>
      <c r="AE413" s="75"/>
      <c r="AF413" s="75"/>
      <c r="AG413" s="76"/>
      <c r="AH413" s="77"/>
      <c r="AI413" s="78"/>
      <c r="AJ413" s="73"/>
    </row>
    <row r="414" spans="1:36" ht="15" x14ac:dyDescent="0.25">
      <c r="B414" s="62"/>
      <c r="C414" s="62"/>
      <c r="D414" s="62"/>
      <c r="E414" s="63"/>
      <c r="F414" s="64"/>
      <c r="G414" s="64"/>
      <c r="H414" s="64"/>
      <c r="I414" s="64"/>
      <c r="J414" s="64"/>
      <c r="K414" s="64"/>
      <c r="L414" s="64"/>
      <c r="M414" s="64"/>
      <c r="N414" s="64"/>
      <c r="O414" s="64"/>
      <c r="P414" s="64"/>
      <c r="Q414" s="64"/>
      <c r="R414" s="64"/>
      <c r="S414" s="64"/>
      <c r="T414" s="64"/>
      <c r="U414" s="64"/>
      <c r="V414" s="65"/>
      <c r="W414" s="66"/>
      <c r="X414" s="74"/>
      <c r="Y414" s="75"/>
      <c r="Z414" s="75"/>
      <c r="AA414" s="75"/>
      <c r="AB414" s="75"/>
      <c r="AC414" s="75"/>
      <c r="AD414" s="75"/>
      <c r="AE414" s="75"/>
      <c r="AF414" s="75"/>
      <c r="AG414" s="76"/>
      <c r="AH414" s="77"/>
      <c r="AI414" s="78"/>
      <c r="AJ414" s="73"/>
    </row>
    <row r="415" spans="1:36" ht="15" x14ac:dyDescent="0.25">
      <c r="B415" s="62"/>
      <c r="C415" s="62"/>
      <c r="D415" s="62"/>
      <c r="E415" s="63"/>
      <c r="F415" s="64"/>
      <c r="G415" s="64"/>
      <c r="H415" s="64"/>
      <c r="I415" s="64"/>
      <c r="J415" s="64"/>
      <c r="K415" s="64"/>
      <c r="L415" s="64"/>
      <c r="M415" s="64"/>
      <c r="N415" s="64"/>
      <c r="O415" s="64"/>
      <c r="P415" s="64"/>
      <c r="Q415" s="64"/>
      <c r="R415" s="64"/>
      <c r="S415" s="64"/>
      <c r="T415" s="64"/>
      <c r="U415" s="64"/>
      <c r="V415" s="65"/>
      <c r="W415" s="66"/>
      <c r="X415" s="74"/>
      <c r="Y415" s="75"/>
      <c r="Z415" s="75"/>
      <c r="AA415" s="75"/>
      <c r="AB415" s="75"/>
      <c r="AC415" s="75"/>
      <c r="AD415" s="75"/>
      <c r="AE415" s="75"/>
      <c r="AF415" s="75"/>
      <c r="AG415" s="76"/>
      <c r="AH415" s="77"/>
      <c r="AI415" s="78"/>
      <c r="AJ415" s="73"/>
    </row>
    <row r="416" spans="1:36" ht="15" x14ac:dyDescent="0.25">
      <c r="B416" s="62"/>
      <c r="C416" s="62"/>
      <c r="D416" s="62"/>
      <c r="E416" s="63"/>
      <c r="F416" s="64"/>
      <c r="G416" s="64"/>
      <c r="H416" s="64"/>
      <c r="I416" s="64"/>
      <c r="J416" s="64"/>
      <c r="K416" s="64"/>
      <c r="L416" s="64"/>
      <c r="M416" s="64"/>
      <c r="N416" s="64"/>
      <c r="O416" s="64"/>
      <c r="P416" s="64"/>
      <c r="Q416" s="64"/>
      <c r="R416" s="64"/>
      <c r="S416" s="64"/>
      <c r="T416" s="64"/>
      <c r="U416" s="64"/>
      <c r="V416" s="65"/>
      <c r="W416" s="66"/>
      <c r="X416" s="74"/>
      <c r="Y416" s="75"/>
      <c r="Z416" s="75"/>
      <c r="AA416" s="75"/>
      <c r="AB416" s="75"/>
      <c r="AC416" s="75"/>
      <c r="AD416" s="75"/>
      <c r="AE416" s="75"/>
      <c r="AF416" s="75"/>
      <c r="AG416" s="76"/>
      <c r="AH416" s="77"/>
      <c r="AI416" s="78"/>
      <c r="AJ416" s="73"/>
    </row>
    <row r="417" spans="2:36" ht="15" x14ac:dyDescent="0.25">
      <c r="B417" s="62"/>
      <c r="C417" s="62"/>
      <c r="D417" s="62"/>
      <c r="E417" s="63"/>
      <c r="F417" s="64"/>
      <c r="G417" s="64"/>
      <c r="H417" s="64"/>
      <c r="I417" s="64"/>
      <c r="J417" s="64"/>
      <c r="K417" s="64"/>
      <c r="L417" s="64"/>
      <c r="M417" s="64"/>
      <c r="N417" s="64"/>
      <c r="O417" s="64"/>
      <c r="P417" s="64"/>
      <c r="Q417" s="64"/>
      <c r="R417" s="64"/>
      <c r="S417" s="64"/>
      <c r="T417" s="64"/>
      <c r="U417" s="64"/>
      <c r="V417" s="65"/>
      <c r="W417" s="66"/>
      <c r="X417" s="74"/>
      <c r="Y417" s="75"/>
      <c r="Z417" s="75"/>
      <c r="AA417" s="75"/>
      <c r="AB417" s="75"/>
      <c r="AC417" s="75"/>
      <c r="AD417" s="75"/>
      <c r="AE417" s="75"/>
      <c r="AF417" s="75"/>
      <c r="AG417" s="76"/>
      <c r="AH417" s="77"/>
      <c r="AI417" s="78"/>
      <c r="AJ417" s="73"/>
    </row>
    <row r="418" spans="2:36" ht="15" x14ac:dyDescent="0.25">
      <c r="B418" s="62"/>
      <c r="C418" s="62"/>
      <c r="D418" s="62"/>
      <c r="E418" s="63"/>
      <c r="F418" s="64"/>
      <c r="G418" s="64"/>
      <c r="H418" s="64"/>
      <c r="I418" s="64"/>
      <c r="J418" s="64"/>
      <c r="K418" s="64"/>
      <c r="L418" s="64"/>
      <c r="M418" s="64"/>
      <c r="N418" s="64"/>
      <c r="O418" s="64"/>
      <c r="P418" s="64"/>
      <c r="Q418" s="64"/>
      <c r="R418" s="64"/>
      <c r="S418" s="64"/>
      <c r="T418" s="64"/>
      <c r="U418" s="64"/>
      <c r="V418" s="65"/>
      <c r="W418" s="66"/>
      <c r="X418" s="74"/>
      <c r="Y418" s="75"/>
      <c r="Z418" s="75"/>
      <c r="AA418" s="75"/>
      <c r="AB418" s="75"/>
      <c r="AC418" s="75"/>
      <c r="AD418" s="75"/>
      <c r="AE418" s="75"/>
      <c r="AF418" s="75"/>
      <c r="AG418" s="76"/>
      <c r="AH418" s="77"/>
      <c r="AI418" s="78"/>
      <c r="AJ418" s="73"/>
    </row>
    <row r="419" spans="2:36" ht="15" x14ac:dyDescent="0.25">
      <c r="B419" s="62"/>
      <c r="C419" s="62"/>
      <c r="D419" s="62"/>
      <c r="E419" s="63"/>
      <c r="F419" s="64"/>
      <c r="G419" s="64"/>
      <c r="H419" s="64"/>
      <c r="I419" s="64"/>
      <c r="J419" s="64"/>
      <c r="K419" s="64"/>
      <c r="L419" s="64"/>
      <c r="M419" s="64"/>
      <c r="N419" s="64"/>
      <c r="O419" s="64"/>
      <c r="P419" s="64"/>
      <c r="Q419" s="64"/>
      <c r="R419" s="64"/>
      <c r="S419" s="64"/>
      <c r="T419" s="64"/>
      <c r="U419" s="64"/>
      <c r="V419" s="65"/>
      <c r="W419" s="66"/>
      <c r="X419" s="74"/>
      <c r="Y419" s="75"/>
      <c r="Z419" s="75"/>
      <c r="AA419" s="75"/>
      <c r="AB419" s="75"/>
      <c r="AC419" s="75"/>
      <c r="AD419" s="75"/>
      <c r="AE419" s="75"/>
      <c r="AF419" s="75"/>
      <c r="AG419" s="76"/>
      <c r="AH419" s="77"/>
      <c r="AI419" s="78"/>
      <c r="AJ419" s="73"/>
    </row>
    <row r="420" spans="2:36" ht="15" x14ac:dyDescent="0.25">
      <c r="B420" s="62"/>
      <c r="C420" s="62"/>
      <c r="D420" s="62"/>
      <c r="E420" s="63"/>
      <c r="F420" s="64"/>
      <c r="G420" s="64"/>
      <c r="H420" s="64"/>
      <c r="I420" s="64"/>
      <c r="J420" s="64"/>
      <c r="K420" s="64"/>
      <c r="L420" s="64"/>
      <c r="M420" s="64"/>
      <c r="N420" s="64"/>
      <c r="O420" s="64"/>
      <c r="P420" s="64"/>
      <c r="Q420" s="64"/>
      <c r="R420" s="64"/>
      <c r="S420" s="64"/>
      <c r="T420" s="64"/>
      <c r="U420" s="64"/>
      <c r="V420" s="97"/>
      <c r="W420" s="66"/>
      <c r="X420" s="74"/>
      <c r="Y420" s="75"/>
      <c r="Z420" s="75"/>
      <c r="AA420" s="75"/>
      <c r="AB420" s="75"/>
      <c r="AC420" s="75"/>
      <c r="AD420" s="75"/>
      <c r="AE420" s="75"/>
      <c r="AF420" s="75"/>
      <c r="AG420" s="76"/>
      <c r="AH420" s="77"/>
      <c r="AI420" s="78"/>
      <c r="AJ420" s="73"/>
    </row>
    <row r="421" spans="2:36" ht="15" x14ac:dyDescent="0.25">
      <c r="B421" s="62"/>
      <c r="C421" s="62"/>
      <c r="D421" s="62"/>
      <c r="E421" s="63"/>
      <c r="F421" s="64"/>
      <c r="G421" s="64"/>
      <c r="H421" s="64"/>
      <c r="I421" s="64"/>
      <c r="J421" s="64"/>
      <c r="K421" s="64"/>
      <c r="L421" s="64"/>
      <c r="M421" s="64"/>
      <c r="N421" s="64"/>
      <c r="O421" s="64"/>
      <c r="P421" s="64"/>
      <c r="Q421" s="64"/>
      <c r="R421" s="64"/>
      <c r="S421" s="64"/>
      <c r="T421" s="64"/>
      <c r="U421" s="64"/>
      <c r="V421" s="65"/>
      <c r="W421" s="66"/>
      <c r="X421" s="74"/>
      <c r="Y421" s="75"/>
      <c r="Z421" s="75"/>
      <c r="AA421" s="75"/>
      <c r="AB421" s="75"/>
      <c r="AC421" s="75"/>
      <c r="AD421" s="75"/>
      <c r="AE421" s="75"/>
      <c r="AF421" s="75"/>
      <c r="AG421" s="76"/>
      <c r="AH421" s="77"/>
      <c r="AI421" s="78"/>
      <c r="AJ421" s="73"/>
    </row>
    <row r="422" spans="2:36" ht="15" x14ac:dyDescent="0.25">
      <c r="B422" s="62"/>
      <c r="C422" s="62"/>
      <c r="D422" s="62"/>
      <c r="E422" s="63"/>
      <c r="F422" s="64"/>
      <c r="G422" s="64"/>
      <c r="H422" s="64"/>
      <c r="I422" s="64"/>
      <c r="J422" s="64"/>
      <c r="K422" s="64"/>
      <c r="L422" s="64"/>
      <c r="M422" s="64"/>
      <c r="N422" s="64"/>
      <c r="O422" s="64"/>
      <c r="P422" s="64"/>
      <c r="Q422" s="64"/>
      <c r="R422" s="64"/>
      <c r="S422" s="64"/>
      <c r="T422" s="64"/>
      <c r="U422" s="64"/>
      <c r="V422" s="65"/>
      <c r="W422" s="66"/>
      <c r="X422" s="74"/>
      <c r="Y422" s="75"/>
      <c r="Z422" s="75"/>
      <c r="AA422" s="75"/>
      <c r="AB422" s="75"/>
      <c r="AC422" s="75"/>
      <c r="AD422" s="75"/>
      <c r="AE422" s="75"/>
      <c r="AF422" s="75"/>
      <c r="AG422" s="76"/>
      <c r="AH422" s="77"/>
      <c r="AI422" s="78"/>
      <c r="AJ422" s="73"/>
    </row>
    <row r="423" spans="2:36" ht="15" x14ac:dyDescent="0.25">
      <c r="B423" s="62"/>
      <c r="C423" s="62"/>
      <c r="D423" s="62"/>
      <c r="E423" s="63"/>
      <c r="F423" s="64"/>
      <c r="G423" s="64"/>
      <c r="H423" s="64"/>
      <c r="I423" s="64"/>
      <c r="J423" s="64"/>
      <c r="K423" s="64"/>
      <c r="L423" s="64"/>
      <c r="M423" s="64"/>
      <c r="N423" s="64"/>
      <c r="O423" s="64"/>
      <c r="P423" s="64"/>
      <c r="Q423" s="64"/>
      <c r="R423" s="64"/>
      <c r="S423" s="64"/>
      <c r="T423" s="64"/>
      <c r="U423" s="64"/>
      <c r="V423" s="65"/>
      <c r="W423" s="66"/>
      <c r="X423" s="74"/>
      <c r="Y423" s="75"/>
      <c r="Z423" s="75"/>
      <c r="AA423" s="75"/>
      <c r="AB423" s="75"/>
      <c r="AC423" s="75"/>
      <c r="AD423" s="75"/>
      <c r="AE423" s="75"/>
      <c r="AF423" s="75"/>
      <c r="AG423" s="76"/>
      <c r="AH423" s="77"/>
      <c r="AI423" s="78"/>
      <c r="AJ423" s="73"/>
    </row>
    <row r="424" spans="2:36" ht="15" x14ac:dyDescent="0.25">
      <c r="B424" s="62"/>
      <c r="C424" s="62"/>
      <c r="D424" s="62"/>
      <c r="E424" s="63"/>
      <c r="F424" s="64"/>
      <c r="G424" s="64"/>
      <c r="H424" s="64"/>
      <c r="I424" s="64"/>
      <c r="J424" s="64"/>
      <c r="K424" s="64"/>
      <c r="L424" s="64"/>
      <c r="M424" s="64"/>
      <c r="N424" s="64"/>
      <c r="O424" s="64"/>
      <c r="P424" s="64"/>
      <c r="Q424" s="64"/>
      <c r="R424" s="64"/>
      <c r="S424" s="64"/>
      <c r="T424" s="64"/>
      <c r="U424" s="64"/>
      <c r="V424" s="65"/>
      <c r="W424" s="66"/>
      <c r="X424" s="74"/>
      <c r="Y424" s="75"/>
      <c r="Z424" s="75"/>
      <c r="AA424" s="75"/>
      <c r="AB424" s="75"/>
      <c r="AC424" s="75"/>
      <c r="AD424" s="75"/>
      <c r="AE424" s="75"/>
      <c r="AF424" s="75"/>
      <c r="AG424" s="76"/>
      <c r="AH424" s="77"/>
      <c r="AI424" s="78"/>
      <c r="AJ424" s="73"/>
    </row>
    <row r="425" spans="2:36" ht="15" x14ac:dyDescent="0.25">
      <c r="B425" s="62"/>
      <c r="C425" s="62"/>
      <c r="D425" s="62"/>
      <c r="E425" s="63"/>
      <c r="F425" s="64"/>
      <c r="G425" s="64"/>
      <c r="H425" s="64"/>
      <c r="I425" s="64"/>
      <c r="J425" s="64"/>
      <c r="K425" s="64"/>
      <c r="L425" s="64"/>
      <c r="M425" s="64"/>
      <c r="N425" s="64"/>
      <c r="O425" s="64"/>
      <c r="P425" s="64"/>
      <c r="Q425" s="64"/>
      <c r="R425" s="64"/>
      <c r="S425" s="64"/>
      <c r="T425" s="64"/>
      <c r="U425" s="64"/>
      <c r="V425" s="65"/>
      <c r="W425" s="66"/>
      <c r="X425" s="74"/>
      <c r="Y425" s="75"/>
      <c r="Z425" s="75"/>
      <c r="AA425" s="75"/>
      <c r="AB425" s="75"/>
      <c r="AC425" s="75"/>
      <c r="AD425" s="75"/>
      <c r="AE425" s="75"/>
      <c r="AF425" s="75"/>
      <c r="AG425" s="76"/>
      <c r="AH425" s="77"/>
      <c r="AI425" s="78"/>
      <c r="AJ425" s="73"/>
    </row>
    <row r="426" spans="2:36" ht="15" x14ac:dyDescent="0.25">
      <c r="B426" s="62"/>
      <c r="C426" s="62"/>
      <c r="D426" s="62"/>
      <c r="E426" s="63"/>
      <c r="F426" s="64"/>
      <c r="G426" s="64"/>
      <c r="H426" s="64"/>
      <c r="I426" s="64"/>
      <c r="J426" s="64"/>
      <c r="K426" s="64"/>
      <c r="L426" s="64"/>
      <c r="M426" s="64"/>
      <c r="N426" s="64"/>
      <c r="O426" s="64"/>
      <c r="P426" s="64"/>
      <c r="Q426" s="64"/>
      <c r="R426" s="64"/>
      <c r="S426" s="64"/>
      <c r="T426" s="64"/>
      <c r="U426" s="64"/>
      <c r="V426" s="65"/>
      <c r="W426" s="66"/>
      <c r="X426" s="74"/>
      <c r="Y426" s="75"/>
      <c r="Z426" s="75"/>
      <c r="AA426" s="75"/>
      <c r="AB426" s="75"/>
      <c r="AC426" s="75"/>
      <c r="AD426" s="75"/>
      <c r="AE426" s="75"/>
      <c r="AF426" s="75"/>
      <c r="AG426" s="76"/>
      <c r="AH426" s="77"/>
      <c r="AI426" s="78"/>
      <c r="AJ426" s="73"/>
    </row>
    <row r="427" spans="2:36" ht="15" x14ac:dyDescent="0.25">
      <c r="B427" s="62"/>
      <c r="C427" s="62"/>
      <c r="D427" s="62"/>
      <c r="E427" s="63"/>
      <c r="F427" s="64"/>
      <c r="G427" s="64"/>
      <c r="H427" s="64"/>
      <c r="I427" s="64"/>
      <c r="J427" s="64"/>
      <c r="K427" s="64"/>
      <c r="L427" s="64"/>
      <c r="M427" s="64"/>
      <c r="N427" s="64"/>
      <c r="O427" s="64"/>
      <c r="P427" s="64"/>
      <c r="Q427" s="64"/>
      <c r="R427" s="64"/>
      <c r="S427" s="64"/>
      <c r="T427" s="64"/>
      <c r="U427" s="64"/>
      <c r="V427" s="65"/>
      <c r="W427" s="66"/>
      <c r="X427" s="74"/>
      <c r="Y427" s="75"/>
      <c r="Z427" s="75"/>
      <c r="AA427" s="75"/>
      <c r="AB427" s="75"/>
      <c r="AC427" s="75"/>
      <c r="AD427" s="75"/>
      <c r="AE427" s="75"/>
      <c r="AF427" s="75"/>
      <c r="AG427" s="76"/>
      <c r="AH427" s="77"/>
      <c r="AI427" s="78"/>
      <c r="AJ427" s="73"/>
    </row>
    <row r="428" spans="2:36" ht="15" x14ac:dyDescent="0.25">
      <c r="B428" s="62"/>
      <c r="C428" s="62"/>
      <c r="D428" s="62"/>
      <c r="E428" s="63"/>
      <c r="F428" s="64"/>
      <c r="G428" s="64"/>
      <c r="H428" s="64"/>
      <c r="I428" s="64"/>
      <c r="J428" s="64"/>
      <c r="K428" s="64"/>
      <c r="L428" s="64"/>
      <c r="M428" s="64"/>
      <c r="N428" s="64"/>
      <c r="O428" s="64"/>
      <c r="P428" s="64"/>
      <c r="Q428" s="64"/>
      <c r="R428" s="64"/>
      <c r="S428" s="64"/>
      <c r="T428" s="64"/>
      <c r="U428" s="64"/>
      <c r="V428" s="97"/>
      <c r="W428" s="66"/>
      <c r="X428" s="74"/>
      <c r="Y428" s="75"/>
      <c r="Z428" s="75"/>
      <c r="AA428" s="75"/>
      <c r="AB428" s="75"/>
      <c r="AC428" s="75"/>
      <c r="AD428" s="75"/>
      <c r="AE428" s="75"/>
      <c r="AF428" s="75"/>
      <c r="AG428" s="76"/>
      <c r="AH428" s="77"/>
      <c r="AI428" s="78"/>
      <c r="AJ428" s="73"/>
    </row>
    <row r="429" spans="2:36" ht="15" x14ac:dyDescent="0.25">
      <c r="B429" s="62"/>
      <c r="C429" s="62"/>
      <c r="D429" s="62"/>
      <c r="E429" s="63"/>
      <c r="F429" s="64"/>
      <c r="G429" s="64"/>
      <c r="H429" s="64"/>
      <c r="I429" s="64"/>
      <c r="J429" s="64"/>
      <c r="K429" s="64"/>
      <c r="L429" s="64"/>
      <c r="M429" s="64"/>
      <c r="N429" s="64"/>
      <c r="O429" s="64"/>
      <c r="P429" s="64"/>
      <c r="Q429" s="64"/>
      <c r="R429" s="64"/>
      <c r="S429" s="64"/>
      <c r="T429" s="64"/>
      <c r="U429" s="64"/>
      <c r="V429" s="65"/>
      <c r="W429" s="66"/>
      <c r="X429" s="74"/>
      <c r="Y429" s="75"/>
      <c r="Z429" s="75"/>
      <c r="AA429" s="75"/>
      <c r="AB429" s="75"/>
      <c r="AC429" s="75"/>
      <c r="AD429" s="75"/>
      <c r="AE429" s="75"/>
      <c r="AF429" s="75"/>
      <c r="AG429" s="76"/>
      <c r="AH429" s="77"/>
      <c r="AI429" s="78"/>
      <c r="AJ429" s="73"/>
    </row>
    <row r="430" spans="2:36" ht="15" x14ac:dyDescent="0.25">
      <c r="B430" s="62"/>
      <c r="C430" s="62"/>
      <c r="D430" s="62"/>
      <c r="E430" s="63"/>
      <c r="F430" s="64"/>
      <c r="G430" s="64"/>
      <c r="H430" s="64"/>
      <c r="I430" s="64"/>
      <c r="J430" s="64"/>
      <c r="K430" s="64"/>
      <c r="L430" s="64"/>
      <c r="M430" s="64"/>
      <c r="N430" s="64"/>
      <c r="O430" s="64"/>
      <c r="P430" s="64"/>
      <c r="Q430" s="64"/>
      <c r="R430" s="64"/>
      <c r="S430" s="64"/>
      <c r="T430" s="64"/>
      <c r="U430" s="64"/>
      <c r="V430" s="65"/>
      <c r="W430" s="66"/>
      <c r="X430" s="74"/>
      <c r="Y430" s="75"/>
      <c r="Z430" s="75"/>
      <c r="AA430" s="75"/>
      <c r="AB430" s="75"/>
      <c r="AC430" s="75"/>
      <c r="AD430" s="75"/>
      <c r="AE430" s="75"/>
      <c r="AF430" s="75"/>
      <c r="AG430" s="76"/>
      <c r="AH430" s="77"/>
      <c r="AI430" s="78"/>
      <c r="AJ430" s="73"/>
    </row>
    <row r="431" spans="2:36" ht="15" x14ac:dyDescent="0.25">
      <c r="B431" s="62"/>
      <c r="C431" s="62"/>
      <c r="D431" s="62"/>
      <c r="E431" s="63"/>
      <c r="F431" s="64"/>
      <c r="G431" s="64"/>
      <c r="H431" s="64"/>
      <c r="I431" s="64"/>
      <c r="J431" s="64"/>
      <c r="K431" s="64"/>
      <c r="L431" s="64"/>
      <c r="M431" s="64"/>
      <c r="N431" s="64"/>
      <c r="O431" s="64"/>
      <c r="P431" s="64"/>
      <c r="Q431" s="64"/>
      <c r="R431" s="64"/>
      <c r="S431" s="64"/>
      <c r="T431" s="64"/>
      <c r="U431" s="64"/>
      <c r="V431" s="97"/>
      <c r="W431" s="66"/>
      <c r="X431" s="74"/>
      <c r="Y431" s="75"/>
      <c r="Z431" s="75"/>
      <c r="AA431" s="75"/>
      <c r="AB431" s="75"/>
      <c r="AC431" s="75"/>
      <c r="AD431" s="75"/>
      <c r="AE431" s="75"/>
      <c r="AF431" s="75"/>
      <c r="AG431" s="76"/>
      <c r="AH431" s="77"/>
      <c r="AI431" s="78"/>
      <c r="AJ431" s="73"/>
    </row>
    <row r="432" spans="2:36" ht="15" x14ac:dyDescent="0.25">
      <c r="B432" s="62"/>
      <c r="C432" s="62"/>
      <c r="D432" s="62"/>
      <c r="E432" s="63"/>
      <c r="F432" s="64"/>
      <c r="G432" s="64"/>
      <c r="H432" s="64"/>
      <c r="I432" s="64"/>
      <c r="J432" s="64"/>
      <c r="K432" s="64"/>
      <c r="L432" s="64"/>
      <c r="M432" s="64"/>
      <c r="N432" s="64"/>
      <c r="O432" s="64"/>
      <c r="P432" s="64"/>
      <c r="Q432" s="64"/>
      <c r="R432" s="64"/>
      <c r="S432" s="64"/>
      <c r="T432" s="64"/>
      <c r="U432" s="64"/>
      <c r="V432" s="65"/>
      <c r="W432" s="66"/>
      <c r="X432" s="74"/>
      <c r="Y432" s="75"/>
      <c r="Z432" s="75"/>
      <c r="AA432" s="75"/>
      <c r="AB432" s="75"/>
      <c r="AC432" s="75"/>
      <c r="AD432" s="75"/>
      <c r="AE432" s="75"/>
      <c r="AF432" s="75"/>
      <c r="AG432" s="76"/>
      <c r="AH432" s="77"/>
      <c r="AI432" s="78"/>
      <c r="AJ432" s="73"/>
    </row>
    <row r="433" spans="2:36" ht="15" x14ac:dyDescent="0.25">
      <c r="B433" s="62"/>
      <c r="C433" s="62"/>
      <c r="D433" s="62"/>
      <c r="E433" s="63"/>
      <c r="F433" s="64"/>
      <c r="G433" s="64"/>
      <c r="H433" s="64"/>
      <c r="I433" s="64"/>
      <c r="J433" s="64"/>
      <c r="K433" s="64"/>
      <c r="L433" s="64"/>
      <c r="M433" s="64"/>
      <c r="N433" s="64"/>
      <c r="O433" s="64"/>
      <c r="P433" s="64"/>
      <c r="Q433" s="64"/>
      <c r="R433" s="64"/>
      <c r="S433" s="64"/>
      <c r="T433" s="64"/>
      <c r="U433" s="64"/>
      <c r="V433" s="97"/>
      <c r="W433" s="66"/>
      <c r="X433" s="74"/>
      <c r="Y433" s="75"/>
      <c r="Z433" s="75"/>
      <c r="AA433" s="75"/>
      <c r="AB433" s="75"/>
      <c r="AC433" s="75"/>
      <c r="AD433" s="75"/>
      <c r="AE433" s="75"/>
      <c r="AF433" s="75"/>
      <c r="AG433" s="76"/>
      <c r="AH433" s="77"/>
      <c r="AI433" s="78"/>
      <c r="AJ433" s="73"/>
    </row>
    <row r="434" spans="2:36" ht="15" x14ac:dyDescent="0.25">
      <c r="B434" s="62"/>
      <c r="C434" s="62"/>
      <c r="D434" s="62"/>
      <c r="E434" s="63"/>
      <c r="F434" s="64"/>
      <c r="G434" s="64"/>
      <c r="H434" s="64"/>
      <c r="I434" s="64"/>
      <c r="J434" s="64"/>
      <c r="K434" s="64"/>
      <c r="L434" s="64"/>
      <c r="M434" s="64"/>
      <c r="N434" s="64"/>
      <c r="O434" s="64"/>
      <c r="P434" s="64"/>
      <c r="Q434" s="64"/>
      <c r="R434" s="64"/>
      <c r="S434" s="64"/>
      <c r="T434" s="64"/>
      <c r="U434" s="64"/>
      <c r="V434" s="65"/>
      <c r="W434" s="66"/>
      <c r="X434" s="74"/>
      <c r="Y434" s="75"/>
      <c r="Z434" s="75"/>
      <c r="AA434" s="75"/>
      <c r="AB434" s="75"/>
      <c r="AC434" s="75"/>
      <c r="AD434" s="75"/>
      <c r="AE434" s="75"/>
      <c r="AF434" s="75"/>
      <c r="AG434" s="76"/>
      <c r="AH434" s="77"/>
      <c r="AI434" s="78"/>
      <c r="AJ434" s="73"/>
    </row>
    <row r="435" spans="2:36" ht="15" x14ac:dyDescent="0.25">
      <c r="B435" s="62"/>
      <c r="C435" s="62"/>
      <c r="D435" s="62"/>
      <c r="E435" s="63"/>
      <c r="F435" s="64"/>
      <c r="G435" s="64"/>
      <c r="H435" s="64"/>
      <c r="I435" s="64"/>
      <c r="J435" s="64"/>
      <c r="K435" s="64"/>
      <c r="L435" s="64"/>
      <c r="M435" s="64"/>
      <c r="N435" s="64"/>
      <c r="O435" s="64"/>
      <c r="P435" s="64"/>
      <c r="Q435" s="64"/>
      <c r="R435" s="64"/>
      <c r="S435" s="64"/>
      <c r="T435" s="64"/>
      <c r="U435" s="64"/>
      <c r="V435" s="65"/>
      <c r="W435" s="66"/>
      <c r="X435" s="74"/>
      <c r="Y435" s="75"/>
      <c r="Z435" s="75"/>
      <c r="AA435" s="75"/>
      <c r="AB435" s="75"/>
      <c r="AC435" s="75"/>
      <c r="AD435" s="75"/>
      <c r="AE435" s="75"/>
      <c r="AF435" s="75"/>
      <c r="AG435" s="76"/>
      <c r="AH435" s="77"/>
      <c r="AI435" s="78"/>
      <c r="AJ435" s="73"/>
    </row>
    <row r="436" spans="2:36" ht="15" x14ac:dyDescent="0.25">
      <c r="B436" s="62"/>
      <c r="C436" s="62"/>
      <c r="D436" s="62"/>
      <c r="E436" s="63"/>
      <c r="F436" s="64"/>
      <c r="G436" s="64"/>
      <c r="H436" s="64"/>
      <c r="I436" s="64"/>
      <c r="J436" s="64"/>
      <c r="K436" s="64"/>
      <c r="L436" s="64"/>
      <c r="M436" s="64"/>
      <c r="N436" s="64"/>
      <c r="O436" s="64"/>
      <c r="P436" s="64"/>
      <c r="Q436" s="64"/>
      <c r="R436" s="64"/>
      <c r="S436" s="64"/>
      <c r="T436" s="64"/>
      <c r="U436" s="64"/>
      <c r="V436" s="65"/>
      <c r="W436" s="66"/>
      <c r="X436" s="74"/>
      <c r="Y436" s="75"/>
      <c r="Z436" s="75"/>
      <c r="AA436" s="75"/>
      <c r="AB436" s="75"/>
      <c r="AC436" s="75"/>
      <c r="AD436" s="75"/>
      <c r="AE436" s="75"/>
      <c r="AF436" s="75"/>
      <c r="AG436" s="76"/>
      <c r="AH436" s="77"/>
      <c r="AI436" s="78"/>
      <c r="AJ436" s="73"/>
    </row>
    <row r="437" spans="2:36" ht="15" x14ac:dyDescent="0.25">
      <c r="B437" s="62"/>
      <c r="C437" s="62"/>
      <c r="D437" s="62"/>
      <c r="E437" s="63"/>
      <c r="F437" s="64"/>
      <c r="G437" s="64"/>
      <c r="H437" s="64"/>
      <c r="I437" s="64"/>
      <c r="J437" s="64"/>
      <c r="K437" s="64"/>
      <c r="L437" s="64"/>
      <c r="M437" s="64"/>
      <c r="N437" s="64"/>
      <c r="O437" s="64"/>
      <c r="P437" s="64"/>
      <c r="Q437" s="64"/>
      <c r="R437" s="64"/>
      <c r="S437" s="64"/>
      <c r="T437" s="64"/>
      <c r="U437" s="64"/>
      <c r="V437" s="97"/>
      <c r="W437" s="66"/>
      <c r="X437" s="74"/>
      <c r="Y437" s="75"/>
      <c r="Z437" s="75"/>
      <c r="AA437" s="75"/>
      <c r="AB437" s="75"/>
      <c r="AC437" s="75"/>
      <c r="AD437" s="75"/>
      <c r="AE437" s="75"/>
      <c r="AF437" s="75"/>
      <c r="AG437" s="76"/>
      <c r="AH437" s="77"/>
      <c r="AI437" s="78"/>
      <c r="AJ437" s="73"/>
    </row>
    <row r="438" spans="2:36" ht="15" x14ac:dyDescent="0.25">
      <c r="B438" s="62"/>
      <c r="C438" s="62"/>
      <c r="D438" s="62"/>
      <c r="E438" s="63"/>
      <c r="F438" s="64"/>
      <c r="G438" s="64"/>
      <c r="H438" s="64"/>
      <c r="I438" s="64"/>
      <c r="J438" s="64"/>
      <c r="K438" s="64"/>
      <c r="L438" s="64"/>
      <c r="M438" s="64"/>
      <c r="N438" s="64"/>
      <c r="O438" s="64"/>
      <c r="P438" s="64"/>
      <c r="Q438" s="64"/>
      <c r="R438" s="64"/>
      <c r="S438" s="64"/>
      <c r="T438" s="64"/>
      <c r="U438" s="64"/>
      <c r="V438" s="65"/>
      <c r="W438" s="66"/>
      <c r="X438" s="74"/>
      <c r="Y438" s="75"/>
      <c r="Z438" s="75"/>
      <c r="AA438" s="75"/>
      <c r="AB438" s="75"/>
      <c r="AC438" s="75"/>
      <c r="AD438" s="75"/>
      <c r="AE438" s="75"/>
      <c r="AF438" s="75"/>
      <c r="AG438" s="76"/>
      <c r="AH438" s="77"/>
      <c r="AI438" s="78"/>
      <c r="AJ438" s="73"/>
    </row>
    <row r="439" spans="2:36" ht="15" x14ac:dyDescent="0.25">
      <c r="B439" s="62"/>
      <c r="C439" s="62"/>
      <c r="D439" s="62"/>
      <c r="E439" s="63"/>
      <c r="F439" s="64"/>
      <c r="G439" s="64"/>
      <c r="H439" s="64"/>
      <c r="I439" s="64"/>
      <c r="J439" s="64"/>
      <c r="K439" s="64"/>
      <c r="L439" s="64"/>
      <c r="M439" s="64"/>
      <c r="N439" s="64"/>
      <c r="O439" s="64"/>
      <c r="P439" s="64"/>
      <c r="Q439" s="64"/>
      <c r="R439" s="64"/>
      <c r="S439" s="64"/>
      <c r="T439" s="64"/>
      <c r="U439" s="64"/>
      <c r="V439" s="65"/>
      <c r="W439" s="66"/>
      <c r="X439" s="85"/>
      <c r="Y439" s="85"/>
      <c r="Z439" s="85"/>
      <c r="AA439" s="85"/>
      <c r="AB439" s="85"/>
      <c r="AC439" s="85"/>
      <c r="AD439" s="85"/>
      <c r="AE439" s="85"/>
      <c r="AF439" s="85"/>
      <c r="AG439" s="85"/>
      <c r="AH439" s="85"/>
      <c r="AI439" s="85"/>
      <c r="AJ439" s="53"/>
    </row>
    <row r="440" spans="2:36" ht="15" x14ac:dyDescent="0.25">
      <c r="B440" s="62"/>
      <c r="C440" s="62"/>
      <c r="D440" s="62"/>
      <c r="E440" s="63"/>
      <c r="F440" s="64"/>
      <c r="G440" s="64"/>
      <c r="H440" s="64"/>
      <c r="I440" s="64"/>
      <c r="J440" s="64"/>
      <c r="K440" s="64"/>
      <c r="L440" s="64"/>
      <c r="M440" s="64"/>
      <c r="N440" s="64"/>
      <c r="O440" s="64"/>
      <c r="P440" s="64"/>
      <c r="Q440" s="64"/>
      <c r="R440" s="64"/>
      <c r="S440" s="64"/>
      <c r="T440" s="64"/>
      <c r="U440" s="64"/>
      <c r="V440" s="65"/>
      <c r="W440" s="66"/>
      <c r="X440" s="85"/>
      <c r="Y440" s="85"/>
      <c r="Z440" s="85"/>
      <c r="AA440" s="85"/>
      <c r="AB440" s="85"/>
      <c r="AC440" s="85"/>
      <c r="AD440" s="85"/>
      <c r="AE440" s="85"/>
      <c r="AF440" s="85"/>
      <c r="AG440" s="85"/>
      <c r="AH440" s="85"/>
      <c r="AI440" s="85"/>
      <c r="AJ440" s="53"/>
    </row>
    <row r="441" spans="2:36" ht="15" x14ac:dyDescent="0.25">
      <c r="B441" s="62"/>
      <c r="C441" s="62"/>
      <c r="D441" s="62"/>
      <c r="E441" s="63"/>
      <c r="F441" s="64"/>
      <c r="G441" s="64"/>
      <c r="H441" s="64"/>
      <c r="I441" s="64"/>
      <c r="J441" s="64"/>
      <c r="K441" s="64"/>
      <c r="L441" s="64"/>
      <c r="M441" s="64"/>
      <c r="N441" s="64"/>
      <c r="O441" s="64"/>
      <c r="P441" s="64"/>
      <c r="Q441" s="64"/>
      <c r="R441" s="64"/>
      <c r="S441" s="64"/>
      <c r="T441" s="64"/>
      <c r="U441" s="64"/>
      <c r="V441" s="65"/>
      <c r="W441" s="66"/>
      <c r="X441" s="85"/>
      <c r="Y441" s="85"/>
      <c r="Z441" s="85"/>
      <c r="AA441" s="85"/>
      <c r="AB441" s="85"/>
      <c r="AC441" s="85"/>
      <c r="AD441" s="85"/>
      <c r="AE441" s="85"/>
      <c r="AF441" s="85"/>
      <c r="AG441" s="85"/>
      <c r="AH441" s="85"/>
      <c r="AI441" s="85"/>
      <c r="AJ441" s="53"/>
    </row>
    <row r="442" spans="2:36" ht="15" x14ac:dyDescent="0.25">
      <c r="B442" s="62"/>
      <c r="C442" s="62"/>
      <c r="D442" s="62"/>
      <c r="E442" s="63"/>
      <c r="F442" s="64"/>
      <c r="G442" s="64"/>
      <c r="H442" s="64"/>
      <c r="I442" s="64"/>
      <c r="J442" s="64"/>
      <c r="K442" s="64"/>
      <c r="L442" s="64"/>
      <c r="M442" s="64"/>
      <c r="N442" s="64"/>
      <c r="O442" s="64"/>
      <c r="P442" s="64"/>
      <c r="Q442" s="64"/>
      <c r="R442" s="64"/>
      <c r="S442" s="64"/>
      <c r="T442" s="64"/>
      <c r="U442" s="64"/>
      <c r="V442" s="65"/>
      <c r="W442" s="66"/>
      <c r="X442" s="85"/>
      <c r="Y442" s="85"/>
      <c r="Z442" s="85"/>
      <c r="AA442" s="85"/>
      <c r="AB442" s="85"/>
      <c r="AC442" s="85"/>
      <c r="AD442" s="85"/>
      <c r="AE442" s="85"/>
      <c r="AF442" s="85"/>
      <c r="AG442" s="85"/>
      <c r="AH442" s="85"/>
      <c r="AI442" s="85"/>
      <c r="AJ442" s="53"/>
    </row>
    <row r="443" spans="2:36" ht="15" x14ac:dyDescent="0.25">
      <c r="B443" s="62"/>
      <c r="C443" s="62"/>
      <c r="D443" s="62"/>
      <c r="E443" s="63"/>
      <c r="F443" s="64"/>
      <c r="G443" s="64"/>
      <c r="H443" s="64"/>
      <c r="I443" s="64"/>
      <c r="J443" s="64"/>
      <c r="K443" s="64"/>
      <c r="L443" s="64"/>
      <c r="M443" s="64"/>
      <c r="N443" s="64"/>
      <c r="O443" s="64"/>
      <c r="P443" s="64"/>
      <c r="Q443" s="64"/>
      <c r="R443" s="64"/>
      <c r="S443" s="64"/>
      <c r="T443" s="64"/>
      <c r="U443" s="64"/>
      <c r="V443" s="65"/>
      <c r="W443" s="66"/>
      <c r="X443" s="85"/>
      <c r="Y443" s="85"/>
      <c r="Z443" s="85"/>
      <c r="AA443" s="85"/>
      <c r="AB443" s="85"/>
      <c r="AC443" s="85"/>
      <c r="AD443" s="85"/>
      <c r="AE443" s="85"/>
      <c r="AF443" s="85"/>
      <c r="AG443" s="85"/>
      <c r="AH443" s="85"/>
      <c r="AI443" s="85"/>
      <c r="AJ443" s="53"/>
    </row>
    <row r="444" spans="2:36" ht="15" x14ac:dyDescent="0.25">
      <c r="B444" s="62"/>
      <c r="C444" s="62"/>
      <c r="D444" s="62"/>
      <c r="E444" s="63"/>
      <c r="F444" s="64"/>
      <c r="G444" s="64"/>
      <c r="H444" s="64"/>
      <c r="I444" s="64"/>
      <c r="J444" s="64"/>
      <c r="K444" s="64"/>
      <c r="L444" s="64"/>
      <c r="M444" s="64"/>
      <c r="N444" s="64"/>
      <c r="O444" s="64"/>
      <c r="P444" s="64"/>
      <c r="Q444" s="64"/>
      <c r="R444" s="64"/>
      <c r="S444" s="64"/>
      <c r="T444" s="64"/>
      <c r="U444" s="64"/>
      <c r="V444" s="65"/>
      <c r="W444" s="66"/>
      <c r="X444" s="85"/>
      <c r="Y444" s="85"/>
      <c r="Z444" s="85"/>
      <c r="AA444" s="85"/>
      <c r="AB444" s="85"/>
      <c r="AC444" s="85"/>
      <c r="AD444" s="85"/>
      <c r="AE444" s="85"/>
      <c r="AF444" s="85"/>
      <c r="AG444" s="85"/>
      <c r="AH444" s="85"/>
      <c r="AI444" s="85"/>
      <c r="AJ444" s="53"/>
    </row>
    <row r="445" spans="2:36" ht="15" x14ac:dyDescent="0.25">
      <c r="B445" s="62"/>
      <c r="C445" s="62"/>
      <c r="D445" s="62"/>
      <c r="E445" s="63"/>
      <c r="F445" s="64"/>
      <c r="G445" s="64"/>
      <c r="H445" s="64"/>
      <c r="I445" s="64"/>
      <c r="J445" s="64"/>
      <c r="K445" s="64"/>
      <c r="L445" s="64"/>
      <c r="M445" s="64"/>
      <c r="N445" s="64"/>
      <c r="O445" s="64"/>
      <c r="P445" s="64"/>
      <c r="Q445" s="64"/>
      <c r="R445" s="64"/>
      <c r="S445" s="64"/>
      <c r="T445" s="64"/>
      <c r="U445" s="64"/>
      <c r="V445" s="65"/>
      <c r="W445" s="66"/>
      <c r="X445" s="85"/>
      <c r="Y445" s="85"/>
      <c r="Z445" s="85"/>
      <c r="AA445" s="85"/>
      <c r="AB445" s="85"/>
      <c r="AC445" s="85"/>
      <c r="AD445" s="85"/>
      <c r="AE445" s="85"/>
      <c r="AF445" s="85"/>
      <c r="AG445" s="85"/>
      <c r="AH445" s="85"/>
      <c r="AI445" s="85"/>
      <c r="AJ445" s="53"/>
    </row>
    <row r="446" spans="2:36" ht="15" x14ac:dyDescent="0.25">
      <c r="B446" s="62"/>
      <c r="C446" s="62"/>
      <c r="D446" s="62"/>
      <c r="E446" s="63"/>
      <c r="F446" s="64"/>
      <c r="G446" s="64"/>
      <c r="H446" s="64"/>
      <c r="I446" s="64"/>
      <c r="J446" s="64"/>
      <c r="K446" s="64"/>
      <c r="L446" s="64"/>
      <c r="M446" s="64"/>
      <c r="N446" s="64"/>
      <c r="O446" s="64"/>
      <c r="P446" s="64"/>
      <c r="Q446" s="64"/>
      <c r="R446" s="64"/>
      <c r="S446" s="64"/>
      <c r="T446" s="64"/>
      <c r="U446" s="64"/>
      <c r="V446" s="65"/>
      <c r="W446" s="66"/>
      <c r="X446" s="85"/>
      <c r="Y446" s="85"/>
      <c r="Z446" s="85"/>
      <c r="AA446" s="85"/>
      <c r="AB446" s="85"/>
      <c r="AC446" s="85"/>
      <c r="AD446" s="85"/>
      <c r="AE446" s="85"/>
      <c r="AF446" s="85"/>
      <c r="AG446" s="85"/>
      <c r="AH446" s="85"/>
      <c r="AI446" s="85"/>
      <c r="AJ446" s="53"/>
    </row>
    <row r="447" spans="2:36" ht="15" x14ac:dyDescent="0.25">
      <c r="B447" s="62"/>
      <c r="C447" s="62"/>
      <c r="D447" s="62"/>
      <c r="E447" s="63"/>
      <c r="F447" s="64"/>
      <c r="G447" s="64"/>
      <c r="H447" s="64"/>
      <c r="I447" s="64"/>
      <c r="J447" s="64"/>
      <c r="K447" s="64"/>
      <c r="L447" s="64"/>
      <c r="M447" s="64"/>
      <c r="N447" s="64"/>
      <c r="O447" s="64"/>
      <c r="P447" s="64"/>
      <c r="Q447" s="64"/>
      <c r="R447" s="64"/>
      <c r="S447" s="64"/>
      <c r="T447" s="64"/>
      <c r="U447" s="64"/>
      <c r="V447" s="65"/>
      <c r="W447" s="66"/>
      <c r="X447" s="85"/>
      <c r="Y447" s="85"/>
      <c r="Z447" s="85"/>
      <c r="AA447" s="85"/>
      <c r="AB447" s="85"/>
      <c r="AC447" s="85"/>
      <c r="AD447" s="85"/>
      <c r="AE447" s="85"/>
      <c r="AF447" s="85"/>
      <c r="AG447" s="85"/>
      <c r="AH447" s="85"/>
      <c r="AI447" s="85"/>
      <c r="AJ447" s="53"/>
    </row>
    <row r="448" spans="2:36" ht="15" x14ac:dyDescent="0.25">
      <c r="B448" s="62"/>
      <c r="C448" s="62"/>
      <c r="D448" s="62"/>
      <c r="E448" s="63"/>
      <c r="F448" s="64"/>
      <c r="G448" s="64"/>
      <c r="H448" s="64"/>
      <c r="I448" s="64"/>
      <c r="J448" s="64"/>
      <c r="K448" s="64"/>
      <c r="L448" s="64"/>
      <c r="M448" s="64"/>
      <c r="N448" s="64"/>
      <c r="O448" s="64"/>
      <c r="P448" s="64"/>
      <c r="Q448" s="64"/>
      <c r="R448" s="64"/>
      <c r="S448" s="64"/>
      <c r="T448" s="64"/>
      <c r="U448" s="64"/>
      <c r="V448" s="65"/>
      <c r="W448" s="66"/>
      <c r="X448" s="85"/>
      <c r="Y448" s="85"/>
      <c r="Z448" s="85"/>
      <c r="AA448" s="85"/>
      <c r="AB448" s="85"/>
      <c r="AC448" s="85"/>
      <c r="AD448" s="85"/>
      <c r="AE448" s="85"/>
      <c r="AF448" s="85"/>
      <c r="AG448" s="85"/>
      <c r="AH448" s="85"/>
      <c r="AI448" s="85"/>
      <c r="AJ448" s="53"/>
    </row>
    <row r="449" spans="2:36" ht="15" x14ac:dyDescent="0.25">
      <c r="B449" s="62"/>
      <c r="C449" s="62"/>
      <c r="D449" s="62"/>
      <c r="E449" s="63"/>
      <c r="F449" s="64"/>
      <c r="G449" s="64"/>
      <c r="H449" s="64"/>
      <c r="I449" s="64"/>
      <c r="J449" s="64"/>
      <c r="K449" s="64"/>
      <c r="L449" s="64"/>
      <c r="M449" s="64"/>
      <c r="N449" s="64"/>
      <c r="O449" s="64"/>
      <c r="P449" s="64"/>
      <c r="Q449" s="64"/>
      <c r="R449" s="64"/>
      <c r="S449" s="64"/>
      <c r="T449" s="64"/>
      <c r="U449" s="64"/>
      <c r="V449" s="65"/>
      <c r="W449" s="66"/>
      <c r="X449" s="85"/>
      <c r="Y449" s="85"/>
      <c r="Z449" s="85"/>
      <c r="AA449" s="85"/>
      <c r="AB449" s="85"/>
      <c r="AC449" s="85"/>
      <c r="AD449" s="85"/>
      <c r="AE449" s="85"/>
      <c r="AF449" s="85"/>
      <c r="AG449" s="85"/>
      <c r="AH449" s="85"/>
      <c r="AI449" s="85"/>
      <c r="AJ449" s="53"/>
    </row>
    <row r="450" spans="2:36" ht="15" x14ac:dyDescent="0.25">
      <c r="B450" s="62"/>
      <c r="C450" s="62"/>
      <c r="D450" s="62"/>
      <c r="E450" s="63"/>
      <c r="F450" s="64"/>
      <c r="G450" s="64"/>
      <c r="H450" s="64"/>
      <c r="I450" s="64"/>
      <c r="J450" s="64"/>
      <c r="K450" s="64"/>
      <c r="L450" s="64"/>
      <c r="M450" s="64"/>
      <c r="N450" s="64"/>
      <c r="O450" s="64"/>
      <c r="P450" s="64"/>
      <c r="Q450" s="64"/>
      <c r="R450" s="64"/>
      <c r="S450" s="64"/>
      <c r="T450" s="64"/>
      <c r="U450" s="64"/>
      <c r="V450" s="65"/>
      <c r="W450" s="66"/>
      <c r="X450" s="85"/>
      <c r="Y450" s="85"/>
      <c r="Z450" s="85"/>
      <c r="AA450" s="85"/>
      <c r="AB450" s="85"/>
      <c r="AC450" s="85"/>
      <c r="AD450" s="85"/>
      <c r="AE450" s="85"/>
      <c r="AF450" s="85"/>
      <c r="AG450" s="85"/>
      <c r="AH450" s="85"/>
      <c r="AI450" s="85"/>
      <c r="AJ450" s="53"/>
    </row>
    <row r="451" spans="2:36" ht="15" x14ac:dyDescent="0.25">
      <c r="B451" s="62"/>
      <c r="C451" s="62"/>
      <c r="D451" s="62"/>
      <c r="E451" s="63"/>
      <c r="F451" s="64"/>
      <c r="G451" s="64"/>
      <c r="H451" s="64"/>
      <c r="I451" s="64"/>
      <c r="J451" s="64"/>
      <c r="K451" s="64"/>
      <c r="L451" s="64"/>
      <c r="M451" s="64"/>
      <c r="N451" s="64"/>
      <c r="O451" s="64"/>
      <c r="P451" s="64"/>
      <c r="Q451" s="64"/>
      <c r="R451" s="64"/>
      <c r="S451" s="64"/>
      <c r="T451" s="64"/>
      <c r="U451" s="64"/>
      <c r="V451" s="65"/>
      <c r="W451" s="66"/>
      <c r="X451" s="85"/>
      <c r="Y451" s="85"/>
      <c r="Z451" s="85"/>
      <c r="AA451" s="85"/>
      <c r="AB451" s="85"/>
      <c r="AC451" s="85"/>
      <c r="AD451" s="85"/>
      <c r="AE451" s="85"/>
      <c r="AF451" s="85"/>
      <c r="AG451" s="85"/>
      <c r="AH451" s="85"/>
      <c r="AI451" s="85"/>
      <c r="AJ451" s="53"/>
    </row>
    <row r="452" spans="2:36" ht="15" x14ac:dyDescent="0.25">
      <c r="B452" s="62"/>
      <c r="C452" s="62"/>
      <c r="D452" s="62"/>
      <c r="E452" s="63"/>
      <c r="F452" s="64"/>
      <c r="G452" s="64"/>
      <c r="H452" s="64"/>
      <c r="I452" s="64"/>
      <c r="J452" s="64"/>
      <c r="K452" s="64"/>
      <c r="L452" s="64"/>
      <c r="M452" s="64"/>
      <c r="N452" s="64"/>
      <c r="O452" s="64"/>
      <c r="P452" s="64"/>
      <c r="Q452" s="64"/>
      <c r="R452" s="64"/>
      <c r="S452" s="64"/>
      <c r="T452" s="64"/>
      <c r="U452" s="64"/>
      <c r="V452" s="65"/>
      <c r="W452" s="66"/>
      <c r="X452" s="85"/>
      <c r="Y452" s="85"/>
      <c r="Z452" s="85"/>
      <c r="AA452" s="85"/>
      <c r="AB452" s="85"/>
      <c r="AC452" s="85"/>
      <c r="AD452" s="85"/>
      <c r="AE452" s="85"/>
      <c r="AF452" s="85"/>
      <c r="AG452" s="85"/>
      <c r="AH452" s="85"/>
      <c r="AI452" s="85"/>
      <c r="AJ452" s="53"/>
    </row>
    <row r="453" spans="2:36" ht="15" x14ac:dyDescent="0.25">
      <c r="B453" s="62"/>
      <c r="C453" s="62"/>
      <c r="D453" s="62"/>
      <c r="E453" s="63"/>
      <c r="F453" s="64"/>
      <c r="G453" s="64"/>
      <c r="H453" s="64"/>
      <c r="I453" s="64"/>
      <c r="J453" s="64"/>
      <c r="K453" s="64"/>
      <c r="L453" s="64"/>
      <c r="M453" s="64"/>
      <c r="N453" s="64"/>
      <c r="O453" s="64"/>
      <c r="P453" s="64"/>
      <c r="Q453" s="64"/>
      <c r="R453" s="64"/>
      <c r="S453" s="64"/>
      <c r="T453" s="64"/>
      <c r="U453" s="64"/>
      <c r="V453" s="65"/>
      <c r="W453" s="66"/>
      <c r="X453" s="85"/>
      <c r="Y453" s="85"/>
      <c r="Z453" s="85"/>
      <c r="AA453" s="85"/>
      <c r="AB453" s="85"/>
      <c r="AC453" s="85"/>
      <c r="AD453" s="85"/>
      <c r="AE453" s="85"/>
      <c r="AF453" s="85"/>
      <c r="AG453" s="85"/>
      <c r="AH453" s="85"/>
      <c r="AI453" s="85"/>
      <c r="AJ453" s="53"/>
    </row>
    <row r="454" spans="2:36" ht="15" x14ac:dyDescent="0.25">
      <c r="B454" s="62"/>
      <c r="C454" s="62"/>
      <c r="D454" s="62"/>
      <c r="E454" s="63"/>
      <c r="F454" s="64"/>
      <c r="G454" s="64"/>
      <c r="H454" s="64"/>
      <c r="I454" s="64"/>
      <c r="J454" s="64"/>
      <c r="K454" s="64"/>
      <c r="L454" s="64"/>
      <c r="M454" s="64"/>
      <c r="N454" s="64"/>
      <c r="O454" s="64"/>
      <c r="P454" s="64"/>
      <c r="Q454" s="64"/>
      <c r="R454" s="64"/>
      <c r="S454" s="64"/>
      <c r="T454" s="64"/>
      <c r="U454" s="64"/>
      <c r="V454" s="65"/>
      <c r="W454" s="66"/>
      <c r="X454" s="85"/>
      <c r="Y454" s="85"/>
      <c r="Z454" s="85"/>
      <c r="AA454" s="85"/>
      <c r="AB454" s="85"/>
      <c r="AC454" s="85"/>
      <c r="AD454" s="85"/>
      <c r="AE454" s="85"/>
      <c r="AF454" s="85"/>
      <c r="AG454" s="85"/>
      <c r="AH454" s="85"/>
      <c r="AI454" s="85"/>
      <c r="AJ454" s="53"/>
    </row>
    <row r="455" spans="2:36" ht="15" x14ac:dyDescent="0.25">
      <c r="B455" s="62"/>
      <c r="C455" s="62"/>
      <c r="D455" s="62"/>
      <c r="E455" s="63"/>
      <c r="F455" s="64"/>
      <c r="G455" s="64"/>
      <c r="H455" s="64"/>
      <c r="I455" s="64"/>
      <c r="J455" s="64"/>
      <c r="K455" s="64"/>
      <c r="L455" s="64"/>
      <c r="M455" s="64"/>
      <c r="N455" s="64"/>
      <c r="O455" s="64"/>
      <c r="P455" s="64"/>
      <c r="Q455" s="64"/>
      <c r="R455" s="64"/>
      <c r="S455" s="64"/>
      <c r="T455" s="64"/>
      <c r="U455" s="64"/>
      <c r="V455" s="65"/>
      <c r="W455" s="66"/>
      <c r="X455" s="85"/>
      <c r="Y455" s="85"/>
      <c r="Z455" s="85"/>
      <c r="AA455" s="85"/>
      <c r="AB455" s="85"/>
      <c r="AC455" s="85"/>
      <c r="AD455" s="85"/>
      <c r="AE455" s="85"/>
      <c r="AF455" s="85"/>
      <c r="AG455" s="85"/>
      <c r="AH455" s="85"/>
      <c r="AI455" s="85"/>
      <c r="AJ455" s="53"/>
    </row>
    <row r="456" spans="2:36" ht="15" x14ac:dyDescent="0.25">
      <c r="B456" s="62"/>
      <c r="C456" s="62"/>
      <c r="D456" s="62"/>
      <c r="E456" s="63"/>
      <c r="F456" s="64"/>
      <c r="G456" s="64"/>
      <c r="H456" s="64"/>
      <c r="I456" s="64"/>
      <c r="J456" s="64"/>
      <c r="K456" s="64"/>
      <c r="L456" s="64"/>
      <c r="M456" s="64"/>
      <c r="N456" s="64"/>
      <c r="O456" s="64"/>
      <c r="P456" s="64"/>
      <c r="Q456" s="64"/>
      <c r="R456" s="64"/>
      <c r="S456" s="64"/>
      <c r="T456" s="64"/>
      <c r="U456" s="64"/>
      <c r="V456" s="65"/>
      <c r="W456" s="66"/>
      <c r="X456" s="85"/>
      <c r="Y456" s="85"/>
      <c r="Z456" s="85"/>
      <c r="AA456" s="85"/>
      <c r="AB456" s="85"/>
      <c r="AC456" s="85"/>
      <c r="AD456" s="85"/>
      <c r="AE456" s="85"/>
      <c r="AF456" s="85"/>
      <c r="AG456" s="85"/>
      <c r="AH456" s="85"/>
      <c r="AI456" s="85"/>
      <c r="AJ456" s="53"/>
    </row>
    <row r="457" spans="2:36" ht="15" x14ac:dyDescent="0.25">
      <c r="B457" s="62"/>
      <c r="C457" s="62"/>
      <c r="D457" s="62"/>
      <c r="E457" s="63"/>
      <c r="F457" s="64"/>
      <c r="G457" s="64"/>
      <c r="H457" s="64"/>
      <c r="I457" s="64"/>
      <c r="J457" s="64"/>
      <c r="K457" s="64"/>
      <c r="L457" s="64"/>
      <c r="M457" s="64"/>
      <c r="N457" s="64"/>
      <c r="O457" s="64"/>
      <c r="P457" s="64"/>
      <c r="Q457" s="64"/>
      <c r="R457" s="64"/>
      <c r="S457" s="64"/>
      <c r="T457" s="64"/>
      <c r="U457" s="64"/>
      <c r="V457" s="65"/>
      <c r="W457" s="66"/>
      <c r="X457" s="85"/>
      <c r="Y457" s="85"/>
      <c r="Z457" s="85"/>
      <c r="AA457" s="85"/>
      <c r="AB457" s="85"/>
      <c r="AC457" s="85"/>
      <c r="AD457" s="85"/>
      <c r="AE457" s="85"/>
      <c r="AF457" s="85"/>
      <c r="AG457" s="85"/>
      <c r="AH457" s="85"/>
      <c r="AI457" s="85"/>
      <c r="AJ457" s="53"/>
    </row>
    <row r="458" spans="2:36" ht="15" x14ac:dyDescent="0.25">
      <c r="B458" s="62"/>
      <c r="C458" s="62"/>
      <c r="D458" s="62"/>
      <c r="E458" s="63"/>
      <c r="F458" s="64"/>
      <c r="G458" s="64"/>
      <c r="H458" s="64"/>
      <c r="I458" s="64"/>
      <c r="J458" s="64"/>
      <c r="K458" s="64"/>
      <c r="L458" s="64"/>
      <c r="M458" s="64"/>
      <c r="N458" s="64"/>
      <c r="O458" s="64"/>
      <c r="P458" s="64"/>
      <c r="Q458" s="64"/>
      <c r="R458" s="64"/>
      <c r="S458" s="64"/>
      <c r="T458" s="64"/>
      <c r="U458" s="64"/>
      <c r="V458" s="65"/>
      <c r="W458" s="66"/>
      <c r="X458" s="85"/>
      <c r="Y458" s="85"/>
      <c r="Z458" s="85"/>
      <c r="AA458" s="85"/>
      <c r="AB458" s="85"/>
      <c r="AC458" s="85"/>
      <c r="AD458" s="85"/>
      <c r="AE458" s="85"/>
      <c r="AF458" s="85"/>
      <c r="AG458" s="85"/>
      <c r="AH458" s="85"/>
      <c r="AI458" s="85"/>
      <c r="AJ458" s="53"/>
    </row>
    <row r="459" spans="2:36" ht="15" x14ac:dyDescent="0.25">
      <c r="B459" s="62"/>
      <c r="C459" s="62"/>
      <c r="D459" s="62"/>
      <c r="E459" s="63"/>
      <c r="F459" s="64"/>
      <c r="G459" s="64"/>
      <c r="H459" s="64"/>
      <c r="I459" s="64"/>
      <c r="J459" s="64"/>
      <c r="K459" s="64"/>
      <c r="L459" s="64"/>
      <c r="M459" s="64"/>
      <c r="N459" s="64"/>
      <c r="O459" s="64"/>
      <c r="P459" s="64"/>
      <c r="Q459" s="64"/>
      <c r="R459" s="64"/>
      <c r="S459" s="64"/>
      <c r="T459" s="64"/>
      <c r="U459" s="64"/>
      <c r="V459" s="65"/>
      <c r="W459" s="66"/>
      <c r="X459" s="85"/>
      <c r="Y459" s="85"/>
      <c r="Z459" s="85"/>
      <c r="AA459" s="85"/>
      <c r="AB459" s="85"/>
      <c r="AC459" s="85"/>
      <c r="AD459" s="85"/>
      <c r="AE459" s="85"/>
      <c r="AF459" s="85"/>
      <c r="AG459" s="85"/>
      <c r="AH459" s="85"/>
      <c r="AI459" s="85"/>
      <c r="AJ459" s="53"/>
    </row>
    <row r="460" spans="2:36" ht="15" x14ac:dyDescent="0.25">
      <c r="B460" s="62"/>
      <c r="C460" s="62"/>
      <c r="D460" s="62"/>
      <c r="E460" s="63"/>
      <c r="F460" s="64"/>
      <c r="G460" s="64"/>
      <c r="H460" s="64"/>
      <c r="I460" s="64"/>
      <c r="J460" s="64"/>
      <c r="K460" s="64"/>
      <c r="L460" s="64"/>
      <c r="M460" s="64"/>
      <c r="N460" s="64"/>
      <c r="O460" s="64"/>
      <c r="P460" s="64"/>
      <c r="Q460" s="64"/>
      <c r="R460" s="64"/>
      <c r="S460" s="64"/>
      <c r="T460" s="64"/>
      <c r="U460" s="64"/>
      <c r="V460" s="65"/>
      <c r="W460" s="66"/>
      <c r="X460" s="85"/>
      <c r="Y460" s="85"/>
      <c r="Z460" s="85"/>
      <c r="AA460" s="85"/>
      <c r="AB460" s="85"/>
      <c r="AC460" s="85"/>
      <c r="AD460" s="85"/>
      <c r="AE460" s="85"/>
      <c r="AF460" s="85"/>
      <c r="AG460" s="85"/>
      <c r="AH460" s="85"/>
      <c r="AI460" s="85"/>
      <c r="AJ460" s="53"/>
    </row>
    <row r="461" spans="2:36" ht="15" x14ac:dyDescent="0.25">
      <c r="B461" s="62"/>
      <c r="C461" s="62"/>
      <c r="D461" s="62"/>
      <c r="E461" s="63"/>
      <c r="F461" s="64"/>
      <c r="G461" s="64"/>
      <c r="H461" s="64"/>
      <c r="I461" s="64"/>
      <c r="J461" s="64"/>
      <c r="K461" s="64"/>
      <c r="L461" s="64"/>
      <c r="M461" s="64"/>
      <c r="N461" s="64"/>
      <c r="O461" s="64"/>
      <c r="P461" s="64"/>
      <c r="Q461" s="64"/>
      <c r="R461" s="64"/>
      <c r="S461" s="64"/>
      <c r="T461" s="64"/>
      <c r="U461" s="64"/>
      <c r="V461" s="65"/>
      <c r="W461" s="66"/>
      <c r="X461" s="85"/>
      <c r="Y461" s="85"/>
      <c r="Z461" s="85"/>
      <c r="AA461" s="85"/>
      <c r="AB461" s="85"/>
      <c r="AC461" s="85"/>
      <c r="AD461" s="85"/>
      <c r="AE461" s="85"/>
      <c r="AF461" s="85"/>
      <c r="AG461" s="85"/>
      <c r="AH461" s="85"/>
      <c r="AI461" s="85"/>
      <c r="AJ461" s="53"/>
    </row>
    <row r="462" spans="2:36" ht="15" x14ac:dyDescent="0.25">
      <c r="B462" s="62"/>
      <c r="C462" s="62"/>
      <c r="D462" s="62"/>
      <c r="E462" s="63"/>
      <c r="F462" s="64"/>
      <c r="G462" s="64"/>
      <c r="H462" s="64"/>
      <c r="I462" s="64"/>
      <c r="J462" s="64"/>
      <c r="K462" s="64"/>
      <c r="L462" s="64"/>
      <c r="M462" s="64"/>
      <c r="N462" s="64"/>
      <c r="O462" s="64"/>
      <c r="P462" s="64"/>
      <c r="Q462" s="64"/>
      <c r="R462" s="64"/>
      <c r="S462" s="64"/>
      <c r="T462" s="64"/>
      <c r="U462" s="64"/>
      <c r="V462" s="65"/>
      <c r="W462" s="66"/>
      <c r="X462" s="85"/>
      <c r="Y462" s="85"/>
      <c r="Z462" s="85"/>
      <c r="AA462" s="85"/>
      <c r="AB462" s="85"/>
      <c r="AC462" s="85"/>
      <c r="AD462" s="85"/>
      <c r="AE462" s="85"/>
      <c r="AF462" s="85"/>
      <c r="AG462" s="85"/>
      <c r="AH462" s="85"/>
      <c r="AI462" s="85"/>
      <c r="AJ462" s="53"/>
    </row>
    <row r="463" spans="2:36" ht="15" x14ac:dyDescent="0.25">
      <c r="B463" s="62"/>
      <c r="C463" s="62"/>
      <c r="D463" s="62"/>
      <c r="E463" s="63"/>
      <c r="F463" s="64"/>
      <c r="G463" s="64"/>
      <c r="H463" s="64"/>
      <c r="I463" s="64"/>
      <c r="J463" s="64"/>
      <c r="K463" s="64"/>
      <c r="L463" s="64"/>
      <c r="M463" s="64"/>
      <c r="N463" s="64"/>
      <c r="O463" s="64"/>
      <c r="P463" s="64"/>
      <c r="Q463" s="64"/>
      <c r="R463" s="64"/>
      <c r="S463" s="64"/>
      <c r="T463" s="64"/>
      <c r="U463" s="64"/>
      <c r="V463" s="65"/>
      <c r="W463" s="66"/>
      <c r="X463" s="85"/>
      <c r="Y463" s="85"/>
      <c r="Z463" s="85"/>
      <c r="AA463" s="85"/>
      <c r="AB463" s="85"/>
      <c r="AC463" s="85"/>
      <c r="AD463" s="85"/>
      <c r="AE463" s="85"/>
      <c r="AF463" s="85"/>
      <c r="AG463" s="85"/>
      <c r="AH463" s="85"/>
      <c r="AI463" s="85"/>
      <c r="AJ463" s="53"/>
    </row>
    <row r="464" spans="2:36" ht="15" x14ac:dyDescent="0.25">
      <c r="B464" s="62"/>
      <c r="C464" s="62"/>
      <c r="D464" s="62"/>
      <c r="E464" s="63"/>
      <c r="F464" s="64"/>
      <c r="G464" s="64"/>
      <c r="H464" s="64"/>
      <c r="I464" s="64"/>
      <c r="J464" s="64"/>
      <c r="K464" s="64"/>
      <c r="L464" s="64"/>
      <c r="M464" s="64"/>
      <c r="N464" s="64"/>
      <c r="O464" s="64"/>
      <c r="P464" s="64"/>
      <c r="Q464" s="64"/>
      <c r="R464" s="64"/>
      <c r="S464" s="64"/>
      <c r="T464" s="64"/>
      <c r="U464" s="64"/>
      <c r="V464" s="65"/>
      <c r="W464" s="66"/>
      <c r="X464" s="85"/>
      <c r="Y464" s="85"/>
      <c r="Z464" s="85"/>
      <c r="AA464" s="85"/>
      <c r="AB464" s="85"/>
      <c r="AC464" s="85"/>
      <c r="AD464" s="85"/>
      <c r="AE464" s="85"/>
      <c r="AF464" s="85"/>
      <c r="AG464" s="85"/>
      <c r="AH464" s="85"/>
      <c r="AI464" s="85"/>
      <c r="AJ464" s="53"/>
    </row>
    <row r="465" spans="2:36" ht="15" x14ac:dyDescent="0.25">
      <c r="B465" s="62"/>
      <c r="C465" s="62"/>
      <c r="D465" s="62"/>
      <c r="E465" s="63"/>
      <c r="F465" s="64"/>
      <c r="G465" s="64"/>
      <c r="H465" s="64"/>
      <c r="I465" s="64"/>
      <c r="J465" s="64"/>
      <c r="K465" s="64"/>
      <c r="L465" s="64"/>
      <c r="M465" s="64"/>
      <c r="N465" s="64"/>
      <c r="O465" s="64"/>
      <c r="P465" s="64"/>
      <c r="Q465" s="64"/>
      <c r="R465" s="64"/>
      <c r="S465" s="64"/>
      <c r="T465" s="64"/>
      <c r="U465" s="64"/>
      <c r="V465" s="65"/>
      <c r="W465" s="66"/>
      <c r="X465" s="85"/>
      <c r="Y465" s="85"/>
      <c r="Z465" s="85"/>
      <c r="AA465" s="85"/>
      <c r="AB465" s="85"/>
      <c r="AC465" s="85"/>
      <c r="AD465" s="85"/>
      <c r="AE465" s="85"/>
      <c r="AF465" s="85"/>
      <c r="AG465" s="85"/>
      <c r="AH465" s="85"/>
      <c r="AI465" s="85"/>
      <c r="AJ465" s="53"/>
    </row>
    <row r="466" spans="2:36" ht="15" x14ac:dyDescent="0.25">
      <c r="B466" s="62"/>
      <c r="C466" s="62"/>
      <c r="D466" s="62"/>
      <c r="E466" s="63"/>
      <c r="F466" s="64"/>
      <c r="G466" s="64"/>
      <c r="H466" s="64"/>
      <c r="I466" s="64"/>
      <c r="J466" s="64"/>
      <c r="K466" s="64"/>
      <c r="L466" s="64"/>
      <c r="M466" s="64"/>
      <c r="N466" s="64"/>
      <c r="O466" s="64"/>
      <c r="P466" s="64"/>
      <c r="Q466" s="64"/>
      <c r="R466" s="64"/>
      <c r="S466" s="64"/>
      <c r="T466" s="64"/>
      <c r="U466" s="64"/>
      <c r="V466" s="65"/>
      <c r="W466" s="66"/>
      <c r="X466" s="85"/>
      <c r="Y466" s="85"/>
      <c r="Z466" s="85"/>
      <c r="AA466" s="85"/>
      <c r="AB466" s="85"/>
      <c r="AC466" s="85"/>
      <c r="AD466" s="85"/>
      <c r="AE466" s="85"/>
      <c r="AF466" s="85"/>
      <c r="AG466" s="85"/>
      <c r="AH466" s="85"/>
      <c r="AI466" s="85"/>
      <c r="AJ466" s="53"/>
    </row>
    <row r="467" spans="2:36" ht="15" x14ac:dyDescent="0.25">
      <c r="B467" s="62"/>
      <c r="C467" s="62"/>
      <c r="D467" s="62"/>
      <c r="E467" s="63"/>
      <c r="F467" s="64"/>
      <c r="G467" s="64"/>
      <c r="H467" s="64"/>
      <c r="I467" s="64"/>
      <c r="J467" s="64"/>
      <c r="K467" s="64"/>
      <c r="L467" s="64"/>
      <c r="M467" s="64"/>
      <c r="N467" s="64"/>
      <c r="O467" s="64"/>
      <c r="P467" s="64"/>
      <c r="Q467" s="64"/>
      <c r="R467" s="64"/>
      <c r="S467" s="64"/>
      <c r="T467" s="64"/>
      <c r="U467" s="64"/>
      <c r="V467" s="65"/>
      <c r="W467" s="66"/>
      <c r="X467" s="85"/>
      <c r="Y467" s="85"/>
      <c r="Z467" s="85"/>
      <c r="AA467" s="85"/>
      <c r="AB467" s="85"/>
      <c r="AC467" s="85"/>
      <c r="AD467" s="85"/>
      <c r="AE467" s="85"/>
      <c r="AF467" s="85"/>
      <c r="AG467" s="85"/>
      <c r="AH467" s="85"/>
      <c r="AI467" s="85"/>
      <c r="AJ467" s="53"/>
    </row>
    <row r="468" spans="2:36" ht="15" x14ac:dyDescent="0.25">
      <c r="B468" s="62"/>
      <c r="C468" s="62"/>
      <c r="D468" s="62"/>
      <c r="E468" s="63"/>
      <c r="F468" s="64"/>
      <c r="G468" s="64"/>
      <c r="H468" s="64"/>
      <c r="I468" s="64"/>
      <c r="J468" s="64"/>
      <c r="K468" s="64"/>
      <c r="L468" s="64"/>
      <c r="M468" s="64"/>
      <c r="N468" s="64"/>
      <c r="O468" s="64"/>
      <c r="P468" s="64"/>
      <c r="Q468" s="64"/>
      <c r="R468" s="64"/>
      <c r="S468" s="64"/>
      <c r="T468" s="64"/>
      <c r="U468" s="64"/>
      <c r="V468" s="65"/>
      <c r="W468" s="66"/>
      <c r="X468" s="85"/>
      <c r="Y468" s="85"/>
      <c r="Z468" s="85"/>
      <c r="AA468" s="85"/>
      <c r="AB468" s="85"/>
      <c r="AC468" s="85"/>
      <c r="AD468" s="85"/>
      <c r="AE468" s="85"/>
      <c r="AF468" s="85"/>
      <c r="AG468" s="85"/>
      <c r="AH468" s="85"/>
      <c r="AI468" s="85"/>
      <c r="AJ468" s="53"/>
    </row>
    <row r="469" spans="2:36" ht="15" x14ac:dyDescent="0.25">
      <c r="B469" s="62"/>
      <c r="C469" s="62"/>
      <c r="D469" s="62"/>
      <c r="E469" s="63"/>
      <c r="F469" s="64"/>
      <c r="G469" s="64"/>
      <c r="H469" s="64"/>
      <c r="I469" s="64"/>
      <c r="J469" s="64"/>
      <c r="K469" s="64"/>
      <c r="L469" s="64"/>
      <c r="M469" s="64"/>
      <c r="N469" s="64"/>
      <c r="O469" s="64"/>
      <c r="P469" s="64"/>
      <c r="Q469" s="64"/>
      <c r="R469" s="64"/>
      <c r="S469" s="64"/>
      <c r="T469" s="64"/>
      <c r="U469" s="64"/>
      <c r="V469" s="65"/>
      <c r="W469" s="66"/>
      <c r="X469" s="85"/>
      <c r="Y469" s="85"/>
      <c r="Z469" s="85"/>
      <c r="AA469" s="85"/>
      <c r="AB469" s="85"/>
      <c r="AC469" s="85"/>
      <c r="AD469" s="85"/>
      <c r="AE469" s="85"/>
      <c r="AF469" s="85"/>
      <c r="AG469" s="85"/>
      <c r="AH469" s="85"/>
      <c r="AI469" s="85"/>
      <c r="AJ469" s="53"/>
    </row>
    <row r="470" spans="2:36" ht="15" x14ac:dyDescent="0.25">
      <c r="B470" s="62"/>
      <c r="C470" s="62"/>
      <c r="D470" s="62"/>
      <c r="E470" s="63"/>
      <c r="F470" s="64"/>
      <c r="G470" s="64"/>
      <c r="H470" s="64"/>
      <c r="I470" s="64"/>
      <c r="J470" s="64"/>
      <c r="K470" s="64"/>
      <c r="L470" s="64"/>
      <c r="M470" s="64"/>
      <c r="N470" s="64"/>
      <c r="O470" s="64"/>
      <c r="P470" s="64"/>
      <c r="Q470" s="64"/>
      <c r="R470" s="64"/>
      <c r="S470" s="64"/>
      <c r="T470" s="64"/>
      <c r="U470" s="64"/>
      <c r="V470" s="65"/>
      <c r="W470" s="66"/>
      <c r="X470" s="85"/>
      <c r="Y470" s="85"/>
      <c r="Z470" s="85"/>
      <c r="AA470" s="85"/>
      <c r="AB470" s="85"/>
      <c r="AC470" s="85"/>
      <c r="AD470" s="85"/>
      <c r="AE470" s="85"/>
      <c r="AF470" s="85"/>
      <c r="AG470" s="85"/>
      <c r="AH470" s="85"/>
      <c r="AI470" s="85"/>
      <c r="AJ470" s="53"/>
    </row>
    <row r="471" spans="2:36" ht="15" x14ac:dyDescent="0.25">
      <c r="B471" s="62"/>
      <c r="C471" s="62"/>
      <c r="D471" s="62"/>
      <c r="E471" s="63"/>
      <c r="F471" s="64"/>
      <c r="G471" s="64"/>
      <c r="H471" s="64"/>
      <c r="I471" s="64"/>
      <c r="J471" s="64"/>
      <c r="K471" s="64"/>
      <c r="L471" s="64"/>
      <c r="M471" s="64"/>
      <c r="N471" s="64"/>
      <c r="O471" s="64"/>
      <c r="P471" s="64"/>
      <c r="Q471" s="64"/>
      <c r="R471" s="64"/>
      <c r="S471" s="64"/>
      <c r="T471" s="64"/>
      <c r="U471" s="64"/>
      <c r="V471" s="65"/>
      <c r="W471" s="66"/>
      <c r="X471" s="85"/>
      <c r="Y471" s="85"/>
      <c r="Z471" s="85"/>
      <c r="AA471" s="85"/>
      <c r="AB471" s="85"/>
      <c r="AC471" s="85"/>
      <c r="AD471" s="85"/>
      <c r="AE471" s="85"/>
      <c r="AF471" s="85"/>
      <c r="AG471" s="85"/>
      <c r="AH471" s="85"/>
      <c r="AI471" s="85"/>
      <c r="AJ471" s="53"/>
    </row>
    <row r="472" spans="2:36" ht="15" x14ac:dyDescent="0.25">
      <c r="B472" s="62"/>
      <c r="C472" s="62"/>
      <c r="D472" s="62"/>
      <c r="E472" s="63"/>
      <c r="F472" s="64"/>
      <c r="G472" s="64"/>
      <c r="H472" s="64"/>
      <c r="I472" s="64"/>
      <c r="J472" s="64"/>
      <c r="K472" s="64"/>
      <c r="L472" s="64"/>
      <c r="M472" s="64"/>
      <c r="N472" s="64"/>
      <c r="O472" s="64"/>
      <c r="P472" s="64"/>
      <c r="Q472" s="64"/>
      <c r="R472" s="64"/>
      <c r="S472" s="64"/>
      <c r="T472" s="64"/>
      <c r="U472" s="64"/>
      <c r="V472" s="65"/>
      <c r="W472" s="66"/>
      <c r="X472" s="85"/>
      <c r="Y472" s="85"/>
      <c r="Z472" s="85"/>
      <c r="AA472" s="85"/>
      <c r="AB472" s="85"/>
      <c r="AC472" s="85"/>
      <c r="AD472" s="85"/>
      <c r="AE472" s="85"/>
      <c r="AF472" s="85"/>
      <c r="AG472" s="85"/>
      <c r="AH472" s="85"/>
      <c r="AI472" s="85"/>
      <c r="AJ472" s="53"/>
    </row>
    <row r="473" spans="2:36" ht="15" x14ac:dyDescent="0.25">
      <c r="B473" s="62"/>
      <c r="C473" s="62"/>
      <c r="D473" s="62"/>
      <c r="E473" s="63"/>
      <c r="F473" s="64"/>
      <c r="G473" s="64"/>
      <c r="H473" s="64"/>
      <c r="I473" s="64"/>
      <c r="J473" s="64"/>
      <c r="K473" s="64"/>
      <c r="L473" s="64"/>
      <c r="M473" s="64"/>
      <c r="N473" s="64"/>
      <c r="O473" s="64"/>
      <c r="P473" s="64"/>
      <c r="Q473" s="64"/>
      <c r="R473" s="64"/>
      <c r="S473" s="64"/>
      <c r="T473" s="64"/>
      <c r="U473" s="64"/>
      <c r="V473" s="65"/>
      <c r="W473" s="66"/>
      <c r="X473" s="85"/>
      <c r="Y473" s="85"/>
      <c r="Z473" s="85"/>
      <c r="AA473" s="85"/>
      <c r="AB473" s="85"/>
      <c r="AC473" s="85"/>
      <c r="AD473" s="85"/>
      <c r="AE473" s="85"/>
      <c r="AF473" s="85"/>
      <c r="AG473" s="85"/>
      <c r="AH473" s="85"/>
      <c r="AI473" s="85"/>
      <c r="AJ473" s="53"/>
    </row>
    <row r="474" spans="2:36" ht="15" x14ac:dyDescent="0.25">
      <c r="B474" s="62"/>
      <c r="C474" s="62"/>
      <c r="D474" s="62"/>
      <c r="E474" s="63"/>
      <c r="F474" s="64"/>
      <c r="G474" s="64"/>
      <c r="H474" s="64"/>
      <c r="I474" s="64"/>
      <c r="J474" s="64"/>
      <c r="K474" s="64"/>
      <c r="L474" s="64"/>
      <c r="M474" s="64"/>
      <c r="N474" s="64"/>
      <c r="O474" s="64"/>
      <c r="P474" s="64"/>
      <c r="Q474" s="64"/>
      <c r="R474" s="64"/>
      <c r="S474" s="64"/>
      <c r="T474" s="64"/>
      <c r="U474" s="64"/>
      <c r="V474" s="65"/>
      <c r="W474" s="66"/>
      <c r="X474" s="85"/>
      <c r="Y474" s="85"/>
      <c r="Z474" s="85"/>
      <c r="AA474" s="85"/>
      <c r="AB474" s="85"/>
      <c r="AC474" s="85"/>
      <c r="AD474" s="85"/>
      <c r="AE474" s="85"/>
      <c r="AF474" s="85"/>
      <c r="AG474" s="85"/>
      <c r="AH474" s="85"/>
      <c r="AI474" s="85"/>
      <c r="AJ474" s="53"/>
    </row>
    <row r="475" spans="2:36" ht="15" x14ac:dyDescent="0.25">
      <c r="B475" s="62"/>
      <c r="C475" s="62"/>
      <c r="D475" s="62"/>
      <c r="E475" s="63"/>
      <c r="F475" s="64"/>
      <c r="G475" s="64"/>
      <c r="H475" s="64"/>
      <c r="I475" s="64"/>
      <c r="J475" s="64"/>
      <c r="K475" s="64"/>
      <c r="L475" s="64"/>
      <c r="M475" s="64"/>
      <c r="N475" s="64"/>
      <c r="O475" s="64"/>
      <c r="P475" s="64"/>
      <c r="Q475" s="64"/>
      <c r="R475" s="64"/>
      <c r="S475" s="64"/>
      <c r="T475" s="64"/>
      <c r="U475" s="64"/>
      <c r="V475" s="65"/>
      <c r="W475" s="66"/>
      <c r="X475" s="85"/>
      <c r="Y475" s="85"/>
      <c r="Z475" s="85"/>
      <c r="AA475" s="85"/>
      <c r="AB475" s="85"/>
      <c r="AC475" s="85"/>
      <c r="AD475" s="85"/>
      <c r="AE475" s="85"/>
      <c r="AF475" s="85"/>
      <c r="AG475" s="85"/>
      <c r="AH475" s="85"/>
      <c r="AI475" s="85"/>
      <c r="AJ475" s="53"/>
    </row>
    <row r="476" spans="2:36" ht="15" x14ac:dyDescent="0.25">
      <c r="B476" s="62"/>
      <c r="C476" s="62"/>
      <c r="D476" s="62"/>
      <c r="E476" s="63"/>
      <c r="F476" s="64"/>
      <c r="G476" s="64"/>
      <c r="H476" s="64"/>
      <c r="I476" s="64"/>
      <c r="J476" s="64"/>
      <c r="K476" s="64"/>
      <c r="L476" s="64"/>
      <c r="M476" s="64"/>
      <c r="N476" s="64"/>
      <c r="O476" s="64"/>
      <c r="P476" s="64"/>
      <c r="Q476" s="64"/>
      <c r="R476" s="64"/>
      <c r="S476" s="64"/>
      <c r="T476" s="64"/>
      <c r="U476" s="64"/>
      <c r="V476" s="65"/>
      <c r="W476" s="66"/>
      <c r="X476" s="85"/>
      <c r="Y476" s="85"/>
      <c r="Z476" s="85"/>
      <c r="AA476" s="85"/>
      <c r="AB476" s="85"/>
      <c r="AC476" s="85"/>
      <c r="AD476" s="85"/>
      <c r="AE476" s="85"/>
      <c r="AF476" s="85"/>
      <c r="AG476" s="85"/>
      <c r="AH476" s="85"/>
      <c r="AI476" s="85"/>
      <c r="AJ476" s="53"/>
    </row>
    <row r="477" spans="2:36" ht="15" x14ac:dyDescent="0.25">
      <c r="B477" s="62"/>
      <c r="C477" s="62"/>
      <c r="D477" s="62"/>
      <c r="E477" s="63"/>
      <c r="F477" s="64"/>
      <c r="G477" s="64"/>
      <c r="H477" s="64"/>
      <c r="I477" s="64"/>
      <c r="J477" s="64"/>
      <c r="K477" s="64"/>
      <c r="L477" s="64"/>
      <c r="M477" s="64"/>
      <c r="N477" s="64"/>
      <c r="O477" s="64"/>
      <c r="P477" s="64"/>
      <c r="Q477" s="64"/>
      <c r="R477" s="64"/>
      <c r="S477" s="64"/>
      <c r="T477" s="64"/>
      <c r="U477" s="64"/>
      <c r="V477" s="65"/>
      <c r="W477" s="66"/>
      <c r="X477" s="85"/>
      <c r="Y477" s="85"/>
      <c r="Z477" s="85"/>
      <c r="AA477" s="85"/>
      <c r="AB477" s="85"/>
      <c r="AC477" s="85"/>
      <c r="AD477" s="85"/>
      <c r="AE477" s="85"/>
      <c r="AF477" s="85"/>
      <c r="AG477" s="85"/>
      <c r="AH477" s="85"/>
      <c r="AI477" s="85"/>
      <c r="AJ477" s="53"/>
    </row>
    <row r="478" spans="2:36" ht="15" x14ac:dyDescent="0.25">
      <c r="B478" s="62"/>
      <c r="C478" s="62"/>
      <c r="D478" s="62"/>
      <c r="E478" s="63"/>
      <c r="F478" s="64"/>
      <c r="G478" s="64"/>
      <c r="H478" s="64"/>
      <c r="I478" s="64"/>
      <c r="J478" s="64"/>
      <c r="K478" s="64"/>
      <c r="L478" s="64"/>
      <c r="M478" s="64"/>
      <c r="N478" s="64"/>
      <c r="O478" s="64"/>
      <c r="P478" s="64"/>
      <c r="Q478" s="64"/>
      <c r="R478" s="64"/>
      <c r="S478" s="64"/>
      <c r="T478" s="64"/>
      <c r="U478" s="64"/>
      <c r="V478" s="65"/>
      <c r="W478" s="66"/>
      <c r="X478" s="85"/>
      <c r="Y478" s="85"/>
      <c r="Z478" s="85"/>
      <c r="AA478" s="85"/>
      <c r="AB478" s="85"/>
      <c r="AC478" s="85"/>
      <c r="AD478" s="85"/>
      <c r="AE478" s="85"/>
      <c r="AF478" s="85"/>
      <c r="AG478" s="85"/>
      <c r="AH478" s="85"/>
      <c r="AI478" s="85"/>
      <c r="AJ478" s="53"/>
    </row>
    <row r="479" spans="2:36" ht="15" x14ac:dyDescent="0.25">
      <c r="B479" s="62"/>
      <c r="C479" s="62"/>
      <c r="D479" s="62"/>
      <c r="E479" s="63"/>
      <c r="F479" s="64"/>
      <c r="G479" s="64"/>
      <c r="H479" s="64"/>
      <c r="I479" s="64"/>
      <c r="J479" s="64"/>
      <c r="K479" s="64"/>
      <c r="L479" s="64"/>
      <c r="M479" s="64"/>
      <c r="N479" s="64"/>
      <c r="O479" s="64"/>
      <c r="P479" s="64"/>
      <c r="Q479" s="64"/>
      <c r="R479" s="64"/>
      <c r="S479" s="64"/>
      <c r="T479" s="64"/>
      <c r="U479" s="64"/>
      <c r="V479" s="65"/>
      <c r="W479" s="66"/>
      <c r="X479" s="85"/>
      <c r="Y479" s="85"/>
      <c r="Z479" s="85"/>
      <c r="AA479" s="85"/>
      <c r="AB479" s="85"/>
      <c r="AC479" s="85"/>
      <c r="AD479" s="85"/>
      <c r="AE479" s="85"/>
      <c r="AF479" s="85"/>
      <c r="AG479" s="85"/>
      <c r="AH479" s="85"/>
      <c r="AI479" s="85"/>
      <c r="AJ479" s="53"/>
    </row>
    <row r="480" spans="2:36" ht="15" x14ac:dyDescent="0.25">
      <c r="B480" s="62"/>
      <c r="C480" s="62"/>
      <c r="D480" s="62"/>
      <c r="E480" s="63"/>
      <c r="F480" s="64"/>
      <c r="G480" s="64"/>
      <c r="H480" s="64"/>
      <c r="I480" s="64"/>
      <c r="J480" s="64"/>
      <c r="K480" s="64"/>
      <c r="L480" s="64"/>
      <c r="M480" s="64"/>
      <c r="N480" s="64"/>
      <c r="O480" s="64"/>
      <c r="P480" s="64"/>
      <c r="Q480" s="64"/>
      <c r="R480" s="64"/>
      <c r="S480" s="64"/>
      <c r="T480" s="64"/>
      <c r="U480" s="64"/>
      <c r="V480" s="65"/>
      <c r="W480" s="66"/>
      <c r="X480" s="85"/>
      <c r="Y480" s="85"/>
      <c r="Z480" s="85"/>
      <c r="AA480" s="85"/>
      <c r="AB480" s="85"/>
      <c r="AC480" s="85"/>
      <c r="AD480" s="85"/>
      <c r="AE480" s="85"/>
      <c r="AF480" s="85"/>
      <c r="AG480" s="85"/>
      <c r="AH480" s="85"/>
      <c r="AI480" s="85"/>
      <c r="AJ480" s="53"/>
    </row>
    <row r="481" spans="2:36" ht="15" x14ac:dyDescent="0.25">
      <c r="B481" s="62"/>
      <c r="C481" s="62"/>
      <c r="D481" s="62"/>
      <c r="E481" s="63"/>
      <c r="F481" s="64"/>
      <c r="G481" s="64"/>
      <c r="H481" s="64"/>
      <c r="I481" s="64"/>
      <c r="J481" s="64"/>
      <c r="K481" s="64"/>
      <c r="L481" s="64"/>
      <c r="M481" s="64"/>
      <c r="N481" s="64"/>
      <c r="O481" s="64"/>
      <c r="P481" s="64"/>
      <c r="Q481" s="64"/>
      <c r="R481" s="64"/>
      <c r="S481" s="64"/>
      <c r="T481" s="64"/>
      <c r="U481" s="64"/>
      <c r="V481" s="65"/>
      <c r="W481" s="66"/>
      <c r="X481" s="85"/>
      <c r="Y481" s="85"/>
      <c r="Z481" s="85"/>
      <c r="AA481" s="85"/>
      <c r="AB481" s="85"/>
      <c r="AC481" s="85"/>
      <c r="AD481" s="85"/>
      <c r="AE481" s="85"/>
      <c r="AF481" s="85"/>
      <c r="AG481" s="85"/>
      <c r="AH481" s="85"/>
      <c r="AI481" s="85"/>
      <c r="AJ481" s="53"/>
    </row>
    <row r="482" spans="2:36" ht="15" x14ac:dyDescent="0.25">
      <c r="B482" s="62"/>
      <c r="C482" s="62"/>
      <c r="D482" s="62"/>
      <c r="E482" s="63"/>
      <c r="F482" s="64"/>
      <c r="G482" s="64"/>
      <c r="H482" s="64"/>
      <c r="I482" s="64"/>
      <c r="J482" s="64"/>
      <c r="K482" s="64"/>
      <c r="L482" s="64"/>
      <c r="M482" s="64"/>
      <c r="N482" s="64"/>
      <c r="O482" s="64"/>
      <c r="P482" s="64"/>
      <c r="Q482" s="64"/>
      <c r="R482" s="64"/>
      <c r="S482" s="64"/>
      <c r="T482" s="64"/>
      <c r="U482" s="64"/>
      <c r="V482" s="65"/>
      <c r="W482" s="66"/>
      <c r="X482" s="85"/>
      <c r="Y482" s="85"/>
      <c r="Z482" s="85"/>
      <c r="AA482" s="85"/>
      <c r="AB482" s="85"/>
      <c r="AC482" s="85"/>
      <c r="AD482" s="85"/>
      <c r="AE482" s="85"/>
      <c r="AF482" s="85"/>
      <c r="AG482" s="85"/>
      <c r="AH482" s="85"/>
      <c r="AI482" s="85"/>
      <c r="AJ482" s="53"/>
    </row>
    <row r="483" spans="2:36" ht="15" x14ac:dyDescent="0.25">
      <c r="B483" s="62"/>
      <c r="C483" s="62"/>
      <c r="D483" s="62"/>
      <c r="E483" s="63"/>
      <c r="F483" s="64"/>
      <c r="G483" s="64"/>
      <c r="H483" s="64"/>
      <c r="I483" s="64"/>
      <c r="J483" s="64"/>
      <c r="K483" s="64"/>
      <c r="L483" s="64"/>
      <c r="M483" s="64"/>
      <c r="N483" s="64"/>
      <c r="O483" s="64"/>
      <c r="P483" s="64"/>
      <c r="Q483" s="64"/>
      <c r="R483" s="64"/>
      <c r="S483" s="64"/>
      <c r="T483" s="64"/>
      <c r="U483" s="64"/>
      <c r="V483" s="65"/>
      <c r="W483" s="66"/>
      <c r="X483" s="85"/>
      <c r="Y483" s="85"/>
      <c r="Z483" s="85"/>
      <c r="AA483" s="85"/>
      <c r="AB483" s="85"/>
      <c r="AC483" s="85"/>
      <c r="AD483" s="85"/>
      <c r="AE483" s="85"/>
      <c r="AF483" s="85"/>
      <c r="AG483" s="85"/>
      <c r="AH483" s="85"/>
      <c r="AI483" s="85"/>
      <c r="AJ483" s="53"/>
    </row>
    <row r="484" spans="2:36" ht="15" x14ac:dyDescent="0.25">
      <c r="B484" s="62"/>
      <c r="C484" s="62"/>
      <c r="D484" s="62"/>
      <c r="E484" s="63"/>
      <c r="F484" s="64"/>
      <c r="G484" s="64"/>
      <c r="H484" s="64"/>
      <c r="I484" s="64"/>
      <c r="J484" s="64"/>
      <c r="K484" s="64"/>
      <c r="L484" s="64"/>
      <c r="M484" s="64"/>
      <c r="N484" s="64"/>
      <c r="O484" s="64"/>
      <c r="P484" s="64"/>
      <c r="Q484" s="64"/>
      <c r="R484" s="64"/>
      <c r="S484" s="64"/>
      <c r="T484" s="64"/>
      <c r="U484" s="64"/>
      <c r="V484" s="65"/>
      <c r="W484" s="66"/>
      <c r="X484" s="85"/>
      <c r="Y484" s="85"/>
      <c r="Z484" s="85"/>
      <c r="AA484" s="85"/>
      <c r="AB484" s="85"/>
      <c r="AC484" s="85"/>
      <c r="AD484" s="85"/>
      <c r="AE484" s="85"/>
      <c r="AF484" s="85"/>
      <c r="AG484" s="85"/>
      <c r="AH484" s="85"/>
      <c r="AI484" s="85"/>
      <c r="AJ484" s="53"/>
    </row>
    <row r="485" spans="2:36" ht="15" x14ac:dyDescent="0.25">
      <c r="B485" s="62"/>
      <c r="C485" s="62"/>
      <c r="D485" s="62"/>
      <c r="E485" s="63"/>
      <c r="F485" s="64"/>
      <c r="G485" s="64"/>
      <c r="H485" s="64"/>
      <c r="I485" s="64"/>
      <c r="J485" s="64"/>
      <c r="K485" s="64"/>
      <c r="L485" s="64"/>
      <c r="M485" s="64"/>
      <c r="N485" s="64"/>
      <c r="O485" s="64"/>
      <c r="P485" s="64"/>
      <c r="Q485" s="64"/>
      <c r="R485" s="64"/>
      <c r="S485" s="64"/>
      <c r="T485" s="64"/>
      <c r="U485" s="64"/>
      <c r="V485" s="65"/>
      <c r="W485" s="66"/>
      <c r="X485" s="85"/>
      <c r="Y485" s="85"/>
      <c r="Z485" s="85"/>
      <c r="AA485" s="85"/>
      <c r="AB485" s="85"/>
      <c r="AC485" s="85"/>
      <c r="AD485" s="85"/>
      <c r="AE485" s="85"/>
      <c r="AF485" s="85"/>
      <c r="AG485" s="85"/>
      <c r="AH485" s="85"/>
      <c r="AI485" s="85"/>
      <c r="AJ485" s="53"/>
    </row>
    <row r="486" spans="2:36" ht="15" x14ac:dyDescent="0.25">
      <c r="B486" s="62"/>
      <c r="C486" s="62"/>
      <c r="D486" s="62"/>
      <c r="E486" s="63"/>
      <c r="F486" s="64"/>
      <c r="G486" s="64"/>
      <c r="H486" s="64"/>
      <c r="I486" s="64"/>
      <c r="J486" s="64"/>
      <c r="K486" s="64"/>
      <c r="L486" s="64"/>
      <c r="M486" s="64"/>
      <c r="N486" s="64"/>
      <c r="O486" s="64"/>
      <c r="P486" s="64"/>
      <c r="Q486" s="64"/>
      <c r="R486" s="64"/>
      <c r="S486" s="64"/>
      <c r="T486" s="64"/>
      <c r="U486" s="64"/>
      <c r="V486" s="65"/>
      <c r="W486" s="66"/>
      <c r="X486" s="85"/>
      <c r="Y486" s="85"/>
      <c r="Z486" s="85"/>
      <c r="AA486" s="85"/>
      <c r="AB486" s="85"/>
      <c r="AC486" s="85"/>
      <c r="AD486" s="85"/>
      <c r="AE486" s="85"/>
      <c r="AF486" s="85"/>
      <c r="AG486" s="85"/>
      <c r="AH486" s="85"/>
      <c r="AI486" s="85"/>
      <c r="AJ486" s="53"/>
    </row>
    <row r="487" spans="2:36" ht="15" x14ac:dyDescent="0.25">
      <c r="B487" s="62"/>
      <c r="C487" s="62"/>
      <c r="D487" s="62"/>
      <c r="E487" s="63"/>
      <c r="F487" s="64"/>
      <c r="G487" s="64"/>
      <c r="H487" s="64"/>
      <c r="I487" s="64"/>
      <c r="J487" s="64"/>
      <c r="K487" s="64"/>
      <c r="L487" s="64"/>
      <c r="M487" s="64"/>
      <c r="N487" s="64"/>
      <c r="O487" s="64"/>
      <c r="P487" s="64"/>
      <c r="Q487" s="64"/>
      <c r="R487" s="64"/>
      <c r="S487" s="64"/>
      <c r="T487" s="64"/>
      <c r="U487" s="64"/>
      <c r="V487" s="65"/>
      <c r="W487" s="66"/>
      <c r="X487" s="85"/>
      <c r="Y487" s="85"/>
      <c r="Z487" s="85"/>
      <c r="AA487" s="85"/>
      <c r="AB487" s="85"/>
      <c r="AC487" s="85"/>
      <c r="AD487" s="85"/>
      <c r="AE487" s="85"/>
      <c r="AF487" s="85"/>
      <c r="AG487" s="85"/>
      <c r="AH487" s="85"/>
      <c r="AI487" s="85"/>
      <c r="AJ487" s="53"/>
    </row>
    <row r="488" spans="2:36" ht="15" x14ac:dyDescent="0.25">
      <c r="B488" s="62"/>
      <c r="C488" s="62"/>
      <c r="D488" s="62"/>
      <c r="E488" s="63"/>
      <c r="F488" s="64"/>
      <c r="G488" s="64"/>
      <c r="H488" s="64"/>
      <c r="I488" s="64"/>
      <c r="J488" s="64"/>
      <c r="K488" s="64"/>
      <c r="L488" s="64"/>
      <c r="M488" s="64"/>
      <c r="N488" s="64"/>
      <c r="O488" s="64"/>
      <c r="P488" s="64"/>
      <c r="Q488" s="64"/>
      <c r="R488" s="64"/>
      <c r="S488" s="64"/>
      <c r="T488" s="64"/>
      <c r="U488" s="64"/>
      <c r="V488" s="65"/>
      <c r="W488" s="66"/>
      <c r="X488" s="85"/>
      <c r="Y488" s="85"/>
      <c r="Z488" s="85"/>
      <c r="AA488" s="85"/>
      <c r="AB488" s="85"/>
      <c r="AC488" s="85"/>
      <c r="AD488" s="85"/>
      <c r="AE488" s="85"/>
      <c r="AF488" s="85"/>
      <c r="AG488" s="85"/>
      <c r="AH488" s="85"/>
      <c r="AI488" s="85"/>
      <c r="AJ488" s="53"/>
    </row>
    <row r="489" spans="2:36" ht="15" x14ac:dyDescent="0.25">
      <c r="B489" s="62"/>
      <c r="C489" s="62"/>
      <c r="D489" s="62"/>
      <c r="E489" s="63"/>
      <c r="F489" s="64"/>
      <c r="G489" s="64"/>
      <c r="H489" s="64"/>
      <c r="I489" s="64"/>
      <c r="J489" s="64"/>
      <c r="K489" s="64"/>
      <c r="L489" s="64"/>
      <c r="M489" s="64"/>
      <c r="N489" s="64"/>
      <c r="O489" s="64"/>
      <c r="P489" s="64"/>
      <c r="Q489" s="64"/>
      <c r="R489" s="64"/>
      <c r="S489" s="64"/>
      <c r="T489" s="64"/>
      <c r="U489" s="64"/>
      <c r="V489" s="65"/>
      <c r="W489" s="66"/>
      <c r="X489" s="85"/>
      <c r="Y489" s="85"/>
      <c r="Z489" s="85"/>
      <c r="AA489" s="85"/>
      <c r="AB489" s="85"/>
      <c r="AC489" s="85"/>
      <c r="AD489" s="85"/>
      <c r="AE489" s="85"/>
      <c r="AF489" s="85"/>
      <c r="AG489" s="85"/>
      <c r="AH489" s="85"/>
      <c r="AI489" s="85"/>
      <c r="AJ489" s="53"/>
    </row>
    <row r="490" spans="2:36" ht="15" x14ac:dyDescent="0.25">
      <c r="B490" s="62"/>
      <c r="C490" s="62"/>
      <c r="D490" s="62"/>
      <c r="E490" s="63"/>
      <c r="F490" s="64"/>
      <c r="G490" s="64"/>
      <c r="H490" s="64"/>
      <c r="I490" s="64"/>
      <c r="J490" s="64"/>
      <c r="K490" s="64"/>
      <c r="L490" s="64"/>
      <c r="M490" s="64"/>
      <c r="N490" s="64"/>
      <c r="O490" s="64"/>
      <c r="P490" s="64"/>
      <c r="Q490" s="64"/>
      <c r="R490" s="64"/>
      <c r="S490" s="64"/>
      <c r="T490" s="64"/>
      <c r="U490" s="64"/>
      <c r="V490" s="65"/>
      <c r="W490" s="66"/>
      <c r="X490" s="85"/>
      <c r="Y490" s="85"/>
      <c r="Z490" s="85"/>
      <c r="AA490" s="85"/>
      <c r="AB490" s="85"/>
      <c r="AC490" s="85"/>
      <c r="AD490" s="85"/>
      <c r="AE490" s="85"/>
      <c r="AF490" s="85"/>
      <c r="AG490" s="85"/>
      <c r="AH490" s="85"/>
      <c r="AI490" s="85"/>
      <c r="AJ490" s="53"/>
    </row>
    <row r="491" spans="2:36" ht="15" x14ac:dyDescent="0.25">
      <c r="B491" s="62"/>
      <c r="C491" s="62"/>
      <c r="D491" s="62"/>
      <c r="E491" s="63"/>
      <c r="F491" s="64"/>
      <c r="G491" s="64"/>
      <c r="H491" s="64"/>
      <c r="I491" s="64"/>
      <c r="J491" s="64"/>
      <c r="K491" s="64"/>
      <c r="L491" s="64"/>
      <c r="M491" s="64"/>
      <c r="N491" s="64"/>
      <c r="O491" s="64"/>
      <c r="P491" s="64"/>
      <c r="Q491" s="64"/>
      <c r="R491" s="64"/>
      <c r="S491" s="64"/>
      <c r="T491" s="64"/>
      <c r="U491" s="64"/>
      <c r="V491" s="65"/>
      <c r="W491" s="66"/>
      <c r="X491" s="85"/>
      <c r="Y491" s="85"/>
      <c r="Z491" s="85"/>
      <c r="AA491" s="85"/>
      <c r="AB491" s="85"/>
      <c r="AC491" s="85"/>
      <c r="AD491" s="85"/>
      <c r="AE491" s="85"/>
      <c r="AF491" s="85"/>
      <c r="AG491" s="85"/>
      <c r="AH491" s="85"/>
      <c r="AI491" s="85"/>
      <c r="AJ491" s="53"/>
    </row>
    <row r="492" spans="2:36" ht="15" x14ac:dyDescent="0.25">
      <c r="B492" s="62"/>
      <c r="C492" s="62"/>
      <c r="D492" s="62"/>
      <c r="E492" s="63"/>
      <c r="F492" s="64"/>
      <c r="G492" s="64"/>
      <c r="H492" s="64"/>
      <c r="I492" s="64"/>
      <c r="J492" s="64"/>
      <c r="K492" s="64"/>
      <c r="L492" s="64"/>
      <c r="M492" s="64"/>
      <c r="N492" s="64"/>
      <c r="O492" s="64"/>
      <c r="P492" s="64"/>
      <c r="Q492" s="64"/>
      <c r="R492" s="64"/>
      <c r="S492" s="64"/>
      <c r="T492" s="64"/>
      <c r="U492" s="64"/>
      <c r="V492" s="65"/>
      <c r="W492" s="66"/>
      <c r="X492" s="85"/>
      <c r="Y492" s="85"/>
      <c r="Z492" s="85"/>
      <c r="AA492" s="85"/>
      <c r="AB492" s="85"/>
      <c r="AC492" s="85"/>
      <c r="AD492" s="85"/>
      <c r="AE492" s="85"/>
      <c r="AF492" s="85"/>
      <c r="AG492" s="85"/>
      <c r="AH492" s="85"/>
      <c r="AI492" s="85"/>
      <c r="AJ492" s="53"/>
    </row>
    <row r="493" spans="2:36" ht="15" x14ac:dyDescent="0.25">
      <c r="B493" s="62"/>
      <c r="C493" s="62"/>
      <c r="D493" s="62"/>
      <c r="E493" s="63"/>
      <c r="F493" s="64"/>
      <c r="G493" s="64"/>
      <c r="H493" s="64"/>
      <c r="I493" s="64"/>
      <c r="J493" s="64"/>
      <c r="K493" s="64"/>
      <c r="L493" s="64"/>
      <c r="M493" s="64"/>
      <c r="N493" s="64"/>
      <c r="O493" s="64"/>
      <c r="P493" s="64"/>
      <c r="Q493" s="64"/>
      <c r="R493" s="64"/>
      <c r="S493" s="64"/>
      <c r="T493" s="64"/>
      <c r="U493" s="64"/>
      <c r="V493" s="65"/>
      <c r="W493" s="66"/>
      <c r="X493" s="85"/>
      <c r="Y493" s="85"/>
      <c r="Z493" s="85"/>
      <c r="AA493" s="85"/>
      <c r="AB493" s="85"/>
      <c r="AC493" s="85"/>
      <c r="AD493" s="85"/>
      <c r="AE493" s="85"/>
      <c r="AF493" s="85"/>
      <c r="AG493" s="85"/>
      <c r="AH493" s="85"/>
      <c r="AI493" s="85"/>
      <c r="AJ493" s="53"/>
    </row>
    <row r="494" spans="2:36" ht="15" x14ac:dyDescent="0.25">
      <c r="B494" s="62"/>
      <c r="C494" s="62"/>
      <c r="D494" s="62"/>
      <c r="E494" s="63"/>
      <c r="F494" s="64"/>
      <c r="G494" s="64"/>
      <c r="H494" s="64"/>
      <c r="I494" s="64"/>
      <c r="J494" s="64"/>
      <c r="K494" s="64"/>
      <c r="L494" s="64"/>
      <c r="M494" s="64"/>
      <c r="N494" s="64"/>
      <c r="O494" s="64"/>
      <c r="P494" s="64"/>
      <c r="Q494" s="64"/>
      <c r="R494" s="64"/>
      <c r="S494" s="64"/>
      <c r="T494" s="64"/>
      <c r="U494" s="64"/>
      <c r="V494" s="65"/>
      <c r="W494" s="66"/>
      <c r="X494" s="85"/>
      <c r="Y494" s="85"/>
      <c r="Z494" s="85"/>
      <c r="AA494" s="85"/>
      <c r="AB494" s="85"/>
      <c r="AC494" s="85"/>
      <c r="AD494" s="85"/>
      <c r="AE494" s="85"/>
      <c r="AF494" s="85"/>
      <c r="AG494" s="85"/>
      <c r="AH494" s="85"/>
      <c r="AI494" s="85"/>
      <c r="AJ494" s="53"/>
    </row>
    <row r="495" spans="2:36" ht="15" x14ac:dyDescent="0.25">
      <c r="B495" s="62"/>
      <c r="C495" s="62"/>
      <c r="D495" s="62"/>
      <c r="E495" s="63"/>
      <c r="F495" s="64"/>
      <c r="G495" s="64"/>
      <c r="H495" s="64"/>
      <c r="I495" s="64"/>
      <c r="J495" s="64"/>
      <c r="K495" s="64"/>
      <c r="L495" s="64"/>
      <c r="M495" s="64"/>
      <c r="N495" s="64"/>
      <c r="O495" s="64"/>
      <c r="P495" s="64"/>
      <c r="Q495" s="64"/>
      <c r="R495" s="64"/>
      <c r="S495" s="64"/>
      <c r="T495" s="64"/>
      <c r="U495" s="64"/>
      <c r="V495" s="65"/>
      <c r="W495" s="66"/>
      <c r="X495" s="85"/>
      <c r="Y495" s="85"/>
      <c r="Z495" s="85"/>
      <c r="AA495" s="85"/>
      <c r="AB495" s="85"/>
      <c r="AC495" s="85"/>
      <c r="AD495" s="85"/>
      <c r="AE495" s="85"/>
      <c r="AF495" s="85"/>
      <c r="AG495" s="85"/>
      <c r="AH495" s="85"/>
      <c r="AI495" s="85"/>
      <c r="AJ495" s="53"/>
    </row>
    <row r="496" spans="2:36" ht="15" x14ac:dyDescent="0.25">
      <c r="B496" s="62"/>
      <c r="C496" s="62"/>
      <c r="D496" s="62"/>
      <c r="E496" s="63"/>
      <c r="F496" s="64"/>
      <c r="G496" s="64"/>
      <c r="H496" s="64"/>
      <c r="I496" s="64"/>
      <c r="J496" s="64"/>
      <c r="K496" s="64"/>
      <c r="L496" s="64"/>
      <c r="M496" s="64"/>
      <c r="N496" s="64"/>
      <c r="O496" s="64"/>
      <c r="P496" s="64"/>
      <c r="Q496" s="64"/>
      <c r="R496" s="64"/>
      <c r="S496" s="64"/>
      <c r="T496" s="64"/>
      <c r="U496" s="64"/>
      <c r="V496" s="65"/>
      <c r="W496" s="66"/>
      <c r="X496" s="85"/>
      <c r="Y496" s="85"/>
      <c r="Z496" s="85"/>
      <c r="AA496" s="85"/>
      <c r="AB496" s="85"/>
      <c r="AC496" s="85"/>
      <c r="AD496" s="85"/>
      <c r="AE496" s="85"/>
      <c r="AF496" s="85"/>
      <c r="AG496" s="85"/>
      <c r="AH496" s="85"/>
      <c r="AI496" s="85"/>
      <c r="AJ496" s="53"/>
    </row>
    <row r="497" spans="2:36" ht="15" x14ac:dyDescent="0.25">
      <c r="B497" s="62"/>
      <c r="C497" s="62"/>
      <c r="D497" s="62"/>
      <c r="E497" s="63"/>
      <c r="F497" s="64"/>
      <c r="G497" s="64"/>
      <c r="H497" s="64"/>
      <c r="I497" s="64"/>
      <c r="J497" s="64"/>
      <c r="K497" s="64"/>
      <c r="L497" s="64"/>
      <c r="M497" s="64"/>
      <c r="N497" s="64"/>
      <c r="O497" s="64"/>
      <c r="P497" s="64"/>
      <c r="Q497" s="64"/>
      <c r="R497" s="64"/>
      <c r="S497" s="64"/>
      <c r="T497" s="64"/>
      <c r="U497" s="64"/>
      <c r="V497" s="65"/>
      <c r="W497" s="66"/>
      <c r="X497" s="85"/>
      <c r="Y497" s="85"/>
      <c r="Z497" s="85"/>
      <c r="AA497" s="85"/>
      <c r="AB497" s="85"/>
      <c r="AC497" s="85"/>
      <c r="AD497" s="85"/>
      <c r="AE497" s="85"/>
      <c r="AF497" s="85"/>
      <c r="AG497" s="85"/>
      <c r="AH497" s="85"/>
      <c r="AI497" s="85"/>
      <c r="AJ497" s="53"/>
    </row>
    <row r="498" spans="2:36" ht="15" x14ac:dyDescent="0.25">
      <c r="B498" s="62"/>
      <c r="C498" s="62"/>
      <c r="D498" s="62"/>
      <c r="E498" s="63"/>
      <c r="F498" s="64"/>
      <c r="G498" s="64"/>
      <c r="H498" s="64"/>
      <c r="I498" s="64"/>
      <c r="J498" s="64"/>
      <c r="K498" s="64"/>
      <c r="L498" s="64"/>
      <c r="M498" s="64"/>
      <c r="N498" s="64"/>
      <c r="O498" s="64"/>
      <c r="P498" s="64"/>
      <c r="Q498" s="64"/>
      <c r="R498" s="64"/>
      <c r="S498" s="64"/>
      <c r="T498" s="64"/>
      <c r="U498" s="64"/>
      <c r="V498" s="65"/>
      <c r="W498" s="66"/>
      <c r="X498" s="85"/>
      <c r="Y498" s="85"/>
      <c r="Z498" s="85"/>
      <c r="AA498" s="85"/>
      <c r="AB498" s="85"/>
      <c r="AC498" s="85"/>
      <c r="AD498" s="85"/>
      <c r="AE498" s="85"/>
      <c r="AF498" s="85"/>
      <c r="AG498" s="85"/>
      <c r="AH498" s="85"/>
      <c r="AI498" s="85"/>
      <c r="AJ498" s="53"/>
    </row>
    <row r="499" spans="2:36" ht="15" x14ac:dyDescent="0.25">
      <c r="B499" s="62"/>
      <c r="C499" s="62"/>
      <c r="D499" s="62"/>
      <c r="E499" s="63"/>
      <c r="F499" s="64"/>
      <c r="G499" s="64"/>
      <c r="H499" s="64"/>
      <c r="I499" s="64"/>
      <c r="J499" s="64"/>
      <c r="K499" s="64"/>
      <c r="L499" s="64"/>
      <c r="M499" s="64"/>
      <c r="N499" s="64"/>
      <c r="O499" s="64"/>
      <c r="P499" s="64"/>
      <c r="Q499" s="64"/>
      <c r="R499" s="64"/>
      <c r="S499" s="64"/>
      <c r="T499" s="64"/>
      <c r="U499" s="64"/>
      <c r="V499" s="65"/>
      <c r="W499" s="66"/>
      <c r="X499" s="85"/>
      <c r="Y499" s="85"/>
      <c r="Z499" s="85"/>
      <c r="AA499" s="85"/>
      <c r="AB499" s="85"/>
      <c r="AC499" s="85"/>
      <c r="AD499" s="85"/>
      <c r="AE499" s="85"/>
      <c r="AF499" s="85"/>
      <c r="AG499" s="85"/>
      <c r="AH499" s="85"/>
      <c r="AI499" s="85"/>
      <c r="AJ499" s="53"/>
    </row>
    <row r="500" spans="2:36" ht="15" x14ac:dyDescent="0.25">
      <c r="B500" s="62"/>
      <c r="C500" s="62"/>
      <c r="D500" s="62"/>
      <c r="E500" s="63"/>
      <c r="F500" s="64"/>
      <c r="G500" s="64"/>
      <c r="H500" s="64"/>
      <c r="I500" s="64"/>
      <c r="J500" s="64"/>
      <c r="K500" s="64"/>
      <c r="L500" s="64"/>
      <c r="M500" s="64"/>
      <c r="N500" s="64"/>
      <c r="O500" s="64"/>
      <c r="P500" s="64"/>
      <c r="Q500" s="64"/>
      <c r="R500" s="64"/>
      <c r="S500" s="64"/>
      <c r="T500" s="64"/>
      <c r="U500" s="64"/>
      <c r="V500" s="65"/>
      <c r="W500" s="66"/>
      <c r="X500" s="85"/>
      <c r="Y500" s="85"/>
      <c r="Z500" s="85"/>
      <c r="AA500" s="85"/>
      <c r="AB500" s="85"/>
      <c r="AC500" s="85"/>
      <c r="AD500" s="85"/>
      <c r="AE500" s="85"/>
      <c r="AF500" s="85"/>
      <c r="AG500" s="85"/>
      <c r="AH500" s="85"/>
      <c r="AI500" s="85"/>
      <c r="AJ500" s="53"/>
    </row>
    <row r="501" spans="2:36" ht="15" x14ac:dyDescent="0.25">
      <c r="B501" s="62"/>
      <c r="C501" s="62"/>
      <c r="D501" s="62"/>
      <c r="E501" s="63"/>
      <c r="F501" s="64"/>
      <c r="G501" s="64"/>
      <c r="H501" s="64"/>
      <c r="I501" s="64"/>
      <c r="J501" s="64"/>
      <c r="K501" s="64"/>
      <c r="L501" s="64"/>
      <c r="M501" s="64"/>
      <c r="N501" s="64"/>
      <c r="O501" s="64"/>
      <c r="P501" s="64"/>
      <c r="Q501" s="64"/>
      <c r="R501" s="64"/>
      <c r="S501" s="64"/>
      <c r="T501" s="64"/>
      <c r="U501" s="64"/>
      <c r="V501" s="65"/>
      <c r="W501" s="66"/>
      <c r="X501" s="85"/>
      <c r="Y501" s="85"/>
      <c r="Z501" s="85"/>
      <c r="AA501" s="85"/>
      <c r="AB501" s="85"/>
      <c r="AC501" s="85"/>
      <c r="AD501" s="85"/>
      <c r="AE501" s="85"/>
      <c r="AF501" s="85"/>
      <c r="AG501" s="85"/>
      <c r="AH501" s="85"/>
      <c r="AI501" s="85"/>
      <c r="AJ501" s="53"/>
    </row>
    <row r="502" spans="2:36" ht="15" x14ac:dyDescent="0.25">
      <c r="B502" s="62"/>
      <c r="C502" s="62"/>
      <c r="D502" s="62"/>
      <c r="E502" s="63"/>
      <c r="F502" s="64"/>
      <c r="G502" s="64"/>
      <c r="H502" s="64"/>
      <c r="I502" s="64"/>
      <c r="J502" s="64"/>
      <c r="K502" s="64"/>
      <c r="L502" s="64"/>
      <c r="M502" s="64"/>
      <c r="N502" s="64"/>
      <c r="O502" s="64"/>
      <c r="P502" s="64"/>
      <c r="Q502" s="64"/>
      <c r="R502" s="64"/>
      <c r="S502" s="64"/>
      <c r="T502" s="64"/>
      <c r="U502" s="64"/>
      <c r="V502" s="65"/>
      <c r="W502" s="66"/>
      <c r="X502" s="85"/>
      <c r="Y502" s="85"/>
      <c r="Z502" s="85"/>
      <c r="AA502" s="85"/>
      <c r="AB502" s="85"/>
      <c r="AC502" s="85"/>
      <c r="AD502" s="85"/>
      <c r="AE502" s="85"/>
      <c r="AF502" s="85"/>
      <c r="AG502" s="85"/>
      <c r="AH502" s="85"/>
      <c r="AI502" s="85"/>
      <c r="AJ502" s="53"/>
    </row>
    <row r="503" spans="2:36" ht="15" x14ac:dyDescent="0.25">
      <c r="B503" s="62"/>
      <c r="C503" s="62"/>
      <c r="D503" s="62"/>
      <c r="E503" s="63"/>
      <c r="F503" s="64"/>
      <c r="G503" s="64"/>
      <c r="H503" s="64"/>
      <c r="I503" s="64"/>
      <c r="J503" s="64"/>
      <c r="K503" s="64"/>
      <c r="L503" s="64"/>
      <c r="M503" s="64"/>
      <c r="N503" s="64"/>
      <c r="O503" s="64"/>
      <c r="P503" s="64"/>
      <c r="Q503" s="64"/>
      <c r="R503" s="64"/>
      <c r="S503" s="64"/>
      <c r="T503" s="64"/>
      <c r="U503" s="64"/>
      <c r="V503" s="65"/>
      <c r="W503" s="66"/>
      <c r="X503" s="85"/>
      <c r="Y503" s="85"/>
      <c r="Z503" s="85"/>
      <c r="AA503" s="85"/>
      <c r="AB503" s="85"/>
      <c r="AC503" s="85"/>
      <c r="AD503" s="85"/>
      <c r="AE503" s="85"/>
      <c r="AF503" s="85"/>
      <c r="AG503" s="85"/>
      <c r="AH503" s="85"/>
      <c r="AI503" s="85"/>
      <c r="AJ503" s="53"/>
    </row>
    <row r="504" spans="2:36" ht="15" x14ac:dyDescent="0.25">
      <c r="B504" s="62"/>
      <c r="C504" s="62"/>
      <c r="D504" s="62"/>
      <c r="E504" s="63"/>
      <c r="F504" s="64"/>
      <c r="G504" s="64"/>
      <c r="H504" s="64"/>
      <c r="I504" s="64"/>
      <c r="J504" s="64"/>
      <c r="K504" s="64"/>
      <c r="L504" s="64"/>
      <c r="M504" s="64"/>
      <c r="N504" s="64"/>
      <c r="O504" s="64"/>
      <c r="P504" s="64"/>
      <c r="Q504" s="64"/>
      <c r="R504" s="64"/>
      <c r="S504" s="64"/>
      <c r="T504" s="64"/>
      <c r="U504" s="64"/>
      <c r="V504" s="65"/>
      <c r="W504" s="66"/>
      <c r="X504" s="85"/>
      <c r="Y504" s="85"/>
      <c r="Z504" s="85"/>
      <c r="AA504" s="85"/>
      <c r="AB504" s="85"/>
      <c r="AC504" s="85"/>
      <c r="AD504" s="85"/>
      <c r="AE504" s="85"/>
      <c r="AF504" s="85"/>
      <c r="AG504" s="85"/>
      <c r="AH504" s="85"/>
      <c r="AI504" s="85"/>
      <c r="AJ504" s="53"/>
    </row>
    <row r="505" spans="2:36" ht="15" x14ac:dyDescent="0.25">
      <c r="B505" s="62"/>
      <c r="C505" s="62"/>
      <c r="D505" s="62"/>
      <c r="E505" s="63"/>
      <c r="F505" s="64"/>
      <c r="G505" s="64"/>
      <c r="H505" s="64"/>
      <c r="I505" s="64"/>
      <c r="J505" s="64"/>
      <c r="K505" s="64"/>
      <c r="L505" s="64"/>
      <c r="M505" s="64"/>
      <c r="N505" s="64"/>
      <c r="O505" s="64"/>
      <c r="P505" s="64"/>
      <c r="Q505" s="64"/>
      <c r="R505" s="64"/>
      <c r="S505" s="64"/>
      <c r="T505" s="64"/>
      <c r="U505" s="64"/>
      <c r="V505" s="65"/>
      <c r="W505" s="66"/>
      <c r="X505" s="85"/>
      <c r="Y505" s="85"/>
      <c r="Z505" s="85"/>
      <c r="AA505" s="85"/>
      <c r="AB505" s="85"/>
      <c r="AC505" s="85"/>
      <c r="AD505" s="85"/>
      <c r="AE505" s="85"/>
      <c r="AF505" s="85"/>
      <c r="AG505" s="85"/>
      <c r="AH505" s="85"/>
      <c r="AI505" s="85"/>
      <c r="AJ505" s="53"/>
    </row>
    <row r="506" spans="2:36" ht="15" x14ac:dyDescent="0.25">
      <c r="B506" s="62"/>
      <c r="C506" s="62"/>
      <c r="D506" s="62"/>
      <c r="E506" s="63"/>
      <c r="F506" s="64"/>
      <c r="G506" s="64"/>
      <c r="H506" s="64"/>
      <c r="I506" s="64"/>
      <c r="J506" s="64"/>
      <c r="K506" s="64"/>
      <c r="L506" s="64"/>
      <c r="M506" s="64"/>
      <c r="N506" s="64"/>
      <c r="O506" s="64"/>
      <c r="P506" s="64"/>
      <c r="Q506" s="64"/>
      <c r="R506" s="64"/>
      <c r="S506" s="64"/>
      <c r="T506" s="64"/>
      <c r="U506" s="64"/>
      <c r="V506" s="65"/>
      <c r="W506" s="66"/>
      <c r="X506" s="85"/>
      <c r="Y506" s="85"/>
      <c r="Z506" s="85"/>
      <c r="AA506" s="85"/>
      <c r="AB506" s="85"/>
      <c r="AC506" s="85"/>
      <c r="AD506" s="85"/>
      <c r="AE506" s="85"/>
      <c r="AF506" s="85"/>
      <c r="AG506" s="85"/>
      <c r="AH506" s="85"/>
      <c r="AI506" s="85"/>
      <c r="AJ506" s="53"/>
    </row>
    <row r="507" spans="2:36" ht="15" x14ac:dyDescent="0.25">
      <c r="B507" s="62"/>
      <c r="C507" s="62"/>
      <c r="D507" s="62"/>
      <c r="E507" s="63"/>
      <c r="F507" s="64"/>
      <c r="G507" s="64"/>
      <c r="H507" s="64"/>
      <c r="I507" s="64"/>
      <c r="J507" s="64"/>
      <c r="K507" s="64"/>
      <c r="L507" s="64"/>
      <c r="M507" s="64"/>
      <c r="N507" s="64"/>
      <c r="O507" s="64"/>
      <c r="P507" s="64"/>
      <c r="Q507" s="64"/>
      <c r="R507" s="64"/>
      <c r="S507" s="64"/>
      <c r="T507" s="64"/>
      <c r="U507" s="64"/>
      <c r="V507" s="65"/>
      <c r="W507" s="66"/>
      <c r="X507" s="85"/>
      <c r="Y507" s="85"/>
      <c r="Z507" s="85"/>
      <c r="AA507" s="85"/>
      <c r="AB507" s="85"/>
      <c r="AC507" s="85"/>
      <c r="AD507" s="85"/>
      <c r="AE507" s="85"/>
      <c r="AF507" s="85"/>
      <c r="AG507" s="85"/>
      <c r="AH507" s="85"/>
      <c r="AI507" s="85"/>
      <c r="AJ507" s="53"/>
    </row>
    <row r="508" spans="2:36" ht="15" x14ac:dyDescent="0.25">
      <c r="B508" s="62"/>
      <c r="C508" s="62"/>
      <c r="D508" s="62"/>
      <c r="E508" s="63"/>
      <c r="F508" s="64"/>
      <c r="G508" s="64"/>
      <c r="H508" s="64"/>
      <c r="I508" s="64"/>
      <c r="J508" s="64"/>
      <c r="K508" s="64"/>
      <c r="L508" s="64"/>
      <c r="M508" s="64"/>
      <c r="N508" s="64"/>
      <c r="O508" s="64"/>
      <c r="P508" s="64"/>
      <c r="Q508" s="64"/>
      <c r="R508" s="64"/>
      <c r="S508" s="64"/>
      <c r="T508" s="64"/>
      <c r="U508" s="64"/>
      <c r="V508" s="65"/>
      <c r="W508" s="66"/>
      <c r="X508" s="85"/>
      <c r="Y508" s="85"/>
      <c r="Z508" s="85"/>
      <c r="AA508" s="85"/>
      <c r="AB508" s="85"/>
      <c r="AC508" s="85"/>
      <c r="AD508" s="85"/>
      <c r="AE508" s="85"/>
      <c r="AF508" s="85"/>
      <c r="AG508" s="85"/>
      <c r="AH508" s="85"/>
      <c r="AI508" s="85"/>
      <c r="AJ508" s="53"/>
    </row>
    <row r="509" spans="2:36" ht="15" x14ac:dyDescent="0.25">
      <c r="B509" s="62"/>
      <c r="C509" s="62"/>
      <c r="D509" s="62"/>
      <c r="E509" s="63"/>
      <c r="F509" s="64"/>
      <c r="G509" s="64"/>
      <c r="H509" s="64"/>
      <c r="I509" s="64"/>
      <c r="J509" s="64"/>
      <c r="K509" s="64"/>
      <c r="L509" s="64"/>
      <c r="M509" s="64"/>
      <c r="N509" s="64"/>
      <c r="O509" s="64"/>
      <c r="P509" s="64"/>
      <c r="Q509" s="64"/>
      <c r="R509" s="64"/>
      <c r="S509" s="64"/>
      <c r="T509" s="64"/>
      <c r="U509" s="64"/>
      <c r="V509" s="65"/>
      <c r="W509" s="66"/>
      <c r="X509" s="85"/>
      <c r="Y509" s="85"/>
      <c r="Z509" s="85"/>
      <c r="AA509" s="85"/>
      <c r="AB509" s="85"/>
      <c r="AC509" s="85"/>
      <c r="AD509" s="85"/>
      <c r="AE509" s="85"/>
      <c r="AF509" s="85"/>
      <c r="AG509" s="85"/>
      <c r="AH509" s="85"/>
      <c r="AI509" s="85"/>
      <c r="AJ509" s="53"/>
    </row>
    <row r="510" spans="2:36" ht="15" x14ac:dyDescent="0.25">
      <c r="B510" s="62"/>
      <c r="C510" s="62"/>
      <c r="D510" s="62"/>
      <c r="E510" s="63"/>
      <c r="F510" s="64"/>
      <c r="G510" s="64"/>
      <c r="H510" s="64"/>
      <c r="I510" s="64"/>
      <c r="J510" s="64"/>
      <c r="K510" s="64"/>
      <c r="L510" s="64"/>
      <c r="M510" s="64"/>
      <c r="N510" s="64"/>
      <c r="O510" s="64"/>
      <c r="P510" s="64"/>
      <c r="Q510" s="64"/>
      <c r="R510" s="64"/>
      <c r="S510" s="64"/>
      <c r="T510" s="64"/>
      <c r="U510" s="64"/>
      <c r="V510" s="65"/>
      <c r="W510" s="66"/>
      <c r="X510" s="85"/>
      <c r="Y510" s="85"/>
      <c r="Z510" s="85"/>
      <c r="AA510" s="85"/>
      <c r="AB510" s="85"/>
      <c r="AC510" s="85"/>
      <c r="AD510" s="85"/>
      <c r="AE510" s="85"/>
      <c r="AF510" s="85"/>
      <c r="AG510" s="85"/>
      <c r="AH510" s="85"/>
      <c r="AI510" s="85"/>
      <c r="AJ510" s="53"/>
    </row>
    <row r="511" spans="2:36" ht="15" x14ac:dyDescent="0.25">
      <c r="B511" s="62"/>
      <c r="C511" s="62"/>
      <c r="D511" s="62"/>
      <c r="E511" s="63"/>
      <c r="F511" s="64"/>
      <c r="G511" s="64"/>
      <c r="H511" s="64"/>
      <c r="I511" s="64"/>
      <c r="J511" s="64"/>
      <c r="K511" s="64"/>
      <c r="L511" s="64"/>
      <c r="M511" s="64"/>
      <c r="N511" s="64"/>
      <c r="O511" s="64"/>
      <c r="P511" s="64"/>
      <c r="Q511" s="64"/>
      <c r="R511" s="64"/>
      <c r="S511" s="64"/>
      <c r="T511" s="64"/>
      <c r="U511" s="64"/>
      <c r="V511" s="65"/>
      <c r="W511" s="66"/>
      <c r="X511" s="85"/>
      <c r="Y511" s="85"/>
      <c r="Z511" s="85"/>
      <c r="AA511" s="85"/>
      <c r="AB511" s="85"/>
      <c r="AC511" s="85"/>
      <c r="AD511" s="85"/>
      <c r="AE511" s="85"/>
      <c r="AF511" s="85"/>
      <c r="AG511" s="85"/>
      <c r="AH511" s="85"/>
      <c r="AI511" s="85"/>
      <c r="AJ511" s="53"/>
    </row>
    <row r="512" spans="2:36" ht="15" x14ac:dyDescent="0.25">
      <c r="B512" s="62"/>
      <c r="C512" s="62"/>
      <c r="D512" s="62"/>
      <c r="E512" s="63"/>
      <c r="F512" s="64"/>
      <c r="G512" s="64"/>
      <c r="H512" s="64"/>
      <c r="I512" s="64"/>
      <c r="J512" s="64"/>
      <c r="K512" s="64"/>
      <c r="L512" s="64"/>
      <c r="M512" s="64"/>
      <c r="N512" s="64"/>
      <c r="O512" s="64"/>
      <c r="P512" s="64"/>
      <c r="Q512" s="64"/>
      <c r="R512" s="64"/>
      <c r="S512" s="64"/>
      <c r="T512" s="64"/>
      <c r="U512" s="64"/>
      <c r="V512" s="65"/>
      <c r="W512" s="66"/>
      <c r="X512" s="85"/>
      <c r="Y512" s="85"/>
      <c r="Z512" s="85"/>
      <c r="AA512" s="85"/>
      <c r="AB512" s="85"/>
      <c r="AC512" s="85"/>
      <c r="AD512" s="85"/>
      <c r="AE512" s="85"/>
      <c r="AF512" s="85"/>
      <c r="AG512" s="85"/>
      <c r="AH512" s="85"/>
      <c r="AI512" s="85"/>
      <c r="AJ512" s="53"/>
    </row>
    <row r="513" spans="2:36" ht="15" x14ac:dyDescent="0.25">
      <c r="B513" s="62"/>
      <c r="C513" s="62"/>
      <c r="D513" s="62"/>
      <c r="E513" s="63"/>
      <c r="F513" s="64"/>
      <c r="G513" s="64"/>
      <c r="H513" s="64"/>
      <c r="I513" s="64"/>
      <c r="J513" s="64"/>
      <c r="K513" s="64"/>
      <c r="L513" s="64"/>
      <c r="M513" s="64"/>
      <c r="N513" s="64"/>
      <c r="O513" s="64"/>
      <c r="P513" s="64"/>
      <c r="Q513" s="64"/>
      <c r="R513" s="64"/>
      <c r="S513" s="64"/>
      <c r="T513" s="64"/>
      <c r="U513" s="64"/>
      <c r="V513" s="65"/>
      <c r="W513" s="66"/>
      <c r="X513" s="85"/>
      <c r="Y513" s="85"/>
      <c r="Z513" s="85"/>
      <c r="AA513" s="85"/>
      <c r="AB513" s="85"/>
      <c r="AC513" s="85"/>
      <c r="AD513" s="85"/>
      <c r="AE513" s="85"/>
      <c r="AF513" s="85"/>
      <c r="AG513" s="85"/>
      <c r="AH513" s="85"/>
      <c r="AI513" s="85"/>
      <c r="AJ513" s="53"/>
    </row>
    <row r="514" spans="2:36" ht="15" x14ac:dyDescent="0.25">
      <c r="B514" s="62"/>
      <c r="C514" s="62"/>
      <c r="D514" s="62"/>
      <c r="E514" s="63"/>
      <c r="F514" s="64"/>
      <c r="G514" s="64"/>
      <c r="H514" s="64"/>
      <c r="I514" s="64"/>
      <c r="J514" s="64"/>
      <c r="K514" s="64"/>
      <c r="L514" s="64"/>
      <c r="M514" s="64"/>
      <c r="N514" s="64"/>
      <c r="O514" s="64"/>
      <c r="P514" s="64"/>
      <c r="Q514" s="64"/>
      <c r="R514" s="64"/>
      <c r="S514" s="64"/>
      <c r="T514" s="64"/>
      <c r="U514" s="64"/>
      <c r="V514" s="65"/>
      <c r="W514" s="66"/>
      <c r="X514" s="85"/>
      <c r="Y514" s="85"/>
      <c r="Z514" s="85"/>
      <c r="AA514" s="85"/>
      <c r="AB514" s="85"/>
      <c r="AC514" s="85"/>
      <c r="AD514" s="85"/>
      <c r="AE514" s="85"/>
      <c r="AF514" s="85"/>
      <c r="AG514" s="85"/>
      <c r="AH514" s="85"/>
      <c r="AI514" s="85"/>
      <c r="AJ514" s="53"/>
    </row>
    <row r="515" spans="2:36" ht="15" x14ac:dyDescent="0.25">
      <c r="B515" s="62"/>
      <c r="C515" s="62"/>
      <c r="D515" s="62"/>
      <c r="E515" s="63"/>
      <c r="F515" s="64"/>
      <c r="G515" s="64"/>
      <c r="H515" s="64"/>
      <c r="I515" s="64"/>
      <c r="J515" s="64"/>
      <c r="K515" s="64"/>
      <c r="L515" s="64"/>
      <c r="M515" s="64"/>
      <c r="N515" s="64"/>
      <c r="O515" s="64"/>
      <c r="P515" s="64"/>
      <c r="Q515" s="64"/>
      <c r="R515" s="64"/>
      <c r="S515" s="64"/>
      <c r="T515" s="64"/>
      <c r="U515" s="64"/>
      <c r="V515" s="65"/>
      <c r="W515" s="66"/>
      <c r="X515" s="85"/>
      <c r="Y515" s="85"/>
      <c r="Z515" s="85"/>
      <c r="AA515" s="85"/>
      <c r="AB515" s="85"/>
      <c r="AC515" s="85"/>
      <c r="AD515" s="85"/>
      <c r="AE515" s="85"/>
      <c r="AF515" s="85"/>
      <c r="AG515" s="85"/>
      <c r="AH515" s="85"/>
      <c r="AI515" s="85"/>
      <c r="AJ515" s="53"/>
    </row>
    <row r="516" spans="2:36" ht="15" x14ac:dyDescent="0.25">
      <c r="B516" s="62"/>
      <c r="C516" s="62"/>
      <c r="D516" s="62"/>
      <c r="E516" s="63"/>
      <c r="F516" s="64"/>
      <c r="G516" s="64"/>
      <c r="H516" s="64"/>
      <c r="I516" s="64"/>
      <c r="J516" s="64"/>
      <c r="K516" s="64"/>
      <c r="L516" s="64"/>
      <c r="M516" s="64"/>
      <c r="N516" s="64"/>
      <c r="O516" s="64"/>
      <c r="P516" s="64"/>
      <c r="Q516" s="64"/>
      <c r="R516" s="64"/>
      <c r="S516" s="64"/>
      <c r="T516" s="64"/>
      <c r="U516" s="64"/>
      <c r="V516" s="65"/>
      <c r="W516" s="66"/>
      <c r="X516" s="85"/>
      <c r="Y516" s="85"/>
      <c r="Z516" s="85"/>
      <c r="AA516" s="85"/>
      <c r="AB516" s="85"/>
      <c r="AC516" s="85"/>
      <c r="AD516" s="85"/>
      <c r="AE516" s="85"/>
      <c r="AF516" s="85"/>
      <c r="AG516" s="85"/>
      <c r="AH516" s="85"/>
      <c r="AI516" s="85"/>
      <c r="AJ516" s="53"/>
    </row>
    <row r="517" spans="2:36" ht="15" x14ac:dyDescent="0.25">
      <c r="B517" s="62"/>
      <c r="C517" s="62"/>
      <c r="D517" s="62"/>
      <c r="E517" s="63"/>
      <c r="F517" s="64"/>
      <c r="G517" s="64"/>
      <c r="H517" s="64"/>
      <c r="I517" s="64"/>
      <c r="J517" s="64"/>
      <c r="K517" s="64"/>
      <c r="L517" s="64"/>
      <c r="M517" s="64"/>
      <c r="N517" s="64"/>
      <c r="O517" s="64"/>
      <c r="P517" s="64"/>
      <c r="Q517" s="64"/>
      <c r="R517" s="64"/>
      <c r="S517" s="64"/>
      <c r="T517" s="64"/>
      <c r="U517" s="64"/>
      <c r="V517" s="65"/>
      <c r="W517" s="66"/>
      <c r="X517" s="85"/>
      <c r="Y517" s="85"/>
      <c r="Z517" s="85"/>
      <c r="AA517" s="85"/>
      <c r="AB517" s="85"/>
      <c r="AC517" s="85"/>
      <c r="AD517" s="85"/>
      <c r="AE517" s="85"/>
      <c r="AF517" s="85"/>
      <c r="AG517" s="85"/>
      <c r="AH517" s="85"/>
      <c r="AI517" s="85"/>
      <c r="AJ517" s="53"/>
    </row>
    <row r="518" spans="2:36" ht="15" x14ac:dyDescent="0.25">
      <c r="B518" s="62"/>
      <c r="C518" s="62"/>
      <c r="D518" s="62"/>
      <c r="E518" s="63"/>
      <c r="F518" s="64"/>
      <c r="G518" s="64"/>
      <c r="H518" s="64"/>
      <c r="I518" s="64"/>
      <c r="J518" s="64"/>
      <c r="K518" s="64"/>
      <c r="L518" s="64"/>
      <c r="M518" s="64"/>
      <c r="N518" s="64"/>
      <c r="O518" s="64"/>
      <c r="P518" s="64"/>
      <c r="Q518" s="64"/>
      <c r="R518" s="64"/>
      <c r="S518" s="64"/>
      <c r="T518" s="64"/>
      <c r="U518" s="64"/>
      <c r="V518" s="65"/>
      <c r="W518" s="66"/>
      <c r="X518" s="85"/>
      <c r="Y518" s="85"/>
      <c r="Z518" s="85"/>
      <c r="AA518" s="85"/>
      <c r="AB518" s="85"/>
      <c r="AC518" s="85"/>
      <c r="AD518" s="85"/>
      <c r="AE518" s="85"/>
      <c r="AF518" s="85"/>
      <c r="AG518" s="85"/>
      <c r="AH518" s="85"/>
      <c r="AI518" s="85"/>
      <c r="AJ518" s="53"/>
    </row>
    <row r="519" spans="2:36" ht="15" x14ac:dyDescent="0.25">
      <c r="B519" s="62"/>
      <c r="C519" s="62"/>
      <c r="D519" s="62"/>
      <c r="E519" s="63"/>
      <c r="F519" s="64"/>
      <c r="G519" s="64"/>
      <c r="H519" s="64"/>
      <c r="I519" s="64"/>
      <c r="J519" s="64"/>
      <c r="K519" s="64"/>
      <c r="L519" s="64"/>
      <c r="M519" s="64"/>
      <c r="N519" s="64"/>
      <c r="O519" s="64"/>
      <c r="P519" s="64"/>
      <c r="Q519" s="64"/>
      <c r="R519" s="64"/>
      <c r="S519" s="64"/>
      <c r="T519" s="64"/>
      <c r="U519" s="64"/>
      <c r="V519" s="65"/>
      <c r="W519" s="66"/>
      <c r="X519" s="85"/>
      <c r="Y519" s="85"/>
      <c r="Z519" s="85"/>
      <c r="AA519" s="85"/>
      <c r="AB519" s="85"/>
      <c r="AC519" s="85"/>
      <c r="AD519" s="85"/>
      <c r="AE519" s="85"/>
      <c r="AF519" s="85"/>
      <c r="AG519" s="85"/>
      <c r="AH519" s="85"/>
      <c r="AI519" s="85"/>
      <c r="AJ519" s="53"/>
    </row>
    <row r="520" spans="2:36" ht="15" x14ac:dyDescent="0.25">
      <c r="B520" s="62"/>
      <c r="C520" s="62"/>
      <c r="D520" s="62"/>
      <c r="E520" s="63"/>
      <c r="F520" s="64"/>
      <c r="G520" s="64"/>
      <c r="H520" s="64"/>
      <c r="I520" s="64"/>
      <c r="J520" s="64"/>
      <c r="K520" s="64"/>
      <c r="L520" s="64"/>
      <c r="M520" s="64"/>
      <c r="N520" s="64"/>
      <c r="O520" s="64"/>
      <c r="P520" s="64"/>
      <c r="Q520" s="64"/>
      <c r="R520" s="64"/>
      <c r="S520" s="64"/>
      <c r="T520" s="64"/>
      <c r="U520" s="64"/>
      <c r="V520" s="65"/>
      <c r="W520" s="66"/>
      <c r="X520" s="85"/>
      <c r="Y520" s="85"/>
      <c r="Z520" s="85"/>
      <c r="AA520" s="85"/>
      <c r="AB520" s="85"/>
      <c r="AC520" s="85"/>
      <c r="AD520" s="85"/>
      <c r="AE520" s="85"/>
      <c r="AF520" s="85"/>
      <c r="AG520" s="85"/>
      <c r="AH520" s="85"/>
      <c r="AI520" s="85"/>
      <c r="AJ520" s="53"/>
    </row>
    <row r="521" spans="2:36" ht="15" x14ac:dyDescent="0.25">
      <c r="B521" s="62"/>
      <c r="C521" s="62"/>
      <c r="D521" s="62"/>
      <c r="E521" s="63"/>
      <c r="F521" s="64"/>
      <c r="G521" s="64"/>
      <c r="H521" s="64"/>
      <c r="I521" s="64"/>
      <c r="J521" s="64"/>
      <c r="K521" s="64"/>
      <c r="L521" s="64"/>
      <c r="M521" s="64"/>
      <c r="N521" s="64"/>
      <c r="O521" s="64"/>
      <c r="P521" s="64"/>
      <c r="Q521" s="64"/>
      <c r="R521" s="64"/>
      <c r="S521" s="64"/>
      <c r="T521" s="64"/>
      <c r="U521" s="64"/>
      <c r="V521" s="65"/>
      <c r="W521" s="66"/>
      <c r="X521" s="85"/>
      <c r="Y521" s="85"/>
      <c r="Z521" s="85"/>
      <c r="AA521" s="85"/>
      <c r="AB521" s="85"/>
      <c r="AC521" s="85"/>
      <c r="AD521" s="85"/>
      <c r="AE521" s="85"/>
      <c r="AF521" s="85"/>
      <c r="AG521" s="85"/>
      <c r="AH521" s="85"/>
      <c r="AI521" s="85"/>
      <c r="AJ521" s="53"/>
    </row>
    <row r="522" spans="2:36" ht="15" x14ac:dyDescent="0.25">
      <c r="B522" s="62"/>
      <c r="C522" s="62"/>
      <c r="D522" s="62"/>
      <c r="E522" s="63"/>
      <c r="F522" s="64"/>
      <c r="G522" s="64"/>
      <c r="H522" s="64"/>
      <c r="I522" s="64"/>
      <c r="J522" s="64"/>
      <c r="K522" s="64"/>
      <c r="L522" s="64"/>
      <c r="M522" s="64"/>
      <c r="N522" s="64"/>
      <c r="O522" s="64"/>
      <c r="P522" s="64"/>
      <c r="Q522" s="64"/>
      <c r="R522" s="64"/>
      <c r="S522" s="64"/>
      <c r="T522" s="64"/>
      <c r="U522" s="64"/>
      <c r="V522" s="65"/>
      <c r="W522" s="66"/>
      <c r="X522" s="85"/>
      <c r="Y522" s="85"/>
      <c r="Z522" s="85"/>
      <c r="AA522" s="85"/>
      <c r="AB522" s="85"/>
      <c r="AC522" s="85"/>
      <c r="AD522" s="85"/>
      <c r="AE522" s="85"/>
      <c r="AF522" s="85"/>
      <c r="AG522" s="85"/>
      <c r="AH522" s="85"/>
      <c r="AI522" s="85"/>
      <c r="AJ522" s="53"/>
    </row>
    <row r="523" spans="2:36" ht="15" x14ac:dyDescent="0.25">
      <c r="B523" s="62"/>
      <c r="C523" s="62"/>
      <c r="D523" s="62"/>
      <c r="E523" s="63"/>
      <c r="F523" s="64"/>
      <c r="G523" s="64"/>
      <c r="H523" s="64"/>
      <c r="I523" s="64"/>
      <c r="J523" s="64"/>
      <c r="K523" s="64"/>
      <c r="L523" s="64"/>
      <c r="M523" s="64"/>
      <c r="N523" s="64"/>
      <c r="O523" s="64"/>
      <c r="P523" s="64"/>
      <c r="Q523" s="64"/>
      <c r="R523" s="64"/>
      <c r="S523" s="64"/>
      <c r="T523" s="64"/>
      <c r="U523" s="64"/>
      <c r="V523" s="65"/>
      <c r="W523" s="66"/>
      <c r="X523" s="85"/>
      <c r="Y523" s="85"/>
      <c r="Z523" s="85"/>
      <c r="AA523" s="85"/>
      <c r="AB523" s="85"/>
      <c r="AC523" s="85"/>
      <c r="AD523" s="85"/>
      <c r="AE523" s="85"/>
      <c r="AF523" s="85"/>
      <c r="AG523" s="85"/>
      <c r="AH523" s="85"/>
      <c r="AI523" s="85"/>
      <c r="AJ523" s="53"/>
    </row>
    <row r="524" spans="2:36" ht="15" x14ac:dyDescent="0.25">
      <c r="B524" s="62"/>
      <c r="C524" s="62"/>
      <c r="D524" s="62"/>
      <c r="E524" s="63"/>
      <c r="F524" s="64"/>
      <c r="G524" s="64"/>
      <c r="H524" s="64"/>
      <c r="I524" s="64"/>
      <c r="J524" s="64"/>
      <c r="K524" s="64"/>
      <c r="L524" s="64"/>
      <c r="M524" s="64"/>
      <c r="N524" s="64"/>
      <c r="O524" s="64"/>
      <c r="P524" s="64"/>
      <c r="Q524" s="64"/>
      <c r="R524" s="64"/>
      <c r="S524" s="64"/>
      <c r="T524" s="64"/>
      <c r="U524" s="64"/>
      <c r="V524" s="65"/>
      <c r="W524" s="66"/>
      <c r="X524" s="85"/>
      <c r="Y524" s="85"/>
      <c r="Z524" s="85"/>
      <c r="AA524" s="85"/>
      <c r="AB524" s="85"/>
      <c r="AC524" s="85"/>
      <c r="AD524" s="85"/>
      <c r="AE524" s="85"/>
      <c r="AF524" s="85"/>
      <c r="AG524" s="85"/>
      <c r="AH524" s="85"/>
      <c r="AI524" s="85"/>
      <c r="AJ524" s="53"/>
    </row>
    <row r="525" spans="2:36" ht="15" x14ac:dyDescent="0.25">
      <c r="B525" s="62"/>
      <c r="C525" s="62"/>
      <c r="D525" s="62"/>
      <c r="E525" s="63"/>
      <c r="F525" s="64"/>
      <c r="G525" s="64"/>
      <c r="H525" s="64"/>
      <c r="I525" s="64"/>
      <c r="J525" s="64"/>
      <c r="K525" s="64"/>
      <c r="L525" s="64"/>
      <c r="M525" s="64"/>
      <c r="N525" s="64"/>
      <c r="O525" s="64"/>
      <c r="P525" s="64"/>
      <c r="Q525" s="64"/>
      <c r="R525" s="64"/>
      <c r="S525" s="64"/>
      <c r="T525" s="64"/>
      <c r="U525" s="64"/>
      <c r="V525" s="65"/>
      <c r="W525" s="66"/>
      <c r="X525" s="85"/>
      <c r="Y525" s="85"/>
      <c r="Z525" s="85"/>
      <c r="AA525" s="85"/>
      <c r="AB525" s="85"/>
      <c r="AC525" s="85"/>
      <c r="AD525" s="85"/>
      <c r="AE525" s="85"/>
      <c r="AF525" s="85"/>
      <c r="AG525" s="85"/>
      <c r="AH525" s="85"/>
      <c r="AI525" s="85"/>
      <c r="AJ525" s="53"/>
    </row>
    <row r="526" spans="2:36" ht="15" x14ac:dyDescent="0.25">
      <c r="B526" s="62"/>
      <c r="C526" s="62"/>
      <c r="D526" s="62"/>
      <c r="E526" s="63"/>
      <c r="F526" s="64"/>
      <c r="G526" s="64"/>
      <c r="H526" s="64"/>
      <c r="I526" s="64"/>
      <c r="J526" s="64"/>
      <c r="K526" s="64"/>
      <c r="L526" s="64"/>
      <c r="M526" s="64"/>
      <c r="N526" s="64"/>
      <c r="O526" s="64"/>
      <c r="P526" s="64"/>
      <c r="Q526" s="64"/>
      <c r="R526" s="64"/>
      <c r="S526" s="64"/>
      <c r="T526" s="64"/>
      <c r="U526" s="64"/>
      <c r="V526" s="65"/>
      <c r="W526" s="66"/>
      <c r="X526" s="85"/>
      <c r="Y526" s="85"/>
      <c r="Z526" s="85"/>
      <c r="AA526" s="85"/>
      <c r="AB526" s="85"/>
      <c r="AC526" s="85"/>
      <c r="AD526" s="85"/>
      <c r="AE526" s="85"/>
      <c r="AF526" s="85"/>
      <c r="AG526" s="85"/>
      <c r="AH526" s="85"/>
      <c r="AI526" s="85"/>
      <c r="AJ526" s="53"/>
    </row>
    <row r="527" spans="2:36" ht="15" x14ac:dyDescent="0.25">
      <c r="B527" s="62"/>
      <c r="C527" s="62"/>
      <c r="D527" s="62"/>
      <c r="E527" s="63"/>
      <c r="F527" s="64"/>
      <c r="G527" s="64"/>
      <c r="H527" s="64"/>
      <c r="I527" s="64"/>
      <c r="J527" s="64"/>
      <c r="K527" s="64"/>
      <c r="L527" s="64"/>
      <c r="M527" s="64"/>
      <c r="N527" s="64"/>
      <c r="O527" s="64"/>
      <c r="P527" s="64"/>
      <c r="Q527" s="64"/>
      <c r="R527" s="64"/>
      <c r="S527" s="64"/>
      <c r="T527" s="64"/>
      <c r="U527" s="64"/>
      <c r="V527" s="65"/>
      <c r="W527" s="66"/>
      <c r="X527" s="85"/>
      <c r="Y527" s="85"/>
      <c r="Z527" s="85"/>
      <c r="AA527" s="85"/>
      <c r="AB527" s="85"/>
      <c r="AC527" s="85"/>
      <c r="AD527" s="85"/>
      <c r="AE527" s="85"/>
      <c r="AF527" s="85"/>
      <c r="AG527" s="85"/>
      <c r="AH527" s="85"/>
      <c r="AI527" s="85"/>
      <c r="AJ527" s="53"/>
    </row>
    <row r="528" spans="2:36" ht="15" x14ac:dyDescent="0.25">
      <c r="B528" s="62"/>
      <c r="C528" s="62"/>
      <c r="D528" s="62"/>
      <c r="E528" s="63"/>
      <c r="F528" s="64"/>
      <c r="G528" s="64"/>
      <c r="H528" s="64"/>
      <c r="I528" s="64"/>
      <c r="J528" s="64"/>
      <c r="K528" s="64"/>
      <c r="L528" s="64"/>
      <c r="M528" s="64"/>
      <c r="N528" s="64"/>
      <c r="O528" s="64"/>
      <c r="P528" s="64"/>
      <c r="Q528" s="64"/>
      <c r="R528" s="64"/>
      <c r="S528" s="64"/>
      <c r="T528" s="64"/>
      <c r="U528" s="64"/>
      <c r="V528" s="65"/>
      <c r="W528" s="66"/>
      <c r="X528" s="85"/>
      <c r="Y528" s="85"/>
      <c r="Z528" s="85"/>
      <c r="AA528" s="85"/>
      <c r="AB528" s="85"/>
      <c r="AC528" s="85"/>
      <c r="AD528" s="85"/>
      <c r="AE528" s="85"/>
      <c r="AF528" s="85"/>
      <c r="AG528" s="85"/>
      <c r="AH528" s="85"/>
      <c r="AI528" s="85"/>
      <c r="AJ528" s="53"/>
    </row>
    <row r="529" spans="2:36" ht="15" x14ac:dyDescent="0.25">
      <c r="B529" s="62"/>
      <c r="C529" s="62"/>
      <c r="D529" s="62"/>
      <c r="E529" s="63"/>
      <c r="F529" s="64"/>
      <c r="G529" s="64"/>
      <c r="H529" s="64"/>
      <c r="I529" s="64"/>
      <c r="J529" s="64"/>
      <c r="K529" s="64"/>
      <c r="L529" s="64"/>
      <c r="M529" s="64"/>
      <c r="N529" s="64"/>
      <c r="O529" s="64"/>
      <c r="P529" s="64"/>
      <c r="Q529" s="64"/>
      <c r="R529" s="64"/>
      <c r="S529" s="64"/>
      <c r="T529" s="64"/>
      <c r="U529" s="64"/>
      <c r="V529" s="65"/>
      <c r="W529" s="66"/>
      <c r="X529" s="85"/>
      <c r="Y529" s="85"/>
      <c r="Z529" s="85"/>
      <c r="AA529" s="85"/>
      <c r="AB529" s="85"/>
      <c r="AC529" s="85"/>
      <c r="AD529" s="85"/>
      <c r="AE529" s="85"/>
      <c r="AF529" s="85"/>
      <c r="AG529" s="85"/>
      <c r="AH529" s="85"/>
      <c r="AI529" s="85"/>
      <c r="AJ529" s="53"/>
    </row>
    <row r="530" spans="2:36" ht="15" x14ac:dyDescent="0.25">
      <c r="B530" s="62"/>
      <c r="C530" s="62"/>
      <c r="D530" s="62"/>
      <c r="E530" s="63"/>
      <c r="F530" s="64"/>
      <c r="G530" s="64"/>
      <c r="H530" s="64"/>
      <c r="I530" s="64"/>
      <c r="J530" s="64"/>
      <c r="K530" s="64"/>
      <c r="L530" s="64"/>
      <c r="M530" s="64"/>
      <c r="N530" s="64"/>
      <c r="O530" s="64"/>
      <c r="P530" s="64"/>
      <c r="Q530" s="64"/>
      <c r="R530" s="64"/>
      <c r="S530" s="64"/>
      <c r="T530" s="64"/>
      <c r="U530" s="64"/>
      <c r="V530" s="65"/>
      <c r="W530" s="66"/>
      <c r="X530" s="85"/>
      <c r="Y530" s="85"/>
      <c r="Z530" s="85"/>
      <c r="AA530" s="85"/>
      <c r="AB530" s="85"/>
      <c r="AC530" s="85"/>
      <c r="AD530" s="85"/>
      <c r="AE530" s="85"/>
      <c r="AF530" s="85"/>
      <c r="AG530" s="85"/>
      <c r="AH530" s="85"/>
      <c r="AI530" s="85"/>
      <c r="AJ530" s="53"/>
    </row>
    <row r="531" spans="2:36" ht="15" x14ac:dyDescent="0.25">
      <c r="B531" s="62"/>
      <c r="C531" s="62"/>
      <c r="D531" s="62"/>
      <c r="E531" s="63"/>
      <c r="F531" s="64"/>
      <c r="G531" s="64"/>
      <c r="H531" s="64"/>
      <c r="I531" s="64"/>
      <c r="J531" s="64"/>
      <c r="K531" s="64"/>
      <c r="L531" s="64"/>
      <c r="M531" s="64"/>
      <c r="N531" s="64"/>
      <c r="O531" s="64"/>
      <c r="P531" s="64"/>
      <c r="Q531" s="64"/>
      <c r="R531" s="64"/>
      <c r="S531" s="64"/>
      <c r="T531" s="64"/>
      <c r="U531" s="64"/>
      <c r="V531" s="65"/>
      <c r="W531" s="66"/>
      <c r="X531" s="85"/>
      <c r="Y531" s="85"/>
      <c r="Z531" s="85"/>
      <c r="AA531" s="85"/>
      <c r="AB531" s="85"/>
      <c r="AC531" s="85"/>
      <c r="AD531" s="85"/>
      <c r="AE531" s="85"/>
      <c r="AF531" s="85"/>
      <c r="AG531" s="85"/>
      <c r="AH531" s="85"/>
      <c r="AI531" s="85"/>
      <c r="AJ531" s="53"/>
    </row>
    <row r="532" spans="2:36" ht="15" x14ac:dyDescent="0.25">
      <c r="B532" s="62"/>
      <c r="C532" s="62"/>
      <c r="D532" s="62"/>
      <c r="E532" s="63"/>
      <c r="F532" s="64"/>
      <c r="G532" s="64"/>
      <c r="H532" s="64"/>
      <c r="I532" s="64"/>
      <c r="J532" s="64"/>
      <c r="K532" s="64"/>
      <c r="L532" s="64"/>
      <c r="M532" s="64"/>
      <c r="N532" s="64"/>
      <c r="O532" s="64"/>
      <c r="P532" s="64"/>
      <c r="Q532" s="64"/>
      <c r="R532" s="64"/>
      <c r="S532" s="64"/>
      <c r="T532" s="64"/>
      <c r="U532" s="64"/>
      <c r="V532" s="65"/>
      <c r="W532" s="66"/>
      <c r="X532" s="85"/>
      <c r="Y532" s="85"/>
      <c r="Z532" s="85"/>
      <c r="AA532" s="85"/>
      <c r="AB532" s="85"/>
      <c r="AC532" s="85"/>
      <c r="AD532" s="85"/>
      <c r="AE532" s="85"/>
      <c r="AF532" s="85"/>
      <c r="AG532" s="85"/>
      <c r="AH532" s="85"/>
      <c r="AI532" s="85"/>
      <c r="AJ532" s="53"/>
    </row>
    <row r="533" spans="2:36" ht="15" x14ac:dyDescent="0.25">
      <c r="B533" s="62"/>
      <c r="C533" s="62"/>
      <c r="D533" s="62"/>
      <c r="E533" s="63"/>
      <c r="F533" s="64"/>
      <c r="G533" s="64"/>
      <c r="H533" s="64"/>
      <c r="I533" s="64"/>
      <c r="J533" s="64"/>
      <c r="K533" s="64"/>
      <c r="L533" s="64"/>
      <c r="M533" s="64"/>
      <c r="N533" s="64"/>
      <c r="O533" s="64"/>
      <c r="P533" s="64"/>
      <c r="Q533" s="64"/>
      <c r="R533" s="64"/>
      <c r="S533" s="64"/>
      <c r="T533" s="64"/>
      <c r="U533" s="64"/>
      <c r="V533" s="65"/>
      <c r="W533" s="66"/>
      <c r="X533" s="85"/>
      <c r="Y533" s="85"/>
      <c r="Z533" s="85"/>
      <c r="AA533" s="85"/>
      <c r="AB533" s="85"/>
      <c r="AC533" s="85"/>
      <c r="AD533" s="85"/>
      <c r="AE533" s="85"/>
      <c r="AF533" s="85"/>
      <c r="AG533" s="85"/>
      <c r="AH533" s="85"/>
      <c r="AI533" s="85"/>
      <c r="AJ533" s="53"/>
    </row>
    <row r="534" spans="2:36" ht="15" x14ac:dyDescent="0.25">
      <c r="B534" s="62"/>
      <c r="C534" s="62"/>
      <c r="D534" s="62"/>
      <c r="E534" s="63"/>
      <c r="F534" s="64"/>
      <c r="G534" s="64"/>
      <c r="H534" s="64"/>
      <c r="I534" s="64"/>
      <c r="J534" s="64"/>
      <c r="K534" s="64"/>
      <c r="L534" s="64"/>
      <c r="M534" s="64"/>
      <c r="N534" s="64"/>
      <c r="O534" s="64"/>
      <c r="P534" s="64"/>
      <c r="Q534" s="64"/>
      <c r="R534" s="64"/>
      <c r="S534" s="64"/>
      <c r="T534" s="64"/>
      <c r="U534" s="64"/>
      <c r="V534" s="65"/>
      <c r="W534" s="66"/>
      <c r="X534" s="85"/>
      <c r="Y534" s="85"/>
      <c r="Z534" s="85"/>
      <c r="AA534" s="85"/>
      <c r="AB534" s="85"/>
      <c r="AC534" s="85"/>
      <c r="AD534" s="85"/>
      <c r="AE534" s="85"/>
      <c r="AF534" s="85"/>
      <c r="AG534" s="85"/>
      <c r="AH534" s="85"/>
      <c r="AI534" s="85"/>
      <c r="AJ534" s="53"/>
    </row>
    <row r="535" spans="2:36" ht="15" x14ac:dyDescent="0.25">
      <c r="B535" s="62"/>
      <c r="C535" s="62"/>
      <c r="D535" s="62"/>
      <c r="E535" s="63"/>
      <c r="F535" s="64"/>
      <c r="G535" s="64"/>
      <c r="H535" s="64"/>
      <c r="I535" s="64"/>
      <c r="J535" s="64"/>
      <c r="K535" s="64"/>
      <c r="L535" s="64"/>
      <c r="M535" s="64"/>
      <c r="N535" s="64"/>
      <c r="O535" s="64"/>
      <c r="P535" s="64"/>
      <c r="Q535" s="64"/>
      <c r="R535" s="64"/>
      <c r="S535" s="64"/>
      <c r="T535" s="64"/>
      <c r="U535" s="64"/>
      <c r="V535" s="65"/>
      <c r="W535" s="66"/>
      <c r="X535" s="85"/>
      <c r="Y535" s="85"/>
      <c r="Z535" s="85"/>
      <c r="AA535" s="85"/>
      <c r="AB535" s="85"/>
      <c r="AC535" s="85"/>
      <c r="AD535" s="85"/>
      <c r="AE535" s="85"/>
      <c r="AF535" s="85"/>
      <c r="AG535" s="85"/>
      <c r="AH535" s="85"/>
      <c r="AI535" s="85"/>
      <c r="AJ535" s="53"/>
    </row>
    <row r="536" spans="2:36" ht="15" x14ac:dyDescent="0.25">
      <c r="B536" s="62"/>
      <c r="C536" s="62"/>
      <c r="D536" s="62"/>
      <c r="E536" s="63"/>
      <c r="F536" s="64"/>
      <c r="G536" s="64"/>
      <c r="H536" s="64"/>
      <c r="I536" s="64"/>
      <c r="J536" s="64"/>
      <c r="K536" s="64"/>
      <c r="L536" s="64"/>
      <c r="M536" s="64"/>
      <c r="N536" s="64"/>
      <c r="O536" s="64"/>
      <c r="P536" s="64"/>
      <c r="Q536" s="64"/>
      <c r="R536" s="64"/>
      <c r="S536" s="64"/>
      <c r="T536" s="64"/>
      <c r="U536" s="64"/>
      <c r="V536" s="65"/>
      <c r="W536" s="66"/>
      <c r="X536" s="85"/>
      <c r="Y536" s="85"/>
      <c r="Z536" s="85"/>
      <c r="AA536" s="85"/>
      <c r="AB536" s="85"/>
      <c r="AC536" s="85"/>
      <c r="AD536" s="85"/>
      <c r="AE536" s="85"/>
      <c r="AF536" s="85"/>
      <c r="AG536" s="85"/>
      <c r="AH536" s="85"/>
      <c r="AI536" s="85"/>
      <c r="AJ536" s="53"/>
    </row>
    <row r="537" spans="2:36" ht="15" x14ac:dyDescent="0.25">
      <c r="B537" s="62"/>
      <c r="C537" s="62"/>
      <c r="D537" s="62"/>
      <c r="E537" s="63"/>
      <c r="F537" s="64"/>
      <c r="G537" s="64"/>
      <c r="H537" s="64"/>
      <c r="I537" s="64"/>
      <c r="J537" s="64"/>
      <c r="K537" s="64"/>
      <c r="L537" s="64"/>
      <c r="M537" s="64"/>
      <c r="N537" s="64"/>
      <c r="O537" s="64"/>
      <c r="P537" s="64"/>
      <c r="Q537" s="64"/>
      <c r="R537" s="64"/>
      <c r="S537" s="64"/>
      <c r="T537" s="64"/>
      <c r="U537" s="64"/>
      <c r="V537" s="65"/>
      <c r="W537" s="66"/>
      <c r="X537" s="85"/>
      <c r="Y537" s="85"/>
      <c r="Z537" s="85"/>
      <c r="AA537" s="85"/>
      <c r="AB537" s="85"/>
      <c r="AC537" s="85"/>
      <c r="AD537" s="85"/>
      <c r="AE537" s="85"/>
      <c r="AF537" s="85"/>
      <c r="AG537" s="85"/>
      <c r="AH537" s="85"/>
      <c r="AI537" s="85"/>
      <c r="AJ537" s="53"/>
    </row>
    <row r="538" spans="2:36" ht="15" x14ac:dyDescent="0.25">
      <c r="B538" s="62"/>
      <c r="C538" s="62"/>
      <c r="D538" s="62"/>
      <c r="E538" s="63"/>
      <c r="F538" s="64"/>
      <c r="G538" s="64"/>
      <c r="H538" s="64"/>
      <c r="I538" s="64"/>
      <c r="J538" s="64"/>
      <c r="K538" s="64"/>
      <c r="L538" s="64"/>
      <c r="M538" s="64"/>
      <c r="N538" s="64"/>
      <c r="O538" s="64"/>
      <c r="P538" s="64"/>
      <c r="Q538" s="64"/>
      <c r="R538" s="64"/>
      <c r="S538" s="64"/>
      <c r="T538" s="64"/>
      <c r="U538" s="64"/>
      <c r="V538" s="65"/>
      <c r="W538" s="66"/>
      <c r="X538" s="85"/>
      <c r="Y538" s="85"/>
      <c r="Z538" s="85"/>
      <c r="AA538" s="85"/>
      <c r="AB538" s="85"/>
      <c r="AC538" s="85"/>
      <c r="AD538" s="85"/>
      <c r="AE538" s="85"/>
      <c r="AF538" s="85"/>
      <c r="AG538" s="85"/>
      <c r="AH538" s="85"/>
      <c r="AI538" s="85"/>
      <c r="AJ538" s="53"/>
    </row>
    <row r="539" spans="2:36" ht="15" x14ac:dyDescent="0.25">
      <c r="B539" s="62"/>
      <c r="C539" s="62"/>
      <c r="D539" s="62"/>
      <c r="E539" s="63"/>
      <c r="F539" s="64"/>
      <c r="G539" s="64"/>
      <c r="H539" s="64"/>
      <c r="I539" s="64"/>
      <c r="J539" s="64"/>
      <c r="K539" s="64"/>
      <c r="L539" s="64"/>
      <c r="M539" s="64"/>
      <c r="N539" s="64"/>
      <c r="O539" s="64"/>
      <c r="P539" s="64"/>
      <c r="Q539" s="64"/>
      <c r="R539" s="64"/>
      <c r="S539" s="64"/>
      <c r="T539" s="64"/>
      <c r="U539" s="64"/>
      <c r="V539" s="65"/>
      <c r="W539" s="66"/>
      <c r="X539" s="85"/>
      <c r="Y539" s="85"/>
      <c r="Z539" s="85"/>
      <c r="AA539" s="85"/>
      <c r="AB539" s="85"/>
      <c r="AC539" s="85"/>
      <c r="AD539" s="85"/>
      <c r="AE539" s="85"/>
      <c r="AF539" s="85"/>
      <c r="AG539" s="85"/>
      <c r="AH539" s="85"/>
      <c r="AI539" s="85"/>
      <c r="AJ539" s="53"/>
    </row>
    <row r="540" spans="2:36" ht="15" x14ac:dyDescent="0.25">
      <c r="B540" s="62"/>
      <c r="C540" s="62"/>
      <c r="D540" s="62"/>
      <c r="E540" s="63"/>
      <c r="F540" s="64"/>
      <c r="G540" s="64"/>
      <c r="H540" s="64"/>
      <c r="I540" s="64"/>
      <c r="J540" s="64"/>
      <c r="K540" s="64"/>
      <c r="L540" s="64"/>
      <c r="M540" s="64"/>
      <c r="N540" s="64"/>
      <c r="O540" s="64"/>
      <c r="P540" s="64"/>
      <c r="Q540" s="64"/>
      <c r="R540" s="64"/>
      <c r="S540" s="64"/>
      <c r="T540" s="64"/>
      <c r="U540" s="64"/>
      <c r="V540" s="65"/>
      <c r="W540" s="66"/>
      <c r="X540" s="85"/>
      <c r="Y540" s="85"/>
      <c r="Z540" s="85"/>
      <c r="AA540" s="85"/>
      <c r="AB540" s="85"/>
      <c r="AC540" s="85"/>
      <c r="AD540" s="85"/>
      <c r="AE540" s="85"/>
      <c r="AF540" s="85"/>
      <c r="AG540" s="85"/>
      <c r="AH540" s="85"/>
      <c r="AI540" s="85"/>
      <c r="AJ540" s="53"/>
    </row>
    <row r="541" spans="2:36" ht="15" x14ac:dyDescent="0.25">
      <c r="B541" s="62"/>
      <c r="C541" s="62"/>
      <c r="D541" s="62"/>
      <c r="E541" s="63"/>
      <c r="F541" s="64"/>
      <c r="G541" s="64"/>
      <c r="H541" s="64"/>
      <c r="I541" s="64"/>
      <c r="J541" s="64"/>
      <c r="K541" s="64"/>
      <c r="L541" s="64"/>
      <c r="M541" s="64"/>
      <c r="N541" s="64"/>
      <c r="O541" s="64"/>
      <c r="P541" s="64"/>
      <c r="Q541" s="64"/>
      <c r="R541" s="64"/>
      <c r="S541" s="64"/>
      <c r="T541" s="64"/>
      <c r="U541" s="64"/>
      <c r="V541" s="65"/>
      <c r="W541" s="66"/>
      <c r="X541" s="85"/>
      <c r="Y541" s="85"/>
      <c r="Z541" s="85"/>
      <c r="AA541" s="85"/>
      <c r="AB541" s="85"/>
      <c r="AC541" s="85"/>
      <c r="AD541" s="85"/>
      <c r="AE541" s="85"/>
      <c r="AF541" s="85"/>
      <c r="AG541" s="85"/>
      <c r="AH541" s="85"/>
      <c r="AI541" s="85"/>
      <c r="AJ541" s="53"/>
    </row>
    <row r="542" spans="2:36" ht="15" x14ac:dyDescent="0.25">
      <c r="B542" s="62"/>
      <c r="C542" s="62"/>
      <c r="D542" s="62"/>
      <c r="E542" s="63"/>
      <c r="F542" s="64"/>
      <c r="G542" s="64"/>
      <c r="H542" s="64"/>
      <c r="I542" s="64"/>
      <c r="J542" s="64"/>
      <c r="K542" s="64"/>
      <c r="L542" s="64"/>
      <c r="M542" s="64"/>
      <c r="N542" s="64"/>
      <c r="O542" s="64"/>
      <c r="P542" s="64"/>
      <c r="Q542" s="64"/>
      <c r="R542" s="64"/>
      <c r="S542" s="64"/>
      <c r="T542" s="64"/>
      <c r="U542" s="64"/>
      <c r="V542" s="65"/>
      <c r="W542" s="66"/>
      <c r="X542" s="85"/>
      <c r="Y542" s="85"/>
      <c r="Z542" s="85"/>
      <c r="AA542" s="85"/>
      <c r="AB542" s="85"/>
      <c r="AC542" s="85"/>
      <c r="AD542" s="85"/>
      <c r="AE542" s="85"/>
      <c r="AF542" s="85"/>
      <c r="AG542" s="85"/>
      <c r="AH542" s="85"/>
      <c r="AI542" s="85"/>
      <c r="AJ542" s="53"/>
    </row>
    <row r="543" spans="2:36" ht="15" x14ac:dyDescent="0.25">
      <c r="B543" s="62"/>
      <c r="C543" s="62"/>
      <c r="D543" s="62"/>
      <c r="E543" s="63"/>
      <c r="F543" s="64"/>
      <c r="G543" s="64"/>
      <c r="H543" s="64"/>
      <c r="I543" s="64"/>
      <c r="J543" s="64"/>
      <c r="K543" s="64"/>
      <c r="L543" s="64"/>
      <c r="M543" s="64"/>
      <c r="N543" s="64"/>
      <c r="O543" s="64"/>
      <c r="P543" s="64"/>
      <c r="Q543" s="64"/>
      <c r="R543" s="64"/>
      <c r="S543" s="64"/>
      <c r="T543" s="64"/>
      <c r="U543" s="64"/>
      <c r="V543" s="65"/>
      <c r="W543" s="66"/>
      <c r="X543" s="85"/>
      <c r="Y543" s="85"/>
      <c r="Z543" s="85"/>
      <c r="AA543" s="85"/>
      <c r="AB543" s="85"/>
      <c r="AC543" s="85"/>
      <c r="AD543" s="85"/>
      <c r="AE543" s="85"/>
      <c r="AF543" s="85"/>
      <c r="AG543" s="85"/>
      <c r="AH543" s="85"/>
      <c r="AI543" s="85"/>
      <c r="AJ543" s="53"/>
    </row>
    <row r="544" spans="2:36" ht="15" x14ac:dyDescent="0.25">
      <c r="B544" s="62"/>
      <c r="C544" s="62"/>
      <c r="D544" s="62"/>
      <c r="E544" s="63"/>
      <c r="F544" s="64"/>
      <c r="G544" s="64"/>
      <c r="H544" s="64"/>
      <c r="I544" s="64"/>
      <c r="J544" s="64"/>
      <c r="K544" s="64"/>
      <c r="L544" s="64"/>
      <c r="M544" s="64"/>
      <c r="N544" s="64"/>
      <c r="O544" s="64"/>
      <c r="P544" s="64"/>
      <c r="Q544" s="64"/>
      <c r="R544" s="64"/>
      <c r="S544" s="64"/>
      <c r="T544" s="64"/>
      <c r="U544" s="64"/>
      <c r="V544" s="65"/>
      <c r="W544" s="66"/>
      <c r="X544" s="85"/>
      <c r="Y544" s="85"/>
      <c r="Z544" s="85"/>
      <c r="AA544" s="85"/>
      <c r="AB544" s="85"/>
      <c r="AC544" s="85"/>
      <c r="AD544" s="85"/>
      <c r="AE544" s="85"/>
      <c r="AF544" s="85"/>
      <c r="AG544" s="85"/>
      <c r="AH544" s="85"/>
      <c r="AI544" s="85"/>
      <c r="AJ544" s="53"/>
    </row>
    <row r="545" spans="2:36" ht="15" x14ac:dyDescent="0.25">
      <c r="B545" s="62"/>
      <c r="C545" s="62"/>
      <c r="D545" s="62"/>
      <c r="E545" s="63"/>
      <c r="F545" s="64"/>
      <c r="G545" s="64"/>
      <c r="H545" s="64"/>
      <c r="I545" s="64"/>
      <c r="J545" s="64"/>
      <c r="K545" s="64"/>
      <c r="L545" s="64"/>
      <c r="M545" s="64"/>
      <c r="N545" s="64"/>
      <c r="O545" s="64"/>
      <c r="P545" s="64"/>
      <c r="Q545" s="64"/>
      <c r="R545" s="64"/>
      <c r="S545" s="64"/>
      <c r="T545" s="64"/>
      <c r="U545" s="64"/>
      <c r="V545" s="65"/>
      <c r="W545" s="66"/>
      <c r="X545" s="85"/>
      <c r="Y545" s="85"/>
      <c r="Z545" s="85"/>
      <c r="AA545" s="85"/>
      <c r="AB545" s="85"/>
      <c r="AC545" s="85"/>
      <c r="AD545" s="85"/>
      <c r="AE545" s="85"/>
      <c r="AF545" s="85"/>
      <c r="AG545" s="85"/>
      <c r="AH545" s="85"/>
      <c r="AI545" s="85"/>
      <c r="AJ545" s="53"/>
    </row>
    <row r="546" spans="2:36" ht="15" x14ac:dyDescent="0.25">
      <c r="B546" s="62"/>
      <c r="C546" s="62"/>
      <c r="D546" s="62"/>
      <c r="E546" s="63"/>
      <c r="F546" s="64"/>
      <c r="G546" s="64"/>
      <c r="H546" s="64"/>
      <c r="I546" s="64"/>
      <c r="J546" s="64"/>
      <c r="K546" s="64"/>
      <c r="L546" s="64"/>
      <c r="M546" s="64"/>
      <c r="N546" s="64"/>
      <c r="O546" s="64"/>
      <c r="P546" s="64"/>
      <c r="Q546" s="64"/>
      <c r="R546" s="64"/>
      <c r="S546" s="64"/>
      <c r="T546" s="64"/>
      <c r="U546" s="64"/>
      <c r="V546" s="65"/>
      <c r="W546" s="66"/>
      <c r="X546" s="85"/>
      <c r="Y546" s="85"/>
      <c r="Z546" s="85"/>
      <c r="AA546" s="85"/>
      <c r="AB546" s="85"/>
      <c r="AC546" s="85"/>
      <c r="AD546" s="85"/>
      <c r="AE546" s="85"/>
      <c r="AF546" s="85"/>
      <c r="AG546" s="85"/>
      <c r="AH546" s="85"/>
      <c r="AI546" s="85"/>
      <c r="AJ546" s="53"/>
    </row>
    <row r="547" spans="2:36" ht="15" x14ac:dyDescent="0.25">
      <c r="B547" s="62"/>
      <c r="C547" s="62"/>
      <c r="D547" s="62"/>
      <c r="E547" s="63"/>
      <c r="F547" s="64"/>
      <c r="G547" s="64"/>
      <c r="H547" s="64"/>
      <c r="I547" s="64"/>
      <c r="J547" s="64"/>
      <c r="K547" s="64"/>
      <c r="L547" s="64"/>
      <c r="M547" s="64"/>
      <c r="N547" s="64"/>
      <c r="O547" s="64"/>
      <c r="P547" s="64"/>
      <c r="Q547" s="64"/>
      <c r="R547" s="64"/>
      <c r="S547" s="64"/>
      <c r="T547" s="64"/>
      <c r="U547" s="64"/>
      <c r="V547" s="65"/>
      <c r="W547" s="66"/>
      <c r="X547" s="85"/>
      <c r="Y547" s="85"/>
      <c r="Z547" s="85"/>
      <c r="AA547" s="85"/>
      <c r="AB547" s="85"/>
      <c r="AC547" s="85"/>
      <c r="AD547" s="85"/>
      <c r="AE547" s="85"/>
      <c r="AF547" s="85"/>
      <c r="AG547" s="85"/>
      <c r="AH547" s="85"/>
      <c r="AI547" s="85"/>
      <c r="AJ547" s="53"/>
    </row>
    <row r="548" spans="2:36" ht="15" x14ac:dyDescent="0.25">
      <c r="B548" s="62"/>
      <c r="C548" s="62"/>
      <c r="D548" s="62"/>
      <c r="E548" s="63"/>
      <c r="F548" s="64"/>
      <c r="G548" s="64"/>
      <c r="H548" s="64"/>
      <c r="I548" s="64"/>
      <c r="J548" s="64"/>
      <c r="K548" s="64"/>
      <c r="L548" s="64"/>
      <c r="M548" s="64"/>
      <c r="N548" s="64"/>
      <c r="O548" s="64"/>
      <c r="P548" s="64"/>
      <c r="Q548" s="64"/>
      <c r="R548" s="64"/>
      <c r="S548" s="64"/>
      <c r="T548" s="64"/>
      <c r="U548" s="64"/>
      <c r="V548" s="65"/>
      <c r="W548" s="66"/>
      <c r="X548" s="85"/>
      <c r="Y548" s="85"/>
      <c r="Z548" s="85"/>
      <c r="AA548" s="85"/>
      <c r="AB548" s="85"/>
      <c r="AC548" s="85"/>
      <c r="AD548" s="85"/>
      <c r="AE548" s="85"/>
      <c r="AF548" s="85"/>
      <c r="AG548" s="85"/>
      <c r="AH548" s="85"/>
      <c r="AI548" s="85"/>
      <c r="AJ548" s="53"/>
    </row>
    <row r="549" spans="2:36" ht="15" x14ac:dyDescent="0.25">
      <c r="B549" s="62"/>
      <c r="C549" s="62"/>
      <c r="D549" s="62"/>
      <c r="E549" s="63"/>
      <c r="F549" s="64"/>
      <c r="G549" s="64"/>
      <c r="H549" s="64"/>
      <c r="I549" s="64"/>
      <c r="J549" s="64"/>
      <c r="K549" s="64"/>
      <c r="L549" s="64"/>
      <c r="M549" s="64"/>
      <c r="N549" s="64"/>
      <c r="O549" s="64"/>
      <c r="P549" s="64"/>
      <c r="Q549" s="64"/>
      <c r="R549" s="64"/>
      <c r="S549" s="64"/>
      <c r="T549" s="64"/>
      <c r="U549" s="64"/>
      <c r="V549" s="65"/>
      <c r="W549" s="66"/>
      <c r="X549" s="85"/>
      <c r="Y549" s="85"/>
      <c r="Z549" s="85"/>
      <c r="AA549" s="85"/>
      <c r="AB549" s="85"/>
      <c r="AC549" s="85"/>
      <c r="AD549" s="85"/>
      <c r="AE549" s="85"/>
      <c r="AF549" s="85"/>
      <c r="AG549" s="85"/>
      <c r="AH549" s="85"/>
      <c r="AI549" s="85"/>
      <c r="AJ549" s="53"/>
    </row>
    <row r="550" spans="2:36" ht="15" x14ac:dyDescent="0.25">
      <c r="B550" s="62"/>
      <c r="C550" s="62"/>
      <c r="D550" s="62"/>
      <c r="E550" s="63"/>
      <c r="F550" s="64"/>
      <c r="G550" s="64"/>
      <c r="H550" s="64"/>
      <c r="I550" s="64"/>
      <c r="J550" s="64"/>
      <c r="K550" s="64"/>
      <c r="L550" s="64"/>
      <c r="M550" s="64"/>
      <c r="N550" s="64"/>
      <c r="O550" s="64"/>
      <c r="P550" s="64"/>
      <c r="Q550" s="64"/>
      <c r="R550" s="64"/>
      <c r="S550" s="64"/>
      <c r="T550" s="64"/>
      <c r="U550" s="64"/>
      <c r="V550" s="65"/>
      <c r="W550" s="66"/>
      <c r="X550" s="85"/>
      <c r="Y550" s="85"/>
      <c r="Z550" s="85"/>
      <c r="AA550" s="85"/>
      <c r="AB550" s="85"/>
      <c r="AC550" s="85"/>
      <c r="AD550" s="85"/>
      <c r="AE550" s="85"/>
      <c r="AF550" s="85"/>
      <c r="AG550" s="85"/>
      <c r="AH550" s="85"/>
      <c r="AI550" s="85"/>
      <c r="AJ550" s="53"/>
    </row>
    <row r="551" spans="2:36" ht="15" x14ac:dyDescent="0.25">
      <c r="B551" s="62"/>
      <c r="C551" s="62"/>
      <c r="D551" s="62"/>
      <c r="E551" s="63"/>
      <c r="F551" s="64"/>
      <c r="G551" s="64"/>
      <c r="H551" s="64"/>
      <c r="I551" s="64"/>
      <c r="J551" s="64"/>
      <c r="K551" s="64"/>
      <c r="L551" s="64"/>
      <c r="M551" s="64"/>
      <c r="N551" s="64"/>
      <c r="O551" s="64"/>
      <c r="P551" s="64"/>
      <c r="Q551" s="64"/>
      <c r="R551" s="64"/>
      <c r="S551" s="64"/>
      <c r="T551" s="64"/>
      <c r="U551" s="64"/>
      <c r="V551" s="65"/>
      <c r="W551" s="66"/>
      <c r="X551" s="85"/>
      <c r="Y551" s="85"/>
      <c r="Z551" s="85"/>
      <c r="AA551" s="85"/>
      <c r="AB551" s="85"/>
      <c r="AC551" s="85"/>
      <c r="AD551" s="85"/>
      <c r="AE551" s="85"/>
      <c r="AF551" s="85"/>
      <c r="AG551" s="85"/>
      <c r="AH551" s="85"/>
      <c r="AI551" s="85"/>
      <c r="AJ551" s="53"/>
    </row>
    <row r="552" spans="2:36" ht="15" x14ac:dyDescent="0.25">
      <c r="B552" s="62"/>
      <c r="C552" s="62"/>
      <c r="D552" s="62"/>
      <c r="E552" s="63"/>
      <c r="F552" s="64"/>
      <c r="G552" s="64"/>
      <c r="H552" s="64"/>
      <c r="I552" s="64"/>
      <c r="J552" s="64"/>
      <c r="K552" s="64"/>
      <c r="L552" s="64"/>
      <c r="M552" s="64"/>
      <c r="N552" s="64"/>
      <c r="O552" s="64"/>
      <c r="P552" s="64"/>
      <c r="Q552" s="64"/>
      <c r="R552" s="64"/>
      <c r="S552" s="64"/>
      <c r="T552" s="64"/>
      <c r="U552" s="64"/>
      <c r="V552" s="65"/>
      <c r="W552" s="66"/>
      <c r="X552" s="85"/>
      <c r="Y552" s="85"/>
      <c r="Z552" s="85"/>
      <c r="AA552" s="85"/>
      <c r="AB552" s="85"/>
      <c r="AC552" s="85"/>
      <c r="AD552" s="85"/>
      <c r="AE552" s="85"/>
      <c r="AF552" s="85"/>
      <c r="AG552" s="85"/>
      <c r="AH552" s="85"/>
      <c r="AI552" s="85"/>
      <c r="AJ552" s="53"/>
    </row>
    <row r="553" spans="2:36" ht="15" x14ac:dyDescent="0.25">
      <c r="B553" s="62"/>
      <c r="C553" s="62"/>
      <c r="D553" s="62"/>
      <c r="E553" s="63"/>
      <c r="F553" s="64"/>
      <c r="G553" s="64"/>
      <c r="H553" s="64"/>
      <c r="I553" s="64"/>
      <c r="J553" s="64"/>
      <c r="K553" s="64"/>
      <c r="L553" s="64"/>
      <c r="M553" s="64"/>
      <c r="N553" s="64"/>
      <c r="O553" s="64"/>
      <c r="P553" s="64"/>
      <c r="Q553" s="64"/>
      <c r="R553" s="64"/>
      <c r="S553" s="64"/>
      <c r="T553" s="64"/>
      <c r="U553" s="64"/>
      <c r="V553" s="65"/>
      <c r="W553" s="66"/>
      <c r="X553" s="85"/>
      <c r="Y553" s="85"/>
      <c r="Z553" s="85"/>
      <c r="AA553" s="85"/>
      <c r="AB553" s="85"/>
      <c r="AC553" s="85"/>
      <c r="AD553" s="85"/>
      <c r="AE553" s="85"/>
      <c r="AF553" s="85"/>
      <c r="AG553" s="85"/>
      <c r="AH553" s="85"/>
      <c r="AI553" s="85"/>
      <c r="AJ553" s="53"/>
    </row>
    <row r="554" spans="2:36" ht="15" x14ac:dyDescent="0.25">
      <c r="B554" s="62"/>
      <c r="C554" s="62"/>
      <c r="D554" s="62"/>
      <c r="E554" s="63"/>
      <c r="F554" s="64"/>
      <c r="G554" s="64"/>
      <c r="H554" s="64"/>
      <c r="I554" s="64"/>
      <c r="J554" s="64"/>
      <c r="K554" s="64"/>
      <c r="L554" s="64"/>
      <c r="M554" s="64"/>
      <c r="N554" s="64"/>
      <c r="O554" s="64"/>
      <c r="P554" s="64"/>
      <c r="Q554" s="64"/>
      <c r="R554" s="64"/>
      <c r="S554" s="64"/>
      <c r="T554" s="64"/>
      <c r="U554" s="64"/>
      <c r="V554" s="65"/>
      <c r="W554" s="66"/>
      <c r="X554" s="85"/>
      <c r="Y554" s="85"/>
      <c r="Z554" s="85"/>
      <c r="AA554" s="85"/>
      <c r="AB554" s="85"/>
      <c r="AC554" s="85"/>
      <c r="AD554" s="85"/>
      <c r="AE554" s="85"/>
      <c r="AF554" s="85"/>
      <c r="AG554" s="85"/>
      <c r="AH554" s="85"/>
      <c r="AI554" s="85"/>
      <c r="AJ554" s="53"/>
    </row>
    <row r="555" spans="2:36" ht="15" x14ac:dyDescent="0.25">
      <c r="B555" s="62"/>
      <c r="C555" s="62"/>
      <c r="D555" s="62"/>
      <c r="E555" s="63"/>
      <c r="F555" s="64"/>
      <c r="G555" s="64"/>
      <c r="H555" s="64"/>
      <c r="I555" s="64"/>
      <c r="J555" s="64"/>
      <c r="K555" s="64"/>
      <c r="L555" s="64"/>
      <c r="M555" s="64"/>
      <c r="N555" s="64"/>
      <c r="O555" s="64"/>
      <c r="P555" s="64"/>
      <c r="Q555" s="64"/>
      <c r="R555" s="64"/>
      <c r="S555" s="64"/>
      <c r="T555" s="64"/>
      <c r="U555" s="64"/>
      <c r="V555" s="65"/>
      <c r="W555" s="66"/>
      <c r="X555" s="85"/>
      <c r="Y555" s="85"/>
      <c r="Z555" s="85"/>
      <c r="AA555" s="85"/>
      <c r="AB555" s="85"/>
      <c r="AC555" s="85"/>
      <c r="AD555" s="85"/>
      <c r="AE555" s="85"/>
      <c r="AF555" s="85"/>
      <c r="AG555" s="85"/>
      <c r="AH555" s="85"/>
      <c r="AI555" s="85"/>
      <c r="AJ555" s="53"/>
    </row>
    <row r="556" spans="2:36" ht="15" x14ac:dyDescent="0.25">
      <c r="B556" s="62"/>
      <c r="C556" s="62"/>
      <c r="D556" s="62"/>
      <c r="E556" s="63"/>
      <c r="F556" s="64"/>
      <c r="G556" s="64"/>
      <c r="H556" s="64"/>
      <c r="I556" s="64"/>
      <c r="J556" s="64"/>
      <c r="K556" s="64"/>
      <c r="L556" s="64"/>
      <c r="M556" s="64"/>
      <c r="N556" s="64"/>
      <c r="O556" s="64"/>
      <c r="P556" s="64"/>
      <c r="Q556" s="64"/>
      <c r="R556" s="64"/>
      <c r="S556" s="64"/>
      <c r="T556" s="64"/>
      <c r="U556" s="64"/>
      <c r="V556" s="65"/>
      <c r="W556" s="66"/>
      <c r="X556" s="85"/>
      <c r="Y556" s="85"/>
      <c r="Z556" s="85"/>
      <c r="AA556" s="85"/>
      <c r="AB556" s="85"/>
      <c r="AC556" s="85"/>
      <c r="AD556" s="85"/>
      <c r="AE556" s="85"/>
      <c r="AF556" s="85"/>
      <c r="AG556" s="85"/>
      <c r="AH556" s="85"/>
      <c r="AI556" s="85"/>
      <c r="AJ556" s="53"/>
    </row>
    <row r="557" spans="2:36" ht="15" x14ac:dyDescent="0.25">
      <c r="B557" s="62"/>
      <c r="C557" s="62"/>
      <c r="D557" s="62"/>
      <c r="E557" s="63"/>
      <c r="F557" s="64"/>
      <c r="G557" s="64"/>
      <c r="H557" s="64"/>
      <c r="I557" s="64"/>
      <c r="J557" s="64"/>
      <c r="K557" s="64"/>
      <c r="L557" s="64"/>
      <c r="M557" s="64"/>
      <c r="N557" s="64"/>
      <c r="O557" s="64"/>
      <c r="P557" s="64"/>
      <c r="Q557" s="64"/>
      <c r="R557" s="64"/>
      <c r="S557" s="64"/>
      <c r="T557" s="64"/>
      <c r="U557" s="64"/>
      <c r="V557" s="65"/>
      <c r="W557" s="66"/>
      <c r="X557" s="85"/>
      <c r="Y557" s="85"/>
      <c r="Z557" s="85"/>
      <c r="AA557" s="85"/>
      <c r="AB557" s="85"/>
      <c r="AC557" s="85"/>
      <c r="AD557" s="85"/>
      <c r="AE557" s="85"/>
      <c r="AF557" s="85"/>
      <c r="AG557" s="85"/>
      <c r="AH557" s="85"/>
      <c r="AI557" s="85"/>
      <c r="AJ557" s="53"/>
    </row>
    <row r="558" spans="2:36" ht="15" x14ac:dyDescent="0.25">
      <c r="B558" s="62"/>
      <c r="C558" s="62"/>
      <c r="D558" s="62"/>
      <c r="E558" s="63"/>
      <c r="F558" s="64"/>
      <c r="G558" s="64"/>
      <c r="H558" s="64"/>
      <c r="I558" s="64"/>
      <c r="J558" s="64"/>
      <c r="K558" s="64"/>
      <c r="L558" s="64"/>
      <c r="M558" s="64"/>
      <c r="N558" s="64"/>
      <c r="O558" s="64"/>
      <c r="P558" s="64"/>
      <c r="Q558" s="64"/>
      <c r="R558" s="64"/>
      <c r="S558" s="64"/>
      <c r="T558" s="64"/>
      <c r="U558" s="64"/>
      <c r="V558" s="65"/>
      <c r="W558" s="66"/>
      <c r="X558" s="85"/>
      <c r="Y558" s="85"/>
      <c r="Z558" s="85"/>
      <c r="AA558" s="85"/>
      <c r="AB558" s="85"/>
      <c r="AC558" s="85"/>
      <c r="AD558" s="85"/>
      <c r="AE558" s="85"/>
      <c r="AF558" s="85"/>
      <c r="AG558" s="85"/>
      <c r="AH558" s="85"/>
      <c r="AI558" s="85"/>
      <c r="AJ558" s="53"/>
    </row>
    <row r="559" spans="2:36" ht="15" x14ac:dyDescent="0.25">
      <c r="B559" s="62"/>
      <c r="C559" s="62"/>
      <c r="D559" s="62"/>
      <c r="E559" s="63"/>
      <c r="F559" s="64"/>
      <c r="G559" s="64"/>
      <c r="H559" s="64"/>
      <c r="I559" s="64"/>
      <c r="J559" s="64"/>
      <c r="K559" s="64"/>
      <c r="L559" s="64"/>
      <c r="M559" s="64"/>
      <c r="N559" s="64"/>
      <c r="O559" s="64"/>
      <c r="P559" s="64"/>
      <c r="Q559" s="64"/>
      <c r="R559" s="64"/>
      <c r="S559" s="64"/>
      <c r="T559" s="64"/>
      <c r="U559" s="64"/>
      <c r="V559" s="65"/>
      <c r="W559" s="66"/>
      <c r="X559" s="85"/>
      <c r="Y559" s="85"/>
      <c r="Z559" s="85"/>
      <c r="AA559" s="85"/>
      <c r="AB559" s="85"/>
      <c r="AC559" s="85"/>
      <c r="AD559" s="85"/>
      <c r="AE559" s="85"/>
      <c r="AF559" s="85"/>
      <c r="AG559" s="85"/>
      <c r="AH559" s="85"/>
      <c r="AI559" s="85"/>
      <c r="AJ559" s="53"/>
    </row>
    <row r="560" spans="2:36" ht="15" x14ac:dyDescent="0.25">
      <c r="B560" s="62"/>
      <c r="C560" s="62"/>
      <c r="D560" s="62"/>
      <c r="E560" s="63"/>
      <c r="F560" s="64"/>
      <c r="G560" s="64"/>
      <c r="H560" s="64"/>
      <c r="I560" s="64"/>
      <c r="J560" s="64"/>
      <c r="K560" s="64"/>
      <c r="L560" s="64"/>
      <c r="M560" s="64"/>
      <c r="N560" s="64"/>
      <c r="O560" s="64"/>
      <c r="P560" s="64"/>
      <c r="Q560" s="64"/>
      <c r="R560" s="64"/>
      <c r="S560" s="64"/>
      <c r="T560" s="64"/>
      <c r="U560" s="64"/>
      <c r="V560" s="65"/>
      <c r="W560" s="66"/>
      <c r="X560" s="85"/>
      <c r="Y560" s="85"/>
      <c r="Z560" s="85"/>
      <c r="AA560" s="85"/>
      <c r="AB560" s="85"/>
      <c r="AC560" s="85"/>
      <c r="AD560" s="85"/>
      <c r="AE560" s="85"/>
      <c r="AF560" s="85"/>
      <c r="AG560" s="85"/>
      <c r="AH560" s="85"/>
      <c r="AI560" s="85"/>
      <c r="AJ560" s="53"/>
    </row>
    <row r="561" spans="2:36" ht="15" x14ac:dyDescent="0.25">
      <c r="B561" s="62"/>
      <c r="C561" s="62"/>
      <c r="D561" s="62"/>
      <c r="E561" s="63"/>
      <c r="F561" s="64"/>
      <c r="G561" s="64"/>
      <c r="H561" s="64"/>
      <c r="I561" s="64"/>
      <c r="J561" s="64"/>
      <c r="K561" s="64"/>
      <c r="L561" s="64"/>
      <c r="M561" s="64"/>
      <c r="N561" s="64"/>
      <c r="O561" s="64"/>
      <c r="P561" s="64"/>
      <c r="Q561" s="64"/>
      <c r="R561" s="64"/>
      <c r="S561" s="64"/>
      <c r="T561" s="64"/>
      <c r="U561" s="64"/>
      <c r="V561" s="65"/>
      <c r="W561" s="66"/>
      <c r="X561" s="85"/>
      <c r="Y561" s="85"/>
      <c r="Z561" s="85"/>
      <c r="AA561" s="85"/>
      <c r="AB561" s="85"/>
      <c r="AC561" s="85"/>
      <c r="AD561" s="85"/>
      <c r="AE561" s="85"/>
      <c r="AF561" s="85"/>
      <c r="AG561" s="85"/>
      <c r="AH561" s="85"/>
      <c r="AI561" s="85"/>
      <c r="AJ561" s="53"/>
    </row>
    <row r="562" spans="2:36" ht="15" x14ac:dyDescent="0.25">
      <c r="B562" s="62"/>
      <c r="C562" s="62"/>
      <c r="D562" s="62"/>
      <c r="E562" s="63"/>
      <c r="F562" s="64"/>
      <c r="G562" s="64"/>
      <c r="H562" s="64"/>
      <c r="I562" s="64"/>
      <c r="J562" s="64"/>
      <c r="K562" s="64"/>
      <c r="L562" s="64"/>
      <c r="M562" s="64"/>
      <c r="N562" s="64"/>
      <c r="O562" s="64"/>
      <c r="P562" s="64"/>
      <c r="Q562" s="64"/>
      <c r="R562" s="64"/>
      <c r="S562" s="64"/>
      <c r="T562" s="64"/>
      <c r="U562" s="64"/>
      <c r="V562" s="65"/>
      <c r="W562" s="66"/>
      <c r="X562" s="85"/>
      <c r="Y562" s="85"/>
      <c r="Z562" s="85"/>
      <c r="AA562" s="85"/>
      <c r="AB562" s="85"/>
      <c r="AC562" s="85"/>
      <c r="AD562" s="85"/>
      <c r="AE562" s="85"/>
      <c r="AF562" s="85"/>
      <c r="AG562" s="85"/>
      <c r="AH562" s="85"/>
      <c r="AI562" s="85"/>
      <c r="AJ562" s="53"/>
    </row>
    <row r="563" spans="2:36" ht="15" x14ac:dyDescent="0.25">
      <c r="B563" s="62"/>
      <c r="C563" s="62"/>
      <c r="D563" s="62"/>
      <c r="E563" s="63"/>
      <c r="F563" s="64"/>
      <c r="G563" s="64"/>
      <c r="H563" s="64"/>
      <c r="I563" s="64"/>
      <c r="J563" s="64"/>
      <c r="K563" s="64"/>
      <c r="L563" s="64"/>
      <c r="M563" s="64"/>
      <c r="N563" s="64"/>
      <c r="O563" s="64"/>
      <c r="P563" s="64"/>
      <c r="Q563" s="64"/>
      <c r="R563" s="64"/>
      <c r="S563" s="64"/>
      <c r="T563" s="64"/>
      <c r="U563" s="64"/>
      <c r="V563" s="65"/>
      <c r="W563" s="66"/>
      <c r="X563" s="85"/>
      <c r="Y563" s="85"/>
      <c r="Z563" s="85"/>
      <c r="AA563" s="85"/>
      <c r="AB563" s="85"/>
      <c r="AC563" s="85"/>
      <c r="AD563" s="85"/>
      <c r="AE563" s="85"/>
      <c r="AF563" s="85"/>
      <c r="AG563" s="85"/>
      <c r="AH563" s="85"/>
      <c r="AI563" s="85"/>
      <c r="AJ563" s="53"/>
    </row>
    <row r="564" spans="2:36" ht="15" x14ac:dyDescent="0.25">
      <c r="B564" s="62"/>
      <c r="C564" s="62"/>
      <c r="D564" s="62"/>
      <c r="E564" s="63"/>
      <c r="F564" s="64"/>
      <c r="G564" s="64"/>
      <c r="H564" s="64"/>
      <c r="I564" s="64"/>
      <c r="J564" s="64"/>
      <c r="K564" s="64"/>
      <c r="L564" s="64"/>
      <c r="M564" s="64"/>
      <c r="N564" s="64"/>
      <c r="O564" s="64"/>
      <c r="P564" s="64"/>
      <c r="Q564" s="64"/>
      <c r="R564" s="64"/>
      <c r="S564" s="64"/>
      <c r="T564" s="64"/>
      <c r="U564" s="64"/>
      <c r="V564" s="65"/>
      <c r="W564" s="66"/>
      <c r="X564" s="85"/>
      <c r="Y564" s="85"/>
      <c r="Z564" s="85"/>
      <c r="AA564" s="85"/>
      <c r="AB564" s="85"/>
      <c r="AC564" s="85"/>
      <c r="AD564" s="85"/>
      <c r="AE564" s="85"/>
      <c r="AF564" s="85"/>
      <c r="AG564" s="85"/>
      <c r="AH564" s="85"/>
      <c r="AI564" s="85"/>
      <c r="AJ564" s="53"/>
    </row>
    <row r="565" spans="2:36" ht="15" x14ac:dyDescent="0.25">
      <c r="B565" s="62"/>
      <c r="C565" s="62"/>
      <c r="D565" s="62"/>
      <c r="E565" s="63"/>
      <c r="F565" s="64"/>
      <c r="G565" s="64"/>
      <c r="H565" s="64"/>
      <c r="I565" s="64"/>
      <c r="J565" s="64"/>
      <c r="K565" s="64"/>
      <c r="L565" s="64"/>
      <c r="M565" s="64"/>
      <c r="N565" s="64"/>
      <c r="O565" s="64"/>
      <c r="P565" s="64"/>
      <c r="Q565" s="64"/>
      <c r="R565" s="64"/>
      <c r="S565" s="64"/>
      <c r="T565" s="64"/>
      <c r="U565" s="64"/>
      <c r="V565" s="65"/>
      <c r="W565" s="66"/>
      <c r="X565" s="85"/>
      <c r="Y565" s="85"/>
      <c r="Z565" s="85"/>
      <c r="AA565" s="85"/>
      <c r="AB565" s="85"/>
      <c r="AC565" s="85"/>
      <c r="AD565" s="85"/>
      <c r="AE565" s="85"/>
      <c r="AF565" s="85"/>
      <c r="AG565" s="85"/>
      <c r="AH565" s="85"/>
      <c r="AI565" s="85"/>
      <c r="AJ565" s="53"/>
    </row>
    <row r="566" spans="2:36" ht="15" x14ac:dyDescent="0.25">
      <c r="B566" s="62"/>
      <c r="C566" s="62"/>
      <c r="D566" s="62"/>
      <c r="E566" s="63"/>
      <c r="F566" s="64"/>
      <c r="G566" s="64"/>
      <c r="H566" s="64"/>
      <c r="I566" s="64"/>
      <c r="J566" s="64"/>
      <c r="K566" s="64"/>
      <c r="L566" s="64"/>
      <c r="M566" s="64"/>
      <c r="N566" s="64"/>
      <c r="O566" s="64"/>
      <c r="P566" s="64"/>
      <c r="Q566" s="64"/>
      <c r="R566" s="64"/>
      <c r="S566" s="64"/>
      <c r="T566" s="64"/>
      <c r="U566" s="64"/>
      <c r="V566" s="65"/>
      <c r="W566" s="66"/>
      <c r="X566" s="85"/>
      <c r="Y566" s="85"/>
      <c r="Z566" s="85"/>
      <c r="AA566" s="85"/>
      <c r="AB566" s="85"/>
      <c r="AC566" s="85"/>
      <c r="AD566" s="85"/>
      <c r="AE566" s="85"/>
      <c r="AF566" s="85"/>
      <c r="AG566" s="85"/>
      <c r="AH566" s="85"/>
      <c r="AI566" s="85"/>
      <c r="AJ566" s="53"/>
    </row>
    <row r="567" spans="2:36" ht="15" x14ac:dyDescent="0.25">
      <c r="B567" s="62"/>
      <c r="C567" s="62"/>
      <c r="D567" s="62"/>
      <c r="E567" s="63"/>
      <c r="F567" s="64"/>
      <c r="G567" s="64"/>
      <c r="H567" s="64"/>
      <c r="I567" s="64"/>
      <c r="J567" s="64"/>
      <c r="K567" s="64"/>
      <c r="L567" s="64"/>
      <c r="M567" s="64"/>
      <c r="N567" s="64"/>
      <c r="O567" s="64"/>
      <c r="P567" s="64"/>
      <c r="Q567" s="64"/>
      <c r="R567" s="64"/>
      <c r="S567" s="64"/>
      <c r="T567" s="64"/>
      <c r="U567" s="64"/>
      <c r="V567" s="65"/>
      <c r="W567" s="66"/>
      <c r="X567" s="85"/>
      <c r="Y567" s="85"/>
      <c r="Z567" s="85"/>
      <c r="AA567" s="85"/>
      <c r="AB567" s="85"/>
      <c r="AC567" s="85"/>
      <c r="AD567" s="85"/>
      <c r="AE567" s="85"/>
      <c r="AF567" s="85"/>
      <c r="AG567" s="85"/>
      <c r="AH567" s="85"/>
      <c r="AI567" s="85"/>
      <c r="AJ567" s="53"/>
    </row>
    <row r="568" spans="2:36" ht="15" x14ac:dyDescent="0.25">
      <c r="B568" s="62"/>
      <c r="C568" s="62"/>
      <c r="D568" s="62"/>
      <c r="E568" s="63"/>
      <c r="F568" s="64"/>
      <c r="G568" s="64"/>
      <c r="H568" s="64"/>
      <c r="I568" s="64"/>
      <c r="J568" s="64"/>
      <c r="K568" s="64"/>
      <c r="L568" s="64"/>
      <c r="M568" s="64"/>
      <c r="N568" s="64"/>
      <c r="O568" s="64"/>
      <c r="P568" s="64"/>
      <c r="Q568" s="64"/>
      <c r="R568" s="64"/>
      <c r="S568" s="64"/>
      <c r="T568" s="64"/>
      <c r="U568" s="64"/>
      <c r="V568" s="65"/>
      <c r="W568" s="66"/>
      <c r="X568" s="85"/>
      <c r="Y568" s="85"/>
      <c r="Z568" s="85"/>
      <c r="AA568" s="85"/>
      <c r="AB568" s="85"/>
      <c r="AC568" s="85"/>
      <c r="AD568" s="85"/>
      <c r="AE568" s="85"/>
      <c r="AF568" s="85"/>
      <c r="AG568" s="85"/>
      <c r="AH568" s="85"/>
      <c r="AI568" s="85"/>
      <c r="AJ568" s="53"/>
    </row>
    <row r="569" spans="2:36" ht="15" x14ac:dyDescent="0.25">
      <c r="B569" s="62"/>
      <c r="C569" s="62"/>
      <c r="D569" s="62"/>
      <c r="E569" s="63"/>
      <c r="F569" s="64"/>
      <c r="G569" s="64"/>
      <c r="H569" s="64"/>
      <c r="I569" s="64"/>
      <c r="J569" s="64"/>
      <c r="K569" s="64"/>
      <c r="L569" s="64"/>
      <c r="M569" s="64"/>
      <c r="N569" s="64"/>
      <c r="O569" s="64"/>
      <c r="P569" s="64"/>
      <c r="Q569" s="64"/>
      <c r="R569" s="64"/>
      <c r="S569" s="64"/>
      <c r="T569" s="64"/>
      <c r="U569" s="64"/>
      <c r="V569" s="65"/>
      <c r="W569" s="66"/>
      <c r="X569" s="85"/>
      <c r="Y569" s="85"/>
      <c r="Z569" s="85"/>
      <c r="AA569" s="85"/>
      <c r="AB569" s="85"/>
      <c r="AC569" s="85"/>
      <c r="AD569" s="85"/>
      <c r="AE569" s="85"/>
      <c r="AF569" s="85"/>
      <c r="AG569" s="85"/>
      <c r="AH569" s="85"/>
      <c r="AI569" s="85"/>
      <c r="AJ569" s="53"/>
    </row>
    <row r="570" spans="2:36" ht="15" x14ac:dyDescent="0.25">
      <c r="B570" s="62"/>
      <c r="C570" s="62"/>
      <c r="D570" s="62"/>
      <c r="E570" s="63"/>
      <c r="F570" s="64"/>
      <c r="G570" s="64"/>
      <c r="H570" s="64"/>
      <c r="I570" s="64"/>
      <c r="J570" s="64"/>
      <c r="K570" s="64"/>
      <c r="L570" s="64"/>
      <c r="M570" s="64"/>
      <c r="N570" s="64"/>
      <c r="O570" s="64"/>
      <c r="P570" s="64"/>
      <c r="Q570" s="64"/>
      <c r="R570" s="64"/>
      <c r="S570" s="64"/>
      <c r="T570" s="64"/>
      <c r="U570" s="64"/>
      <c r="V570" s="65"/>
      <c r="W570" s="66"/>
      <c r="X570" s="85"/>
      <c r="Y570" s="85"/>
      <c r="Z570" s="85"/>
      <c r="AA570" s="85"/>
      <c r="AB570" s="85"/>
      <c r="AC570" s="85"/>
      <c r="AD570" s="85"/>
      <c r="AE570" s="85"/>
      <c r="AF570" s="85"/>
      <c r="AG570" s="85"/>
      <c r="AH570" s="85"/>
      <c r="AI570" s="85"/>
      <c r="AJ570" s="53"/>
    </row>
    <row r="571" spans="2:36" ht="15" x14ac:dyDescent="0.25">
      <c r="B571" s="62"/>
      <c r="C571" s="62"/>
      <c r="D571" s="62"/>
      <c r="E571" s="63"/>
      <c r="F571" s="64"/>
      <c r="G571" s="64"/>
      <c r="H571" s="64"/>
      <c r="I571" s="64"/>
      <c r="J571" s="64"/>
      <c r="K571" s="64"/>
      <c r="L571" s="64"/>
      <c r="M571" s="64"/>
      <c r="N571" s="64"/>
      <c r="O571" s="64"/>
      <c r="P571" s="64"/>
      <c r="Q571" s="64"/>
      <c r="R571" s="64"/>
      <c r="S571" s="64"/>
      <c r="T571" s="64"/>
      <c r="U571" s="64"/>
      <c r="V571" s="65"/>
      <c r="W571" s="66"/>
      <c r="X571" s="85"/>
      <c r="Y571" s="85"/>
      <c r="Z571" s="85"/>
      <c r="AA571" s="85"/>
      <c r="AB571" s="85"/>
      <c r="AC571" s="85"/>
      <c r="AD571" s="85"/>
      <c r="AE571" s="85"/>
      <c r="AF571" s="85"/>
      <c r="AG571" s="85"/>
      <c r="AH571" s="85"/>
      <c r="AI571" s="85"/>
      <c r="AJ571" s="53"/>
    </row>
    <row r="572" spans="2:36" ht="15" x14ac:dyDescent="0.25">
      <c r="B572" s="62"/>
      <c r="C572" s="62"/>
      <c r="D572" s="62"/>
      <c r="E572" s="63"/>
      <c r="F572" s="64"/>
      <c r="G572" s="64"/>
      <c r="H572" s="64"/>
      <c r="I572" s="64"/>
      <c r="J572" s="64"/>
      <c r="K572" s="64"/>
      <c r="L572" s="64"/>
      <c r="M572" s="64"/>
      <c r="N572" s="64"/>
      <c r="O572" s="64"/>
      <c r="P572" s="64"/>
      <c r="Q572" s="64"/>
      <c r="R572" s="64"/>
      <c r="S572" s="64"/>
      <c r="T572" s="64"/>
      <c r="U572" s="64"/>
      <c r="V572" s="65"/>
      <c r="W572" s="66"/>
      <c r="X572" s="85"/>
      <c r="Y572" s="85"/>
      <c r="Z572" s="85"/>
      <c r="AA572" s="85"/>
      <c r="AB572" s="85"/>
      <c r="AC572" s="85"/>
      <c r="AD572" s="85"/>
      <c r="AE572" s="85"/>
      <c r="AF572" s="85"/>
      <c r="AG572" s="85"/>
      <c r="AH572" s="85"/>
      <c r="AI572" s="85"/>
      <c r="AJ572" s="53"/>
    </row>
    <row r="573" spans="2:36" ht="15" x14ac:dyDescent="0.25">
      <c r="B573" s="62"/>
      <c r="C573" s="62"/>
      <c r="D573" s="62"/>
      <c r="E573" s="63"/>
      <c r="F573" s="64"/>
      <c r="G573" s="64"/>
      <c r="H573" s="64"/>
      <c r="I573" s="64"/>
      <c r="J573" s="64"/>
      <c r="K573" s="64"/>
      <c r="L573" s="64"/>
      <c r="M573" s="64"/>
      <c r="N573" s="64"/>
      <c r="O573" s="64"/>
      <c r="P573" s="64"/>
      <c r="Q573" s="64"/>
      <c r="R573" s="64"/>
      <c r="S573" s="64"/>
      <c r="T573" s="64"/>
      <c r="U573" s="64"/>
      <c r="V573" s="65"/>
      <c r="W573" s="66"/>
      <c r="X573" s="85"/>
      <c r="Y573" s="85"/>
      <c r="Z573" s="85"/>
      <c r="AA573" s="85"/>
      <c r="AB573" s="85"/>
      <c r="AC573" s="85"/>
      <c r="AD573" s="85"/>
      <c r="AE573" s="85"/>
      <c r="AF573" s="85"/>
      <c r="AG573" s="85"/>
      <c r="AH573" s="85"/>
      <c r="AI573" s="85"/>
      <c r="AJ573" s="53"/>
    </row>
    <row r="574" spans="2:36" ht="15" x14ac:dyDescent="0.25">
      <c r="B574" s="62"/>
      <c r="C574" s="62"/>
      <c r="D574" s="62"/>
      <c r="E574" s="63"/>
      <c r="F574" s="64"/>
      <c r="G574" s="64"/>
      <c r="H574" s="64"/>
      <c r="I574" s="64"/>
      <c r="J574" s="64"/>
      <c r="K574" s="64"/>
      <c r="L574" s="64"/>
      <c r="M574" s="64"/>
      <c r="N574" s="64"/>
      <c r="O574" s="64"/>
      <c r="P574" s="64"/>
      <c r="Q574" s="64"/>
      <c r="R574" s="64"/>
      <c r="S574" s="64"/>
      <c r="T574" s="64"/>
      <c r="U574" s="64"/>
      <c r="V574" s="65"/>
      <c r="W574" s="66"/>
      <c r="X574" s="85"/>
      <c r="Y574" s="85"/>
      <c r="Z574" s="85"/>
      <c r="AA574" s="85"/>
      <c r="AB574" s="85"/>
      <c r="AC574" s="85"/>
      <c r="AD574" s="85"/>
      <c r="AE574" s="85"/>
      <c r="AF574" s="85"/>
      <c r="AG574" s="85"/>
      <c r="AH574" s="85"/>
      <c r="AI574" s="85"/>
      <c r="AJ574" s="53"/>
    </row>
    <row r="575" spans="2:36" ht="15" x14ac:dyDescent="0.25">
      <c r="B575" s="62"/>
      <c r="C575" s="62"/>
      <c r="D575" s="62"/>
      <c r="E575" s="63"/>
      <c r="F575" s="64"/>
      <c r="G575" s="64"/>
      <c r="H575" s="64"/>
      <c r="I575" s="64"/>
      <c r="J575" s="64"/>
      <c r="K575" s="64"/>
      <c r="L575" s="64"/>
      <c r="M575" s="64"/>
      <c r="N575" s="64"/>
      <c r="O575" s="64"/>
      <c r="P575" s="64"/>
      <c r="Q575" s="64"/>
      <c r="R575" s="64"/>
      <c r="S575" s="64"/>
      <c r="T575" s="64"/>
      <c r="U575" s="64"/>
      <c r="V575" s="65"/>
      <c r="W575" s="66"/>
      <c r="X575" s="85"/>
      <c r="Y575" s="85"/>
      <c r="Z575" s="85"/>
      <c r="AA575" s="85"/>
      <c r="AB575" s="85"/>
      <c r="AC575" s="85"/>
      <c r="AD575" s="85"/>
      <c r="AE575" s="85"/>
      <c r="AF575" s="85"/>
      <c r="AG575" s="85"/>
      <c r="AH575" s="85"/>
      <c r="AI575" s="85"/>
      <c r="AJ575" s="53"/>
    </row>
    <row r="576" spans="2:36" ht="15" x14ac:dyDescent="0.25">
      <c r="B576" s="62"/>
      <c r="C576" s="62"/>
      <c r="D576" s="62"/>
      <c r="E576" s="63"/>
      <c r="F576" s="64"/>
      <c r="G576" s="64"/>
      <c r="H576" s="64"/>
      <c r="I576" s="64"/>
      <c r="J576" s="64"/>
      <c r="K576" s="64"/>
      <c r="L576" s="64"/>
      <c r="M576" s="64"/>
      <c r="N576" s="64"/>
      <c r="O576" s="64"/>
      <c r="P576" s="64"/>
      <c r="Q576" s="64"/>
      <c r="R576" s="64"/>
      <c r="S576" s="64"/>
      <c r="T576" s="64"/>
      <c r="U576" s="64"/>
      <c r="V576" s="65"/>
      <c r="W576" s="66"/>
      <c r="X576" s="85"/>
      <c r="Y576" s="85"/>
      <c r="Z576" s="85"/>
      <c r="AA576" s="85"/>
      <c r="AB576" s="85"/>
      <c r="AC576" s="85"/>
      <c r="AD576" s="85"/>
      <c r="AE576" s="85"/>
      <c r="AF576" s="85"/>
      <c r="AG576" s="85"/>
      <c r="AH576" s="85"/>
      <c r="AI576" s="85"/>
      <c r="AJ576" s="53"/>
    </row>
    <row r="577" spans="2:36" ht="15" x14ac:dyDescent="0.25">
      <c r="B577" s="62"/>
      <c r="C577" s="62"/>
      <c r="D577" s="62"/>
      <c r="E577" s="63"/>
      <c r="F577" s="64"/>
      <c r="G577" s="64"/>
      <c r="H577" s="64"/>
      <c r="I577" s="64"/>
      <c r="J577" s="64"/>
      <c r="K577" s="64"/>
      <c r="L577" s="64"/>
      <c r="M577" s="64"/>
      <c r="N577" s="64"/>
      <c r="O577" s="64"/>
      <c r="P577" s="64"/>
      <c r="Q577" s="64"/>
      <c r="R577" s="64"/>
      <c r="S577" s="64"/>
      <c r="T577" s="64"/>
      <c r="U577" s="64"/>
      <c r="V577" s="65"/>
      <c r="W577" s="66"/>
      <c r="X577" s="85"/>
      <c r="Y577" s="85"/>
      <c r="Z577" s="85"/>
      <c r="AA577" s="85"/>
      <c r="AB577" s="85"/>
      <c r="AC577" s="85"/>
      <c r="AD577" s="85"/>
      <c r="AE577" s="85"/>
      <c r="AF577" s="85"/>
      <c r="AG577" s="85"/>
      <c r="AH577" s="85"/>
      <c r="AI577" s="85"/>
      <c r="AJ577" s="53"/>
    </row>
    <row r="578" spans="2:36" ht="15" x14ac:dyDescent="0.25">
      <c r="B578" s="62"/>
      <c r="C578" s="62"/>
      <c r="D578" s="62"/>
      <c r="E578" s="63"/>
      <c r="F578" s="64"/>
      <c r="G578" s="64"/>
      <c r="H578" s="64"/>
      <c r="I578" s="64"/>
      <c r="J578" s="64"/>
      <c r="K578" s="64"/>
      <c r="L578" s="64"/>
      <c r="M578" s="64"/>
      <c r="N578" s="64"/>
      <c r="O578" s="64"/>
      <c r="P578" s="64"/>
      <c r="Q578" s="64"/>
      <c r="R578" s="64"/>
      <c r="S578" s="64"/>
      <c r="T578" s="64"/>
      <c r="U578" s="64"/>
      <c r="V578" s="65"/>
      <c r="W578" s="66"/>
      <c r="X578" s="85"/>
      <c r="Y578" s="85"/>
      <c r="Z578" s="85"/>
      <c r="AA578" s="85"/>
      <c r="AB578" s="85"/>
      <c r="AC578" s="85"/>
      <c r="AD578" s="85"/>
      <c r="AE578" s="85"/>
      <c r="AF578" s="85"/>
      <c r="AG578" s="85"/>
      <c r="AH578" s="85"/>
      <c r="AI578" s="85"/>
      <c r="AJ578" s="53"/>
    </row>
    <row r="579" spans="2:36" ht="15" x14ac:dyDescent="0.25">
      <c r="B579" s="62"/>
      <c r="C579" s="62"/>
      <c r="D579" s="62"/>
      <c r="E579" s="63"/>
      <c r="F579" s="64"/>
      <c r="G579" s="64"/>
      <c r="H579" s="64"/>
      <c r="I579" s="64"/>
      <c r="J579" s="64"/>
      <c r="K579" s="64"/>
      <c r="L579" s="64"/>
      <c r="M579" s="64"/>
      <c r="N579" s="64"/>
      <c r="O579" s="64"/>
      <c r="P579" s="64"/>
      <c r="Q579" s="64"/>
      <c r="R579" s="64"/>
      <c r="S579" s="64"/>
      <c r="T579" s="64"/>
      <c r="U579" s="64"/>
      <c r="V579" s="65"/>
      <c r="W579" s="66"/>
      <c r="X579" s="85"/>
      <c r="Y579" s="85"/>
      <c r="Z579" s="85"/>
      <c r="AA579" s="85"/>
      <c r="AB579" s="85"/>
      <c r="AC579" s="85"/>
      <c r="AD579" s="85"/>
      <c r="AE579" s="85"/>
      <c r="AF579" s="85"/>
      <c r="AG579" s="85"/>
      <c r="AH579" s="85"/>
      <c r="AI579" s="85"/>
      <c r="AJ579" s="53"/>
    </row>
    <row r="580" spans="2:36" ht="15" x14ac:dyDescent="0.25">
      <c r="B580" s="62"/>
      <c r="C580" s="62"/>
      <c r="D580" s="62"/>
      <c r="E580" s="63"/>
      <c r="F580" s="64"/>
      <c r="G580" s="64"/>
      <c r="H580" s="64"/>
      <c r="I580" s="64"/>
      <c r="J580" s="64"/>
      <c r="K580" s="64"/>
      <c r="L580" s="64"/>
      <c r="M580" s="64"/>
      <c r="N580" s="64"/>
      <c r="O580" s="64"/>
      <c r="P580" s="64"/>
      <c r="Q580" s="64"/>
      <c r="R580" s="64"/>
      <c r="S580" s="64"/>
      <c r="T580" s="64"/>
      <c r="U580" s="64"/>
      <c r="V580" s="65"/>
      <c r="W580" s="66"/>
      <c r="X580" s="85"/>
      <c r="Y580" s="85"/>
      <c r="Z580" s="85"/>
      <c r="AA580" s="85"/>
      <c r="AB580" s="85"/>
      <c r="AC580" s="85"/>
      <c r="AD580" s="85"/>
      <c r="AE580" s="85"/>
      <c r="AF580" s="85"/>
      <c r="AG580" s="85"/>
      <c r="AH580" s="85"/>
      <c r="AI580" s="85"/>
      <c r="AJ580" s="53"/>
    </row>
    <row r="581" spans="2:36" ht="15" x14ac:dyDescent="0.25">
      <c r="B581" s="62"/>
      <c r="C581" s="62"/>
      <c r="D581" s="62"/>
      <c r="E581" s="63"/>
      <c r="F581" s="64"/>
      <c r="G581" s="64"/>
      <c r="H581" s="64"/>
      <c r="I581" s="64"/>
      <c r="J581" s="64"/>
      <c r="K581" s="64"/>
      <c r="L581" s="64"/>
      <c r="M581" s="64"/>
      <c r="N581" s="64"/>
      <c r="O581" s="64"/>
      <c r="P581" s="64"/>
      <c r="Q581" s="64"/>
      <c r="R581" s="64"/>
      <c r="S581" s="64"/>
      <c r="T581" s="64"/>
      <c r="U581" s="64"/>
      <c r="V581" s="65"/>
      <c r="W581" s="66"/>
      <c r="X581" s="85"/>
      <c r="Y581" s="85"/>
      <c r="Z581" s="85"/>
      <c r="AA581" s="85"/>
      <c r="AB581" s="85"/>
      <c r="AC581" s="85"/>
      <c r="AD581" s="85"/>
      <c r="AE581" s="85"/>
      <c r="AF581" s="85"/>
      <c r="AG581" s="85"/>
      <c r="AH581" s="85"/>
      <c r="AI581" s="85"/>
      <c r="AJ581" s="53"/>
    </row>
    <row r="582" spans="2:36" ht="15" x14ac:dyDescent="0.25">
      <c r="B582" s="62"/>
      <c r="C582" s="62"/>
      <c r="D582" s="62"/>
      <c r="E582" s="63"/>
      <c r="F582" s="64"/>
      <c r="G582" s="64"/>
      <c r="H582" s="64"/>
      <c r="I582" s="64"/>
      <c r="J582" s="64"/>
      <c r="K582" s="64"/>
      <c r="L582" s="64"/>
      <c r="M582" s="64"/>
      <c r="N582" s="64"/>
      <c r="O582" s="64"/>
      <c r="P582" s="64"/>
      <c r="Q582" s="64"/>
      <c r="R582" s="64"/>
      <c r="S582" s="64"/>
      <c r="T582" s="64"/>
      <c r="U582" s="64"/>
      <c r="V582" s="65"/>
      <c r="W582" s="66"/>
      <c r="X582" s="85"/>
      <c r="Y582" s="85"/>
      <c r="Z582" s="85"/>
      <c r="AA582" s="85"/>
      <c r="AB582" s="85"/>
      <c r="AC582" s="85"/>
      <c r="AD582" s="85"/>
      <c r="AE582" s="85"/>
      <c r="AF582" s="85"/>
      <c r="AG582" s="85"/>
      <c r="AH582" s="85"/>
      <c r="AI582" s="85"/>
      <c r="AJ582" s="53"/>
    </row>
    <row r="583" spans="2:36" ht="15" x14ac:dyDescent="0.25">
      <c r="B583" s="62"/>
      <c r="C583" s="62"/>
      <c r="D583" s="62"/>
      <c r="E583" s="63"/>
      <c r="F583" s="64"/>
      <c r="G583" s="64"/>
      <c r="H583" s="64"/>
      <c r="I583" s="64"/>
      <c r="J583" s="64"/>
      <c r="K583" s="64"/>
      <c r="L583" s="64"/>
      <c r="M583" s="64"/>
      <c r="N583" s="64"/>
      <c r="O583" s="64"/>
      <c r="P583" s="64"/>
      <c r="Q583" s="64"/>
      <c r="R583" s="64"/>
      <c r="S583" s="64"/>
      <c r="T583" s="64"/>
      <c r="U583" s="64"/>
      <c r="V583" s="65"/>
      <c r="W583" s="66"/>
      <c r="X583" s="85"/>
      <c r="Y583" s="85"/>
      <c r="Z583" s="85"/>
      <c r="AA583" s="85"/>
      <c r="AB583" s="85"/>
      <c r="AC583" s="85"/>
      <c r="AD583" s="85"/>
      <c r="AE583" s="85"/>
      <c r="AF583" s="85"/>
      <c r="AG583" s="85"/>
      <c r="AH583" s="85"/>
      <c r="AI583" s="85"/>
      <c r="AJ583" s="53"/>
    </row>
    <row r="584" spans="2:36" ht="15" x14ac:dyDescent="0.25">
      <c r="B584" s="62"/>
      <c r="C584" s="62"/>
      <c r="D584" s="62"/>
      <c r="E584" s="63"/>
      <c r="F584" s="64"/>
      <c r="G584" s="64"/>
      <c r="H584" s="64"/>
      <c r="I584" s="64"/>
      <c r="J584" s="64"/>
      <c r="K584" s="64"/>
      <c r="L584" s="64"/>
      <c r="M584" s="64"/>
      <c r="N584" s="64"/>
      <c r="O584" s="64"/>
      <c r="P584" s="64"/>
      <c r="Q584" s="64"/>
      <c r="R584" s="64"/>
      <c r="S584" s="64"/>
      <c r="T584" s="64"/>
      <c r="U584" s="64"/>
      <c r="V584" s="65"/>
      <c r="W584" s="66"/>
      <c r="X584" s="85"/>
      <c r="Y584" s="85"/>
      <c r="Z584" s="85"/>
      <c r="AA584" s="85"/>
      <c r="AB584" s="85"/>
      <c r="AC584" s="85"/>
      <c r="AD584" s="85"/>
      <c r="AE584" s="85"/>
      <c r="AF584" s="85"/>
      <c r="AG584" s="85"/>
      <c r="AH584" s="85"/>
      <c r="AI584" s="85"/>
      <c r="AJ584" s="53"/>
    </row>
    <row r="585" spans="2:36" ht="15" x14ac:dyDescent="0.25">
      <c r="B585" s="62"/>
      <c r="C585" s="62"/>
      <c r="D585" s="62"/>
      <c r="E585" s="63"/>
      <c r="F585" s="64"/>
      <c r="G585" s="64"/>
      <c r="H585" s="64"/>
      <c r="I585" s="64"/>
      <c r="J585" s="64"/>
      <c r="K585" s="64"/>
      <c r="L585" s="64"/>
      <c r="M585" s="64"/>
      <c r="N585" s="64"/>
      <c r="O585" s="64"/>
      <c r="P585" s="64"/>
      <c r="Q585" s="64"/>
      <c r="R585" s="64"/>
      <c r="S585" s="64"/>
      <c r="T585" s="64"/>
      <c r="U585" s="64"/>
      <c r="V585" s="65"/>
      <c r="W585" s="66"/>
      <c r="X585" s="85"/>
      <c r="Y585" s="85"/>
      <c r="Z585" s="85"/>
      <c r="AA585" s="85"/>
      <c r="AB585" s="85"/>
      <c r="AC585" s="85"/>
      <c r="AD585" s="85"/>
      <c r="AE585" s="85"/>
      <c r="AF585" s="85"/>
      <c r="AG585" s="85"/>
      <c r="AH585" s="85"/>
      <c r="AI585" s="85"/>
      <c r="AJ585" s="53"/>
    </row>
    <row r="586" spans="2:36" ht="15" x14ac:dyDescent="0.25">
      <c r="B586" s="62"/>
      <c r="C586" s="62"/>
      <c r="D586" s="62"/>
      <c r="E586" s="63"/>
      <c r="F586" s="64"/>
      <c r="G586" s="64"/>
      <c r="H586" s="64"/>
      <c r="I586" s="64"/>
      <c r="J586" s="64"/>
      <c r="K586" s="64"/>
      <c r="L586" s="64"/>
      <c r="M586" s="64"/>
      <c r="N586" s="64"/>
      <c r="O586" s="64"/>
      <c r="P586" s="64"/>
      <c r="Q586" s="64"/>
      <c r="R586" s="64"/>
      <c r="S586" s="64"/>
      <c r="T586" s="64"/>
      <c r="U586" s="64"/>
      <c r="V586" s="65"/>
      <c r="W586" s="66"/>
      <c r="X586" s="85"/>
      <c r="Y586" s="85"/>
      <c r="Z586" s="85"/>
      <c r="AA586" s="85"/>
      <c r="AB586" s="85"/>
      <c r="AC586" s="85"/>
      <c r="AD586" s="85"/>
      <c r="AE586" s="85"/>
      <c r="AF586" s="85"/>
      <c r="AG586" s="85"/>
      <c r="AH586" s="85"/>
      <c r="AI586" s="85"/>
      <c r="AJ586" s="53"/>
    </row>
    <row r="587" spans="2:36" ht="15" x14ac:dyDescent="0.25">
      <c r="B587" s="62"/>
      <c r="C587" s="62"/>
      <c r="D587" s="62"/>
      <c r="E587" s="63"/>
      <c r="F587" s="64"/>
      <c r="G587" s="64"/>
      <c r="H587" s="64"/>
      <c r="I587" s="64"/>
      <c r="J587" s="64"/>
      <c r="K587" s="64"/>
      <c r="L587" s="64"/>
      <c r="M587" s="64"/>
      <c r="N587" s="64"/>
      <c r="O587" s="64"/>
      <c r="P587" s="64"/>
      <c r="Q587" s="64"/>
      <c r="R587" s="64"/>
      <c r="S587" s="64"/>
      <c r="T587" s="64"/>
      <c r="U587" s="64"/>
      <c r="V587" s="65"/>
      <c r="W587" s="66"/>
      <c r="X587" s="85"/>
      <c r="Y587" s="85"/>
      <c r="Z587" s="85"/>
      <c r="AA587" s="85"/>
      <c r="AB587" s="85"/>
      <c r="AC587" s="85"/>
      <c r="AD587" s="85"/>
      <c r="AE587" s="85"/>
      <c r="AF587" s="85"/>
      <c r="AG587" s="85"/>
      <c r="AH587" s="85"/>
      <c r="AI587" s="85"/>
      <c r="AJ587" s="53"/>
    </row>
    <row r="588" spans="2:36" ht="15" x14ac:dyDescent="0.25">
      <c r="B588" s="62"/>
      <c r="C588" s="62"/>
      <c r="D588" s="62"/>
      <c r="E588" s="63"/>
      <c r="F588" s="64"/>
      <c r="G588" s="64"/>
      <c r="H588" s="64"/>
      <c r="I588" s="64"/>
      <c r="J588" s="64"/>
      <c r="K588" s="64"/>
      <c r="L588" s="64"/>
      <c r="M588" s="64"/>
      <c r="N588" s="64"/>
      <c r="O588" s="64"/>
      <c r="P588" s="64"/>
      <c r="Q588" s="64"/>
      <c r="R588" s="64"/>
      <c r="S588" s="64"/>
      <c r="T588" s="64"/>
      <c r="U588" s="64"/>
      <c r="V588" s="65"/>
      <c r="W588" s="66"/>
      <c r="X588" s="85"/>
      <c r="Y588" s="85"/>
      <c r="Z588" s="85"/>
      <c r="AA588" s="85"/>
      <c r="AB588" s="85"/>
      <c r="AC588" s="85"/>
      <c r="AD588" s="85"/>
      <c r="AE588" s="85"/>
      <c r="AF588" s="85"/>
      <c r="AG588" s="85"/>
      <c r="AH588" s="85"/>
      <c r="AI588" s="85"/>
      <c r="AJ588" s="53"/>
    </row>
    <row r="589" spans="2:36" ht="15" x14ac:dyDescent="0.25">
      <c r="B589" s="62"/>
      <c r="C589" s="62"/>
      <c r="D589" s="62"/>
      <c r="E589" s="63"/>
      <c r="F589" s="64"/>
      <c r="G589" s="64"/>
      <c r="H589" s="64"/>
      <c r="I589" s="64"/>
      <c r="J589" s="64"/>
      <c r="K589" s="64"/>
      <c r="L589" s="64"/>
      <c r="M589" s="64"/>
      <c r="N589" s="64"/>
      <c r="O589" s="64"/>
      <c r="P589" s="64"/>
      <c r="Q589" s="64"/>
      <c r="R589" s="64"/>
      <c r="S589" s="64"/>
      <c r="T589" s="64"/>
      <c r="U589" s="64"/>
      <c r="V589" s="65"/>
      <c r="W589" s="66"/>
      <c r="X589" s="85"/>
      <c r="Y589" s="85"/>
      <c r="Z589" s="85"/>
      <c r="AA589" s="85"/>
      <c r="AB589" s="85"/>
      <c r="AC589" s="85"/>
      <c r="AD589" s="85"/>
      <c r="AE589" s="85"/>
      <c r="AF589" s="85"/>
      <c r="AG589" s="85"/>
      <c r="AH589" s="85"/>
      <c r="AI589" s="85"/>
      <c r="AJ589" s="53"/>
    </row>
    <row r="590" spans="2:36" ht="15" x14ac:dyDescent="0.25">
      <c r="B590" s="62"/>
      <c r="C590" s="62"/>
      <c r="D590" s="62"/>
      <c r="E590" s="63"/>
      <c r="F590" s="64"/>
      <c r="G590" s="64"/>
      <c r="H590" s="64"/>
      <c r="I590" s="64"/>
      <c r="J590" s="64"/>
      <c r="K590" s="64"/>
      <c r="L590" s="64"/>
      <c r="M590" s="64"/>
      <c r="N590" s="64"/>
      <c r="O590" s="64"/>
      <c r="P590" s="64"/>
      <c r="Q590" s="64"/>
      <c r="R590" s="64"/>
      <c r="S590" s="64"/>
      <c r="T590" s="64"/>
      <c r="U590" s="64"/>
      <c r="V590" s="65"/>
      <c r="W590" s="66"/>
      <c r="X590" s="85"/>
      <c r="Y590" s="85"/>
      <c r="Z590" s="85"/>
      <c r="AA590" s="85"/>
      <c r="AB590" s="85"/>
      <c r="AC590" s="85"/>
      <c r="AD590" s="85"/>
      <c r="AE590" s="85"/>
      <c r="AF590" s="85"/>
      <c r="AG590" s="85"/>
      <c r="AH590" s="85"/>
      <c r="AI590" s="85"/>
      <c r="AJ590" s="53"/>
    </row>
    <row r="591" spans="2:36" ht="15" x14ac:dyDescent="0.25">
      <c r="B591" s="62"/>
      <c r="C591" s="62"/>
      <c r="D591" s="62"/>
      <c r="E591" s="63"/>
      <c r="F591" s="64"/>
      <c r="G591" s="64"/>
      <c r="H591" s="64"/>
      <c r="I591" s="64"/>
      <c r="J591" s="64"/>
      <c r="K591" s="64"/>
      <c r="L591" s="64"/>
      <c r="M591" s="64"/>
      <c r="N591" s="64"/>
      <c r="O591" s="64"/>
      <c r="P591" s="64"/>
      <c r="Q591" s="64"/>
      <c r="R591" s="64"/>
      <c r="S591" s="64"/>
      <c r="T591" s="64"/>
      <c r="U591" s="64"/>
      <c r="V591" s="65"/>
      <c r="W591" s="66"/>
      <c r="X591" s="85"/>
      <c r="Y591" s="85"/>
      <c r="Z591" s="85"/>
      <c r="AA591" s="85"/>
      <c r="AB591" s="85"/>
      <c r="AC591" s="85"/>
      <c r="AD591" s="85"/>
      <c r="AE591" s="85"/>
      <c r="AF591" s="85"/>
      <c r="AG591" s="85"/>
      <c r="AH591" s="85"/>
      <c r="AI591" s="85"/>
      <c r="AJ591" s="53"/>
    </row>
    <row r="592" spans="2:36" ht="15" x14ac:dyDescent="0.25">
      <c r="B592" s="62"/>
      <c r="C592" s="62"/>
      <c r="D592" s="62"/>
      <c r="E592" s="63"/>
      <c r="F592" s="64"/>
      <c r="G592" s="64"/>
      <c r="H592" s="64"/>
      <c r="I592" s="64"/>
      <c r="J592" s="64"/>
      <c r="K592" s="64"/>
      <c r="L592" s="64"/>
      <c r="M592" s="64"/>
      <c r="N592" s="64"/>
      <c r="O592" s="64"/>
      <c r="P592" s="64"/>
      <c r="Q592" s="64"/>
      <c r="R592" s="64"/>
      <c r="S592" s="64"/>
      <c r="T592" s="64"/>
      <c r="U592" s="64"/>
      <c r="V592" s="65"/>
      <c r="W592" s="66"/>
      <c r="X592" s="85"/>
      <c r="Y592" s="85"/>
      <c r="Z592" s="85"/>
      <c r="AA592" s="85"/>
      <c r="AB592" s="85"/>
      <c r="AC592" s="85"/>
      <c r="AD592" s="85"/>
      <c r="AE592" s="85"/>
      <c r="AF592" s="85"/>
      <c r="AG592" s="85"/>
      <c r="AH592" s="85"/>
      <c r="AI592" s="85"/>
      <c r="AJ592" s="53"/>
    </row>
    <row r="593" spans="2:36" ht="15" x14ac:dyDescent="0.25">
      <c r="B593" s="62"/>
      <c r="C593" s="62"/>
      <c r="D593" s="62"/>
      <c r="E593" s="63"/>
      <c r="F593" s="64"/>
      <c r="G593" s="64"/>
      <c r="H593" s="64"/>
      <c r="I593" s="64"/>
      <c r="J593" s="64"/>
      <c r="K593" s="64"/>
      <c r="L593" s="64"/>
      <c r="M593" s="64"/>
      <c r="N593" s="64"/>
      <c r="O593" s="64"/>
      <c r="P593" s="64"/>
      <c r="Q593" s="64"/>
      <c r="R593" s="64"/>
      <c r="S593" s="64"/>
      <c r="T593" s="64"/>
      <c r="U593" s="64"/>
      <c r="V593" s="65"/>
      <c r="W593" s="66"/>
      <c r="X593" s="85"/>
      <c r="Y593" s="85"/>
      <c r="Z593" s="85"/>
      <c r="AA593" s="85"/>
      <c r="AB593" s="85"/>
      <c r="AC593" s="85"/>
      <c r="AD593" s="85"/>
      <c r="AE593" s="85"/>
      <c r="AF593" s="85"/>
      <c r="AG593" s="85"/>
      <c r="AH593" s="85"/>
      <c r="AI593" s="85"/>
      <c r="AJ593" s="53"/>
    </row>
    <row r="594" spans="2:36" ht="15" x14ac:dyDescent="0.25">
      <c r="B594" s="62"/>
      <c r="C594" s="62"/>
      <c r="D594" s="62"/>
      <c r="E594" s="63"/>
      <c r="F594" s="64"/>
      <c r="G594" s="64"/>
      <c r="H594" s="64"/>
      <c r="I594" s="64"/>
      <c r="J594" s="64"/>
      <c r="K594" s="64"/>
      <c r="L594" s="64"/>
      <c r="M594" s="64"/>
      <c r="N594" s="64"/>
      <c r="O594" s="64"/>
      <c r="P594" s="64"/>
      <c r="Q594" s="64"/>
      <c r="R594" s="64"/>
      <c r="S594" s="64"/>
      <c r="T594" s="64"/>
      <c r="U594" s="64"/>
      <c r="V594" s="65"/>
      <c r="W594" s="66"/>
      <c r="X594" s="85"/>
      <c r="Y594" s="85"/>
      <c r="Z594" s="85"/>
      <c r="AA594" s="85"/>
      <c r="AB594" s="85"/>
      <c r="AC594" s="85"/>
      <c r="AD594" s="85"/>
      <c r="AE594" s="85"/>
      <c r="AF594" s="85"/>
      <c r="AG594" s="85"/>
      <c r="AH594" s="85"/>
      <c r="AI594" s="85"/>
      <c r="AJ594" s="53"/>
    </row>
    <row r="595" spans="2:36" ht="15" x14ac:dyDescent="0.25">
      <c r="B595" s="62"/>
      <c r="C595" s="62"/>
      <c r="D595" s="62"/>
      <c r="E595" s="63"/>
      <c r="F595" s="64"/>
      <c r="G595" s="64"/>
      <c r="H595" s="64"/>
      <c r="I595" s="64"/>
      <c r="J595" s="64"/>
      <c r="K595" s="64"/>
      <c r="L595" s="64"/>
      <c r="M595" s="64"/>
      <c r="N595" s="64"/>
      <c r="O595" s="64"/>
      <c r="P595" s="64"/>
      <c r="Q595" s="64"/>
      <c r="R595" s="64"/>
      <c r="S595" s="64"/>
      <c r="T595" s="64"/>
      <c r="U595" s="64"/>
      <c r="V595" s="65"/>
      <c r="W595" s="66"/>
      <c r="X595" s="85"/>
      <c r="Y595" s="85"/>
      <c r="Z595" s="85"/>
      <c r="AA595" s="85"/>
      <c r="AB595" s="85"/>
      <c r="AC595" s="85"/>
      <c r="AD595" s="85"/>
      <c r="AE595" s="85"/>
      <c r="AF595" s="85"/>
      <c r="AG595" s="85"/>
      <c r="AH595" s="85"/>
      <c r="AI595" s="85"/>
      <c r="AJ595" s="53"/>
    </row>
    <row r="596" spans="2:36" ht="15" x14ac:dyDescent="0.25">
      <c r="B596" s="62"/>
      <c r="C596" s="62"/>
      <c r="D596" s="62"/>
      <c r="E596" s="63"/>
      <c r="F596" s="64"/>
      <c r="G596" s="64"/>
      <c r="H596" s="64"/>
      <c r="I596" s="64"/>
      <c r="J596" s="64"/>
      <c r="K596" s="64"/>
      <c r="L596" s="64"/>
      <c r="M596" s="64"/>
      <c r="N596" s="64"/>
      <c r="O596" s="64"/>
      <c r="P596" s="64"/>
      <c r="Q596" s="64"/>
      <c r="R596" s="64"/>
      <c r="S596" s="64"/>
      <c r="T596" s="64"/>
      <c r="U596" s="64"/>
      <c r="V596" s="65"/>
      <c r="W596" s="66"/>
      <c r="X596" s="85"/>
      <c r="Y596" s="85"/>
      <c r="Z596" s="85"/>
      <c r="AA596" s="85"/>
      <c r="AB596" s="85"/>
      <c r="AC596" s="85"/>
      <c r="AD596" s="85"/>
      <c r="AE596" s="85"/>
      <c r="AF596" s="85"/>
      <c r="AG596" s="85"/>
      <c r="AH596" s="85"/>
      <c r="AI596" s="85"/>
      <c r="AJ596" s="53"/>
    </row>
    <row r="597" spans="2:36" ht="15" x14ac:dyDescent="0.25">
      <c r="B597" s="62"/>
      <c r="C597" s="62"/>
      <c r="D597" s="62"/>
      <c r="E597" s="63"/>
      <c r="F597" s="64"/>
      <c r="G597" s="64"/>
      <c r="H597" s="64"/>
      <c r="I597" s="64"/>
      <c r="J597" s="64"/>
      <c r="K597" s="64"/>
      <c r="L597" s="64"/>
      <c r="M597" s="64"/>
      <c r="N597" s="64"/>
      <c r="O597" s="64"/>
      <c r="P597" s="64"/>
      <c r="Q597" s="64"/>
      <c r="R597" s="64"/>
      <c r="S597" s="64"/>
      <c r="T597" s="64"/>
      <c r="U597" s="64"/>
      <c r="V597" s="65"/>
      <c r="W597" s="66"/>
      <c r="X597" s="85"/>
      <c r="Y597" s="85"/>
      <c r="Z597" s="85"/>
      <c r="AA597" s="85"/>
      <c r="AB597" s="85"/>
      <c r="AC597" s="85"/>
      <c r="AD597" s="85"/>
      <c r="AE597" s="85"/>
      <c r="AF597" s="85"/>
      <c r="AG597" s="85"/>
      <c r="AH597" s="85"/>
      <c r="AI597" s="85"/>
      <c r="AJ597" s="53"/>
    </row>
    <row r="598" spans="2:36" ht="15" x14ac:dyDescent="0.25">
      <c r="B598" s="62"/>
      <c r="C598" s="62"/>
      <c r="D598" s="62"/>
      <c r="E598" s="63"/>
      <c r="F598" s="64"/>
      <c r="G598" s="64"/>
      <c r="H598" s="64"/>
      <c r="I598" s="64"/>
      <c r="J598" s="64"/>
      <c r="K598" s="64"/>
      <c r="L598" s="64"/>
      <c r="M598" s="64"/>
      <c r="N598" s="64"/>
      <c r="O598" s="64"/>
      <c r="P598" s="64"/>
      <c r="Q598" s="64"/>
      <c r="R598" s="64"/>
      <c r="S598" s="64"/>
      <c r="T598" s="64"/>
      <c r="U598" s="64"/>
      <c r="V598" s="65"/>
      <c r="W598" s="66"/>
      <c r="X598" s="85"/>
      <c r="Y598" s="85"/>
      <c r="Z598" s="85"/>
      <c r="AA598" s="85"/>
      <c r="AB598" s="85"/>
      <c r="AC598" s="85"/>
      <c r="AD598" s="85"/>
      <c r="AE598" s="85"/>
      <c r="AF598" s="85"/>
      <c r="AG598" s="85"/>
      <c r="AH598" s="85"/>
      <c r="AI598" s="85"/>
      <c r="AJ598" s="53"/>
    </row>
    <row r="599" spans="2:36" ht="15" x14ac:dyDescent="0.25">
      <c r="B599" s="62"/>
      <c r="C599" s="62"/>
      <c r="D599" s="62"/>
      <c r="E599" s="63"/>
      <c r="F599" s="64"/>
      <c r="G599" s="64"/>
      <c r="H599" s="64"/>
      <c r="I599" s="64"/>
      <c r="J599" s="64"/>
      <c r="K599" s="64"/>
      <c r="L599" s="64"/>
      <c r="M599" s="64"/>
      <c r="N599" s="64"/>
      <c r="O599" s="64"/>
      <c r="P599" s="64"/>
      <c r="Q599" s="64"/>
      <c r="R599" s="64"/>
      <c r="S599" s="64"/>
      <c r="T599" s="64"/>
      <c r="U599" s="64"/>
      <c r="V599" s="65"/>
      <c r="W599" s="66"/>
      <c r="X599" s="85"/>
      <c r="Y599" s="85"/>
      <c r="Z599" s="85"/>
      <c r="AA599" s="85"/>
      <c r="AB599" s="85"/>
      <c r="AC599" s="85"/>
      <c r="AD599" s="85"/>
      <c r="AE599" s="85"/>
      <c r="AF599" s="85"/>
      <c r="AG599" s="85"/>
      <c r="AH599" s="85"/>
      <c r="AI599" s="85"/>
      <c r="AJ599" s="53"/>
    </row>
    <row r="600" spans="2:36" ht="15" x14ac:dyDescent="0.25">
      <c r="B600" s="62"/>
      <c r="C600" s="62"/>
      <c r="D600" s="62"/>
      <c r="E600" s="63"/>
      <c r="F600" s="64"/>
      <c r="G600" s="64"/>
      <c r="H600" s="64"/>
      <c r="I600" s="64"/>
      <c r="J600" s="64"/>
      <c r="K600" s="64"/>
      <c r="L600" s="64"/>
      <c r="M600" s="64"/>
      <c r="N600" s="64"/>
      <c r="O600" s="64"/>
      <c r="P600" s="64"/>
      <c r="Q600" s="64"/>
      <c r="R600" s="64"/>
      <c r="S600" s="64"/>
      <c r="T600" s="64"/>
      <c r="U600" s="64"/>
      <c r="V600" s="65"/>
      <c r="W600" s="66"/>
      <c r="X600" s="85"/>
      <c r="Y600" s="85"/>
      <c r="Z600" s="85"/>
      <c r="AA600" s="85"/>
      <c r="AB600" s="85"/>
      <c r="AC600" s="85"/>
      <c r="AD600" s="85"/>
      <c r="AE600" s="85"/>
      <c r="AF600" s="85"/>
      <c r="AG600" s="85"/>
      <c r="AH600" s="85"/>
      <c r="AI600" s="85"/>
      <c r="AJ600" s="53"/>
    </row>
    <row r="601" spans="2:36" ht="15" x14ac:dyDescent="0.25">
      <c r="B601" s="62"/>
      <c r="C601" s="62"/>
      <c r="D601" s="62"/>
      <c r="E601" s="63"/>
      <c r="F601" s="64"/>
      <c r="G601" s="64"/>
      <c r="H601" s="64"/>
      <c r="I601" s="64"/>
      <c r="J601" s="64"/>
      <c r="K601" s="64"/>
      <c r="L601" s="64"/>
      <c r="M601" s="64"/>
      <c r="N601" s="64"/>
      <c r="O601" s="64"/>
      <c r="P601" s="64"/>
      <c r="Q601" s="64"/>
      <c r="R601" s="64"/>
      <c r="S601" s="64"/>
      <c r="T601" s="64"/>
      <c r="U601" s="64"/>
      <c r="V601" s="65"/>
      <c r="W601" s="66"/>
      <c r="X601" s="85"/>
      <c r="Y601" s="85"/>
      <c r="Z601" s="85"/>
      <c r="AA601" s="85"/>
      <c r="AB601" s="85"/>
      <c r="AC601" s="85"/>
      <c r="AD601" s="85"/>
      <c r="AE601" s="85"/>
      <c r="AF601" s="85"/>
      <c r="AG601" s="85"/>
      <c r="AH601" s="85"/>
      <c r="AI601" s="85"/>
      <c r="AJ601" s="53"/>
    </row>
    <row r="602" spans="2:36" ht="15" x14ac:dyDescent="0.25">
      <c r="B602" s="62"/>
      <c r="C602" s="62"/>
      <c r="D602" s="62"/>
      <c r="E602" s="63"/>
      <c r="F602" s="64"/>
      <c r="G602" s="64"/>
      <c r="H602" s="64"/>
      <c r="I602" s="64"/>
      <c r="J602" s="64"/>
      <c r="K602" s="64"/>
      <c r="L602" s="64"/>
      <c r="M602" s="64"/>
      <c r="N602" s="64"/>
      <c r="O602" s="64"/>
      <c r="P602" s="64"/>
      <c r="Q602" s="64"/>
      <c r="R602" s="64"/>
      <c r="S602" s="64"/>
      <c r="T602" s="64"/>
      <c r="U602" s="64"/>
      <c r="V602" s="65"/>
      <c r="W602" s="66"/>
      <c r="X602" s="85"/>
      <c r="Y602" s="85"/>
      <c r="Z602" s="85"/>
      <c r="AA602" s="85"/>
      <c r="AB602" s="85"/>
      <c r="AC602" s="85"/>
      <c r="AD602" s="85"/>
      <c r="AE602" s="85"/>
      <c r="AF602" s="85"/>
      <c r="AG602" s="85"/>
      <c r="AH602" s="85"/>
      <c r="AI602" s="85"/>
      <c r="AJ602" s="53"/>
    </row>
    <row r="603" spans="2:36" ht="15" x14ac:dyDescent="0.25">
      <c r="B603" s="62"/>
      <c r="C603" s="62"/>
      <c r="D603" s="62"/>
      <c r="E603" s="63"/>
      <c r="F603" s="64"/>
      <c r="G603" s="64"/>
      <c r="H603" s="64"/>
      <c r="I603" s="64"/>
      <c r="J603" s="64"/>
      <c r="K603" s="64"/>
      <c r="L603" s="64"/>
      <c r="M603" s="64"/>
      <c r="N603" s="64"/>
      <c r="O603" s="64"/>
      <c r="P603" s="64"/>
      <c r="Q603" s="64"/>
      <c r="R603" s="64"/>
      <c r="S603" s="64"/>
      <c r="T603" s="64"/>
      <c r="U603" s="64"/>
      <c r="V603" s="65"/>
      <c r="W603" s="66"/>
      <c r="X603" s="85"/>
      <c r="Y603" s="85"/>
      <c r="Z603" s="85"/>
      <c r="AA603" s="85"/>
      <c r="AB603" s="85"/>
      <c r="AC603" s="85"/>
      <c r="AD603" s="85"/>
      <c r="AE603" s="85"/>
      <c r="AF603" s="85"/>
      <c r="AG603" s="85"/>
      <c r="AH603" s="85"/>
      <c r="AI603" s="85"/>
      <c r="AJ603" s="53"/>
    </row>
    <row r="604" spans="2:36" ht="15" x14ac:dyDescent="0.25">
      <c r="B604" s="62"/>
      <c r="C604" s="62"/>
      <c r="D604" s="62"/>
      <c r="E604" s="63"/>
      <c r="F604" s="64"/>
      <c r="G604" s="64"/>
      <c r="H604" s="64"/>
      <c r="I604" s="64"/>
      <c r="J604" s="64"/>
      <c r="K604" s="64"/>
      <c r="L604" s="64"/>
      <c r="M604" s="64"/>
      <c r="N604" s="64"/>
      <c r="O604" s="64"/>
      <c r="P604" s="64"/>
      <c r="Q604" s="64"/>
      <c r="R604" s="64"/>
      <c r="S604" s="64"/>
      <c r="T604" s="64"/>
      <c r="U604" s="64"/>
      <c r="V604" s="65"/>
      <c r="W604" s="66"/>
      <c r="X604" s="85"/>
      <c r="Y604" s="85"/>
      <c r="Z604" s="85"/>
      <c r="AA604" s="85"/>
      <c r="AB604" s="85"/>
      <c r="AC604" s="85"/>
      <c r="AD604" s="85"/>
      <c r="AE604" s="85"/>
      <c r="AF604" s="85"/>
      <c r="AG604" s="85"/>
      <c r="AH604" s="85"/>
      <c r="AI604" s="85"/>
      <c r="AJ604" s="53"/>
    </row>
    <row r="605" spans="2:36" ht="15" x14ac:dyDescent="0.25">
      <c r="B605" s="62"/>
      <c r="C605" s="62"/>
      <c r="D605" s="62"/>
      <c r="E605" s="63"/>
      <c r="F605" s="64"/>
      <c r="G605" s="64"/>
      <c r="H605" s="64"/>
      <c r="I605" s="64"/>
      <c r="J605" s="64"/>
      <c r="K605" s="64"/>
      <c r="L605" s="64"/>
      <c r="M605" s="64"/>
      <c r="N605" s="64"/>
      <c r="O605" s="64"/>
      <c r="P605" s="64"/>
      <c r="Q605" s="64"/>
      <c r="R605" s="64"/>
      <c r="S605" s="64"/>
      <c r="T605" s="64"/>
      <c r="U605" s="64"/>
      <c r="V605" s="65"/>
      <c r="W605" s="66"/>
      <c r="X605" s="85"/>
      <c r="Y605" s="85"/>
      <c r="Z605" s="85"/>
      <c r="AA605" s="85"/>
      <c r="AB605" s="85"/>
      <c r="AC605" s="85"/>
      <c r="AD605" s="85"/>
      <c r="AE605" s="85"/>
      <c r="AF605" s="85"/>
      <c r="AG605" s="85"/>
      <c r="AH605" s="85"/>
      <c r="AI605" s="85"/>
      <c r="AJ605" s="53"/>
    </row>
    <row r="606" spans="2:36" ht="15" x14ac:dyDescent="0.25">
      <c r="B606" s="62"/>
      <c r="C606" s="62"/>
      <c r="D606" s="62"/>
      <c r="E606" s="63"/>
      <c r="F606" s="64"/>
      <c r="G606" s="64"/>
      <c r="H606" s="64"/>
      <c r="I606" s="64"/>
      <c r="J606" s="64"/>
      <c r="K606" s="64"/>
      <c r="L606" s="64"/>
      <c r="M606" s="64"/>
      <c r="N606" s="64"/>
      <c r="O606" s="64"/>
      <c r="P606" s="64"/>
      <c r="Q606" s="64"/>
      <c r="R606" s="64"/>
      <c r="S606" s="64"/>
      <c r="T606" s="64"/>
      <c r="U606" s="64"/>
      <c r="V606" s="65"/>
      <c r="W606" s="66"/>
      <c r="X606" s="85"/>
      <c r="Y606" s="85"/>
      <c r="Z606" s="85"/>
      <c r="AA606" s="85"/>
      <c r="AB606" s="85"/>
      <c r="AC606" s="85"/>
      <c r="AD606" s="85"/>
      <c r="AE606" s="85"/>
      <c r="AF606" s="85"/>
      <c r="AG606" s="85"/>
      <c r="AH606" s="85"/>
      <c r="AI606" s="85"/>
      <c r="AJ606" s="53"/>
    </row>
    <row r="607" spans="2:36" ht="15" x14ac:dyDescent="0.25">
      <c r="B607" s="62"/>
      <c r="C607" s="62"/>
      <c r="D607" s="62"/>
      <c r="E607" s="63"/>
      <c r="F607" s="64"/>
      <c r="G607" s="64"/>
      <c r="H607" s="64"/>
      <c r="I607" s="64"/>
      <c r="J607" s="64"/>
      <c r="K607" s="64"/>
      <c r="L607" s="64"/>
      <c r="M607" s="64"/>
      <c r="N607" s="64"/>
      <c r="O607" s="64"/>
      <c r="P607" s="64"/>
      <c r="Q607" s="64"/>
      <c r="R607" s="64"/>
      <c r="S607" s="64"/>
      <c r="T607" s="64"/>
      <c r="U607" s="64"/>
      <c r="V607" s="65"/>
      <c r="W607" s="66"/>
      <c r="X607" s="85"/>
      <c r="Y607" s="85"/>
      <c r="Z607" s="85"/>
      <c r="AA607" s="85"/>
      <c r="AB607" s="85"/>
      <c r="AC607" s="85"/>
      <c r="AD607" s="85"/>
      <c r="AE607" s="85"/>
      <c r="AF607" s="85"/>
      <c r="AG607" s="85"/>
      <c r="AH607" s="85"/>
      <c r="AI607" s="85"/>
      <c r="AJ607" s="53"/>
    </row>
    <row r="608" spans="2:36" ht="15" x14ac:dyDescent="0.25">
      <c r="B608" s="62"/>
      <c r="C608" s="62"/>
      <c r="D608" s="62"/>
      <c r="E608" s="63"/>
      <c r="F608" s="64"/>
      <c r="G608" s="64"/>
      <c r="H608" s="64"/>
      <c r="I608" s="64"/>
      <c r="J608" s="64"/>
      <c r="K608" s="64"/>
      <c r="L608" s="64"/>
      <c r="M608" s="64"/>
      <c r="N608" s="64"/>
      <c r="O608" s="64"/>
      <c r="P608" s="64"/>
      <c r="Q608" s="64"/>
      <c r="R608" s="64"/>
      <c r="S608" s="64"/>
      <c r="T608" s="64"/>
      <c r="U608" s="64"/>
      <c r="V608" s="65"/>
      <c r="W608" s="66"/>
      <c r="X608" s="85"/>
      <c r="Y608" s="85"/>
      <c r="Z608" s="85"/>
      <c r="AA608" s="85"/>
      <c r="AB608" s="85"/>
      <c r="AC608" s="85"/>
      <c r="AD608" s="85"/>
      <c r="AE608" s="85"/>
      <c r="AF608" s="85"/>
      <c r="AG608" s="85"/>
      <c r="AH608" s="85"/>
      <c r="AI608" s="85"/>
      <c r="AJ608" s="53"/>
    </row>
    <row r="609" spans="2:36" ht="15" x14ac:dyDescent="0.25">
      <c r="B609" s="62"/>
      <c r="C609" s="62"/>
      <c r="D609" s="62"/>
      <c r="E609" s="63"/>
      <c r="F609" s="64"/>
      <c r="G609" s="64"/>
      <c r="H609" s="64"/>
      <c r="I609" s="64"/>
      <c r="J609" s="64"/>
      <c r="K609" s="64"/>
      <c r="L609" s="64"/>
      <c r="M609" s="64"/>
      <c r="N609" s="64"/>
      <c r="O609" s="64"/>
      <c r="P609" s="64"/>
      <c r="Q609" s="64"/>
      <c r="R609" s="64"/>
      <c r="S609" s="64"/>
      <c r="T609" s="64"/>
      <c r="U609" s="64"/>
      <c r="V609" s="65"/>
      <c r="W609" s="66"/>
      <c r="X609" s="85"/>
      <c r="Y609" s="85"/>
      <c r="Z609" s="85"/>
      <c r="AA609" s="85"/>
      <c r="AB609" s="85"/>
      <c r="AC609" s="85"/>
      <c r="AD609" s="85"/>
      <c r="AE609" s="85"/>
      <c r="AF609" s="85"/>
      <c r="AG609" s="85"/>
      <c r="AH609" s="85"/>
      <c r="AI609" s="85"/>
      <c r="AJ609" s="53"/>
    </row>
    <row r="610" spans="2:36" ht="15" x14ac:dyDescent="0.25">
      <c r="B610" s="62"/>
      <c r="C610" s="62"/>
      <c r="D610" s="62"/>
      <c r="E610" s="63"/>
      <c r="F610" s="64"/>
      <c r="G610" s="64"/>
      <c r="H610" s="64"/>
      <c r="I610" s="64"/>
      <c r="J610" s="64"/>
      <c r="K610" s="64"/>
      <c r="L610" s="64"/>
      <c r="M610" s="64"/>
      <c r="N610" s="64"/>
      <c r="O610" s="64"/>
      <c r="P610" s="64"/>
      <c r="Q610" s="64"/>
      <c r="R610" s="64"/>
      <c r="S610" s="64"/>
      <c r="T610" s="64"/>
      <c r="U610" s="64"/>
      <c r="V610" s="65"/>
      <c r="W610" s="66"/>
      <c r="X610" s="85"/>
      <c r="Y610" s="85"/>
      <c r="Z610" s="85"/>
      <c r="AA610" s="85"/>
      <c r="AB610" s="85"/>
      <c r="AC610" s="85"/>
      <c r="AD610" s="85"/>
      <c r="AE610" s="85"/>
      <c r="AF610" s="85"/>
      <c r="AG610" s="85"/>
      <c r="AH610" s="85"/>
      <c r="AI610" s="85"/>
      <c r="AJ610" s="53"/>
    </row>
    <row r="611" spans="2:36" ht="15" x14ac:dyDescent="0.25">
      <c r="B611" s="62"/>
      <c r="C611" s="62"/>
      <c r="D611" s="62"/>
      <c r="E611" s="63"/>
      <c r="F611" s="64"/>
      <c r="G611" s="64"/>
      <c r="H611" s="64"/>
      <c r="I611" s="64"/>
      <c r="J611" s="64"/>
      <c r="K611" s="64"/>
      <c r="L611" s="64"/>
      <c r="M611" s="64"/>
      <c r="N611" s="64"/>
      <c r="O611" s="64"/>
      <c r="P611" s="64"/>
      <c r="Q611" s="64"/>
      <c r="R611" s="64"/>
      <c r="S611" s="64"/>
      <c r="T611" s="64"/>
      <c r="U611" s="64"/>
      <c r="V611" s="65"/>
      <c r="W611" s="66"/>
      <c r="X611" s="85"/>
      <c r="Y611" s="85"/>
      <c r="Z611" s="85"/>
      <c r="AA611" s="85"/>
      <c r="AB611" s="85"/>
      <c r="AC611" s="85"/>
      <c r="AD611" s="85"/>
      <c r="AE611" s="85"/>
      <c r="AF611" s="85"/>
      <c r="AG611" s="85"/>
      <c r="AH611" s="85"/>
      <c r="AI611" s="85"/>
      <c r="AJ611" s="53"/>
    </row>
    <row r="612" spans="2:36" ht="15" x14ac:dyDescent="0.25">
      <c r="B612" s="62"/>
      <c r="C612" s="62"/>
      <c r="D612" s="62"/>
      <c r="E612" s="63"/>
      <c r="F612" s="64"/>
      <c r="G612" s="64"/>
      <c r="H612" s="64"/>
      <c r="I612" s="64"/>
      <c r="J612" s="64"/>
      <c r="K612" s="64"/>
      <c r="L612" s="64"/>
      <c r="M612" s="64"/>
      <c r="N612" s="64"/>
      <c r="O612" s="64"/>
      <c r="P612" s="64"/>
      <c r="Q612" s="64"/>
      <c r="R612" s="64"/>
      <c r="S612" s="64"/>
      <c r="T612" s="64"/>
      <c r="U612" s="64"/>
      <c r="V612" s="65"/>
      <c r="W612" s="66"/>
      <c r="X612" s="85"/>
      <c r="Y612" s="85"/>
      <c r="Z612" s="85"/>
      <c r="AA612" s="85"/>
      <c r="AB612" s="85"/>
      <c r="AC612" s="85"/>
      <c r="AD612" s="85"/>
      <c r="AE612" s="85"/>
      <c r="AF612" s="85"/>
      <c r="AG612" s="85"/>
      <c r="AH612" s="85"/>
      <c r="AI612" s="85"/>
      <c r="AJ612" s="53"/>
    </row>
    <row r="613" spans="2:36" ht="15" x14ac:dyDescent="0.25">
      <c r="B613" s="62"/>
      <c r="C613" s="62"/>
      <c r="D613" s="62"/>
      <c r="E613" s="63"/>
      <c r="F613" s="64"/>
      <c r="G613" s="64"/>
      <c r="H613" s="64"/>
      <c r="I613" s="64"/>
      <c r="J613" s="64"/>
      <c r="K613" s="64"/>
      <c r="L613" s="64"/>
      <c r="M613" s="64"/>
      <c r="N613" s="64"/>
      <c r="O613" s="64"/>
      <c r="P613" s="64"/>
      <c r="Q613" s="64"/>
      <c r="R613" s="64"/>
      <c r="S613" s="64"/>
      <c r="T613" s="64"/>
      <c r="U613" s="64"/>
      <c r="V613" s="65"/>
      <c r="W613" s="66"/>
      <c r="X613" s="85"/>
      <c r="Y613" s="85"/>
      <c r="Z613" s="85"/>
      <c r="AA613" s="85"/>
      <c r="AB613" s="85"/>
      <c r="AC613" s="85"/>
      <c r="AD613" s="85"/>
      <c r="AE613" s="85"/>
      <c r="AF613" s="85"/>
      <c r="AG613" s="85"/>
      <c r="AH613" s="85"/>
      <c r="AI613" s="85"/>
      <c r="AJ613" s="53"/>
    </row>
    <row r="614" spans="2:36" ht="15" x14ac:dyDescent="0.25">
      <c r="B614" s="62"/>
      <c r="C614" s="62"/>
      <c r="D614" s="62"/>
      <c r="E614" s="63"/>
      <c r="F614" s="64"/>
      <c r="G614" s="64"/>
      <c r="H614" s="64"/>
      <c r="I614" s="64"/>
      <c r="J614" s="64"/>
      <c r="K614" s="64"/>
      <c r="L614" s="64"/>
      <c r="M614" s="64"/>
      <c r="N614" s="64"/>
      <c r="O614" s="64"/>
      <c r="P614" s="64"/>
      <c r="Q614" s="64"/>
      <c r="R614" s="64"/>
      <c r="S614" s="64"/>
      <c r="T614" s="64"/>
      <c r="U614" s="64"/>
      <c r="V614" s="65"/>
      <c r="W614" s="66"/>
      <c r="X614" s="85"/>
      <c r="Y614" s="85"/>
      <c r="Z614" s="85"/>
      <c r="AA614" s="85"/>
      <c r="AB614" s="85"/>
      <c r="AC614" s="85"/>
      <c r="AD614" s="85"/>
      <c r="AE614" s="85"/>
      <c r="AF614" s="85"/>
      <c r="AG614" s="85"/>
      <c r="AH614" s="85"/>
      <c r="AI614" s="85"/>
      <c r="AJ614" s="53"/>
    </row>
    <row r="615" spans="2:36" ht="15" x14ac:dyDescent="0.25">
      <c r="B615" s="62"/>
      <c r="C615" s="62"/>
      <c r="D615" s="62"/>
      <c r="E615" s="63"/>
      <c r="F615" s="64"/>
      <c r="G615" s="64"/>
      <c r="H615" s="64"/>
      <c r="I615" s="64"/>
      <c r="J615" s="64"/>
      <c r="K615" s="64"/>
      <c r="L615" s="64"/>
      <c r="M615" s="64"/>
      <c r="N615" s="64"/>
      <c r="O615" s="64"/>
      <c r="P615" s="64"/>
      <c r="Q615" s="64"/>
      <c r="R615" s="64"/>
      <c r="S615" s="64"/>
      <c r="T615" s="64"/>
      <c r="U615" s="64"/>
      <c r="V615" s="65"/>
      <c r="W615" s="66"/>
      <c r="X615" s="85"/>
      <c r="Y615" s="85"/>
      <c r="Z615" s="85"/>
      <c r="AA615" s="85"/>
      <c r="AB615" s="85"/>
      <c r="AC615" s="85"/>
      <c r="AD615" s="85"/>
      <c r="AE615" s="85"/>
      <c r="AF615" s="85"/>
      <c r="AG615" s="85"/>
      <c r="AH615" s="85"/>
      <c r="AI615" s="85"/>
      <c r="AJ615" s="53"/>
    </row>
    <row r="616" spans="2:36" ht="15" x14ac:dyDescent="0.25">
      <c r="B616" s="62"/>
      <c r="C616" s="62"/>
      <c r="D616" s="62"/>
      <c r="E616" s="63"/>
      <c r="F616" s="64"/>
      <c r="G616" s="64"/>
      <c r="H616" s="64"/>
      <c r="I616" s="64"/>
      <c r="J616" s="64"/>
      <c r="K616" s="64"/>
      <c r="L616" s="64"/>
      <c r="M616" s="64"/>
      <c r="N616" s="64"/>
      <c r="O616" s="64"/>
      <c r="P616" s="64"/>
      <c r="Q616" s="64"/>
      <c r="R616" s="64"/>
      <c r="S616" s="64"/>
      <c r="T616" s="64"/>
      <c r="U616" s="64"/>
      <c r="V616" s="65"/>
      <c r="W616" s="66"/>
      <c r="X616" s="85"/>
      <c r="Y616" s="85"/>
      <c r="Z616" s="85"/>
      <c r="AA616" s="85"/>
      <c r="AB616" s="85"/>
      <c r="AC616" s="85"/>
      <c r="AD616" s="85"/>
      <c r="AE616" s="85"/>
      <c r="AF616" s="85"/>
      <c r="AG616" s="85"/>
      <c r="AH616" s="85"/>
      <c r="AI616" s="85"/>
      <c r="AJ616" s="53"/>
    </row>
    <row r="617" spans="2:36" ht="15" x14ac:dyDescent="0.25">
      <c r="B617" s="62"/>
      <c r="C617" s="62"/>
      <c r="D617" s="62"/>
      <c r="E617" s="63"/>
      <c r="F617" s="64"/>
      <c r="G617" s="64"/>
      <c r="H617" s="64"/>
      <c r="I617" s="64"/>
      <c r="J617" s="64"/>
      <c r="K617" s="64"/>
      <c r="L617" s="64"/>
      <c r="M617" s="64"/>
      <c r="N617" s="64"/>
      <c r="O617" s="64"/>
      <c r="P617" s="64"/>
      <c r="Q617" s="64"/>
      <c r="R617" s="64"/>
      <c r="S617" s="64"/>
      <c r="T617" s="64"/>
      <c r="U617" s="64"/>
      <c r="V617" s="65"/>
      <c r="W617" s="66"/>
      <c r="X617" s="85"/>
      <c r="Y617" s="85"/>
      <c r="Z617" s="85"/>
      <c r="AA617" s="85"/>
      <c r="AB617" s="85"/>
      <c r="AC617" s="85"/>
      <c r="AD617" s="85"/>
      <c r="AE617" s="85"/>
      <c r="AF617" s="85"/>
      <c r="AG617" s="85"/>
      <c r="AH617" s="85"/>
      <c r="AI617" s="85"/>
      <c r="AJ617" s="53"/>
    </row>
    <row r="618" spans="2:36" ht="15" x14ac:dyDescent="0.25">
      <c r="B618" s="62"/>
      <c r="C618" s="62"/>
      <c r="D618" s="62"/>
      <c r="E618" s="63"/>
      <c r="F618" s="64"/>
      <c r="G618" s="64"/>
      <c r="H618" s="64"/>
      <c r="I618" s="64"/>
      <c r="J618" s="64"/>
      <c r="K618" s="64"/>
      <c r="L618" s="64"/>
      <c r="M618" s="64"/>
      <c r="N618" s="64"/>
      <c r="O618" s="64"/>
      <c r="P618" s="64"/>
      <c r="Q618" s="64"/>
      <c r="R618" s="64"/>
      <c r="S618" s="64"/>
      <c r="T618" s="64"/>
      <c r="U618" s="64"/>
      <c r="V618" s="65"/>
      <c r="W618" s="66"/>
      <c r="X618" s="85"/>
      <c r="Y618" s="85"/>
      <c r="Z618" s="85"/>
      <c r="AA618" s="85"/>
      <c r="AB618" s="85"/>
      <c r="AC618" s="85"/>
      <c r="AD618" s="85"/>
      <c r="AE618" s="85"/>
      <c r="AF618" s="85"/>
      <c r="AG618" s="85"/>
      <c r="AH618" s="85"/>
      <c r="AI618" s="85"/>
      <c r="AJ618" s="53"/>
    </row>
    <row r="619" spans="2:36" ht="15" x14ac:dyDescent="0.25">
      <c r="B619" s="62"/>
      <c r="C619" s="62"/>
      <c r="D619" s="62"/>
      <c r="E619" s="63"/>
      <c r="F619" s="64"/>
      <c r="G619" s="64"/>
      <c r="H619" s="64"/>
      <c r="I619" s="64"/>
      <c r="J619" s="64"/>
      <c r="K619" s="64"/>
      <c r="L619" s="64"/>
      <c r="M619" s="64"/>
      <c r="N619" s="64"/>
      <c r="O619" s="64"/>
      <c r="P619" s="64"/>
      <c r="Q619" s="64"/>
      <c r="R619" s="64"/>
      <c r="S619" s="64"/>
      <c r="T619" s="64"/>
      <c r="U619" s="64"/>
      <c r="V619" s="65"/>
      <c r="W619" s="66"/>
      <c r="X619" s="85"/>
      <c r="Y619" s="85"/>
      <c r="Z619" s="85"/>
      <c r="AA619" s="85"/>
      <c r="AB619" s="85"/>
      <c r="AC619" s="85"/>
      <c r="AD619" s="85"/>
      <c r="AE619" s="85"/>
      <c r="AF619" s="85"/>
      <c r="AG619" s="85"/>
      <c r="AH619" s="85"/>
      <c r="AI619" s="85"/>
      <c r="AJ619" s="53"/>
    </row>
    <row r="620" spans="2:36" ht="15" x14ac:dyDescent="0.25">
      <c r="B620" s="62"/>
      <c r="C620" s="62"/>
      <c r="D620" s="62"/>
      <c r="E620" s="63"/>
      <c r="F620" s="64"/>
      <c r="G620" s="64"/>
      <c r="H620" s="64"/>
      <c r="I620" s="64"/>
      <c r="J620" s="64"/>
      <c r="K620" s="64"/>
      <c r="L620" s="64"/>
      <c r="M620" s="64"/>
      <c r="N620" s="64"/>
      <c r="O620" s="64"/>
      <c r="P620" s="64"/>
      <c r="Q620" s="64"/>
      <c r="R620" s="64"/>
      <c r="S620" s="64"/>
      <c r="T620" s="64"/>
      <c r="U620" s="64"/>
      <c r="V620" s="65"/>
      <c r="W620" s="66"/>
      <c r="X620" s="85"/>
      <c r="Y620" s="85"/>
      <c r="Z620" s="85"/>
      <c r="AA620" s="85"/>
      <c r="AB620" s="85"/>
      <c r="AC620" s="85"/>
      <c r="AD620" s="85"/>
      <c r="AE620" s="85"/>
      <c r="AF620" s="85"/>
      <c r="AG620" s="85"/>
      <c r="AH620" s="85"/>
      <c r="AI620" s="85"/>
      <c r="AJ620" s="53"/>
    </row>
    <row r="621" spans="2:36" ht="15" x14ac:dyDescent="0.25">
      <c r="B621" s="62"/>
      <c r="C621" s="62"/>
      <c r="D621" s="62"/>
      <c r="E621" s="63"/>
      <c r="F621" s="64"/>
      <c r="G621" s="64"/>
      <c r="H621" s="64"/>
      <c r="I621" s="64"/>
      <c r="J621" s="64"/>
      <c r="K621" s="64"/>
      <c r="L621" s="64"/>
      <c r="M621" s="64"/>
      <c r="N621" s="64"/>
      <c r="O621" s="64"/>
      <c r="P621" s="64"/>
      <c r="Q621" s="64"/>
      <c r="R621" s="64"/>
      <c r="S621" s="64"/>
      <c r="T621" s="64"/>
      <c r="U621" s="64"/>
      <c r="V621" s="65"/>
      <c r="W621" s="66"/>
      <c r="X621" s="85"/>
      <c r="Y621" s="85"/>
      <c r="Z621" s="85"/>
      <c r="AA621" s="85"/>
      <c r="AB621" s="85"/>
      <c r="AC621" s="85"/>
      <c r="AD621" s="85"/>
      <c r="AE621" s="85"/>
      <c r="AF621" s="85"/>
      <c r="AG621" s="85"/>
      <c r="AH621" s="85"/>
      <c r="AI621" s="85"/>
      <c r="AJ621" s="53"/>
    </row>
    <row r="622" spans="2:36" ht="15" x14ac:dyDescent="0.25">
      <c r="B622" s="62"/>
      <c r="C622" s="62"/>
      <c r="D622" s="62"/>
      <c r="E622" s="63"/>
      <c r="F622" s="64"/>
      <c r="G622" s="64"/>
      <c r="H622" s="64"/>
      <c r="I622" s="64"/>
      <c r="J622" s="64"/>
      <c r="K622" s="64"/>
      <c r="L622" s="64"/>
      <c r="M622" s="64"/>
      <c r="N622" s="64"/>
      <c r="O622" s="64"/>
      <c r="P622" s="64"/>
      <c r="Q622" s="64"/>
      <c r="R622" s="64"/>
      <c r="S622" s="64"/>
      <c r="T622" s="64"/>
      <c r="U622" s="64"/>
      <c r="V622" s="65"/>
      <c r="W622" s="66"/>
      <c r="X622" s="85"/>
      <c r="Y622" s="85"/>
      <c r="Z622" s="85"/>
      <c r="AA622" s="85"/>
      <c r="AB622" s="85"/>
      <c r="AC622" s="85"/>
      <c r="AD622" s="85"/>
      <c r="AE622" s="85"/>
      <c r="AF622" s="85"/>
      <c r="AG622" s="85"/>
      <c r="AH622" s="85"/>
      <c r="AI622" s="85"/>
      <c r="AJ622" s="53"/>
    </row>
    <row r="623" spans="2:36" ht="15" x14ac:dyDescent="0.25">
      <c r="B623" s="62"/>
      <c r="C623" s="62"/>
      <c r="D623" s="62"/>
      <c r="E623" s="63"/>
      <c r="F623" s="64"/>
      <c r="G623" s="64"/>
      <c r="H623" s="64"/>
      <c r="I623" s="64"/>
      <c r="J623" s="64"/>
      <c r="K623" s="64"/>
      <c r="L623" s="64"/>
      <c r="M623" s="64"/>
      <c r="N623" s="64"/>
      <c r="O623" s="64"/>
      <c r="P623" s="64"/>
      <c r="Q623" s="64"/>
      <c r="R623" s="64"/>
      <c r="S623" s="64"/>
      <c r="T623" s="64"/>
      <c r="U623" s="64"/>
      <c r="V623" s="65"/>
      <c r="W623" s="66"/>
      <c r="X623" s="85"/>
      <c r="Y623" s="85"/>
      <c r="Z623" s="85"/>
      <c r="AA623" s="85"/>
      <c r="AB623" s="85"/>
      <c r="AC623" s="85"/>
      <c r="AD623" s="85"/>
      <c r="AE623" s="85"/>
      <c r="AF623" s="85"/>
      <c r="AG623" s="85"/>
      <c r="AH623" s="85"/>
      <c r="AI623" s="85"/>
      <c r="AJ623" s="53"/>
    </row>
    <row r="624" spans="2:36" ht="15" x14ac:dyDescent="0.25">
      <c r="B624" s="62"/>
      <c r="C624" s="62"/>
      <c r="D624" s="62"/>
      <c r="E624" s="63"/>
      <c r="F624" s="64"/>
      <c r="G624" s="64"/>
      <c r="H624" s="64"/>
      <c r="I624" s="64"/>
      <c r="J624" s="64"/>
      <c r="K624" s="64"/>
      <c r="L624" s="64"/>
      <c r="M624" s="64"/>
      <c r="N624" s="64"/>
      <c r="O624" s="64"/>
      <c r="P624" s="64"/>
      <c r="Q624" s="64"/>
      <c r="R624" s="64"/>
      <c r="S624" s="64"/>
      <c r="T624" s="64"/>
      <c r="U624" s="64"/>
      <c r="V624" s="65"/>
      <c r="W624" s="66"/>
      <c r="X624" s="85"/>
      <c r="Y624" s="85"/>
      <c r="Z624" s="85"/>
      <c r="AA624" s="85"/>
      <c r="AB624" s="85"/>
      <c r="AC624" s="85"/>
      <c r="AD624" s="85"/>
      <c r="AE624" s="85"/>
      <c r="AF624" s="85"/>
      <c r="AG624" s="85"/>
      <c r="AH624" s="85"/>
      <c r="AI624" s="85"/>
      <c r="AJ624" s="53"/>
    </row>
    <row r="625" spans="2:36" ht="15" x14ac:dyDescent="0.25">
      <c r="B625" s="62"/>
      <c r="C625" s="62"/>
      <c r="D625" s="62"/>
      <c r="E625" s="63"/>
      <c r="F625" s="64"/>
      <c r="G625" s="64"/>
      <c r="H625" s="64"/>
      <c r="I625" s="64"/>
      <c r="J625" s="64"/>
      <c r="K625" s="64"/>
      <c r="L625" s="64"/>
      <c r="M625" s="64"/>
      <c r="N625" s="64"/>
      <c r="O625" s="64"/>
      <c r="P625" s="64"/>
      <c r="Q625" s="64"/>
      <c r="R625" s="64"/>
      <c r="S625" s="64"/>
      <c r="T625" s="64"/>
      <c r="U625" s="64"/>
      <c r="V625" s="65"/>
      <c r="W625" s="66"/>
      <c r="X625" s="85"/>
      <c r="Y625" s="85"/>
      <c r="Z625" s="85"/>
      <c r="AA625" s="85"/>
      <c r="AB625" s="85"/>
      <c r="AC625" s="85"/>
      <c r="AD625" s="85"/>
      <c r="AE625" s="85"/>
      <c r="AF625" s="85"/>
      <c r="AG625" s="85"/>
      <c r="AH625" s="85"/>
      <c r="AI625" s="85"/>
      <c r="AJ625" s="53"/>
    </row>
    <row r="626" spans="2:36" ht="15" x14ac:dyDescent="0.25">
      <c r="B626" s="62"/>
      <c r="C626" s="62"/>
      <c r="D626" s="62"/>
      <c r="E626" s="63"/>
      <c r="F626" s="64"/>
      <c r="G626" s="64"/>
      <c r="H626" s="64"/>
      <c r="I626" s="64"/>
      <c r="J626" s="64"/>
      <c r="K626" s="64"/>
      <c r="L626" s="64"/>
      <c r="M626" s="64"/>
      <c r="N626" s="64"/>
      <c r="O626" s="64"/>
      <c r="P626" s="64"/>
      <c r="Q626" s="64"/>
      <c r="R626" s="64"/>
      <c r="S626" s="64"/>
      <c r="T626" s="64"/>
      <c r="U626" s="64"/>
      <c r="V626" s="65"/>
      <c r="W626" s="66"/>
      <c r="X626" s="85"/>
      <c r="Y626" s="85"/>
      <c r="Z626" s="85"/>
      <c r="AA626" s="85"/>
      <c r="AB626" s="85"/>
      <c r="AC626" s="85"/>
      <c r="AD626" s="85"/>
      <c r="AE626" s="85"/>
      <c r="AF626" s="85"/>
      <c r="AG626" s="85"/>
      <c r="AH626" s="85"/>
      <c r="AI626" s="85"/>
      <c r="AJ626" s="53"/>
    </row>
    <row r="627" spans="2:36" ht="15" x14ac:dyDescent="0.25">
      <c r="B627" s="62"/>
      <c r="C627" s="62"/>
      <c r="D627" s="62"/>
      <c r="E627" s="63"/>
      <c r="F627" s="64"/>
      <c r="G627" s="64"/>
      <c r="H627" s="64"/>
      <c r="I627" s="64"/>
      <c r="J627" s="64"/>
      <c r="K627" s="64"/>
      <c r="L627" s="64"/>
      <c r="M627" s="64"/>
      <c r="N627" s="64"/>
      <c r="O627" s="64"/>
      <c r="P627" s="64"/>
      <c r="Q627" s="64"/>
      <c r="R627" s="64"/>
      <c r="S627" s="64"/>
      <c r="T627" s="64"/>
      <c r="U627" s="64"/>
      <c r="V627" s="65"/>
      <c r="W627" s="66"/>
      <c r="X627" s="85"/>
      <c r="Y627" s="85"/>
      <c r="Z627" s="85"/>
      <c r="AA627" s="85"/>
      <c r="AB627" s="85"/>
      <c r="AC627" s="85"/>
      <c r="AD627" s="85"/>
      <c r="AE627" s="85"/>
      <c r="AF627" s="85"/>
      <c r="AG627" s="85"/>
      <c r="AH627" s="85"/>
      <c r="AI627" s="85"/>
      <c r="AJ627" s="53"/>
    </row>
    <row r="628" spans="2:36" ht="15" x14ac:dyDescent="0.25">
      <c r="B628" s="62"/>
      <c r="C628" s="62"/>
      <c r="D628" s="62"/>
      <c r="E628" s="63"/>
      <c r="F628" s="64"/>
      <c r="G628" s="64"/>
      <c r="H628" s="64"/>
      <c r="I628" s="64"/>
      <c r="J628" s="64"/>
      <c r="K628" s="64"/>
      <c r="L628" s="64"/>
      <c r="M628" s="64"/>
      <c r="N628" s="64"/>
      <c r="O628" s="64"/>
      <c r="P628" s="64"/>
      <c r="Q628" s="64"/>
      <c r="R628" s="64"/>
      <c r="S628" s="64"/>
      <c r="T628" s="64"/>
      <c r="U628" s="64"/>
      <c r="V628" s="65"/>
      <c r="W628" s="66"/>
      <c r="X628" s="85"/>
      <c r="Y628" s="85"/>
      <c r="Z628" s="85"/>
      <c r="AA628" s="85"/>
      <c r="AB628" s="85"/>
      <c r="AC628" s="85"/>
      <c r="AD628" s="85"/>
      <c r="AE628" s="85"/>
      <c r="AF628" s="85"/>
      <c r="AG628" s="85"/>
      <c r="AH628" s="85"/>
      <c r="AI628" s="85"/>
      <c r="AJ628" s="53"/>
    </row>
    <row r="629" spans="2:36" ht="15" x14ac:dyDescent="0.25">
      <c r="B629" s="62"/>
      <c r="C629" s="62"/>
      <c r="D629" s="62"/>
      <c r="E629" s="63"/>
      <c r="F629" s="64"/>
      <c r="G629" s="64"/>
      <c r="H629" s="64"/>
      <c r="I629" s="64"/>
      <c r="J629" s="64"/>
      <c r="K629" s="64"/>
      <c r="L629" s="64"/>
      <c r="M629" s="64"/>
      <c r="N629" s="64"/>
      <c r="O629" s="64"/>
      <c r="P629" s="64"/>
      <c r="Q629" s="64"/>
      <c r="R629" s="64"/>
      <c r="S629" s="64"/>
      <c r="T629" s="64"/>
      <c r="U629" s="64"/>
      <c r="V629" s="65"/>
      <c r="W629" s="66"/>
      <c r="X629" s="85"/>
      <c r="Y629" s="85"/>
      <c r="Z629" s="85"/>
      <c r="AA629" s="85"/>
      <c r="AB629" s="85"/>
      <c r="AC629" s="85"/>
      <c r="AD629" s="85"/>
      <c r="AE629" s="85"/>
      <c r="AF629" s="85"/>
      <c r="AG629" s="85"/>
      <c r="AH629" s="85"/>
      <c r="AI629" s="85"/>
      <c r="AJ629" s="53"/>
    </row>
    <row r="630" spans="2:36" ht="15" x14ac:dyDescent="0.25">
      <c r="B630" s="62"/>
      <c r="C630" s="62"/>
      <c r="D630" s="62"/>
      <c r="E630" s="63"/>
      <c r="F630" s="64"/>
      <c r="G630" s="64"/>
      <c r="H630" s="64"/>
      <c r="I630" s="64"/>
      <c r="J630" s="64"/>
      <c r="K630" s="64"/>
      <c r="L630" s="64"/>
      <c r="M630" s="64"/>
      <c r="N630" s="64"/>
      <c r="O630" s="64"/>
      <c r="P630" s="64"/>
      <c r="Q630" s="64"/>
      <c r="R630" s="64"/>
      <c r="S630" s="64"/>
      <c r="T630" s="64"/>
      <c r="U630" s="64"/>
      <c r="V630" s="65"/>
      <c r="W630" s="66"/>
      <c r="X630" s="85"/>
      <c r="Y630" s="85"/>
      <c r="Z630" s="85"/>
      <c r="AA630" s="85"/>
      <c r="AB630" s="85"/>
      <c r="AC630" s="85"/>
      <c r="AD630" s="85"/>
      <c r="AE630" s="85"/>
      <c r="AF630" s="85"/>
      <c r="AG630" s="85"/>
      <c r="AH630" s="85"/>
      <c r="AI630" s="85"/>
      <c r="AJ630" s="53"/>
    </row>
    <row r="631" spans="2:36" ht="15" x14ac:dyDescent="0.25">
      <c r="B631" s="62"/>
      <c r="C631" s="62"/>
      <c r="D631" s="62"/>
      <c r="E631" s="63"/>
      <c r="F631" s="64"/>
      <c r="G631" s="64"/>
      <c r="H631" s="64"/>
      <c r="I631" s="64"/>
      <c r="J631" s="64"/>
      <c r="K631" s="64"/>
      <c r="L631" s="64"/>
      <c r="M631" s="64"/>
      <c r="N631" s="64"/>
      <c r="O631" s="64"/>
      <c r="P631" s="64"/>
      <c r="Q631" s="64"/>
      <c r="R631" s="64"/>
      <c r="S631" s="64"/>
      <c r="T631" s="64"/>
      <c r="U631" s="64"/>
      <c r="V631" s="65"/>
      <c r="W631" s="66"/>
      <c r="X631" s="85"/>
      <c r="Y631" s="85"/>
      <c r="Z631" s="85"/>
      <c r="AA631" s="85"/>
      <c r="AB631" s="85"/>
      <c r="AC631" s="85"/>
      <c r="AD631" s="85"/>
      <c r="AE631" s="85"/>
      <c r="AF631" s="85"/>
      <c r="AG631" s="85"/>
      <c r="AH631" s="85"/>
      <c r="AI631" s="85"/>
      <c r="AJ631" s="53"/>
    </row>
    <row r="632" spans="2:36" ht="15" x14ac:dyDescent="0.25">
      <c r="B632" s="62"/>
      <c r="C632" s="62"/>
      <c r="D632" s="62"/>
      <c r="E632" s="63"/>
      <c r="F632" s="64"/>
      <c r="G632" s="64"/>
      <c r="H632" s="64"/>
      <c r="I632" s="64"/>
      <c r="J632" s="64"/>
      <c r="K632" s="64"/>
      <c r="L632" s="64"/>
      <c r="M632" s="64"/>
      <c r="N632" s="64"/>
      <c r="O632" s="64"/>
      <c r="P632" s="64"/>
      <c r="Q632" s="64"/>
      <c r="R632" s="64"/>
      <c r="S632" s="64"/>
      <c r="T632" s="64"/>
      <c r="U632" s="64"/>
      <c r="V632" s="65"/>
      <c r="W632" s="66"/>
      <c r="X632" s="85"/>
      <c r="Y632" s="85"/>
      <c r="Z632" s="85"/>
      <c r="AA632" s="85"/>
      <c r="AB632" s="85"/>
      <c r="AC632" s="85"/>
      <c r="AD632" s="85"/>
      <c r="AE632" s="85"/>
      <c r="AF632" s="85"/>
      <c r="AG632" s="85"/>
      <c r="AH632" s="85"/>
      <c r="AI632" s="85"/>
      <c r="AJ632" s="53"/>
    </row>
    <row r="633" spans="2:36" ht="15" x14ac:dyDescent="0.25">
      <c r="B633" s="62"/>
      <c r="C633" s="62"/>
      <c r="D633" s="62"/>
      <c r="E633" s="63"/>
      <c r="F633" s="64"/>
      <c r="G633" s="64"/>
      <c r="H633" s="64"/>
      <c r="I633" s="64"/>
      <c r="J633" s="64"/>
      <c r="K633" s="64"/>
      <c r="L633" s="64"/>
      <c r="M633" s="64"/>
      <c r="N633" s="64"/>
      <c r="O633" s="64"/>
      <c r="P633" s="64"/>
      <c r="Q633" s="64"/>
      <c r="R633" s="64"/>
      <c r="S633" s="64"/>
      <c r="T633" s="64"/>
      <c r="U633" s="64"/>
      <c r="V633" s="65"/>
      <c r="W633" s="66"/>
      <c r="X633" s="85"/>
      <c r="Y633" s="85"/>
      <c r="Z633" s="85"/>
      <c r="AA633" s="85"/>
      <c r="AB633" s="85"/>
      <c r="AC633" s="85"/>
      <c r="AD633" s="85"/>
      <c r="AE633" s="85"/>
      <c r="AF633" s="85"/>
      <c r="AG633" s="85"/>
      <c r="AH633" s="85"/>
      <c r="AI633" s="85"/>
      <c r="AJ633" s="53"/>
    </row>
    <row r="634" spans="2:36" ht="15" x14ac:dyDescent="0.25">
      <c r="B634" s="62"/>
      <c r="C634" s="62"/>
      <c r="D634" s="62"/>
      <c r="E634" s="63"/>
      <c r="F634" s="64"/>
      <c r="G634" s="64"/>
      <c r="H634" s="64"/>
      <c r="I634" s="64"/>
      <c r="J634" s="64"/>
      <c r="K634" s="64"/>
      <c r="L634" s="64"/>
      <c r="M634" s="64"/>
      <c r="N634" s="64"/>
      <c r="O634" s="64"/>
      <c r="P634" s="64"/>
      <c r="Q634" s="64"/>
      <c r="R634" s="64"/>
      <c r="S634" s="64"/>
      <c r="T634" s="64"/>
      <c r="U634" s="64"/>
      <c r="V634" s="65"/>
      <c r="W634" s="66"/>
      <c r="X634" s="85"/>
      <c r="Y634" s="85"/>
      <c r="Z634" s="85"/>
      <c r="AA634" s="85"/>
      <c r="AB634" s="85"/>
      <c r="AC634" s="85"/>
      <c r="AD634" s="85"/>
      <c r="AE634" s="85"/>
      <c r="AF634" s="85"/>
      <c r="AG634" s="85"/>
      <c r="AH634" s="85"/>
      <c r="AI634" s="85"/>
      <c r="AJ634" s="53"/>
    </row>
    <row r="635" spans="2:36" ht="15" x14ac:dyDescent="0.25">
      <c r="B635" s="62"/>
      <c r="C635" s="62"/>
      <c r="D635" s="62"/>
      <c r="E635" s="63"/>
      <c r="F635" s="64"/>
      <c r="G635" s="64"/>
      <c r="H635" s="64"/>
      <c r="I635" s="64"/>
      <c r="J635" s="64"/>
      <c r="K635" s="64"/>
      <c r="L635" s="64"/>
      <c r="M635" s="64"/>
      <c r="N635" s="64"/>
      <c r="O635" s="64"/>
      <c r="P635" s="64"/>
      <c r="Q635" s="64"/>
      <c r="R635" s="64"/>
      <c r="S635" s="64"/>
      <c r="T635" s="64"/>
      <c r="U635" s="64"/>
      <c r="V635" s="65"/>
      <c r="W635" s="66"/>
      <c r="X635" s="85"/>
      <c r="Y635" s="85"/>
      <c r="Z635" s="85"/>
      <c r="AA635" s="85"/>
      <c r="AB635" s="85"/>
      <c r="AC635" s="85"/>
      <c r="AD635" s="85"/>
      <c r="AE635" s="85"/>
      <c r="AF635" s="85"/>
      <c r="AG635" s="85"/>
      <c r="AH635" s="85"/>
      <c r="AI635" s="85"/>
      <c r="AJ635" s="53"/>
    </row>
    <row r="636" spans="2:36" ht="15" x14ac:dyDescent="0.25">
      <c r="B636" s="62"/>
      <c r="C636" s="62"/>
      <c r="D636" s="62"/>
      <c r="E636" s="63"/>
      <c r="F636" s="64"/>
      <c r="G636" s="64"/>
      <c r="H636" s="64"/>
      <c r="I636" s="64"/>
      <c r="J636" s="64"/>
      <c r="K636" s="64"/>
      <c r="L636" s="64"/>
      <c r="M636" s="64"/>
      <c r="N636" s="64"/>
      <c r="O636" s="64"/>
      <c r="P636" s="64"/>
      <c r="Q636" s="64"/>
      <c r="R636" s="64"/>
      <c r="S636" s="64"/>
      <c r="T636" s="64"/>
      <c r="U636" s="64"/>
      <c r="V636" s="65"/>
      <c r="W636" s="66"/>
      <c r="X636" s="85"/>
      <c r="Y636" s="85"/>
      <c r="Z636" s="85"/>
      <c r="AA636" s="85"/>
      <c r="AB636" s="85"/>
      <c r="AC636" s="85"/>
      <c r="AD636" s="85"/>
      <c r="AE636" s="85"/>
      <c r="AF636" s="85"/>
      <c r="AG636" s="85"/>
      <c r="AH636" s="85"/>
      <c r="AI636" s="85"/>
      <c r="AJ636" s="53"/>
    </row>
    <row r="637" spans="2:36" ht="15" x14ac:dyDescent="0.25">
      <c r="B637" s="62"/>
      <c r="C637" s="62"/>
      <c r="D637" s="62"/>
      <c r="E637" s="63"/>
      <c r="F637" s="64"/>
      <c r="G637" s="64"/>
      <c r="H637" s="64"/>
      <c r="I637" s="64"/>
      <c r="J637" s="64"/>
      <c r="K637" s="64"/>
      <c r="L637" s="64"/>
      <c r="M637" s="64"/>
      <c r="N637" s="64"/>
      <c r="O637" s="64"/>
      <c r="P637" s="64"/>
      <c r="Q637" s="64"/>
      <c r="R637" s="64"/>
      <c r="S637" s="64"/>
      <c r="T637" s="64"/>
      <c r="U637" s="64"/>
      <c r="V637" s="65"/>
      <c r="W637" s="66"/>
      <c r="X637" s="85"/>
      <c r="Y637" s="85"/>
      <c r="Z637" s="85"/>
      <c r="AA637" s="85"/>
      <c r="AB637" s="85"/>
      <c r="AC637" s="85"/>
      <c r="AD637" s="85"/>
      <c r="AE637" s="85"/>
      <c r="AF637" s="85"/>
      <c r="AG637" s="85"/>
      <c r="AH637" s="85"/>
      <c r="AI637" s="85"/>
      <c r="AJ637" s="53"/>
    </row>
    <row r="638" spans="2:36" ht="15" x14ac:dyDescent="0.25">
      <c r="B638" s="62"/>
      <c r="C638" s="62"/>
      <c r="D638" s="62"/>
      <c r="E638" s="63"/>
      <c r="F638" s="64"/>
      <c r="G638" s="64"/>
      <c r="H638" s="64"/>
      <c r="I638" s="64"/>
      <c r="J638" s="64"/>
      <c r="K638" s="64"/>
      <c r="L638" s="64"/>
      <c r="M638" s="64"/>
      <c r="N638" s="64"/>
      <c r="O638" s="64"/>
      <c r="P638" s="64"/>
      <c r="Q638" s="64"/>
      <c r="R638" s="64"/>
      <c r="S638" s="64"/>
      <c r="T638" s="64"/>
      <c r="U638" s="64"/>
      <c r="V638" s="65"/>
      <c r="W638" s="66"/>
      <c r="X638" s="85"/>
      <c r="Y638" s="85"/>
      <c r="Z638" s="85"/>
      <c r="AA638" s="85"/>
      <c r="AB638" s="85"/>
      <c r="AC638" s="85"/>
      <c r="AD638" s="85"/>
      <c r="AE638" s="85"/>
      <c r="AF638" s="85"/>
      <c r="AG638" s="85"/>
      <c r="AH638" s="85"/>
      <c r="AI638" s="85"/>
      <c r="AJ638" s="53"/>
    </row>
    <row r="639" spans="2:36" ht="15" x14ac:dyDescent="0.25">
      <c r="B639" s="62"/>
      <c r="C639" s="62"/>
      <c r="D639" s="62"/>
      <c r="E639" s="63"/>
      <c r="F639" s="64"/>
      <c r="G639" s="64"/>
      <c r="H639" s="64"/>
      <c r="I639" s="64"/>
      <c r="J639" s="64"/>
      <c r="K639" s="64"/>
      <c r="L639" s="64"/>
      <c r="M639" s="64"/>
      <c r="N639" s="64"/>
      <c r="O639" s="64"/>
      <c r="P639" s="64"/>
      <c r="Q639" s="64"/>
      <c r="R639" s="64"/>
      <c r="S639" s="64"/>
      <c r="T639" s="64"/>
      <c r="U639" s="64"/>
      <c r="V639" s="65"/>
      <c r="W639" s="66"/>
      <c r="X639" s="85"/>
      <c r="Y639" s="85"/>
      <c r="Z639" s="85"/>
      <c r="AA639" s="85"/>
      <c r="AB639" s="85"/>
      <c r="AC639" s="85"/>
      <c r="AD639" s="85"/>
      <c r="AE639" s="85"/>
      <c r="AF639" s="85"/>
      <c r="AG639" s="85"/>
      <c r="AH639" s="85"/>
      <c r="AI639" s="85"/>
      <c r="AJ639" s="53"/>
    </row>
    <row r="640" spans="2:36" ht="15" x14ac:dyDescent="0.25">
      <c r="B640" s="62"/>
      <c r="C640" s="62"/>
      <c r="D640" s="62"/>
      <c r="E640" s="63"/>
      <c r="F640" s="64"/>
      <c r="G640" s="64"/>
      <c r="H640" s="64"/>
      <c r="I640" s="64"/>
      <c r="J640" s="64"/>
      <c r="K640" s="64"/>
      <c r="L640" s="64"/>
      <c r="M640" s="64"/>
      <c r="N640" s="64"/>
      <c r="O640" s="64"/>
      <c r="P640" s="64"/>
      <c r="Q640" s="64"/>
      <c r="R640" s="64"/>
      <c r="S640" s="64"/>
      <c r="T640" s="64"/>
      <c r="U640" s="64"/>
      <c r="V640" s="65"/>
      <c r="W640" s="66"/>
      <c r="X640" s="85"/>
      <c r="Y640" s="85"/>
      <c r="Z640" s="85"/>
      <c r="AA640" s="85"/>
      <c r="AB640" s="85"/>
      <c r="AC640" s="85"/>
      <c r="AD640" s="85"/>
      <c r="AE640" s="85"/>
      <c r="AF640" s="85"/>
      <c r="AG640" s="85"/>
      <c r="AH640" s="85"/>
      <c r="AI640" s="85"/>
      <c r="AJ640" s="53"/>
    </row>
    <row r="641" spans="2:36" ht="15" x14ac:dyDescent="0.25">
      <c r="B641" s="62"/>
      <c r="C641" s="62"/>
      <c r="D641" s="62"/>
      <c r="E641" s="63"/>
      <c r="F641" s="64"/>
      <c r="G641" s="64"/>
      <c r="H641" s="64"/>
      <c r="I641" s="64"/>
      <c r="J641" s="64"/>
      <c r="K641" s="64"/>
      <c r="L641" s="64"/>
      <c r="M641" s="64"/>
      <c r="N641" s="64"/>
      <c r="O641" s="64"/>
      <c r="P641" s="64"/>
      <c r="Q641" s="64"/>
      <c r="R641" s="64"/>
      <c r="S641" s="64"/>
      <c r="T641" s="64"/>
      <c r="U641" s="64"/>
      <c r="V641" s="65"/>
      <c r="W641" s="66"/>
      <c r="X641" s="85"/>
      <c r="Y641" s="85"/>
      <c r="Z641" s="85"/>
      <c r="AA641" s="85"/>
      <c r="AB641" s="85"/>
      <c r="AC641" s="85"/>
      <c r="AD641" s="85"/>
      <c r="AE641" s="85"/>
      <c r="AF641" s="85"/>
      <c r="AG641" s="85"/>
      <c r="AH641" s="85"/>
      <c r="AI641" s="85"/>
      <c r="AJ641" s="53"/>
    </row>
    <row r="642" spans="2:36" ht="15" x14ac:dyDescent="0.25">
      <c r="B642" s="62"/>
      <c r="C642" s="62"/>
      <c r="D642" s="62"/>
      <c r="E642" s="63"/>
      <c r="F642" s="64"/>
      <c r="G642" s="64"/>
      <c r="H642" s="64"/>
      <c r="I642" s="64"/>
      <c r="J642" s="64"/>
      <c r="K642" s="64"/>
      <c r="L642" s="64"/>
      <c r="M642" s="64"/>
      <c r="N642" s="64"/>
      <c r="O642" s="64"/>
      <c r="P642" s="64"/>
      <c r="Q642" s="64"/>
      <c r="R642" s="64"/>
      <c r="S642" s="64"/>
      <c r="T642" s="64"/>
      <c r="U642" s="64"/>
      <c r="V642" s="65"/>
      <c r="W642" s="66"/>
      <c r="X642" s="85"/>
      <c r="Y642" s="85"/>
      <c r="Z642" s="85"/>
      <c r="AA642" s="85"/>
      <c r="AB642" s="85"/>
      <c r="AC642" s="85"/>
      <c r="AD642" s="85"/>
      <c r="AE642" s="85"/>
      <c r="AF642" s="85"/>
      <c r="AG642" s="85"/>
      <c r="AH642" s="85"/>
      <c r="AI642" s="85"/>
      <c r="AJ642" s="53"/>
    </row>
    <row r="643" spans="2:36" ht="15" x14ac:dyDescent="0.25">
      <c r="B643" s="62"/>
      <c r="C643" s="62"/>
      <c r="D643" s="62"/>
      <c r="E643" s="63"/>
      <c r="F643" s="64"/>
      <c r="G643" s="64"/>
      <c r="H643" s="64"/>
      <c r="I643" s="64"/>
      <c r="J643" s="64"/>
      <c r="K643" s="64"/>
      <c r="L643" s="64"/>
      <c r="M643" s="64"/>
      <c r="N643" s="64"/>
      <c r="O643" s="64"/>
      <c r="P643" s="64"/>
      <c r="Q643" s="64"/>
      <c r="R643" s="64"/>
      <c r="S643" s="64"/>
      <c r="T643" s="64"/>
      <c r="U643" s="64"/>
      <c r="V643" s="65"/>
      <c r="W643" s="66"/>
      <c r="X643" s="85"/>
      <c r="Y643" s="85"/>
      <c r="Z643" s="85"/>
      <c r="AA643" s="85"/>
      <c r="AB643" s="85"/>
      <c r="AC643" s="85"/>
      <c r="AD643" s="85"/>
      <c r="AE643" s="85"/>
      <c r="AF643" s="85"/>
      <c r="AG643" s="85"/>
      <c r="AH643" s="85"/>
      <c r="AI643" s="85"/>
      <c r="AJ643" s="53"/>
    </row>
    <row r="644" spans="2:36" ht="15" x14ac:dyDescent="0.25">
      <c r="B644" s="62"/>
      <c r="C644" s="62"/>
      <c r="D644" s="62"/>
      <c r="E644" s="63"/>
      <c r="F644" s="64"/>
      <c r="G644" s="64"/>
      <c r="H644" s="64"/>
      <c r="I644" s="64"/>
      <c r="J644" s="64"/>
      <c r="K644" s="64"/>
      <c r="L644" s="64"/>
      <c r="M644" s="64"/>
      <c r="N644" s="64"/>
      <c r="O644" s="64"/>
      <c r="P644" s="64"/>
      <c r="Q644" s="64"/>
      <c r="R644" s="64"/>
      <c r="S644" s="64"/>
      <c r="T644" s="64"/>
      <c r="U644" s="64"/>
      <c r="V644" s="65"/>
      <c r="W644" s="66"/>
      <c r="X644" s="85"/>
      <c r="Y644" s="85"/>
      <c r="Z644" s="85"/>
      <c r="AA644" s="85"/>
      <c r="AB644" s="85"/>
      <c r="AC644" s="85"/>
      <c r="AD644" s="85"/>
      <c r="AE644" s="85"/>
      <c r="AF644" s="85"/>
      <c r="AG644" s="85"/>
      <c r="AH644" s="85"/>
      <c r="AI644" s="85"/>
      <c r="AJ644" s="53"/>
    </row>
    <row r="645" spans="2:36" ht="15" x14ac:dyDescent="0.25">
      <c r="B645" s="62"/>
      <c r="C645" s="62"/>
      <c r="D645" s="62"/>
      <c r="E645" s="63"/>
      <c r="F645" s="64"/>
      <c r="G645" s="64"/>
      <c r="H645" s="64"/>
      <c r="I645" s="64"/>
      <c r="J645" s="64"/>
      <c r="K645" s="64"/>
      <c r="L645" s="64"/>
      <c r="M645" s="64"/>
      <c r="N645" s="64"/>
      <c r="O645" s="64"/>
      <c r="P645" s="64"/>
      <c r="Q645" s="64"/>
      <c r="R645" s="64"/>
      <c r="S645" s="64"/>
      <c r="T645" s="64"/>
      <c r="U645" s="64"/>
      <c r="V645" s="65"/>
      <c r="W645" s="66"/>
      <c r="X645" s="85"/>
      <c r="Y645" s="85"/>
      <c r="Z645" s="85"/>
      <c r="AA645" s="85"/>
      <c r="AB645" s="85"/>
      <c r="AC645" s="85"/>
      <c r="AD645" s="85"/>
      <c r="AE645" s="85"/>
      <c r="AF645" s="85"/>
      <c r="AG645" s="85"/>
      <c r="AH645" s="85"/>
      <c r="AI645" s="85"/>
      <c r="AJ645" s="53"/>
    </row>
    <row r="646" spans="2:36" ht="15" x14ac:dyDescent="0.25">
      <c r="B646" s="62"/>
      <c r="C646" s="62"/>
      <c r="D646" s="62"/>
      <c r="E646" s="63"/>
      <c r="F646" s="64"/>
      <c r="G646" s="64"/>
      <c r="H646" s="64"/>
      <c r="I646" s="64"/>
      <c r="J646" s="64"/>
      <c r="K646" s="64"/>
      <c r="L646" s="64"/>
      <c r="M646" s="64"/>
      <c r="N646" s="64"/>
      <c r="O646" s="64"/>
      <c r="P646" s="64"/>
      <c r="Q646" s="64"/>
      <c r="R646" s="64"/>
      <c r="S646" s="64"/>
      <c r="T646" s="64"/>
      <c r="U646" s="64"/>
      <c r="V646" s="65"/>
      <c r="W646" s="66"/>
      <c r="X646" s="85"/>
      <c r="Y646" s="85"/>
      <c r="Z646" s="85"/>
      <c r="AA646" s="85"/>
      <c r="AB646" s="85"/>
      <c r="AC646" s="85"/>
      <c r="AD646" s="85"/>
      <c r="AE646" s="85"/>
      <c r="AF646" s="85"/>
      <c r="AG646" s="85"/>
      <c r="AH646" s="85"/>
      <c r="AI646" s="85"/>
      <c r="AJ646" s="53"/>
    </row>
    <row r="647" spans="2:36" ht="15" x14ac:dyDescent="0.25">
      <c r="B647" s="62"/>
      <c r="C647" s="62"/>
      <c r="D647" s="62"/>
      <c r="E647" s="63"/>
      <c r="F647" s="64"/>
      <c r="G647" s="64"/>
      <c r="H647" s="64"/>
      <c r="I647" s="64"/>
      <c r="J647" s="64"/>
      <c r="K647" s="64"/>
      <c r="L647" s="64"/>
      <c r="M647" s="64"/>
      <c r="N647" s="64"/>
      <c r="O647" s="64"/>
      <c r="P647" s="64"/>
      <c r="Q647" s="64"/>
      <c r="R647" s="64"/>
      <c r="S647" s="64"/>
      <c r="T647" s="64"/>
      <c r="U647" s="64"/>
      <c r="V647" s="65"/>
      <c r="W647" s="66"/>
      <c r="X647" s="85"/>
      <c r="Y647" s="85"/>
      <c r="Z647" s="85"/>
      <c r="AA647" s="85"/>
      <c r="AB647" s="85"/>
      <c r="AC647" s="85"/>
      <c r="AD647" s="85"/>
      <c r="AE647" s="85"/>
      <c r="AF647" s="85"/>
      <c r="AG647" s="85"/>
      <c r="AH647" s="85"/>
      <c r="AI647" s="85"/>
      <c r="AJ647" s="53"/>
    </row>
    <row r="648" spans="2:36" ht="15" x14ac:dyDescent="0.25">
      <c r="B648" s="62"/>
      <c r="C648" s="62"/>
      <c r="D648" s="62"/>
      <c r="E648" s="63"/>
      <c r="F648" s="64"/>
      <c r="G648" s="64"/>
      <c r="H648" s="64"/>
      <c r="I648" s="64"/>
      <c r="J648" s="64"/>
      <c r="K648" s="64"/>
      <c r="L648" s="64"/>
      <c r="M648" s="64"/>
      <c r="N648" s="64"/>
      <c r="O648" s="64"/>
      <c r="P648" s="64"/>
      <c r="Q648" s="64"/>
      <c r="R648" s="64"/>
      <c r="S648" s="64"/>
      <c r="T648" s="64"/>
      <c r="U648" s="64"/>
      <c r="V648" s="65"/>
      <c r="W648" s="66"/>
      <c r="X648" s="85"/>
      <c r="Y648" s="85"/>
      <c r="Z648" s="85"/>
      <c r="AA648" s="85"/>
      <c r="AB648" s="85"/>
      <c r="AC648" s="85"/>
      <c r="AD648" s="85"/>
      <c r="AE648" s="85"/>
      <c r="AF648" s="85"/>
      <c r="AG648" s="85"/>
      <c r="AH648" s="85"/>
      <c r="AI648" s="85"/>
      <c r="AJ648" s="53"/>
    </row>
    <row r="649" spans="2:36" ht="15" x14ac:dyDescent="0.25">
      <c r="B649" s="62"/>
      <c r="C649" s="62"/>
      <c r="D649" s="62"/>
      <c r="E649" s="63"/>
      <c r="F649" s="64"/>
      <c r="G649" s="64"/>
      <c r="H649" s="64"/>
      <c r="I649" s="64"/>
      <c r="J649" s="64"/>
      <c r="K649" s="64"/>
      <c r="L649" s="64"/>
      <c r="M649" s="64"/>
      <c r="N649" s="64"/>
      <c r="O649" s="64"/>
      <c r="P649" s="64"/>
      <c r="Q649" s="64"/>
      <c r="R649" s="64"/>
      <c r="S649" s="64"/>
      <c r="T649" s="64"/>
      <c r="U649" s="64"/>
      <c r="V649" s="65"/>
      <c r="W649" s="66"/>
      <c r="X649" s="85"/>
      <c r="Y649" s="85"/>
      <c r="Z649" s="85"/>
      <c r="AA649" s="85"/>
      <c r="AB649" s="85"/>
      <c r="AC649" s="85"/>
      <c r="AD649" s="85"/>
      <c r="AE649" s="85"/>
      <c r="AF649" s="85"/>
      <c r="AG649" s="85"/>
      <c r="AH649" s="85"/>
      <c r="AI649" s="85"/>
      <c r="AJ649" s="53"/>
    </row>
    <row r="650" spans="2:36" ht="15" x14ac:dyDescent="0.25">
      <c r="B650" s="62"/>
      <c r="C650" s="62"/>
      <c r="D650" s="62"/>
      <c r="E650" s="63"/>
      <c r="F650" s="64"/>
      <c r="G650" s="64"/>
      <c r="H650" s="64"/>
      <c r="I650" s="64"/>
      <c r="J650" s="64"/>
      <c r="K650" s="64"/>
      <c r="L650" s="64"/>
      <c r="M650" s="64"/>
      <c r="N650" s="64"/>
      <c r="O650" s="64"/>
      <c r="P650" s="64"/>
      <c r="Q650" s="64"/>
      <c r="R650" s="64"/>
      <c r="S650" s="64"/>
      <c r="T650" s="64"/>
      <c r="U650" s="64"/>
      <c r="V650" s="65"/>
      <c r="W650" s="66"/>
      <c r="X650" s="85"/>
      <c r="Y650" s="85"/>
      <c r="Z650" s="85"/>
      <c r="AA650" s="85"/>
      <c r="AB650" s="85"/>
      <c r="AC650" s="85"/>
      <c r="AD650" s="85"/>
      <c r="AE650" s="85"/>
      <c r="AF650" s="85"/>
      <c r="AG650" s="85"/>
      <c r="AH650" s="85"/>
      <c r="AI650" s="85"/>
      <c r="AJ650" s="53"/>
    </row>
    <row r="651" spans="2:36" ht="15" x14ac:dyDescent="0.25">
      <c r="B651" s="62"/>
      <c r="C651" s="62"/>
      <c r="D651" s="62"/>
      <c r="E651" s="63"/>
      <c r="F651" s="64"/>
      <c r="G651" s="64"/>
      <c r="H651" s="64"/>
      <c r="I651" s="64"/>
      <c r="J651" s="64"/>
      <c r="K651" s="64"/>
      <c r="L651" s="64"/>
      <c r="M651" s="64"/>
      <c r="N651" s="64"/>
      <c r="O651" s="64"/>
      <c r="P651" s="64"/>
      <c r="Q651" s="64"/>
      <c r="R651" s="64"/>
      <c r="S651" s="64"/>
      <c r="T651" s="64"/>
      <c r="U651" s="64"/>
      <c r="V651" s="65"/>
      <c r="W651" s="66"/>
      <c r="X651" s="85"/>
      <c r="Y651" s="85"/>
      <c r="Z651" s="85"/>
      <c r="AA651" s="85"/>
      <c r="AB651" s="85"/>
      <c r="AC651" s="85"/>
      <c r="AD651" s="85"/>
      <c r="AE651" s="85"/>
      <c r="AF651" s="85"/>
      <c r="AG651" s="85"/>
      <c r="AH651" s="85"/>
      <c r="AI651" s="85"/>
      <c r="AJ651" s="53"/>
    </row>
    <row r="652" spans="2:36" ht="15" x14ac:dyDescent="0.25">
      <c r="B652" s="62"/>
      <c r="C652" s="62"/>
      <c r="D652" s="62"/>
      <c r="E652" s="63"/>
      <c r="F652" s="64"/>
      <c r="G652" s="64"/>
      <c r="H652" s="64"/>
      <c r="I652" s="64"/>
      <c r="J652" s="64"/>
      <c r="K652" s="64"/>
      <c r="L652" s="64"/>
      <c r="M652" s="64"/>
      <c r="N652" s="64"/>
      <c r="O652" s="64"/>
      <c r="P652" s="64"/>
      <c r="Q652" s="64"/>
      <c r="R652" s="64"/>
      <c r="S652" s="64"/>
      <c r="T652" s="64"/>
      <c r="U652" s="64"/>
      <c r="V652" s="65"/>
      <c r="W652" s="66"/>
      <c r="X652" s="85"/>
      <c r="Y652" s="85"/>
      <c r="Z652" s="85"/>
      <c r="AA652" s="85"/>
      <c r="AB652" s="85"/>
      <c r="AC652" s="85"/>
      <c r="AD652" s="85"/>
      <c r="AE652" s="85"/>
      <c r="AF652" s="85"/>
      <c r="AG652" s="85"/>
      <c r="AH652" s="85"/>
      <c r="AI652" s="85"/>
      <c r="AJ652" s="53"/>
    </row>
    <row r="653" spans="2:36" ht="15" x14ac:dyDescent="0.25">
      <c r="B653" s="62"/>
      <c r="C653" s="62"/>
      <c r="D653" s="62"/>
      <c r="E653" s="63"/>
      <c r="F653" s="64"/>
      <c r="G653" s="64"/>
      <c r="H653" s="64"/>
      <c r="I653" s="64"/>
      <c r="J653" s="64"/>
      <c r="K653" s="64"/>
      <c r="L653" s="64"/>
      <c r="M653" s="64"/>
      <c r="N653" s="64"/>
      <c r="O653" s="64"/>
      <c r="P653" s="64"/>
      <c r="Q653" s="64"/>
      <c r="R653" s="64"/>
      <c r="S653" s="64"/>
      <c r="T653" s="64"/>
      <c r="U653" s="64"/>
      <c r="V653" s="65"/>
      <c r="W653" s="66"/>
      <c r="X653" s="85"/>
      <c r="Y653" s="85"/>
      <c r="Z653" s="85"/>
      <c r="AA653" s="85"/>
      <c r="AB653" s="85"/>
      <c r="AC653" s="85"/>
      <c r="AD653" s="85"/>
      <c r="AE653" s="85"/>
      <c r="AF653" s="85"/>
      <c r="AG653" s="85"/>
      <c r="AH653" s="85"/>
      <c r="AI653" s="85"/>
      <c r="AJ653" s="53"/>
    </row>
    <row r="654" spans="2:36" ht="15" x14ac:dyDescent="0.25">
      <c r="B654" s="62"/>
      <c r="C654" s="62"/>
      <c r="D654" s="62"/>
      <c r="E654" s="63"/>
      <c r="F654" s="64"/>
      <c r="G654" s="64"/>
      <c r="H654" s="64"/>
      <c r="I654" s="64"/>
      <c r="J654" s="64"/>
      <c r="K654" s="64"/>
      <c r="L654" s="64"/>
      <c r="M654" s="64"/>
      <c r="N654" s="64"/>
      <c r="O654" s="64"/>
      <c r="P654" s="64"/>
      <c r="Q654" s="64"/>
      <c r="R654" s="64"/>
      <c r="S654" s="64"/>
      <c r="T654" s="64"/>
      <c r="U654" s="64"/>
      <c r="V654" s="65"/>
      <c r="W654" s="66"/>
      <c r="X654" s="85"/>
      <c r="Y654" s="85"/>
      <c r="Z654" s="85"/>
      <c r="AA654" s="85"/>
      <c r="AB654" s="85"/>
      <c r="AC654" s="85"/>
      <c r="AD654" s="85"/>
      <c r="AE654" s="85"/>
      <c r="AF654" s="85"/>
      <c r="AG654" s="85"/>
      <c r="AH654" s="85"/>
      <c r="AI654" s="85"/>
      <c r="AJ654" s="53"/>
    </row>
    <row r="655" spans="2:36" ht="15" x14ac:dyDescent="0.25">
      <c r="B655" s="62"/>
      <c r="C655" s="62"/>
      <c r="D655" s="62"/>
      <c r="E655" s="63"/>
      <c r="F655" s="64"/>
      <c r="G655" s="64"/>
      <c r="H655" s="64"/>
      <c r="I655" s="64"/>
      <c r="J655" s="64"/>
      <c r="K655" s="64"/>
      <c r="L655" s="64"/>
      <c r="M655" s="64"/>
      <c r="N655" s="64"/>
      <c r="O655" s="64"/>
      <c r="P655" s="64"/>
      <c r="Q655" s="64"/>
      <c r="R655" s="64"/>
      <c r="S655" s="64"/>
      <c r="T655" s="64"/>
      <c r="U655" s="64"/>
      <c r="V655" s="65"/>
      <c r="W655" s="66"/>
      <c r="X655" s="85"/>
      <c r="Y655" s="85"/>
      <c r="Z655" s="85"/>
      <c r="AA655" s="85"/>
      <c r="AB655" s="85"/>
      <c r="AC655" s="85"/>
      <c r="AD655" s="85"/>
      <c r="AE655" s="85"/>
      <c r="AF655" s="85"/>
      <c r="AG655" s="85"/>
      <c r="AH655" s="85"/>
      <c r="AI655" s="85"/>
      <c r="AJ655" s="53"/>
    </row>
    <row r="656" spans="2:36" ht="15" x14ac:dyDescent="0.25">
      <c r="B656" s="62"/>
      <c r="C656" s="62"/>
      <c r="D656" s="62"/>
      <c r="E656" s="63"/>
      <c r="F656" s="64"/>
      <c r="G656" s="64"/>
      <c r="H656" s="64"/>
      <c r="I656" s="64"/>
      <c r="J656" s="64"/>
      <c r="K656" s="64"/>
      <c r="L656" s="64"/>
      <c r="M656" s="64"/>
      <c r="N656" s="64"/>
      <c r="O656" s="64"/>
      <c r="P656" s="64"/>
      <c r="Q656" s="64"/>
      <c r="R656" s="64"/>
      <c r="S656" s="64"/>
      <c r="T656" s="64"/>
      <c r="U656" s="64"/>
      <c r="V656" s="65"/>
      <c r="W656" s="66"/>
      <c r="X656" s="85"/>
      <c r="Y656" s="85"/>
      <c r="Z656" s="85"/>
      <c r="AA656" s="85"/>
      <c r="AB656" s="85"/>
      <c r="AC656" s="85"/>
      <c r="AD656" s="85"/>
      <c r="AE656" s="85"/>
      <c r="AF656" s="85"/>
      <c r="AG656" s="85"/>
      <c r="AH656" s="85"/>
      <c r="AI656" s="85"/>
      <c r="AJ656" s="53"/>
    </row>
    <row r="657" spans="2:36" ht="15" x14ac:dyDescent="0.25">
      <c r="B657" s="62"/>
      <c r="C657" s="62"/>
      <c r="D657" s="62"/>
      <c r="E657" s="63"/>
      <c r="F657" s="64"/>
      <c r="G657" s="64"/>
      <c r="H657" s="64"/>
      <c r="I657" s="64"/>
      <c r="J657" s="64"/>
      <c r="K657" s="64"/>
      <c r="L657" s="64"/>
      <c r="M657" s="64"/>
      <c r="N657" s="64"/>
      <c r="O657" s="64"/>
      <c r="P657" s="64"/>
      <c r="Q657" s="64"/>
      <c r="R657" s="64"/>
      <c r="S657" s="64"/>
      <c r="T657" s="64"/>
      <c r="U657" s="64"/>
      <c r="V657" s="65"/>
      <c r="W657" s="66"/>
      <c r="X657" s="85"/>
      <c r="Y657" s="85"/>
      <c r="Z657" s="85"/>
      <c r="AA657" s="85"/>
      <c r="AB657" s="85"/>
      <c r="AC657" s="85"/>
      <c r="AD657" s="85"/>
      <c r="AE657" s="85"/>
      <c r="AF657" s="85"/>
      <c r="AG657" s="85"/>
      <c r="AH657" s="85"/>
      <c r="AI657" s="85"/>
      <c r="AJ657" s="53"/>
    </row>
    <row r="658" spans="2:36" ht="15" x14ac:dyDescent="0.25">
      <c r="B658" s="62"/>
      <c r="C658" s="62"/>
      <c r="D658" s="62"/>
      <c r="E658" s="63"/>
      <c r="F658" s="64"/>
      <c r="G658" s="64"/>
      <c r="H658" s="64"/>
      <c r="I658" s="64"/>
      <c r="J658" s="64"/>
      <c r="K658" s="64"/>
      <c r="L658" s="64"/>
      <c r="M658" s="64"/>
      <c r="N658" s="64"/>
      <c r="O658" s="64"/>
      <c r="P658" s="64"/>
      <c r="Q658" s="64"/>
      <c r="R658" s="64"/>
      <c r="S658" s="64"/>
      <c r="T658" s="64"/>
      <c r="U658" s="64"/>
      <c r="V658" s="65"/>
      <c r="W658" s="66"/>
      <c r="X658" s="85"/>
      <c r="Y658" s="85"/>
      <c r="Z658" s="85"/>
      <c r="AA658" s="85"/>
      <c r="AB658" s="85"/>
      <c r="AC658" s="85"/>
      <c r="AD658" s="85"/>
      <c r="AE658" s="85"/>
      <c r="AF658" s="85"/>
      <c r="AG658" s="85"/>
      <c r="AH658" s="85"/>
      <c r="AI658" s="85"/>
      <c r="AJ658" s="53"/>
    </row>
    <row r="659" spans="2:36" ht="15" x14ac:dyDescent="0.25">
      <c r="B659" s="62"/>
      <c r="C659" s="62"/>
      <c r="D659" s="62"/>
      <c r="E659" s="63"/>
      <c r="F659" s="64"/>
      <c r="G659" s="64"/>
      <c r="H659" s="64"/>
      <c r="I659" s="64"/>
      <c r="J659" s="64"/>
      <c r="K659" s="64"/>
      <c r="L659" s="64"/>
      <c r="M659" s="64"/>
      <c r="N659" s="64"/>
      <c r="O659" s="64"/>
      <c r="P659" s="64"/>
      <c r="Q659" s="64"/>
      <c r="R659" s="64"/>
      <c r="S659" s="64"/>
      <c r="T659" s="64"/>
      <c r="U659" s="64"/>
      <c r="V659" s="65"/>
      <c r="W659" s="66"/>
      <c r="X659" s="85"/>
      <c r="Y659" s="85"/>
      <c r="Z659" s="85"/>
      <c r="AA659" s="85"/>
      <c r="AB659" s="85"/>
      <c r="AC659" s="85"/>
      <c r="AD659" s="85"/>
      <c r="AE659" s="85"/>
      <c r="AF659" s="85"/>
      <c r="AG659" s="85"/>
      <c r="AH659" s="85"/>
      <c r="AI659" s="85"/>
      <c r="AJ659" s="53"/>
    </row>
    <row r="660" spans="2:36" ht="15" x14ac:dyDescent="0.25">
      <c r="B660" s="62"/>
      <c r="C660" s="62"/>
      <c r="D660" s="62"/>
      <c r="E660" s="63"/>
      <c r="F660" s="64"/>
      <c r="G660" s="64"/>
      <c r="H660" s="64"/>
      <c r="I660" s="64"/>
      <c r="J660" s="64"/>
      <c r="K660" s="64"/>
      <c r="L660" s="64"/>
      <c r="M660" s="64"/>
      <c r="N660" s="64"/>
      <c r="O660" s="64"/>
      <c r="P660" s="64"/>
      <c r="Q660" s="64"/>
      <c r="R660" s="64"/>
      <c r="S660" s="64"/>
      <c r="T660" s="64"/>
      <c r="U660" s="64"/>
      <c r="V660" s="65"/>
      <c r="W660" s="66"/>
      <c r="X660" s="85"/>
      <c r="Y660" s="85"/>
      <c r="Z660" s="85"/>
      <c r="AA660" s="85"/>
      <c r="AB660" s="85"/>
      <c r="AC660" s="85"/>
      <c r="AD660" s="85"/>
      <c r="AE660" s="85"/>
      <c r="AF660" s="85"/>
      <c r="AG660" s="85"/>
      <c r="AH660" s="85"/>
      <c r="AI660" s="85"/>
      <c r="AJ660" s="53"/>
    </row>
    <row r="661" spans="2:36" ht="15" x14ac:dyDescent="0.25">
      <c r="B661" s="62"/>
      <c r="C661" s="62"/>
      <c r="D661" s="62"/>
      <c r="E661" s="63"/>
      <c r="F661" s="64"/>
      <c r="G661" s="64"/>
      <c r="H661" s="64"/>
      <c r="I661" s="64"/>
      <c r="J661" s="64"/>
      <c r="K661" s="64"/>
      <c r="L661" s="64"/>
      <c r="M661" s="64"/>
      <c r="N661" s="64"/>
      <c r="O661" s="64"/>
      <c r="P661" s="64"/>
      <c r="Q661" s="64"/>
      <c r="R661" s="64"/>
      <c r="S661" s="64"/>
      <c r="T661" s="64"/>
      <c r="U661" s="64"/>
      <c r="V661" s="65"/>
      <c r="W661" s="66"/>
      <c r="X661" s="85"/>
      <c r="Y661" s="85"/>
      <c r="Z661" s="85"/>
      <c r="AA661" s="85"/>
      <c r="AB661" s="85"/>
      <c r="AC661" s="85"/>
      <c r="AD661" s="85"/>
      <c r="AE661" s="85"/>
      <c r="AF661" s="85"/>
      <c r="AG661" s="85"/>
      <c r="AH661" s="85"/>
      <c r="AI661" s="85"/>
      <c r="AJ661" s="53"/>
    </row>
    <row r="662" spans="2:36" ht="15" x14ac:dyDescent="0.25">
      <c r="B662" s="62"/>
      <c r="C662" s="62"/>
      <c r="D662" s="62"/>
      <c r="E662" s="63"/>
      <c r="F662" s="64"/>
      <c r="G662" s="64"/>
      <c r="H662" s="64"/>
      <c r="I662" s="64"/>
      <c r="J662" s="64"/>
      <c r="K662" s="64"/>
      <c r="L662" s="64"/>
      <c r="M662" s="64"/>
      <c r="N662" s="64"/>
      <c r="O662" s="64"/>
      <c r="P662" s="64"/>
      <c r="Q662" s="64"/>
      <c r="R662" s="64"/>
      <c r="S662" s="64"/>
      <c r="T662" s="64"/>
      <c r="U662" s="64"/>
      <c r="V662" s="65"/>
      <c r="W662" s="66"/>
      <c r="X662" s="85"/>
      <c r="Y662" s="85"/>
      <c r="Z662" s="85"/>
      <c r="AA662" s="85"/>
      <c r="AB662" s="85"/>
      <c r="AC662" s="85"/>
      <c r="AD662" s="85"/>
      <c r="AE662" s="85"/>
      <c r="AF662" s="85"/>
      <c r="AG662" s="85"/>
      <c r="AH662" s="85"/>
      <c r="AI662" s="85"/>
      <c r="AJ662" s="53"/>
    </row>
    <row r="663" spans="2:36" ht="15" x14ac:dyDescent="0.25">
      <c r="B663" s="62"/>
      <c r="C663" s="62"/>
      <c r="D663" s="62"/>
      <c r="E663" s="63"/>
      <c r="F663" s="64"/>
      <c r="G663" s="64"/>
      <c r="H663" s="64"/>
      <c r="I663" s="64"/>
      <c r="J663" s="64"/>
      <c r="K663" s="64"/>
      <c r="L663" s="64"/>
      <c r="M663" s="64"/>
      <c r="N663" s="64"/>
      <c r="O663" s="64"/>
      <c r="P663" s="64"/>
      <c r="Q663" s="64"/>
      <c r="R663" s="64"/>
      <c r="S663" s="64"/>
      <c r="T663" s="64"/>
      <c r="U663" s="64"/>
      <c r="V663" s="65"/>
      <c r="W663" s="66"/>
      <c r="X663" s="85"/>
      <c r="Y663" s="85"/>
      <c r="Z663" s="85"/>
      <c r="AA663" s="85"/>
      <c r="AB663" s="85"/>
      <c r="AC663" s="85"/>
      <c r="AD663" s="85"/>
      <c r="AE663" s="85"/>
      <c r="AF663" s="85"/>
      <c r="AG663" s="85"/>
      <c r="AH663" s="85"/>
      <c r="AI663" s="85"/>
      <c r="AJ663" s="53"/>
    </row>
    <row r="664" spans="2:36" ht="15" x14ac:dyDescent="0.25">
      <c r="B664" s="62"/>
      <c r="C664" s="62"/>
      <c r="D664" s="62"/>
      <c r="E664" s="63"/>
      <c r="F664" s="64"/>
      <c r="G664" s="64"/>
      <c r="H664" s="64"/>
      <c r="I664" s="64"/>
      <c r="J664" s="64"/>
      <c r="K664" s="64"/>
      <c r="L664" s="64"/>
      <c r="M664" s="64"/>
      <c r="N664" s="64"/>
      <c r="O664" s="64"/>
      <c r="P664" s="64"/>
      <c r="Q664" s="64"/>
      <c r="R664" s="64"/>
      <c r="S664" s="64"/>
      <c r="T664" s="64"/>
      <c r="U664" s="64"/>
      <c r="V664" s="65"/>
      <c r="W664" s="66"/>
      <c r="X664" s="85"/>
      <c r="Y664" s="85"/>
      <c r="Z664" s="85"/>
      <c r="AA664" s="85"/>
      <c r="AB664" s="85"/>
      <c r="AC664" s="85"/>
      <c r="AD664" s="85"/>
      <c r="AE664" s="85"/>
      <c r="AF664" s="85"/>
      <c r="AG664" s="85"/>
      <c r="AH664" s="85"/>
      <c r="AI664" s="85"/>
      <c r="AJ664" s="53"/>
    </row>
    <row r="665" spans="2:36" ht="15" x14ac:dyDescent="0.25">
      <c r="B665" s="62"/>
      <c r="C665" s="62"/>
      <c r="D665" s="62"/>
      <c r="E665" s="63"/>
      <c r="F665" s="64"/>
      <c r="G665" s="64"/>
      <c r="H665" s="64"/>
      <c r="I665" s="64"/>
      <c r="J665" s="64"/>
      <c r="K665" s="64"/>
      <c r="L665" s="64"/>
      <c r="M665" s="64"/>
      <c r="N665" s="64"/>
      <c r="O665" s="64"/>
      <c r="P665" s="64"/>
      <c r="Q665" s="64"/>
      <c r="R665" s="64"/>
      <c r="S665" s="64"/>
      <c r="T665" s="64"/>
      <c r="U665" s="64"/>
      <c r="V665" s="65"/>
      <c r="W665" s="66"/>
      <c r="X665" s="85"/>
      <c r="Y665" s="85"/>
      <c r="Z665" s="85"/>
      <c r="AA665" s="85"/>
      <c r="AB665" s="85"/>
      <c r="AC665" s="85"/>
      <c r="AD665" s="85"/>
      <c r="AE665" s="85"/>
      <c r="AF665" s="85"/>
      <c r="AG665" s="85"/>
      <c r="AH665" s="85"/>
      <c r="AI665" s="85"/>
      <c r="AJ665" s="53"/>
    </row>
    <row r="666" spans="2:36" ht="15" x14ac:dyDescent="0.25">
      <c r="B666" s="62"/>
      <c r="C666" s="62"/>
      <c r="D666" s="62"/>
      <c r="E666" s="63"/>
      <c r="F666" s="64"/>
      <c r="G666" s="64"/>
      <c r="H666" s="64"/>
      <c r="I666" s="64"/>
      <c r="J666" s="64"/>
      <c r="K666" s="64"/>
      <c r="L666" s="64"/>
      <c r="M666" s="64"/>
      <c r="N666" s="64"/>
      <c r="O666" s="64"/>
      <c r="P666" s="64"/>
      <c r="Q666" s="64"/>
      <c r="R666" s="64"/>
      <c r="S666" s="64"/>
      <c r="T666" s="64"/>
      <c r="U666" s="64"/>
      <c r="V666" s="65"/>
      <c r="W666" s="66"/>
      <c r="X666" s="85"/>
      <c r="Y666" s="85"/>
      <c r="Z666" s="85"/>
      <c r="AA666" s="85"/>
      <c r="AB666" s="85"/>
      <c r="AC666" s="85"/>
      <c r="AD666" s="85"/>
      <c r="AE666" s="85"/>
      <c r="AF666" s="85"/>
      <c r="AG666" s="85"/>
      <c r="AH666" s="85"/>
      <c r="AI666" s="85"/>
      <c r="AJ666" s="53"/>
    </row>
    <row r="667" spans="2:36" ht="15" x14ac:dyDescent="0.25">
      <c r="B667" s="62"/>
      <c r="C667" s="62"/>
      <c r="D667" s="62"/>
      <c r="E667" s="63"/>
      <c r="F667" s="64"/>
      <c r="G667" s="64"/>
      <c r="H667" s="64"/>
      <c r="I667" s="64"/>
      <c r="J667" s="64"/>
      <c r="K667" s="64"/>
      <c r="L667" s="64"/>
      <c r="M667" s="64"/>
      <c r="N667" s="64"/>
      <c r="O667" s="64"/>
      <c r="P667" s="64"/>
      <c r="Q667" s="64"/>
      <c r="R667" s="64"/>
      <c r="S667" s="64"/>
      <c r="T667" s="64"/>
      <c r="U667" s="64"/>
      <c r="V667" s="65"/>
      <c r="W667" s="66"/>
      <c r="X667" s="85"/>
      <c r="Y667" s="85"/>
      <c r="Z667" s="85"/>
      <c r="AA667" s="85"/>
      <c r="AB667" s="85"/>
      <c r="AC667" s="85"/>
      <c r="AD667" s="85"/>
      <c r="AE667" s="85"/>
      <c r="AF667" s="85"/>
      <c r="AG667" s="85"/>
      <c r="AH667" s="85"/>
      <c r="AI667" s="85"/>
      <c r="AJ667" s="53"/>
    </row>
    <row r="668" spans="2:36" ht="15" x14ac:dyDescent="0.25">
      <c r="B668" s="62"/>
      <c r="C668" s="62"/>
      <c r="D668" s="62"/>
      <c r="E668" s="63"/>
      <c r="F668" s="64"/>
      <c r="G668" s="64"/>
      <c r="H668" s="64"/>
      <c r="I668" s="64"/>
      <c r="J668" s="64"/>
      <c r="K668" s="64"/>
      <c r="L668" s="64"/>
      <c r="M668" s="64"/>
      <c r="N668" s="64"/>
      <c r="O668" s="64"/>
      <c r="P668" s="64"/>
      <c r="Q668" s="64"/>
      <c r="R668" s="64"/>
      <c r="S668" s="64"/>
      <c r="T668" s="64"/>
      <c r="U668" s="64"/>
      <c r="V668" s="65"/>
      <c r="W668" s="66"/>
      <c r="X668" s="85"/>
      <c r="Y668" s="85"/>
      <c r="Z668" s="85"/>
      <c r="AA668" s="85"/>
      <c r="AB668" s="85"/>
      <c r="AC668" s="85"/>
      <c r="AD668" s="85"/>
      <c r="AE668" s="85"/>
      <c r="AF668" s="85"/>
      <c r="AG668" s="85"/>
      <c r="AH668" s="85"/>
      <c r="AI668" s="85"/>
      <c r="AJ668" s="53"/>
    </row>
    <row r="669" spans="2:36" ht="15" x14ac:dyDescent="0.25">
      <c r="B669" s="62"/>
      <c r="C669" s="62"/>
      <c r="D669" s="62"/>
      <c r="E669" s="63"/>
      <c r="F669" s="64"/>
      <c r="G669" s="64"/>
      <c r="H669" s="64"/>
      <c r="I669" s="64"/>
      <c r="J669" s="64"/>
      <c r="K669" s="64"/>
      <c r="L669" s="64"/>
      <c r="M669" s="64"/>
      <c r="N669" s="64"/>
      <c r="O669" s="64"/>
      <c r="P669" s="64"/>
      <c r="Q669" s="64"/>
      <c r="R669" s="64"/>
      <c r="S669" s="64"/>
      <c r="T669" s="64"/>
      <c r="U669" s="64"/>
      <c r="V669" s="65"/>
      <c r="W669" s="66"/>
      <c r="X669" s="85"/>
      <c r="Y669" s="85"/>
      <c r="Z669" s="85"/>
      <c r="AA669" s="85"/>
      <c r="AB669" s="85"/>
      <c r="AC669" s="85"/>
      <c r="AD669" s="85"/>
      <c r="AE669" s="85"/>
      <c r="AF669" s="85"/>
      <c r="AG669" s="85"/>
      <c r="AH669" s="85"/>
      <c r="AI669" s="85"/>
      <c r="AJ669" s="53"/>
    </row>
    <row r="670" spans="2:36" ht="15" x14ac:dyDescent="0.25">
      <c r="B670" s="62"/>
      <c r="C670" s="62"/>
      <c r="D670" s="62"/>
      <c r="E670" s="63"/>
      <c r="F670" s="64"/>
      <c r="G670" s="64"/>
      <c r="H670" s="64"/>
      <c r="I670" s="64"/>
      <c r="J670" s="64"/>
      <c r="K670" s="64"/>
      <c r="L670" s="64"/>
      <c r="M670" s="64"/>
      <c r="N670" s="64"/>
      <c r="O670" s="64"/>
      <c r="P670" s="64"/>
      <c r="Q670" s="64"/>
      <c r="R670" s="64"/>
      <c r="S670" s="64"/>
      <c r="T670" s="64"/>
      <c r="U670" s="64"/>
      <c r="V670" s="65"/>
      <c r="W670" s="66"/>
      <c r="X670" s="85"/>
      <c r="Y670" s="85"/>
      <c r="Z670" s="85"/>
      <c r="AA670" s="85"/>
      <c r="AB670" s="85"/>
      <c r="AC670" s="85"/>
      <c r="AD670" s="85"/>
      <c r="AE670" s="85"/>
      <c r="AF670" s="85"/>
      <c r="AG670" s="85"/>
      <c r="AH670" s="85"/>
      <c r="AI670" s="85"/>
      <c r="AJ670" s="53"/>
    </row>
    <row r="671" spans="2:36" ht="15" x14ac:dyDescent="0.25">
      <c r="B671" s="62"/>
      <c r="C671" s="62"/>
      <c r="D671" s="62"/>
      <c r="E671" s="63"/>
      <c r="F671" s="64"/>
      <c r="G671" s="64"/>
      <c r="H671" s="64"/>
      <c r="I671" s="64"/>
      <c r="J671" s="64"/>
      <c r="K671" s="64"/>
      <c r="L671" s="64"/>
      <c r="M671" s="64"/>
      <c r="N671" s="64"/>
      <c r="O671" s="64"/>
      <c r="P671" s="64"/>
      <c r="Q671" s="64"/>
      <c r="R671" s="64"/>
      <c r="S671" s="64"/>
      <c r="T671" s="64"/>
      <c r="U671" s="64"/>
      <c r="V671" s="65"/>
      <c r="W671" s="66"/>
      <c r="X671" s="85"/>
      <c r="Y671" s="85"/>
      <c r="Z671" s="85"/>
      <c r="AA671" s="85"/>
      <c r="AB671" s="85"/>
      <c r="AC671" s="85"/>
      <c r="AD671" s="85"/>
      <c r="AE671" s="85"/>
      <c r="AF671" s="85"/>
      <c r="AG671" s="85"/>
      <c r="AH671" s="85"/>
      <c r="AI671" s="85"/>
      <c r="AJ671" s="53"/>
    </row>
    <row r="672" spans="2:36" ht="15" x14ac:dyDescent="0.25">
      <c r="B672" s="62"/>
      <c r="C672" s="62"/>
      <c r="D672" s="62"/>
      <c r="E672" s="63"/>
      <c r="F672" s="64"/>
      <c r="G672" s="64"/>
      <c r="H672" s="64"/>
      <c r="I672" s="64"/>
      <c r="J672" s="64"/>
      <c r="K672" s="64"/>
      <c r="L672" s="64"/>
      <c r="M672" s="64"/>
      <c r="N672" s="64"/>
      <c r="O672" s="64"/>
      <c r="P672" s="64"/>
      <c r="Q672" s="64"/>
      <c r="R672" s="64"/>
      <c r="S672" s="64"/>
      <c r="T672" s="64"/>
      <c r="U672" s="64"/>
      <c r="V672" s="65"/>
      <c r="W672" s="66"/>
      <c r="X672" s="85"/>
      <c r="Y672" s="85"/>
      <c r="Z672" s="85"/>
      <c r="AA672" s="85"/>
      <c r="AB672" s="85"/>
      <c r="AC672" s="85"/>
      <c r="AD672" s="85"/>
      <c r="AE672" s="85"/>
      <c r="AF672" s="85"/>
      <c r="AG672" s="85"/>
      <c r="AH672" s="85"/>
      <c r="AI672" s="85"/>
      <c r="AJ672" s="53"/>
    </row>
    <row r="673" spans="2:36" ht="15" x14ac:dyDescent="0.25">
      <c r="B673" s="62"/>
      <c r="C673" s="62"/>
      <c r="D673" s="62"/>
      <c r="E673" s="63"/>
      <c r="F673" s="64"/>
      <c r="G673" s="64"/>
      <c r="H673" s="64"/>
      <c r="I673" s="64"/>
      <c r="J673" s="64"/>
      <c r="K673" s="64"/>
      <c r="L673" s="64"/>
      <c r="M673" s="64"/>
      <c r="N673" s="64"/>
      <c r="O673" s="64"/>
      <c r="P673" s="64"/>
      <c r="Q673" s="64"/>
      <c r="R673" s="64"/>
      <c r="S673" s="64"/>
      <c r="T673" s="64"/>
      <c r="U673" s="64"/>
      <c r="V673" s="65"/>
      <c r="W673" s="66"/>
      <c r="X673" s="85"/>
      <c r="Y673" s="85"/>
      <c r="Z673" s="85"/>
      <c r="AA673" s="85"/>
      <c r="AB673" s="85"/>
      <c r="AC673" s="85"/>
      <c r="AD673" s="85"/>
      <c r="AE673" s="85"/>
      <c r="AF673" s="85"/>
      <c r="AG673" s="85"/>
      <c r="AH673" s="85"/>
      <c r="AI673" s="85"/>
      <c r="AJ673" s="53"/>
    </row>
    <row r="674" spans="2:36" ht="15" x14ac:dyDescent="0.25">
      <c r="B674" s="62"/>
      <c r="C674" s="62"/>
      <c r="D674" s="62"/>
      <c r="E674" s="63"/>
      <c r="F674" s="64"/>
      <c r="G674" s="64"/>
      <c r="H674" s="64"/>
      <c r="I674" s="64"/>
      <c r="J674" s="64"/>
      <c r="K674" s="64"/>
      <c r="L674" s="64"/>
      <c r="M674" s="64"/>
      <c r="N674" s="64"/>
      <c r="O674" s="64"/>
      <c r="P674" s="64"/>
      <c r="Q674" s="64"/>
      <c r="R674" s="64"/>
      <c r="S674" s="64"/>
      <c r="T674" s="64"/>
      <c r="U674" s="64"/>
      <c r="V674" s="65"/>
      <c r="W674" s="66"/>
      <c r="X674" s="85"/>
      <c r="Y674" s="85"/>
      <c r="Z674" s="85"/>
      <c r="AA674" s="85"/>
      <c r="AB674" s="85"/>
      <c r="AC674" s="85"/>
      <c r="AD674" s="85"/>
      <c r="AE674" s="85"/>
      <c r="AF674" s="85"/>
      <c r="AG674" s="85"/>
      <c r="AH674" s="85"/>
      <c r="AI674" s="85"/>
      <c r="AJ674" s="53"/>
    </row>
    <row r="675" spans="2:36" ht="15" x14ac:dyDescent="0.25">
      <c r="B675" s="62"/>
      <c r="C675" s="62"/>
      <c r="D675" s="62"/>
      <c r="E675" s="63"/>
      <c r="F675" s="64"/>
      <c r="G675" s="64"/>
      <c r="H675" s="64"/>
      <c r="I675" s="64"/>
      <c r="J675" s="64"/>
      <c r="K675" s="64"/>
      <c r="L675" s="64"/>
      <c r="M675" s="64"/>
      <c r="N675" s="64"/>
      <c r="O675" s="64"/>
      <c r="P675" s="64"/>
      <c r="Q675" s="64"/>
      <c r="R675" s="64"/>
      <c r="S675" s="64"/>
      <c r="T675" s="64"/>
      <c r="U675" s="64"/>
      <c r="V675" s="65"/>
      <c r="W675" s="66"/>
      <c r="X675" s="85"/>
      <c r="Y675" s="85"/>
      <c r="Z675" s="85"/>
      <c r="AA675" s="85"/>
      <c r="AB675" s="85"/>
      <c r="AC675" s="85"/>
      <c r="AD675" s="85"/>
      <c r="AE675" s="85"/>
      <c r="AF675" s="85"/>
      <c r="AG675" s="85"/>
      <c r="AH675" s="85"/>
      <c r="AI675" s="85"/>
      <c r="AJ675" s="53"/>
    </row>
    <row r="676" spans="2:36" ht="15" x14ac:dyDescent="0.25">
      <c r="B676" s="62"/>
      <c r="C676" s="62"/>
      <c r="D676" s="62"/>
      <c r="E676" s="63"/>
      <c r="F676" s="64"/>
      <c r="G676" s="64"/>
      <c r="H676" s="64"/>
      <c r="I676" s="64"/>
      <c r="J676" s="64"/>
      <c r="K676" s="64"/>
      <c r="L676" s="64"/>
      <c r="M676" s="64"/>
      <c r="N676" s="64"/>
      <c r="O676" s="64"/>
      <c r="P676" s="64"/>
      <c r="Q676" s="64"/>
      <c r="R676" s="64"/>
      <c r="S676" s="64"/>
      <c r="T676" s="64"/>
      <c r="U676" s="64"/>
      <c r="V676" s="65"/>
      <c r="W676" s="66"/>
      <c r="X676" s="85"/>
      <c r="Y676" s="85"/>
      <c r="Z676" s="85"/>
      <c r="AA676" s="85"/>
      <c r="AB676" s="85"/>
      <c r="AC676" s="85"/>
      <c r="AD676" s="85"/>
      <c r="AE676" s="85"/>
      <c r="AF676" s="85"/>
      <c r="AG676" s="85"/>
      <c r="AH676" s="85"/>
      <c r="AI676" s="85"/>
      <c r="AJ676" s="53"/>
    </row>
    <row r="677" spans="2:36" ht="15" x14ac:dyDescent="0.25">
      <c r="B677" s="62"/>
      <c r="C677" s="62"/>
      <c r="D677" s="62"/>
      <c r="E677" s="63"/>
      <c r="F677" s="64"/>
      <c r="G677" s="64"/>
      <c r="H677" s="64"/>
      <c r="I677" s="64"/>
      <c r="J677" s="64"/>
      <c r="K677" s="64"/>
      <c r="L677" s="64"/>
      <c r="M677" s="64"/>
      <c r="N677" s="64"/>
      <c r="O677" s="64"/>
      <c r="P677" s="64"/>
      <c r="Q677" s="64"/>
      <c r="R677" s="64"/>
      <c r="S677" s="64"/>
      <c r="T677" s="64"/>
      <c r="U677" s="64"/>
      <c r="V677" s="65"/>
      <c r="W677" s="66"/>
      <c r="X677" s="85"/>
      <c r="Y677" s="85"/>
      <c r="Z677" s="85"/>
      <c r="AA677" s="85"/>
      <c r="AB677" s="85"/>
      <c r="AC677" s="85"/>
      <c r="AD677" s="85"/>
      <c r="AE677" s="85"/>
      <c r="AF677" s="85"/>
      <c r="AG677" s="85"/>
      <c r="AH677" s="85"/>
      <c r="AI677" s="85"/>
      <c r="AJ677" s="53"/>
    </row>
    <row r="678" spans="2:36" ht="15" x14ac:dyDescent="0.25">
      <c r="B678" s="62"/>
      <c r="C678" s="62"/>
      <c r="D678" s="62"/>
      <c r="E678" s="63"/>
      <c r="F678" s="64"/>
      <c r="G678" s="64"/>
      <c r="H678" s="64"/>
      <c r="I678" s="64"/>
      <c r="J678" s="64"/>
      <c r="K678" s="64"/>
      <c r="L678" s="64"/>
      <c r="M678" s="64"/>
      <c r="N678" s="64"/>
      <c r="O678" s="64"/>
      <c r="P678" s="64"/>
      <c r="Q678" s="64"/>
      <c r="R678" s="64"/>
      <c r="S678" s="64"/>
      <c r="T678" s="64"/>
      <c r="U678" s="64"/>
      <c r="V678" s="65"/>
      <c r="W678" s="66"/>
      <c r="X678" s="85"/>
      <c r="Y678" s="85"/>
      <c r="Z678" s="85"/>
      <c r="AA678" s="85"/>
      <c r="AB678" s="85"/>
      <c r="AC678" s="85"/>
      <c r="AD678" s="85"/>
      <c r="AE678" s="85"/>
      <c r="AF678" s="85"/>
      <c r="AG678" s="85"/>
      <c r="AH678" s="85"/>
      <c r="AI678" s="85"/>
      <c r="AJ678" s="53"/>
    </row>
    <row r="679" spans="2:36" ht="15" x14ac:dyDescent="0.25">
      <c r="B679" s="62"/>
      <c r="C679" s="62"/>
      <c r="D679" s="62"/>
      <c r="E679" s="63"/>
      <c r="F679" s="64"/>
      <c r="G679" s="64"/>
      <c r="H679" s="64"/>
      <c r="I679" s="64"/>
      <c r="J679" s="64"/>
      <c r="K679" s="64"/>
      <c r="L679" s="64"/>
      <c r="M679" s="64"/>
      <c r="N679" s="64"/>
      <c r="O679" s="64"/>
      <c r="P679" s="64"/>
      <c r="Q679" s="64"/>
      <c r="R679" s="64"/>
      <c r="S679" s="64"/>
      <c r="T679" s="64"/>
      <c r="U679" s="64"/>
      <c r="V679" s="65"/>
      <c r="W679" s="66"/>
      <c r="X679" s="85"/>
      <c r="Y679" s="85"/>
      <c r="Z679" s="85"/>
      <c r="AA679" s="85"/>
      <c r="AB679" s="85"/>
      <c r="AC679" s="85"/>
      <c r="AD679" s="85"/>
      <c r="AE679" s="85"/>
      <c r="AF679" s="85"/>
      <c r="AG679" s="85"/>
      <c r="AH679" s="85"/>
      <c r="AI679" s="85"/>
      <c r="AJ679" s="53"/>
    </row>
    <row r="680" spans="2:36" ht="15" x14ac:dyDescent="0.25">
      <c r="B680" s="62"/>
      <c r="C680" s="62"/>
      <c r="D680" s="62"/>
      <c r="E680" s="63"/>
      <c r="F680" s="64"/>
      <c r="G680" s="64"/>
      <c r="H680" s="64"/>
      <c r="I680" s="64"/>
      <c r="J680" s="64"/>
      <c r="K680" s="64"/>
      <c r="L680" s="64"/>
      <c r="M680" s="64"/>
      <c r="N680" s="64"/>
      <c r="O680" s="64"/>
      <c r="P680" s="64"/>
      <c r="Q680" s="64"/>
      <c r="R680" s="64"/>
      <c r="S680" s="64"/>
      <c r="T680" s="64"/>
      <c r="U680" s="64"/>
      <c r="V680" s="65"/>
      <c r="W680" s="66"/>
      <c r="X680" s="85"/>
      <c r="Y680" s="85"/>
      <c r="Z680" s="85"/>
      <c r="AA680" s="85"/>
      <c r="AB680" s="85"/>
      <c r="AC680" s="85"/>
      <c r="AD680" s="85"/>
      <c r="AE680" s="85"/>
      <c r="AF680" s="85"/>
      <c r="AG680" s="85"/>
      <c r="AH680" s="85"/>
      <c r="AI680" s="85"/>
      <c r="AJ680" s="53"/>
    </row>
    <row r="681" spans="2:36" ht="15" x14ac:dyDescent="0.25">
      <c r="B681" s="62"/>
      <c r="C681" s="62"/>
      <c r="D681" s="62"/>
      <c r="E681" s="63"/>
      <c r="F681" s="64"/>
      <c r="G681" s="64"/>
      <c r="H681" s="64"/>
      <c r="I681" s="64"/>
      <c r="J681" s="64"/>
      <c r="K681" s="64"/>
      <c r="L681" s="64"/>
      <c r="M681" s="64"/>
      <c r="N681" s="64"/>
      <c r="O681" s="64"/>
      <c r="P681" s="64"/>
      <c r="Q681" s="64"/>
      <c r="R681" s="64"/>
      <c r="S681" s="64"/>
      <c r="T681" s="64"/>
      <c r="U681" s="64"/>
      <c r="V681" s="65"/>
      <c r="W681" s="66"/>
      <c r="X681" s="85"/>
      <c r="Y681" s="85"/>
      <c r="Z681" s="85"/>
      <c r="AA681" s="85"/>
      <c r="AB681" s="85"/>
      <c r="AC681" s="85"/>
      <c r="AD681" s="85"/>
      <c r="AE681" s="85"/>
      <c r="AF681" s="85"/>
      <c r="AG681" s="85"/>
      <c r="AH681" s="85"/>
      <c r="AI681" s="85"/>
      <c r="AJ681" s="53"/>
    </row>
    <row r="682" spans="2:36" ht="15" x14ac:dyDescent="0.25">
      <c r="B682" s="62"/>
      <c r="C682" s="62"/>
      <c r="D682" s="62"/>
      <c r="E682" s="63"/>
      <c r="F682" s="64"/>
      <c r="G682" s="64"/>
      <c r="H682" s="64"/>
      <c r="I682" s="64"/>
      <c r="J682" s="64"/>
      <c r="K682" s="64"/>
      <c r="L682" s="64"/>
      <c r="M682" s="64"/>
      <c r="N682" s="64"/>
      <c r="O682" s="64"/>
      <c r="P682" s="64"/>
      <c r="Q682" s="64"/>
      <c r="R682" s="64"/>
      <c r="S682" s="64"/>
      <c r="T682" s="64"/>
      <c r="U682" s="64"/>
      <c r="V682" s="65"/>
      <c r="W682" s="66"/>
      <c r="X682" s="85"/>
      <c r="Y682" s="85"/>
      <c r="Z682" s="85"/>
      <c r="AA682" s="85"/>
      <c r="AB682" s="85"/>
      <c r="AC682" s="85"/>
      <c r="AD682" s="85"/>
      <c r="AE682" s="85"/>
      <c r="AF682" s="85"/>
      <c r="AG682" s="85"/>
      <c r="AH682" s="85"/>
      <c r="AI682" s="85"/>
      <c r="AJ682" s="53"/>
    </row>
    <row r="683" spans="2:36" ht="15" x14ac:dyDescent="0.25">
      <c r="B683" s="62"/>
      <c r="C683" s="62"/>
      <c r="D683" s="62"/>
      <c r="E683" s="63"/>
      <c r="F683" s="64"/>
      <c r="G683" s="64"/>
      <c r="H683" s="64"/>
      <c r="I683" s="64"/>
      <c r="J683" s="64"/>
      <c r="K683" s="64"/>
      <c r="L683" s="64"/>
      <c r="M683" s="64"/>
      <c r="N683" s="64"/>
      <c r="O683" s="64"/>
      <c r="P683" s="64"/>
      <c r="Q683" s="64"/>
      <c r="R683" s="64"/>
      <c r="S683" s="64"/>
      <c r="T683" s="64"/>
      <c r="U683" s="64"/>
      <c r="V683" s="65"/>
      <c r="W683" s="66"/>
      <c r="X683" s="85"/>
      <c r="Y683" s="85"/>
      <c r="Z683" s="85"/>
      <c r="AA683" s="85"/>
      <c r="AB683" s="85"/>
      <c r="AC683" s="85"/>
      <c r="AD683" s="85"/>
      <c r="AE683" s="85"/>
      <c r="AF683" s="85"/>
      <c r="AG683" s="85"/>
      <c r="AH683" s="85"/>
      <c r="AI683" s="85"/>
      <c r="AJ683" s="53"/>
    </row>
    <row r="684" spans="2:36" ht="15" x14ac:dyDescent="0.25">
      <c r="B684" s="62"/>
      <c r="C684" s="62"/>
      <c r="D684" s="62"/>
      <c r="E684" s="63"/>
      <c r="F684" s="64"/>
      <c r="G684" s="64"/>
      <c r="H684" s="64"/>
      <c r="I684" s="64"/>
      <c r="J684" s="64"/>
      <c r="K684" s="64"/>
      <c r="L684" s="64"/>
      <c r="M684" s="64"/>
      <c r="N684" s="64"/>
      <c r="O684" s="64"/>
      <c r="P684" s="64"/>
      <c r="Q684" s="64"/>
      <c r="R684" s="64"/>
      <c r="S684" s="64"/>
      <c r="T684" s="64"/>
      <c r="U684" s="64"/>
      <c r="V684" s="65"/>
      <c r="W684" s="66"/>
      <c r="X684" s="85"/>
      <c r="Y684" s="85"/>
      <c r="Z684" s="85"/>
      <c r="AA684" s="85"/>
      <c r="AB684" s="85"/>
      <c r="AC684" s="85"/>
      <c r="AD684" s="85"/>
      <c r="AE684" s="85"/>
      <c r="AF684" s="85"/>
      <c r="AG684" s="85"/>
      <c r="AH684" s="85"/>
      <c r="AI684" s="85"/>
      <c r="AJ684" s="53"/>
    </row>
    <row r="685" spans="2:36" ht="15" x14ac:dyDescent="0.25">
      <c r="B685" s="62"/>
      <c r="C685" s="62"/>
      <c r="D685" s="62"/>
      <c r="E685" s="63"/>
      <c r="F685" s="64"/>
      <c r="G685" s="64"/>
      <c r="H685" s="64"/>
      <c r="I685" s="64"/>
      <c r="J685" s="64"/>
      <c r="K685" s="64"/>
      <c r="L685" s="64"/>
      <c r="M685" s="64"/>
      <c r="N685" s="64"/>
      <c r="O685" s="64"/>
      <c r="P685" s="64"/>
      <c r="Q685" s="64"/>
      <c r="R685" s="64"/>
      <c r="S685" s="64"/>
      <c r="T685" s="64"/>
      <c r="U685" s="64"/>
      <c r="V685" s="65"/>
      <c r="W685" s="66"/>
      <c r="X685" s="85"/>
      <c r="Y685" s="85"/>
      <c r="Z685" s="85"/>
      <c r="AA685" s="85"/>
      <c r="AB685" s="85"/>
      <c r="AC685" s="85"/>
      <c r="AD685" s="85"/>
      <c r="AE685" s="85"/>
      <c r="AF685" s="85"/>
      <c r="AG685" s="85"/>
      <c r="AH685" s="85"/>
      <c r="AI685" s="85"/>
      <c r="AJ685" s="53"/>
    </row>
    <row r="686" spans="2:36" ht="15" x14ac:dyDescent="0.25">
      <c r="B686" s="62"/>
      <c r="C686" s="62"/>
      <c r="D686" s="62"/>
      <c r="E686" s="63"/>
      <c r="F686" s="64"/>
      <c r="G686" s="64"/>
      <c r="H686" s="64"/>
      <c r="I686" s="64"/>
      <c r="J686" s="64"/>
      <c r="K686" s="64"/>
      <c r="L686" s="64"/>
      <c r="M686" s="64"/>
      <c r="N686" s="64"/>
      <c r="O686" s="64"/>
      <c r="P686" s="64"/>
      <c r="Q686" s="64"/>
      <c r="R686" s="64"/>
      <c r="S686" s="64"/>
      <c r="T686" s="64"/>
      <c r="U686" s="64"/>
      <c r="V686" s="65"/>
      <c r="W686" s="66"/>
      <c r="X686" s="85"/>
      <c r="Y686" s="85"/>
      <c r="Z686" s="85"/>
      <c r="AA686" s="85"/>
      <c r="AB686" s="85"/>
      <c r="AC686" s="85"/>
      <c r="AD686" s="85"/>
      <c r="AE686" s="85"/>
      <c r="AF686" s="85"/>
      <c r="AG686" s="85"/>
      <c r="AH686" s="85"/>
      <c r="AI686" s="85"/>
      <c r="AJ686" s="53"/>
    </row>
    <row r="687" spans="2:36" ht="15" x14ac:dyDescent="0.25">
      <c r="B687" s="62"/>
      <c r="C687" s="62"/>
      <c r="D687" s="62"/>
      <c r="E687" s="63"/>
      <c r="F687" s="64"/>
      <c r="G687" s="64"/>
      <c r="H687" s="64"/>
      <c r="I687" s="64"/>
      <c r="J687" s="64"/>
      <c r="K687" s="64"/>
      <c r="L687" s="64"/>
      <c r="M687" s="64"/>
      <c r="N687" s="64"/>
      <c r="O687" s="64"/>
      <c r="P687" s="64"/>
      <c r="Q687" s="64"/>
      <c r="R687" s="64"/>
      <c r="S687" s="64"/>
      <c r="T687" s="64"/>
      <c r="U687" s="64"/>
      <c r="V687" s="65"/>
      <c r="W687" s="66"/>
      <c r="X687" s="85"/>
      <c r="Y687" s="85"/>
      <c r="Z687" s="85"/>
      <c r="AA687" s="85"/>
      <c r="AB687" s="85"/>
      <c r="AC687" s="85"/>
      <c r="AD687" s="85"/>
      <c r="AE687" s="85"/>
      <c r="AF687" s="85"/>
      <c r="AG687" s="85"/>
      <c r="AH687" s="85"/>
      <c r="AI687" s="85"/>
      <c r="AJ687" s="53"/>
    </row>
    <row r="688" spans="2:36" ht="15" x14ac:dyDescent="0.25">
      <c r="B688" s="62"/>
      <c r="C688" s="62"/>
      <c r="D688" s="62"/>
      <c r="E688" s="63"/>
      <c r="F688" s="64"/>
      <c r="G688" s="64"/>
      <c r="H688" s="64"/>
      <c r="I688" s="64"/>
      <c r="J688" s="64"/>
      <c r="K688" s="64"/>
      <c r="L688" s="64"/>
      <c r="M688" s="64"/>
      <c r="N688" s="64"/>
      <c r="O688" s="64"/>
      <c r="P688" s="64"/>
      <c r="Q688" s="64"/>
      <c r="R688" s="64"/>
      <c r="S688" s="64"/>
      <c r="T688" s="64"/>
      <c r="U688" s="64"/>
      <c r="V688" s="65"/>
      <c r="W688" s="66"/>
      <c r="X688" s="85"/>
      <c r="Y688" s="85"/>
      <c r="Z688" s="85"/>
      <c r="AA688" s="85"/>
      <c r="AB688" s="85"/>
      <c r="AC688" s="85"/>
      <c r="AD688" s="85"/>
      <c r="AE688" s="85"/>
      <c r="AF688" s="85"/>
      <c r="AG688" s="85"/>
      <c r="AH688" s="85"/>
      <c r="AI688" s="85"/>
      <c r="AJ688" s="53"/>
    </row>
    <row r="689" spans="2:36" ht="15" x14ac:dyDescent="0.25">
      <c r="B689" s="62"/>
      <c r="C689" s="62"/>
      <c r="D689" s="62"/>
      <c r="E689" s="63"/>
      <c r="F689" s="64"/>
      <c r="G689" s="64"/>
      <c r="H689" s="64"/>
      <c r="I689" s="64"/>
      <c r="J689" s="64"/>
      <c r="K689" s="64"/>
      <c r="L689" s="64"/>
      <c r="M689" s="64"/>
      <c r="N689" s="64"/>
      <c r="O689" s="64"/>
      <c r="P689" s="64"/>
      <c r="Q689" s="64"/>
      <c r="R689" s="64"/>
      <c r="S689" s="64"/>
      <c r="T689" s="64"/>
      <c r="U689" s="64"/>
      <c r="V689" s="65"/>
      <c r="W689" s="66"/>
      <c r="X689" s="85"/>
      <c r="Y689" s="85"/>
      <c r="Z689" s="85"/>
      <c r="AA689" s="85"/>
      <c r="AB689" s="85"/>
      <c r="AC689" s="85"/>
      <c r="AD689" s="85"/>
      <c r="AE689" s="85"/>
      <c r="AF689" s="85"/>
      <c r="AG689" s="85"/>
      <c r="AH689" s="85"/>
      <c r="AI689" s="85"/>
      <c r="AJ689" s="53"/>
    </row>
    <row r="690" spans="2:36" ht="15" x14ac:dyDescent="0.25">
      <c r="B690" s="62"/>
      <c r="C690" s="62"/>
      <c r="D690" s="62"/>
      <c r="E690" s="63"/>
      <c r="F690" s="64"/>
      <c r="G690" s="64"/>
      <c r="H690" s="64"/>
      <c r="I690" s="64"/>
      <c r="J690" s="64"/>
      <c r="K690" s="64"/>
      <c r="L690" s="64"/>
      <c r="M690" s="64"/>
      <c r="N690" s="64"/>
      <c r="O690" s="64"/>
      <c r="P690" s="64"/>
      <c r="Q690" s="64"/>
      <c r="R690" s="64"/>
      <c r="S690" s="64"/>
      <c r="T690" s="64"/>
      <c r="U690" s="64"/>
      <c r="V690" s="65"/>
      <c r="W690" s="66"/>
      <c r="X690" s="85"/>
      <c r="Y690" s="85"/>
      <c r="Z690" s="85"/>
      <c r="AA690" s="85"/>
      <c r="AB690" s="85"/>
      <c r="AC690" s="85"/>
      <c r="AD690" s="85"/>
      <c r="AE690" s="85"/>
      <c r="AF690" s="85"/>
      <c r="AG690" s="85"/>
      <c r="AH690" s="85"/>
      <c r="AI690" s="85"/>
      <c r="AJ690" s="53"/>
    </row>
    <row r="691" spans="2:36" ht="15" x14ac:dyDescent="0.25">
      <c r="B691" s="62"/>
      <c r="C691" s="62"/>
      <c r="D691" s="62"/>
      <c r="E691" s="63"/>
      <c r="F691" s="64"/>
      <c r="G691" s="64"/>
      <c r="H691" s="64"/>
      <c r="I691" s="64"/>
      <c r="J691" s="64"/>
      <c r="K691" s="64"/>
      <c r="L691" s="64"/>
      <c r="M691" s="64"/>
      <c r="N691" s="64"/>
      <c r="O691" s="64"/>
      <c r="P691" s="64"/>
      <c r="Q691" s="64"/>
      <c r="R691" s="64"/>
      <c r="S691" s="64"/>
      <c r="T691" s="64"/>
      <c r="U691" s="64"/>
      <c r="V691" s="65"/>
      <c r="W691" s="66"/>
      <c r="X691" s="85"/>
      <c r="Y691" s="85"/>
      <c r="Z691" s="85"/>
      <c r="AA691" s="85"/>
      <c r="AB691" s="85"/>
      <c r="AC691" s="85"/>
      <c r="AD691" s="85"/>
      <c r="AE691" s="85"/>
      <c r="AF691" s="85"/>
      <c r="AG691" s="85"/>
      <c r="AH691" s="85"/>
      <c r="AI691" s="85"/>
      <c r="AJ691" s="53"/>
    </row>
    <row r="692" spans="2:36" ht="15" x14ac:dyDescent="0.25">
      <c r="B692" s="62"/>
      <c r="C692" s="62"/>
      <c r="D692" s="62"/>
      <c r="E692" s="63"/>
      <c r="F692" s="64"/>
      <c r="G692" s="64"/>
      <c r="H692" s="64"/>
      <c r="I692" s="64"/>
      <c r="J692" s="64"/>
      <c r="K692" s="64"/>
      <c r="L692" s="64"/>
      <c r="M692" s="64"/>
      <c r="N692" s="64"/>
      <c r="O692" s="64"/>
      <c r="P692" s="64"/>
      <c r="Q692" s="64"/>
      <c r="R692" s="64"/>
      <c r="S692" s="64"/>
      <c r="T692" s="64"/>
      <c r="U692" s="64"/>
      <c r="V692" s="65"/>
      <c r="W692" s="66"/>
      <c r="X692" s="85"/>
      <c r="Y692" s="85"/>
      <c r="Z692" s="85"/>
      <c r="AA692" s="85"/>
      <c r="AB692" s="85"/>
      <c r="AC692" s="85"/>
      <c r="AD692" s="85"/>
      <c r="AE692" s="85"/>
      <c r="AF692" s="85"/>
      <c r="AG692" s="85"/>
      <c r="AH692" s="85"/>
      <c r="AI692" s="85"/>
      <c r="AJ692" s="53"/>
    </row>
    <row r="693" spans="2:36" ht="15" x14ac:dyDescent="0.25">
      <c r="B693" s="62"/>
      <c r="C693" s="62"/>
      <c r="D693" s="62"/>
      <c r="E693" s="63"/>
      <c r="F693" s="64"/>
      <c r="G693" s="64"/>
      <c r="H693" s="64"/>
      <c r="I693" s="64"/>
      <c r="J693" s="64"/>
      <c r="K693" s="64"/>
      <c r="L693" s="64"/>
      <c r="M693" s="64"/>
      <c r="N693" s="64"/>
      <c r="O693" s="64"/>
      <c r="P693" s="64"/>
      <c r="Q693" s="64"/>
      <c r="R693" s="64"/>
      <c r="S693" s="64"/>
      <c r="T693" s="64"/>
      <c r="U693" s="64"/>
      <c r="V693" s="65"/>
      <c r="W693" s="66"/>
      <c r="X693" s="85"/>
      <c r="Y693" s="85"/>
      <c r="Z693" s="85"/>
      <c r="AA693" s="85"/>
      <c r="AB693" s="85"/>
      <c r="AC693" s="85"/>
      <c r="AD693" s="85"/>
      <c r="AE693" s="85"/>
      <c r="AF693" s="85"/>
      <c r="AG693" s="85"/>
      <c r="AH693" s="85"/>
      <c r="AI693" s="85"/>
      <c r="AJ693" s="53"/>
    </row>
    <row r="694" spans="2:36" ht="15" x14ac:dyDescent="0.25">
      <c r="B694" s="62"/>
      <c r="C694" s="62"/>
      <c r="D694" s="62"/>
      <c r="E694" s="63"/>
      <c r="F694" s="64"/>
      <c r="G694" s="64"/>
      <c r="H694" s="64"/>
      <c r="I694" s="64"/>
      <c r="J694" s="64"/>
      <c r="K694" s="64"/>
      <c r="L694" s="64"/>
      <c r="M694" s="64"/>
      <c r="N694" s="64"/>
      <c r="O694" s="64"/>
      <c r="P694" s="64"/>
      <c r="Q694" s="64"/>
      <c r="R694" s="64"/>
      <c r="S694" s="64"/>
      <c r="T694" s="64"/>
      <c r="U694" s="64"/>
      <c r="V694" s="65"/>
      <c r="W694" s="66"/>
      <c r="X694" s="85"/>
      <c r="Y694" s="85"/>
      <c r="Z694" s="85"/>
      <c r="AA694" s="85"/>
      <c r="AB694" s="85"/>
      <c r="AC694" s="85"/>
      <c r="AD694" s="85"/>
      <c r="AE694" s="85"/>
      <c r="AF694" s="85"/>
      <c r="AG694" s="85"/>
      <c r="AH694" s="85"/>
      <c r="AI694" s="85"/>
      <c r="AJ694" s="53"/>
    </row>
    <row r="695" spans="2:36" ht="15" x14ac:dyDescent="0.25">
      <c r="B695" s="62"/>
      <c r="C695" s="62"/>
      <c r="D695" s="62"/>
      <c r="E695" s="63"/>
      <c r="F695" s="64"/>
      <c r="G695" s="64"/>
      <c r="H695" s="64"/>
      <c r="I695" s="64"/>
      <c r="J695" s="64"/>
      <c r="K695" s="64"/>
      <c r="L695" s="64"/>
      <c r="M695" s="64"/>
      <c r="N695" s="64"/>
      <c r="O695" s="64"/>
      <c r="P695" s="64"/>
      <c r="Q695" s="64"/>
      <c r="R695" s="64"/>
      <c r="S695" s="64"/>
      <c r="T695" s="64"/>
      <c r="U695" s="64"/>
      <c r="V695" s="65"/>
      <c r="W695" s="66"/>
      <c r="X695" s="85"/>
      <c r="Y695" s="85"/>
      <c r="Z695" s="85"/>
      <c r="AA695" s="85"/>
      <c r="AB695" s="85"/>
      <c r="AC695" s="85"/>
      <c r="AD695" s="85"/>
      <c r="AE695" s="85"/>
      <c r="AF695" s="85"/>
      <c r="AG695" s="85"/>
      <c r="AH695" s="85"/>
      <c r="AI695" s="85"/>
      <c r="AJ695" s="53"/>
    </row>
    <row r="696" spans="2:36" ht="15" x14ac:dyDescent="0.25">
      <c r="B696" s="62"/>
      <c r="C696" s="62"/>
      <c r="D696" s="62"/>
      <c r="E696" s="63"/>
      <c r="F696" s="64"/>
      <c r="G696" s="64"/>
      <c r="H696" s="64"/>
      <c r="I696" s="64"/>
      <c r="J696" s="64"/>
      <c r="K696" s="64"/>
      <c r="L696" s="64"/>
      <c r="M696" s="64"/>
      <c r="N696" s="64"/>
      <c r="O696" s="64"/>
      <c r="P696" s="64"/>
      <c r="Q696" s="64"/>
      <c r="R696" s="64"/>
      <c r="S696" s="64"/>
      <c r="T696" s="64"/>
      <c r="U696" s="64"/>
      <c r="V696" s="65"/>
      <c r="W696" s="66"/>
      <c r="X696" s="85"/>
      <c r="Y696" s="85"/>
      <c r="Z696" s="85"/>
      <c r="AA696" s="85"/>
      <c r="AB696" s="85"/>
      <c r="AC696" s="85"/>
      <c r="AD696" s="85"/>
      <c r="AE696" s="85"/>
      <c r="AF696" s="85"/>
      <c r="AG696" s="85"/>
      <c r="AH696" s="85"/>
      <c r="AI696" s="85"/>
      <c r="AJ696" s="53"/>
    </row>
    <row r="697" spans="2:36" ht="15" x14ac:dyDescent="0.25">
      <c r="B697" s="62"/>
      <c r="C697" s="62"/>
      <c r="D697" s="62"/>
      <c r="E697" s="63"/>
      <c r="F697" s="64"/>
      <c r="G697" s="64"/>
      <c r="H697" s="64"/>
      <c r="I697" s="64"/>
      <c r="J697" s="64"/>
      <c r="K697" s="64"/>
      <c r="L697" s="64"/>
      <c r="M697" s="64"/>
      <c r="N697" s="64"/>
      <c r="O697" s="64"/>
      <c r="P697" s="64"/>
      <c r="Q697" s="64"/>
      <c r="R697" s="64"/>
      <c r="S697" s="64"/>
      <c r="T697" s="64"/>
      <c r="U697" s="64"/>
      <c r="V697" s="65"/>
      <c r="W697" s="66"/>
      <c r="X697" s="85"/>
      <c r="Y697" s="85"/>
      <c r="Z697" s="85"/>
      <c r="AA697" s="85"/>
      <c r="AB697" s="85"/>
      <c r="AC697" s="85"/>
      <c r="AD697" s="85"/>
      <c r="AE697" s="85"/>
      <c r="AF697" s="85"/>
      <c r="AG697" s="85"/>
      <c r="AH697" s="85"/>
      <c r="AI697" s="85"/>
      <c r="AJ697" s="53"/>
    </row>
    <row r="698" spans="2:36" ht="15" x14ac:dyDescent="0.25">
      <c r="B698" s="62"/>
      <c r="C698" s="62"/>
      <c r="D698" s="62"/>
      <c r="E698" s="63"/>
      <c r="F698" s="64"/>
      <c r="G698" s="64"/>
      <c r="H698" s="64"/>
      <c r="I698" s="64"/>
      <c r="J698" s="64"/>
      <c r="K698" s="64"/>
      <c r="L698" s="64"/>
      <c r="M698" s="64"/>
      <c r="N698" s="64"/>
      <c r="O698" s="64"/>
      <c r="P698" s="64"/>
      <c r="Q698" s="64"/>
      <c r="R698" s="64"/>
      <c r="S698" s="64"/>
      <c r="T698" s="64"/>
      <c r="U698" s="64"/>
      <c r="V698" s="65"/>
      <c r="W698" s="66"/>
      <c r="X698" s="85"/>
      <c r="Y698" s="85"/>
      <c r="Z698" s="85"/>
      <c r="AA698" s="85"/>
      <c r="AB698" s="85"/>
      <c r="AC698" s="85"/>
      <c r="AD698" s="85"/>
      <c r="AE698" s="85"/>
      <c r="AF698" s="85"/>
      <c r="AG698" s="85"/>
      <c r="AH698" s="85"/>
      <c r="AI698" s="85"/>
      <c r="AJ698" s="53"/>
    </row>
    <row r="699" spans="2:36" ht="15" x14ac:dyDescent="0.25">
      <c r="B699" s="62"/>
      <c r="C699" s="62"/>
      <c r="D699" s="62"/>
      <c r="E699" s="63"/>
      <c r="F699" s="64"/>
      <c r="G699" s="64"/>
      <c r="H699" s="64"/>
      <c r="I699" s="64"/>
      <c r="J699" s="64"/>
      <c r="K699" s="64"/>
      <c r="L699" s="64"/>
      <c r="M699" s="64"/>
      <c r="N699" s="64"/>
      <c r="O699" s="64"/>
      <c r="P699" s="64"/>
      <c r="Q699" s="64"/>
      <c r="R699" s="64"/>
      <c r="S699" s="64"/>
      <c r="T699" s="64"/>
      <c r="U699" s="64"/>
      <c r="V699" s="65"/>
      <c r="W699" s="66"/>
      <c r="X699" s="85"/>
      <c r="Y699" s="85"/>
      <c r="Z699" s="85"/>
      <c r="AA699" s="85"/>
      <c r="AB699" s="85"/>
      <c r="AC699" s="85"/>
      <c r="AD699" s="85"/>
      <c r="AE699" s="85"/>
      <c r="AF699" s="85"/>
      <c r="AG699" s="85"/>
      <c r="AH699" s="85"/>
      <c r="AI699" s="85"/>
      <c r="AJ699" s="53"/>
    </row>
    <row r="700" spans="2:36" ht="15" x14ac:dyDescent="0.25">
      <c r="B700" s="62"/>
      <c r="C700" s="62"/>
      <c r="D700" s="62"/>
      <c r="E700" s="63"/>
      <c r="F700" s="64"/>
      <c r="G700" s="64"/>
      <c r="H700" s="64"/>
      <c r="I700" s="64"/>
      <c r="J700" s="64"/>
      <c r="K700" s="64"/>
      <c r="L700" s="64"/>
      <c r="M700" s="64"/>
      <c r="N700" s="64"/>
      <c r="O700" s="64"/>
      <c r="P700" s="64"/>
      <c r="Q700" s="64"/>
      <c r="R700" s="64"/>
      <c r="S700" s="64"/>
      <c r="T700" s="64"/>
      <c r="U700" s="64"/>
      <c r="V700" s="65"/>
      <c r="W700" s="66"/>
      <c r="X700" s="85"/>
      <c r="Y700" s="85"/>
      <c r="Z700" s="85"/>
      <c r="AA700" s="85"/>
      <c r="AB700" s="85"/>
      <c r="AC700" s="85"/>
      <c r="AD700" s="85"/>
      <c r="AE700" s="85"/>
      <c r="AF700" s="85"/>
      <c r="AG700" s="85"/>
      <c r="AH700" s="85"/>
      <c r="AI700" s="85"/>
      <c r="AJ700" s="53"/>
    </row>
    <row r="701" spans="2:36" ht="15" x14ac:dyDescent="0.25">
      <c r="B701" s="62"/>
      <c r="C701" s="62"/>
      <c r="D701" s="62"/>
      <c r="E701" s="63"/>
      <c r="F701" s="64"/>
      <c r="G701" s="64"/>
      <c r="H701" s="64"/>
      <c r="I701" s="64"/>
      <c r="J701" s="64"/>
      <c r="K701" s="64"/>
      <c r="L701" s="64"/>
      <c r="M701" s="64"/>
      <c r="N701" s="64"/>
      <c r="O701" s="64"/>
      <c r="P701" s="64"/>
      <c r="Q701" s="64"/>
      <c r="R701" s="64"/>
      <c r="S701" s="64"/>
      <c r="T701" s="64"/>
      <c r="U701" s="64"/>
      <c r="V701" s="65"/>
      <c r="W701" s="66"/>
      <c r="X701" s="85"/>
      <c r="Y701" s="85"/>
      <c r="Z701" s="85"/>
      <c r="AA701" s="85"/>
      <c r="AB701" s="85"/>
      <c r="AC701" s="85"/>
      <c r="AD701" s="85"/>
      <c r="AE701" s="85"/>
      <c r="AF701" s="85"/>
      <c r="AG701" s="85"/>
      <c r="AH701" s="85"/>
      <c r="AI701" s="85"/>
      <c r="AJ701" s="53"/>
    </row>
    <row r="702" spans="2:36" ht="15" x14ac:dyDescent="0.25">
      <c r="B702" s="62"/>
      <c r="C702" s="62"/>
      <c r="D702" s="62"/>
      <c r="E702" s="63"/>
      <c r="F702" s="64"/>
      <c r="G702" s="64"/>
      <c r="H702" s="64"/>
      <c r="I702" s="64"/>
      <c r="J702" s="64"/>
      <c r="K702" s="64"/>
      <c r="L702" s="64"/>
      <c r="M702" s="64"/>
      <c r="N702" s="64"/>
      <c r="O702" s="64"/>
      <c r="P702" s="64"/>
      <c r="Q702" s="64"/>
      <c r="R702" s="64"/>
      <c r="S702" s="64"/>
      <c r="T702" s="64"/>
      <c r="U702" s="64"/>
      <c r="V702" s="65"/>
      <c r="W702" s="66"/>
      <c r="X702" s="85"/>
      <c r="Y702" s="85"/>
      <c r="Z702" s="85"/>
      <c r="AA702" s="85"/>
      <c r="AB702" s="85"/>
      <c r="AC702" s="85"/>
      <c r="AD702" s="85"/>
      <c r="AE702" s="85"/>
      <c r="AF702" s="85"/>
      <c r="AG702" s="85"/>
      <c r="AH702" s="85"/>
      <c r="AI702" s="85"/>
      <c r="AJ702" s="53"/>
    </row>
    <row r="703" spans="2:36" ht="15" x14ac:dyDescent="0.25">
      <c r="B703" s="62"/>
      <c r="C703" s="62"/>
      <c r="D703" s="62"/>
      <c r="E703" s="63"/>
      <c r="F703" s="64"/>
      <c r="G703" s="64"/>
      <c r="H703" s="64"/>
      <c r="I703" s="64"/>
      <c r="J703" s="64"/>
      <c r="K703" s="64"/>
      <c r="L703" s="64"/>
      <c r="M703" s="64"/>
      <c r="N703" s="64"/>
      <c r="O703" s="64"/>
      <c r="P703" s="64"/>
      <c r="Q703" s="64"/>
      <c r="R703" s="64"/>
      <c r="S703" s="64"/>
      <c r="T703" s="64"/>
      <c r="U703" s="64"/>
      <c r="V703" s="65"/>
      <c r="W703" s="66"/>
      <c r="X703" s="85"/>
      <c r="Y703" s="85"/>
      <c r="Z703" s="85"/>
      <c r="AA703" s="85"/>
      <c r="AB703" s="85"/>
      <c r="AC703" s="85"/>
      <c r="AD703" s="85"/>
      <c r="AE703" s="85"/>
      <c r="AF703" s="85"/>
      <c r="AG703" s="85"/>
      <c r="AH703" s="85"/>
      <c r="AI703" s="85"/>
      <c r="AJ703" s="53"/>
    </row>
    <row r="704" spans="2:36" ht="15" x14ac:dyDescent="0.25">
      <c r="B704" s="62"/>
      <c r="C704" s="62"/>
      <c r="D704" s="62"/>
      <c r="E704" s="63"/>
      <c r="F704" s="64"/>
      <c r="G704" s="64"/>
      <c r="H704" s="64"/>
      <c r="I704" s="64"/>
      <c r="J704" s="64"/>
      <c r="K704" s="64"/>
      <c r="L704" s="64"/>
      <c r="M704" s="64"/>
      <c r="N704" s="64"/>
      <c r="O704" s="64"/>
      <c r="P704" s="64"/>
      <c r="Q704" s="64"/>
      <c r="R704" s="64"/>
      <c r="S704" s="64"/>
      <c r="T704" s="64"/>
      <c r="U704" s="64"/>
      <c r="V704" s="65"/>
      <c r="W704" s="66"/>
      <c r="X704" s="85"/>
      <c r="Y704" s="85"/>
      <c r="Z704" s="85"/>
      <c r="AA704" s="85"/>
      <c r="AB704" s="85"/>
      <c r="AC704" s="85"/>
      <c r="AD704" s="85"/>
      <c r="AE704" s="85"/>
      <c r="AF704" s="85"/>
      <c r="AG704" s="85"/>
      <c r="AH704" s="85"/>
      <c r="AI704" s="85"/>
      <c r="AJ704" s="53"/>
    </row>
    <row r="705" spans="2:36" ht="15" x14ac:dyDescent="0.25">
      <c r="B705" s="62"/>
      <c r="C705" s="62"/>
      <c r="D705" s="62"/>
      <c r="E705" s="63"/>
      <c r="F705" s="64"/>
      <c r="G705" s="64"/>
      <c r="H705" s="64"/>
      <c r="I705" s="64"/>
      <c r="J705" s="64"/>
      <c r="K705" s="64"/>
      <c r="L705" s="64"/>
      <c r="M705" s="64"/>
      <c r="N705" s="64"/>
      <c r="O705" s="64"/>
      <c r="P705" s="64"/>
      <c r="Q705" s="64"/>
      <c r="R705" s="64"/>
      <c r="S705" s="64"/>
      <c r="T705" s="64"/>
      <c r="U705" s="64"/>
      <c r="V705" s="65"/>
      <c r="W705" s="66"/>
      <c r="X705" s="85"/>
      <c r="Y705" s="85"/>
      <c r="Z705" s="85"/>
      <c r="AA705" s="85"/>
      <c r="AB705" s="85"/>
      <c r="AC705" s="85"/>
      <c r="AD705" s="85"/>
      <c r="AE705" s="85"/>
      <c r="AF705" s="85"/>
      <c r="AG705" s="85"/>
      <c r="AH705" s="85"/>
      <c r="AI705" s="85"/>
      <c r="AJ705" s="53"/>
    </row>
    <row r="706" spans="2:36" ht="15" x14ac:dyDescent="0.25">
      <c r="B706" s="62"/>
      <c r="C706" s="62"/>
      <c r="D706" s="62"/>
      <c r="E706" s="63"/>
      <c r="F706" s="64"/>
      <c r="G706" s="64"/>
      <c r="H706" s="64"/>
      <c r="I706" s="64"/>
      <c r="J706" s="64"/>
      <c r="K706" s="64"/>
      <c r="L706" s="64"/>
      <c r="M706" s="64"/>
      <c r="N706" s="64"/>
      <c r="O706" s="64"/>
      <c r="P706" s="64"/>
      <c r="Q706" s="64"/>
      <c r="R706" s="64"/>
      <c r="S706" s="64"/>
      <c r="T706" s="64"/>
      <c r="U706" s="64"/>
      <c r="V706" s="65"/>
      <c r="W706" s="66"/>
      <c r="X706" s="85"/>
      <c r="Y706" s="85"/>
      <c r="Z706" s="85"/>
      <c r="AA706" s="85"/>
      <c r="AB706" s="85"/>
      <c r="AC706" s="85"/>
      <c r="AD706" s="85"/>
      <c r="AE706" s="85"/>
      <c r="AF706" s="85"/>
      <c r="AG706" s="85"/>
      <c r="AH706" s="85"/>
      <c r="AI706" s="85"/>
      <c r="AJ706" s="53"/>
    </row>
    <row r="707" spans="2:36" ht="15" x14ac:dyDescent="0.25">
      <c r="B707" s="62"/>
      <c r="C707" s="62"/>
      <c r="D707" s="62"/>
      <c r="E707" s="63"/>
      <c r="F707" s="64"/>
      <c r="G707" s="64"/>
      <c r="H707" s="64"/>
      <c r="I707" s="64"/>
      <c r="J707" s="64"/>
      <c r="K707" s="64"/>
      <c r="L707" s="64"/>
      <c r="M707" s="64"/>
      <c r="N707" s="64"/>
      <c r="O707" s="64"/>
      <c r="P707" s="64"/>
      <c r="Q707" s="64"/>
      <c r="R707" s="64"/>
      <c r="S707" s="64"/>
      <c r="T707" s="64"/>
      <c r="U707" s="64"/>
      <c r="V707" s="65"/>
      <c r="W707" s="66"/>
      <c r="X707" s="85"/>
      <c r="Y707" s="85"/>
      <c r="Z707" s="85"/>
      <c r="AA707" s="85"/>
      <c r="AB707" s="85"/>
      <c r="AC707" s="85"/>
      <c r="AD707" s="85"/>
      <c r="AE707" s="85"/>
      <c r="AF707" s="85"/>
      <c r="AG707" s="85"/>
      <c r="AH707" s="85"/>
      <c r="AI707" s="85"/>
      <c r="AJ707" s="53"/>
    </row>
    <row r="708" spans="2:36" ht="15" x14ac:dyDescent="0.25">
      <c r="B708" s="62"/>
      <c r="C708" s="62"/>
      <c r="D708" s="62"/>
      <c r="E708" s="63"/>
      <c r="F708" s="64"/>
      <c r="G708" s="64"/>
      <c r="H708" s="64"/>
      <c r="I708" s="64"/>
      <c r="J708" s="64"/>
      <c r="K708" s="64"/>
      <c r="L708" s="64"/>
      <c r="M708" s="64"/>
      <c r="N708" s="64"/>
      <c r="O708" s="64"/>
      <c r="P708" s="64"/>
      <c r="Q708" s="64"/>
      <c r="R708" s="64"/>
      <c r="S708" s="64"/>
      <c r="T708" s="64"/>
      <c r="U708" s="64"/>
      <c r="V708" s="65"/>
      <c r="W708" s="66"/>
      <c r="X708" s="85"/>
      <c r="Y708" s="85"/>
      <c r="Z708" s="85"/>
      <c r="AA708" s="85"/>
      <c r="AB708" s="85"/>
      <c r="AC708" s="85"/>
      <c r="AD708" s="85"/>
      <c r="AE708" s="85"/>
      <c r="AF708" s="85"/>
      <c r="AG708" s="85"/>
      <c r="AH708" s="85"/>
      <c r="AI708" s="85"/>
      <c r="AJ708" s="53"/>
    </row>
    <row r="709" spans="2:36" ht="15" x14ac:dyDescent="0.25">
      <c r="B709" s="62"/>
      <c r="C709" s="62"/>
      <c r="D709" s="62"/>
      <c r="E709" s="63"/>
      <c r="F709" s="64"/>
      <c r="G709" s="64"/>
      <c r="H709" s="64"/>
      <c r="I709" s="64"/>
      <c r="J709" s="64"/>
      <c r="K709" s="64"/>
      <c r="L709" s="64"/>
      <c r="M709" s="64"/>
      <c r="N709" s="64"/>
      <c r="O709" s="64"/>
      <c r="P709" s="64"/>
      <c r="Q709" s="64"/>
      <c r="R709" s="64"/>
      <c r="S709" s="64"/>
      <c r="T709" s="64"/>
      <c r="U709" s="64"/>
      <c r="V709" s="65"/>
      <c r="W709" s="66"/>
      <c r="X709" s="85"/>
      <c r="Y709" s="85"/>
      <c r="Z709" s="85"/>
      <c r="AA709" s="85"/>
      <c r="AB709" s="85"/>
      <c r="AC709" s="85"/>
      <c r="AD709" s="85"/>
      <c r="AE709" s="85"/>
      <c r="AF709" s="85"/>
      <c r="AG709" s="85"/>
      <c r="AH709" s="85"/>
      <c r="AI709" s="85"/>
      <c r="AJ709" s="53"/>
    </row>
    <row r="710" spans="2:36" ht="15" x14ac:dyDescent="0.25">
      <c r="B710" s="62"/>
      <c r="C710" s="62"/>
      <c r="D710" s="62"/>
      <c r="E710" s="63"/>
      <c r="F710" s="64"/>
      <c r="G710" s="64"/>
      <c r="H710" s="64"/>
      <c r="I710" s="64"/>
      <c r="J710" s="64"/>
      <c r="K710" s="64"/>
      <c r="L710" s="64"/>
      <c r="M710" s="64"/>
      <c r="N710" s="64"/>
      <c r="O710" s="64"/>
      <c r="P710" s="64"/>
      <c r="Q710" s="64"/>
      <c r="R710" s="64"/>
      <c r="S710" s="64"/>
      <c r="T710" s="64"/>
      <c r="U710" s="64"/>
      <c r="V710" s="65"/>
      <c r="W710" s="66"/>
      <c r="X710" s="85"/>
      <c r="Y710" s="85"/>
      <c r="Z710" s="85"/>
      <c r="AA710" s="85"/>
      <c r="AB710" s="85"/>
      <c r="AC710" s="85"/>
      <c r="AD710" s="85"/>
      <c r="AE710" s="85"/>
      <c r="AF710" s="85"/>
      <c r="AG710" s="85"/>
      <c r="AH710" s="85"/>
      <c r="AI710" s="85"/>
      <c r="AJ710" s="53"/>
    </row>
    <row r="711" spans="2:36" ht="15" x14ac:dyDescent="0.25">
      <c r="B711" s="62"/>
      <c r="C711" s="62"/>
      <c r="D711" s="62"/>
      <c r="E711" s="63"/>
      <c r="F711" s="64"/>
      <c r="G711" s="64"/>
      <c r="H711" s="64"/>
      <c r="I711" s="64"/>
      <c r="J711" s="64"/>
      <c r="K711" s="64"/>
      <c r="L711" s="64"/>
      <c r="M711" s="64"/>
      <c r="N711" s="64"/>
      <c r="O711" s="64"/>
      <c r="P711" s="64"/>
      <c r="Q711" s="64"/>
      <c r="R711" s="64"/>
      <c r="S711" s="64"/>
      <c r="T711" s="64"/>
      <c r="U711" s="64"/>
      <c r="V711" s="65"/>
      <c r="W711" s="66"/>
      <c r="X711" s="85"/>
      <c r="Y711" s="85"/>
      <c r="Z711" s="85"/>
      <c r="AA711" s="85"/>
      <c r="AB711" s="85"/>
      <c r="AC711" s="85"/>
      <c r="AD711" s="85"/>
      <c r="AE711" s="85"/>
      <c r="AF711" s="85"/>
      <c r="AG711" s="85"/>
      <c r="AH711" s="85"/>
      <c r="AI711" s="85"/>
      <c r="AJ711" s="53"/>
    </row>
    <row r="712" spans="2:36" ht="15" x14ac:dyDescent="0.25">
      <c r="B712" s="62"/>
      <c r="C712" s="62"/>
      <c r="D712" s="62"/>
      <c r="E712" s="63"/>
      <c r="F712" s="64"/>
      <c r="G712" s="64"/>
      <c r="H712" s="64"/>
      <c r="I712" s="64"/>
      <c r="J712" s="64"/>
      <c r="K712" s="64"/>
      <c r="L712" s="64"/>
      <c r="M712" s="64"/>
      <c r="N712" s="64"/>
      <c r="O712" s="64"/>
      <c r="P712" s="64"/>
      <c r="Q712" s="64"/>
      <c r="R712" s="64"/>
      <c r="S712" s="64"/>
      <c r="T712" s="64"/>
      <c r="U712" s="64"/>
      <c r="V712" s="65"/>
      <c r="W712" s="66"/>
      <c r="X712" s="85"/>
      <c r="Y712" s="85"/>
      <c r="Z712" s="85"/>
      <c r="AA712" s="85"/>
      <c r="AB712" s="85"/>
      <c r="AC712" s="85"/>
      <c r="AD712" s="85"/>
      <c r="AE712" s="85"/>
      <c r="AF712" s="85"/>
      <c r="AG712" s="85"/>
      <c r="AH712" s="85"/>
      <c r="AI712" s="85"/>
      <c r="AJ712" s="53"/>
    </row>
    <row r="713" spans="2:36" ht="15" x14ac:dyDescent="0.25">
      <c r="B713" s="62"/>
      <c r="C713" s="62"/>
      <c r="D713" s="62"/>
      <c r="E713" s="63"/>
      <c r="F713" s="64"/>
      <c r="G713" s="64"/>
      <c r="H713" s="64"/>
      <c r="I713" s="64"/>
      <c r="J713" s="64"/>
      <c r="K713" s="64"/>
      <c r="L713" s="64"/>
      <c r="M713" s="64"/>
      <c r="N713" s="64"/>
      <c r="O713" s="64"/>
      <c r="P713" s="64"/>
      <c r="Q713" s="64"/>
      <c r="R713" s="64"/>
      <c r="S713" s="64"/>
      <c r="T713" s="64"/>
      <c r="U713" s="64"/>
      <c r="V713" s="65"/>
      <c r="W713" s="66"/>
      <c r="X713" s="85"/>
      <c r="Y713" s="85"/>
      <c r="Z713" s="85"/>
      <c r="AA713" s="85"/>
      <c r="AB713" s="85"/>
      <c r="AC713" s="85"/>
      <c r="AD713" s="85"/>
      <c r="AE713" s="85"/>
      <c r="AF713" s="85"/>
      <c r="AG713" s="85"/>
      <c r="AH713" s="85"/>
      <c r="AI713" s="85"/>
      <c r="AJ713" s="53"/>
    </row>
    <row r="714" spans="2:36" ht="15" x14ac:dyDescent="0.25">
      <c r="B714" s="62"/>
      <c r="C714" s="62"/>
      <c r="D714" s="62"/>
      <c r="E714" s="63"/>
      <c r="F714" s="64"/>
      <c r="G714" s="64"/>
      <c r="H714" s="64"/>
      <c r="I714" s="64"/>
      <c r="J714" s="64"/>
      <c r="K714" s="64"/>
      <c r="L714" s="64"/>
      <c r="M714" s="64"/>
      <c r="N714" s="64"/>
      <c r="O714" s="64"/>
      <c r="P714" s="64"/>
      <c r="Q714" s="64"/>
      <c r="R714" s="64"/>
      <c r="S714" s="64"/>
      <c r="T714" s="64"/>
      <c r="U714" s="64"/>
      <c r="V714" s="65"/>
      <c r="W714" s="66"/>
      <c r="X714" s="85"/>
      <c r="Y714" s="85"/>
      <c r="Z714" s="85"/>
      <c r="AA714" s="85"/>
      <c r="AB714" s="85"/>
      <c r="AC714" s="85"/>
      <c r="AD714" s="85"/>
      <c r="AE714" s="85"/>
      <c r="AF714" s="85"/>
      <c r="AG714" s="85"/>
      <c r="AH714" s="85"/>
      <c r="AI714" s="85"/>
      <c r="AJ714" s="53"/>
    </row>
    <row r="715" spans="2:36" ht="15" x14ac:dyDescent="0.25">
      <c r="B715" s="62"/>
      <c r="C715" s="62"/>
      <c r="D715" s="62"/>
      <c r="E715" s="63"/>
      <c r="F715" s="64"/>
      <c r="G715" s="64"/>
      <c r="H715" s="64"/>
      <c r="I715" s="64"/>
      <c r="J715" s="64"/>
      <c r="K715" s="64"/>
      <c r="L715" s="64"/>
      <c r="M715" s="64"/>
      <c r="N715" s="64"/>
      <c r="O715" s="64"/>
      <c r="P715" s="64"/>
      <c r="Q715" s="64"/>
      <c r="R715" s="64"/>
      <c r="S715" s="64"/>
      <c r="T715" s="64"/>
      <c r="U715" s="64"/>
      <c r="V715" s="65"/>
      <c r="W715" s="66"/>
      <c r="X715" s="85"/>
      <c r="Y715" s="85"/>
      <c r="Z715" s="85"/>
      <c r="AA715" s="85"/>
      <c r="AB715" s="85"/>
      <c r="AC715" s="85"/>
      <c r="AD715" s="85"/>
      <c r="AE715" s="85"/>
      <c r="AF715" s="85"/>
      <c r="AG715" s="85"/>
      <c r="AH715" s="85"/>
      <c r="AI715" s="85"/>
      <c r="AJ715" s="53"/>
    </row>
    <row r="716" spans="2:36" ht="15" x14ac:dyDescent="0.25">
      <c r="B716" s="62"/>
      <c r="C716" s="62"/>
      <c r="D716" s="62"/>
      <c r="E716" s="63"/>
      <c r="F716" s="64"/>
      <c r="G716" s="64"/>
      <c r="H716" s="64"/>
      <c r="I716" s="64"/>
      <c r="J716" s="64"/>
      <c r="K716" s="64"/>
      <c r="L716" s="64"/>
      <c r="M716" s="64"/>
      <c r="N716" s="64"/>
      <c r="O716" s="64"/>
      <c r="P716" s="64"/>
      <c r="Q716" s="64"/>
      <c r="R716" s="64"/>
      <c r="S716" s="64"/>
      <c r="T716" s="64"/>
      <c r="U716" s="64"/>
      <c r="V716" s="65"/>
      <c r="W716" s="66"/>
      <c r="X716" s="85"/>
      <c r="Y716" s="85"/>
      <c r="Z716" s="85"/>
      <c r="AA716" s="85"/>
      <c r="AB716" s="85"/>
      <c r="AC716" s="85"/>
      <c r="AD716" s="85"/>
      <c r="AE716" s="85"/>
      <c r="AF716" s="85"/>
      <c r="AG716" s="85"/>
      <c r="AH716" s="85"/>
      <c r="AI716" s="85"/>
      <c r="AJ716" s="53"/>
    </row>
    <row r="717" spans="2:36" ht="15" x14ac:dyDescent="0.25">
      <c r="B717" s="62"/>
      <c r="C717" s="62"/>
      <c r="D717" s="62"/>
      <c r="E717" s="63"/>
      <c r="F717" s="64"/>
      <c r="G717" s="64"/>
      <c r="H717" s="64"/>
      <c r="I717" s="64"/>
      <c r="J717" s="64"/>
      <c r="K717" s="64"/>
      <c r="L717" s="64"/>
      <c r="M717" s="64"/>
      <c r="N717" s="64"/>
      <c r="O717" s="64"/>
      <c r="P717" s="64"/>
      <c r="Q717" s="64"/>
      <c r="R717" s="64"/>
      <c r="S717" s="64"/>
      <c r="T717" s="64"/>
      <c r="U717" s="64"/>
      <c r="V717" s="65"/>
      <c r="W717" s="66"/>
      <c r="X717" s="85"/>
      <c r="Y717" s="85"/>
      <c r="Z717" s="85"/>
      <c r="AA717" s="85"/>
      <c r="AB717" s="85"/>
      <c r="AC717" s="85"/>
      <c r="AD717" s="85"/>
      <c r="AE717" s="85"/>
      <c r="AF717" s="85"/>
      <c r="AG717" s="85"/>
      <c r="AH717" s="85"/>
      <c r="AI717" s="85"/>
      <c r="AJ717" s="53"/>
    </row>
    <row r="718" spans="2:36" ht="15" x14ac:dyDescent="0.25">
      <c r="B718" s="62"/>
      <c r="C718" s="62"/>
      <c r="D718" s="62"/>
      <c r="E718" s="63"/>
      <c r="F718" s="64"/>
      <c r="G718" s="64"/>
      <c r="H718" s="64"/>
      <c r="I718" s="64"/>
      <c r="J718" s="64"/>
      <c r="K718" s="64"/>
      <c r="L718" s="64"/>
      <c r="M718" s="64"/>
      <c r="N718" s="64"/>
      <c r="O718" s="64"/>
      <c r="P718" s="64"/>
      <c r="Q718" s="64"/>
      <c r="R718" s="64"/>
      <c r="S718" s="64"/>
      <c r="T718" s="64"/>
      <c r="U718" s="64"/>
      <c r="V718" s="65"/>
      <c r="W718" s="66"/>
      <c r="X718" s="85"/>
      <c r="Y718" s="85"/>
      <c r="Z718" s="85"/>
      <c r="AA718" s="85"/>
      <c r="AB718" s="85"/>
      <c r="AC718" s="85"/>
      <c r="AD718" s="85"/>
      <c r="AE718" s="85"/>
      <c r="AF718" s="85"/>
      <c r="AG718" s="85"/>
      <c r="AH718" s="85"/>
      <c r="AI718" s="85"/>
      <c r="AJ718" s="53"/>
    </row>
    <row r="719" spans="2:36" ht="15" x14ac:dyDescent="0.25">
      <c r="B719" s="62"/>
      <c r="C719" s="62"/>
      <c r="D719" s="62"/>
      <c r="E719" s="63"/>
      <c r="F719" s="64"/>
      <c r="G719" s="64"/>
      <c r="H719" s="64"/>
      <c r="I719" s="64"/>
      <c r="J719" s="64"/>
      <c r="K719" s="64"/>
      <c r="L719" s="64"/>
      <c r="M719" s="64"/>
      <c r="N719" s="64"/>
      <c r="O719" s="64"/>
      <c r="P719" s="64"/>
      <c r="Q719" s="64"/>
      <c r="R719" s="64"/>
      <c r="S719" s="64"/>
      <c r="T719" s="64"/>
      <c r="U719" s="64"/>
      <c r="V719" s="65"/>
      <c r="W719" s="66"/>
      <c r="X719" s="85"/>
      <c r="Y719" s="85"/>
      <c r="Z719" s="85"/>
      <c r="AA719" s="85"/>
      <c r="AB719" s="85"/>
      <c r="AC719" s="85"/>
      <c r="AD719" s="85"/>
      <c r="AE719" s="85"/>
      <c r="AF719" s="85"/>
      <c r="AG719" s="85"/>
      <c r="AH719" s="85"/>
      <c r="AI719" s="85"/>
      <c r="AJ719" s="53"/>
    </row>
    <row r="720" spans="2:36" ht="15" x14ac:dyDescent="0.25">
      <c r="B720" s="62"/>
      <c r="C720" s="62"/>
      <c r="D720" s="62"/>
      <c r="E720" s="63"/>
      <c r="F720" s="64"/>
      <c r="G720" s="64"/>
      <c r="H720" s="64"/>
      <c r="I720" s="64"/>
      <c r="J720" s="64"/>
      <c r="K720" s="64"/>
      <c r="L720" s="64"/>
      <c r="M720" s="64"/>
      <c r="N720" s="64"/>
      <c r="O720" s="64"/>
      <c r="P720" s="64"/>
      <c r="Q720" s="64"/>
      <c r="R720" s="64"/>
      <c r="S720" s="64"/>
      <c r="T720" s="64"/>
      <c r="U720" s="64"/>
      <c r="V720" s="65"/>
      <c r="W720" s="66"/>
      <c r="X720" s="85"/>
      <c r="Y720" s="85"/>
      <c r="Z720" s="85"/>
      <c r="AA720" s="85"/>
      <c r="AB720" s="85"/>
      <c r="AC720" s="85"/>
      <c r="AD720" s="85"/>
      <c r="AE720" s="85"/>
      <c r="AF720" s="85"/>
      <c r="AG720" s="85"/>
      <c r="AH720" s="85"/>
      <c r="AI720" s="85"/>
      <c r="AJ720" s="53"/>
    </row>
    <row r="721" spans="2:36" ht="15" x14ac:dyDescent="0.25">
      <c r="B721" s="62"/>
      <c r="C721" s="62"/>
      <c r="D721" s="62"/>
      <c r="E721" s="63"/>
      <c r="F721" s="64"/>
      <c r="G721" s="64"/>
      <c r="H721" s="64"/>
      <c r="I721" s="64"/>
      <c r="J721" s="64"/>
      <c r="K721" s="64"/>
      <c r="L721" s="64"/>
      <c r="M721" s="64"/>
      <c r="N721" s="64"/>
      <c r="O721" s="64"/>
      <c r="P721" s="64"/>
      <c r="Q721" s="64"/>
      <c r="R721" s="64"/>
      <c r="S721" s="64"/>
      <c r="T721" s="64"/>
      <c r="U721" s="64"/>
      <c r="V721" s="65"/>
      <c r="W721" s="66"/>
      <c r="X721" s="85"/>
      <c r="Y721" s="85"/>
      <c r="Z721" s="85"/>
      <c r="AA721" s="85"/>
      <c r="AB721" s="85"/>
      <c r="AC721" s="85"/>
      <c r="AD721" s="85"/>
      <c r="AE721" s="85"/>
      <c r="AF721" s="85"/>
      <c r="AG721" s="85"/>
      <c r="AH721" s="85"/>
      <c r="AI721" s="85"/>
      <c r="AJ721" s="53"/>
    </row>
    <row r="722" spans="2:36" ht="15" x14ac:dyDescent="0.25">
      <c r="B722" s="62"/>
      <c r="C722" s="62"/>
      <c r="D722" s="62"/>
      <c r="E722" s="63"/>
      <c r="F722" s="64"/>
      <c r="G722" s="64"/>
      <c r="H722" s="64"/>
      <c r="I722" s="64"/>
      <c r="J722" s="64"/>
      <c r="K722" s="64"/>
      <c r="L722" s="64"/>
      <c r="M722" s="64"/>
      <c r="N722" s="64"/>
      <c r="O722" s="64"/>
      <c r="P722" s="64"/>
      <c r="Q722" s="64"/>
      <c r="R722" s="64"/>
      <c r="S722" s="64"/>
      <c r="T722" s="64"/>
      <c r="U722" s="64"/>
      <c r="V722" s="65"/>
      <c r="W722" s="66"/>
      <c r="X722" s="85"/>
      <c r="Y722" s="85"/>
      <c r="Z722" s="85"/>
      <c r="AA722" s="85"/>
      <c r="AB722" s="85"/>
      <c r="AC722" s="85"/>
      <c r="AD722" s="85"/>
      <c r="AE722" s="85"/>
      <c r="AF722" s="85"/>
      <c r="AG722" s="85"/>
      <c r="AH722" s="85"/>
      <c r="AI722" s="85"/>
      <c r="AJ722" s="53"/>
    </row>
    <row r="723" spans="2:36" ht="15" x14ac:dyDescent="0.25">
      <c r="B723" s="62"/>
      <c r="C723" s="62"/>
      <c r="D723" s="62"/>
      <c r="E723" s="63"/>
      <c r="F723" s="64"/>
      <c r="G723" s="64"/>
      <c r="H723" s="64"/>
      <c r="I723" s="64"/>
      <c r="J723" s="64"/>
      <c r="K723" s="64"/>
      <c r="L723" s="64"/>
      <c r="M723" s="64"/>
      <c r="N723" s="64"/>
      <c r="O723" s="64"/>
      <c r="P723" s="64"/>
      <c r="Q723" s="64"/>
      <c r="R723" s="64"/>
      <c r="S723" s="64"/>
      <c r="T723" s="64"/>
      <c r="U723" s="64"/>
      <c r="V723" s="65"/>
      <c r="W723" s="66"/>
      <c r="X723" s="85"/>
      <c r="Y723" s="85"/>
      <c r="Z723" s="85"/>
      <c r="AA723" s="85"/>
      <c r="AB723" s="85"/>
      <c r="AC723" s="85"/>
      <c r="AD723" s="85"/>
      <c r="AE723" s="85"/>
      <c r="AF723" s="85"/>
      <c r="AG723" s="85"/>
      <c r="AH723" s="85"/>
      <c r="AI723" s="85"/>
      <c r="AJ723" s="53"/>
    </row>
    <row r="724" spans="2:36" ht="15" x14ac:dyDescent="0.25">
      <c r="B724" s="62"/>
      <c r="C724" s="62"/>
      <c r="D724" s="62"/>
      <c r="E724" s="63"/>
      <c r="F724" s="64"/>
      <c r="G724" s="64"/>
      <c r="H724" s="64"/>
      <c r="I724" s="64"/>
      <c r="J724" s="64"/>
      <c r="K724" s="64"/>
      <c r="L724" s="64"/>
      <c r="M724" s="64"/>
      <c r="N724" s="64"/>
      <c r="O724" s="64"/>
      <c r="P724" s="64"/>
      <c r="Q724" s="64"/>
      <c r="R724" s="64"/>
      <c r="S724" s="64"/>
      <c r="T724" s="64"/>
      <c r="U724" s="64"/>
      <c r="V724" s="65"/>
      <c r="W724" s="66"/>
      <c r="X724" s="85"/>
      <c r="Y724" s="85"/>
      <c r="Z724" s="85"/>
      <c r="AA724" s="85"/>
      <c r="AB724" s="85"/>
      <c r="AC724" s="85"/>
      <c r="AD724" s="85"/>
      <c r="AE724" s="85"/>
      <c r="AF724" s="85"/>
      <c r="AG724" s="85"/>
      <c r="AH724" s="85"/>
      <c r="AI724" s="85"/>
      <c r="AJ724" s="53"/>
    </row>
    <row r="725" spans="2:36" ht="15" x14ac:dyDescent="0.25">
      <c r="B725" s="62"/>
      <c r="C725" s="62"/>
      <c r="D725" s="62"/>
      <c r="E725" s="63"/>
      <c r="F725" s="64"/>
      <c r="G725" s="64"/>
      <c r="H725" s="64"/>
      <c r="I725" s="64"/>
      <c r="J725" s="64"/>
      <c r="K725" s="64"/>
      <c r="L725" s="64"/>
      <c r="M725" s="64"/>
      <c r="N725" s="64"/>
      <c r="O725" s="64"/>
      <c r="P725" s="64"/>
      <c r="Q725" s="64"/>
      <c r="R725" s="64"/>
      <c r="S725" s="64"/>
      <c r="T725" s="64"/>
      <c r="U725" s="64"/>
      <c r="V725" s="65"/>
      <c r="W725" s="66"/>
      <c r="X725" s="85"/>
      <c r="Y725" s="85"/>
      <c r="Z725" s="85"/>
      <c r="AA725" s="85"/>
      <c r="AB725" s="85"/>
      <c r="AC725" s="85"/>
      <c r="AD725" s="85"/>
      <c r="AE725" s="85"/>
      <c r="AF725" s="85"/>
      <c r="AG725" s="85"/>
      <c r="AH725" s="85"/>
      <c r="AI725" s="85"/>
      <c r="AJ725" s="53"/>
    </row>
    <row r="726" spans="2:36" ht="15" x14ac:dyDescent="0.25">
      <c r="B726" s="62"/>
      <c r="C726" s="62"/>
      <c r="D726" s="62"/>
      <c r="E726" s="63"/>
      <c r="F726" s="64"/>
      <c r="G726" s="64"/>
      <c r="H726" s="64"/>
      <c r="I726" s="64"/>
      <c r="J726" s="64"/>
      <c r="K726" s="64"/>
      <c r="L726" s="64"/>
      <c r="M726" s="64"/>
      <c r="N726" s="64"/>
      <c r="O726" s="64"/>
      <c r="P726" s="64"/>
      <c r="Q726" s="64"/>
      <c r="R726" s="64"/>
      <c r="S726" s="64"/>
      <c r="T726" s="64"/>
      <c r="U726" s="64"/>
      <c r="V726" s="65"/>
      <c r="W726" s="66"/>
      <c r="X726" s="85"/>
      <c r="Y726" s="85"/>
      <c r="Z726" s="85"/>
      <c r="AA726" s="85"/>
      <c r="AB726" s="85"/>
      <c r="AC726" s="85"/>
      <c r="AD726" s="85"/>
      <c r="AE726" s="85"/>
      <c r="AF726" s="85"/>
      <c r="AG726" s="85"/>
      <c r="AH726" s="85"/>
      <c r="AI726" s="85"/>
      <c r="AJ726" s="53"/>
    </row>
    <row r="727" spans="2:36" ht="15" x14ac:dyDescent="0.25">
      <c r="B727" s="62"/>
      <c r="C727" s="62"/>
      <c r="D727" s="62"/>
      <c r="E727" s="63"/>
      <c r="F727" s="64"/>
      <c r="G727" s="64"/>
      <c r="H727" s="64"/>
      <c r="I727" s="64"/>
      <c r="J727" s="64"/>
      <c r="K727" s="64"/>
      <c r="L727" s="64"/>
      <c r="M727" s="64"/>
      <c r="N727" s="64"/>
      <c r="O727" s="64"/>
      <c r="P727" s="64"/>
      <c r="Q727" s="64"/>
      <c r="R727" s="64"/>
      <c r="S727" s="64"/>
      <c r="T727" s="64"/>
      <c r="U727" s="64"/>
      <c r="V727" s="65"/>
      <c r="W727" s="66"/>
      <c r="X727" s="85"/>
      <c r="Y727" s="85"/>
      <c r="Z727" s="85"/>
      <c r="AA727" s="85"/>
      <c r="AB727" s="85"/>
      <c r="AC727" s="85"/>
      <c r="AD727" s="85"/>
      <c r="AE727" s="85"/>
      <c r="AF727" s="85"/>
      <c r="AG727" s="85"/>
      <c r="AH727" s="85"/>
      <c r="AI727" s="85"/>
      <c r="AJ727" s="53"/>
    </row>
    <row r="728" spans="2:36" ht="15" x14ac:dyDescent="0.25">
      <c r="B728" s="62"/>
      <c r="C728" s="62"/>
      <c r="D728" s="62"/>
      <c r="E728" s="63"/>
      <c r="F728" s="64"/>
      <c r="G728" s="64"/>
      <c r="H728" s="64"/>
      <c r="I728" s="64"/>
      <c r="J728" s="64"/>
      <c r="K728" s="64"/>
      <c r="L728" s="64"/>
      <c r="M728" s="64"/>
      <c r="N728" s="64"/>
      <c r="O728" s="64"/>
      <c r="P728" s="64"/>
      <c r="Q728" s="64"/>
      <c r="R728" s="64"/>
      <c r="S728" s="64"/>
      <c r="T728" s="64"/>
      <c r="U728" s="64"/>
      <c r="V728" s="65"/>
      <c r="W728" s="66"/>
      <c r="X728" s="85"/>
      <c r="Y728" s="85"/>
      <c r="Z728" s="85"/>
      <c r="AA728" s="85"/>
      <c r="AB728" s="85"/>
      <c r="AC728" s="85"/>
      <c r="AD728" s="85"/>
      <c r="AE728" s="85"/>
      <c r="AF728" s="85"/>
      <c r="AG728" s="85"/>
      <c r="AH728" s="85"/>
      <c r="AI728" s="85"/>
      <c r="AJ728" s="53"/>
    </row>
    <row r="729" spans="2:36" ht="15" x14ac:dyDescent="0.25">
      <c r="B729" s="62"/>
      <c r="C729" s="62"/>
      <c r="D729" s="62"/>
      <c r="E729" s="63"/>
      <c r="F729" s="64"/>
      <c r="G729" s="64"/>
      <c r="H729" s="64"/>
      <c r="I729" s="64"/>
      <c r="J729" s="64"/>
      <c r="K729" s="64"/>
      <c r="L729" s="64"/>
      <c r="M729" s="64"/>
      <c r="N729" s="64"/>
      <c r="O729" s="64"/>
      <c r="P729" s="64"/>
      <c r="Q729" s="64"/>
      <c r="R729" s="64"/>
      <c r="S729" s="64"/>
      <c r="T729" s="64"/>
      <c r="U729" s="64"/>
      <c r="V729" s="65"/>
      <c r="W729" s="66"/>
      <c r="X729" s="85"/>
      <c r="Y729" s="85"/>
      <c r="Z729" s="85"/>
      <c r="AA729" s="85"/>
      <c r="AB729" s="85"/>
      <c r="AC729" s="85"/>
      <c r="AD729" s="85"/>
      <c r="AE729" s="85"/>
      <c r="AF729" s="85"/>
      <c r="AG729" s="85"/>
      <c r="AH729" s="85"/>
      <c r="AI729" s="85"/>
      <c r="AJ729" s="53"/>
    </row>
    <row r="730" spans="2:36" ht="15" x14ac:dyDescent="0.25">
      <c r="B730" s="62"/>
      <c r="C730" s="62"/>
      <c r="D730" s="62"/>
      <c r="E730" s="63"/>
      <c r="F730" s="64"/>
      <c r="G730" s="64"/>
      <c r="H730" s="64"/>
      <c r="I730" s="64"/>
      <c r="J730" s="64"/>
      <c r="K730" s="64"/>
      <c r="L730" s="64"/>
      <c r="M730" s="64"/>
      <c r="N730" s="64"/>
      <c r="O730" s="64"/>
      <c r="P730" s="64"/>
      <c r="Q730" s="64"/>
      <c r="R730" s="64"/>
      <c r="S730" s="64"/>
      <c r="T730" s="64"/>
      <c r="U730" s="64"/>
      <c r="V730" s="65"/>
      <c r="W730" s="66"/>
      <c r="X730" s="85"/>
      <c r="Y730" s="85"/>
      <c r="Z730" s="85"/>
      <c r="AA730" s="85"/>
      <c r="AB730" s="85"/>
      <c r="AC730" s="85"/>
      <c r="AD730" s="85"/>
      <c r="AE730" s="85"/>
      <c r="AF730" s="85"/>
      <c r="AG730" s="85"/>
      <c r="AH730" s="85"/>
      <c r="AI730" s="85"/>
      <c r="AJ730" s="53"/>
    </row>
    <row r="731" spans="2:36" ht="15" x14ac:dyDescent="0.25">
      <c r="B731" s="62"/>
      <c r="C731" s="62"/>
      <c r="D731" s="62"/>
      <c r="E731" s="63"/>
      <c r="F731" s="64"/>
      <c r="G731" s="64"/>
      <c r="H731" s="64"/>
      <c r="I731" s="64"/>
      <c r="J731" s="64"/>
      <c r="K731" s="64"/>
      <c r="L731" s="64"/>
      <c r="M731" s="64"/>
      <c r="N731" s="64"/>
      <c r="O731" s="64"/>
      <c r="P731" s="64"/>
      <c r="Q731" s="64"/>
      <c r="R731" s="64"/>
      <c r="S731" s="64"/>
      <c r="T731" s="64"/>
      <c r="U731" s="64"/>
      <c r="V731" s="65"/>
      <c r="W731" s="66"/>
      <c r="X731" s="85"/>
      <c r="Y731" s="85"/>
      <c r="Z731" s="85"/>
      <c r="AA731" s="85"/>
      <c r="AB731" s="85"/>
      <c r="AC731" s="85"/>
      <c r="AD731" s="85"/>
      <c r="AE731" s="85"/>
      <c r="AF731" s="85"/>
      <c r="AG731" s="85"/>
      <c r="AH731" s="85"/>
      <c r="AI731" s="85"/>
      <c r="AJ731" s="53"/>
    </row>
    <row r="732" spans="2:36" ht="15" x14ac:dyDescent="0.25">
      <c r="B732" s="62"/>
      <c r="C732" s="62"/>
      <c r="D732" s="62"/>
      <c r="E732" s="63"/>
      <c r="F732" s="64"/>
      <c r="G732" s="64"/>
      <c r="H732" s="64"/>
      <c r="I732" s="64"/>
      <c r="J732" s="64"/>
      <c r="K732" s="64"/>
      <c r="L732" s="64"/>
      <c r="M732" s="64"/>
      <c r="N732" s="64"/>
      <c r="O732" s="64"/>
      <c r="P732" s="64"/>
      <c r="Q732" s="64"/>
      <c r="R732" s="64"/>
      <c r="S732" s="64"/>
      <c r="T732" s="64"/>
      <c r="U732" s="64"/>
      <c r="V732" s="65"/>
      <c r="W732" s="66"/>
      <c r="X732" s="85"/>
      <c r="Y732" s="85"/>
      <c r="Z732" s="85"/>
      <c r="AA732" s="85"/>
      <c r="AB732" s="85"/>
      <c r="AC732" s="85"/>
      <c r="AD732" s="85"/>
      <c r="AE732" s="85"/>
      <c r="AF732" s="85"/>
      <c r="AG732" s="85"/>
      <c r="AH732" s="85"/>
      <c r="AI732" s="85"/>
      <c r="AJ732" s="53"/>
    </row>
    <row r="733" spans="2:36" ht="15" x14ac:dyDescent="0.25">
      <c r="B733" s="62"/>
      <c r="C733" s="62"/>
      <c r="D733" s="62"/>
      <c r="E733" s="63"/>
      <c r="F733" s="64"/>
      <c r="G733" s="64"/>
      <c r="H733" s="64"/>
      <c r="I733" s="64"/>
      <c r="J733" s="64"/>
      <c r="K733" s="64"/>
      <c r="L733" s="64"/>
      <c r="M733" s="64"/>
      <c r="N733" s="64"/>
      <c r="O733" s="64"/>
      <c r="P733" s="64"/>
      <c r="Q733" s="64"/>
      <c r="R733" s="64"/>
      <c r="S733" s="64"/>
      <c r="T733" s="64"/>
      <c r="U733" s="64"/>
      <c r="V733" s="65"/>
      <c r="W733" s="66"/>
      <c r="X733" s="85"/>
      <c r="Y733" s="85"/>
      <c r="Z733" s="85"/>
      <c r="AA733" s="85"/>
      <c r="AB733" s="85"/>
      <c r="AC733" s="85"/>
      <c r="AD733" s="85"/>
      <c r="AE733" s="85"/>
      <c r="AF733" s="85"/>
      <c r="AG733" s="85"/>
      <c r="AH733" s="85"/>
      <c r="AI733" s="85"/>
      <c r="AJ733" s="53"/>
    </row>
    <row r="734" spans="2:36" ht="15" x14ac:dyDescent="0.25">
      <c r="B734" s="62"/>
      <c r="C734" s="62"/>
      <c r="D734" s="62"/>
      <c r="E734" s="63"/>
      <c r="F734" s="64"/>
      <c r="G734" s="64"/>
      <c r="H734" s="64"/>
      <c r="I734" s="64"/>
      <c r="J734" s="64"/>
      <c r="K734" s="64"/>
      <c r="L734" s="64"/>
      <c r="M734" s="64"/>
      <c r="N734" s="64"/>
      <c r="O734" s="64"/>
      <c r="P734" s="64"/>
      <c r="Q734" s="64"/>
      <c r="R734" s="64"/>
      <c r="S734" s="64"/>
      <c r="T734" s="64"/>
      <c r="U734" s="64"/>
      <c r="V734" s="65"/>
      <c r="W734" s="66"/>
      <c r="X734" s="85"/>
      <c r="Y734" s="85"/>
      <c r="Z734" s="85"/>
      <c r="AA734" s="85"/>
      <c r="AB734" s="85"/>
      <c r="AC734" s="85"/>
      <c r="AD734" s="85"/>
      <c r="AE734" s="85"/>
      <c r="AF734" s="85"/>
      <c r="AG734" s="85"/>
      <c r="AH734" s="85"/>
      <c r="AI734" s="85"/>
      <c r="AJ734" s="53"/>
    </row>
    <row r="735" spans="2:36" ht="15" x14ac:dyDescent="0.25">
      <c r="B735" s="62"/>
      <c r="C735" s="62"/>
      <c r="D735" s="62"/>
      <c r="E735" s="63"/>
      <c r="F735" s="64"/>
      <c r="G735" s="64"/>
      <c r="H735" s="64"/>
      <c r="I735" s="64"/>
      <c r="J735" s="64"/>
      <c r="K735" s="64"/>
      <c r="L735" s="64"/>
      <c r="M735" s="64"/>
      <c r="N735" s="64"/>
      <c r="O735" s="64"/>
      <c r="P735" s="64"/>
      <c r="Q735" s="64"/>
      <c r="R735" s="64"/>
      <c r="S735" s="64"/>
      <c r="T735" s="64"/>
      <c r="U735" s="64"/>
      <c r="V735" s="65"/>
      <c r="W735" s="66"/>
      <c r="X735" s="85"/>
      <c r="Y735" s="85"/>
      <c r="Z735" s="85"/>
      <c r="AA735" s="85"/>
      <c r="AB735" s="85"/>
      <c r="AC735" s="85"/>
      <c r="AD735" s="85"/>
      <c r="AE735" s="85"/>
      <c r="AF735" s="85"/>
      <c r="AG735" s="85"/>
      <c r="AH735" s="85"/>
      <c r="AI735" s="85"/>
      <c r="AJ735" s="53"/>
    </row>
    <row r="736" spans="2:36" ht="15" x14ac:dyDescent="0.25">
      <c r="B736" s="62"/>
      <c r="C736" s="62"/>
      <c r="D736" s="62"/>
      <c r="E736" s="63"/>
      <c r="F736" s="64"/>
      <c r="G736" s="64"/>
      <c r="H736" s="64"/>
      <c r="I736" s="64"/>
      <c r="J736" s="64"/>
      <c r="K736" s="64"/>
      <c r="L736" s="64"/>
      <c r="M736" s="64"/>
      <c r="N736" s="64"/>
      <c r="O736" s="64"/>
      <c r="P736" s="64"/>
      <c r="Q736" s="64"/>
      <c r="R736" s="64"/>
      <c r="S736" s="64"/>
      <c r="T736" s="64"/>
      <c r="U736" s="64"/>
      <c r="V736" s="65"/>
      <c r="W736" s="66"/>
      <c r="X736" s="85"/>
      <c r="Y736" s="85"/>
      <c r="Z736" s="85"/>
      <c r="AA736" s="85"/>
      <c r="AB736" s="85"/>
      <c r="AC736" s="85"/>
      <c r="AD736" s="85"/>
      <c r="AE736" s="85"/>
      <c r="AF736" s="85"/>
      <c r="AG736" s="85"/>
      <c r="AH736" s="85"/>
      <c r="AI736" s="85"/>
      <c r="AJ736" s="53"/>
    </row>
    <row r="737" spans="2:36" ht="15" x14ac:dyDescent="0.25">
      <c r="B737" s="62"/>
      <c r="C737" s="62"/>
      <c r="D737" s="62"/>
      <c r="E737" s="63"/>
      <c r="F737" s="64"/>
      <c r="G737" s="64"/>
      <c r="H737" s="64"/>
      <c r="I737" s="64"/>
      <c r="J737" s="64"/>
      <c r="K737" s="64"/>
      <c r="L737" s="64"/>
      <c r="M737" s="64"/>
      <c r="N737" s="64"/>
      <c r="O737" s="64"/>
      <c r="P737" s="64"/>
      <c r="Q737" s="64"/>
      <c r="R737" s="64"/>
      <c r="S737" s="64"/>
      <c r="T737" s="64"/>
      <c r="U737" s="64"/>
      <c r="V737" s="65"/>
      <c r="W737" s="66"/>
      <c r="X737" s="85"/>
      <c r="Y737" s="85"/>
      <c r="Z737" s="85"/>
      <c r="AA737" s="85"/>
      <c r="AB737" s="85"/>
      <c r="AC737" s="85"/>
      <c r="AD737" s="85"/>
      <c r="AE737" s="85"/>
      <c r="AF737" s="85"/>
      <c r="AG737" s="85"/>
      <c r="AH737" s="85"/>
      <c r="AI737" s="85"/>
      <c r="AJ737" s="53"/>
    </row>
    <row r="738" spans="2:36" ht="15" x14ac:dyDescent="0.25">
      <c r="B738" s="62"/>
      <c r="C738" s="62"/>
      <c r="D738" s="62"/>
      <c r="E738" s="63"/>
      <c r="F738" s="64"/>
      <c r="G738" s="64"/>
      <c r="H738" s="64"/>
      <c r="I738" s="64"/>
      <c r="J738" s="64"/>
      <c r="K738" s="64"/>
      <c r="L738" s="64"/>
      <c r="M738" s="64"/>
      <c r="N738" s="64"/>
      <c r="O738" s="64"/>
      <c r="P738" s="64"/>
      <c r="Q738" s="64"/>
      <c r="R738" s="64"/>
      <c r="S738" s="64"/>
      <c r="T738" s="64"/>
      <c r="U738" s="64"/>
      <c r="V738" s="65"/>
      <c r="W738" s="66"/>
      <c r="X738" s="85"/>
      <c r="Y738" s="85"/>
      <c r="Z738" s="85"/>
      <c r="AA738" s="85"/>
      <c r="AB738" s="85"/>
      <c r="AC738" s="85"/>
      <c r="AD738" s="85"/>
      <c r="AE738" s="85"/>
      <c r="AF738" s="85"/>
      <c r="AG738" s="85"/>
      <c r="AH738" s="85"/>
      <c r="AI738" s="85"/>
      <c r="AJ738" s="53"/>
    </row>
    <row r="739" spans="2:36" ht="15" x14ac:dyDescent="0.25">
      <c r="B739" s="62"/>
      <c r="C739" s="62"/>
      <c r="D739" s="62"/>
      <c r="E739" s="63"/>
      <c r="F739" s="64"/>
      <c r="G739" s="64"/>
      <c r="H739" s="64"/>
      <c r="I739" s="64"/>
      <c r="J739" s="64"/>
      <c r="K739" s="64"/>
      <c r="L739" s="64"/>
      <c r="M739" s="64"/>
      <c r="N739" s="64"/>
      <c r="O739" s="64"/>
      <c r="P739" s="64"/>
      <c r="Q739" s="64"/>
      <c r="R739" s="64"/>
      <c r="S739" s="64"/>
      <c r="T739" s="64"/>
      <c r="U739" s="64"/>
      <c r="V739" s="65"/>
      <c r="W739" s="66"/>
      <c r="X739" s="85"/>
      <c r="Y739" s="85"/>
      <c r="Z739" s="85"/>
      <c r="AA739" s="85"/>
      <c r="AB739" s="85"/>
      <c r="AC739" s="85"/>
      <c r="AD739" s="85"/>
      <c r="AE739" s="85"/>
      <c r="AF739" s="85"/>
      <c r="AG739" s="85"/>
      <c r="AH739" s="85"/>
      <c r="AI739" s="85"/>
      <c r="AJ739" s="53"/>
    </row>
    <row r="740" spans="2:36" ht="15" x14ac:dyDescent="0.25">
      <c r="B740" s="62"/>
      <c r="C740" s="62"/>
      <c r="D740" s="62"/>
      <c r="E740" s="63"/>
      <c r="F740" s="64"/>
      <c r="G740" s="64"/>
      <c r="H740" s="64"/>
      <c r="I740" s="64"/>
      <c r="J740" s="64"/>
      <c r="K740" s="64"/>
      <c r="L740" s="64"/>
      <c r="M740" s="64"/>
      <c r="N740" s="64"/>
      <c r="O740" s="64"/>
      <c r="P740" s="64"/>
      <c r="Q740" s="64"/>
      <c r="R740" s="64"/>
      <c r="S740" s="64"/>
      <c r="T740" s="64"/>
      <c r="U740" s="64"/>
      <c r="V740" s="65"/>
      <c r="W740" s="66"/>
      <c r="X740" s="85"/>
      <c r="Y740" s="85"/>
      <c r="Z740" s="85"/>
      <c r="AA740" s="85"/>
      <c r="AB740" s="85"/>
      <c r="AC740" s="85"/>
      <c r="AD740" s="85"/>
      <c r="AE740" s="85"/>
      <c r="AF740" s="85"/>
      <c r="AG740" s="85"/>
      <c r="AH740" s="85"/>
      <c r="AI740" s="85"/>
      <c r="AJ740" s="53"/>
    </row>
    <row r="741" spans="2:36" ht="15" x14ac:dyDescent="0.25">
      <c r="B741" s="62"/>
      <c r="C741" s="62"/>
      <c r="D741" s="62"/>
      <c r="E741" s="63"/>
      <c r="F741" s="64"/>
      <c r="G741" s="64"/>
      <c r="H741" s="64"/>
      <c r="I741" s="64"/>
      <c r="J741" s="64"/>
      <c r="K741" s="64"/>
      <c r="L741" s="64"/>
      <c r="M741" s="64"/>
      <c r="N741" s="64"/>
      <c r="O741" s="64"/>
      <c r="P741" s="64"/>
      <c r="Q741" s="64"/>
      <c r="R741" s="64"/>
      <c r="S741" s="64"/>
      <c r="T741" s="64"/>
      <c r="U741" s="64"/>
      <c r="V741" s="65"/>
      <c r="W741" s="66"/>
      <c r="X741" s="85"/>
      <c r="Y741" s="85"/>
      <c r="Z741" s="85"/>
      <c r="AA741" s="85"/>
      <c r="AB741" s="85"/>
      <c r="AC741" s="85"/>
      <c r="AD741" s="85"/>
      <c r="AE741" s="85"/>
      <c r="AF741" s="85"/>
      <c r="AG741" s="85"/>
      <c r="AH741" s="85"/>
      <c r="AI741" s="85"/>
      <c r="AJ741" s="53"/>
    </row>
    <row r="742" spans="2:36" ht="15" x14ac:dyDescent="0.25">
      <c r="B742" s="62"/>
      <c r="C742" s="62"/>
      <c r="D742" s="62"/>
      <c r="E742" s="63"/>
      <c r="F742" s="64"/>
      <c r="G742" s="64"/>
      <c r="H742" s="64"/>
      <c r="I742" s="64"/>
      <c r="J742" s="64"/>
      <c r="K742" s="64"/>
      <c r="L742" s="64"/>
      <c r="M742" s="64"/>
      <c r="N742" s="64"/>
      <c r="O742" s="64"/>
      <c r="P742" s="64"/>
      <c r="Q742" s="64"/>
      <c r="R742" s="64"/>
      <c r="S742" s="64"/>
      <c r="T742" s="64"/>
      <c r="U742" s="64"/>
      <c r="V742" s="65"/>
      <c r="W742" s="66"/>
      <c r="X742" s="85"/>
      <c r="Y742" s="85"/>
      <c r="Z742" s="85"/>
      <c r="AA742" s="85"/>
      <c r="AB742" s="85"/>
      <c r="AC742" s="85"/>
      <c r="AD742" s="85"/>
      <c r="AE742" s="85"/>
      <c r="AF742" s="85"/>
      <c r="AG742" s="85"/>
      <c r="AH742" s="85"/>
      <c r="AI742" s="85"/>
      <c r="AJ742" s="53"/>
    </row>
    <row r="743" spans="2:36" ht="15" x14ac:dyDescent="0.25">
      <c r="B743" s="62"/>
      <c r="C743" s="62"/>
      <c r="D743" s="62"/>
      <c r="E743" s="63"/>
      <c r="F743" s="64"/>
      <c r="G743" s="64"/>
      <c r="H743" s="64"/>
      <c r="I743" s="64"/>
      <c r="J743" s="64"/>
      <c r="K743" s="64"/>
      <c r="L743" s="64"/>
      <c r="M743" s="64"/>
      <c r="N743" s="64"/>
      <c r="O743" s="64"/>
      <c r="P743" s="64"/>
      <c r="Q743" s="64"/>
      <c r="R743" s="64"/>
      <c r="S743" s="64"/>
      <c r="T743" s="64"/>
      <c r="U743" s="64"/>
      <c r="V743" s="65"/>
      <c r="W743" s="66"/>
      <c r="X743" s="85"/>
      <c r="Y743" s="85"/>
      <c r="Z743" s="85"/>
      <c r="AA743" s="85"/>
      <c r="AB743" s="85"/>
      <c r="AC743" s="85"/>
      <c r="AD743" s="85"/>
      <c r="AE743" s="85"/>
      <c r="AF743" s="85"/>
      <c r="AG743" s="85"/>
      <c r="AH743" s="85"/>
      <c r="AI743" s="85"/>
      <c r="AJ743" s="53"/>
    </row>
    <row r="744" spans="2:36" ht="15" x14ac:dyDescent="0.25">
      <c r="B744" s="62"/>
      <c r="C744" s="62"/>
      <c r="D744" s="62"/>
      <c r="E744" s="63"/>
      <c r="F744" s="64"/>
      <c r="G744" s="64"/>
      <c r="H744" s="64"/>
      <c r="I744" s="64"/>
      <c r="J744" s="64"/>
      <c r="K744" s="64"/>
      <c r="L744" s="64"/>
      <c r="M744" s="64"/>
      <c r="N744" s="64"/>
      <c r="O744" s="64"/>
      <c r="P744" s="64"/>
      <c r="Q744" s="64"/>
      <c r="R744" s="64"/>
      <c r="S744" s="64"/>
      <c r="T744" s="64"/>
      <c r="U744" s="64"/>
      <c r="V744" s="65"/>
      <c r="W744" s="66"/>
      <c r="X744" s="85"/>
      <c r="Y744" s="85"/>
      <c r="Z744" s="85"/>
      <c r="AA744" s="85"/>
      <c r="AB744" s="85"/>
      <c r="AC744" s="85"/>
      <c r="AD744" s="85"/>
      <c r="AE744" s="85"/>
      <c r="AF744" s="85"/>
      <c r="AG744" s="85"/>
      <c r="AH744" s="85"/>
      <c r="AI744" s="85"/>
      <c r="AJ744" s="53"/>
    </row>
    <row r="745" spans="2:36" ht="15" x14ac:dyDescent="0.25">
      <c r="B745" s="62"/>
      <c r="C745" s="62"/>
      <c r="D745" s="62"/>
      <c r="E745" s="63"/>
      <c r="F745" s="64"/>
      <c r="G745" s="64"/>
      <c r="H745" s="64"/>
      <c r="I745" s="64"/>
      <c r="J745" s="64"/>
      <c r="K745" s="64"/>
      <c r="L745" s="64"/>
      <c r="M745" s="64"/>
      <c r="N745" s="64"/>
      <c r="O745" s="64"/>
      <c r="P745" s="64"/>
      <c r="Q745" s="64"/>
      <c r="R745" s="64"/>
      <c r="S745" s="64"/>
      <c r="T745" s="64"/>
      <c r="U745" s="64"/>
      <c r="V745" s="65"/>
      <c r="W745" s="66"/>
      <c r="X745" s="85"/>
      <c r="Y745" s="85"/>
      <c r="Z745" s="85"/>
      <c r="AA745" s="85"/>
      <c r="AB745" s="85"/>
      <c r="AC745" s="85"/>
      <c r="AD745" s="85"/>
      <c r="AE745" s="85"/>
      <c r="AF745" s="85"/>
      <c r="AG745" s="85"/>
      <c r="AH745" s="85"/>
      <c r="AI745" s="85"/>
      <c r="AJ745" s="53"/>
    </row>
    <row r="746" spans="2:36" ht="15" x14ac:dyDescent="0.25">
      <c r="B746" s="62"/>
      <c r="C746" s="62"/>
      <c r="D746" s="62"/>
      <c r="E746" s="63"/>
      <c r="F746" s="64"/>
      <c r="G746" s="64"/>
      <c r="H746" s="64"/>
      <c r="I746" s="64"/>
      <c r="J746" s="64"/>
      <c r="K746" s="64"/>
      <c r="L746" s="64"/>
      <c r="M746" s="64"/>
      <c r="N746" s="64"/>
      <c r="O746" s="64"/>
      <c r="P746" s="64"/>
      <c r="Q746" s="64"/>
      <c r="R746" s="64"/>
      <c r="S746" s="64"/>
      <c r="T746" s="64"/>
      <c r="U746" s="64"/>
      <c r="V746" s="65"/>
      <c r="W746" s="66"/>
      <c r="X746" s="85"/>
      <c r="Y746" s="85"/>
      <c r="Z746" s="85"/>
      <c r="AA746" s="85"/>
      <c r="AB746" s="85"/>
      <c r="AC746" s="85"/>
      <c r="AD746" s="85"/>
      <c r="AE746" s="85"/>
      <c r="AF746" s="85"/>
      <c r="AG746" s="85"/>
      <c r="AH746" s="85"/>
      <c r="AI746" s="85"/>
      <c r="AJ746" s="53"/>
    </row>
    <row r="747" spans="2:36" ht="15" x14ac:dyDescent="0.25">
      <c r="B747" s="62"/>
      <c r="C747" s="62"/>
      <c r="D747" s="62"/>
      <c r="E747" s="63"/>
      <c r="F747" s="64"/>
      <c r="G747" s="64"/>
      <c r="H747" s="64"/>
      <c r="I747" s="64"/>
      <c r="J747" s="64"/>
      <c r="K747" s="64"/>
      <c r="L747" s="64"/>
      <c r="M747" s="64"/>
      <c r="N747" s="64"/>
      <c r="O747" s="64"/>
      <c r="P747" s="64"/>
      <c r="Q747" s="64"/>
      <c r="R747" s="64"/>
      <c r="S747" s="64"/>
      <c r="T747" s="64"/>
      <c r="U747" s="64"/>
      <c r="V747" s="65"/>
      <c r="W747" s="66"/>
      <c r="X747" s="85"/>
      <c r="Y747" s="85"/>
      <c r="Z747" s="85"/>
      <c r="AA747" s="85"/>
      <c r="AB747" s="85"/>
      <c r="AC747" s="85"/>
      <c r="AD747" s="85"/>
      <c r="AE747" s="85"/>
      <c r="AF747" s="85"/>
      <c r="AG747" s="85"/>
      <c r="AH747" s="85"/>
      <c r="AI747" s="85"/>
      <c r="AJ747" s="53"/>
    </row>
    <row r="748" spans="2:36" ht="15" x14ac:dyDescent="0.25">
      <c r="B748" s="62"/>
      <c r="C748" s="62"/>
      <c r="D748" s="62"/>
      <c r="E748" s="63"/>
      <c r="F748" s="64"/>
      <c r="G748" s="64"/>
      <c r="H748" s="64"/>
      <c r="I748" s="64"/>
      <c r="J748" s="64"/>
      <c r="K748" s="64"/>
      <c r="L748" s="64"/>
      <c r="M748" s="64"/>
      <c r="N748" s="64"/>
      <c r="O748" s="64"/>
      <c r="P748" s="64"/>
      <c r="Q748" s="64"/>
      <c r="R748" s="64"/>
      <c r="S748" s="64"/>
      <c r="T748" s="64"/>
      <c r="U748" s="64"/>
      <c r="V748" s="65"/>
      <c r="W748" s="66"/>
      <c r="X748" s="85"/>
      <c r="Y748" s="85"/>
      <c r="Z748" s="85"/>
      <c r="AA748" s="85"/>
      <c r="AB748" s="85"/>
      <c r="AC748" s="85"/>
      <c r="AD748" s="85"/>
      <c r="AE748" s="85"/>
      <c r="AF748" s="85"/>
      <c r="AG748" s="85"/>
      <c r="AH748" s="85"/>
      <c r="AI748" s="85"/>
      <c r="AJ748" s="53"/>
    </row>
    <row r="749" spans="2:36" ht="15" x14ac:dyDescent="0.25">
      <c r="B749" s="62"/>
      <c r="C749" s="62"/>
      <c r="D749" s="62"/>
      <c r="E749" s="63"/>
      <c r="F749" s="64"/>
      <c r="G749" s="64"/>
      <c r="H749" s="64"/>
      <c r="I749" s="64"/>
      <c r="J749" s="64"/>
      <c r="K749" s="64"/>
      <c r="L749" s="64"/>
      <c r="M749" s="64"/>
      <c r="N749" s="64"/>
      <c r="O749" s="64"/>
      <c r="P749" s="64"/>
      <c r="Q749" s="64"/>
      <c r="R749" s="64"/>
      <c r="S749" s="64"/>
      <c r="T749" s="64"/>
      <c r="U749" s="64"/>
      <c r="V749" s="65"/>
      <c r="W749" s="66"/>
      <c r="X749" s="85"/>
      <c r="Y749" s="85"/>
      <c r="Z749" s="85"/>
      <c r="AA749" s="85"/>
      <c r="AB749" s="85"/>
      <c r="AC749" s="85"/>
      <c r="AD749" s="85"/>
      <c r="AE749" s="85"/>
      <c r="AF749" s="85"/>
      <c r="AG749" s="85"/>
      <c r="AH749" s="85"/>
      <c r="AI749" s="85"/>
      <c r="AJ749" s="53"/>
    </row>
    <row r="750" spans="2:36" ht="15" x14ac:dyDescent="0.25">
      <c r="B750" s="62"/>
      <c r="C750" s="62"/>
      <c r="D750" s="62"/>
      <c r="E750" s="63"/>
      <c r="F750" s="64"/>
      <c r="G750" s="64"/>
      <c r="H750" s="64"/>
      <c r="I750" s="64"/>
      <c r="J750" s="64"/>
      <c r="K750" s="64"/>
      <c r="L750" s="64"/>
      <c r="M750" s="64"/>
      <c r="N750" s="64"/>
      <c r="O750" s="64"/>
      <c r="P750" s="64"/>
      <c r="Q750" s="64"/>
      <c r="R750" s="64"/>
      <c r="S750" s="64"/>
      <c r="T750" s="64"/>
      <c r="U750" s="64"/>
      <c r="V750" s="65"/>
      <c r="W750" s="66"/>
      <c r="X750" s="85"/>
      <c r="Y750" s="85"/>
      <c r="Z750" s="85"/>
      <c r="AA750" s="85"/>
      <c r="AB750" s="85"/>
      <c r="AC750" s="85"/>
      <c r="AD750" s="85"/>
      <c r="AE750" s="85"/>
      <c r="AF750" s="85"/>
      <c r="AG750" s="85"/>
      <c r="AH750" s="85"/>
      <c r="AI750" s="85"/>
      <c r="AJ750" s="53"/>
    </row>
    <row r="751" spans="2:36" ht="15" x14ac:dyDescent="0.25">
      <c r="B751" s="62"/>
      <c r="C751" s="62"/>
      <c r="D751" s="62"/>
      <c r="E751" s="63"/>
      <c r="F751" s="64"/>
      <c r="G751" s="64"/>
      <c r="H751" s="64"/>
      <c r="I751" s="64"/>
      <c r="J751" s="64"/>
      <c r="K751" s="64"/>
      <c r="L751" s="64"/>
      <c r="M751" s="64"/>
      <c r="N751" s="64"/>
      <c r="O751" s="64"/>
      <c r="P751" s="64"/>
      <c r="Q751" s="64"/>
      <c r="R751" s="64"/>
      <c r="S751" s="64"/>
      <c r="T751" s="64"/>
      <c r="U751" s="64"/>
      <c r="V751" s="65"/>
      <c r="W751" s="66"/>
      <c r="X751" s="85"/>
      <c r="Y751" s="85"/>
      <c r="Z751" s="85"/>
      <c r="AA751" s="85"/>
      <c r="AB751" s="85"/>
      <c r="AC751" s="85"/>
      <c r="AD751" s="85"/>
      <c r="AE751" s="85"/>
      <c r="AF751" s="85"/>
      <c r="AG751" s="85"/>
      <c r="AH751" s="85"/>
      <c r="AI751" s="85"/>
      <c r="AJ751" s="53"/>
    </row>
    <row r="752" spans="2:36" ht="15" x14ac:dyDescent="0.25">
      <c r="B752" s="62"/>
      <c r="C752" s="62"/>
      <c r="D752" s="62"/>
      <c r="E752" s="63"/>
      <c r="F752" s="64"/>
      <c r="G752" s="64"/>
      <c r="H752" s="64"/>
      <c r="I752" s="64"/>
      <c r="J752" s="64"/>
      <c r="K752" s="64"/>
      <c r="L752" s="64"/>
      <c r="M752" s="64"/>
      <c r="N752" s="64"/>
      <c r="O752" s="64"/>
      <c r="P752" s="64"/>
      <c r="Q752" s="64"/>
      <c r="R752" s="64"/>
      <c r="S752" s="64"/>
      <c r="T752" s="64"/>
      <c r="U752" s="64"/>
      <c r="V752" s="65"/>
      <c r="W752" s="66"/>
      <c r="X752" s="85"/>
      <c r="Y752" s="85"/>
      <c r="Z752" s="85"/>
      <c r="AA752" s="85"/>
      <c r="AB752" s="85"/>
      <c r="AC752" s="85"/>
      <c r="AD752" s="85"/>
      <c r="AE752" s="85"/>
      <c r="AF752" s="85"/>
      <c r="AG752" s="85"/>
      <c r="AH752" s="85"/>
      <c r="AI752" s="85"/>
      <c r="AJ752" s="53"/>
    </row>
    <row r="753" spans="2:36" ht="15" x14ac:dyDescent="0.25">
      <c r="B753" s="62"/>
      <c r="C753" s="62"/>
      <c r="D753" s="62"/>
      <c r="E753" s="63"/>
      <c r="F753" s="64"/>
      <c r="G753" s="64"/>
      <c r="H753" s="64"/>
      <c r="I753" s="64"/>
      <c r="J753" s="64"/>
      <c r="K753" s="64"/>
      <c r="L753" s="64"/>
      <c r="M753" s="64"/>
      <c r="N753" s="64"/>
      <c r="O753" s="64"/>
      <c r="P753" s="64"/>
      <c r="Q753" s="64"/>
      <c r="R753" s="64"/>
      <c r="S753" s="64"/>
      <c r="T753" s="64"/>
      <c r="U753" s="64"/>
      <c r="V753" s="65"/>
      <c r="W753" s="66"/>
      <c r="X753" s="85"/>
      <c r="Y753" s="85"/>
      <c r="Z753" s="85"/>
      <c r="AA753" s="85"/>
      <c r="AB753" s="85"/>
      <c r="AC753" s="85"/>
      <c r="AD753" s="85"/>
      <c r="AE753" s="85"/>
      <c r="AF753" s="85"/>
      <c r="AG753" s="85"/>
      <c r="AH753" s="85"/>
      <c r="AI753" s="85"/>
      <c r="AJ753" s="53"/>
    </row>
    <row r="754" spans="2:36" ht="15" x14ac:dyDescent="0.25">
      <c r="B754" s="62"/>
      <c r="C754" s="62"/>
      <c r="D754" s="62"/>
      <c r="E754" s="63"/>
      <c r="F754" s="64"/>
      <c r="G754" s="64"/>
      <c r="H754" s="64"/>
      <c r="I754" s="64"/>
      <c r="J754" s="64"/>
      <c r="K754" s="64"/>
      <c r="L754" s="64"/>
      <c r="M754" s="64"/>
      <c r="N754" s="64"/>
      <c r="O754" s="64"/>
      <c r="P754" s="64"/>
      <c r="Q754" s="64"/>
      <c r="R754" s="64"/>
      <c r="S754" s="64"/>
      <c r="T754" s="64"/>
      <c r="U754" s="64"/>
      <c r="V754" s="65"/>
      <c r="W754" s="66"/>
      <c r="X754" s="85"/>
      <c r="Y754" s="85"/>
      <c r="Z754" s="85"/>
      <c r="AA754" s="85"/>
      <c r="AB754" s="85"/>
      <c r="AC754" s="85"/>
      <c r="AD754" s="85"/>
      <c r="AE754" s="85"/>
      <c r="AF754" s="85"/>
      <c r="AG754" s="85"/>
      <c r="AH754" s="85"/>
      <c r="AI754" s="85"/>
      <c r="AJ754" s="53"/>
    </row>
    <row r="755" spans="2:36" ht="15" x14ac:dyDescent="0.25">
      <c r="B755" s="62"/>
      <c r="C755" s="62"/>
      <c r="D755" s="62"/>
      <c r="E755" s="63"/>
      <c r="F755" s="64"/>
      <c r="G755" s="64"/>
      <c r="H755" s="64"/>
      <c r="I755" s="64"/>
      <c r="J755" s="64"/>
      <c r="K755" s="64"/>
      <c r="L755" s="64"/>
      <c r="M755" s="64"/>
      <c r="N755" s="64"/>
      <c r="O755" s="64"/>
      <c r="P755" s="64"/>
      <c r="Q755" s="64"/>
      <c r="R755" s="64"/>
      <c r="S755" s="64"/>
      <c r="T755" s="64"/>
      <c r="U755" s="64"/>
      <c r="V755" s="65"/>
      <c r="W755" s="66"/>
      <c r="X755" s="85"/>
      <c r="Y755" s="85"/>
      <c r="Z755" s="85"/>
      <c r="AA755" s="85"/>
      <c r="AB755" s="85"/>
      <c r="AC755" s="85"/>
      <c r="AD755" s="85"/>
      <c r="AE755" s="85"/>
      <c r="AF755" s="85"/>
      <c r="AG755" s="85"/>
      <c r="AH755" s="85"/>
      <c r="AI755" s="85"/>
      <c r="AJ755" s="53"/>
    </row>
    <row r="756" spans="2:36" ht="15" x14ac:dyDescent="0.25">
      <c r="B756" s="62"/>
      <c r="C756" s="62"/>
      <c r="D756" s="62"/>
      <c r="E756" s="63"/>
      <c r="F756" s="64"/>
      <c r="G756" s="64"/>
      <c r="H756" s="64"/>
      <c r="I756" s="64"/>
      <c r="J756" s="64"/>
      <c r="K756" s="64"/>
      <c r="L756" s="64"/>
      <c r="M756" s="64"/>
      <c r="N756" s="64"/>
      <c r="O756" s="64"/>
      <c r="P756" s="64"/>
      <c r="Q756" s="64"/>
      <c r="R756" s="64"/>
      <c r="S756" s="64"/>
      <c r="T756" s="64"/>
      <c r="U756" s="64"/>
      <c r="V756" s="65"/>
      <c r="W756" s="66"/>
      <c r="X756" s="85"/>
      <c r="Y756" s="85"/>
      <c r="Z756" s="85"/>
      <c r="AA756" s="85"/>
      <c r="AB756" s="85"/>
      <c r="AC756" s="85"/>
      <c r="AD756" s="85"/>
      <c r="AE756" s="85"/>
      <c r="AF756" s="85"/>
      <c r="AG756" s="85"/>
      <c r="AH756" s="85"/>
      <c r="AI756" s="85"/>
      <c r="AJ756" s="53"/>
    </row>
    <row r="757" spans="2:36" ht="15" x14ac:dyDescent="0.25">
      <c r="B757" s="62"/>
      <c r="C757" s="62"/>
      <c r="D757" s="62"/>
      <c r="E757" s="63"/>
      <c r="F757" s="64"/>
      <c r="G757" s="64"/>
      <c r="H757" s="64"/>
      <c r="I757" s="64"/>
      <c r="J757" s="64"/>
      <c r="K757" s="64"/>
      <c r="L757" s="64"/>
      <c r="M757" s="64"/>
      <c r="N757" s="64"/>
      <c r="O757" s="64"/>
      <c r="P757" s="64"/>
      <c r="Q757" s="64"/>
      <c r="R757" s="64"/>
      <c r="S757" s="64"/>
      <c r="T757" s="64"/>
      <c r="U757" s="64"/>
      <c r="V757" s="65"/>
      <c r="W757" s="66"/>
      <c r="X757" s="85"/>
      <c r="Y757" s="85"/>
      <c r="Z757" s="85"/>
      <c r="AA757" s="85"/>
      <c r="AB757" s="85"/>
      <c r="AC757" s="85"/>
      <c r="AD757" s="85"/>
      <c r="AE757" s="85"/>
      <c r="AF757" s="85"/>
      <c r="AG757" s="85"/>
      <c r="AH757" s="85"/>
      <c r="AI757" s="85"/>
      <c r="AJ757" s="53"/>
    </row>
    <row r="758" spans="2:36" ht="15" x14ac:dyDescent="0.25">
      <c r="B758" s="62"/>
      <c r="C758" s="62"/>
      <c r="D758" s="62"/>
      <c r="E758" s="63"/>
      <c r="F758" s="64"/>
      <c r="G758" s="64"/>
      <c r="H758" s="64"/>
      <c r="I758" s="64"/>
      <c r="J758" s="64"/>
      <c r="K758" s="64"/>
      <c r="L758" s="64"/>
      <c r="M758" s="64"/>
      <c r="N758" s="64"/>
      <c r="O758" s="64"/>
      <c r="P758" s="64"/>
      <c r="Q758" s="64"/>
      <c r="R758" s="64"/>
      <c r="S758" s="64"/>
      <c r="T758" s="64"/>
      <c r="U758" s="64"/>
      <c r="V758" s="65"/>
      <c r="W758" s="66"/>
      <c r="X758" s="85"/>
      <c r="Y758" s="85"/>
      <c r="Z758" s="85"/>
      <c r="AA758" s="85"/>
      <c r="AB758" s="85"/>
      <c r="AC758" s="85"/>
      <c r="AD758" s="85"/>
      <c r="AE758" s="85"/>
      <c r="AF758" s="85"/>
      <c r="AG758" s="85"/>
      <c r="AH758" s="85"/>
      <c r="AI758" s="85"/>
      <c r="AJ758" s="53"/>
    </row>
    <row r="759" spans="2:36" ht="15" x14ac:dyDescent="0.25">
      <c r="B759" s="62"/>
      <c r="C759" s="62"/>
      <c r="D759" s="62"/>
      <c r="E759" s="63"/>
      <c r="F759" s="64"/>
      <c r="G759" s="64"/>
      <c r="H759" s="64"/>
      <c r="I759" s="64"/>
      <c r="J759" s="64"/>
      <c r="K759" s="64"/>
      <c r="L759" s="64"/>
      <c r="M759" s="64"/>
      <c r="N759" s="64"/>
      <c r="O759" s="64"/>
      <c r="P759" s="64"/>
      <c r="Q759" s="64"/>
      <c r="R759" s="64"/>
      <c r="S759" s="64"/>
      <c r="T759" s="64"/>
      <c r="U759" s="64"/>
      <c r="V759" s="65"/>
      <c r="W759" s="66"/>
      <c r="X759" s="85"/>
      <c r="Y759" s="85"/>
      <c r="Z759" s="85"/>
      <c r="AA759" s="85"/>
      <c r="AB759" s="85"/>
      <c r="AC759" s="85"/>
      <c r="AD759" s="85"/>
      <c r="AE759" s="85"/>
      <c r="AF759" s="85"/>
      <c r="AG759" s="85"/>
      <c r="AH759" s="85"/>
      <c r="AI759" s="85"/>
      <c r="AJ759" s="53"/>
    </row>
    <row r="760" spans="2:36" ht="15" x14ac:dyDescent="0.25">
      <c r="B760" s="62"/>
      <c r="C760" s="62"/>
      <c r="D760" s="62"/>
      <c r="E760" s="63"/>
      <c r="F760" s="64"/>
      <c r="G760" s="64"/>
      <c r="H760" s="64"/>
      <c r="I760" s="64"/>
      <c r="J760" s="64"/>
      <c r="K760" s="64"/>
      <c r="L760" s="64"/>
      <c r="M760" s="64"/>
      <c r="N760" s="64"/>
      <c r="O760" s="64"/>
      <c r="P760" s="64"/>
      <c r="Q760" s="64"/>
      <c r="R760" s="64"/>
      <c r="S760" s="64"/>
      <c r="T760" s="64"/>
      <c r="U760" s="64"/>
      <c r="V760" s="65"/>
      <c r="W760" s="66"/>
      <c r="X760" s="85"/>
      <c r="Y760" s="85"/>
      <c r="Z760" s="85"/>
      <c r="AA760" s="85"/>
      <c r="AB760" s="85"/>
      <c r="AC760" s="85"/>
      <c r="AD760" s="85"/>
      <c r="AE760" s="85"/>
      <c r="AF760" s="85"/>
      <c r="AG760" s="85"/>
      <c r="AH760" s="85"/>
      <c r="AI760" s="85"/>
      <c r="AJ760" s="53"/>
    </row>
    <row r="761" spans="2:36" ht="15" x14ac:dyDescent="0.25">
      <c r="B761" s="62"/>
      <c r="C761" s="62"/>
      <c r="D761" s="62"/>
      <c r="E761" s="63"/>
      <c r="F761" s="64"/>
      <c r="G761" s="64"/>
      <c r="H761" s="64"/>
      <c r="I761" s="64"/>
      <c r="J761" s="64"/>
      <c r="K761" s="64"/>
      <c r="L761" s="64"/>
      <c r="M761" s="64"/>
      <c r="N761" s="64"/>
      <c r="O761" s="64"/>
      <c r="P761" s="64"/>
      <c r="Q761" s="64"/>
      <c r="R761" s="64"/>
      <c r="S761" s="64"/>
      <c r="T761" s="64"/>
      <c r="U761" s="64"/>
      <c r="V761" s="65"/>
      <c r="W761" s="66"/>
      <c r="X761" s="85"/>
      <c r="Y761" s="85"/>
      <c r="Z761" s="85"/>
      <c r="AA761" s="85"/>
      <c r="AB761" s="85"/>
      <c r="AC761" s="85"/>
      <c r="AD761" s="85"/>
      <c r="AE761" s="85"/>
      <c r="AF761" s="85"/>
      <c r="AG761" s="85"/>
      <c r="AH761" s="85"/>
      <c r="AI761" s="85"/>
      <c r="AJ761" s="53"/>
    </row>
    <row r="762" spans="2:36" ht="15" x14ac:dyDescent="0.25">
      <c r="B762" s="62"/>
      <c r="C762" s="62"/>
      <c r="D762" s="62"/>
      <c r="E762" s="63"/>
      <c r="F762" s="64"/>
      <c r="G762" s="64"/>
      <c r="H762" s="64"/>
      <c r="I762" s="64"/>
      <c r="J762" s="64"/>
      <c r="K762" s="64"/>
      <c r="L762" s="64"/>
      <c r="M762" s="64"/>
      <c r="N762" s="64"/>
      <c r="O762" s="64"/>
      <c r="P762" s="64"/>
      <c r="Q762" s="64"/>
      <c r="R762" s="64"/>
      <c r="S762" s="64"/>
      <c r="T762" s="64"/>
      <c r="U762" s="64"/>
      <c r="V762" s="65"/>
      <c r="W762" s="66"/>
      <c r="X762" s="85"/>
      <c r="Y762" s="85"/>
      <c r="Z762" s="85"/>
      <c r="AA762" s="85"/>
      <c r="AB762" s="85"/>
      <c r="AC762" s="85"/>
      <c r="AD762" s="85"/>
      <c r="AE762" s="85"/>
      <c r="AF762" s="85"/>
      <c r="AG762" s="85"/>
      <c r="AH762" s="85"/>
      <c r="AI762" s="85"/>
      <c r="AJ762" s="53"/>
    </row>
  </sheetData>
  <autoFilter ref="A6:AJ438" xr:uid="{00000000-0009-0000-0000-000006000000}">
    <sortState xmlns:xlrd2="http://schemas.microsoft.com/office/spreadsheetml/2017/richdata2" ref="A6:AJ438">
      <sortCondition descending="1" ref="AJ6:AJ438"/>
    </sortState>
  </autoFilter>
  <mergeCells count="7">
    <mergeCell ref="A1:AI1"/>
    <mergeCell ref="A2:AI2"/>
    <mergeCell ref="A3:E3"/>
    <mergeCell ref="X3:AI5"/>
    <mergeCell ref="A4:E4"/>
    <mergeCell ref="B5:D5"/>
    <mergeCell ref="E5:W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45"/>
  <sheetViews>
    <sheetView workbookViewId="0"/>
  </sheetViews>
  <sheetFormatPr defaultColWidth="12.5703125" defaultRowHeight="15.75" customHeight="1" x14ac:dyDescent="0.2"/>
  <cols>
    <col min="1" max="1" width="35.85546875" customWidth="1"/>
    <col min="3" max="3" width="26.7109375" customWidth="1"/>
  </cols>
  <sheetData>
    <row r="1" spans="1:2" x14ac:dyDescent="0.2">
      <c r="A1" s="98" t="s">
        <v>588</v>
      </c>
      <c r="B1" s="98" t="s">
        <v>589</v>
      </c>
    </row>
    <row r="2" spans="1:2" x14ac:dyDescent="0.2">
      <c r="B2" s="99"/>
    </row>
    <row r="3" spans="1:2" x14ac:dyDescent="0.2">
      <c r="B3" s="99"/>
    </row>
    <row r="4" spans="1:2" x14ac:dyDescent="0.2">
      <c r="B4" s="99"/>
    </row>
    <row r="5" spans="1:2" x14ac:dyDescent="0.2">
      <c r="B5" s="99"/>
    </row>
    <row r="6" spans="1:2" x14ac:dyDescent="0.2">
      <c r="A6" s="100"/>
      <c r="B6" s="99"/>
    </row>
    <row r="7" spans="1:2" x14ac:dyDescent="0.2">
      <c r="A7" s="100"/>
      <c r="B7" s="99"/>
    </row>
    <row r="8" spans="1:2" x14ac:dyDescent="0.2">
      <c r="A8" s="100"/>
      <c r="B8" s="99"/>
    </row>
    <row r="9" spans="1:2" x14ac:dyDescent="0.2">
      <c r="A9" s="100"/>
      <c r="B9" s="99"/>
    </row>
    <row r="10" spans="1:2" x14ac:dyDescent="0.2">
      <c r="A10" s="100"/>
      <c r="B10" s="99"/>
    </row>
    <row r="11" spans="1:2" x14ac:dyDescent="0.2">
      <c r="A11" s="100"/>
      <c r="B11" s="99"/>
    </row>
    <row r="12" spans="1:2" x14ac:dyDescent="0.2">
      <c r="A12" s="100"/>
      <c r="B12" s="99"/>
    </row>
    <row r="13" spans="1:2" x14ac:dyDescent="0.2">
      <c r="A13" s="100"/>
      <c r="B13" s="99"/>
    </row>
    <row r="14" spans="1:2" x14ac:dyDescent="0.2">
      <c r="A14" s="100"/>
      <c r="B14" s="99"/>
    </row>
    <row r="15" spans="1:2" x14ac:dyDescent="0.2">
      <c r="A15" s="100"/>
      <c r="B15" s="99"/>
    </row>
    <row r="16" spans="1:2" x14ac:dyDescent="0.2">
      <c r="A16" s="100"/>
      <c r="B16" s="99"/>
    </row>
    <row r="17" spans="1:2" x14ac:dyDescent="0.2">
      <c r="A17" s="100"/>
      <c r="B17" s="99"/>
    </row>
    <row r="18" spans="1:2" x14ac:dyDescent="0.2">
      <c r="A18" s="100"/>
      <c r="B18" s="99"/>
    </row>
    <row r="19" spans="1:2" x14ac:dyDescent="0.2">
      <c r="A19" s="100"/>
      <c r="B19" s="99"/>
    </row>
    <row r="20" spans="1:2" x14ac:dyDescent="0.2">
      <c r="A20" s="100"/>
      <c r="B20" s="99"/>
    </row>
    <row r="21" spans="1:2" x14ac:dyDescent="0.2">
      <c r="A21" s="100"/>
      <c r="B21" s="99"/>
    </row>
    <row r="22" spans="1:2" x14ac:dyDescent="0.2">
      <c r="A22" s="100"/>
      <c r="B22" s="99"/>
    </row>
    <row r="23" spans="1:2" x14ac:dyDescent="0.2">
      <c r="A23" s="100"/>
      <c r="B23" s="99"/>
    </row>
    <row r="24" spans="1:2" x14ac:dyDescent="0.2">
      <c r="A24" s="100"/>
      <c r="B24" s="99"/>
    </row>
    <row r="25" spans="1:2" x14ac:dyDescent="0.2">
      <c r="A25" s="100"/>
      <c r="B25" s="99"/>
    </row>
    <row r="26" spans="1:2" x14ac:dyDescent="0.2">
      <c r="A26" s="100"/>
      <c r="B26" s="99"/>
    </row>
    <row r="27" spans="1:2" x14ac:dyDescent="0.2">
      <c r="A27" s="100"/>
      <c r="B27" s="99"/>
    </row>
    <row r="28" spans="1:2" x14ac:dyDescent="0.2">
      <c r="A28" s="100"/>
      <c r="B28" s="99"/>
    </row>
    <row r="29" spans="1:2" x14ac:dyDescent="0.2">
      <c r="A29" s="100"/>
      <c r="B29" s="99"/>
    </row>
    <row r="30" spans="1:2" x14ac:dyDescent="0.2">
      <c r="A30" s="100"/>
      <c r="B30" s="99"/>
    </row>
    <row r="31" spans="1:2" x14ac:dyDescent="0.2">
      <c r="A31" s="100"/>
      <c r="B31" s="99"/>
    </row>
    <row r="32" spans="1:2" x14ac:dyDescent="0.2">
      <c r="A32" s="100"/>
      <c r="B32" s="99"/>
    </row>
    <row r="33" spans="1:2" x14ac:dyDescent="0.2">
      <c r="A33" s="100"/>
      <c r="B33" s="99"/>
    </row>
    <row r="34" spans="1:2" x14ac:dyDescent="0.2">
      <c r="A34" s="100"/>
      <c r="B34" s="99"/>
    </row>
    <row r="35" spans="1:2" x14ac:dyDescent="0.2">
      <c r="A35" s="100"/>
      <c r="B35" s="99"/>
    </row>
    <row r="36" spans="1:2" x14ac:dyDescent="0.2">
      <c r="A36" s="100"/>
      <c r="B36" s="99"/>
    </row>
    <row r="37" spans="1:2" x14ac:dyDescent="0.2">
      <c r="A37" s="100"/>
      <c r="B37" s="99"/>
    </row>
    <row r="38" spans="1:2" x14ac:dyDescent="0.2">
      <c r="A38" s="100"/>
      <c r="B38" s="99"/>
    </row>
    <row r="39" spans="1:2" x14ac:dyDescent="0.2">
      <c r="A39" s="100"/>
      <c r="B39" s="99"/>
    </row>
    <row r="40" spans="1:2" x14ac:dyDescent="0.2">
      <c r="A40" s="100"/>
      <c r="B40" s="99"/>
    </row>
    <row r="41" spans="1:2" x14ac:dyDescent="0.2">
      <c r="A41" s="100"/>
      <c r="B41" s="99"/>
    </row>
    <row r="42" spans="1:2" x14ac:dyDescent="0.2">
      <c r="A42" s="100"/>
      <c r="B42" s="99"/>
    </row>
    <row r="43" spans="1:2" x14ac:dyDescent="0.2">
      <c r="A43" s="100"/>
      <c r="B43" s="99"/>
    </row>
    <row r="44" spans="1:2" x14ac:dyDescent="0.2">
      <c r="A44" s="100"/>
      <c r="B44" s="99"/>
    </row>
    <row r="45" spans="1:2" x14ac:dyDescent="0.2">
      <c r="A45" s="100"/>
      <c r="B45" s="9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994"/>
  <sheetViews>
    <sheetView workbookViewId="0"/>
  </sheetViews>
  <sheetFormatPr defaultColWidth="12.5703125" defaultRowHeight="15.75" customHeight="1" x14ac:dyDescent="0.2"/>
  <cols>
    <col min="1" max="1" width="19.42578125" customWidth="1"/>
    <col min="2" max="2" width="5.140625" customWidth="1"/>
    <col min="3" max="3" width="8.28515625" customWidth="1"/>
    <col min="4" max="4" width="3.42578125" customWidth="1"/>
    <col min="5" max="5" width="5.28515625" customWidth="1"/>
    <col min="6" max="6" width="9.140625" customWidth="1"/>
    <col min="7" max="7" width="9" customWidth="1"/>
    <col min="8" max="8" width="12.42578125" customWidth="1"/>
    <col min="9" max="9" width="8.42578125" customWidth="1"/>
    <col min="10" max="10" width="3.42578125" customWidth="1"/>
    <col min="11" max="11" width="8.28515625" customWidth="1"/>
    <col min="12" max="12" width="9" customWidth="1"/>
    <col min="13" max="13" width="12.42578125" customWidth="1"/>
    <col min="14" max="14" width="8.42578125" customWidth="1"/>
    <col min="15" max="15" width="3.42578125" customWidth="1"/>
    <col min="16" max="16" width="14.85546875" customWidth="1"/>
    <col min="17" max="17" width="5" customWidth="1"/>
    <col min="18" max="18" width="10.42578125" customWidth="1"/>
    <col min="19" max="22" width="6.42578125" customWidth="1"/>
    <col min="24" max="24" width="2.85546875" customWidth="1"/>
    <col min="25" max="25" width="5.140625" customWidth="1"/>
    <col min="26" max="27" width="4.7109375" customWidth="1"/>
  </cols>
  <sheetData>
    <row r="1" spans="1:27" ht="15.75" customHeight="1" x14ac:dyDescent="0.25">
      <c r="A1" s="101" t="s">
        <v>106</v>
      </c>
      <c r="B1" s="102" t="s">
        <v>13</v>
      </c>
      <c r="C1" s="103" t="s">
        <v>108</v>
      </c>
      <c r="E1" s="104" t="s">
        <v>13</v>
      </c>
      <c r="F1" s="105" t="s">
        <v>590</v>
      </c>
      <c r="G1" s="106" t="s">
        <v>591</v>
      </c>
      <c r="H1" s="105" t="s">
        <v>17</v>
      </c>
      <c r="I1" s="107" t="s">
        <v>592</v>
      </c>
      <c r="K1" s="104" t="s">
        <v>593</v>
      </c>
      <c r="L1" s="108" t="s">
        <v>591</v>
      </c>
      <c r="M1" s="108" t="s">
        <v>17</v>
      </c>
      <c r="N1" s="109" t="s">
        <v>592</v>
      </c>
      <c r="P1" s="104" t="s">
        <v>12</v>
      </c>
      <c r="Q1" s="104" t="s">
        <v>594</v>
      </c>
      <c r="R1" s="110" t="s">
        <v>27</v>
      </c>
      <c r="S1" s="110" t="s">
        <v>595</v>
      </c>
      <c r="T1" s="110" t="s">
        <v>596</v>
      </c>
      <c r="U1" s="110" t="s">
        <v>597</v>
      </c>
      <c r="V1" s="110" t="s">
        <v>181</v>
      </c>
    </row>
    <row r="2" spans="1:27" ht="15.75" customHeight="1" x14ac:dyDescent="0.25">
      <c r="A2" s="39" t="s">
        <v>152</v>
      </c>
      <c r="B2" s="111" t="s">
        <v>56</v>
      </c>
      <c r="C2" s="71" t="s">
        <v>153</v>
      </c>
      <c r="E2" s="112" t="s">
        <v>47</v>
      </c>
      <c r="F2" s="9">
        <v>36</v>
      </c>
      <c r="G2" s="113">
        <v>1.0900000000000001</v>
      </c>
      <c r="H2" s="9">
        <f t="shared" ref="H2:H33" si="0">(G2-1)*0.5+1</f>
        <v>1.0449999999999999</v>
      </c>
      <c r="I2" s="114">
        <v>1</v>
      </c>
      <c r="K2" s="112" t="s">
        <v>153</v>
      </c>
      <c r="L2" s="9">
        <v>0.96</v>
      </c>
      <c r="M2" s="9">
        <f t="shared" ref="M2:M8" si="1">(L2-1)*0.5+1</f>
        <v>0.98</v>
      </c>
      <c r="N2" s="114">
        <v>1</v>
      </c>
      <c r="P2" s="9" t="str">
        <f>'Nates Projections'!A8</f>
        <v>Nathan Mackinnon</v>
      </c>
      <c r="Q2" s="9" t="str">
        <f>IFERROR(VLOOKUP(P2,'Nates Projections'!$A$8:$C$500,3,FALSE),"")</f>
        <v>C</v>
      </c>
      <c r="R2" s="115">
        <f>IFERROR(VLOOKUP(P2,'Nates Projections'!$A$8:$AA$500,27,FALSE),"")</f>
        <v>11.214773809523809</v>
      </c>
      <c r="S2" s="9">
        <f t="shared" ref="S2:S256" si="2">IFERROR(RANK(T2,T$2:T$494),"")</f>
        <v>1</v>
      </c>
      <c r="T2" s="115">
        <f t="shared" ref="T2:T256" si="3">IF(Q2="D","",R2)</f>
        <v>11.214773809523809</v>
      </c>
      <c r="U2" s="9" t="str">
        <f t="shared" ref="U2:U256" si="4">IFERROR(RANK(V2,V$2:V$494),"")</f>
        <v/>
      </c>
      <c r="V2" s="9" t="str">
        <f t="shared" ref="V2:V256" si="5">IF(Q2="D",R2,"")</f>
        <v/>
      </c>
      <c r="Y2" s="116" t="s">
        <v>10</v>
      </c>
      <c r="Z2" s="116" t="s">
        <v>596</v>
      </c>
      <c r="AA2" s="116" t="s">
        <v>181</v>
      </c>
    </row>
    <row r="3" spans="1:27" ht="15.75" customHeight="1" x14ac:dyDescent="0.25">
      <c r="A3" s="39" t="s">
        <v>155</v>
      </c>
      <c r="B3" s="111" t="s">
        <v>93</v>
      </c>
      <c r="C3" s="71" t="s">
        <v>153</v>
      </c>
      <c r="E3" s="112" t="s">
        <v>30</v>
      </c>
      <c r="F3" s="9">
        <v>29</v>
      </c>
      <c r="G3" s="113">
        <v>0.93</v>
      </c>
      <c r="H3" s="9">
        <f t="shared" si="0"/>
        <v>0.96500000000000008</v>
      </c>
      <c r="I3" s="114">
        <v>1</v>
      </c>
      <c r="K3" s="112" t="s">
        <v>183</v>
      </c>
      <c r="L3" s="9">
        <f>1.09</f>
        <v>1.0900000000000001</v>
      </c>
      <c r="M3" s="9">
        <f t="shared" si="1"/>
        <v>1.0449999999999999</v>
      </c>
      <c r="N3" s="114">
        <v>1</v>
      </c>
      <c r="P3" s="9" t="str">
        <f>'Nates Projections'!A9</f>
        <v>Connor McDavid</v>
      </c>
      <c r="Q3" s="9" t="str">
        <f>IFERROR(VLOOKUP(P3,'Nates Projections'!$A$8:$C$500,3,FALSE),"")</f>
        <v>C</v>
      </c>
      <c r="R3" s="115">
        <f>IFERROR(VLOOKUP(P3,'Nates Projections'!$A$8:$AA$500,27,FALSE),"")</f>
        <v>10.904904761904762</v>
      </c>
      <c r="S3" s="9">
        <f t="shared" si="2"/>
        <v>2</v>
      </c>
      <c r="T3" s="115">
        <f t="shared" si="3"/>
        <v>10.904904761904762</v>
      </c>
      <c r="U3" s="9" t="str">
        <f t="shared" si="4"/>
        <v/>
      </c>
      <c r="V3" s="9" t="str">
        <f t="shared" si="5"/>
        <v/>
      </c>
      <c r="Y3" s="9">
        <v>1</v>
      </c>
      <c r="Z3" s="115">
        <f t="shared" ref="Z3:Z257" si="6">VLOOKUP(Y3,S$2:T$494,2,FALSE)</f>
        <v>11.214773809523809</v>
      </c>
      <c r="AA3" s="115">
        <f t="shared" ref="AA3:AA257" si="7">VLOOKUP(Y3,U$2:V$494,2,FALSE)</f>
        <v>8.6589404761904767</v>
      </c>
    </row>
    <row r="4" spans="1:27" ht="15.75" customHeight="1" x14ac:dyDescent="0.25">
      <c r="A4" s="39" t="s">
        <v>165</v>
      </c>
      <c r="B4" s="111" t="s">
        <v>16</v>
      </c>
      <c r="C4" s="71" t="s">
        <v>179</v>
      </c>
      <c r="E4" s="112" t="s">
        <v>66</v>
      </c>
      <c r="F4" s="9">
        <v>30</v>
      </c>
      <c r="G4" s="113">
        <v>0.95</v>
      </c>
      <c r="H4" s="9">
        <f t="shared" si="0"/>
        <v>0.97499999999999998</v>
      </c>
      <c r="I4" s="114">
        <v>1</v>
      </c>
      <c r="K4" s="112" t="s">
        <v>196</v>
      </c>
      <c r="L4" s="9">
        <v>1.01</v>
      </c>
      <c r="M4" s="9">
        <f t="shared" si="1"/>
        <v>1.0049999999999999</v>
      </c>
      <c r="N4" s="114">
        <v>1</v>
      </c>
      <c r="P4" s="9" t="str">
        <f>'Nates Projections'!A10</f>
        <v>Nikita Kucherov</v>
      </c>
      <c r="Q4" s="9" t="str">
        <f>IFERROR(VLOOKUP(P4,'Nates Projections'!$A$8:$C$500,3,FALSE),"")</f>
        <v>RW</v>
      </c>
      <c r="R4" s="115">
        <f>IFERROR(VLOOKUP(P4,'Nates Projections'!$A$8:$AA$500,27,FALSE),"")</f>
        <v>10.693976190476191</v>
      </c>
      <c r="S4" s="9">
        <f t="shared" si="2"/>
        <v>3</v>
      </c>
      <c r="T4" s="115">
        <f t="shared" si="3"/>
        <v>10.693976190476191</v>
      </c>
      <c r="U4" s="9" t="str">
        <f t="shared" si="4"/>
        <v/>
      </c>
      <c r="V4" s="9" t="str">
        <f t="shared" si="5"/>
        <v/>
      </c>
      <c r="Y4" s="9">
        <v>2</v>
      </c>
      <c r="Z4" s="115">
        <f t="shared" si="6"/>
        <v>10.904904761904762</v>
      </c>
      <c r="AA4" s="115">
        <f t="shared" si="7"/>
        <v>8.3693690476190472</v>
      </c>
    </row>
    <row r="5" spans="1:27" ht="15.75" customHeight="1" x14ac:dyDescent="0.25">
      <c r="A5" s="39" t="s">
        <v>176</v>
      </c>
      <c r="B5" s="111" t="s">
        <v>70</v>
      </c>
      <c r="C5" s="71" t="s">
        <v>153</v>
      </c>
      <c r="E5" s="112" t="s">
        <v>79</v>
      </c>
      <c r="F5" s="9">
        <v>30</v>
      </c>
      <c r="G5" s="113">
        <v>0.95</v>
      </c>
      <c r="H5" s="9">
        <f t="shared" si="0"/>
        <v>0.97499999999999998</v>
      </c>
      <c r="I5" s="114">
        <v>1</v>
      </c>
      <c r="K5" s="112" t="s">
        <v>191</v>
      </c>
      <c r="L5" s="9">
        <v>1.06</v>
      </c>
      <c r="M5" s="9">
        <f t="shared" si="1"/>
        <v>1.03</v>
      </c>
      <c r="N5" s="114">
        <v>1</v>
      </c>
      <c r="P5" s="9" t="str">
        <f>'Nates Projections'!A11</f>
        <v>Macklin Celebrini</v>
      </c>
      <c r="Q5" s="9" t="str">
        <f>IFERROR(VLOOKUP(P5,'Nates Projections'!$A$8:$C$500,3,FALSE),"")</f>
        <v>C</v>
      </c>
      <c r="R5" s="115">
        <f>IFERROR(VLOOKUP(P5,'Nates Projections'!$A$8:$AA$500,27,FALSE),"")</f>
        <v>10.234059523809522</v>
      </c>
      <c r="S5" s="9">
        <f t="shared" si="2"/>
        <v>4</v>
      </c>
      <c r="T5" s="115">
        <f t="shared" si="3"/>
        <v>10.234059523809522</v>
      </c>
      <c r="U5" s="9" t="str">
        <f t="shared" si="4"/>
        <v/>
      </c>
      <c r="V5" s="9" t="str">
        <f t="shared" si="5"/>
        <v/>
      </c>
      <c r="Y5" s="9">
        <v>3</v>
      </c>
      <c r="Z5" s="115">
        <f t="shared" si="6"/>
        <v>10.693976190476191</v>
      </c>
      <c r="AA5" s="115">
        <f t="shared" si="7"/>
        <v>8.2432499999999997</v>
      </c>
    </row>
    <row r="6" spans="1:27" ht="15.75" customHeight="1" x14ac:dyDescent="0.25">
      <c r="A6" s="39" t="s">
        <v>178</v>
      </c>
      <c r="B6" s="111" t="s">
        <v>51</v>
      </c>
      <c r="C6" s="71" t="s">
        <v>153</v>
      </c>
      <c r="E6" s="112" t="s">
        <v>72</v>
      </c>
      <c r="F6" s="9">
        <v>32</v>
      </c>
      <c r="G6" s="113">
        <v>1</v>
      </c>
      <c r="H6" s="9">
        <f t="shared" si="0"/>
        <v>1</v>
      </c>
      <c r="I6" s="114">
        <v>1</v>
      </c>
      <c r="K6" s="112" t="s">
        <v>186</v>
      </c>
      <c r="L6" s="9">
        <v>1.08</v>
      </c>
      <c r="M6" s="9">
        <f t="shared" si="1"/>
        <v>1.04</v>
      </c>
      <c r="N6" s="114">
        <v>1</v>
      </c>
      <c r="P6" s="9" t="str">
        <f>'Nates Projections'!A12</f>
        <v>Auston Matthews</v>
      </c>
      <c r="Q6" s="9" t="str">
        <f>IFERROR(VLOOKUP(P6,'Nates Projections'!$A$8:$C$500,3,FALSE),"")</f>
        <v>C</v>
      </c>
      <c r="R6" s="115">
        <f>IFERROR(VLOOKUP(P6,'Nates Projections'!$A$8:$AA$500,27,FALSE),"")</f>
        <v>9.6859285714285708</v>
      </c>
      <c r="S6" s="9">
        <f t="shared" si="2"/>
        <v>6</v>
      </c>
      <c r="T6" s="115">
        <f t="shared" si="3"/>
        <v>9.6859285714285708</v>
      </c>
      <c r="U6" s="9" t="str">
        <f t="shared" si="4"/>
        <v/>
      </c>
      <c r="V6" s="9" t="str">
        <f t="shared" si="5"/>
        <v/>
      </c>
      <c r="Y6" s="9">
        <v>4</v>
      </c>
      <c r="Z6" s="115">
        <f t="shared" si="6"/>
        <v>10.234059523809522</v>
      </c>
      <c r="AA6" s="115">
        <f t="shared" si="7"/>
        <v>8.2332976190476188</v>
      </c>
    </row>
    <row r="7" spans="1:27" ht="15.75" customHeight="1" x14ac:dyDescent="0.25">
      <c r="A7" s="39" t="s">
        <v>177</v>
      </c>
      <c r="B7" s="111" t="s">
        <v>56</v>
      </c>
      <c r="C7" s="71" t="s">
        <v>181</v>
      </c>
      <c r="E7" s="112" t="s">
        <v>61</v>
      </c>
      <c r="F7" s="9">
        <v>36</v>
      </c>
      <c r="G7" s="113">
        <v>1.0900000000000001</v>
      </c>
      <c r="H7" s="9">
        <f t="shared" si="0"/>
        <v>1.0449999999999999</v>
      </c>
      <c r="I7" s="114">
        <v>1</v>
      </c>
      <c r="K7" s="112" t="s">
        <v>179</v>
      </c>
      <c r="L7" s="9">
        <v>0.95</v>
      </c>
      <c r="M7" s="9">
        <f t="shared" si="1"/>
        <v>0.97499999999999998</v>
      </c>
      <c r="N7" s="114">
        <v>1</v>
      </c>
      <c r="P7" s="9" t="str">
        <f>'Nates Projections'!A13</f>
        <v>David Pastrnak</v>
      </c>
      <c r="Q7" s="9" t="str">
        <f>IFERROR(VLOOKUP(P7,'Nates Projections'!$A$8:$C$500,3,FALSE),"")</f>
        <v>RW</v>
      </c>
      <c r="R7" s="115">
        <f>IFERROR(VLOOKUP(P7,'Nates Projections'!$A$8:$AA$500,27,FALSE),"")</f>
        <v>9.9985119047619069</v>
      </c>
      <c r="S7" s="9">
        <f t="shared" si="2"/>
        <v>5</v>
      </c>
      <c r="T7" s="115">
        <f t="shared" si="3"/>
        <v>9.9985119047619069</v>
      </c>
      <c r="U7" s="9" t="str">
        <f t="shared" si="4"/>
        <v/>
      </c>
      <c r="V7" s="9" t="str">
        <f t="shared" si="5"/>
        <v/>
      </c>
      <c r="Y7" s="9">
        <v>5</v>
      </c>
      <c r="Z7" s="115">
        <f t="shared" si="6"/>
        <v>9.9985119047619069</v>
      </c>
      <c r="AA7" s="115">
        <f t="shared" si="7"/>
        <v>8.1160476190476185</v>
      </c>
    </row>
    <row r="8" spans="1:27" ht="15.75" customHeight="1" x14ac:dyDescent="0.25">
      <c r="A8" s="39" t="s">
        <v>180</v>
      </c>
      <c r="B8" s="111" t="s">
        <v>30</v>
      </c>
      <c r="C8" s="71" t="s">
        <v>179</v>
      </c>
      <c r="E8" s="112" t="s">
        <v>56</v>
      </c>
      <c r="F8" s="9">
        <v>38</v>
      </c>
      <c r="G8" s="113">
        <v>1.1399999999999999</v>
      </c>
      <c r="H8" s="9">
        <f t="shared" si="0"/>
        <v>1.0699999999999998</v>
      </c>
      <c r="I8" s="114">
        <v>1</v>
      </c>
      <c r="K8" s="117" t="s">
        <v>203</v>
      </c>
      <c r="L8" s="118">
        <v>1.1299999999999999</v>
      </c>
      <c r="M8" s="118">
        <f t="shared" si="1"/>
        <v>1.0649999999999999</v>
      </c>
      <c r="N8" s="119">
        <v>1</v>
      </c>
      <c r="P8" s="9" t="str">
        <f>'Nates Projections'!A14</f>
        <v>Leon Draisaitl</v>
      </c>
      <c r="Q8" s="9" t="str">
        <f>IFERROR(VLOOKUP(P8,'Nates Projections'!$A$8:$C$500,3,FALSE),"")</f>
        <v>C/LW</v>
      </c>
      <c r="R8" s="115">
        <f>IFERROR(VLOOKUP(P8,'Nates Projections'!$A$8:$AA$500,27,FALSE),"")</f>
        <v>9.6431309523809521</v>
      </c>
      <c r="S8" s="9">
        <f t="shared" si="2"/>
        <v>7</v>
      </c>
      <c r="T8" s="115">
        <f t="shared" si="3"/>
        <v>9.6431309523809521</v>
      </c>
      <c r="U8" s="9" t="str">
        <f t="shared" si="4"/>
        <v/>
      </c>
      <c r="V8" s="9" t="str">
        <f t="shared" si="5"/>
        <v/>
      </c>
      <c r="Y8" s="9">
        <v>6</v>
      </c>
      <c r="Z8" s="115">
        <f t="shared" si="6"/>
        <v>9.6859285714285708</v>
      </c>
      <c r="AA8" s="115">
        <f t="shared" si="7"/>
        <v>7.6409285714285726</v>
      </c>
    </row>
    <row r="9" spans="1:27" ht="15.75" customHeight="1" x14ac:dyDescent="0.25">
      <c r="A9" s="39" t="s">
        <v>175</v>
      </c>
      <c r="B9" s="111" t="s">
        <v>93</v>
      </c>
      <c r="C9" s="71" t="s">
        <v>183</v>
      </c>
      <c r="E9" s="112" t="s">
        <v>39</v>
      </c>
      <c r="F9" s="9">
        <v>28</v>
      </c>
      <c r="G9" s="113">
        <v>0.9</v>
      </c>
      <c r="H9" s="9">
        <f t="shared" si="0"/>
        <v>0.95</v>
      </c>
      <c r="I9" s="114">
        <v>1</v>
      </c>
      <c r="P9" s="9" t="str">
        <f>'Nates Projections'!A15</f>
        <v>Jack Eichel</v>
      </c>
      <c r="Q9" s="9" t="str">
        <f>IFERROR(VLOOKUP(P9,'Nates Projections'!$A$8:$C$500,3,FALSE),"")</f>
        <v>C</v>
      </c>
      <c r="R9" s="115">
        <f>IFERROR(VLOOKUP(P9,'Nates Projections'!$A$8:$AA$500,27,FALSE),"")</f>
        <v>9.0758214285714303</v>
      </c>
      <c r="S9" s="9">
        <f t="shared" si="2"/>
        <v>8</v>
      </c>
      <c r="T9" s="115">
        <f t="shared" si="3"/>
        <v>9.0758214285714303</v>
      </c>
      <c r="U9" s="9" t="str">
        <f t="shared" si="4"/>
        <v/>
      </c>
      <c r="V9" s="9" t="str">
        <f t="shared" si="5"/>
        <v/>
      </c>
      <c r="Y9" s="9">
        <v>7</v>
      </c>
      <c r="Z9" s="115">
        <f t="shared" si="6"/>
        <v>9.6431309523809521</v>
      </c>
      <c r="AA9" s="115">
        <f t="shared" si="7"/>
        <v>7.2815119047619037</v>
      </c>
    </row>
    <row r="10" spans="1:27" ht="15.75" customHeight="1" x14ac:dyDescent="0.25">
      <c r="A10" s="39" t="s">
        <v>182</v>
      </c>
      <c r="B10" s="111" t="s">
        <v>39</v>
      </c>
      <c r="C10" s="71" t="s">
        <v>181</v>
      </c>
      <c r="E10" s="112" t="s">
        <v>28</v>
      </c>
      <c r="F10" s="9">
        <v>34</v>
      </c>
      <c r="G10" s="113">
        <v>1.04</v>
      </c>
      <c r="H10" s="9">
        <f t="shared" si="0"/>
        <v>1.02</v>
      </c>
      <c r="I10" s="114">
        <v>1</v>
      </c>
      <c r="P10" s="9" t="str">
        <f>'Nates Projections'!A16</f>
        <v>Jack Hughes</v>
      </c>
      <c r="Q10" s="9" t="str">
        <f>IFERROR(VLOOKUP(P10,'Nates Projections'!$A$8:$C$500,3,FALSE),"")</f>
        <v>C/LW</v>
      </c>
      <c r="R10" s="115">
        <f>IFERROR(VLOOKUP(P10,'Nates Projections'!$A$8:$AA$500,27,FALSE),"")</f>
        <v>8.9893333333333345</v>
      </c>
      <c r="S10" s="9">
        <f t="shared" si="2"/>
        <v>9</v>
      </c>
      <c r="T10" s="115">
        <f t="shared" si="3"/>
        <v>8.9893333333333345</v>
      </c>
      <c r="U10" s="9" t="str">
        <f t="shared" si="4"/>
        <v/>
      </c>
      <c r="V10" s="9" t="str">
        <f t="shared" si="5"/>
        <v/>
      </c>
      <c r="Y10" s="9">
        <v>8</v>
      </c>
      <c r="Z10" s="115">
        <f t="shared" si="6"/>
        <v>9.0758214285714303</v>
      </c>
      <c r="AA10" s="115">
        <f t="shared" si="7"/>
        <v>7.0653461538461535</v>
      </c>
    </row>
    <row r="11" spans="1:27" ht="15.75" customHeight="1" x14ac:dyDescent="0.25">
      <c r="A11" s="39" t="s">
        <v>188</v>
      </c>
      <c r="B11" s="111" t="s">
        <v>68</v>
      </c>
      <c r="C11" s="71" t="s">
        <v>153</v>
      </c>
      <c r="E11" s="112" t="s">
        <v>74</v>
      </c>
      <c r="F11" s="9">
        <v>35</v>
      </c>
      <c r="G11" s="113">
        <v>1.07</v>
      </c>
      <c r="H11" s="9">
        <f t="shared" si="0"/>
        <v>1.0350000000000001</v>
      </c>
      <c r="I11" s="114">
        <v>1</v>
      </c>
      <c r="P11" s="9" t="str">
        <f>'Nates Projections'!A17</f>
        <v>Jason Robertson</v>
      </c>
      <c r="Q11" s="9" t="str">
        <f>IFERROR(VLOOKUP(P11,'Nates Projections'!$A$8:$C$500,3,FALSE),"")</f>
        <v>LW/RW</v>
      </c>
      <c r="R11" s="115">
        <f>IFERROR(VLOOKUP(P11,'Nates Projections'!$A$8:$AA$500,27,FALSE),"")</f>
        <v>8.9891309523809539</v>
      </c>
      <c r="S11" s="9">
        <f t="shared" si="2"/>
        <v>10</v>
      </c>
      <c r="T11" s="115">
        <f t="shared" si="3"/>
        <v>8.9891309523809539</v>
      </c>
      <c r="U11" s="9" t="str">
        <f t="shared" si="4"/>
        <v/>
      </c>
      <c r="V11" s="9" t="str">
        <f t="shared" si="5"/>
        <v/>
      </c>
      <c r="Y11" s="9">
        <v>9</v>
      </c>
      <c r="Z11" s="115">
        <f t="shared" si="6"/>
        <v>8.9893333333333345</v>
      </c>
      <c r="AA11" s="115">
        <f t="shared" si="7"/>
        <v>6.9458571428571432</v>
      </c>
    </row>
    <row r="12" spans="1:27" ht="15.75" customHeight="1" x14ac:dyDescent="0.25">
      <c r="A12" s="39" t="s">
        <v>184</v>
      </c>
      <c r="B12" s="111" t="s">
        <v>58</v>
      </c>
      <c r="C12" s="71" t="s">
        <v>183</v>
      </c>
      <c r="E12" s="112" t="s">
        <v>93</v>
      </c>
      <c r="F12" s="9">
        <v>36</v>
      </c>
      <c r="G12" s="113">
        <v>1.0900000000000001</v>
      </c>
      <c r="H12" s="9">
        <f t="shared" si="0"/>
        <v>1.0449999999999999</v>
      </c>
      <c r="I12" s="114">
        <v>1</v>
      </c>
      <c r="P12" s="9" t="str">
        <f>'Nates Projections'!A18</f>
        <v>Kirill Kaprizov</v>
      </c>
      <c r="Q12" s="9" t="str">
        <f>IFERROR(VLOOKUP(P12,'Nates Projections'!$A$8:$C$500,3,FALSE),"")</f>
        <v>LW</v>
      </c>
      <c r="R12" s="115">
        <f>IFERROR(VLOOKUP(P12,'Nates Projections'!$A$8:$AA$500,27,FALSE),"")</f>
        <v>8.9128095238095248</v>
      </c>
      <c r="S12" s="9">
        <f t="shared" si="2"/>
        <v>11</v>
      </c>
      <c r="T12" s="115">
        <f t="shared" si="3"/>
        <v>8.9128095238095248</v>
      </c>
      <c r="U12" s="9" t="str">
        <f t="shared" si="4"/>
        <v/>
      </c>
      <c r="V12" s="9" t="str">
        <f t="shared" si="5"/>
        <v/>
      </c>
      <c r="Y12" s="9">
        <v>10</v>
      </c>
      <c r="Z12" s="115">
        <f t="shared" si="6"/>
        <v>8.9891309523809539</v>
      </c>
      <c r="AA12" s="115">
        <f t="shared" si="7"/>
        <v>6.905154761904762</v>
      </c>
    </row>
    <row r="13" spans="1:27" ht="15.75" customHeight="1" x14ac:dyDescent="0.25">
      <c r="A13" s="39" t="s">
        <v>189</v>
      </c>
      <c r="B13" s="111" t="s">
        <v>93</v>
      </c>
      <c r="C13" s="71" t="s">
        <v>181</v>
      </c>
      <c r="E13" s="112" t="s">
        <v>43</v>
      </c>
      <c r="F13" s="9">
        <v>32</v>
      </c>
      <c r="G13" s="113">
        <v>1</v>
      </c>
      <c r="H13" s="9">
        <f t="shared" si="0"/>
        <v>1</v>
      </c>
      <c r="I13" s="114">
        <v>1</v>
      </c>
      <c r="P13" s="9" t="str">
        <f>'Nates Projections'!A19</f>
        <v>Cale Makar</v>
      </c>
      <c r="Q13" s="9" t="str">
        <f>IFERROR(VLOOKUP(P13,'Nates Projections'!$A$8:$C$500,3,FALSE),"")</f>
        <v>D</v>
      </c>
      <c r="R13" s="115">
        <f>IFERROR(VLOOKUP(P13,'Nates Projections'!$A$8:$AA$500,27,FALSE),"")</f>
        <v>8.6589404761904767</v>
      </c>
      <c r="S13" s="9" t="str">
        <f t="shared" si="2"/>
        <v/>
      </c>
      <c r="T13" s="9" t="str">
        <f t="shared" si="3"/>
        <v/>
      </c>
      <c r="U13" s="9">
        <f t="shared" si="4"/>
        <v>1</v>
      </c>
      <c r="V13" s="115">
        <f t="shared" si="5"/>
        <v>8.6589404761904767</v>
      </c>
      <c r="Y13" s="9">
        <v>11</v>
      </c>
      <c r="Z13" s="115">
        <f t="shared" si="6"/>
        <v>8.9128095238095248</v>
      </c>
      <c r="AA13" s="115">
        <f t="shared" si="7"/>
        <v>6.7602857142857147</v>
      </c>
    </row>
    <row r="14" spans="1:27" ht="15.75" customHeight="1" x14ac:dyDescent="0.25">
      <c r="A14" s="39" t="s">
        <v>185</v>
      </c>
      <c r="B14" s="111" t="s">
        <v>28</v>
      </c>
      <c r="C14" s="71" t="s">
        <v>186</v>
      </c>
      <c r="E14" s="112" t="s">
        <v>53</v>
      </c>
      <c r="F14" s="9">
        <v>31</v>
      </c>
      <c r="G14" s="113">
        <v>0.97</v>
      </c>
      <c r="H14" s="9">
        <f t="shared" si="0"/>
        <v>0.98499999999999999</v>
      </c>
      <c r="I14" s="114">
        <v>1</v>
      </c>
      <c r="P14" s="9" t="str">
        <f>'Nates Projections'!A20</f>
        <v>Martin Necas</v>
      </c>
      <c r="Q14" s="9" t="str">
        <f>IFERROR(VLOOKUP(P14,'Nates Projections'!$A$8:$C$500,3,FALSE),"")</f>
        <v>RW</v>
      </c>
      <c r="R14" s="115">
        <f>IFERROR(VLOOKUP(P14,'Nates Projections'!$A$8:$AA$500,27,FALSE),"")</f>
        <v>8.8901428571428571</v>
      </c>
      <c r="S14" s="9">
        <f t="shared" si="2"/>
        <v>12</v>
      </c>
      <c r="T14" s="115">
        <f t="shared" si="3"/>
        <v>8.8901428571428571</v>
      </c>
      <c r="U14" s="9" t="str">
        <f t="shared" si="4"/>
        <v/>
      </c>
      <c r="V14" s="9" t="str">
        <f t="shared" si="5"/>
        <v/>
      </c>
      <c r="Y14" s="9">
        <v>12</v>
      </c>
      <c r="Z14" s="115">
        <f t="shared" si="6"/>
        <v>8.8901428571428571</v>
      </c>
      <c r="AA14" s="115">
        <f t="shared" si="7"/>
        <v>6.7164523809523811</v>
      </c>
    </row>
    <row r="15" spans="1:27" ht="15.75" customHeight="1" x14ac:dyDescent="0.25">
      <c r="A15" s="39" t="s">
        <v>192</v>
      </c>
      <c r="B15" s="111" t="s">
        <v>34</v>
      </c>
      <c r="C15" s="71" t="s">
        <v>181</v>
      </c>
      <c r="E15" s="112" t="s">
        <v>34</v>
      </c>
      <c r="F15" s="9">
        <v>28</v>
      </c>
      <c r="G15" s="113">
        <v>0.9</v>
      </c>
      <c r="H15" s="9">
        <f t="shared" si="0"/>
        <v>0.95</v>
      </c>
      <c r="I15" s="114">
        <v>1</v>
      </c>
      <c r="P15" s="9" t="str">
        <f>'Nates Projections'!A21</f>
        <v>Matt Boldy</v>
      </c>
      <c r="Q15" s="9" t="str">
        <f>IFERROR(VLOOKUP(P15,'Nates Projections'!$A$8:$C$500,3,FALSE),"")</f>
        <v>LW/RW</v>
      </c>
      <c r="R15" s="115">
        <f>IFERROR(VLOOKUP(P15,'Nates Projections'!$A$8:$AA$500,27,FALSE),"")</f>
        <v>8.4767738095238077</v>
      </c>
      <c r="S15" s="9">
        <f t="shared" si="2"/>
        <v>17</v>
      </c>
      <c r="T15" s="115">
        <f t="shared" si="3"/>
        <v>8.4767738095238077</v>
      </c>
      <c r="U15" s="9" t="str">
        <f t="shared" si="4"/>
        <v/>
      </c>
      <c r="V15" s="9" t="str">
        <f t="shared" si="5"/>
        <v/>
      </c>
      <c r="Y15" s="9">
        <v>13</v>
      </c>
      <c r="Z15" s="115">
        <f t="shared" si="6"/>
        <v>8.8495833333333334</v>
      </c>
      <c r="AA15" s="115">
        <f t="shared" si="7"/>
        <v>6.7073690476190473</v>
      </c>
    </row>
    <row r="16" spans="1:27" ht="15.75" customHeight="1" x14ac:dyDescent="0.25">
      <c r="A16" s="39" t="s">
        <v>187</v>
      </c>
      <c r="B16" s="111" t="s">
        <v>34</v>
      </c>
      <c r="C16" s="71" t="s">
        <v>191</v>
      </c>
      <c r="E16" s="112" t="s">
        <v>41</v>
      </c>
      <c r="F16" s="9">
        <v>32</v>
      </c>
      <c r="G16" s="113">
        <v>1</v>
      </c>
      <c r="H16" s="9">
        <f t="shared" si="0"/>
        <v>1</v>
      </c>
      <c r="I16" s="114">
        <v>1</v>
      </c>
      <c r="P16" s="9" t="str">
        <f>'Nates Projections'!A22</f>
        <v>Zach Werenski</v>
      </c>
      <c r="Q16" s="9" t="str">
        <f>IFERROR(VLOOKUP(P16,'Nates Projections'!$A$8:$C$500,3,FALSE),"")</f>
        <v>D</v>
      </c>
      <c r="R16" s="115">
        <f>IFERROR(VLOOKUP(P16,'Nates Projections'!$A$8:$AA$500,27,FALSE),"")</f>
        <v>8.3693690476190472</v>
      </c>
      <c r="S16" s="9" t="str">
        <f t="shared" si="2"/>
        <v/>
      </c>
      <c r="T16" s="9" t="str">
        <f t="shared" si="3"/>
        <v/>
      </c>
      <c r="U16" s="9">
        <f t="shared" si="4"/>
        <v>2</v>
      </c>
      <c r="V16" s="115">
        <f t="shared" si="5"/>
        <v>8.3693690476190472</v>
      </c>
      <c r="Y16" s="9">
        <v>14</v>
      </c>
      <c r="Z16" s="115">
        <f t="shared" si="6"/>
        <v>8.824583333333333</v>
      </c>
      <c r="AA16" s="115">
        <f t="shared" si="7"/>
        <v>6.7038809523809517</v>
      </c>
    </row>
    <row r="17" spans="1:27" ht="15.75" customHeight="1" x14ac:dyDescent="0.25">
      <c r="A17" s="39" t="s">
        <v>190</v>
      </c>
      <c r="B17" s="111" t="s">
        <v>56</v>
      </c>
      <c r="C17" s="71" t="s">
        <v>179</v>
      </c>
      <c r="E17" s="112" t="s">
        <v>45</v>
      </c>
      <c r="F17" s="9">
        <v>22</v>
      </c>
      <c r="G17" s="113">
        <v>0.76</v>
      </c>
      <c r="H17" s="9">
        <f t="shared" si="0"/>
        <v>0.88</v>
      </c>
      <c r="I17" s="114">
        <v>1</v>
      </c>
      <c r="P17" s="9" t="str">
        <f>'Nates Projections'!A23</f>
        <v>Connor Bedard</v>
      </c>
      <c r="Q17" s="9" t="str">
        <f>IFERROR(VLOOKUP(P17,'Nates Projections'!$A$8:$C$500,3,FALSE),"")</f>
        <v>C/RW</v>
      </c>
      <c r="R17" s="115">
        <f>IFERROR(VLOOKUP(P17,'Nates Projections'!$A$8:$AA$500,27,FALSE),"")</f>
        <v>8.6964062500000008</v>
      </c>
      <c r="S17" s="9">
        <f t="shared" si="2"/>
        <v>16</v>
      </c>
      <c r="T17" s="115">
        <f t="shared" si="3"/>
        <v>8.6964062500000008</v>
      </c>
      <c r="U17" s="9" t="str">
        <f t="shared" si="4"/>
        <v/>
      </c>
      <c r="V17" s="9" t="str">
        <f t="shared" si="5"/>
        <v/>
      </c>
      <c r="Y17" s="9">
        <v>15</v>
      </c>
      <c r="Z17" s="115">
        <f t="shared" si="6"/>
        <v>8.7044880952380961</v>
      </c>
      <c r="AA17" s="115">
        <f t="shared" si="7"/>
        <v>6.5946309523809514</v>
      </c>
    </row>
    <row r="18" spans="1:27" ht="15.75" customHeight="1" x14ac:dyDescent="0.25">
      <c r="A18" s="39" t="s">
        <v>197</v>
      </c>
      <c r="B18" s="111" t="s">
        <v>21</v>
      </c>
      <c r="C18" s="71" t="s">
        <v>181</v>
      </c>
      <c r="E18" s="112" t="s">
        <v>58</v>
      </c>
      <c r="F18" s="9">
        <v>29</v>
      </c>
      <c r="G18" s="113">
        <v>0.93</v>
      </c>
      <c r="H18" s="9">
        <f t="shared" si="0"/>
        <v>0.96500000000000008</v>
      </c>
      <c r="I18" s="114">
        <v>1</v>
      </c>
      <c r="P18" s="9" t="str">
        <f>'Nates Projections'!A24</f>
        <v>Brandon Hagel</v>
      </c>
      <c r="Q18" s="9" t="str">
        <f>IFERROR(VLOOKUP(P18,'Nates Projections'!$A$8:$C$500,3,FALSE),"")</f>
        <v>LW/RW</v>
      </c>
      <c r="R18" s="115">
        <f>IFERROR(VLOOKUP(P18,'Nates Projections'!$A$8:$AA$500,27,FALSE),"")</f>
        <v>8.7044880952380961</v>
      </c>
      <c r="S18" s="9">
        <f t="shared" si="2"/>
        <v>15</v>
      </c>
      <c r="T18" s="115">
        <f t="shared" si="3"/>
        <v>8.7044880952380961</v>
      </c>
      <c r="U18" s="9" t="str">
        <f t="shared" si="4"/>
        <v/>
      </c>
      <c r="V18" s="9" t="str">
        <f t="shared" si="5"/>
        <v/>
      </c>
      <c r="Y18" s="9">
        <v>16</v>
      </c>
      <c r="Z18" s="115">
        <f t="shared" si="6"/>
        <v>8.6964062500000008</v>
      </c>
      <c r="AA18" s="115">
        <f t="shared" si="7"/>
        <v>6.4975238095238081</v>
      </c>
    </row>
    <row r="19" spans="1:27" ht="15.75" customHeight="1" x14ac:dyDescent="0.25">
      <c r="A19" s="39" t="s">
        <v>194</v>
      </c>
      <c r="B19" s="111" t="s">
        <v>66</v>
      </c>
      <c r="C19" s="71" t="s">
        <v>181</v>
      </c>
      <c r="E19" s="112" t="s">
        <v>21</v>
      </c>
      <c r="F19" s="9">
        <v>28</v>
      </c>
      <c r="G19" s="113">
        <v>0.9</v>
      </c>
      <c r="H19" s="9">
        <f t="shared" si="0"/>
        <v>0.95</v>
      </c>
      <c r="I19" s="114">
        <v>1</v>
      </c>
      <c r="P19" s="9" t="str">
        <f>'Nates Projections'!A25</f>
        <v>Tage Thompson</v>
      </c>
      <c r="Q19" s="9" t="str">
        <f>IFERROR(VLOOKUP(P19,'Nates Projections'!$A$8:$C$500,3,FALSE),"")</f>
        <v>C/RW</v>
      </c>
      <c r="R19" s="115">
        <f>IFERROR(VLOOKUP(P19,'Nates Projections'!$A$8:$AA$500,27,FALSE),"")</f>
        <v>8.3098095238095251</v>
      </c>
      <c r="S19" s="9">
        <f t="shared" si="2"/>
        <v>19</v>
      </c>
      <c r="T19" s="115">
        <f t="shared" si="3"/>
        <v>8.3098095238095251</v>
      </c>
      <c r="U19" s="9" t="str">
        <f t="shared" si="4"/>
        <v/>
      </c>
      <c r="V19" s="9" t="str">
        <f t="shared" si="5"/>
        <v/>
      </c>
      <c r="Y19" s="9">
        <v>17</v>
      </c>
      <c r="Z19" s="115">
        <f t="shared" si="6"/>
        <v>8.4767738095238077</v>
      </c>
      <c r="AA19" s="115">
        <f t="shared" si="7"/>
        <v>6.4761547619047617</v>
      </c>
    </row>
    <row r="20" spans="1:27" ht="15.75" customHeight="1" x14ac:dyDescent="0.25">
      <c r="A20" s="39" t="s">
        <v>193</v>
      </c>
      <c r="B20" s="111" t="s">
        <v>34</v>
      </c>
      <c r="C20" s="71" t="s">
        <v>186</v>
      </c>
      <c r="E20" s="112" t="s">
        <v>25</v>
      </c>
      <c r="F20" s="9">
        <v>39</v>
      </c>
      <c r="G20" s="113">
        <v>1.1599999999999999</v>
      </c>
      <c r="H20" s="9">
        <f t="shared" si="0"/>
        <v>1.08</v>
      </c>
      <c r="I20" s="114">
        <v>1</v>
      </c>
      <c r="P20" s="9" t="str">
        <f>'Nates Projections'!A26</f>
        <v>Nick Suzuki</v>
      </c>
      <c r="Q20" s="9" t="str">
        <f>IFERROR(VLOOKUP(P20,'Nates Projections'!$A$8:$C$500,3,FALSE),"")</f>
        <v>C</v>
      </c>
      <c r="R20" s="115">
        <f>IFERROR(VLOOKUP(P20,'Nates Projections'!$A$8:$AA$500,27,FALSE),"")</f>
        <v>8.1601309523809533</v>
      </c>
      <c r="S20" s="9">
        <f t="shared" si="2"/>
        <v>22</v>
      </c>
      <c r="T20" s="115">
        <f t="shared" si="3"/>
        <v>8.1601309523809533</v>
      </c>
      <c r="U20" s="9" t="str">
        <f t="shared" si="4"/>
        <v/>
      </c>
      <c r="V20" s="9" t="str">
        <f t="shared" si="5"/>
        <v/>
      </c>
      <c r="Y20" s="9">
        <v>18</v>
      </c>
      <c r="Z20" s="115">
        <f t="shared" si="6"/>
        <v>8.4757738095238082</v>
      </c>
      <c r="AA20" s="115">
        <f t="shared" si="7"/>
        <v>6.4475833333333341</v>
      </c>
    </row>
    <row r="21" spans="1:27" ht="15.75" customHeight="1" x14ac:dyDescent="0.25">
      <c r="A21" s="39" t="s">
        <v>195</v>
      </c>
      <c r="B21" s="111" t="s">
        <v>61</v>
      </c>
      <c r="C21" s="71" t="s">
        <v>196</v>
      </c>
      <c r="E21" s="112" t="s">
        <v>37</v>
      </c>
      <c r="F21" s="9">
        <v>31</v>
      </c>
      <c r="G21" s="113">
        <v>0.97</v>
      </c>
      <c r="H21" s="9">
        <f t="shared" si="0"/>
        <v>0.98499999999999999</v>
      </c>
      <c r="I21" s="114">
        <v>1</v>
      </c>
      <c r="P21" s="9" t="str">
        <f>'Nates Projections'!A27</f>
        <v>William Nylander</v>
      </c>
      <c r="Q21" s="9" t="str">
        <f>IFERROR(VLOOKUP(P21,'Nates Projections'!$A$8:$C$500,3,FALSE),"")</f>
        <v>C/RW</v>
      </c>
      <c r="R21" s="115">
        <f>IFERROR(VLOOKUP(P21,'Nates Projections'!$A$8:$AA$500,27,FALSE),"")</f>
        <v>8.1600357142857138</v>
      </c>
      <c r="S21" s="9">
        <f t="shared" si="2"/>
        <v>23</v>
      </c>
      <c r="T21" s="115">
        <f t="shared" si="3"/>
        <v>8.1600357142857138</v>
      </c>
      <c r="U21" s="9" t="str">
        <f t="shared" si="4"/>
        <v/>
      </c>
      <c r="V21" s="9" t="str">
        <f t="shared" si="5"/>
        <v/>
      </c>
      <c r="Y21" s="9">
        <v>19</v>
      </c>
      <c r="Z21" s="115">
        <f t="shared" si="6"/>
        <v>8.3098095238095251</v>
      </c>
      <c r="AA21" s="115">
        <f t="shared" si="7"/>
        <v>6.4463333333333344</v>
      </c>
    </row>
    <row r="22" spans="1:27" ht="15.75" customHeight="1" x14ac:dyDescent="0.25">
      <c r="A22" s="39" t="s">
        <v>201</v>
      </c>
      <c r="B22" s="111" t="s">
        <v>16</v>
      </c>
      <c r="C22" s="71" t="s">
        <v>186</v>
      </c>
      <c r="E22" s="112" t="s">
        <v>63</v>
      </c>
      <c r="F22" s="9">
        <v>34</v>
      </c>
      <c r="G22" s="113">
        <v>1.04</v>
      </c>
      <c r="H22" s="9">
        <f t="shared" si="0"/>
        <v>1.02</v>
      </c>
      <c r="I22" s="114">
        <v>1</v>
      </c>
      <c r="P22" s="9" t="str">
        <f>'Nates Projections'!A28</f>
        <v>Matthew Tkachuk</v>
      </c>
      <c r="Q22" s="9" t="str">
        <f>IFERROR(VLOOKUP(P22,'Nates Projections'!$A$8:$C$500,3,FALSE),"")</f>
        <v>LW/RW</v>
      </c>
      <c r="R22" s="115">
        <f>IFERROR(VLOOKUP(P22,'Nates Projections'!$A$8:$AA$500,27,FALSE),"")</f>
        <v>8.8495833333333334</v>
      </c>
      <c r="S22" s="9">
        <f t="shared" si="2"/>
        <v>13</v>
      </c>
      <c r="T22" s="115">
        <f t="shared" si="3"/>
        <v>8.8495833333333334</v>
      </c>
      <c r="U22" s="9" t="str">
        <f t="shared" si="4"/>
        <v/>
      </c>
      <c r="V22" s="9" t="str">
        <f t="shared" si="5"/>
        <v/>
      </c>
      <c r="Y22" s="9">
        <v>20</v>
      </c>
      <c r="Z22" s="115">
        <f t="shared" si="6"/>
        <v>8.2647380952380942</v>
      </c>
      <c r="AA22" s="115">
        <f t="shared" si="7"/>
        <v>6.4410952380952384</v>
      </c>
    </row>
    <row r="23" spans="1:27" ht="15.75" customHeight="1" x14ac:dyDescent="0.25">
      <c r="A23" s="39" t="s">
        <v>198</v>
      </c>
      <c r="B23" s="111" t="s">
        <v>66</v>
      </c>
      <c r="C23" s="71" t="s">
        <v>196</v>
      </c>
      <c r="E23" s="112" t="s">
        <v>81</v>
      </c>
      <c r="F23" s="9">
        <v>34</v>
      </c>
      <c r="G23" s="113">
        <v>1.04</v>
      </c>
      <c r="H23" s="9">
        <f t="shared" si="0"/>
        <v>1.02</v>
      </c>
      <c r="I23" s="114">
        <v>1</v>
      </c>
      <c r="P23" s="9" t="str">
        <f>'Nates Projections'!A29</f>
        <v>Evan Bouchard</v>
      </c>
      <c r="Q23" s="9" t="str">
        <f>IFERROR(VLOOKUP(P23,'Nates Projections'!$A$8:$C$500,3,FALSE),"")</f>
        <v>D</v>
      </c>
      <c r="R23" s="115">
        <f>IFERROR(VLOOKUP(P23,'Nates Projections'!$A$8:$AA$500,27,FALSE),"")</f>
        <v>8.1160476190476185</v>
      </c>
      <c r="S23" s="9" t="str">
        <f t="shared" si="2"/>
        <v/>
      </c>
      <c r="T23" s="9" t="str">
        <f t="shared" si="3"/>
        <v/>
      </c>
      <c r="U23" s="9">
        <f t="shared" si="4"/>
        <v>5</v>
      </c>
      <c r="V23" s="115">
        <f t="shared" si="5"/>
        <v>8.1160476190476185</v>
      </c>
      <c r="Y23" s="9">
        <v>21</v>
      </c>
      <c r="Z23" s="115">
        <f t="shared" si="6"/>
        <v>8.2446309523809536</v>
      </c>
      <c r="AA23" s="115">
        <f t="shared" si="7"/>
        <v>6.2583928571428578</v>
      </c>
    </row>
    <row r="24" spans="1:27" ht="15.75" customHeight="1" x14ac:dyDescent="0.25">
      <c r="A24" s="39" t="s">
        <v>205</v>
      </c>
      <c r="B24" s="111" t="s">
        <v>41</v>
      </c>
      <c r="C24" s="71" t="s">
        <v>153</v>
      </c>
      <c r="E24" s="112" t="s">
        <v>70</v>
      </c>
      <c r="F24" s="9">
        <v>36</v>
      </c>
      <c r="G24" s="113">
        <v>1.0900000000000001</v>
      </c>
      <c r="H24" s="9">
        <f t="shared" si="0"/>
        <v>1.0449999999999999</v>
      </c>
      <c r="I24" s="114">
        <v>1</v>
      </c>
      <c r="P24" s="9" t="str">
        <f>'Nates Projections'!A30</f>
        <v>Sam Reinhart</v>
      </c>
      <c r="Q24" s="9" t="str">
        <f>IFERROR(VLOOKUP(P24,'Nates Projections'!$A$8:$C$500,3,FALSE),"")</f>
        <v>RW</v>
      </c>
      <c r="R24" s="115">
        <f>IFERROR(VLOOKUP(P24,'Nates Projections'!$A$8:$AA$500,27,FALSE),"")</f>
        <v>8.0539285714285711</v>
      </c>
      <c r="S24" s="9">
        <f t="shared" si="2"/>
        <v>24</v>
      </c>
      <c r="T24" s="115">
        <f t="shared" si="3"/>
        <v>8.0539285714285711</v>
      </c>
      <c r="U24" s="9" t="str">
        <f t="shared" si="4"/>
        <v/>
      </c>
      <c r="V24" s="9" t="str">
        <f t="shared" si="5"/>
        <v/>
      </c>
      <c r="Y24" s="9">
        <v>22</v>
      </c>
      <c r="Z24" s="115">
        <f t="shared" si="6"/>
        <v>8.1601309523809533</v>
      </c>
      <c r="AA24" s="115">
        <f t="shared" si="7"/>
        <v>6.2009880952380954</v>
      </c>
    </row>
    <row r="25" spans="1:27" ht="15.75" customHeight="1" x14ac:dyDescent="0.25">
      <c r="A25" s="39" t="s">
        <v>204</v>
      </c>
      <c r="B25" s="111" t="s">
        <v>51</v>
      </c>
      <c r="C25" s="71" t="s">
        <v>196</v>
      </c>
      <c r="E25" s="112" t="s">
        <v>77</v>
      </c>
      <c r="F25" s="9">
        <v>32</v>
      </c>
      <c r="G25" s="113">
        <v>1</v>
      </c>
      <c r="H25" s="9">
        <f t="shared" si="0"/>
        <v>1</v>
      </c>
      <c r="I25" s="114">
        <v>1</v>
      </c>
      <c r="P25" s="9" t="str">
        <f>'Nates Projections'!A31</f>
        <v>Kyle Connor</v>
      </c>
      <c r="Q25" s="9" t="str">
        <f>IFERROR(VLOOKUP(P25,'Nates Projections'!$A$8:$C$500,3,FALSE),"")</f>
        <v>LW</v>
      </c>
      <c r="R25" s="115">
        <f>IFERROR(VLOOKUP(P25,'Nates Projections'!$A$8:$AA$500,27,FALSE),"")</f>
        <v>7.9982499999999996</v>
      </c>
      <c r="S25" s="9">
        <f t="shared" si="2"/>
        <v>27</v>
      </c>
      <c r="T25" s="115">
        <f t="shared" si="3"/>
        <v>7.9982499999999996</v>
      </c>
      <c r="U25" s="9" t="str">
        <f t="shared" si="4"/>
        <v/>
      </c>
      <c r="V25" s="9" t="str">
        <f t="shared" si="5"/>
        <v/>
      </c>
      <c r="Y25" s="9">
        <v>23</v>
      </c>
      <c r="Z25" s="115">
        <f t="shared" si="6"/>
        <v>8.1600357142857138</v>
      </c>
      <c r="AA25" s="115">
        <f t="shared" si="7"/>
        <v>6.1382976190476182</v>
      </c>
    </row>
    <row r="26" spans="1:27" ht="15.75" customHeight="1" x14ac:dyDescent="0.25">
      <c r="A26" s="39" t="s">
        <v>199</v>
      </c>
      <c r="B26" s="111" t="s">
        <v>43</v>
      </c>
      <c r="C26" s="71" t="s">
        <v>186</v>
      </c>
      <c r="E26" s="112" t="s">
        <v>49</v>
      </c>
      <c r="F26" s="9">
        <v>24</v>
      </c>
      <c r="G26" s="113">
        <v>0.81</v>
      </c>
      <c r="H26" s="9">
        <f t="shared" si="0"/>
        <v>0.90500000000000003</v>
      </c>
      <c r="I26" s="114">
        <v>1</v>
      </c>
      <c r="P26" s="9" t="str">
        <f>'Nates Projections'!A32</f>
        <v>Sidney Crosby</v>
      </c>
      <c r="Q26" s="9" t="str">
        <f>IFERROR(VLOOKUP(P26,'Nates Projections'!$A$8:$C$500,3,FALSE),"")</f>
        <v>C</v>
      </c>
      <c r="R26" s="115">
        <f>IFERROR(VLOOKUP(P26,'Nates Projections'!$A$8:$AA$500,27,FALSE),"")</f>
        <v>8.2446309523809536</v>
      </c>
      <c r="S26" s="9">
        <f t="shared" si="2"/>
        <v>21</v>
      </c>
      <c r="T26" s="115">
        <f t="shared" si="3"/>
        <v>8.2446309523809536</v>
      </c>
      <c r="U26" s="9" t="str">
        <f t="shared" si="4"/>
        <v/>
      </c>
      <c r="V26" s="9" t="str">
        <f t="shared" si="5"/>
        <v/>
      </c>
      <c r="Y26" s="9">
        <v>24</v>
      </c>
      <c r="Z26" s="115">
        <f t="shared" si="6"/>
        <v>8.0539285714285711</v>
      </c>
      <c r="AA26" s="115">
        <f t="shared" si="7"/>
        <v>6.0507500000000007</v>
      </c>
    </row>
    <row r="27" spans="1:27" ht="15.75" customHeight="1" x14ac:dyDescent="0.25">
      <c r="A27" s="39" t="s">
        <v>211</v>
      </c>
      <c r="B27" s="111" t="s">
        <v>43</v>
      </c>
      <c r="C27" s="71" t="s">
        <v>179</v>
      </c>
      <c r="E27" s="112" t="s">
        <v>16</v>
      </c>
      <c r="F27" s="9">
        <v>25</v>
      </c>
      <c r="G27" s="113">
        <v>0.83</v>
      </c>
      <c r="H27" s="9">
        <f t="shared" si="0"/>
        <v>0.91500000000000004</v>
      </c>
      <c r="I27" s="114">
        <v>1</v>
      </c>
      <c r="P27" s="9" t="str">
        <f>'Nates Projections'!A33</f>
        <v>Dylan Holloway</v>
      </c>
      <c r="Q27" s="9" t="str">
        <f>IFERROR(VLOOKUP(P27,'Nates Projections'!$A$8:$C$500,3,FALSE),"")</f>
        <v>C/LW</v>
      </c>
      <c r="R27" s="115">
        <f>IFERROR(VLOOKUP(P27,'Nates Projections'!$A$8:$AA$500,27,FALSE),"")</f>
        <v>7.8812857142857142</v>
      </c>
      <c r="S27" s="9">
        <f t="shared" si="2"/>
        <v>31</v>
      </c>
      <c r="T27" s="115">
        <f t="shared" si="3"/>
        <v>7.8812857142857142</v>
      </c>
      <c r="U27" s="9" t="str">
        <f t="shared" si="4"/>
        <v/>
      </c>
      <c r="V27" s="9" t="str">
        <f t="shared" si="5"/>
        <v/>
      </c>
      <c r="Y27" s="9">
        <v>25</v>
      </c>
      <c r="Z27" s="115">
        <f t="shared" si="6"/>
        <v>8.0318928571428572</v>
      </c>
      <c r="AA27" s="115">
        <f t="shared" si="7"/>
        <v>5.9252857142857147</v>
      </c>
    </row>
    <row r="28" spans="1:27" ht="15.75" customHeight="1" x14ac:dyDescent="0.25">
      <c r="A28" s="39" t="s">
        <v>200</v>
      </c>
      <c r="B28" s="111" t="s">
        <v>23</v>
      </c>
      <c r="C28" s="71" t="s">
        <v>191</v>
      </c>
      <c r="E28" s="112" t="s">
        <v>51</v>
      </c>
      <c r="F28" s="9">
        <v>31</v>
      </c>
      <c r="G28" s="113">
        <v>0.97</v>
      </c>
      <c r="H28" s="9">
        <f t="shared" si="0"/>
        <v>0.98499999999999999</v>
      </c>
      <c r="I28" s="114">
        <v>1</v>
      </c>
      <c r="P28" s="9" t="str">
        <f>'Nates Projections'!A34</f>
        <v>Quinn Hughes</v>
      </c>
      <c r="Q28" s="9" t="str">
        <f>IFERROR(VLOOKUP(P28,'Nates Projections'!$A$8:$C$500,3,FALSE),"")</f>
        <v>D</v>
      </c>
      <c r="R28" s="115">
        <f>IFERROR(VLOOKUP(P28,'Nates Projections'!$A$8:$AA$500,27,FALSE),"")</f>
        <v>8.2432499999999997</v>
      </c>
      <c r="S28" s="9" t="str">
        <f t="shared" si="2"/>
        <v/>
      </c>
      <c r="T28" s="9" t="str">
        <f t="shared" si="3"/>
        <v/>
      </c>
      <c r="U28" s="9">
        <f t="shared" si="4"/>
        <v>3</v>
      </c>
      <c r="V28" s="115">
        <f t="shared" si="5"/>
        <v>8.2432499999999997</v>
      </c>
      <c r="Y28" s="9">
        <v>26</v>
      </c>
      <c r="Z28" s="115">
        <f t="shared" si="6"/>
        <v>8.0303571428571434</v>
      </c>
      <c r="AA28" s="115">
        <f t="shared" si="7"/>
        <v>5.7859761904761902</v>
      </c>
    </row>
    <row r="29" spans="1:27" ht="15.75" customHeight="1" x14ac:dyDescent="0.25">
      <c r="A29" s="39" t="s">
        <v>208</v>
      </c>
      <c r="B29" s="111" t="s">
        <v>81</v>
      </c>
      <c r="C29" s="71" t="s">
        <v>153</v>
      </c>
      <c r="E29" s="112" t="s">
        <v>32</v>
      </c>
      <c r="F29" s="9">
        <v>37</v>
      </c>
      <c r="G29" s="113">
        <v>1.1200000000000001</v>
      </c>
      <c r="H29" s="9">
        <f t="shared" si="0"/>
        <v>1.06</v>
      </c>
      <c r="I29" s="114">
        <v>1</v>
      </c>
      <c r="P29" s="9" t="str">
        <f>'Nates Projections'!A35</f>
        <v>Mark Scheifele</v>
      </c>
      <c r="Q29" s="9" t="str">
        <f>IFERROR(VLOOKUP(P29,'Nates Projections'!$A$8:$C$500,3,FALSE),"")</f>
        <v>C</v>
      </c>
      <c r="R29" s="115">
        <f>IFERROR(VLOOKUP(P29,'Nates Projections'!$A$8:$AA$500,27,FALSE),"")</f>
        <v>8.2647380952380942</v>
      </c>
      <c r="S29" s="9">
        <f t="shared" si="2"/>
        <v>20</v>
      </c>
      <c r="T29" s="115">
        <f t="shared" si="3"/>
        <v>8.2647380952380942</v>
      </c>
      <c r="U29" s="9" t="str">
        <f t="shared" si="4"/>
        <v/>
      </c>
      <c r="V29" s="9" t="str">
        <f t="shared" si="5"/>
        <v/>
      </c>
      <c r="Y29" s="9">
        <v>27</v>
      </c>
      <c r="Z29" s="115">
        <f t="shared" si="6"/>
        <v>7.9982499999999996</v>
      </c>
      <c r="AA29" s="115">
        <f t="shared" si="7"/>
        <v>5.729392857142857</v>
      </c>
    </row>
    <row r="30" spans="1:27" ht="15.75" customHeight="1" x14ac:dyDescent="0.25">
      <c r="A30" s="39" t="s">
        <v>210</v>
      </c>
      <c r="B30" s="111" t="s">
        <v>41</v>
      </c>
      <c r="C30" s="71" t="s">
        <v>181</v>
      </c>
      <c r="E30" s="112" t="s">
        <v>83</v>
      </c>
      <c r="F30" s="9">
        <v>33</v>
      </c>
      <c r="G30" s="113">
        <v>1.02</v>
      </c>
      <c r="H30" s="9">
        <f t="shared" si="0"/>
        <v>1.01</v>
      </c>
      <c r="I30" s="114">
        <v>1</v>
      </c>
      <c r="P30" s="9" t="str">
        <f>'Nates Projections'!A36</f>
        <v>Cutter Gauthier</v>
      </c>
      <c r="Q30" s="9" t="str">
        <f>IFERROR(VLOOKUP(P30,'Nates Projections'!$A$8:$C$500,3,FALSE),"")</f>
        <v>C/LW/RW</v>
      </c>
      <c r="R30" s="115">
        <f>IFERROR(VLOOKUP(P30,'Nates Projections'!$A$8:$AA$500,27,FALSE),"")</f>
        <v>7.761904761904761</v>
      </c>
      <c r="S30" s="9">
        <f t="shared" si="2"/>
        <v>34</v>
      </c>
      <c r="T30" s="115">
        <f t="shared" si="3"/>
        <v>7.761904761904761</v>
      </c>
      <c r="U30" s="9" t="str">
        <f t="shared" si="4"/>
        <v/>
      </c>
      <c r="V30" s="9" t="str">
        <f t="shared" si="5"/>
        <v/>
      </c>
      <c r="Y30" s="9">
        <v>28</v>
      </c>
      <c r="Z30" s="115">
        <f t="shared" si="6"/>
        <v>7.9915952380952389</v>
      </c>
      <c r="AA30" s="115">
        <f t="shared" si="7"/>
        <v>5.6950476190476191</v>
      </c>
    </row>
    <row r="31" spans="1:27" ht="15.75" customHeight="1" x14ac:dyDescent="0.25">
      <c r="A31" s="39" t="s">
        <v>216</v>
      </c>
      <c r="B31" s="111" t="s">
        <v>49</v>
      </c>
      <c r="C31" s="71" t="s">
        <v>183</v>
      </c>
      <c r="E31" s="112" t="s">
        <v>68</v>
      </c>
      <c r="F31" s="9">
        <v>32</v>
      </c>
      <c r="G31" s="113">
        <v>1</v>
      </c>
      <c r="H31" s="9">
        <f t="shared" si="0"/>
        <v>1</v>
      </c>
      <c r="I31" s="114">
        <v>1</v>
      </c>
      <c r="P31" s="9" t="str">
        <f>'Nates Projections'!A37</f>
        <v>Mikko Rantanen</v>
      </c>
      <c r="Q31" s="9" t="str">
        <f>IFERROR(VLOOKUP(P31,'Nates Projections'!$A$8:$C$500,3,FALSE),"")</f>
        <v>LW/RW</v>
      </c>
      <c r="R31" s="115">
        <f>IFERROR(VLOOKUP(P31,'Nates Projections'!$A$8:$AA$500,27,FALSE),"")</f>
        <v>8.824583333333333</v>
      </c>
      <c r="S31" s="9">
        <f t="shared" si="2"/>
        <v>14</v>
      </c>
      <c r="T31" s="115">
        <f t="shared" si="3"/>
        <v>8.824583333333333</v>
      </c>
      <c r="U31" s="9" t="str">
        <f t="shared" si="4"/>
        <v/>
      </c>
      <c r="V31" s="9" t="str">
        <f t="shared" si="5"/>
        <v/>
      </c>
      <c r="Y31" s="9">
        <v>29</v>
      </c>
      <c r="Z31" s="115">
        <f t="shared" si="6"/>
        <v>7.9406547619047601</v>
      </c>
      <c r="AA31" s="115">
        <f t="shared" si="7"/>
        <v>5.585583333333334</v>
      </c>
    </row>
    <row r="32" spans="1:27" ht="15.75" customHeight="1" x14ac:dyDescent="0.25">
      <c r="A32" s="39" t="s">
        <v>212</v>
      </c>
      <c r="B32" s="111" t="s">
        <v>23</v>
      </c>
      <c r="C32" s="71" t="s">
        <v>153</v>
      </c>
      <c r="E32" s="112" t="s">
        <v>19</v>
      </c>
      <c r="F32" s="9">
        <v>40</v>
      </c>
      <c r="G32" s="113">
        <v>1.19</v>
      </c>
      <c r="H32" s="9">
        <f t="shared" si="0"/>
        <v>1.095</v>
      </c>
      <c r="I32" s="114">
        <v>1</v>
      </c>
      <c r="P32" s="9" t="str">
        <f>'Nates Projections'!A38</f>
        <v>Tim Stützle</v>
      </c>
      <c r="Q32" s="9" t="str">
        <f>IFERROR(VLOOKUP(P32,'Nates Projections'!$A$8:$C$500,3,FALSE),"")</f>
        <v>C/LW</v>
      </c>
      <c r="R32" s="115">
        <f>IFERROR(VLOOKUP(P32,'Nates Projections'!$A$8:$AA$500,27,FALSE),"")</f>
        <v>8.0318928571428572</v>
      </c>
      <c r="S32" s="9">
        <f t="shared" si="2"/>
        <v>25</v>
      </c>
      <c r="T32" s="115">
        <f t="shared" si="3"/>
        <v>8.0318928571428572</v>
      </c>
      <c r="U32" s="9" t="str">
        <f t="shared" si="4"/>
        <v/>
      </c>
      <c r="V32" s="9" t="str">
        <f t="shared" si="5"/>
        <v/>
      </c>
      <c r="Y32" s="9">
        <v>30</v>
      </c>
      <c r="Z32" s="115">
        <f t="shared" si="6"/>
        <v>7.9239999999999986</v>
      </c>
      <c r="AA32" s="115">
        <f t="shared" si="7"/>
        <v>5.5493690476190478</v>
      </c>
    </row>
    <row r="33" spans="1:27" ht="15.75" customHeight="1" x14ac:dyDescent="0.25">
      <c r="A33" s="39" t="s">
        <v>202</v>
      </c>
      <c r="B33" s="111" t="s">
        <v>47</v>
      </c>
      <c r="C33" s="71" t="s">
        <v>203</v>
      </c>
      <c r="E33" s="117" t="s">
        <v>23</v>
      </c>
      <c r="F33" s="118">
        <v>34</v>
      </c>
      <c r="G33" s="120">
        <v>1.04</v>
      </c>
      <c r="H33" s="118">
        <f t="shared" si="0"/>
        <v>1.02</v>
      </c>
      <c r="I33" s="119">
        <v>1</v>
      </c>
      <c r="P33" s="9" t="str">
        <f>'Nates Projections'!A39</f>
        <v>Wyatt Johnston</v>
      </c>
      <c r="Q33" s="9" t="str">
        <f>IFERROR(VLOOKUP(P33,'Nates Projections'!$A$8:$C$500,3,FALSE),"")</f>
        <v>C/RW</v>
      </c>
      <c r="R33" s="115">
        <f>IFERROR(VLOOKUP(P33,'Nates Projections'!$A$8:$AA$500,27,FALSE),"")</f>
        <v>7.8646666666666674</v>
      </c>
      <c r="S33" s="9">
        <f t="shared" si="2"/>
        <v>32</v>
      </c>
      <c r="T33" s="115">
        <f t="shared" si="3"/>
        <v>7.8646666666666674</v>
      </c>
      <c r="U33" s="9" t="str">
        <f t="shared" si="4"/>
        <v/>
      </c>
      <c r="V33" s="9" t="str">
        <f t="shared" si="5"/>
        <v/>
      </c>
      <c r="Y33" s="9">
        <v>31</v>
      </c>
      <c r="Z33" s="115">
        <f t="shared" si="6"/>
        <v>7.8812857142857142</v>
      </c>
      <c r="AA33" s="115">
        <f t="shared" si="7"/>
        <v>5.5190000000000001</v>
      </c>
    </row>
    <row r="34" spans="1:27" ht="15.75" customHeight="1" x14ac:dyDescent="0.25">
      <c r="A34" s="39" t="s">
        <v>209</v>
      </c>
      <c r="B34" s="111" t="s">
        <v>28</v>
      </c>
      <c r="C34" s="71" t="s">
        <v>186</v>
      </c>
      <c r="P34" s="9" t="str">
        <f>'Nates Projections'!A40</f>
        <v>Filip Forsberg</v>
      </c>
      <c r="Q34" s="9" t="str">
        <f>IFERROR(VLOOKUP(P34,'Nates Projections'!$A$8:$C$500,3,FALSE),"")</f>
        <v>LW</v>
      </c>
      <c r="R34" s="115">
        <f>IFERROR(VLOOKUP(P34,'Nates Projections'!$A$8:$AA$500,27,FALSE),"")</f>
        <v>7.9239999999999986</v>
      </c>
      <c r="S34" s="9">
        <f t="shared" si="2"/>
        <v>30</v>
      </c>
      <c r="T34" s="115">
        <f t="shared" si="3"/>
        <v>7.9239999999999986</v>
      </c>
      <c r="U34" s="9" t="str">
        <f t="shared" si="4"/>
        <v/>
      </c>
      <c r="V34" s="9" t="str">
        <f t="shared" si="5"/>
        <v/>
      </c>
      <c r="Y34" s="9">
        <v>32</v>
      </c>
      <c r="Z34" s="115">
        <f t="shared" si="6"/>
        <v>7.8646666666666674</v>
      </c>
      <c r="AA34" s="115">
        <f t="shared" si="7"/>
        <v>5.511916666666667</v>
      </c>
    </row>
    <row r="35" spans="1:27" ht="15.75" customHeight="1" x14ac:dyDescent="0.25">
      <c r="A35" s="39" t="s">
        <v>213</v>
      </c>
      <c r="B35" s="111" t="s">
        <v>37</v>
      </c>
      <c r="C35" s="71" t="s">
        <v>183</v>
      </c>
      <c r="P35" s="9" t="str">
        <f>'Nates Projections'!A41</f>
        <v>Dylan Guenther</v>
      </c>
      <c r="Q35" s="9" t="str">
        <f>IFERROR(VLOOKUP(P35,'Nates Projections'!$A$8:$C$500,3,FALSE),"")</f>
        <v>LW/RW</v>
      </c>
      <c r="R35" s="115">
        <f>IFERROR(VLOOKUP(P35,'Nates Projections'!$A$8:$AA$500,27,FALSE),"")</f>
        <v>7.8376428571428569</v>
      </c>
      <c r="S35" s="9">
        <f t="shared" si="2"/>
        <v>33</v>
      </c>
      <c r="T35" s="115">
        <f t="shared" si="3"/>
        <v>7.8376428571428569</v>
      </c>
      <c r="U35" s="9" t="str">
        <f t="shared" si="4"/>
        <v/>
      </c>
      <c r="V35" s="9" t="str">
        <f t="shared" si="5"/>
        <v/>
      </c>
      <c r="Y35" s="9">
        <v>33</v>
      </c>
      <c r="Z35" s="115">
        <f t="shared" si="6"/>
        <v>7.8376428571428569</v>
      </c>
      <c r="AA35" s="115">
        <f t="shared" si="7"/>
        <v>5.4606666666666666</v>
      </c>
    </row>
    <row r="36" spans="1:27" ht="15.75" customHeight="1" x14ac:dyDescent="0.25">
      <c r="A36" s="39" t="s">
        <v>227</v>
      </c>
      <c r="B36" s="111" t="s">
        <v>45</v>
      </c>
      <c r="C36" s="71" t="s">
        <v>181</v>
      </c>
      <c r="P36" s="9" t="str">
        <f>'Nates Projections'!A42</f>
        <v>Clayton Keller</v>
      </c>
      <c r="Q36" s="9" t="str">
        <f>IFERROR(VLOOKUP(P36,'Nates Projections'!$A$8:$C$500,3,FALSE),"")</f>
        <v>LW/RW</v>
      </c>
      <c r="R36" s="115">
        <f>IFERROR(VLOOKUP(P36,'Nates Projections'!$A$8:$AA$500,27,FALSE),"")</f>
        <v>8.0303571428571434</v>
      </c>
      <c r="S36" s="9">
        <f t="shared" si="2"/>
        <v>26</v>
      </c>
      <c r="T36" s="115">
        <f t="shared" si="3"/>
        <v>8.0303571428571434</v>
      </c>
      <c r="U36" s="9" t="str">
        <f t="shared" si="4"/>
        <v/>
      </c>
      <c r="V36" s="9" t="str">
        <f t="shared" si="5"/>
        <v/>
      </c>
      <c r="Y36" s="9">
        <v>34</v>
      </c>
      <c r="Z36" s="115">
        <f t="shared" si="6"/>
        <v>7.761904761904761</v>
      </c>
      <c r="AA36" s="115">
        <f t="shared" si="7"/>
        <v>5.3868928571428576</v>
      </c>
    </row>
    <row r="37" spans="1:27" ht="15" x14ac:dyDescent="0.25">
      <c r="A37" s="39" t="s">
        <v>215</v>
      </c>
      <c r="B37" s="111" t="s">
        <v>28</v>
      </c>
      <c r="C37" s="71" t="s">
        <v>196</v>
      </c>
      <c r="P37" s="9" t="str">
        <f>'Nates Projections'!A43</f>
        <v>Cole Caufield</v>
      </c>
      <c r="Q37" s="9" t="str">
        <f>IFERROR(VLOOKUP(P37,'Nates Projections'!$A$8:$C$500,3,FALSE),"")</f>
        <v>LW/RW</v>
      </c>
      <c r="R37" s="115">
        <f>IFERROR(VLOOKUP(P37,'Nates Projections'!$A$8:$AA$500,27,FALSE),"")</f>
        <v>7.6455595238095251</v>
      </c>
      <c r="S37" s="9">
        <f t="shared" si="2"/>
        <v>41</v>
      </c>
      <c r="T37" s="115">
        <f t="shared" si="3"/>
        <v>7.6455595238095251</v>
      </c>
      <c r="U37" s="9" t="str">
        <f t="shared" si="4"/>
        <v/>
      </c>
      <c r="V37" s="9" t="str">
        <f t="shared" si="5"/>
        <v/>
      </c>
      <c r="Y37" s="9">
        <v>35</v>
      </c>
      <c r="Z37" s="115">
        <f t="shared" si="6"/>
        <v>7.7120238095238092</v>
      </c>
      <c r="AA37" s="115">
        <f t="shared" si="7"/>
        <v>5.3699761904761898</v>
      </c>
    </row>
    <row r="38" spans="1:27" ht="15" x14ac:dyDescent="0.25">
      <c r="A38" s="39" t="s">
        <v>225</v>
      </c>
      <c r="B38" s="111" t="s">
        <v>45</v>
      </c>
      <c r="C38" s="71" t="s">
        <v>191</v>
      </c>
      <c r="P38" s="9" t="str">
        <f>'Nates Projections'!A44</f>
        <v>Mark Stone</v>
      </c>
      <c r="Q38" s="9" t="str">
        <f>IFERROR(VLOOKUP(P38,'Nates Projections'!$A$8:$C$500,3,FALSE),"")</f>
        <v>RW</v>
      </c>
      <c r="R38" s="115">
        <f>IFERROR(VLOOKUP(P38,'Nates Projections'!$A$8:$AA$500,27,FALSE),"")</f>
        <v>7.7079761904761908</v>
      </c>
      <c r="S38" s="9">
        <f t="shared" si="2"/>
        <v>36</v>
      </c>
      <c r="T38" s="115">
        <f t="shared" si="3"/>
        <v>7.7079761904761908</v>
      </c>
      <c r="U38" s="9" t="str">
        <f t="shared" si="4"/>
        <v/>
      </c>
      <c r="V38" s="9" t="str">
        <f t="shared" si="5"/>
        <v/>
      </c>
      <c r="Y38" s="9">
        <v>36</v>
      </c>
      <c r="Z38" s="115">
        <f t="shared" si="6"/>
        <v>7.7079761904761908</v>
      </c>
      <c r="AA38" s="115">
        <f t="shared" si="7"/>
        <v>5.3395952380952378</v>
      </c>
    </row>
    <row r="39" spans="1:27" ht="15" x14ac:dyDescent="0.25">
      <c r="A39" s="39" t="s">
        <v>206</v>
      </c>
      <c r="B39" s="111" t="s">
        <v>32</v>
      </c>
      <c r="C39" s="71" t="s">
        <v>186</v>
      </c>
      <c r="P39" s="9" t="str">
        <f>'Nates Projections'!A45</f>
        <v>Alex DeBrincat</v>
      </c>
      <c r="Q39" s="9" t="str">
        <f>IFERROR(VLOOKUP(P39,'Nates Projections'!$A$8:$C$500,3,FALSE),"")</f>
        <v>LW/RW</v>
      </c>
      <c r="R39" s="115">
        <f>IFERROR(VLOOKUP(P39,'Nates Projections'!$A$8:$AA$500,27,FALSE),"")</f>
        <v>7.6654404761904757</v>
      </c>
      <c r="S39" s="9">
        <f t="shared" si="2"/>
        <v>39</v>
      </c>
      <c r="T39" s="115">
        <f t="shared" si="3"/>
        <v>7.6654404761904757</v>
      </c>
      <c r="U39" s="9" t="str">
        <f t="shared" si="4"/>
        <v/>
      </c>
      <c r="V39" s="9" t="str">
        <f t="shared" si="5"/>
        <v/>
      </c>
      <c r="Y39" s="9">
        <v>37</v>
      </c>
      <c r="Z39" s="115">
        <f t="shared" si="6"/>
        <v>7.6859880952380957</v>
      </c>
      <c r="AA39" s="115">
        <f t="shared" si="7"/>
        <v>5.330285714285715</v>
      </c>
    </row>
    <row r="40" spans="1:27" ht="15" x14ac:dyDescent="0.25">
      <c r="A40" s="39" t="s">
        <v>207</v>
      </c>
      <c r="B40" s="111" t="s">
        <v>32</v>
      </c>
      <c r="C40" s="71" t="s">
        <v>186</v>
      </c>
      <c r="P40" s="9" t="str">
        <f>'Nates Projections'!A46</f>
        <v>Artemi Panarin</v>
      </c>
      <c r="Q40" s="9" t="str">
        <f>IFERROR(VLOOKUP(P40,'Nates Projections'!$A$8:$C$500,3,FALSE),"")</f>
        <v>LW</v>
      </c>
      <c r="R40" s="115">
        <f>IFERROR(VLOOKUP(P40,'Nates Projections'!$A$8:$AA$500,27,FALSE),"")</f>
        <v>7.6859880952380957</v>
      </c>
      <c r="S40" s="9">
        <f t="shared" si="2"/>
        <v>37</v>
      </c>
      <c r="T40" s="115">
        <f t="shared" si="3"/>
        <v>7.6859880952380957</v>
      </c>
      <c r="U40" s="9" t="str">
        <f t="shared" si="4"/>
        <v/>
      </c>
      <c r="V40" s="9" t="str">
        <f t="shared" si="5"/>
        <v/>
      </c>
      <c r="Y40" s="9">
        <v>38</v>
      </c>
      <c r="Z40" s="115">
        <f t="shared" si="6"/>
        <v>7.6675714285714278</v>
      </c>
      <c r="AA40" s="115">
        <f t="shared" si="7"/>
        <v>5.2852380952380962</v>
      </c>
    </row>
    <row r="41" spans="1:27" ht="15" x14ac:dyDescent="0.25">
      <c r="A41" s="39" t="s">
        <v>214</v>
      </c>
      <c r="B41" s="111" t="s">
        <v>41</v>
      </c>
      <c r="C41" s="71" t="s">
        <v>186</v>
      </c>
      <c r="P41" s="9" t="str">
        <f>'Nates Projections'!A47</f>
        <v>Adrian Kempe</v>
      </c>
      <c r="Q41" s="9" t="str">
        <f>IFERROR(VLOOKUP(P41,'Nates Projections'!$A$8:$C$500,3,FALSE),"")</f>
        <v>RW</v>
      </c>
      <c r="R41" s="115">
        <f>IFERROR(VLOOKUP(P41,'Nates Projections'!$A$8:$AA$500,27,FALSE),"")</f>
        <v>7.9406547619047601</v>
      </c>
      <c r="S41" s="9">
        <f t="shared" si="2"/>
        <v>29</v>
      </c>
      <c r="T41" s="115">
        <f t="shared" si="3"/>
        <v>7.9406547619047601</v>
      </c>
      <c r="U41" s="9" t="str">
        <f t="shared" si="4"/>
        <v/>
      </c>
      <c r="V41" s="9" t="str">
        <f t="shared" si="5"/>
        <v/>
      </c>
      <c r="Y41" s="9">
        <v>39</v>
      </c>
      <c r="Z41" s="115">
        <f t="shared" si="6"/>
        <v>7.6654404761904757</v>
      </c>
      <c r="AA41" s="115">
        <f t="shared" si="7"/>
        <v>5.2748214285714283</v>
      </c>
    </row>
    <row r="42" spans="1:27" ht="15" x14ac:dyDescent="0.25">
      <c r="A42" s="39" t="s">
        <v>221</v>
      </c>
      <c r="B42" s="111" t="s">
        <v>68</v>
      </c>
      <c r="C42" s="71" t="s">
        <v>179</v>
      </c>
      <c r="P42" s="9" t="str">
        <f>'Nates Projections'!A48</f>
        <v>Brady Tkachuk</v>
      </c>
      <c r="Q42" s="9" t="str">
        <f>IFERROR(VLOOKUP(P42,'Nates Projections'!$A$8:$C$500,3,FALSE),"")</f>
        <v>C/LW</v>
      </c>
      <c r="R42" s="115">
        <f>IFERROR(VLOOKUP(P42,'Nates Projections'!$A$8:$AA$500,27,FALSE),"")</f>
        <v>8.4757738095238082</v>
      </c>
      <c r="S42" s="9">
        <f t="shared" si="2"/>
        <v>18</v>
      </c>
      <c r="T42" s="115">
        <f t="shared" si="3"/>
        <v>8.4757738095238082</v>
      </c>
      <c r="U42" s="9" t="str">
        <f t="shared" si="4"/>
        <v/>
      </c>
      <c r="V42" s="9" t="str">
        <f t="shared" si="5"/>
        <v/>
      </c>
      <c r="Y42" s="9">
        <v>40</v>
      </c>
      <c r="Z42" s="115">
        <f t="shared" si="6"/>
        <v>7.6459404761904768</v>
      </c>
      <c r="AA42" s="115">
        <f t="shared" si="7"/>
        <v>5.2589523809523806</v>
      </c>
    </row>
    <row r="43" spans="1:27" ht="15" x14ac:dyDescent="0.25">
      <c r="A43" s="39" t="s">
        <v>222</v>
      </c>
      <c r="B43" s="111" t="s">
        <v>37</v>
      </c>
      <c r="C43" s="71" t="s">
        <v>181</v>
      </c>
      <c r="P43" s="9" t="str">
        <f>'Nates Projections'!A49</f>
        <v>Aleksander Barkov</v>
      </c>
      <c r="Q43" s="9" t="str">
        <f>IFERROR(VLOOKUP(P43,'Nates Projections'!$A$8:$C$500,3,FALSE),"")</f>
        <v>C</v>
      </c>
      <c r="R43" s="115">
        <f>IFERROR(VLOOKUP(P43,'Nates Projections'!$A$8:$AA$500,27,FALSE),"")</f>
        <v>7.6459404761904768</v>
      </c>
      <c r="S43" s="9">
        <f t="shared" si="2"/>
        <v>40</v>
      </c>
      <c r="T43" s="115">
        <f t="shared" si="3"/>
        <v>7.6459404761904768</v>
      </c>
      <c r="U43" s="9" t="str">
        <f t="shared" si="4"/>
        <v/>
      </c>
      <c r="V43" s="9" t="str">
        <f t="shared" si="5"/>
        <v/>
      </c>
      <c r="Y43" s="9">
        <v>41</v>
      </c>
      <c r="Z43" s="115">
        <f t="shared" si="6"/>
        <v>7.6455595238095251</v>
      </c>
      <c r="AA43" s="115">
        <f t="shared" si="7"/>
        <v>5.112511904761905</v>
      </c>
    </row>
    <row r="44" spans="1:27" ht="15" x14ac:dyDescent="0.25">
      <c r="A44" s="39" t="s">
        <v>218</v>
      </c>
      <c r="B44" s="111" t="s">
        <v>74</v>
      </c>
      <c r="C44" s="71" t="s">
        <v>186</v>
      </c>
      <c r="P44" s="9" t="str">
        <f>'Nates Projections'!A50</f>
        <v>Matthew Schaefer</v>
      </c>
      <c r="Q44" s="9" t="str">
        <f>IFERROR(VLOOKUP(P44,'Nates Projections'!$A$8:$C$500,3,FALSE),"")</f>
        <v>D</v>
      </c>
      <c r="R44" s="115">
        <f>IFERROR(VLOOKUP(P44,'Nates Projections'!$A$8:$AA$500,27,FALSE),"")</f>
        <v>7.6409285714285726</v>
      </c>
      <c r="S44" s="9" t="str">
        <f t="shared" si="2"/>
        <v/>
      </c>
      <c r="T44" s="9" t="str">
        <f t="shared" si="3"/>
        <v/>
      </c>
      <c r="U44" s="9">
        <f t="shared" si="4"/>
        <v>6</v>
      </c>
      <c r="V44" s="115">
        <f t="shared" si="5"/>
        <v>7.6409285714285726</v>
      </c>
      <c r="Y44" s="9">
        <v>42</v>
      </c>
      <c r="Z44" s="115">
        <f t="shared" si="6"/>
        <v>7.562107142857144</v>
      </c>
      <c r="AA44" s="115">
        <f t="shared" si="7"/>
        <v>5.0992499999999996</v>
      </c>
    </row>
    <row r="45" spans="1:27" ht="15" x14ac:dyDescent="0.25">
      <c r="A45" s="39" t="s">
        <v>220</v>
      </c>
      <c r="B45" s="111" t="s">
        <v>53</v>
      </c>
      <c r="C45" s="71" t="s">
        <v>191</v>
      </c>
      <c r="P45" s="9" t="str">
        <f>'Nates Projections'!A51</f>
        <v>Rasmus Dahlin</v>
      </c>
      <c r="Q45" s="9" t="str">
        <f>IFERROR(VLOOKUP(P45,'Nates Projections'!$A$8:$C$500,3,FALSE),"")</f>
        <v>D</v>
      </c>
      <c r="R45" s="115">
        <f>IFERROR(VLOOKUP(P45,'Nates Projections'!$A$8:$AA$500,27,FALSE),"")</f>
        <v>8.2332976190476188</v>
      </c>
      <c r="S45" s="9" t="str">
        <f t="shared" si="2"/>
        <v/>
      </c>
      <c r="T45" s="9" t="str">
        <f t="shared" si="3"/>
        <v/>
      </c>
      <c r="U45" s="9">
        <f t="shared" si="4"/>
        <v>4</v>
      </c>
      <c r="V45" s="115">
        <f t="shared" si="5"/>
        <v>8.2332976190476188</v>
      </c>
      <c r="Y45" s="9">
        <v>43</v>
      </c>
      <c r="Z45" s="115">
        <f t="shared" si="6"/>
        <v>7.4978452380952376</v>
      </c>
      <c r="AA45" s="115">
        <f t="shared" si="7"/>
        <v>5.0916071428571428</v>
      </c>
    </row>
    <row r="46" spans="1:27" ht="15" x14ac:dyDescent="0.25">
      <c r="A46" s="39" t="s">
        <v>219</v>
      </c>
      <c r="B46" s="111" t="s">
        <v>47</v>
      </c>
      <c r="C46" s="71" t="s">
        <v>181</v>
      </c>
      <c r="P46" s="9" t="str">
        <f>'Nates Projections'!A52</f>
        <v>Leo Carlsson</v>
      </c>
      <c r="Q46" s="9" t="str">
        <f>IFERROR(VLOOKUP(P46,'Nates Projections'!$A$8:$C$500,3,FALSE),"")</f>
        <v>C</v>
      </c>
      <c r="R46" s="115">
        <f>IFERROR(VLOOKUP(P46,'Nates Projections'!$A$8:$AA$500,27,FALSE),"")</f>
        <v>7.562107142857144</v>
      </c>
      <c r="S46" s="9">
        <f t="shared" si="2"/>
        <v>42</v>
      </c>
      <c r="T46" s="115">
        <f t="shared" si="3"/>
        <v>7.562107142857144</v>
      </c>
      <c r="U46" s="9" t="str">
        <f t="shared" si="4"/>
        <v/>
      </c>
      <c r="V46" s="9" t="str">
        <f t="shared" si="5"/>
        <v/>
      </c>
      <c r="Y46" s="9">
        <v>44</v>
      </c>
      <c r="Z46" s="115">
        <f t="shared" si="6"/>
        <v>7.4806428571428576</v>
      </c>
      <c r="AA46" s="115">
        <f t="shared" si="7"/>
        <v>5.0559761904761906</v>
      </c>
    </row>
    <row r="47" spans="1:27" ht="15" x14ac:dyDescent="0.25">
      <c r="A47" s="39" t="s">
        <v>228</v>
      </c>
      <c r="B47" s="111" t="s">
        <v>53</v>
      </c>
      <c r="C47" s="71" t="s">
        <v>179</v>
      </c>
      <c r="P47" s="9" t="str">
        <f>'Nates Projections'!A53</f>
        <v>Jake Guentzel</v>
      </c>
      <c r="Q47" s="9" t="str">
        <f>IFERROR(VLOOKUP(P47,'Nates Projections'!$A$8:$C$500,3,FALSE),"")</f>
        <v>LW/RW</v>
      </c>
      <c r="R47" s="115">
        <f>IFERROR(VLOOKUP(P47,'Nates Projections'!$A$8:$AA$500,27,FALSE),"")</f>
        <v>7.7120238095238092</v>
      </c>
      <c r="S47" s="9">
        <f t="shared" si="2"/>
        <v>35</v>
      </c>
      <c r="T47" s="115">
        <f t="shared" si="3"/>
        <v>7.7120238095238092</v>
      </c>
      <c r="U47" s="9" t="str">
        <f t="shared" si="4"/>
        <v/>
      </c>
      <c r="V47" s="9" t="str">
        <f t="shared" si="5"/>
        <v/>
      </c>
      <c r="Y47" s="9">
        <v>45</v>
      </c>
      <c r="Z47" s="115">
        <f t="shared" si="6"/>
        <v>7.4748333333333328</v>
      </c>
      <c r="AA47" s="115">
        <f t="shared" si="7"/>
        <v>5.0530357142857145</v>
      </c>
    </row>
    <row r="48" spans="1:27" ht="15" x14ac:dyDescent="0.25">
      <c r="A48" s="39" t="s">
        <v>217</v>
      </c>
      <c r="B48" s="111" t="s">
        <v>43</v>
      </c>
      <c r="C48" s="71" t="s">
        <v>183</v>
      </c>
      <c r="P48" s="9" t="str">
        <f>'Nates Projections'!A54</f>
        <v>Mitch Marner</v>
      </c>
      <c r="Q48" s="9" t="str">
        <f>IFERROR(VLOOKUP(P48,'Nates Projections'!$A$8:$C$500,3,FALSE),"")</f>
        <v>C/LW/RW</v>
      </c>
      <c r="R48" s="115">
        <f>IFERROR(VLOOKUP(P48,'Nates Projections'!$A$8:$AA$500,27,FALSE),"")</f>
        <v>7.4806428571428576</v>
      </c>
      <c r="S48" s="9">
        <f t="shared" si="2"/>
        <v>44</v>
      </c>
      <c r="T48" s="115">
        <f t="shared" si="3"/>
        <v>7.4806428571428576</v>
      </c>
      <c r="U48" s="9" t="str">
        <f t="shared" si="4"/>
        <v/>
      </c>
      <c r="V48" s="9" t="str">
        <f t="shared" si="5"/>
        <v/>
      </c>
      <c r="Y48" s="9">
        <v>46</v>
      </c>
      <c r="Z48" s="115">
        <f t="shared" si="6"/>
        <v>7.4164404761904779</v>
      </c>
      <c r="AA48" s="115">
        <f t="shared" si="7"/>
        <v>4.9802976190476196</v>
      </c>
    </row>
    <row r="49" spans="1:27" ht="15" x14ac:dyDescent="0.25">
      <c r="A49" s="39" t="s">
        <v>229</v>
      </c>
      <c r="B49" s="111" t="s">
        <v>43</v>
      </c>
      <c r="C49" s="71" t="s">
        <v>153</v>
      </c>
      <c r="P49" s="9" t="str">
        <f>'Nates Projections'!A55</f>
        <v>Sebastian Aho</v>
      </c>
      <c r="Q49" s="9" t="str">
        <f>IFERROR(VLOOKUP(P49,'Nates Projections'!$A$8:$C$500,3,FALSE),"")</f>
        <v>C</v>
      </c>
      <c r="R49" s="115">
        <f>IFERROR(VLOOKUP(P49,'Nates Projections'!$A$8:$AA$500,27,FALSE),"")</f>
        <v>7.6675714285714278</v>
      </c>
      <c r="S49" s="9">
        <f t="shared" si="2"/>
        <v>38</v>
      </c>
      <c r="T49" s="115">
        <f t="shared" si="3"/>
        <v>7.6675714285714278</v>
      </c>
      <c r="U49" s="9" t="str">
        <f t="shared" si="4"/>
        <v/>
      </c>
      <c r="V49" s="9" t="str">
        <f t="shared" si="5"/>
        <v/>
      </c>
      <c r="Y49" s="9">
        <v>47</v>
      </c>
      <c r="Z49" s="115">
        <f t="shared" si="6"/>
        <v>7.3276190476190477</v>
      </c>
      <c r="AA49" s="115">
        <f t="shared" si="7"/>
        <v>4.9595952380952379</v>
      </c>
    </row>
    <row r="50" spans="1:27" ht="15" x14ac:dyDescent="0.25">
      <c r="A50" s="39" t="s">
        <v>224</v>
      </c>
      <c r="B50" s="111" t="s">
        <v>74</v>
      </c>
      <c r="C50" s="71" t="s">
        <v>181</v>
      </c>
      <c r="P50" s="9" t="str">
        <f>'Nates Projections'!A56</f>
        <v>Mika Zibanejad</v>
      </c>
      <c r="Q50" s="9" t="str">
        <f>IFERROR(VLOOKUP(P50,'Nates Projections'!$A$8:$C$500,3,FALSE),"")</f>
        <v>C/RW</v>
      </c>
      <c r="R50" s="115">
        <f>IFERROR(VLOOKUP(P50,'Nates Projections'!$A$8:$AA$500,27,FALSE),"")</f>
        <v>7.2125119047619046</v>
      </c>
      <c r="S50" s="9">
        <f t="shared" si="2"/>
        <v>50</v>
      </c>
      <c r="T50" s="115">
        <f t="shared" si="3"/>
        <v>7.2125119047619046</v>
      </c>
      <c r="U50" s="9" t="str">
        <f t="shared" si="4"/>
        <v/>
      </c>
      <c r="V50" s="9" t="str">
        <f t="shared" si="5"/>
        <v/>
      </c>
      <c r="Y50" s="9">
        <v>48</v>
      </c>
      <c r="Z50" s="115">
        <f t="shared" si="6"/>
        <v>7.2751428571428569</v>
      </c>
      <c r="AA50" s="115">
        <f t="shared" si="7"/>
        <v>4.9146190476190483</v>
      </c>
    </row>
    <row r="51" spans="1:27" ht="15" x14ac:dyDescent="0.25">
      <c r="A51" s="39" t="s">
        <v>226</v>
      </c>
      <c r="B51" s="111" t="s">
        <v>47</v>
      </c>
      <c r="C51" s="71" t="s">
        <v>153</v>
      </c>
      <c r="P51" s="9" t="str">
        <f>'Nates Projections'!A57</f>
        <v>Bo Horvat</v>
      </c>
      <c r="Q51" s="9" t="str">
        <f>IFERROR(VLOOKUP(P51,'Nates Projections'!$A$8:$C$500,3,FALSE),"")</f>
        <v>C</v>
      </c>
      <c r="R51" s="115">
        <f>IFERROR(VLOOKUP(P51,'Nates Projections'!$A$8:$AA$500,27,FALSE),"")</f>
        <v>7.3276190476190477</v>
      </c>
      <c r="S51" s="9">
        <f t="shared" si="2"/>
        <v>47</v>
      </c>
      <c r="T51" s="115">
        <f t="shared" si="3"/>
        <v>7.3276190476190477</v>
      </c>
      <c r="U51" s="9" t="str">
        <f t="shared" si="4"/>
        <v/>
      </c>
      <c r="V51" s="9" t="str">
        <f t="shared" si="5"/>
        <v/>
      </c>
      <c r="Y51" s="9">
        <v>49</v>
      </c>
      <c r="Z51" s="115">
        <f t="shared" si="6"/>
        <v>7.2584166666666663</v>
      </c>
      <c r="AA51" s="115">
        <f t="shared" si="7"/>
        <v>4.8078571428571433</v>
      </c>
    </row>
    <row r="52" spans="1:27" ht="15" x14ac:dyDescent="0.25">
      <c r="A52" s="39" t="s">
        <v>236</v>
      </c>
      <c r="B52" s="111" t="s">
        <v>16</v>
      </c>
      <c r="C52" s="71" t="s">
        <v>186</v>
      </c>
      <c r="P52" s="9" t="str">
        <f>'Nates Projections'!A58</f>
        <v>Bryan Rust</v>
      </c>
      <c r="Q52" s="9" t="str">
        <f>IFERROR(VLOOKUP(P52,'Nates Projections'!$A$8:$C$500,3,FALSE),"")</f>
        <v>RW</v>
      </c>
      <c r="R52" s="115">
        <f>IFERROR(VLOOKUP(P52,'Nates Projections'!$A$8:$AA$500,27,FALSE),"")</f>
        <v>7.1430476190476186</v>
      </c>
      <c r="S52" s="9">
        <f t="shared" si="2"/>
        <v>52</v>
      </c>
      <c r="T52" s="115">
        <f t="shared" si="3"/>
        <v>7.1430476190476186</v>
      </c>
      <c r="U52" s="9" t="str">
        <f t="shared" si="4"/>
        <v/>
      </c>
      <c r="V52" s="9" t="str">
        <f t="shared" si="5"/>
        <v/>
      </c>
      <c r="Y52" s="9">
        <v>50</v>
      </c>
      <c r="Z52" s="115">
        <f t="shared" si="6"/>
        <v>7.2125119047619046</v>
      </c>
      <c r="AA52" s="115">
        <f t="shared" si="7"/>
        <v>4.8074642857142846</v>
      </c>
    </row>
    <row r="53" spans="1:27" ht="15" x14ac:dyDescent="0.25">
      <c r="A53" s="39" t="s">
        <v>233</v>
      </c>
      <c r="B53" s="111" t="s">
        <v>30</v>
      </c>
      <c r="C53" s="71" t="s">
        <v>181</v>
      </c>
      <c r="P53" s="9" t="str">
        <f>'Nates Projections'!A59</f>
        <v>Robert Thomas</v>
      </c>
      <c r="Q53" s="9" t="str">
        <f>IFERROR(VLOOKUP(P53,'Nates Projections'!$A$8:$C$500,3,FALSE),"")</f>
        <v>C</v>
      </c>
      <c r="R53" s="115">
        <f>IFERROR(VLOOKUP(P53,'Nates Projections'!$A$8:$AA$500,27,FALSE),"")</f>
        <v>7.4164404761904779</v>
      </c>
      <c r="S53" s="9">
        <f t="shared" si="2"/>
        <v>46</v>
      </c>
      <c r="T53" s="115">
        <f t="shared" si="3"/>
        <v>7.4164404761904779</v>
      </c>
      <c r="U53" s="9" t="str">
        <f t="shared" si="4"/>
        <v/>
      </c>
      <c r="V53" s="9" t="str">
        <f t="shared" si="5"/>
        <v/>
      </c>
      <c r="Y53" s="9">
        <v>51</v>
      </c>
      <c r="Z53" s="115">
        <f t="shared" si="6"/>
        <v>7.1689047619047619</v>
      </c>
      <c r="AA53" s="115">
        <f t="shared" si="7"/>
        <v>4.7500119047619034</v>
      </c>
    </row>
    <row r="54" spans="1:27" ht="15" x14ac:dyDescent="0.25">
      <c r="A54" s="39" t="s">
        <v>223</v>
      </c>
      <c r="B54" s="111" t="s">
        <v>25</v>
      </c>
      <c r="C54" s="71" t="s">
        <v>181</v>
      </c>
      <c r="P54" s="9" t="str">
        <f>'Nates Projections'!A60</f>
        <v>Seth Jarvis</v>
      </c>
      <c r="Q54" s="9" t="str">
        <f>IFERROR(VLOOKUP(P54,'Nates Projections'!$A$8:$C$500,3,FALSE),"")</f>
        <v>LW/RW</v>
      </c>
      <c r="R54" s="115">
        <f>IFERROR(VLOOKUP(P54,'Nates Projections'!$A$8:$AA$500,27,FALSE),"")</f>
        <v>7.0741499999999995</v>
      </c>
      <c r="S54" s="9">
        <f t="shared" si="2"/>
        <v>56</v>
      </c>
      <c r="T54" s="115">
        <f t="shared" si="3"/>
        <v>7.0741499999999995</v>
      </c>
      <c r="U54" s="9" t="str">
        <f t="shared" si="4"/>
        <v/>
      </c>
      <c r="V54" s="9" t="str">
        <f t="shared" si="5"/>
        <v/>
      </c>
      <c r="Y54" s="9">
        <v>52</v>
      </c>
      <c r="Z54" s="115">
        <f t="shared" si="6"/>
        <v>7.1430476190476186</v>
      </c>
      <c r="AA54" s="115">
        <f t="shared" si="7"/>
        <v>4.6697499999999996</v>
      </c>
    </row>
    <row r="55" spans="1:27" ht="15" x14ac:dyDescent="0.25">
      <c r="A55" s="39" t="s">
        <v>235</v>
      </c>
      <c r="B55" s="111" t="s">
        <v>53</v>
      </c>
      <c r="C55" s="71" t="s">
        <v>181</v>
      </c>
      <c r="P55" s="9" t="str">
        <f>'Nates Projections'!A61</f>
        <v>J.T. Miller</v>
      </c>
      <c r="Q55" s="9" t="str">
        <f>IFERROR(VLOOKUP(P55,'Nates Projections'!$A$8:$C$500,3,FALSE),"")</f>
        <v>C/LW/RW</v>
      </c>
      <c r="R55" s="115">
        <f>IFERROR(VLOOKUP(P55,'Nates Projections'!$A$8:$AA$500,27,FALSE),"")</f>
        <v>7.2751428571428569</v>
      </c>
      <c r="S55" s="9">
        <f t="shared" si="2"/>
        <v>48</v>
      </c>
      <c r="T55" s="115">
        <f t="shared" si="3"/>
        <v>7.2751428571428569</v>
      </c>
      <c r="U55" s="9" t="str">
        <f t="shared" si="4"/>
        <v/>
      </c>
      <c r="V55" s="9" t="str">
        <f t="shared" si="5"/>
        <v/>
      </c>
      <c r="Y55" s="9">
        <v>53</v>
      </c>
      <c r="Z55" s="115">
        <f t="shared" si="6"/>
        <v>7.1266071428571429</v>
      </c>
      <c r="AA55" s="115">
        <f t="shared" si="7"/>
        <v>4.6592499999999992</v>
      </c>
    </row>
    <row r="56" spans="1:27" ht="15" x14ac:dyDescent="0.25">
      <c r="A56" s="39" t="s">
        <v>230</v>
      </c>
      <c r="B56" s="111" t="s">
        <v>19</v>
      </c>
      <c r="C56" s="71" t="s">
        <v>181</v>
      </c>
      <c r="P56" s="9" t="str">
        <f>'Nates Projections'!A62</f>
        <v>Adam Fantilli</v>
      </c>
      <c r="Q56" s="9" t="str">
        <f>IFERROR(VLOOKUP(P56,'Nates Projections'!$A$8:$C$500,3,FALSE),"")</f>
        <v>C</v>
      </c>
      <c r="R56" s="115">
        <f>IFERROR(VLOOKUP(P56,'Nates Projections'!$A$8:$AA$500,27,FALSE),"")</f>
        <v>7.1096666666666648</v>
      </c>
      <c r="S56" s="9">
        <f t="shared" si="2"/>
        <v>54</v>
      </c>
      <c r="T56" s="115">
        <f t="shared" si="3"/>
        <v>7.1096666666666648</v>
      </c>
      <c r="U56" s="9" t="str">
        <f t="shared" si="4"/>
        <v/>
      </c>
      <c r="V56" s="9" t="str">
        <f t="shared" si="5"/>
        <v/>
      </c>
      <c r="Y56" s="9">
        <v>54</v>
      </c>
      <c r="Z56" s="115">
        <f t="shared" si="6"/>
        <v>7.1096666666666648</v>
      </c>
      <c r="AA56" s="115">
        <f t="shared" si="7"/>
        <v>4.6522380952380953</v>
      </c>
    </row>
    <row r="57" spans="1:27" ht="15" x14ac:dyDescent="0.25">
      <c r="A57" s="39" t="s">
        <v>231</v>
      </c>
      <c r="B57" s="111" t="s">
        <v>68</v>
      </c>
      <c r="C57" s="71" t="s">
        <v>203</v>
      </c>
      <c r="P57" s="9" t="str">
        <f>'Nates Projections'!A63</f>
        <v>Lane Hutson</v>
      </c>
      <c r="Q57" s="9" t="str">
        <f>IFERROR(VLOOKUP(P57,'Nates Projections'!$A$8:$C$500,3,FALSE),"")</f>
        <v>D</v>
      </c>
      <c r="R57" s="115">
        <f>IFERROR(VLOOKUP(P57,'Nates Projections'!$A$8:$AA$500,27,FALSE),"")</f>
        <v>7.2815119047619037</v>
      </c>
      <c r="S57" s="9" t="str">
        <f t="shared" si="2"/>
        <v/>
      </c>
      <c r="T57" s="9" t="str">
        <f t="shared" si="3"/>
        <v/>
      </c>
      <c r="U57" s="9">
        <f t="shared" si="4"/>
        <v>7</v>
      </c>
      <c r="V57" s="115">
        <f t="shared" si="5"/>
        <v>7.2815119047619037</v>
      </c>
      <c r="Y57" s="9">
        <v>55</v>
      </c>
      <c r="Z57" s="115">
        <f t="shared" si="6"/>
        <v>7.0811547619047621</v>
      </c>
      <c r="AA57" s="115">
        <f t="shared" si="7"/>
        <v>4.6343809523809529</v>
      </c>
    </row>
    <row r="58" spans="1:27" ht="15" x14ac:dyDescent="0.25">
      <c r="A58" s="39" t="s">
        <v>232</v>
      </c>
      <c r="B58" s="111" t="s">
        <v>32</v>
      </c>
      <c r="C58" s="71" t="s">
        <v>181</v>
      </c>
      <c r="P58" s="9" t="str">
        <f>'Nates Projections'!A64</f>
        <v>Andrei Svechnikov</v>
      </c>
      <c r="Q58" s="9" t="str">
        <f>IFERROR(VLOOKUP(P58,'Nates Projections'!$A$8:$C$500,3,FALSE),"")</f>
        <v>LW/RW</v>
      </c>
      <c r="R58" s="115">
        <f>IFERROR(VLOOKUP(P58,'Nates Projections'!$A$8:$AA$500,27,FALSE),"")</f>
        <v>7.4978452380952376</v>
      </c>
      <c r="S58" s="9">
        <f t="shared" si="2"/>
        <v>43</v>
      </c>
      <c r="T58" s="115">
        <f t="shared" si="3"/>
        <v>7.4978452380952376</v>
      </c>
      <c r="U58" s="9" t="str">
        <f t="shared" si="4"/>
        <v/>
      </c>
      <c r="V58" s="9" t="str">
        <f t="shared" si="5"/>
        <v/>
      </c>
      <c r="Y58" s="9">
        <v>56</v>
      </c>
      <c r="Z58" s="115">
        <f t="shared" si="6"/>
        <v>7.0741499999999995</v>
      </c>
      <c r="AA58" s="115">
        <f t="shared" si="7"/>
        <v>4.60152380952381</v>
      </c>
    </row>
    <row r="59" spans="1:27" ht="15" x14ac:dyDescent="0.25">
      <c r="A59" s="39" t="s">
        <v>237</v>
      </c>
      <c r="B59" s="111" t="s">
        <v>81</v>
      </c>
      <c r="C59" s="71" t="s">
        <v>181</v>
      </c>
      <c r="P59" s="9" t="str">
        <f>'Nates Projections'!A65</f>
        <v>Nico Hischier</v>
      </c>
      <c r="Q59" s="9" t="str">
        <f>IFERROR(VLOOKUP(P59,'Nates Projections'!$A$8:$C$500,3,FALSE),"")</f>
        <v>C</v>
      </c>
      <c r="R59" s="115">
        <f>IFERROR(VLOOKUP(P59,'Nates Projections'!$A$8:$AA$500,27,FALSE),"")</f>
        <v>6.9831666666666665</v>
      </c>
      <c r="S59" s="9">
        <f t="shared" si="2"/>
        <v>59</v>
      </c>
      <c r="T59" s="115">
        <f t="shared" si="3"/>
        <v>6.9831666666666665</v>
      </c>
      <c r="U59" s="9" t="str">
        <f t="shared" si="4"/>
        <v/>
      </c>
      <c r="V59" s="9" t="str">
        <f t="shared" si="5"/>
        <v/>
      </c>
      <c r="Y59" s="9">
        <v>57</v>
      </c>
      <c r="Z59" s="115">
        <f t="shared" si="6"/>
        <v>7.0707261904761891</v>
      </c>
      <c r="AA59" s="115">
        <f t="shared" si="7"/>
        <v>4.5955476190476192</v>
      </c>
    </row>
    <row r="60" spans="1:27" ht="15" x14ac:dyDescent="0.25">
      <c r="A60" s="39" t="s">
        <v>240</v>
      </c>
      <c r="B60" s="111" t="s">
        <v>72</v>
      </c>
      <c r="C60" s="71" t="s">
        <v>153</v>
      </c>
      <c r="P60" s="9" t="str">
        <f>'Nates Projections'!A66</f>
        <v>Jesper Bratt</v>
      </c>
      <c r="Q60" s="9" t="str">
        <f>IFERROR(VLOOKUP(P60,'Nates Projections'!$A$8:$C$500,3,FALSE),"")</f>
        <v>LW/RW</v>
      </c>
      <c r="R60" s="115">
        <f>IFERROR(VLOOKUP(P60,'Nates Projections'!$A$8:$AA$500,27,FALSE),"")</f>
        <v>6.9414285714285722</v>
      </c>
      <c r="S60" s="9">
        <f t="shared" si="2"/>
        <v>63</v>
      </c>
      <c r="T60" s="115">
        <f t="shared" si="3"/>
        <v>6.9414285714285722</v>
      </c>
      <c r="U60" s="9" t="str">
        <f t="shared" si="4"/>
        <v/>
      </c>
      <c r="V60" s="9" t="str">
        <f t="shared" si="5"/>
        <v/>
      </c>
      <c r="Y60" s="9">
        <v>58</v>
      </c>
      <c r="Z60" s="115">
        <f t="shared" si="6"/>
        <v>7.0535833333333331</v>
      </c>
      <c r="AA60" s="115">
        <f t="shared" si="7"/>
        <v>4.5770952380952385</v>
      </c>
    </row>
    <row r="61" spans="1:27" ht="15" x14ac:dyDescent="0.25">
      <c r="A61" s="39" t="s">
        <v>234</v>
      </c>
      <c r="B61" s="111" t="s">
        <v>25</v>
      </c>
      <c r="C61" s="71" t="s">
        <v>196</v>
      </c>
      <c r="P61" s="9" t="str">
        <f>'Nates Projections'!A67</f>
        <v>Lucas Raymond</v>
      </c>
      <c r="Q61" s="9" t="str">
        <f>IFERROR(VLOOKUP(P61,'Nates Projections'!$A$8:$C$500,3,FALSE),"")</f>
        <v>RW</v>
      </c>
      <c r="R61" s="115">
        <f>IFERROR(VLOOKUP(P61,'Nates Projections'!$A$8:$AA$500,27,FALSE),"")</f>
        <v>6.969785714285714</v>
      </c>
      <c r="S61" s="9">
        <f t="shared" si="2"/>
        <v>61</v>
      </c>
      <c r="T61" s="115">
        <f t="shared" si="3"/>
        <v>6.969785714285714</v>
      </c>
      <c r="U61" s="9" t="str">
        <f t="shared" si="4"/>
        <v/>
      </c>
      <c r="V61" s="9" t="str">
        <f t="shared" si="5"/>
        <v/>
      </c>
      <c r="Y61" s="9">
        <v>59</v>
      </c>
      <c r="Z61" s="115">
        <f t="shared" si="6"/>
        <v>6.9831666666666665</v>
      </c>
      <c r="AA61" s="115">
        <f t="shared" si="7"/>
        <v>4.5688452380952382</v>
      </c>
    </row>
    <row r="62" spans="1:27" ht="15" x14ac:dyDescent="0.25">
      <c r="A62" s="39" t="s">
        <v>238</v>
      </c>
      <c r="B62" s="111" t="s">
        <v>28</v>
      </c>
      <c r="C62" s="71" t="s">
        <v>181</v>
      </c>
      <c r="P62" s="9" t="str">
        <f>'Nates Projections'!A68</f>
        <v>Dylan Larkin</v>
      </c>
      <c r="Q62" s="9" t="str">
        <f>IFERROR(VLOOKUP(P62,'Nates Projections'!$A$8:$C$500,3,FALSE),"")</f>
        <v>C</v>
      </c>
      <c r="R62" s="115">
        <f>IFERROR(VLOOKUP(P62,'Nates Projections'!$A$8:$AA$500,27,FALSE),"")</f>
        <v>7.1689047619047619</v>
      </c>
      <c r="S62" s="9">
        <f t="shared" si="2"/>
        <v>51</v>
      </c>
      <c r="T62" s="115">
        <f t="shared" si="3"/>
        <v>7.1689047619047619</v>
      </c>
      <c r="U62" s="9" t="str">
        <f t="shared" si="4"/>
        <v/>
      </c>
      <c r="V62" s="9" t="str">
        <f t="shared" si="5"/>
        <v/>
      </c>
      <c r="Y62" s="9">
        <v>60</v>
      </c>
      <c r="Z62" s="115">
        <f t="shared" si="6"/>
        <v>6.9732380952380959</v>
      </c>
      <c r="AA62" s="115">
        <f t="shared" si="7"/>
        <v>4.5445119047619054</v>
      </c>
    </row>
    <row r="63" spans="1:27" ht="15" x14ac:dyDescent="0.25">
      <c r="A63" s="39" t="s">
        <v>246</v>
      </c>
      <c r="B63" s="111" t="s">
        <v>21</v>
      </c>
      <c r="C63" s="71" t="s">
        <v>153</v>
      </c>
      <c r="P63" s="9" t="str">
        <f>'Nates Projections'!A69</f>
        <v>Mathew Barzal</v>
      </c>
      <c r="Q63" s="9" t="str">
        <f>IFERROR(VLOOKUP(P63,'Nates Projections'!$A$8:$C$500,3,FALSE),"")</f>
        <v>C/RW</v>
      </c>
      <c r="R63" s="115">
        <f>IFERROR(VLOOKUP(P63,'Nates Projections'!$A$8:$AA$500,27,FALSE),"")</f>
        <v>7.0811547619047621</v>
      </c>
      <c r="S63" s="9">
        <f t="shared" si="2"/>
        <v>55</v>
      </c>
      <c r="T63" s="115">
        <f t="shared" si="3"/>
        <v>7.0811547619047621</v>
      </c>
      <c r="U63" s="9" t="str">
        <f t="shared" si="4"/>
        <v/>
      </c>
      <c r="V63" s="9" t="str">
        <f t="shared" si="5"/>
        <v/>
      </c>
      <c r="Y63" s="9">
        <v>61</v>
      </c>
      <c r="Z63" s="115">
        <f t="shared" si="6"/>
        <v>6.969785714285714</v>
      </c>
      <c r="AA63" s="115">
        <f t="shared" si="7"/>
        <v>4.4963571428571427</v>
      </c>
    </row>
    <row r="64" spans="1:27" ht="15" x14ac:dyDescent="0.25">
      <c r="A64" s="39" t="s">
        <v>242</v>
      </c>
      <c r="B64" s="111" t="s">
        <v>51</v>
      </c>
      <c r="C64" s="71" t="s">
        <v>181</v>
      </c>
      <c r="P64" s="9" t="str">
        <f>'Nates Projections'!A70</f>
        <v>Kirill Marchenko</v>
      </c>
      <c r="Q64" s="9" t="str">
        <f>IFERROR(VLOOKUP(P64,'Nates Projections'!$A$8:$C$500,3,FALSE),"")</f>
        <v>RW</v>
      </c>
      <c r="R64" s="115">
        <f>IFERROR(VLOOKUP(P64,'Nates Projections'!$A$8:$AA$500,27,FALSE),"")</f>
        <v>6.9732380952380959</v>
      </c>
      <c r="S64" s="9">
        <f t="shared" si="2"/>
        <v>60</v>
      </c>
      <c r="T64" s="115">
        <f t="shared" si="3"/>
        <v>6.9732380952380959</v>
      </c>
      <c r="U64" s="9" t="str">
        <f t="shared" si="4"/>
        <v/>
      </c>
      <c r="V64" s="9" t="str">
        <f t="shared" si="5"/>
        <v/>
      </c>
      <c r="Y64" s="9">
        <v>62</v>
      </c>
      <c r="Z64" s="115">
        <f t="shared" si="6"/>
        <v>6.9523571428571449</v>
      </c>
      <c r="AA64" s="115">
        <f t="shared" si="7"/>
        <v>4.4591309523809519</v>
      </c>
    </row>
    <row r="65" spans="1:27" ht="15" x14ac:dyDescent="0.25">
      <c r="A65" s="39" t="s">
        <v>241</v>
      </c>
      <c r="B65" s="111" t="s">
        <v>72</v>
      </c>
      <c r="C65" s="71" t="s">
        <v>181</v>
      </c>
      <c r="P65" s="9" t="str">
        <f>'Nates Projections'!A71</f>
        <v>Tom Wilson</v>
      </c>
      <c r="Q65" s="9" t="str">
        <f>IFERROR(VLOOKUP(P65,'Nates Projections'!$A$8:$C$500,3,FALSE),"")</f>
        <v>RW</v>
      </c>
      <c r="R65" s="115">
        <f>IFERROR(VLOOKUP(P65,'Nates Projections'!$A$8:$AA$500,27,FALSE),"")</f>
        <v>7.9915952380952389</v>
      </c>
      <c r="S65" s="9">
        <f t="shared" si="2"/>
        <v>28</v>
      </c>
      <c r="T65" s="115">
        <f t="shared" si="3"/>
        <v>7.9915952380952389</v>
      </c>
      <c r="U65" s="9" t="str">
        <f t="shared" si="4"/>
        <v/>
      </c>
      <c r="V65" s="9" t="str">
        <f t="shared" si="5"/>
        <v/>
      </c>
      <c r="Y65" s="9">
        <v>63</v>
      </c>
      <c r="Z65" s="115">
        <f t="shared" si="6"/>
        <v>6.9414285714285722</v>
      </c>
      <c r="AA65" s="115">
        <f t="shared" si="7"/>
        <v>4.456726190476191</v>
      </c>
    </row>
    <row r="66" spans="1:27" ht="15" x14ac:dyDescent="0.25">
      <c r="A66" s="39" t="s">
        <v>245</v>
      </c>
      <c r="B66" s="111" t="s">
        <v>81</v>
      </c>
      <c r="C66" s="71" t="s">
        <v>179</v>
      </c>
      <c r="P66" s="9" t="str">
        <f>'Nates Projections'!A72</f>
        <v>Roman Josi</v>
      </c>
      <c r="Q66" s="9" t="str">
        <f>IFERROR(VLOOKUP(P66,'Nates Projections'!$A$8:$C$500,3,FALSE),"")</f>
        <v>D</v>
      </c>
      <c r="R66" s="115">
        <f>IFERROR(VLOOKUP(P66,'Nates Projections'!$A$8:$AA$500,27,FALSE),"")</f>
        <v>6.9458571428571432</v>
      </c>
      <c r="S66" s="9" t="str">
        <f t="shared" si="2"/>
        <v/>
      </c>
      <c r="T66" s="9" t="str">
        <f t="shared" si="3"/>
        <v/>
      </c>
      <c r="U66" s="9">
        <f t="shared" si="4"/>
        <v>9</v>
      </c>
      <c r="V66" s="115">
        <f t="shared" si="5"/>
        <v>6.9458571428571432</v>
      </c>
      <c r="Y66" s="9">
        <v>64</v>
      </c>
      <c r="Z66" s="115">
        <f t="shared" si="6"/>
        <v>6.921440476190476</v>
      </c>
      <c r="AA66" s="115">
        <f t="shared" si="7"/>
        <v>4.4374285714285717</v>
      </c>
    </row>
    <row r="67" spans="1:27" ht="15" x14ac:dyDescent="0.25">
      <c r="A67" s="39" t="s">
        <v>243</v>
      </c>
      <c r="B67" s="111" t="s">
        <v>23</v>
      </c>
      <c r="C67" s="71" t="s">
        <v>181</v>
      </c>
      <c r="P67" s="9" t="str">
        <f>'Nates Projections'!A73</f>
        <v>Travis Konecny</v>
      </c>
      <c r="Q67" s="9" t="str">
        <f>IFERROR(VLOOKUP(P67,'Nates Projections'!$A$8:$C$500,3,FALSE),"")</f>
        <v>LW/RW</v>
      </c>
      <c r="R67" s="115">
        <f>IFERROR(VLOOKUP(P67,'Nates Projections'!$A$8:$AA$500,27,FALSE),"")</f>
        <v>7.2584166666666663</v>
      </c>
      <c r="S67" s="9">
        <f t="shared" si="2"/>
        <v>49</v>
      </c>
      <c r="T67" s="115">
        <f t="shared" si="3"/>
        <v>7.2584166666666663</v>
      </c>
      <c r="U67" s="9" t="str">
        <f t="shared" si="4"/>
        <v/>
      </c>
      <c r="V67" s="9" t="str">
        <f t="shared" si="5"/>
        <v/>
      </c>
      <c r="Y67" s="9">
        <v>65</v>
      </c>
      <c r="Z67" s="115">
        <f t="shared" si="6"/>
        <v>6.9200476190476188</v>
      </c>
      <c r="AA67" s="115">
        <f t="shared" si="7"/>
        <v>4.372238095238095</v>
      </c>
    </row>
    <row r="68" spans="1:27" ht="15" x14ac:dyDescent="0.25">
      <c r="A68" s="39" t="s">
        <v>252</v>
      </c>
      <c r="B68" s="111" t="s">
        <v>49</v>
      </c>
      <c r="C68" s="71" t="s">
        <v>153</v>
      </c>
      <c r="P68" s="9" t="str">
        <f>'Nates Projections'!A74</f>
        <v>Juraj Slafkovsky</v>
      </c>
      <c r="Q68" s="9" t="str">
        <f>IFERROR(VLOOKUP(P68,'Nates Projections'!$A$8:$C$500,3,FALSE),"")</f>
        <v>LW/RW</v>
      </c>
      <c r="R68" s="115">
        <f>IFERROR(VLOOKUP(P68,'Nates Projections'!$A$8:$AA$500,27,FALSE),"")</f>
        <v>7.1266071428571429</v>
      </c>
      <c r="S68" s="9">
        <f t="shared" si="2"/>
        <v>53</v>
      </c>
      <c r="T68" s="115">
        <f t="shared" si="3"/>
        <v>7.1266071428571429</v>
      </c>
      <c r="U68" s="9" t="str">
        <f t="shared" si="4"/>
        <v/>
      </c>
      <c r="V68" s="9" t="str">
        <f t="shared" si="5"/>
        <v/>
      </c>
      <c r="Y68" s="9">
        <v>66</v>
      </c>
      <c r="Z68" s="115">
        <f t="shared" si="6"/>
        <v>6.8488452380952367</v>
      </c>
      <c r="AA68" s="115">
        <f t="shared" si="7"/>
        <v>4.3634047619047625</v>
      </c>
    </row>
    <row r="69" spans="1:27" ht="15" x14ac:dyDescent="0.25">
      <c r="A69" s="39" t="s">
        <v>244</v>
      </c>
      <c r="B69" s="111" t="s">
        <v>72</v>
      </c>
      <c r="C69" s="71" t="s">
        <v>186</v>
      </c>
      <c r="P69" s="9" t="str">
        <f>'Nates Projections'!A75</f>
        <v>Evgeni Malkin</v>
      </c>
      <c r="Q69" s="9" t="str">
        <f>IFERROR(VLOOKUP(P69,'Nates Projections'!$A$8:$C$500,3,FALSE),"")</f>
        <v>C/LW/RW</v>
      </c>
      <c r="R69" s="115">
        <f>IFERROR(VLOOKUP(P69,'Nates Projections'!$A$8:$AA$500,27,FALSE),"")</f>
        <v>7.4748333333333328</v>
      </c>
      <c r="S69" s="9">
        <f t="shared" si="2"/>
        <v>45</v>
      </c>
      <c r="T69" s="115">
        <f t="shared" si="3"/>
        <v>7.4748333333333328</v>
      </c>
      <c r="U69" s="9" t="str">
        <f t="shared" si="4"/>
        <v/>
      </c>
      <c r="V69" s="9" t="str">
        <f t="shared" si="5"/>
        <v/>
      </c>
      <c r="Y69" s="9">
        <v>67</v>
      </c>
      <c r="Z69" s="115">
        <f t="shared" si="6"/>
        <v>6.8358690476190471</v>
      </c>
      <c r="AA69" s="115">
        <f t="shared" si="7"/>
        <v>4.3119166666666668</v>
      </c>
    </row>
    <row r="70" spans="1:27" ht="15" x14ac:dyDescent="0.25">
      <c r="A70" s="39" t="s">
        <v>239</v>
      </c>
      <c r="B70" s="111" t="s">
        <v>25</v>
      </c>
      <c r="C70" s="71" t="s">
        <v>203</v>
      </c>
      <c r="P70" s="9" t="str">
        <f>'Nates Projections'!A76</f>
        <v>Nikolaj Ehlers</v>
      </c>
      <c r="Q70" s="9" t="str">
        <f>IFERROR(VLOOKUP(P70,'Nates Projections'!$A$8:$C$500,3,FALSE),"")</f>
        <v>LW</v>
      </c>
      <c r="R70" s="115">
        <f>IFERROR(VLOOKUP(P70,'Nates Projections'!$A$8:$AA$500,27,FALSE),"")</f>
        <v>6.7719642857142857</v>
      </c>
      <c r="S70" s="9">
        <f t="shared" si="2"/>
        <v>71</v>
      </c>
      <c r="T70" s="115">
        <f t="shared" si="3"/>
        <v>6.7719642857142857</v>
      </c>
      <c r="U70" s="9" t="str">
        <f t="shared" si="4"/>
        <v/>
      </c>
      <c r="V70" s="9" t="str">
        <f t="shared" si="5"/>
        <v/>
      </c>
      <c r="Y70" s="9">
        <v>68</v>
      </c>
      <c r="Z70" s="115">
        <f t="shared" si="6"/>
        <v>6.8329761904761908</v>
      </c>
      <c r="AA70" s="115">
        <f t="shared" si="7"/>
        <v>4.2945238095238096</v>
      </c>
    </row>
    <row r="71" spans="1:27" ht="15" x14ac:dyDescent="0.25">
      <c r="A71" s="39" t="s">
        <v>251</v>
      </c>
      <c r="B71" s="111" t="s">
        <v>39</v>
      </c>
      <c r="C71" s="71" t="s">
        <v>153</v>
      </c>
      <c r="P71" s="9" t="str">
        <f>'Nates Projections'!A77</f>
        <v>Alex Tuch</v>
      </c>
      <c r="Q71" s="9" t="str">
        <f>IFERROR(VLOOKUP(P71,'Nates Projections'!$A$8:$C$500,3,FALSE),"")</f>
        <v>LW/RW</v>
      </c>
      <c r="R71" s="115">
        <f>IFERROR(VLOOKUP(P71,'Nates Projections'!$A$8:$AA$500,27,FALSE),"")</f>
        <v>7.0707261904761891</v>
      </c>
      <c r="S71" s="9">
        <f t="shared" si="2"/>
        <v>57</v>
      </c>
      <c r="T71" s="115">
        <f t="shared" si="3"/>
        <v>7.0707261904761891</v>
      </c>
      <c r="U71" s="9" t="str">
        <f t="shared" si="4"/>
        <v/>
      </c>
      <c r="V71" s="9" t="str">
        <f t="shared" si="5"/>
        <v/>
      </c>
      <c r="Y71" s="9">
        <v>69</v>
      </c>
      <c r="Z71" s="115">
        <f t="shared" si="6"/>
        <v>6.8267261904761893</v>
      </c>
      <c r="AA71" s="115">
        <f t="shared" si="7"/>
        <v>4.2699523809523798</v>
      </c>
    </row>
    <row r="72" spans="1:27" ht="15" x14ac:dyDescent="0.25">
      <c r="A72" s="39" t="s">
        <v>247</v>
      </c>
      <c r="B72" s="111" t="s">
        <v>68</v>
      </c>
      <c r="C72" s="71" t="s">
        <v>181</v>
      </c>
      <c r="P72" s="9" t="str">
        <f>'Nates Projections'!A78</f>
        <v>Dylan Cozens</v>
      </c>
      <c r="Q72" s="9" t="str">
        <f>IFERROR(VLOOKUP(P72,'Nates Projections'!$A$8:$C$500,3,FALSE),"")</f>
        <v>C</v>
      </c>
      <c r="R72" s="115">
        <f>IFERROR(VLOOKUP(P72,'Nates Projections'!$A$8:$AA$500,27,FALSE),"")</f>
        <v>6.9200476190476188</v>
      </c>
      <c r="S72" s="9">
        <f t="shared" si="2"/>
        <v>65</v>
      </c>
      <c r="T72" s="115">
        <f t="shared" si="3"/>
        <v>6.9200476190476188</v>
      </c>
      <c r="U72" s="9" t="str">
        <f t="shared" si="4"/>
        <v/>
      </c>
      <c r="V72" s="9" t="str">
        <f t="shared" si="5"/>
        <v/>
      </c>
      <c r="Y72" s="9">
        <v>70</v>
      </c>
      <c r="Z72" s="115">
        <f t="shared" si="6"/>
        <v>6.815726190476191</v>
      </c>
      <c r="AA72" s="115">
        <f t="shared" si="7"/>
        <v>4.2579285714285708</v>
      </c>
    </row>
    <row r="73" spans="1:27" ht="15" x14ac:dyDescent="0.25">
      <c r="A73" s="39" t="s">
        <v>259</v>
      </c>
      <c r="B73" s="111" t="s">
        <v>16</v>
      </c>
      <c r="C73" s="71" t="s">
        <v>181</v>
      </c>
      <c r="P73" s="9" t="str">
        <f>'Nates Projections'!A79</f>
        <v>Jordan Kyrou</v>
      </c>
      <c r="Q73" s="9" t="str">
        <f>IFERROR(VLOOKUP(P73,'Nates Projections'!$A$8:$C$500,3,FALSE),"")</f>
        <v>RW</v>
      </c>
      <c r="R73" s="115">
        <f>IFERROR(VLOOKUP(P73,'Nates Projections'!$A$8:$AA$500,27,FALSE),"")</f>
        <v>6.6772499999999999</v>
      </c>
      <c r="S73" s="9">
        <f t="shared" si="2"/>
        <v>72</v>
      </c>
      <c r="T73" s="115">
        <f t="shared" si="3"/>
        <v>6.6772499999999999</v>
      </c>
      <c r="U73" s="9" t="str">
        <f t="shared" si="4"/>
        <v/>
      </c>
      <c r="V73" s="9" t="str">
        <f t="shared" si="5"/>
        <v/>
      </c>
      <c r="Y73" s="9">
        <v>71</v>
      </c>
      <c r="Z73" s="115">
        <f t="shared" si="6"/>
        <v>6.7719642857142857</v>
      </c>
      <c r="AA73" s="115">
        <f t="shared" si="7"/>
        <v>4.2082619047619048</v>
      </c>
    </row>
    <row r="74" spans="1:27" ht="15" x14ac:dyDescent="0.25">
      <c r="A74" s="39" t="s">
        <v>249</v>
      </c>
      <c r="B74" s="111" t="s">
        <v>41</v>
      </c>
      <c r="C74" s="71" t="s">
        <v>181</v>
      </c>
      <c r="P74" s="9" t="str">
        <f>'Nates Projections'!A80</f>
        <v>Jake Sanderson</v>
      </c>
      <c r="Q74" s="9" t="str">
        <f>IFERROR(VLOOKUP(P74,'Nates Projections'!$A$8:$C$500,3,FALSE),"")</f>
        <v>D</v>
      </c>
      <c r="R74" s="115">
        <f>IFERROR(VLOOKUP(P74,'Nates Projections'!$A$8:$AA$500,27,FALSE),"")</f>
        <v>6.4975238095238081</v>
      </c>
      <c r="S74" s="9" t="str">
        <f t="shared" si="2"/>
        <v/>
      </c>
      <c r="T74" s="9" t="str">
        <f t="shared" si="3"/>
        <v/>
      </c>
      <c r="U74" s="9">
        <f t="shared" si="4"/>
        <v>16</v>
      </c>
      <c r="V74" s="115">
        <f t="shared" si="5"/>
        <v>6.4975238095238081</v>
      </c>
      <c r="Y74" s="9">
        <v>72</v>
      </c>
      <c r="Z74" s="115">
        <f t="shared" si="6"/>
        <v>6.6772499999999999</v>
      </c>
      <c r="AA74" s="115">
        <f t="shared" si="7"/>
        <v>4.2056071428571427</v>
      </c>
    </row>
    <row r="75" spans="1:27" ht="15" x14ac:dyDescent="0.25">
      <c r="A75" s="39" t="s">
        <v>248</v>
      </c>
      <c r="B75" s="111" t="s">
        <v>72</v>
      </c>
      <c r="C75" s="71" t="s">
        <v>186</v>
      </c>
      <c r="P75" s="9" t="str">
        <f>'Nates Projections'!A81</f>
        <v>Brayden Point</v>
      </c>
      <c r="Q75" s="9" t="str">
        <f>IFERROR(VLOOKUP(P75,'Nates Projections'!$A$8:$C$500,3,FALSE),"")</f>
        <v>C</v>
      </c>
      <c r="R75" s="115">
        <f>IFERROR(VLOOKUP(P75,'Nates Projections'!$A$8:$AA$500,27,FALSE),"")</f>
        <v>6.6624285714285714</v>
      </c>
      <c r="S75" s="9">
        <f t="shared" si="2"/>
        <v>74</v>
      </c>
      <c r="T75" s="115">
        <f t="shared" si="3"/>
        <v>6.6624285714285714</v>
      </c>
      <c r="U75" s="9" t="str">
        <f t="shared" si="4"/>
        <v/>
      </c>
      <c r="V75" s="9" t="str">
        <f t="shared" si="5"/>
        <v/>
      </c>
      <c r="Y75" s="9">
        <v>73</v>
      </c>
      <c r="Z75" s="115">
        <f t="shared" si="6"/>
        <v>6.6740238095238089</v>
      </c>
      <c r="AA75" s="115">
        <f t="shared" si="7"/>
        <v>4.1710476190476191</v>
      </c>
    </row>
    <row r="76" spans="1:27" ht="15" x14ac:dyDescent="0.25">
      <c r="A76" s="39" t="s">
        <v>260</v>
      </c>
      <c r="B76" s="111" t="s">
        <v>58</v>
      </c>
      <c r="C76" s="71" t="s">
        <v>153</v>
      </c>
      <c r="P76" s="9" t="str">
        <f>'Nates Projections'!A82</f>
        <v>Jimmy Snuggerud</v>
      </c>
      <c r="Q76" s="9" t="str">
        <f>IFERROR(VLOOKUP(P76,'Nates Projections'!$A$8:$C$500,3,FALSE),"")</f>
        <v>RW</v>
      </c>
      <c r="R76" s="115">
        <f>IFERROR(VLOOKUP(P76,'Nates Projections'!$A$8:$AA$500,27,FALSE),"")</f>
        <v>6.6581071428571423</v>
      </c>
      <c r="S76" s="9">
        <f t="shared" si="2"/>
        <v>75</v>
      </c>
      <c r="T76" s="115">
        <f t="shared" si="3"/>
        <v>6.6581071428571423</v>
      </c>
      <c r="U76" s="9" t="str">
        <f t="shared" si="4"/>
        <v/>
      </c>
      <c r="V76" s="9" t="str">
        <f t="shared" si="5"/>
        <v/>
      </c>
      <c r="Y76" s="9">
        <v>74</v>
      </c>
      <c r="Z76" s="115">
        <f t="shared" si="6"/>
        <v>6.6624285714285714</v>
      </c>
      <c r="AA76" s="115">
        <f t="shared" si="7"/>
        <v>4.147678571428572</v>
      </c>
    </row>
    <row r="77" spans="1:27" ht="15" x14ac:dyDescent="0.25">
      <c r="A77" s="39" t="s">
        <v>253</v>
      </c>
      <c r="B77" s="111" t="s">
        <v>58</v>
      </c>
      <c r="C77" s="71" t="s">
        <v>186</v>
      </c>
      <c r="P77" s="9" t="str">
        <f>'Nates Projections'!A83</f>
        <v>Rickard Rakell</v>
      </c>
      <c r="Q77" s="9" t="str">
        <f>IFERROR(VLOOKUP(P77,'Nates Projections'!$A$8:$C$500,3,FALSE),"")</f>
        <v>C/LW/RW</v>
      </c>
      <c r="R77" s="115">
        <f>IFERROR(VLOOKUP(P77,'Nates Projections'!$A$8:$AA$500,27,FALSE),"")</f>
        <v>6.5103095238095223</v>
      </c>
      <c r="S77" s="9">
        <f t="shared" si="2"/>
        <v>83</v>
      </c>
      <c r="T77" s="115">
        <f t="shared" si="3"/>
        <v>6.5103095238095223</v>
      </c>
      <c r="U77" s="9" t="str">
        <f t="shared" si="4"/>
        <v/>
      </c>
      <c r="V77" s="9" t="str">
        <f t="shared" si="5"/>
        <v/>
      </c>
      <c r="Y77" s="9">
        <v>75</v>
      </c>
      <c r="Z77" s="115">
        <f t="shared" si="6"/>
        <v>6.6581071428571423</v>
      </c>
      <c r="AA77" s="115">
        <f t="shared" si="7"/>
        <v>4.1436190476190475</v>
      </c>
    </row>
    <row r="78" spans="1:27" ht="15" x14ac:dyDescent="0.25">
      <c r="A78" s="39" t="s">
        <v>256</v>
      </c>
      <c r="B78" s="111" t="s">
        <v>74</v>
      </c>
      <c r="C78" s="71" t="s">
        <v>179</v>
      </c>
      <c r="P78" s="9" t="str">
        <f>'Nates Projections'!A84</f>
        <v>Logan Cooley</v>
      </c>
      <c r="Q78" s="9" t="str">
        <f>IFERROR(VLOOKUP(P78,'Nates Projections'!$A$8:$C$500,3,FALSE),"")</f>
        <v>C</v>
      </c>
      <c r="R78" s="115">
        <f>IFERROR(VLOOKUP(P78,'Nates Projections'!$A$8:$AA$500,27,FALSE),"")</f>
        <v>7.0535833333333331</v>
      </c>
      <c r="S78" s="9">
        <f t="shared" si="2"/>
        <v>58</v>
      </c>
      <c r="T78" s="115">
        <f t="shared" si="3"/>
        <v>7.0535833333333331</v>
      </c>
      <c r="U78" s="9" t="str">
        <f t="shared" si="4"/>
        <v/>
      </c>
      <c r="V78" s="9" t="str">
        <f t="shared" si="5"/>
        <v/>
      </c>
      <c r="Y78" s="9">
        <v>76</v>
      </c>
      <c r="Z78" s="115">
        <f t="shared" si="6"/>
        <v>6.6264166666666666</v>
      </c>
      <c r="AA78" s="115">
        <f t="shared" si="7"/>
        <v>4.124309523809524</v>
      </c>
    </row>
    <row r="79" spans="1:27" ht="15" x14ac:dyDescent="0.25">
      <c r="A79" s="39" t="s">
        <v>255</v>
      </c>
      <c r="B79" s="111" t="s">
        <v>74</v>
      </c>
      <c r="C79" s="71" t="s">
        <v>153</v>
      </c>
      <c r="P79" s="9" t="str">
        <f>'Nates Projections'!A85</f>
        <v>Drake Batherson</v>
      </c>
      <c r="Q79" s="9" t="str">
        <f>IFERROR(VLOOKUP(P79,'Nates Projections'!$A$8:$C$500,3,FALSE),"")</f>
        <v>LW/RW</v>
      </c>
      <c r="R79" s="115">
        <f>IFERROR(VLOOKUP(P79,'Nates Projections'!$A$8:$AA$500,27,FALSE),"")</f>
        <v>6.8329761904761908</v>
      </c>
      <c r="S79" s="9">
        <f t="shared" si="2"/>
        <v>68</v>
      </c>
      <c r="T79" s="115">
        <f t="shared" si="3"/>
        <v>6.8329761904761908</v>
      </c>
      <c r="U79" s="9" t="str">
        <f t="shared" si="4"/>
        <v/>
      </c>
      <c r="V79" s="9" t="str">
        <f t="shared" si="5"/>
        <v/>
      </c>
      <c r="Y79" s="9">
        <v>77</v>
      </c>
      <c r="Z79" s="115">
        <f t="shared" si="6"/>
        <v>6.6012261904761909</v>
      </c>
      <c r="AA79" s="115">
        <f t="shared" si="7"/>
        <v>4.1160119047619048</v>
      </c>
    </row>
    <row r="80" spans="1:27" ht="15" x14ac:dyDescent="0.25">
      <c r="A80" s="39" t="s">
        <v>262</v>
      </c>
      <c r="B80" s="111" t="s">
        <v>21</v>
      </c>
      <c r="C80" s="71" t="s">
        <v>196</v>
      </c>
      <c r="P80" s="9" t="str">
        <f>'Nates Projections'!A86</f>
        <v>Elias Pettersson</v>
      </c>
      <c r="Q80" s="9" t="str">
        <f>IFERROR(VLOOKUP(P80,'Nates Projections'!$A$8:$C$500,3,FALSE),"")</f>
        <v>C</v>
      </c>
      <c r="R80" s="115">
        <f>IFERROR(VLOOKUP(P80,'Nates Projections'!$A$8:$AA$500,27,FALSE),"")</f>
        <v>6.6012261904761909</v>
      </c>
      <c r="S80" s="9">
        <f t="shared" si="2"/>
        <v>77</v>
      </c>
      <c r="T80" s="115">
        <f t="shared" si="3"/>
        <v>6.6012261904761909</v>
      </c>
      <c r="U80" s="9" t="str">
        <f t="shared" si="4"/>
        <v/>
      </c>
      <c r="V80" s="9" t="str">
        <f t="shared" si="5"/>
        <v/>
      </c>
      <c r="Y80" s="9">
        <v>78</v>
      </c>
      <c r="Z80" s="115">
        <f t="shared" si="6"/>
        <v>6.5997738095238088</v>
      </c>
      <c r="AA80" s="115">
        <f t="shared" si="7"/>
        <v>4.089488095238095</v>
      </c>
    </row>
    <row r="81" spans="1:27" ht="15" x14ac:dyDescent="0.25">
      <c r="A81" s="39" t="s">
        <v>266</v>
      </c>
      <c r="B81" s="111" t="s">
        <v>39</v>
      </c>
      <c r="C81" s="71" t="s">
        <v>179</v>
      </c>
      <c r="P81" s="9" t="str">
        <f>'Nates Projections'!A87</f>
        <v>Jackson Lacombe</v>
      </c>
      <c r="Q81" s="9" t="str">
        <f>IFERROR(VLOOKUP(P81,'Nates Projections'!$A$8:$C$500,3,FALSE),"")</f>
        <v>D</v>
      </c>
      <c r="R81" s="115">
        <f>IFERROR(VLOOKUP(P81,'Nates Projections'!$A$8:$AA$500,27,FALSE),"")</f>
        <v>6.7038809523809517</v>
      </c>
      <c r="S81" s="9" t="str">
        <f t="shared" si="2"/>
        <v/>
      </c>
      <c r="T81" s="9" t="str">
        <f t="shared" si="3"/>
        <v/>
      </c>
      <c r="U81" s="9">
        <f t="shared" si="4"/>
        <v>14</v>
      </c>
      <c r="V81" s="115">
        <f t="shared" si="5"/>
        <v>6.7038809523809517</v>
      </c>
      <c r="Y81" s="9">
        <v>79</v>
      </c>
      <c r="Z81" s="115">
        <f t="shared" si="6"/>
        <v>6.5994404761904759</v>
      </c>
      <c r="AA81" s="115">
        <f t="shared" si="7"/>
        <v>4.0682857142857145</v>
      </c>
    </row>
    <row r="82" spans="1:27" ht="15" x14ac:dyDescent="0.25">
      <c r="A82" s="39" t="s">
        <v>250</v>
      </c>
      <c r="B82" s="111" t="s">
        <v>19</v>
      </c>
      <c r="C82" s="71" t="s">
        <v>179</v>
      </c>
      <c r="P82" s="9" t="str">
        <f>'Nates Projections'!A88</f>
        <v>Alex Ovechkin</v>
      </c>
      <c r="Q82" s="9" t="str">
        <f>IFERROR(VLOOKUP(P82,'Nates Projections'!$A$8:$C$500,3,FALSE),"")</f>
        <v>LW/RW</v>
      </c>
      <c r="R82" s="115">
        <f>IFERROR(VLOOKUP(P82,'Nates Projections'!$A$8:$AA$500,27,FALSE),"")</f>
        <v>6.5997738095238088</v>
      </c>
      <c r="S82" s="9">
        <f t="shared" si="2"/>
        <v>78</v>
      </c>
      <c r="T82" s="115">
        <f t="shared" si="3"/>
        <v>6.5997738095238088</v>
      </c>
      <c r="U82" s="9" t="str">
        <f t="shared" si="4"/>
        <v/>
      </c>
      <c r="V82" s="9" t="str">
        <f t="shared" si="5"/>
        <v/>
      </c>
      <c r="Y82" s="9">
        <v>80</v>
      </c>
      <c r="Z82" s="115">
        <f t="shared" si="6"/>
        <v>6.5418571428571441</v>
      </c>
      <c r="AA82" s="115">
        <f t="shared" si="7"/>
        <v>4.0617857142857146</v>
      </c>
    </row>
    <row r="83" spans="1:27" ht="15" x14ac:dyDescent="0.25">
      <c r="A83" s="39" t="s">
        <v>257</v>
      </c>
      <c r="B83" s="111" t="s">
        <v>63</v>
      </c>
      <c r="C83" s="71" t="s">
        <v>186</v>
      </c>
      <c r="P83" s="9" t="str">
        <f>'Nates Projections'!A89</f>
        <v>Zach Hyman</v>
      </c>
      <c r="Q83" s="9" t="str">
        <f>IFERROR(VLOOKUP(P83,'Nates Projections'!$A$8:$C$500,3,FALSE),"")</f>
        <v>LW/RW</v>
      </c>
      <c r="R83" s="115">
        <f>IFERROR(VLOOKUP(P83,'Nates Projections'!$A$8:$AA$500,27,FALSE),"")</f>
        <v>6.8267261904761893</v>
      </c>
      <c r="S83" s="9">
        <f t="shared" si="2"/>
        <v>69</v>
      </c>
      <c r="T83" s="115">
        <f t="shared" si="3"/>
        <v>6.8267261904761893</v>
      </c>
      <c r="U83" s="9" t="str">
        <f t="shared" si="4"/>
        <v/>
      </c>
      <c r="V83" s="9" t="str">
        <f t="shared" si="5"/>
        <v/>
      </c>
      <c r="Y83" s="9">
        <v>81</v>
      </c>
      <c r="Z83" s="115">
        <f t="shared" si="6"/>
        <v>6.5274166666666664</v>
      </c>
      <c r="AA83" s="115">
        <f t="shared" si="7"/>
        <v>4.0597738095238087</v>
      </c>
    </row>
    <row r="84" spans="1:27" ht="15" x14ac:dyDescent="0.25">
      <c r="A84" s="39" t="s">
        <v>261</v>
      </c>
      <c r="B84" s="111" t="s">
        <v>41</v>
      </c>
      <c r="C84" s="71" t="s">
        <v>186</v>
      </c>
      <c r="P84" s="9" t="str">
        <f>'Nates Projections'!A90</f>
        <v>Nick Schmaltz</v>
      </c>
      <c r="Q84" s="9" t="str">
        <f>IFERROR(VLOOKUP(P84,'Nates Projections'!$A$8:$C$500,3,FALSE),"")</f>
        <v>C/RW</v>
      </c>
      <c r="R84" s="115">
        <f>IFERROR(VLOOKUP(P84,'Nates Projections'!$A$8:$AA$500,27,FALSE),"")</f>
        <v>6.6264166666666666</v>
      </c>
      <c r="S84" s="9">
        <f t="shared" si="2"/>
        <v>76</v>
      </c>
      <c r="T84" s="115">
        <f t="shared" si="3"/>
        <v>6.6264166666666666</v>
      </c>
      <c r="U84" s="9" t="str">
        <f t="shared" si="4"/>
        <v/>
      </c>
      <c r="V84" s="9" t="str">
        <f t="shared" si="5"/>
        <v/>
      </c>
      <c r="Y84" s="9">
        <v>82</v>
      </c>
      <c r="Z84" s="115">
        <f t="shared" si="6"/>
        <v>6.5172976190476186</v>
      </c>
      <c r="AA84" s="115">
        <f t="shared" si="7"/>
        <v>4.0502738095238096</v>
      </c>
    </row>
    <row r="85" spans="1:27" ht="15" x14ac:dyDescent="0.25">
      <c r="A85" s="39" t="s">
        <v>258</v>
      </c>
      <c r="B85" s="111" t="s">
        <v>81</v>
      </c>
      <c r="C85" s="71" t="s">
        <v>203</v>
      </c>
      <c r="P85" s="9" t="str">
        <f>'Nates Projections'!A91</f>
        <v>Moritz Seider</v>
      </c>
      <c r="Q85" s="9" t="str">
        <f>IFERROR(VLOOKUP(P85,'Nates Projections'!$A$8:$C$500,3,FALSE),"")</f>
        <v>D</v>
      </c>
      <c r="R85" s="115">
        <f>IFERROR(VLOOKUP(P85,'Nates Projections'!$A$8:$AA$500,27,FALSE),"")</f>
        <v>6.7164523809523811</v>
      </c>
      <c r="S85" s="9" t="str">
        <f t="shared" si="2"/>
        <v/>
      </c>
      <c r="T85" s="9" t="str">
        <f t="shared" si="3"/>
        <v/>
      </c>
      <c r="U85" s="9">
        <f t="shared" si="4"/>
        <v>12</v>
      </c>
      <c r="V85" s="115">
        <f t="shared" si="5"/>
        <v>6.7164523809523811</v>
      </c>
      <c r="Y85" s="9">
        <v>83</v>
      </c>
      <c r="Z85" s="115">
        <f t="shared" si="6"/>
        <v>6.5103095238095223</v>
      </c>
      <c r="AA85" s="115">
        <f t="shared" si="7"/>
        <v>4.0263333333333335</v>
      </c>
    </row>
    <row r="86" spans="1:27" ht="15" x14ac:dyDescent="0.25">
      <c r="A86" s="39" t="s">
        <v>265</v>
      </c>
      <c r="B86" s="111" t="s">
        <v>72</v>
      </c>
      <c r="C86" s="71" t="s">
        <v>191</v>
      </c>
      <c r="P86" s="9" t="str">
        <f>'Nates Projections'!A92</f>
        <v>Vincent Trocheck</v>
      </c>
      <c r="Q86" s="9" t="str">
        <f>IFERROR(VLOOKUP(P86,'Nates Projections'!$A$8:$C$500,3,FALSE),"")</f>
        <v>C</v>
      </c>
      <c r="R86" s="115">
        <f>IFERROR(VLOOKUP(P86,'Nates Projections'!$A$8:$AA$500,27,FALSE),"")</f>
        <v>6.815726190476191</v>
      </c>
      <c r="S86" s="9">
        <f t="shared" si="2"/>
        <v>70</v>
      </c>
      <c r="T86" s="115">
        <f t="shared" si="3"/>
        <v>6.815726190476191</v>
      </c>
      <c r="U86" s="9" t="str">
        <f t="shared" si="4"/>
        <v/>
      </c>
      <c r="V86" s="9" t="str">
        <f t="shared" si="5"/>
        <v/>
      </c>
      <c r="Y86" s="9">
        <v>84</v>
      </c>
      <c r="Z86" s="115">
        <f t="shared" si="6"/>
        <v>6.4979285714285719</v>
      </c>
      <c r="AA86" s="115">
        <f t="shared" si="7"/>
        <v>4.0259166666666673</v>
      </c>
    </row>
    <row r="87" spans="1:27" ht="15" x14ac:dyDescent="0.25">
      <c r="A87" s="39" t="s">
        <v>254</v>
      </c>
      <c r="B87" s="111" t="s">
        <v>19</v>
      </c>
      <c r="C87" s="71" t="s">
        <v>186</v>
      </c>
      <c r="P87" s="9" t="str">
        <f>'Nates Projections'!A93</f>
        <v>Steven Stamkos</v>
      </c>
      <c r="Q87" s="9" t="str">
        <f>IFERROR(VLOOKUP(P87,'Nates Projections'!$A$8:$C$500,3,FALSE),"")</f>
        <v>C/RW</v>
      </c>
      <c r="R87" s="115">
        <f>IFERROR(VLOOKUP(P87,'Nates Projections'!$A$8:$AA$500,27,FALSE),"")</f>
        <v>6.921440476190476</v>
      </c>
      <c r="S87" s="9">
        <f t="shared" si="2"/>
        <v>64</v>
      </c>
      <c r="T87" s="115">
        <f t="shared" si="3"/>
        <v>6.921440476190476</v>
      </c>
      <c r="U87" s="9" t="str">
        <f t="shared" si="4"/>
        <v/>
      </c>
      <c r="V87" s="9" t="str">
        <f t="shared" si="5"/>
        <v/>
      </c>
      <c r="Y87" s="9">
        <v>85</v>
      </c>
      <c r="Z87" s="115">
        <f t="shared" si="6"/>
        <v>6.4943928571428575</v>
      </c>
      <c r="AA87" s="115">
        <f t="shared" si="7"/>
        <v>4.0064285714285717</v>
      </c>
    </row>
    <row r="88" spans="1:27" ht="15" x14ac:dyDescent="0.25">
      <c r="A88" s="39" t="s">
        <v>271</v>
      </c>
      <c r="B88" s="111" t="s">
        <v>37</v>
      </c>
      <c r="C88" s="71" t="s">
        <v>153</v>
      </c>
      <c r="P88" s="9" t="str">
        <f>'Nates Projections'!A94</f>
        <v>Charlie McAvoy</v>
      </c>
      <c r="Q88" s="9" t="str">
        <f>IFERROR(VLOOKUP(P88,'Nates Projections'!$A$8:$C$500,3,FALSE),"")</f>
        <v>D</v>
      </c>
      <c r="R88" s="115">
        <f>IFERROR(VLOOKUP(P88,'Nates Projections'!$A$8:$AA$500,27,FALSE),"")</f>
        <v>7.0653461538461535</v>
      </c>
      <c r="S88" s="9" t="str">
        <f t="shared" si="2"/>
        <v/>
      </c>
      <c r="T88" s="9" t="str">
        <f t="shared" si="3"/>
        <v/>
      </c>
      <c r="U88" s="9">
        <f t="shared" si="4"/>
        <v>8</v>
      </c>
      <c r="V88" s="115">
        <f t="shared" si="5"/>
        <v>7.0653461538461535</v>
      </c>
      <c r="Y88" s="9">
        <v>86</v>
      </c>
      <c r="Z88" s="115">
        <f t="shared" si="6"/>
        <v>6.4823333333333331</v>
      </c>
      <c r="AA88" s="115">
        <f t="shared" si="7"/>
        <v>3.9864523809523806</v>
      </c>
    </row>
    <row r="89" spans="1:27" ht="15" x14ac:dyDescent="0.25">
      <c r="A89" s="39" t="s">
        <v>264</v>
      </c>
      <c r="B89" s="111" t="s">
        <v>19</v>
      </c>
      <c r="C89" s="71" t="s">
        <v>179</v>
      </c>
      <c r="P89" s="9" t="str">
        <f>'Nates Projections'!A95</f>
        <v>Timo Meier</v>
      </c>
      <c r="Q89" s="9" t="str">
        <f>IFERROR(VLOOKUP(P89,'Nates Projections'!$A$8:$C$500,3,FALSE),"")</f>
        <v>LW/RW</v>
      </c>
      <c r="R89" s="115">
        <f>IFERROR(VLOOKUP(P89,'Nates Projections'!$A$8:$AA$500,27,FALSE),"")</f>
        <v>6.5994404761904759</v>
      </c>
      <c r="S89" s="9">
        <f t="shared" si="2"/>
        <v>79</v>
      </c>
      <c r="T89" s="115">
        <f t="shared" si="3"/>
        <v>6.5994404761904759</v>
      </c>
      <c r="U89" s="9" t="str">
        <f t="shared" si="4"/>
        <v/>
      </c>
      <c r="V89" s="9" t="str">
        <f t="shared" si="5"/>
        <v/>
      </c>
      <c r="Y89" s="9">
        <v>87</v>
      </c>
      <c r="Z89" s="115">
        <f t="shared" si="6"/>
        <v>6.4507738095238079</v>
      </c>
      <c r="AA89" s="115">
        <f t="shared" si="7"/>
        <v>3.9827976190476186</v>
      </c>
    </row>
    <row r="90" spans="1:27" ht="15" x14ac:dyDescent="0.25">
      <c r="A90" s="39" t="s">
        <v>277</v>
      </c>
      <c r="B90" s="111" t="s">
        <v>49</v>
      </c>
      <c r="C90" s="71" t="s">
        <v>179</v>
      </c>
      <c r="P90" s="9" t="str">
        <f>'Nates Projections'!A96</f>
        <v>Adam Fox</v>
      </c>
      <c r="Q90" s="9" t="str">
        <f>IFERROR(VLOOKUP(P90,'Nates Projections'!$A$8:$C$500,3,FALSE),"")</f>
        <v>D</v>
      </c>
      <c r="R90" s="115">
        <f>IFERROR(VLOOKUP(P90,'Nates Projections'!$A$8:$AA$500,27,FALSE),"")</f>
        <v>6.7073690476190473</v>
      </c>
      <c r="S90" s="9" t="str">
        <f t="shared" si="2"/>
        <v/>
      </c>
      <c r="T90" s="9" t="str">
        <f t="shared" si="3"/>
        <v/>
      </c>
      <c r="U90" s="9">
        <f t="shared" si="4"/>
        <v>13</v>
      </c>
      <c r="V90" s="115">
        <f t="shared" si="5"/>
        <v>6.7073690476190473</v>
      </c>
      <c r="Y90" s="9">
        <v>88</v>
      </c>
      <c r="Z90" s="115">
        <f t="shared" si="6"/>
        <v>6.4187619047619036</v>
      </c>
      <c r="AA90" s="115">
        <f t="shared" si="7"/>
        <v>3.9822619047619052</v>
      </c>
    </row>
    <row r="91" spans="1:27" ht="15" x14ac:dyDescent="0.25">
      <c r="A91" s="39" t="s">
        <v>275</v>
      </c>
      <c r="B91" s="111" t="s">
        <v>16</v>
      </c>
      <c r="C91" s="71" t="s">
        <v>181</v>
      </c>
      <c r="P91" s="9" t="str">
        <f>'Nates Projections'!A97</f>
        <v>Kevin Fiala</v>
      </c>
      <c r="Q91" s="9" t="str">
        <f>IFERROR(VLOOKUP(P91,'Nates Projections'!$A$8:$C$500,3,FALSE),"")</f>
        <v>LW</v>
      </c>
      <c r="R91" s="115">
        <f>IFERROR(VLOOKUP(P91,'Nates Projections'!$A$8:$AA$500,27,FALSE),"")</f>
        <v>6.8358690476190471</v>
      </c>
      <c r="S91" s="9">
        <f t="shared" si="2"/>
        <v>67</v>
      </c>
      <c r="T91" s="115">
        <f t="shared" si="3"/>
        <v>6.8358690476190471</v>
      </c>
      <c r="U91" s="9" t="str">
        <f t="shared" si="4"/>
        <v/>
      </c>
      <c r="V91" s="9" t="str">
        <f t="shared" si="5"/>
        <v/>
      </c>
      <c r="Y91" s="9">
        <v>89</v>
      </c>
      <c r="Z91" s="115">
        <f t="shared" si="6"/>
        <v>6.3690595238095238</v>
      </c>
      <c r="AA91" s="115">
        <f t="shared" si="7"/>
        <v>3.9368571428571433</v>
      </c>
    </row>
    <row r="92" spans="1:27" ht="15" x14ac:dyDescent="0.25">
      <c r="A92" s="39" t="s">
        <v>267</v>
      </c>
      <c r="B92" s="111" t="s">
        <v>81</v>
      </c>
      <c r="C92" s="71" t="s">
        <v>203</v>
      </c>
      <c r="P92" s="9" t="str">
        <f>'Nates Projections'!A98</f>
        <v>Brandt Clarke</v>
      </c>
      <c r="Q92" s="9" t="str">
        <f>IFERROR(VLOOKUP(P92,'Nates Projections'!$A$8:$C$500,3,FALSE),"")</f>
        <v>D</v>
      </c>
      <c r="R92" s="115">
        <f>IFERROR(VLOOKUP(P92,'Nates Projections'!$A$8:$AA$500,27,FALSE),"")</f>
        <v>6.905154761904762</v>
      </c>
      <c r="S92" s="9" t="str">
        <f t="shared" si="2"/>
        <v/>
      </c>
      <c r="T92" s="9" t="str">
        <f t="shared" si="3"/>
        <v/>
      </c>
      <c r="U92" s="9">
        <f t="shared" si="4"/>
        <v>10</v>
      </c>
      <c r="V92" s="115">
        <f t="shared" si="5"/>
        <v>6.905154761904762</v>
      </c>
      <c r="Y92" s="9">
        <v>90</v>
      </c>
      <c r="Z92" s="115">
        <f t="shared" si="6"/>
        <v>6.3483452380952379</v>
      </c>
      <c r="AA92" s="115">
        <f t="shared" si="7"/>
        <v>3.933845238095238</v>
      </c>
    </row>
    <row r="93" spans="1:27" ht="15" x14ac:dyDescent="0.25">
      <c r="A93" s="39" t="s">
        <v>269</v>
      </c>
      <c r="B93" s="111" t="s">
        <v>32</v>
      </c>
      <c r="C93" s="71" t="s">
        <v>153</v>
      </c>
      <c r="P93" s="9" t="str">
        <f>'Nates Projections'!A99</f>
        <v>Will Smith</v>
      </c>
      <c r="Q93" s="9" t="str">
        <f>IFERROR(VLOOKUP(P93,'Nates Projections'!$A$8:$C$500,3,FALSE),"")</f>
        <v>LW/RW</v>
      </c>
      <c r="R93" s="115">
        <f>IFERROR(VLOOKUP(P93,'Nates Projections'!$A$8:$AA$500,27,FALSE),"")</f>
        <v>6.4979285714285719</v>
      </c>
      <c r="S93" s="9">
        <f t="shared" si="2"/>
        <v>84</v>
      </c>
      <c r="T93" s="115">
        <f t="shared" si="3"/>
        <v>6.4979285714285719</v>
      </c>
      <c r="U93" s="9" t="str">
        <f t="shared" si="4"/>
        <v/>
      </c>
      <c r="V93" s="9" t="str">
        <f t="shared" si="5"/>
        <v/>
      </c>
      <c r="Y93" s="9">
        <v>91</v>
      </c>
      <c r="Z93" s="115">
        <f t="shared" si="6"/>
        <v>6.3405000000000014</v>
      </c>
      <c r="AA93" s="115">
        <f t="shared" si="7"/>
        <v>3.8845595238095232</v>
      </c>
    </row>
    <row r="94" spans="1:27" ht="15" x14ac:dyDescent="0.25">
      <c r="A94" s="39" t="s">
        <v>270</v>
      </c>
      <c r="B94" s="111" t="s">
        <v>37</v>
      </c>
      <c r="C94" s="71" t="s">
        <v>186</v>
      </c>
      <c r="P94" s="9" t="str">
        <f>'Nates Projections'!A100</f>
        <v>Porter Martone</v>
      </c>
      <c r="Q94" s="9" t="str">
        <f>IFERROR(VLOOKUP(P94,'Nates Projections'!$A$8:$C$500,3,FALSE),"")</f>
        <v>RW</v>
      </c>
      <c r="R94" s="115">
        <f>IFERROR(VLOOKUP(P94,'Nates Projections'!$A$8:$AA$500,27,FALSE),"")</f>
        <v>6.5172976190476186</v>
      </c>
      <c r="S94" s="9">
        <f t="shared" si="2"/>
        <v>82</v>
      </c>
      <c r="T94" s="115">
        <f t="shared" si="3"/>
        <v>6.5172976190476186</v>
      </c>
      <c r="U94" s="9" t="str">
        <f t="shared" si="4"/>
        <v/>
      </c>
      <c r="V94" s="9" t="str">
        <f t="shared" si="5"/>
        <v/>
      </c>
      <c r="Y94" s="9">
        <v>92</v>
      </c>
      <c r="Z94" s="115">
        <f t="shared" si="6"/>
        <v>6.3082976190476199</v>
      </c>
      <c r="AA94" s="115">
        <f t="shared" si="7"/>
        <v>3.855345238095238</v>
      </c>
    </row>
    <row r="95" spans="1:27" ht="15" x14ac:dyDescent="0.25">
      <c r="A95" s="39" t="s">
        <v>272</v>
      </c>
      <c r="B95" s="111" t="s">
        <v>83</v>
      </c>
      <c r="C95" s="71" t="s">
        <v>153</v>
      </c>
      <c r="P95" s="9" t="str">
        <f>'Nates Projections'!A101</f>
        <v>Joel Eriksson Ek</v>
      </c>
      <c r="Q95" s="9" t="str">
        <f>IFERROR(VLOOKUP(P95,'Nates Projections'!$A$8:$C$500,3,FALSE),"")</f>
        <v>C</v>
      </c>
      <c r="R95" s="115">
        <f>IFERROR(VLOOKUP(P95,'Nates Projections'!$A$8:$AA$500,27,FALSE),"")</f>
        <v>6.5418571428571441</v>
      </c>
      <c r="S95" s="9">
        <f t="shared" si="2"/>
        <v>80</v>
      </c>
      <c r="T95" s="115">
        <f t="shared" si="3"/>
        <v>6.5418571428571441</v>
      </c>
      <c r="U95" s="9" t="str">
        <f t="shared" si="4"/>
        <v/>
      </c>
      <c r="V95" s="9" t="str">
        <f t="shared" si="5"/>
        <v/>
      </c>
      <c r="Y95" s="9">
        <v>93</v>
      </c>
      <c r="Z95" s="115">
        <f t="shared" si="6"/>
        <v>6.2928214285714281</v>
      </c>
      <c r="AA95" s="115">
        <f t="shared" si="7"/>
        <v>3.8092142857142854</v>
      </c>
    </row>
    <row r="96" spans="1:27" ht="15" x14ac:dyDescent="0.25">
      <c r="A96" s="39" t="s">
        <v>263</v>
      </c>
      <c r="B96" s="111" t="s">
        <v>19</v>
      </c>
      <c r="C96" s="71" t="s">
        <v>186</v>
      </c>
      <c r="P96" s="9" t="str">
        <f>'Nates Projections'!A102</f>
        <v>Morgan Geekie</v>
      </c>
      <c r="Q96" s="9" t="str">
        <f>IFERROR(VLOOKUP(P96,'Nates Projections'!$A$8:$C$500,3,FALSE),"")</f>
        <v>C/LW/RW</v>
      </c>
      <c r="R96" s="115">
        <f>IFERROR(VLOOKUP(P96,'Nates Projections'!$A$8:$AA$500,27,FALSE),"")</f>
        <v>6.8488452380952367</v>
      </c>
      <c r="S96" s="9">
        <f t="shared" si="2"/>
        <v>66</v>
      </c>
      <c r="T96" s="115">
        <f t="shared" si="3"/>
        <v>6.8488452380952367</v>
      </c>
      <c r="U96" s="9" t="str">
        <f t="shared" si="4"/>
        <v/>
      </c>
      <c r="V96" s="9" t="str">
        <f t="shared" si="5"/>
        <v/>
      </c>
      <c r="Y96" s="9">
        <v>94</v>
      </c>
      <c r="Z96" s="115">
        <f t="shared" si="6"/>
        <v>6.2600000000000007</v>
      </c>
      <c r="AA96" s="115">
        <f t="shared" si="7"/>
        <v>3.7985238095238096</v>
      </c>
    </row>
    <row r="97" spans="1:27" ht="15" x14ac:dyDescent="0.25">
      <c r="A97" s="39" t="s">
        <v>268</v>
      </c>
      <c r="B97" s="111" t="s">
        <v>93</v>
      </c>
      <c r="C97" s="71" t="s">
        <v>186</v>
      </c>
      <c r="P97" s="9" t="str">
        <f>'Nates Projections'!A103</f>
        <v>Jakob Chychrun</v>
      </c>
      <c r="Q97" s="9" t="str">
        <f>IFERROR(VLOOKUP(P97,'Nates Projections'!$A$8:$C$500,3,FALSE),"")</f>
        <v>D</v>
      </c>
      <c r="R97" s="115">
        <f>IFERROR(VLOOKUP(P97,'Nates Projections'!$A$8:$AA$500,27,FALSE),"")</f>
        <v>6.7602857142857147</v>
      </c>
      <c r="S97" s="9" t="str">
        <f t="shared" si="2"/>
        <v/>
      </c>
      <c r="T97" s="9" t="str">
        <f t="shared" si="3"/>
        <v/>
      </c>
      <c r="U97" s="9">
        <f t="shared" si="4"/>
        <v>11</v>
      </c>
      <c r="V97" s="115">
        <f t="shared" si="5"/>
        <v>6.7602857142857147</v>
      </c>
      <c r="Y97" s="9">
        <v>95</v>
      </c>
      <c r="Z97" s="115">
        <f t="shared" si="6"/>
        <v>6.2524642857142858</v>
      </c>
      <c r="AA97" s="115">
        <f t="shared" si="7"/>
        <v>3.7968690476190479</v>
      </c>
    </row>
    <row r="98" spans="1:27" ht="15" x14ac:dyDescent="0.25">
      <c r="A98" s="39" t="s">
        <v>273</v>
      </c>
      <c r="B98" s="111" t="s">
        <v>32</v>
      </c>
      <c r="C98" s="71" t="s">
        <v>196</v>
      </c>
      <c r="P98" s="9" t="str">
        <f>'Nates Projections'!A104</f>
        <v>Mikhail Sergachev</v>
      </c>
      <c r="Q98" s="9" t="str">
        <f>IFERROR(VLOOKUP(P98,'Nates Projections'!$A$8:$C$500,3,FALSE),"")</f>
        <v>D</v>
      </c>
      <c r="R98" s="115">
        <f>IFERROR(VLOOKUP(P98,'Nates Projections'!$A$8:$AA$500,27,FALSE),"")</f>
        <v>6.5946309523809514</v>
      </c>
      <c r="S98" s="9" t="str">
        <f t="shared" si="2"/>
        <v/>
      </c>
      <c r="T98" s="9" t="str">
        <f t="shared" si="3"/>
        <v/>
      </c>
      <c r="U98" s="9">
        <f t="shared" si="4"/>
        <v>15</v>
      </c>
      <c r="V98" s="115">
        <f t="shared" si="5"/>
        <v>6.5946309523809514</v>
      </c>
      <c r="Y98" s="9">
        <v>96</v>
      </c>
      <c r="Z98" s="115">
        <f t="shared" si="6"/>
        <v>6.2218333333333335</v>
      </c>
      <c r="AA98" s="115">
        <f t="shared" si="7"/>
        <v>3.7313452380952379</v>
      </c>
    </row>
    <row r="99" spans="1:27" ht="15" x14ac:dyDescent="0.25">
      <c r="A99" s="39" t="s">
        <v>274</v>
      </c>
      <c r="B99" s="111" t="s">
        <v>32</v>
      </c>
      <c r="C99" s="71" t="s">
        <v>153</v>
      </c>
      <c r="P99" s="9" t="str">
        <f>'Nates Projections'!A105</f>
        <v>Erik Karlsson</v>
      </c>
      <c r="Q99" s="9" t="str">
        <f>IFERROR(VLOOKUP(P99,'Nates Projections'!$A$8:$C$500,3,FALSE),"")</f>
        <v>D</v>
      </c>
      <c r="R99" s="115">
        <f>IFERROR(VLOOKUP(P99,'Nates Projections'!$A$8:$AA$500,27,FALSE),"")</f>
        <v>6.4410952380952384</v>
      </c>
      <c r="S99" s="9" t="str">
        <f t="shared" si="2"/>
        <v/>
      </c>
      <c r="T99" s="9" t="str">
        <f t="shared" si="3"/>
        <v/>
      </c>
      <c r="U99" s="9">
        <f t="shared" si="4"/>
        <v>20</v>
      </c>
      <c r="V99" s="115">
        <f t="shared" si="5"/>
        <v>6.4410952380952384</v>
      </c>
      <c r="Y99" s="9">
        <v>97</v>
      </c>
      <c r="Z99" s="115">
        <f t="shared" si="6"/>
        <v>6.210059523809524</v>
      </c>
      <c r="AA99" s="115">
        <f t="shared" si="7"/>
        <v>3.722988095238096</v>
      </c>
    </row>
    <row r="100" spans="1:27" ht="15" x14ac:dyDescent="0.25">
      <c r="A100" s="39" t="s">
        <v>285</v>
      </c>
      <c r="B100" s="111" t="s">
        <v>45</v>
      </c>
      <c r="C100" s="71" t="s">
        <v>196</v>
      </c>
      <c r="P100" s="9" t="str">
        <f>'Nates Projections'!A106</f>
        <v>John Tavares</v>
      </c>
      <c r="Q100" s="9" t="str">
        <f>IFERROR(VLOOKUP(P100,'Nates Projections'!$A$8:$C$500,3,FALSE),"")</f>
        <v>C</v>
      </c>
      <c r="R100" s="115">
        <f>IFERROR(VLOOKUP(P100,'Nates Projections'!$A$8:$AA$500,27,FALSE),"")</f>
        <v>6.4823333333333331</v>
      </c>
      <c r="S100" s="9">
        <f t="shared" si="2"/>
        <v>86</v>
      </c>
      <c r="T100" s="115">
        <f t="shared" si="3"/>
        <v>6.4823333333333331</v>
      </c>
      <c r="U100" s="9" t="str">
        <f t="shared" si="4"/>
        <v/>
      </c>
      <c r="V100" s="9" t="str">
        <f t="shared" si="5"/>
        <v/>
      </c>
      <c r="Y100" s="9">
        <v>98</v>
      </c>
      <c r="Z100" s="115">
        <f t="shared" si="6"/>
        <v>6.1876181818181824</v>
      </c>
      <c r="AA100" s="115">
        <f t="shared" si="7"/>
        <v>3.679619047619048</v>
      </c>
    </row>
    <row r="101" spans="1:27" ht="15" x14ac:dyDescent="0.25">
      <c r="A101" s="39" t="s">
        <v>278</v>
      </c>
      <c r="B101" s="111" t="s">
        <v>77</v>
      </c>
      <c r="C101" s="71" t="s">
        <v>181</v>
      </c>
      <c r="P101" s="9" t="str">
        <f>'Nates Projections'!A107</f>
        <v>Matthew Knies</v>
      </c>
      <c r="Q101" s="9" t="str">
        <f>IFERROR(VLOOKUP(P101,'Nates Projections'!$A$8:$C$500,3,FALSE),"")</f>
        <v>LW/RW</v>
      </c>
      <c r="R101" s="115">
        <f>IFERROR(VLOOKUP(P101,'Nates Projections'!$A$8:$AA$500,27,FALSE),"")</f>
        <v>6.5274166666666664</v>
      </c>
      <c r="S101" s="9">
        <f t="shared" si="2"/>
        <v>81</v>
      </c>
      <c r="T101" s="115">
        <f t="shared" si="3"/>
        <v>6.5274166666666664</v>
      </c>
      <c r="U101" s="9" t="str">
        <f t="shared" si="4"/>
        <v/>
      </c>
      <c r="V101" s="9" t="str">
        <f t="shared" si="5"/>
        <v/>
      </c>
      <c r="Y101" s="9">
        <v>99</v>
      </c>
      <c r="Z101" s="115">
        <f t="shared" si="6"/>
        <v>6.1645357142857131</v>
      </c>
      <c r="AA101" s="115">
        <f t="shared" si="7"/>
        <v>3.679011904761905</v>
      </c>
    </row>
    <row r="102" spans="1:27" ht="15" x14ac:dyDescent="0.25">
      <c r="A102" s="39" t="s">
        <v>279</v>
      </c>
      <c r="B102" s="111" t="s">
        <v>58</v>
      </c>
      <c r="C102" s="71" t="s">
        <v>186</v>
      </c>
      <c r="P102" s="9" t="str">
        <f>'Nates Projections'!A108</f>
        <v>Miro Heiskanen</v>
      </c>
      <c r="Q102" s="9" t="str">
        <f>IFERROR(VLOOKUP(P102,'Nates Projections'!$A$8:$C$500,3,FALSE),"")</f>
        <v>D</v>
      </c>
      <c r="R102" s="115">
        <f>IFERROR(VLOOKUP(P102,'Nates Projections'!$A$8:$AA$500,27,FALSE),"")</f>
        <v>6.4463333333333344</v>
      </c>
      <c r="S102" s="9" t="str">
        <f t="shared" si="2"/>
        <v/>
      </c>
      <c r="T102" s="9" t="str">
        <f t="shared" si="3"/>
        <v/>
      </c>
      <c r="U102" s="9">
        <f t="shared" si="4"/>
        <v>19</v>
      </c>
      <c r="V102" s="115">
        <f t="shared" si="5"/>
        <v>6.4463333333333344</v>
      </c>
      <c r="Y102" s="9">
        <v>100</v>
      </c>
      <c r="Z102" s="115">
        <f t="shared" si="6"/>
        <v>6.1386904761904759</v>
      </c>
      <c r="AA102" s="115">
        <f t="shared" si="7"/>
        <v>3.6514047619047623</v>
      </c>
    </row>
    <row r="103" spans="1:27" ht="15" x14ac:dyDescent="0.25">
      <c r="A103" s="39" t="s">
        <v>281</v>
      </c>
      <c r="B103" s="111" t="s">
        <v>53</v>
      </c>
      <c r="C103" s="71" t="s">
        <v>191</v>
      </c>
      <c r="P103" s="9" t="str">
        <f>'Nates Projections'!A109</f>
        <v>Tomas Hertl</v>
      </c>
      <c r="Q103" s="9" t="str">
        <f>IFERROR(VLOOKUP(P103,'Nates Projections'!$A$8:$C$500,3,FALSE),"")</f>
        <v>C/LW</v>
      </c>
      <c r="R103" s="115">
        <f>IFERROR(VLOOKUP(P103,'Nates Projections'!$A$8:$AA$500,27,FALSE),"")</f>
        <v>6.2928214285714281</v>
      </c>
      <c r="S103" s="9">
        <f t="shared" si="2"/>
        <v>93</v>
      </c>
      <c r="T103" s="115">
        <f t="shared" si="3"/>
        <v>6.2928214285714281</v>
      </c>
      <c r="U103" s="9" t="str">
        <f t="shared" si="4"/>
        <v/>
      </c>
      <c r="V103" s="9" t="str">
        <f t="shared" si="5"/>
        <v/>
      </c>
      <c r="Y103" s="9">
        <v>101</v>
      </c>
      <c r="Z103" s="115">
        <f t="shared" si="6"/>
        <v>6.1341309523809526</v>
      </c>
      <c r="AA103" s="115">
        <f t="shared" si="7"/>
        <v>3.4809999999999999</v>
      </c>
    </row>
    <row r="104" spans="1:27" ht="15" x14ac:dyDescent="0.25">
      <c r="A104" s="39" t="s">
        <v>283</v>
      </c>
      <c r="B104" s="111" t="s">
        <v>58</v>
      </c>
      <c r="C104" s="71" t="s">
        <v>181</v>
      </c>
      <c r="P104" s="9" t="str">
        <f>'Nates Projections'!A110</f>
        <v>Darren Raddysh</v>
      </c>
      <c r="Q104" s="9" t="str">
        <f>IFERROR(VLOOKUP(P104,'Nates Projections'!$A$8:$C$500,3,FALSE),"")</f>
        <v>D</v>
      </c>
      <c r="R104" s="115">
        <f>IFERROR(VLOOKUP(P104,'Nates Projections'!$A$8:$AA$500,27,FALSE),"")</f>
        <v>6.4761547619047617</v>
      </c>
      <c r="S104" s="9" t="str">
        <f t="shared" si="2"/>
        <v/>
      </c>
      <c r="T104" s="9" t="str">
        <f t="shared" si="3"/>
        <v/>
      </c>
      <c r="U104" s="9">
        <f t="shared" si="4"/>
        <v>17</v>
      </c>
      <c r="V104" s="115">
        <f t="shared" si="5"/>
        <v>6.4761547619047617</v>
      </c>
      <c r="Y104" s="9">
        <v>102</v>
      </c>
      <c r="Z104" s="115">
        <f t="shared" si="6"/>
        <v>6.0720119047619043</v>
      </c>
      <c r="AA104" s="115">
        <f t="shared" si="7"/>
        <v>3.458535714285714</v>
      </c>
    </row>
    <row r="105" spans="1:27" ht="15" x14ac:dyDescent="0.25">
      <c r="A105" s="39" t="s">
        <v>276</v>
      </c>
      <c r="B105" s="111" t="s">
        <v>16</v>
      </c>
      <c r="C105" s="71" t="s">
        <v>153</v>
      </c>
      <c r="P105" s="9" t="str">
        <f>'Nates Projections'!A111</f>
        <v>Jared McCann</v>
      </c>
      <c r="Q105" s="9" t="str">
        <f>IFERROR(VLOOKUP(P105,'Nates Projections'!$A$8:$C$500,3,FALSE),"")</f>
        <v>C/LW</v>
      </c>
      <c r="R105" s="115">
        <f>IFERROR(VLOOKUP(P105,'Nates Projections'!$A$8:$AA$500,27,FALSE),"")</f>
        <v>6.2600000000000007</v>
      </c>
      <c r="S105" s="9">
        <f t="shared" si="2"/>
        <v>94</v>
      </c>
      <c r="T105" s="115">
        <f t="shared" si="3"/>
        <v>6.2600000000000007</v>
      </c>
      <c r="U105" s="9" t="str">
        <f t="shared" si="4"/>
        <v/>
      </c>
      <c r="V105" s="9" t="str">
        <f t="shared" si="5"/>
        <v/>
      </c>
      <c r="Y105" s="9">
        <v>103</v>
      </c>
      <c r="Z105" s="115">
        <f t="shared" si="6"/>
        <v>6.0580357142857144</v>
      </c>
      <c r="AA105" s="115">
        <f t="shared" si="7"/>
        <v>3.4495833333333339</v>
      </c>
    </row>
    <row r="106" spans="1:27" ht="15" x14ac:dyDescent="0.25">
      <c r="A106" s="39" t="s">
        <v>282</v>
      </c>
      <c r="B106" s="111" t="s">
        <v>43</v>
      </c>
      <c r="C106" s="71" t="s">
        <v>181</v>
      </c>
      <c r="P106" s="9" t="str">
        <f>'Nates Projections'!A112</f>
        <v>Roope Hintz</v>
      </c>
      <c r="Q106" s="9" t="str">
        <f>IFERROR(VLOOKUP(P106,'Nates Projections'!$A$8:$C$500,3,FALSE),"")</f>
        <v>C</v>
      </c>
      <c r="R106" s="115">
        <f>IFERROR(VLOOKUP(P106,'Nates Projections'!$A$8:$AA$500,27,FALSE),"")</f>
        <v>6.3690595238095238</v>
      </c>
      <c r="S106" s="9">
        <f t="shared" si="2"/>
        <v>89</v>
      </c>
      <c r="T106" s="115">
        <f t="shared" si="3"/>
        <v>6.3690595238095238</v>
      </c>
      <c r="U106" s="9" t="str">
        <f t="shared" si="4"/>
        <v/>
      </c>
      <c r="V106" s="9" t="str">
        <f t="shared" si="5"/>
        <v/>
      </c>
      <c r="Y106" s="9">
        <v>104</v>
      </c>
      <c r="Z106" s="115">
        <f t="shared" si="6"/>
        <v>6.0575952380952387</v>
      </c>
      <c r="AA106" s="115">
        <f t="shared" si="7"/>
        <v>3.4125476190476189</v>
      </c>
    </row>
    <row r="107" spans="1:27" ht="15" x14ac:dyDescent="0.25">
      <c r="A107" s="39" t="s">
        <v>280</v>
      </c>
      <c r="B107" s="111" t="s">
        <v>70</v>
      </c>
      <c r="C107" s="71" t="s">
        <v>186</v>
      </c>
      <c r="P107" s="9" t="str">
        <f>'Nates Projections'!A113</f>
        <v>Shayne Gostisbehere</v>
      </c>
      <c r="Q107" s="9" t="str">
        <f>IFERROR(VLOOKUP(P107,'Nates Projections'!$A$8:$C$500,3,FALSE),"")</f>
        <v>D</v>
      </c>
      <c r="R107" s="115">
        <f>IFERROR(VLOOKUP(P107,'Nates Projections'!$A$8:$AA$500,27,FALSE),"")</f>
        <v>6.4475833333333341</v>
      </c>
      <c r="S107" s="9" t="str">
        <f t="shared" si="2"/>
        <v/>
      </c>
      <c r="T107" s="9" t="str">
        <f t="shared" si="3"/>
        <v/>
      </c>
      <c r="U107" s="9">
        <f t="shared" si="4"/>
        <v>18</v>
      </c>
      <c r="V107" s="115">
        <f t="shared" si="5"/>
        <v>6.4475833333333341</v>
      </c>
      <c r="Y107" s="9">
        <v>105</v>
      </c>
      <c r="Z107" s="115">
        <f t="shared" si="6"/>
        <v>6.0364404761904753</v>
      </c>
      <c r="AA107" s="115">
        <f t="shared" si="7"/>
        <v>3.2716904761904764</v>
      </c>
    </row>
    <row r="108" spans="1:27" ht="15" x14ac:dyDescent="0.25">
      <c r="A108" s="39" t="s">
        <v>286</v>
      </c>
      <c r="B108" s="111" t="s">
        <v>63</v>
      </c>
      <c r="C108" s="71" t="s">
        <v>179</v>
      </c>
      <c r="P108" s="9" t="str">
        <f>'Nates Projections'!A114</f>
        <v>Sam Bennett</v>
      </c>
      <c r="Q108" s="9" t="str">
        <f>IFERROR(VLOOKUP(P108,'Nates Projections'!$A$8:$C$500,3,FALSE),"")</f>
        <v>C</v>
      </c>
      <c r="R108" s="115">
        <f>IFERROR(VLOOKUP(P108,'Nates Projections'!$A$8:$AA$500,27,FALSE),"")</f>
        <v>6.9523571428571449</v>
      </c>
      <c r="S108" s="9">
        <f t="shared" si="2"/>
        <v>62</v>
      </c>
      <c r="T108" s="115">
        <f t="shared" si="3"/>
        <v>6.9523571428571449</v>
      </c>
      <c r="U108" s="9" t="str">
        <f t="shared" si="4"/>
        <v/>
      </c>
      <c r="V108" s="9" t="str">
        <f t="shared" si="5"/>
        <v/>
      </c>
      <c r="Y108" s="9">
        <v>106</v>
      </c>
      <c r="Z108" s="115">
        <f t="shared" si="6"/>
        <v>6.002416666666667</v>
      </c>
      <c r="AA108" s="115">
        <f t="shared" si="7"/>
        <v>3.2625833333333336</v>
      </c>
    </row>
    <row r="109" spans="1:27" ht="15" x14ac:dyDescent="0.25">
      <c r="A109" s="39" t="s">
        <v>290</v>
      </c>
      <c r="B109" s="111" t="s">
        <v>34</v>
      </c>
      <c r="C109" s="71" t="s">
        <v>153</v>
      </c>
      <c r="P109" s="9" t="str">
        <f>'Nates Projections'!A115</f>
        <v>Brad Marchand</v>
      </c>
      <c r="Q109" s="9" t="str">
        <f>IFERROR(VLOOKUP(P109,'Nates Projections'!$A$8:$C$500,3,FALSE),"")</f>
        <v>LW/RW</v>
      </c>
      <c r="R109" s="115">
        <f>IFERROR(VLOOKUP(P109,'Nates Projections'!$A$8:$AA$500,27,FALSE),"")</f>
        <v>6.4943928571428575</v>
      </c>
      <c r="S109" s="9">
        <f t="shared" si="2"/>
        <v>85</v>
      </c>
      <c r="T109" s="115">
        <f t="shared" si="3"/>
        <v>6.4943928571428575</v>
      </c>
      <c r="U109" s="9" t="str">
        <f t="shared" si="4"/>
        <v/>
      </c>
      <c r="V109" s="9" t="str">
        <f t="shared" si="5"/>
        <v/>
      </c>
      <c r="Y109" s="9">
        <v>107</v>
      </c>
      <c r="Z109" s="115">
        <f t="shared" si="6"/>
        <v>5.9634047619047621</v>
      </c>
      <c r="AA109" s="115">
        <f t="shared" si="7"/>
        <v>3.1367619047619049</v>
      </c>
    </row>
    <row r="110" spans="1:27" ht="15" x14ac:dyDescent="0.25">
      <c r="A110" s="39" t="s">
        <v>284</v>
      </c>
      <c r="B110" s="111" t="s">
        <v>30</v>
      </c>
      <c r="C110" s="71" t="s">
        <v>203</v>
      </c>
      <c r="P110" s="9" t="str">
        <f>'Nates Projections'!A116</f>
        <v>Ryan O'Reilly</v>
      </c>
      <c r="Q110" s="9" t="str">
        <f>IFERROR(VLOOKUP(P110,'Nates Projections'!$A$8:$C$500,3,FALSE),"")</f>
        <v>C</v>
      </c>
      <c r="R110" s="115">
        <f>IFERROR(VLOOKUP(P110,'Nates Projections'!$A$8:$AA$500,27,FALSE),"")</f>
        <v>6.3082976190476199</v>
      </c>
      <c r="S110" s="9">
        <f t="shared" si="2"/>
        <v>92</v>
      </c>
      <c r="T110" s="115">
        <f t="shared" si="3"/>
        <v>6.3082976190476199</v>
      </c>
      <c r="U110" s="9" t="str">
        <f t="shared" si="4"/>
        <v/>
      </c>
      <c r="V110" s="9" t="str">
        <f t="shared" si="5"/>
        <v/>
      </c>
      <c r="Y110" s="9">
        <v>108</v>
      </c>
      <c r="Z110" s="115">
        <f t="shared" si="6"/>
        <v>5.9111904761904768</v>
      </c>
      <c r="AA110" s="115">
        <f t="shared" si="7"/>
        <v>3.1338690476190476</v>
      </c>
    </row>
    <row r="111" spans="1:27" ht="15" x14ac:dyDescent="0.25">
      <c r="A111" s="39" t="s">
        <v>287</v>
      </c>
      <c r="B111" s="111" t="s">
        <v>28</v>
      </c>
      <c r="C111" s="71" t="s">
        <v>181</v>
      </c>
      <c r="P111" s="9" t="str">
        <f>'Nates Projections'!A117</f>
        <v>Beckett Sennecke</v>
      </c>
      <c r="Q111" s="9" t="str">
        <f>IFERROR(VLOOKUP(P111,'Nates Projections'!$A$8:$C$500,3,FALSE),"")</f>
        <v>RW</v>
      </c>
      <c r="R111" s="115">
        <f>IFERROR(VLOOKUP(P111,'Nates Projections'!$A$8:$AA$500,27,FALSE),"")</f>
        <v>6.6740238095238089</v>
      </c>
      <c r="S111" s="9">
        <f t="shared" si="2"/>
        <v>73</v>
      </c>
      <c r="T111" s="115">
        <f t="shared" si="3"/>
        <v>6.6740238095238089</v>
      </c>
      <c r="U111" s="9" t="str">
        <f t="shared" si="4"/>
        <v/>
      </c>
      <c r="V111" s="9" t="str">
        <f t="shared" si="5"/>
        <v/>
      </c>
      <c r="Y111" s="9">
        <v>109</v>
      </c>
      <c r="Z111" s="115">
        <f t="shared" si="6"/>
        <v>5.8591309523809532</v>
      </c>
      <c r="AA111" s="115">
        <f t="shared" si="7"/>
        <v>2.9812261904761908</v>
      </c>
    </row>
    <row r="112" spans="1:27" ht="15" x14ac:dyDescent="0.25">
      <c r="A112" s="39" t="s">
        <v>293</v>
      </c>
      <c r="B112" s="111" t="s">
        <v>51</v>
      </c>
      <c r="C112" s="71" t="s">
        <v>153</v>
      </c>
      <c r="P112" s="9" t="str">
        <f>'Nates Projections'!A118</f>
        <v>Josh Morrissey</v>
      </c>
      <c r="Q112" s="9" t="str">
        <f>IFERROR(VLOOKUP(P112,'Nates Projections'!$A$8:$C$500,3,FALSE),"")</f>
        <v>D</v>
      </c>
      <c r="R112" s="115">
        <f>IFERROR(VLOOKUP(P112,'Nates Projections'!$A$8:$AA$500,27,FALSE),"")</f>
        <v>6.2583928571428578</v>
      </c>
      <c r="S112" s="9" t="str">
        <f t="shared" si="2"/>
        <v/>
      </c>
      <c r="T112" s="9" t="str">
        <f t="shared" si="3"/>
        <v/>
      </c>
      <c r="U112" s="9">
        <f t="shared" si="4"/>
        <v>21</v>
      </c>
      <c r="V112" s="115">
        <f t="shared" si="5"/>
        <v>6.2583928571428578</v>
      </c>
      <c r="Y112" s="9">
        <v>110</v>
      </c>
      <c r="Z112" s="115">
        <f t="shared" si="6"/>
        <v>5.8580952380952374</v>
      </c>
      <c r="AA112" s="9" t="e">
        <f t="shared" si="7"/>
        <v>#N/A</v>
      </c>
    </row>
    <row r="113" spans="1:27" ht="15" x14ac:dyDescent="0.25">
      <c r="A113" s="39" t="s">
        <v>289</v>
      </c>
      <c r="B113" s="111" t="s">
        <v>51</v>
      </c>
      <c r="C113" s="71" t="s">
        <v>186</v>
      </c>
      <c r="P113" s="9" t="str">
        <f>'Nates Projections'!A119</f>
        <v>Brock Nelson</v>
      </c>
      <c r="Q113" s="9" t="str">
        <f>IFERROR(VLOOKUP(P113,'Nates Projections'!$A$8:$C$500,3,FALSE),"")</f>
        <v>C</v>
      </c>
      <c r="R113" s="115">
        <f>IFERROR(VLOOKUP(P113,'Nates Projections'!$A$8:$AA$500,27,FALSE),"")</f>
        <v>6.2218333333333335</v>
      </c>
      <c r="S113" s="9">
        <f t="shared" si="2"/>
        <v>96</v>
      </c>
      <c r="T113" s="115">
        <f t="shared" si="3"/>
        <v>6.2218333333333335</v>
      </c>
      <c r="U113" s="9" t="str">
        <f t="shared" si="4"/>
        <v/>
      </c>
      <c r="V113" s="9" t="str">
        <f t="shared" si="5"/>
        <v/>
      </c>
      <c r="Y113" s="9">
        <v>111</v>
      </c>
      <c r="Z113" s="115">
        <f t="shared" si="6"/>
        <v>5.8266428571428568</v>
      </c>
      <c r="AA113" s="9" t="e">
        <f t="shared" si="7"/>
        <v>#N/A</v>
      </c>
    </row>
    <row r="114" spans="1:27" ht="15" x14ac:dyDescent="0.25">
      <c r="A114" s="39" t="s">
        <v>288</v>
      </c>
      <c r="B114" s="111" t="s">
        <v>70</v>
      </c>
      <c r="C114" s="71" t="s">
        <v>181</v>
      </c>
      <c r="P114" s="9" t="str">
        <f>'Nates Projections'!A120</f>
        <v>Owen Tippett</v>
      </c>
      <c r="Q114" s="9" t="str">
        <f>IFERROR(VLOOKUP(P114,'Nates Projections'!$A$8:$C$500,3,FALSE),"")</f>
        <v>LW/RW</v>
      </c>
      <c r="R114" s="115">
        <f>IFERROR(VLOOKUP(P114,'Nates Projections'!$A$8:$AA$500,27,FALSE),"")</f>
        <v>6.0580357142857144</v>
      </c>
      <c r="S114" s="9">
        <f t="shared" si="2"/>
        <v>103</v>
      </c>
      <c r="T114" s="115">
        <f t="shared" si="3"/>
        <v>6.0580357142857144</v>
      </c>
      <c r="U114" s="9" t="str">
        <f t="shared" si="4"/>
        <v/>
      </c>
      <c r="V114" s="9" t="str">
        <f t="shared" si="5"/>
        <v/>
      </c>
      <c r="Y114" s="9">
        <v>112</v>
      </c>
      <c r="Z114" s="115">
        <f t="shared" si="6"/>
        <v>5.8119285714285711</v>
      </c>
      <c r="AA114" s="9" t="e">
        <f t="shared" si="7"/>
        <v>#N/A</v>
      </c>
    </row>
    <row r="115" spans="1:27" ht="15" x14ac:dyDescent="0.25">
      <c r="A115" s="39" t="s">
        <v>294</v>
      </c>
      <c r="B115" s="111" t="s">
        <v>34</v>
      </c>
      <c r="C115" s="71" t="s">
        <v>181</v>
      </c>
      <c r="P115" s="9" t="str">
        <f>'Nates Projections'!A121</f>
        <v>Pavel Dorofeyev</v>
      </c>
      <c r="Q115" s="9" t="str">
        <f>IFERROR(VLOOKUP(P115,'Nates Projections'!$A$8:$C$500,3,FALSE),"")</f>
        <v>LW/RW</v>
      </c>
      <c r="R115" s="115">
        <f>IFERROR(VLOOKUP(P115,'Nates Projections'!$A$8:$AA$500,27,FALSE),"")</f>
        <v>6.1645357142857131</v>
      </c>
      <c r="S115" s="9">
        <f t="shared" si="2"/>
        <v>99</v>
      </c>
      <c r="T115" s="115">
        <f t="shared" si="3"/>
        <v>6.1645357142857131</v>
      </c>
      <c r="U115" s="9" t="str">
        <f t="shared" si="4"/>
        <v/>
      </c>
      <c r="V115" s="9" t="str">
        <f t="shared" si="5"/>
        <v/>
      </c>
      <c r="Y115" s="9">
        <v>113</v>
      </c>
      <c r="Z115" s="115">
        <f t="shared" si="6"/>
        <v>5.8106904761904756</v>
      </c>
      <c r="AA115" s="9" t="e">
        <f t="shared" si="7"/>
        <v>#N/A</v>
      </c>
    </row>
    <row r="116" spans="1:27" ht="15" x14ac:dyDescent="0.25">
      <c r="A116" s="39" t="s">
        <v>291</v>
      </c>
      <c r="B116" s="111" t="s">
        <v>68</v>
      </c>
      <c r="C116" s="71" t="s">
        <v>183</v>
      </c>
      <c r="P116" s="9" t="str">
        <f>'Nates Projections'!A122</f>
        <v>Shea Theodore</v>
      </c>
      <c r="Q116" s="9" t="str">
        <f>IFERROR(VLOOKUP(P116,'Nates Projections'!$A$8:$C$500,3,FALSE),"")</f>
        <v>D</v>
      </c>
      <c r="R116" s="115">
        <f>IFERROR(VLOOKUP(P116,'Nates Projections'!$A$8:$AA$500,27,FALSE),"")</f>
        <v>6.2009880952380954</v>
      </c>
      <c r="S116" s="9" t="str">
        <f t="shared" si="2"/>
        <v/>
      </c>
      <c r="T116" s="9" t="str">
        <f t="shared" si="3"/>
        <v/>
      </c>
      <c r="U116" s="9">
        <f t="shared" si="4"/>
        <v>22</v>
      </c>
      <c r="V116" s="115">
        <f t="shared" si="5"/>
        <v>6.2009880952380954</v>
      </c>
      <c r="Y116" s="9">
        <v>114</v>
      </c>
      <c r="Z116" s="115">
        <f t="shared" si="6"/>
        <v>5.8092380952380962</v>
      </c>
      <c r="AA116" s="9" t="e">
        <f t="shared" si="7"/>
        <v>#N/A</v>
      </c>
    </row>
    <row r="117" spans="1:27" ht="15" x14ac:dyDescent="0.25">
      <c r="A117" s="39" t="s">
        <v>292</v>
      </c>
      <c r="B117" s="111" t="s">
        <v>32</v>
      </c>
      <c r="C117" s="71" t="s">
        <v>181</v>
      </c>
      <c r="P117" s="9" t="str">
        <f>'Nates Projections'!A123</f>
        <v>Troy Terry</v>
      </c>
      <c r="Q117" s="9" t="str">
        <f>IFERROR(VLOOKUP(P117,'Nates Projections'!$A$8:$C$500,3,FALSE),"")</f>
        <v>RW</v>
      </c>
      <c r="R117" s="115">
        <f>IFERROR(VLOOKUP(P117,'Nates Projections'!$A$8:$AA$500,27,FALSE),"")</f>
        <v>6.1876181818181824</v>
      </c>
      <c r="S117" s="9">
        <f t="shared" si="2"/>
        <v>98</v>
      </c>
      <c r="T117" s="115">
        <f t="shared" si="3"/>
        <v>6.1876181818181824</v>
      </c>
      <c r="U117" s="9" t="str">
        <f t="shared" si="4"/>
        <v/>
      </c>
      <c r="V117" s="9" t="str">
        <f t="shared" si="5"/>
        <v/>
      </c>
      <c r="Y117" s="9">
        <v>115</v>
      </c>
      <c r="Z117" s="115">
        <f t="shared" si="6"/>
        <v>5.7952738095238105</v>
      </c>
      <c r="AA117" s="9" t="e">
        <f t="shared" si="7"/>
        <v>#N/A</v>
      </c>
    </row>
    <row r="118" spans="1:27" ht="15" x14ac:dyDescent="0.25">
      <c r="A118" s="39" t="s">
        <v>295</v>
      </c>
      <c r="B118" s="111" t="s">
        <v>77</v>
      </c>
      <c r="C118" s="71" t="s">
        <v>183</v>
      </c>
      <c r="P118" s="9" t="str">
        <f>'Nates Projections'!A124</f>
        <v>John Carlson</v>
      </c>
      <c r="Q118" s="9" t="str">
        <f>IFERROR(VLOOKUP(P118,'Nates Projections'!$A$8:$C$500,3,FALSE),"")</f>
        <v>D</v>
      </c>
      <c r="R118" s="115">
        <f>IFERROR(VLOOKUP(P118,'Nates Projections'!$A$8:$AA$500,27,FALSE),"")</f>
        <v>6.1382976190476182</v>
      </c>
      <c r="S118" s="9" t="str">
        <f t="shared" si="2"/>
        <v/>
      </c>
      <c r="T118" s="9" t="str">
        <f t="shared" si="3"/>
        <v/>
      </c>
      <c r="U118" s="9">
        <f t="shared" si="4"/>
        <v>23</v>
      </c>
      <c r="V118" s="115">
        <f t="shared" si="5"/>
        <v>6.1382976190476182</v>
      </c>
      <c r="Y118" s="9">
        <v>116</v>
      </c>
      <c r="Z118" s="115">
        <f t="shared" si="6"/>
        <v>5.7864999999999993</v>
      </c>
      <c r="AA118" s="9" t="e">
        <f t="shared" si="7"/>
        <v>#N/A</v>
      </c>
    </row>
    <row r="119" spans="1:27" ht="15" x14ac:dyDescent="0.25">
      <c r="A119" s="39" t="s">
        <v>296</v>
      </c>
      <c r="B119" s="111" t="s">
        <v>28</v>
      </c>
      <c r="C119" s="71" t="s">
        <v>153</v>
      </c>
      <c r="P119" s="9" t="str">
        <f>'Nates Projections'!A125</f>
        <v>Dylan Strome</v>
      </c>
      <c r="Q119" s="9" t="str">
        <f>IFERROR(VLOOKUP(P119,'Nates Projections'!$A$8:$C$500,3,FALSE),"")</f>
        <v>C</v>
      </c>
      <c r="R119" s="115">
        <f>IFERROR(VLOOKUP(P119,'Nates Projections'!$A$8:$AA$500,27,FALSE),"")</f>
        <v>6.3405000000000014</v>
      </c>
      <c r="S119" s="9">
        <f t="shared" si="2"/>
        <v>91</v>
      </c>
      <c r="T119" s="115">
        <f t="shared" si="3"/>
        <v>6.3405000000000014</v>
      </c>
      <c r="U119" s="9" t="str">
        <f t="shared" si="4"/>
        <v/>
      </c>
      <c r="V119" s="9" t="str">
        <f t="shared" si="5"/>
        <v/>
      </c>
      <c r="Y119" s="9">
        <v>117</v>
      </c>
      <c r="Z119" s="115">
        <f t="shared" si="6"/>
        <v>5.7718095238095231</v>
      </c>
      <c r="AA119" s="9" t="e">
        <f t="shared" si="7"/>
        <v>#N/A</v>
      </c>
    </row>
    <row r="120" spans="1:27" ht="15" x14ac:dyDescent="0.25">
      <c r="A120" s="39" t="s">
        <v>297</v>
      </c>
      <c r="B120" s="111" t="s">
        <v>37</v>
      </c>
      <c r="C120" s="71" t="s">
        <v>181</v>
      </c>
      <c r="P120" s="9" t="str">
        <f>'Nates Projections'!A126</f>
        <v>Noah Dobson</v>
      </c>
      <c r="Q120" s="9" t="str">
        <f>IFERROR(VLOOKUP(P120,'Nates Projections'!$A$8:$C$500,3,FALSE),"")</f>
        <v>D</v>
      </c>
      <c r="R120" s="115">
        <f>IFERROR(VLOOKUP(P120,'Nates Projections'!$A$8:$AA$500,27,FALSE),"")</f>
        <v>6.0507500000000007</v>
      </c>
      <c r="S120" s="9" t="str">
        <f t="shared" si="2"/>
        <v/>
      </c>
      <c r="T120" s="9" t="str">
        <f t="shared" si="3"/>
        <v/>
      </c>
      <c r="U120" s="9">
        <f t="shared" si="4"/>
        <v>24</v>
      </c>
      <c r="V120" s="115">
        <f t="shared" si="5"/>
        <v>6.0507500000000007</v>
      </c>
      <c r="Y120" s="9">
        <v>118</v>
      </c>
      <c r="Z120" s="115">
        <f t="shared" si="6"/>
        <v>5.7632738095238096</v>
      </c>
      <c r="AA120" s="9" t="e">
        <f t="shared" si="7"/>
        <v>#N/A</v>
      </c>
    </row>
    <row r="121" spans="1:27" ht="15" x14ac:dyDescent="0.25">
      <c r="A121" s="39" t="s">
        <v>299</v>
      </c>
      <c r="B121" s="111" t="s">
        <v>43</v>
      </c>
      <c r="C121" s="71" t="s">
        <v>153</v>
      </c>
      <c r="P121" s="9" t="str">
        <f>'Nates Projections'!A127</f>
        <v>Trevor Zegras</v>
      </c>
      <c r="Q121" s="9" t="str">
        <f>IFERROR(VLOOKUP(P121,'Nates Projections'!$A$8:$C$500,3,FALSE),"")</f>
        <v>C/LW/RW</v>
      </c>
      <c r="R121" s="115">
        <f>IFERROR(VLOOKUP(P121,'Nates Projections'!$A$8:$AA$500,27,FALSE),"")</f>
        <v>6.4187619047619036</v>
      </c>
      <c r="S121" s="9">
        <f t="shared" si="2"/>
        <v>88</v>
      </c>
      <c r="T121" s="115">
        <f t="shared" si="3"/>
        <v>6.4187619047619036</v>
      </c>
      <c r="U121" s="9" t="str">
        <f t="shared" si="4"/>
        <v/>
      </c>
      <c r="V121" s="9" t="str">
        <f t="shared" si="5"/>
        <v/>
      </c>
      <c r="Y121" s="9">
        <v>119</v>
      </c>
      <c r="Z121" s="115">
        <f t="shared" si="6"/>
        <v>5.7617142857142865</v>
      </c>
      <c r="AA121" s="9" t="e">
        <f t="shared" si="7"/>
        <v>#N/A</v>
      </c>
    </row>
    <row r="122" spans="1:27" ht="15" x14ac:dyDescent="0.25">
      <c r="A122" s="39" t="s">
        <v>298</v>
      </c>
      <c r="B122" s="111" t="s">
        <v>43</v>
      </c>
      <c r="C122" s="71" t="s">
        <v>186</v>
      </c>
      <c r="P122" s="9" t="str">
        <f>'Nates Projections'!A128</f>
        <v>Alex Laferriere</v>
      </c>
      <c r="Q122" s="9" t="str">
        <f>IFERROR(VLOOKUP(P122,'Nates Projections'!$A$8:$C$500,3,FALSE),"")</f>
        <v>C/LW/RW</v>
      </c>
      <c r="R122" s="115">
        <f>IFERROR(VLOOKUP(P122,'Nates Projections'!$A$8:$AA$500,27,FALSE),"")</f>
        <v>5.8266428571428568</v>
      </c>
      <c r="S122" s="9">
        <f t="shared" si="2"/>
        <v>111</v>
      </c>
      <c r="T122" s="115">
        <f t="shared" si="3"/>
        <v>5.8266428571428568</v>
      </c>
      <c r="U122" s="9" t="str">
        <f t="shared" si="4"/>
        <v/>
      </c>
      <c r="V122" s="9" t="str">
        <f t="shared" si="5"/>
        <v/>
      </c>
      <c r="Y122" s="9">
        <v>120</v>
      </c>
      <c r="Z122" s="115">
        <f t="shared" si="6"/>
        <v>5.7566071428571419</v>
      </c>
      <c r="AA122" s="9" t="e">
        <f t="shared" si="7"/>
        <v>#N/A</v>
      </c>
    </row>
    <row r="123" spans="1:27" ht="15" x14ac:dyDescent="0.25">
      <c r="A123" s="39" t="s">
        <v>306</v>
      </c>
      <c r="B123" s="111" t="s">
        <v>45</v>
      </c>
      <c r="C123" s="71" t="s">
        <v>153</v>
      </c>
      <c r="P123" s="9" t="str">
        <f>'Nates Projections'!A129</f>
        <v>Viktor Arvidsson</v>
      </c>
      <c r="Q123" s="9" t="str">
        <f>IFERROR(VLOOKUP(P123,'Nates Projections'!$A$8:$C$500,3,FALSE),"")</f>
        <v>LW/RW</v>
      </c>
      <c r="R123" s="115">
        <f>IFERROR(VLOOKUP(P123,'Nates Projections'!$A$8:$AA$500,27,FALSE),"")</f>
        <v>6.0575952380952387</v>
      </c>
      <c r="S123" s="9">
        <f t="shared" si="2"/>
        <v>104</v>
      </c>
      <c r="T123" s="115">
        <f t="shared" si="3"/>
        <v>6.0575952380952387</v>
      </c>
      <c r="U123" s="9" t="str">
        <f t="shared" si="4"/>
        <v/>
      </c>
      <c r="V123" s="9" t="str">
        <f t="shared" si="5"/>
        <v/>
      </c>
      <c r="Y123" s="9">
        <v>121</v>
      </c>
      <c r="Z123" s="115">
        <f t="shared" si="6"/>
        <v>5.7549047619047622</v>
      </c>
      <c r="AA123" s="9" t="e">
        <f t="shared" si="7"/>
        <v>#N/A</v>
      </c>
    </row>
    <row r="124" spans="1:27" ht="15" x14ac:dyDescent="0.25">
      <c r="A124" s="39" t="s">
        <v>300</v>
      </c>
      <c r="B124" s="111" t="s">
        <v>47</v>
      </c>
      <c r="C124" s="71" t="s">
        <v>179</v>
      </c>
      <c r="P124" s="9" t="str">
        <f>'Nates Projections'!A130</f>
        <v>Gabriel Landeskog</v>
      </c>
      <c r="Q124" s="9" t="str">
        <f>IFERROR(VLOOKUP(P124,'Nates Projections'!$A$8:$C$500,3,FALSE),"")</f>
        <v>LW/RW</v>
      </c>
      <c r="R124" s="115">
        <f>IFERROR(VLOOKUP(P124,'Nates Projections'!$A$8:$AA$500,27,FALSE),"")</f>
        <v>6.4507738095238079</v>
      </c>
      <c r="S124" s="9">
        <f t="shared" si="2"/>
        <v>87</v>
      </c>
      <c r="T124" s="115">
        <f t="shared" si="3"/>
        <v>6.4507738095238079</v>
      </c>
      <c r="U124" s="9" t="str">
        <f t="shared" si="4"/>
        <v/>
      </c>
      <c r="V124" s="9" t="str">
        <f t="shared" si="5"/>
        <v/>
      </c>
      <c r="Y124" s="9">
        <v>122</v>
      </c>
      <c r="Z124" s="115">
        <f t="shared" si="6"/>
        <v>5.7501190476190471</v>
      </c>
      <c r="AA124" s="9" t="e">
        <f t="shared" si="7"/>
        <v>#N/A</v>
      </c>
    </row>
    <row r="125" spans="1:27" ht="15" x14ac:dyDescent="0.25">
      <c r="A125" s="39" t="s">
        <v>301</v>
      </c>
      <c r="B125" s="111" t="s">
        <v>56</v>
      </c>
      <c r="C125" s="71" t="s">
        <v>153</v>
      </c>
      <c r="P125" s="9" t="str">
        <f>'Nates Projections'!A131</f>
        <v>Quinton Byfield</v>
      </c>
      <c r="Q125" s="9" t="str">
        <f>IFERROR(VLOOKUP(P125,'Nates Projections'!$A$8:$C$500,3,FALSE),"")</f>
        <v>C</v>
      </c>
      <c r="R125" s="115">
        <f>IFERROR(VLOOKUP(P125,'Nates Projections'!$A$8:$AA$500,27,FALSE),"")</f>
        <v>6.2524642857142858</v>
      </c>
      <c r="S125" s="9">
        <f t="shared" si="2"/>
        <v>95</v>
      </c>
      <c r="T125" s="115">
        <f t="shared" si="3"/>
        <v>6.2524642857142858</v>
      </c>
      <c r="U125" s="9" t="str">
        <f t="shared" si="4"/>
        <v/>
      </c>
      <c r="V125" s="9" t="str">
        <f t="shared" si="5"/>
        <v/>
      </c>
      <c r="Y125" s="9">
        <v>123</v>
      </c>
      <c r="Z125" s="115">
        <f t="shared" si="6"/>
        <v>5.7313690476190473</v>
      </c>
      <c r="AA125" s="9" t="e">
        <f t="shared" si="7"/>
        <v>#N/A</v>
      </c>
    </row>
    <row r="126" spans="1:27" ht="15" x14ac:dyDescent="0.25">
      <c r="A126" s="39" t="s">
        <v>303</v>
      </c>
      <c r="B126" s="111" t="s">
        <v>63</v>
      </c>
      <c r="C126" s="71" t="s">
        <v>186</v>
      </c>
      <c r="P126" s="9" t="str">
        <f>'Nates Projections'!A132</f>
        <v>Nazem Kadri</v>
      </c>
      <c r="Q126" s="9" t="str">
        <f>IFERROR(VLOOKUP(P126,'Nates Projections'!$A$8:$C$500,3,FALSE),"")</f>
        <v>C/LW</v>
      </c>
      <c r="R126" s="115">
        <f>IFERROR(VLOOKUP(P126,'Nates Projections'!$A$8:$AA$500,27,FALSE),"")</f>
        <v>6.0720119047619043</v>
      </c>
      <c r="S126" s="9">
        <f t="shared" si="2"/>
        <v>102</v>
      </c>
      <c r="T126" s="115">
        <f t="shared" si="3"/>
        <v>6.0720119047619043</v>
      </c>
      <c r="U126" s="9" t="str">
        <f t="shared" si="4"/>
        <v/>
      </c>
      <c r="V126" s="9" t="str">
        <f t="shared" si="5"/>
        <v/>
      </c>
      <c r="Y126" s="9">
        <v>124</v>
      </c>
      <c r="Z126" s="115">
        <f t="shared" si="6"/>
        <v>5.7145238095238087</v>
      </c>
      <c r="AA126" s="9" t="e">
        <f t="shared" si="7"/>
        <v>#N/A</v>
      </c>
    </row>
    <row r="127" spans="1:27" ht="15" x14ac:dyDescent="0.25">
      <c r="A127" s="39" t="s">
        <v>304</v>
      </c>
      <c r="B127" s="111" t="s">
        <v>61</v>
      </c>
      <c r="C127" s="71" t="s">
        <v>181</v>
      </c>
      <c r="P127" s="9" t="str">
        <f>'Nates Projections'!A133</f>
        <v>Ryan Hartman</v>
      </c>
      <c r="Q127" s="9" t="str">
        <f>IFERROR(VLOOKUP(P127,'Nates Projections'!$A$8:$C$500,3,FALSE),"")</f>
        <v>C/RW</v>
      </c>
      <c r="R127" s="115">
        <f>IFERROR(VLOOKUP(P127,'Nates Projections'!$A$8:$AA$500,27,FALSE),"")</f>
        <v>6.3483452380952379</v>
      </c>
      <c r="S127" s="9">
        <f t="shared" si="2"/>
        <v>90</v>
      </c>
      <c r="T127" s="115">
        <f t="shared" si="3"/>
        <v>6.3483452380952379</v>
      </c>
      <c r="U127" s="9" t="str">
        <f t="shared" si="4"/>
        <v/>
      </c>
      <c r="V127" s="9" t="str">
        <f t="shared" si="5"/>
        <v/>
      </c>
      <c r="Y127" s="9">
        <v>125</v>
      </c>
      <c r="Z127" s="115">
        <f t="shared" si="6"/>
        <v>5.7083095238095236</v>
      </c>
      <c r="AA127" s="9" t="e">
        <f t="shared" si="7"/>
        <v>#N/A</v>
      </c>
    </row>
    <row r="128" spans="1:27" ht="15" x14ac:dyDescent="0.25">
      <c r="A128" s="39" t="s">
        <v>307</v>
      </c>
      <c r="B128" s="111" t="s">
        <v>58</v>
      </c>
      <c r="C128" s="71" t="s">
        <v>181</v>
      </c>
      <c r="P128" s="9" t="str">
        <f>'Nates Projections'!A134</f>
        <v>Tyson Foerster</v>
      </c>
      <c r="Q128" s="9" t="str">
        <f>IFERROR(VLOOKUP(P128,'Nates Projections'!$A$8:$C$500,3,FALSE),"")</f>
        <v>LW/RW</v>
      </c>
      <c r="R128" s="115">
        <f>IFERROR(VLOOKUP(P128,'Nates Projections'!$A$8:$AA$500,27,FALSE),"")</f>
        <v>6.1341309523809526</v>
      </c>
      <c r="S128" s="9">
        <f t="shared" si="2"/>
        <v>101</v>
      </c>
      <c r="T128" s="115">
        <f t="shared" si="3"/>
        <v>6.1341309523809526</v>
      </c>
      <c r="U128" s="9" t="str">
        <f t="shared" si="4"/>
        <v/>
      </c>
      <c r="V128" s="9" t="str">
        <f t="shared" si="5"/>
        <v/>
      </c>
      <c r="Y128" s="9">
        <v>126</v>
      </c>
      <c r="Z128" s="115">
        <f t="shared" si="6"/>
        <v>5.6903333333333332</v>
      </c>
      <c r="AA128" s="9" t="e">
        <f t="shared" si="7"/>
        <v>#N/A</v>
      </c>
    </row>
    <row r="129" spans="1:27" ht="15" x14ac:dyDescent="0.25">
      <c r="A129" s="39" t="s">
        <v>305</v>
      </c>
      <c r="B129" s="111" t="s">
        <v>25</v>
      </c>
      <c r="C129" s="71" t="s">
        <v>186</v>
      </c>
      <c r="P129" s="9" t="str">
        <f>'Nates Projections'!A135</f>
        <v>Gabriel Vilardi</v>
      </c>
      <c r="Q129" s="9" t="str">
        <f>IFERROR(VLOOKUP(P129,'Nates Projections'!$A$8:$C$500,3,FALSE),"")</f>
        <v>C/RW</v>
      </c>
      <c r="R129" s="115">
        <f>IFERROR(VLOOKUP(P129,'Nates Projections'!$A$8:$AA$500,27,FALSE),"")</f>
        <v>5.9634047619047621</v>
      </c>
      <c r="S129" s="9">
        <f t="shared" si="2"/>
        <v>107</v>
      </c>
      <c r="T129" s="115">
        <f t="shared" si="3"/>
        <v>5.9634047619047621</v>
      </c>
      <c r="U129" s="9" t="str">
        <f t="shared" si="4"/>
        <v/>
      </c>
      <c r="V129" s="9" t="str">
        <f t="shared" si="5"/>
        <v/>
      </c>
      <c r="Y129" s="9">
        <v>127</v>
      </c>
      <c r="Z129" s="115">
        <f t="shared" si="6"/>
        <v>5.6744047619047615</v>
      </c>
      <c r="AA129" s="9" t="e">
        <f t="shared" si="7"/>
        <v>#N/A</v>
      </c>
    </row>
    <row r="130" spans="1:27" ht="15" x14ac:dyDescent="0.25">
      <c r="A130" s="39" t="s">
        <v>309</v>
      </c>
      <c r="B130" s="111" t="s">
        <v>47</v>
      </c>
      <c r="C130" s="71" t="s">
        <v>179</v>
      </c>
      <c r="P130" s="9" t="str">
        <f>'Nates Projections'!A136</f>
        <v>Egor Chinakhov</v>
      </c>
      <c r="Q130" s="9" t="str">
        <f>IFERROR(VLOOKUP(P130,'Nates Projections'!$A$8:$C$500,3,FALSE),"")</f>
        <v>LW/RW</v>
      </c>
      <c r="R130" s="115">
        <f>IFERROR(VLOOKUP(P130,'Nates Projections'!$A$8:$AA$500,27,FALSE),"")</f>
        <v>5.7145238095238087</v>
      </c>
      <c r="S130" s="9">
        <f t="shared" si="2"/>
        <v>124</v>
      </c>
      <c r="T130" s="115">
        <f t="shared" si="3"/>
        <v>5.7145238095238087</v>
      </c>
      <c r="U130" s="9" t="str">
        <f t="shared" si="4"/>
        <v/>
      </c>
      <c r="V130" s="9" t="str">
        <f t="shared" si="5"/>
        <v/>
      </c>
      <c r="Y130" s="9">
        <v>128</v>
      </c>
      <c r="Z130" s="115">
        <f t="shared" si="6"/>
        <v>5.6611071428571433</v>
      </c>
      <c r="AA130" s="9" t="e">
        <f t="shared" si="7"/>
        <v>#N/A</v>
      </c>
    </row>
    <row r="131" spans="1:27" ht="15" x14ac:dyDescent="0.25">
      <c r="A131" s="39" t="s">
        <v>308</v>
      </c>
      <c r="B131" s="111" t="s">
        <v>19</v>
      </c>
      <c r="C131" s="71" t="s">
        <v>153</v>
      </c>
      <c r="P131" s="9" t="str">
        <f>'Nates Projections'!A137</f>
        <v>Alexis Lafrenière</v>
      </c>
      <c r="Q131" s="9" t="str">
        <f>IFERROR(VLOOKUP(P131,'Nates Projections'!$A$8:$C$500,3,FALSE),"")</f>
        <v>LW/RW</v>
      </c>
      <c r="R131" s="115">
        <f>IFERROR(VLOOKUP(P131,'Nates Projections'!$A$8:$AA$500,27,FALSE),"")</f>
        <v>5.8591309523809532</v>
      </c>
      <c r="S131" s="9">
        <f t="shared" si="2"/>
        <v>109</v>
      </c>
      <c r="T131" s="115">
        <f t="shared" si="3"/>
        <v>5.8591309523809532</v>
      </c>
      <c r="U131" s="9" t="str">
        <f t="shared" si="4"/>
        <v/>
      </c>
      <c r="V131" s="9" t="str">
        <f t="shared" si="5"/>
        <v/>
      </c>
      <c r="Y131" s="9">
        <v>129</v>
      </c>
      <c r="Z131" s="115">
        <f t="shared" si="6"/>
        <v>5.6518571428571427</v>
      </c>
      <c r="AA131" s="9" t="e">
        <f t="shared" si="7"/>
        <v>#N/A</v>
      </c>
    </row>
    <row r="132" spans="1:27" ht="15" x14ac:dyDescent="0.25">
      <c r="A132" s="39" t="s">
        <v>310</v>
      </c>
      <c r="B132" s="111" t="s">
        <v>83</v>
      </c>
      <c r="C132" s="71" t="s">
        <v>181</v>
      </c>
      <c r="P132" s="9" t="str">
        <f>'Nates Projections'!A138</f>
        <v>Victor Hedman</v>
      </c>
      <c r="Q132" s="9" t="str">
        <f>IFERROR(VLOOKUP(P132,'Nates Projections'!$A$8:$C$500,3,FALSE),"")</f>
        <v>D</v>
      </c>
      <c r="R132" s="115">
        <f>IFERROR(VLOOKUP(P132,'Nates Projections'!$A$8:$AA$500,27,FALSE),"")</f>
        <v>5.7859761904761902</v>
      </c>
      <c r="S132" s="9" t="str">
        <f t="shared" si="2"/>
        <v/>
      </c>
      <c r="T132" s="9" t="str">
        <f t="shared" si="3"/>
        <v/>
      </c>
      <c r="U132" s="9">
        <f t="shared" si="4"/>
        <v>26</v>
      </c>
      <c r="V132" s="115">
        <f t="shared" si="5"/>
        <v>5.7859761904761902</v>
      </c>
      <c r="Y132" s="9">
        <v>130</v>
      </c>
      <c r="Z132" s="115">
        <f t="shared" si="6"/>
        <v>5.6346309523809524</v>
      </c>
      <c r="AA132" s="9" t="e">
        <f t="shared" si="7"/>
        <v>#N/A</v>
      </c>
    </row>
    <row r="133" spans="1:27" ht="15" x14ac:dyDescent="0.25">
      <c r="A133" s="39" t="s">
        <v>313</v>
      </c>
      <c r="B133" s="111" t="s">
        <v>77</v>
      </c>
      <c r="C133" s="71" t="s">
        <v>181</v>
      </c>
      <c r="P133" s="9" t="str">
        <f>'Nates Projections'!A139</f>
        <v>Marco Rossi</v>
      </c>
      <c r="Q133" s="9" t="str">
        <f>IFERROR(VLOOKUP(P133,'Nates Projections'!$A$8:$C$500,3,FALSE),"")</f>
        <v>C</v>
      </c>
      <c r="R133" s="115">
        <f>IFERROR(VLOOKUP(P133,'Nates Projections'!$A$8:$AA$500,27,FALSE),"")</f>
        <v>5.7952738095238105</v>
      </c>
      <c r="S133" s="9">
        <f t="shared" si="2"/>
        <v>115</v>
      </c>
      <c r="T133" s="115">
        <f t="shared" si="3"/>
        <v>5.7952738095238105</v>
      </c>
      <c r="U133" s="9" t="str">
        <f t="shared" si="4"/>
        <v/>
      </c>
      <c r="V133" s="9" t="str">
        <f t="shared" si="5"/>
        <v/>
      </c>
      <c r="Y133" s="9">
        <v>131</v>
      </c>
      <c r="Z133" s="115">
        <f t="shared" si="6"/>
        <v>5.6320952380952383</v>
      </c>
      <c r="AA133" s="9" t="e">
        <f t="shared" si="7"/>
        <v>#N/A</v>
      </c>
    </row>
    <row r="134" spans="1:27" ht="15" x14ac:dyDescent="0.25">
      <c r="A134" s="39" t="s">
        <v>311</v>
      </c>
      <c r="B134" s="111" t="s">
        <v>63</v>
      </c>
      <c r="C134" s="71" t="s">
        <v>203</v>
      </c>
      <c r="P134" s="9" t="str">
        <f>'Nates Projections'!A140</f>
        <v>Anthony Cirelli</v>
      </c>
      <c r="Q134" s="9" t="str">
        <f>IFERROR(VLOOKUP(P134,'Nates Projections'!$A$8:$C$500,3,FALSE),"")</f>
        <v>C</v>
      </c>
      <c r="R134" s="115">
        <f>IFERROR(VLOOKUP(P134,'Nates Projections'!$A$8:$AA$500,27,FALSE),"")</f>
        <v>6.0364404761904753</v>
      </c>
      <c r="S134" s="9">
        <f t="shared" si="2"/>
        <v>105</v>
      </c>
      <c r="T134" s="115">
        <f t="shared" si="3"/>
        <v>6.0364404761904753</v>
      </c>
      <c r="U134" s="9" t="str">
        <f t="shared" si="4"/>
        <v/>
      </c>
      <c r="V134" s="9" t="str">
        <f t="shared" si="5"/>
        <v/>
      </c>
      <c r="Y134" s="9">
        <v>132</v>
      </c>
      <c r="Z134" s="115">
        <f t="shared" si="6"/>
        <v>5.6290833333333339</v>
      </c>
      <c r="AA134" s="9" t="e">
        <f t="shared" si="7"/>
        <v>#N/A</v>
      </c>
    </row>
    <row r="135" spans="1:27" ht="15" x14ac:dyDescent="0.25">
      <c r="A135" s="39" t="s">
        <v>312</v>
      </c>
      <c r="B135" s="111" t="s">
        <v>53</v>
      </c>
      <c r="C135" s="71" t="s">
        <v>203</v>
      </c>
      <c r="P135" s="9" t="str">
        <f>'Nates Projections'!A141</f>
        <v>Ryan Nugent-Hopkins</v>
      </c>
      <c r="Q135" s="9" t="str">
        <f>IFERROR(VLOOKUP(P135,'Nates Projections'!$A$8:$C$500,3,FALSE),"")</f>
        <v>C/LW</v>
      </c>
      <c r="R135" s="115">
        <f>IFERROR(VLOOKUP(P135,'Nates Projections'!$A$8:$AA$500,27,FALSE),"")</f>
        <v>5.8119285714285711</v>
      </c>
      <c r="S135" s="9">
        <f t="shared" si="2"/>
        <v>112</v>
      </c>
      <c r="T135" s="115">
        <f t="shared" si="3"/>
        <v>5.8119285714285711</v>
      </c>
      <c r="U135" s="9" t="str">
        <f t="shared" si="4"/>
        <v/>
      </c>
      <c r="V135" s="9" t="str">
        <f t="shared" si="5"/>
        <v/>
      </c>
      <c r="Y135" s="9">
        <v>133</v>
      </c>
      <c r="Z135" s="115">
        <f t="shared" si="6"/>
        <v>5.5817380952380962</v>
      </c>
      <c r="AA135" s="9" t="e">
        <f t="shared" si="7"/>
        <v>#N/A</v>
      </c>
    </row>
    <row r="136" spans="1:27" ht="15" x14ac:dyDescent="0.25">
      <c r="A136" s="39" t="s">
        <v>315</v>
      </c>
      <c r="B136" s="111" t="s">
        <v>70</v>
      </c>
      <c r="C136" s="71" t="s">
        <v>181</v>
      </c>
      <c r="P136" s="9" t="str">
        <f>'Nates Projections'!A142</f>
        <v>Josh Doan</v>
      </c>
      <c r="Q136" s="9" t="str">
        <f>IFERROR(VLOOKUP(P136,'Nates Projections'!$A$8:$C$500,3,FALSE),"")</f>
        <v>RW</v>
      </c>
      <c r="R136" s="115">
        <f>IFERROR(VLOOKUP(P136,'Nates Projections'!$A$8:$AA$500,27,FALSE),"")</f>
        <v>5.7501190476190471</v>
      </c>
      <c r="S136" s="9">
        <f t="shared" si="2"/>
        <v>122</v>
      </c>
      <c r="T136" s="115">
        <f t="shared" si="3"/>
        <v>5.7501190476190471</v>
      </c>
      <c r="U136" s="9" t="str">
        <f t="shared" si="4"/>
        <v/>
      </c>
      <c r="V136" s="9" t="str">
        <f t="shared" si="5"/>
        <v/>
      </c>
      <c r="Y136" s="9">
        <v>134</v>
      </c>
      <c r="Z136" s="115">
        <f t="shared" si="6"/>
        <v>5.5814404761904752</v>
      </c>
      <c r="AA136" s="9" t="e">
        <f t="shared" si="7"/>
        <v>#N/A</v>
      </c>
    </row>
    <row r="137" spans="1:27" ht="15" x14ac:dyDescent="0.25">
      <c r="A137" s="39" t="s">
        <v>316</v>
      </c>
      <c r="B137" s="111" t="s">
        <v>74</v>
      </c>
      <c r="C137" s="71" t="s">
        <v>186</v>
      </c>
      <c r="P137" s="9" t="str">
        <f>'Nates Projections'!A143</f>
        <v>Jake DeBrusk</v>
      </c>
      <c r="Q137" s="9" t="str">
        <f>IFERROR(VLOOKUP(P137,'Nates Projections'!$A$8:$C$500,3,FALSE),"")</f>
        <v>LW/RW</v>
      </c>
      <c r="R137" s="115">
        <f>IFERROR(VLOOKUP(P137,'Nates Projections'!$A$8:$AA$500,27,FALSE),"")</f>
        <v>5.5542738095238091</v>
      </c>
      <c r="S137" s="9">
        <f t="shared" si="2"/>
        <v>136</v>
      </c>
      <c r="T137" s="115">
        <f t="shared" si="3"/>
        <v>5.5542738095238091</v>
      </c>
      <c r="U137" s="9" t="str">
        <f t="shared" si="4"/>
        <v/>
      </c>
      <c r="V137" s="9" t="str">
        <f t="shared" si="5"/>
        <v/>
      </c>
      <c r="Y137" s="9">
        <v>135</v>
      </c>
      <c r="Z137" s="115">
        <f t="shared" si="6"/>
        <v>5.5592500000000005</v>
      </c>
      <c r="AA137" s="9" t="e">
        <f t="shared" si="7"/>
        <v>#N/A</v>
      </c>
    </row>
    <row r="138" spans="1:27" ht="15" x14ac:dyDescent="0.25">
      <c r="A138" s="39" t="s">
        <v>314</v>
      </c>
      <c r="B138" s="111" t="s">
        <v>56</v>
      </c>
      <c r="C138" s="71" t="s">
        <v>186</v>
      </c>
      <c r="P138" s="9" t="str">
        <f>'Nates Projections'!A144</f>
        <v>Mason Marchment</v>
      </c>
      <c r="Q138" s="9" t="str">
        <f>IFERROR(VLOOKUP(P138,'Nates Projections'!$A$8:$C$500,3,FALSE),"")</f>
        <v>LW</v>
      </c>
      <c r="R138" s="115">
        <f>IFERROR(VLOOKUP(P138,'Nates Projections'!$A$8:$AA$500,27,FALSE),"")</f>
        <v>6.210059523809524</v>
      </c>
      <c r="S138" s="9">
        <f t="shared" si="2"/>
        <v>97</v>
      </c>
      <c r="T138" s="115">
        <f t="shared" si="3"/>
        <v>6.210059523809524</v>
      </c>
      <c r="U138" s="9" t="str">
        <f t="shared" si="4"/>
        <v/>
      </c>
      <c r="V138" s="9" t="str">
        <f t="shared" si="5"/>
        <v/>
      </c>
      <c r="Y138" s="9">
        <v>136</v>
      </c>
      <c r="Z138" s="115">
        <f t="shared" si="6"/>
        <v>5.5542738095238091</v>
      </c>
      <c r="AA138" s="9" t="e">
        <f t="shared" si="7"/>
        <v>#N/A</v>
      </c>
    </row>
    <row r="139" spans="1:27" ht="15" x14ac:dyDescent="0.25">
      <c r="A139" s="39" t="s">
        <v>318</v>
      </c>
      <c r="B139" s="111" t="s">
        <v>53</v>
      </c>
      <c r="C139" s="71" t="s">
        <v>153</v>
      </c>
      <c r="P139" s="9" t="str">
        <f>'Nates Projections'!A145</f>
        <v>Matt Coronato</v>
      </c>
      <c r="Q139" s="9" t="str">
        <f>IFERROR(VLOOKUP(P139,'Nates Projections'!$A$8:$C$500,3,FALSE),"")</f>
        <v>RW</v>
      </c>
      <c r="R139" s="115">
        <f>IFERROR(VLOOKUP(P139,'Nates Projections'!$A$8:$AA$500,27,FALSE),"")</f>
        <v>5.8106904761904756</v>
      </c>
      <c r="S139" s="9">
        <f t="shared" si="2"/>
        <v>113</v>
      </c>
      <c r="T139" s="115">
        <f t="shared" si="3"/>
        <v>5.8106904761904756</v>
      </c>
      <c r="U139" s="9" t="str">
        <f t="shared" si="4"/>
        <v/>
      </c>
      <c r="V139" s="9" t="str">
        <f t="shared" si="5"/>
        <v/>
      </c>
      <c r="Y139" s="9">
        <v>137</v>
      </c>
      <c r="Z139" s="115">
        <f t="shared" si="6"/>
        <v>5.5299523809523814</v>
      </c>
      <c r="AA139" s="9" t="e">
        <f t="shared" si="7"/>
        <v>#N/A</v>
      </c>
    </row>
    <row r="140" spans="1:27" ht="15" x14ac:dyDescent="0.25">
      <c r="A140" s="39" t="s">
        <v>317</v>
      </c>
      <c r="B140" s="111" t="s">
        <v>56</v>
      </c>
      <c r="C140" s="71" t="s">
        <v>183</v>
      </c>
      <c r="P140" s="9" t="str">
        <f>'Nates Projections'!A146</f>
        <v>Cole Perfetti</v>
      </c>
      <c r="Q140" s="9" t="str">
        <f>IFERROR(VLOOKUP(P140,'Nates Projections'!$A$8:$C$500,3,FALSE),"")</f>
        <v>LW/RW</v>
      </c>
      <c r="R140" s="115">
        <f>IFERROR(VLOOKUP(P140,'Nates Projections'!$A$8:$AA$500,27,FALSE),"")</f>
        <v>5.6518571428571427</v>
      </c>
      <c r="S140" s="9">
        <f t="shared" si="2"/>
        <v>129</v>
      </c>
      <c r="T140" s="115">
        <f t="shared" si="3"/>
        <v>5.6518571428571427</v>
      </c>
      <c r="U140" s="9" t="str">
        <f t="shared" si="4"/>
        <v/>
      </c>
      <c r="V140" s="9" t="str">
        <f t="shared" si="5"/>
        <v/>
      </c>
      <c r="Y140" s="9">
        <v>138</v>
      </c>
      <c r="Z140" s="115">
        <f t="shared" si="6"/>
        <v>5.5106666666666673</v>
      </c>
      <c r="AA140" s="9" t="e">
        <f t="shared" si="7"/>
        <v>#N/A</v>
      </c>
    </row>
    <row r="141" spans="1:27" ht="15" x14ac:dyDescent="0.25">
      <c r="A141" s="39" t="s">
        <v>319</v>
      </c>
      <c r="B141" s="111" t="s">
        <v>34</v>
      </c>
      <c r="C141" s="71" t="s">
        <v>196</v>
      </c>
      <c r="P141" s="9" t="str">
        <f>'Nates Projections'!A147</f>
        <v>Valeri Nichushkin</v>
      </c>
      <c r="Q141" s="9" t="str">
        <f>IFERROR(VLOOKUP(P141,'Nates Projections'!$A$8:$C$500,3,FALSE),"")</f>
        <v>LW/RW</v>
      </c>
      <c r="R141" s="115">
        <f>IFERROR(VLOOKUP(P141,'Nates Projections'!$A$8:$AA$500,27,FALSE),"")</f>
        <v>5.6611071428571433</v>
      </c>
      <c r="S141" s="9">
        <f t="shared" si="2"/>
        <v>128</v>
      </c>
      <c r="T141" s="115">
        <f t="shared" si="3"/>
        <v>5.6611071428571433</v>
      </c>
      <c r="U141" s="9" t="str">
        <f t="shared" si="4"/>
        <v/>
      </c>
      <c r="V141" s="9" t="str">
        <f t="shared" si="5"/>
        <v/>
      </c>
      <c r="Y141" s="9">
        <v>139</v>
      </c>
      <c r="Z141" s="115">
        <f t="shared" si="6"/>
        <v>5.5062023809523808</v>
      </c>
      <c r="AA141" s="9" t="e">
        <f t="shared" si="7"/>
        <v>#N/A</v>
      </c>
    </row>
    <row r="142" spans="1:27" ht="15" x14ac:dyDescent="0.25">
      <c r="A142" s="39" t="s">
        <v>320</v>
      </c>
      <c r="B142" s="111" t="s">
        <v>63</v>
      </c>
      <c r="C142" s="71" t="s">
        <v>186</v>
      </c>
      <c r="P142" s="9" t="str">
        <f>'Nates Projections'!A148</f>
        <v>Brandon Montour</v>
      </c>
      <c r="Q142" s="9" t="str">
        <f>IFERROR(VLOOKUP(P142,'Nates Projections'!$A$8:$C$500,3,FALSE),"")</f>
        <v>D</v>
      </c>
      <c r="R142" s="115">
        <f>IFERROR(VLOOKUP(P142,'Nates Projections'!$A$8:$AA$500,27,FALSE),"")</f>
        <v>5.9252857142857147</v>
      </c>
      <c r="S142" s="9" t="str">
        <f t="shared" si="2"/>
        <v/>
      </c>
      <c r="T142" s="9" t="str">
        <f t="shared" si="3"/>
        <v/>
      </c>
      <c r="U142" s="9">
        <f t="shared" si="4"/>
        <v>25</v>
      </c>
      <c r="V142" s="115">
        <f t="shared" si="5"/>
        <v>5.9252857142857147</v>
      </c>
      <c r="Y142" s="9">
        <v>140</v>
      </c>
      <c r="Z142" s="115">
        <f t="shared" si="6"/>
        <v>5.4944166666666669</v>
      </c>
      <c r="AA142" s="9" t="e">
        <f t="shared" si="7"/>
        <v>#N/A</v>
      </c>
    </row>
    <row r="143" spans="1:27" ht="15" x14ac:dyDescent="0.25">
      <c r="A143" s="39" t="s">
        <v>321</v>
      </c>
      <c r="B143" s="111" t="s">
        <v>23</v>
      </c>
      <c r="C143" s="71" t="s">
        <v>196</v>
      </c>
      <c r="P143" s="9" t="str">
        <f>'Nates Projections'!A149</f>
        <v>Charlie Coyle</v>
      </c>
      <c r="Q143" s="9" t="str">
        <f>IFERROR(VLOOKUP(P143,'Nates Projections'!$A$8:$C$500,3,FALSE),"")</f>
        <v>C</v>
      </c>
      <c r="R143" s="115">
        <f>IFERROR(VLOOKUP(P143,'Nates Projections'!$A$8:$AA$500,27,FALSE),"")</f>
        <v>5.5592500000000005</v>
      </c>
      <c r="S143" s="9">
        <f t="shared" si="2"/>
        <v>135</v>
      </c>
      <c r="T143" s="115">
        <f t="shared" si="3"/>
        <v>5.5592500000000005</v>
      </c>
      <c r="U143" s="9" t="str">
        <f t="shared" si="4"/>
        <v/>
      </c>
      <c r="V143" s="9" t="str">
        <f t="shared" si="5"/>
        <v/>
      </c>
      <c r="Y143" s="9">
        <v>141</v>
      </c>
      <c r="Z143" s="115">
        <f t="shared" si="6"/>
        <v>5.4675119047619045</v>
      </c>
      <c r="AA143" s="9" t="e">
        <f t="shared" si="7"/>
        <v>#N/A</v>
      </c>
    </row>
    <row r="144" spans="1:27" ht="15" x14ac:dyDescent="0.25">
      <c r="A144" s="39" t="s">
        <v>323</v>
      </c>
      <c r="B144" s="111" t="s">
        <v>81</v>
      </c>
      <c r="C144" s="71" t="s">
        <v>186</v>
      </c>
      <c r="P144" s="9" t="str">
        <f>'Nates Projections'!A150</f>
        <v>Bobby McMann</v>
      </c>
      <c r="Q144" s="9" t="str">
        <f>IFERROR(VLOOKUP(P144,'Nates Projections'!$A$8:$C$500,3,FALSE),"")</f>
        <v>LW/RW</v>
      </c>
      <c r="R144" s="115">
        <f>IFERROR(VLOOKUP(P144,'Nates Projections'!$A$8:$AA$500,27,FALSE),"")</f>
        <v>5.6346309523809524</v>
      </c>
      <c r="S144" s="9">
        <f t="shared" si="2"/>
        <v>130</v>
      </c>
      <c r="T144" s="115">
        <f t="shared" si="3"/>
        <v>5.6346309523809524</v>
      </c>
      <c r="U144" s="9" t="str">
        <f t="shared" si="4"/>
        <v/>
      </c>
      <c r="V144" s="9" t="str">
        <f t="shared" si="5"/>
        <v/>
      </c>
      <c r="Y144" s="9">
        <v>142</v>
      </c>
      <c r="Z144" s="115">
        <f t="shared" si="6"/>
        <v>5.4649285714285707</v>
      </c>
      <c r="AA144" s="9" t="e">
        <f t="shared" si="7"/>
        <v>#N/A</v>
      </c>
    </row>
    <row r="145" spans="1:27" ht="15" x14ac:dyDescent="0.25">
      <c r="A145" s="39" t="s">
        <v>322</v>
      </c>
      <c r="B145" s="111" t="s">
        <v>25</v>
      </c>
      <c r="C145" s="71" t="s">
        <v>186</v>
      </c>
      <c r="P145" s="9" t="str">
        <f>'Nates Projections'!A151</f>
        <v>Tyler Bertuzzi</v>
      </c>
      <c r="Q145" s="9" t="str">
        <f>IFERROR(VLOOKUP(P145,'Nates Projections'!$A$8:$C$500,3,FALSE),"")</f>
        <v>LW/RW</v>
      </c>
      <c r="R145" s="115">
        <f>IFERROR(VLOOKUP(P145,'Nates Projections'!$A$8:$AA$500,27,FALSE),"")</f>
        <v>5.9111904761904768</v>
      </c>
      <c r="S145" s="9">
        <f t="shared" si="2"/>
        <v>108</v>
      </c>
      <c r="T145" s="115">
        <f t="shared" si="3"/>
        <v>5.9111904761904768</v>
      </c>
      <c r="U145" s="9" t="str">
        <f t="shared" si="4"/>
        <v/>
      </c>
      <c r="V145" s="9" t="str">
        <f t="shared" si="5"/>
        <v/>
      </c>
      <c r="Y145" s="9">
        <v>143</v>
      </c>
      <c r="Z145" s="115">
        <f t="shared" si="6"/>
        <v>5.4639047619047618</v>
      </c>
      <c r="AA145" s="9" t="e">
        <f t="shared" si="7"/>
        <v>#N/A</v>
      </c>
    </row>
    <row r="146" spans="1:27" ht="15" x14ac:dyDescent="0.25">
      <c r="A146" s="39" t="s">
        <v>324</v>
      </c>
      <c r="B146" s="111" t="s">
        <v>79</v>
      </c>
      <c r="C146" s="71" t="s">
        <v>181</v>
      </c>
      <c r="P146" s="9" t="str">
        <f>'Nates Projections'!A152</f>
        <v>JJ Peterka</v>
      </c>
      <c r="Q146" s="9" t="str">
        <f>IFERROR(VLOOKUP(P146,'Nates Projections'!$A$8:$C$500,3,FALSE),"")</f>
        <v>LW/RW</v>
      </c>
      <c r="R146" s="115">
        <f>IFERROR(VLOOKUP(P146,'Nates Projections'!$A$8:$AA$500,27,FALSE),"")</f>
        <v>5.7566071428571419</v>
      </c>
      <c r="S146" s="9">
        <f t="shared" si="2"/>
        <v>120</v>
      </c>
      <c r="T146" s="115">
        <f t="shared" si="3"/>
        <v>5.7566071428571419</v>
      </c>
      <c r="U146" s="9" t="str">
        <f t="shared" si="4"/>
        <v/>
      </c>
      <c r="V146" s="9" t="str">
        <f t="shared" si="5"/>
        <v/>
      </c>
      <c r="Y146" s="9">
        <v>144</v>
      </c>
      <c r="Z146" s="115">
        <f t="shared" si="6"/>
        <v>5.4613452380952383</v>
      </c>
      <c r="AA146" s="9" t="e">
        <f t="shared" si="7"/>
        <v>#N/A</v>
      </c>
    </row>
    <row r="147" spans="1:27" ht="15" x14ac:dyDescent="0.25">
      <c r="A147" s="39" t="s">
        <v>326</v>
      </c>
      <c r="B147" s="111" t="s">
        <v>83</v>
      </c>
      <c r="C147" s="71" t="s">
        <v>153</v>
      </c>
      <c r="P147" s="9" t="str">
        <f>'Nates Projections'!A153</f>
        <v>Brock Boeser</v>
      </c>
      <c r="Q147" s="9" t="str">
        <f>IFERROR(VLOOKUP(P147,'Nates Projections'!$A$8:$C$500,3,FALSE),"")</f>
        <v>LW/RW</v>
      </c>
      <c r="R147" s="115">
        <f>IFERROR(VLOOKUP(P147,'Nates Projections'!$A$8:$AA$500,27,FALSE),"")</f>
        <v>5.4675119047619045</v>
      </c>
      <c r="S147" s="9">
        <f t="shared" si="2"/>
        <v>141</v>
      </c>
      <c r="T147" s="115">
        <f t="shared" si="3"/>
        <v>5.4675119047619045</v>
      </c>
      <c r="U147" s="9" t="str">
        <f t="shared" si="4"/>
        <v/>
      </c>
      <c r="V147" s="9" t="str">
        <f t="shared" si="5"/>
        <v/>
      </c>
      <c r="Y147" s="9">
        <v>145</v>
      </c>
      <c r="Z147" s="115">
        <f t="shared" si="6"/>
        <v>5.4272261904761905</v>
      </c>
      <c r="AA147" s="9" t="e">
        <f t="shared" si="7"/>
        <v>#N/A</v>
      </c>
    </row>
    <row r="148" spans="1:27" ht="15" x14ac:dyDescent="0.25">
      <c r="A148" s="39" t="s">
        <v>329</v>
      </c>
      <c r="B148" s="111" t="s">
        <v>16</v>
      </c>
      <c r="C148" s="71" t="s">
        <v>153</v>
      </c>
      <c r="P148" s="9" t="str">
        <f>'Nates Projections'!A154</f>
        <v>Dougie Hamilton</v>
      </c>
      <c r="Q148" s="9" t="str">
        <f>IFERROR(VLOOKUP(P148,'Nates Projections'!$A$8:$C$500,3,FALSE),"")</f>
        <v>D</v>
      </c>
      <c r="R148" s="115">
        <f>IFERROR(VLOOKUP(P148,'Nates Projections'!$A$8:$AA$500,27,FALSE),"")</f>
        <v>5.729392857142857</v>
      </c>
      <c r="S148" s="9" t="str">
        <f t="shared" si="2"/>
        <v/>
      </c>
      <c r="T148" s="9" t="str">
        <f t="shared" si="3"/>
        <v/>
      </c>
      <c r="U148" s="9">
        <f t="shared" si="4"/>
        <v>27</v>
      </c>
      <c r="V148" s="115">
        <f t="shared" si="5"/>
        <v>5.729392857142857</v>
      </c>
      <c r="Y148" s="9">
        <v>146</v>
      </c>
      <c r="Z148" s="115">
        <f t="shared" si="6"/>
        <v>5.4254047619047618</v>
      </c>
      <c r="AA148" s="9" t="e">
        <f t="shared" si="7"/>
        <v>#N/A</v>
      </c>
    </row>
    <row r="149" spans="1:27" ht="15" x14ac:dyDescent="0.25">
      <c r="A149" s="39" t="s">
        <v>327</v>
      </c>
      <c r="B149" s="111" t="s">
        <v>23</v>
      </c>
      <c r="C149" s="71" t="s">
        <v>181</v>
      </c>
      <c r="P149" s="9" t="str">
        <f>'Nates Projections'!A155</f>
        <v>Elias Lindholm</v>
      </c>
      <c r="Q149" s="9" t="str">
        <f>IFERROR(VLOOKUP(P149,'Nates Projections'!$A$8:$C$500,3,FALSE),"")</f>
        <v>C</v>
      </c>
      <c r="R149" s="115">
        <f>IFERROR(VLOOKUP(P149,'Nates Projections'!$A$8:$AA$500,27,FALSE),"")</f>
        <v>5.6744047619047615</v>
      </c>
      <c r="S149" s="9">
        <f t="shared" si="2"/>
        <v>127</v>
      </c>
      <c r="T149" s="115">
        <f t="shared" si="3"/>
        <v>5.6744047619047615</v>
      </c>
      <c r="U149" s="9" t="str">
        <f t="shared" si="4"/>
        <v/>
      </c>
      <c r="V149" s="9" t="str">
        <f t="shared" si="5"/>
        <v/>
      </c>
      <c r="Y149" s="9">
        <v>147</v>
      </c>
      <c r="Z149" s="115">
        <f t="shared" si="6"/>
        <v>5.4177738095238102</v>
      </c>
      <c r="AA149" s="9" t="e">
        <f t="shared" si="7"/>
        <v>#N/A</v>
      </c>
    </row>
    <row r="150" spans="1:27" ht="15" x14ac:dyDescent="0.25">
      <c r="A150" s="39" t="s">
        <v>325</v>
      </c>
      <c r="B150" s="111" t="s">
        <v>19</v>
      </c>
      <c r="C150" s="71" t="s">
        <v>181</v>
      </c>
      <c r="P150" s="9" t="str">
        <f>'Nates Projections'!A156</f>
        <v>Frank Nazar</v>
      </c>
      <c r="Q150" s="9" t="str">
        <f>IFERROR(VLOOKUP(P150,'Nates Projections'!$A$8:$C$500,3,FALSE),"")</f>
        <v>C</v>
      </c>
      <c r="R150" s="115">
        <f>IFERROR(VLOOKUP(P150,'Nates Projections'!$A$8:$AA$500,27,FALSE),"")</f>
        <v>5.7617142857142865</v>
      </c>
      <c r="S150" s="9">
        <f t="shared" si="2"/>
        <v>119</v>
      </c>
      <c r="T150" s="115">
        <f t="shared" si="3"/>
        <v>5.7617142857142865</v>
      </c>
      <c r="U150" s="9" t="str">
        <f t="shared" si="4"/>
        <v/>
      </c>
      <c r="V150" s="9" t="str">
        <f t="shared" si="5"/>
        <v/>
      </c>
      <c r="Y150" s="9">
        <v>148</v>
      </c>
      <c r="Z150" s="115">
        <f t="shared" si="6"/>
        <v>5.4159880952380952</v>
      </c>
      <c r="AA150" s="9" t="e">
        <f t="shared" si="7"/>
        <v>#N/A</v>
      </c>
    </row>
    <row r="151" spans="1:27" ht="15" x14ac:dyDescent="0.25">
      <c r="A151" s="39" t="s">
        <v>328</v>
      </c>
      <c r="B151" s="111" t="s">
        <v>72</v>
      </c>
      <c r="C151" s="71" t="s">
        <v>181</v>
      </c>
      <c r="P151" s="9" t="str">
        <f>'Nates Projections'!A157</f>
        <v>William Eklund</v>
      </c>
      <c r="Q151" s="9" t="str">
        <f>IFERROR(VLOOKUP(P151,'Nates Projections'!$A$8:$C$500,3,FALSE),"")</f>
        <v>LW/RW</v>
      </c>
      <c r="R151" s="115">
        <f>IFERROR(VLOOKUP(P151,'Nates Projections'!$A$8:$AA$500,27,FALSE),"")</f>
        <v>5.6903333333333332</v>
      </c>
      <c r="S151" s="9">
        <f t="shared" si="2"/>
        <v>126</v>
      </c>
      <c r="T151" s="115">
        <f t="shared" si="3"/>
        <v>5.6903333333333332</v>
      </c>
      <c r="U151" s="9" t="str">
        <f t="shared" si="4"/>
        <v/>
      </c>
      <c r="V151" s="9" t="str">
        <f t="shared" si="5"/>
        <v/>
      </c>
      <c r="Y151" s="9">
        <v>149</v>
      </c>
      <c r="Z151" s="115">
        <f t="shared" si="6"/>
        <v>5.397440476190476</v>
      </c>
      <c r="AA151" s="9" t="e">
        <f t="shared" si="7"/>
        <v>#N/A</v>
      </c>
    </row>
    <row r="152" spans="1:27" ht="15" x14ac:dyDescent="0.25">
      <c r="A152" s="39" t="s">
        <v>331</v>
      </c>
      <c r="B152" s="111" t="s">
        <v>72</v>
      </c>
      <c r="C152" s="71" t="s">
        <v>181</v>
      </c>
      <c r="P152" s="9" t="str">
        <f>'Nates Projections'!A158</f>
        <v>Patrick Kane</v>
      </c>
      <c r="Q152" s="9" t="str">
        <f>IFERROR(VLOOKUP(P152,'Nates Projections'!$A$8:$C$500,3,FALSE),"")</f>
        <v>RW</v>
      </c>
      <c r="R152" s="115">
        <f>IFERROR(VLOOKUP(P152,'Nates Projections'!$A$8:$AA$500,27,FALSE),"")</f>
        <v>5.5817380952380962</v>
      </c>
      <c r="S152" s="9">
        <f t="shared" si="2"/>
        <v>133</v>
      </c>
      <c r="T152" s="115">
        <f t="shared" si="3"/>
        <v>5.5817380952380962</v>
      </c>
      <c r="U152" s="9" t="str">
        <f t="shared" si="4"/>
        <v/>
      </c>
      <c r="V152" s="9" t="str">
        <f t="shared" si="5"/>
        <v/>
      </c>
      <c r="Y152" s="9">
        <v>150</v>
      </c>
      <c r="Z152" s="115">
        <f t="shared" si="6"/>
        <v>5.3595714285714289</v>
      </c>
      <c r="AA152" s="9" t="e">
        <f t="shared" si="7"/>
        <v>#N/A</v>
      </c>
    </row>
    <row r="153" spans="1:27" ht="15" x14ac:dyDescent="0.25">
      <c r="A153" s="39" t="s">
        <v>330</v>
      </c>
      <c r="B153" s="111" t="s">
        <v>93</v>
      </c>
      <c r="C153" s="71" t="s">
        <v>183</v>
      </c>
      <c r="P153" s="9" t="str">
        <f>'Nates Projections'!A159</f>
        <v>Jack Quinn</v>
      </c>
      <c r="Q153" s="9" t="str">
        <f>IFERROR(VLOOKUP(P153,'Nates Projections'!$A$8:$C$500,3,FALSE),"")</f>
        <v>RW</v>
      </c>
      <c r="R153" s="115">
        <f>IFERROR(VLOOKUP(P153,'Nates Projections'!$A$8:$AA$500,27,FALSE),"")</f>
        <v>5.5062023809523808</v>
      </c>
      <c r="S153" s="9">
        <f t="shared" si="2"/>
        <v>139</v>
      </c>
      <c r="T153" s="115">
        <f t="shared" si="3"/>
        <v>5.5062023809523808</v>
      </c>
      <c r="U153" s="9" t="str">
        <f t="shared" si="4"/>
        <v/>
      </c>
      <c r="V153" s="9" t="str">
        <f t="shared" si="5"/>
        <v/>
      </c>
      <c r="Y153" s="9">
        <v>151</v>
      </c>
      <c r="Z153" s="115">
        <f t="shared" si="6"/>
        <v>5.3578333333333337</v>
      </c>
      <c r="AA153" s="9" t="e">
        <f t="shared" si="7"/>
        <v>#N/A</v>
      </c>
    </row>
    <row r="154" spans="1:27" ht="15" x14ac:dyDescent="0.25">
      <c r="A154" s="39" t="s">
        <v>332</v>
      </c>
      <c r="B154" s="111" t="s">
        <v>66</v>
      </c>
      <c r="C154" s="71" t="s">
        <v>179</v>
      </c>
      <c r="P154" s="9" t="str">
        <f>'Nates Projections'!A160</f>
        <v>Ivan Demidov</v>
      </c>
      <c r="Q154" s="9" t="str">
        <f>IFERROR(VLOOKUP(P154,'Nates Projections'!$A$8:$C$500,3,FALSE),"")</f>
        <v>RW</v>
      </c>
      <c r="R154" s="115">
        <f>IFERROR(VLOOKUP(P154,'Nates Projections'!$A$8:$AA$500,27,FALSE),"")</f>
        <v>5.8092380952380962</v>
      </c>
      <c r="S154" s="9">
        <f t="shared" si="2"/>
        <v>114</v>
      </c>
      <c r="T154" s="115">
        <f t="shared" si="3"/>
        <v>5.8092380952380962</v>
      </c>
      <c r="U154" s="9" t="str">
        <f t="shared" si="4"/>
        <v/>
      </c>
      <c r="V154" s="9" t="str">
        <f t="shared" si="5"/>
        <v/>
      </c>
      <c r="Y154" s="9">
        <v>152</v>
      </c>
      <c r="Z154" s="115">
        <f t="shared" si="6"/>
        <v>5.3540595238095232</v>
      </c>
      <c r="AA154" s="9" t="e">
        <f t="shared" si="7"/>
        <v>#N/A</v>
      </c>
    </row>
    <row r="155" spans="1:27" ht="15" x14ac:dyDescent="0.25">
      <c r="A155" s="39" t="s">
        <v>334</v>
      </c>
      <c r="B155" s="111" t="s">
        <v>68</v>
      </c>
      <c r="C155" s="71" t="s">
        <v>181</v>
      </c>
      <c r="P155" s="9" t="str">
        <f>'Nates Projections'!A161</f>
        <v>Carter Verhaeghe</v>
      </c>
      <c r="Q155" s="9" t="str">
        <f>IFERROR(VLOOKUP(P155,'Nates Projections'!$A$8:$C$500,3,FALSE),"")</f>
        <v>LW</v>
      </c>
      <c r="R155" s="115">
        <f>IFERROR(VLOOKUP(P155,'Nates Projections'!$A$8:$AA$500,27,FALSE),"")</f>
        <v>5.7313690476190473</v>
      </c>
      <c r="S155" s="9">
        <f t="shared" si="2"/>
        <v>123</v>
      </c>
      <c r="T155" s="115">
        <f t="shared" si="3"/>
        <v>5.7313690476190473</v>
      </c>
      <c r="U155" s="9" t="str">
        <f t="shared" si="4"/>
        <v/>
      </c>
      <c r="V155" s="9" t="str">
        <f t="shared" si="5"/>
        <v/>
      </c>
      <c r="Y155" s="9">
        <v>153</v>
      </c>
      <c r="Z155" s="115">
        <f t="shared" si="6"/>
        <v>5.3046309523809523</v>
      </c>
      <c r="AA155" s="9" t="e">
        <f t="shared" si="7"/>
        <v>#N/A</v>
      </c>
    </row>
    <row r="156" spans="1:27" ht="15" x14ac:dyDescent="0.25">
      <c r="A156" s="39" t="s">
        <v>333</v>
      </c>
      <c r="B156" s="111" t="s">
        <v>56</v>
      </c>
      <c r="C156" s="71" t="s">
        <v>181</v>
      </c>
      <c r="P156" s="9" t="str">
        <f>'Nates Projections'!A162</f>
        <v>Seth Jones</v>
      </c>
      <c r="Q156" s="9" t="str">
        <f>IFERROR(VLOOKUP(P156,'Nates Projections'!$A$8:$C$500,3,FALSE),"")</f>
        <v>D</v>
      </c>
      <c r="R156" s="115">
        <f>IFERROR(VLOOKUP(P156,'Nates Projections'!$A$8:$AA$500,27,FALSE),"")</f>
        <v>5.5493690476190478</v>
      </c>
      <c r="S156" s="9" t="str">
        <f t="shared" si="2"/>
        <v/>
      </c>
      <c r="T156" s="9" t="str">
        <f t="shared" si="3"/>
        <v/>
      </c>
      <c r="U156" s="9">
        <f t="shared" si="4"/>
        <v>30</v>
      </c>
      <c r="V156" s="115">
        <f t="shared" si="5"/>
        <v>5.5493690476190478</v>
      </c>
      <c r="Y156" s="9">
        <v>154</v>
      </c>
      <c r="Z156" s="115">
        <f t="shared" si="6"/>
        <v>5.2760476190476187</v>
      </c>
      <c r="AA156" s="9" t="e">
        <f t="shared" si="7"/>
        <v>#N/A</v>
      </c>
    </row>
    <row r="157" spans="1:27" ht="15" x14ac:dyDescent="0.25">
      <c r="A157" s="39" t="s">
        <v>335</v>
      </c>
      <c r="B157" s="111" t="s">
        <v>83</v>
      </c>
      <c r="C157" s="71" t="s">
        <v>186</v>
      </c>
      <c r="P157" s="9" t="str">
        <f>'Nates Projections'!A163</f>
        <v>Ivan Barbashev</v>
      </c>
      <c r="Q157" s="9" t="str">
        <f>IFERROR(VLOOKUP(P157,'Nates Projections'!$A$8:$C$500,3,FALSE),"")</f>
        <v>LW</v>
      </c>
      <c r="R157" s="115">
        <f>IFERROR(VLOOKUP(P157,'Nates Projections'!$A$8:$AA$500,27,FALSE),"")</f>
        <v>5.4639047619047618</v>
      </c>
      <c r="S157" s="9">
        <f t="shared" si="2"/>
        <v>143</v>
      </c>
      <c r="T157" s="115">
        <f t="shared" si="3"/>
        <v>5.4639047619047618</v>
      </c>
      <c r="U157" s="9" t="str">
        <f t="shared" si="4"/>
        <v/>
      </c>
      <c r="V157" s="9" t="str">
        <f t="shared" si="5"/>
        <v/>
      </c>
      <c r="Y157" s="9">
        <v>155</v>
      </c>
      <c r="Z157" s="115">
        <f t="shared" si="6"/>
        <v>5.2489166666666662</v>
      </c>
      <c r="AA157" s="9" t="e">
        <f t="shared" si="7"/>
        <v>#N/A</v>
      </c>
    </row>
    <row r="158" spans="1:27" ht="15" x14ac:dyDescent="0.25">
      <c r="A158" s="39" t="s">
        <v>336</v>
      </c>
      <c r="B158" s="111" t="s">
        <v>93</v>
      </c>
      <c r="C158" s="71" t="s">
        <v>181</v>
      </c>
      <c r="P158" s="9" t="str">
        <f>'Nates Projections'!A164</f>
        <v>Jackson Blake</v>
      </c>
      <c r="Q158" s="9" t="str">
        <f>IFERROR(VLOOKUP(P158,'Nates Projections'!$A$8:$C$500,3,FALSE),"")</f>
        <v>RW</v>
      </c>
      <c r="R158" s="115">
        <f>IFERROR(VLOOKUP(P158,'Nates Projections'!$A$8:$AA$500,27,FALSE),"")</f>
        <v>5.7864999999999993</v>
      </c>
      <c r="S158" s="9">
        <f t="shared" si="2"/>
        <v>116</v>
      </c>
      <c r="T158" s="115">
        <f t="shared" si="3"/>
        <v>5.7864999999999993</v>
      </c>
      <c r="U158" s="9" t="str">
        <f t="shared" si="4"/>
        <v/>
      </c>
      <c r="V158" s="9" t="str">
        <f t="shared" si="5"/>
        <v/>
      </c>
      <c r="Y158" s="9">
        <v>156</v>
      </c>
      <c r="Z158" s="115">
        <f t="shared" si="6"/>
        <v>5.2474523809523799</v>
      </c>
      <c r="AA158" s="9" t="e">
        <f t="shared" si="7"/>
        <v>#N/A</v>
      </c>
    </row>
    <row r="159" spans="1:27" ht="15" x14ac:dyDescent="0.25">
      <c r="A159" s="39" t="s">
        <v>337</v>
      </c>
      <c r="B159" s="111" t="s">
        <v>70</v>
      </c>
      <c r="C159" s="71" t="s">
        <v>191</v>
      </c>
      <c r="P159" s="9" t="str">
        <f>'Nates Projections'!A165</f>
        <v>Mikael Granlund</v>
      </c>
      <c r="Q159" s="9" t="str">
        <f>IFERROR(VLOOKUP(P159,'Nates Projections'!$A$8:$C$500,3,FALSE),"")</f>
        <v>C/LW</v>
      </c>
      <c r="R159" s="115">
        <f>IFERROR(VLOOKUP(P159,'Nates Projections'!$A$8:$AA$500,27,FALSE),"")</f>
        <v>5.5814404761904752</v>
      </c>
      <c r="S159" s="9">
        <f t="shared" si="2"/>
        <v>134</v>
      </c>
      <c r="T159" s="115">
        <f t="shared" si="3"/>
        <v>5.5814404761904752</v>
      </c>
      <c r="U159" s="9" t="str">
        <f t="shared" si="4"/>
        <v/>
      </c>
      <c r="V159" s="9" t="str">
        <f t="shared" si="5"/>
        <v/>
      </c>
      <c r="Y159" s="9">
        <v>157</v>
      </c>
      <c r="Z159" s="115">
        <f t="shared" si="6"/>
        <v>5.1903095238095247</v>
      </c>
      <c r="AA159" s="9" t="e">
        <f t="shared" si="7"/>
        <v>#N/A</v>
      </c>
    </row>
    <row r="160" spans="1:27" ht="15" x14ac:dyDescent="0.25">
      <c r="A160" s="39" t="s">
        <v>339</v>
      </c>
      <c r="B160" s="111" t="s">
        <v>79</v>
      </c>
      <c r="C160" s="71" t="s">
        <v>179</v>
      </c>
      <c r="P160" s="9" t="str">
        <f>'Nates Projections'!A166</f>
        <v>Shane Pinto</v>
      </c>
      <c r="Q160" s="9" t="str">
        <f>IFERROR(VLOOKUP(P160,'Nates Projections'!$A$8:$C$500,3,FALSE),"")</f>
        <v>C</v>
      </c>
      <c r="R160" s="115">
        <f>IFERROR(VLOOKUP(P160,'Nates Projections'!$A$8:$AA$500,27,FALSE),"")</f>
        <v>5.7083095238095236</v>
      </c>
      <c r="S160" s="9">
        <f t="shared" si="2"/>
        <v>125</v>
      </c>
      <c r="T160" s="115">
        <f t="shared" si="3"/>
        <v>5.7083095238095236</v>
      </c>
      <c r="U160" s="9" t="str">
        <f t="shared" si="4"/>
        <v/>
      </c>
      <c r="V160" s="9" t="str">
        <f t="shared" si="5"/>
        <v/>
      </c>
      <c r="Y160" s="9">
        <v>158</v>
      </c>
      <c r="Z160" s="115">
        <f t="shared" si="6"/>
        <v>5.1744880952380958</v>
      </c>
      <c r="AA160" s="9" t="e">
        <f t="shared" si="7"/>
        <v>#N/A</v>
      </c>
    </row>
    <row r="161" spans="1:27" ht="15" x14ac:dyDescent="0.25">
      <c r="A161" s="39" t="s">
        <v>338</v>
      </c>
      <c r="B161" s="111" t="s">
        <v>23</v>
      </c>
      <c r="C161" s="71" t="s">
        <v>186</v>
      </c>
      <c r="P161" s="9" t="str">
        <f>'Nates Projections'!A167</f>
        <v>Ivar Stenberg</v>
      </c>
      <c r="Q161" s="9" t="str">
        <f>IFERROR(VLOOKUP(P161,'Nates Projections'!$A$8:$C$500,3,FALSE),"")</f>
        <v>LW</v>
      </c>
      <c r="R161" s="115">
        <f>IFERROR(VLOOKUP(P161,'Nates Projections'!$A$8:$AA$500,27,FALSE),"")</f>
        <v>5.5299523809523814</v>
      </c>
      <c r="S161" s="9">
        <f t="shared" si="2"/>
        <v>137</v>
      </c>
      <c r="T161" s="115">
        <f t="shared" si="3"/>
        <v>5.5299523809523814</v>
      </c>
      <c r="U161" s="9" t="str">
        <f t="shared" si="4"/>
        <v/>
      </c>
      <c r="V161" s="9" t="str">
        <f t="shared" si="5"/>
        <v/>
      </c>
      <c r="Y161" s="9">
        <v>159</v>
      </c>
      <c r="Z161" s="115">
        <f t="shared" si="6"/>
        <v>5.1484404761904772</v>
      </c>
      <c r="AA161" s="9" t="e">
        <f t="shared" si="7"/>
        <v>#N/A</v>
      </c>
    </row>
    <row r="162" spans="1:27" ht="15" x14ac:dyDescent="0.25">
      <c r="A162" s="39" t="s">
        <v>340</v>
      </c>
      <c r="B162" s="111" t="s">
        <v>39</v>
      </c>
      <c r="C162" s="71" t="s">
        <v>186</v>
      </c>
      <c r="P162" s="9" t="str">
        <f>'Nates Projections'!A168</f>
        <v>Zach Benson</v>
      </c>
      <c r="Q162" s="9" t="str">
        <f>IFERROR(VLOOKUP(P162,'Nates Projections'!$A$8:$C$500,3,FALSE),"")</f>
        <v>LW</v>
      </c>
      <c r="R162" s="115">
        <f>IFERROR(VLOOKUP(P162,'Nates Projections'!$A$8:$AA$500,27,FALSE),"")</f>
        <v>6.002416666666667</v>
      </c>
      <c r="S162" s="9">
        <f t="shared" si="2"/>
        <v>106</v>
      </c>
      <c r="T162" s="115">
        <f t="shared" si="3"/>
        <v>6.002416666666667</v>
      </c>
      <c r="U162" s="9" t="str">
        <f t="shared" si="4"/>
        <v/>
      </c>
      <c r="V162" s="9" t="str">
        <f t="shared" si="5"/>
        <v/>
      </c>
      <c r="Y162" s="9">
        <v>160</v>
      </c>
      <c r="Z162" s="115">
        <f t="shared" si="6"/>
        <v>5.1410714285714292</v>
      </c>
      <c r="AA162" s="9" t="e">
        <f t="shared" si="7"/>
        <v>#N/A</v>
      </c>
    </row>
    <row r="163" spans="1:27" ht="15" x14ac:dyDescent="0.25">
      <c r="A163" s="39" t="s">
        <v>341</v>
      </c>
      <c r="B163" s="111" t="s">
        <v>66</v>
      </c>
      <c r="C163" s="71" t="s">
        <v>181</v>
      </c>
      <c r="P163" s="9" t="str">
        <f>'Nates Projections'!A169</f>
        <v>Blake Coleman</v>
      </c>
      <c r="Q163" s="9" t="str">
        <f>IFERROR(VLOOKUP(P163,'Nates Projections'!$A$8:$C$500,3,FALSE),"")</f>
        <v>C/LW</v>
      </c>
      <c r="R163" s="115">
        <f>IFERROR(VLOOKUP(P163,'Nates Projections'!$A$8:$AA$500,27,FALSE),"")</f>
        <v>5.7632738095238096</v>
      </c>
      <c r="S163" s="9">
        <f t="shared" si="2"/>
        <v>118</v>
      </c>
      <c r="T163" s="115">
        <f t="shared" si="3"/>
        <v>5.7632738095238096</v>
      </c>
      <c r="U163" s="9" t="str">
        <f t="shared" si="4"/>
        <v/>
      </c>
      <c r="V163" s="9" t="str">
        <f t="shared" si="5"/>
        <v/>
      </c>
      <c r="Y163" s="9">
        <v>161</v>
      </c>
      <c r="Z163" s="115">
        <f t="shared" si="6"/>
        <v>5.1374880952380959</v>
      </c>
      <c r="AA163" s="9" t="e">
        <f t="shared" si="7"/>
        <v>#N/A</v>
      </c>
    </row>
    <row r="164" spans="1:27" ht="15" x14ac:dyDescent="0.25">
      <c r="A164" s="39" t="s">
        <v>342</v>
      </c>
      <c r="B164" s="111" t="s">
        <v>39</v>
      </c>
      <c r="C164" s="71" t="s">
        <v>153</v>
      </c>
      <c r="P164" s="9" t="str">
        <f>'Nates Projections'!A170</f>
        <v>Thomas Harley</v>
      </c>
      <c r="Q164" s="9" t="str">
        <f>IFERROR(VLOOKUP(P164,'Nates Projections'!$A$8:$C$500,3,FALSE),"")</f>
        <v>D</v>
      </c>
      <c r="R164" s="115">
        <f>IFERROR(VLOOKUP(P164,'Nates Projections'!$A$8:$AA$500,27,FALSE),"")</f>
        <v>5.3868928571428576</v>
      </c>
      <c r="S164" s="9" t="str">
        <f t="shared" si="2"/>
        <v/>
      </c>
      <c r="T164" s="9" t="str">
        <f t="shared" si="3"/>
        <v/>
      </c>
      <c r="U164" s="9">
        <f t="shared" si="4"/>
        <v>34</v>
      </c>
      <c r="V164" s="115">
        <f t="shared" si="5"/>
        <v>5.3868928571428576</v>
      </c>
      <c r="Y164" s="9">
        <v>162</v>
      </c>
      <c r="Z164" s="115">
        <f t="shared" si="6"/>
        <v>5.1285238095238084</v>
      </c>
      <c r="AA164" s="9" t="e">
        <f t="shared" si="7"/>
        <v>#N/A</v>
      </c>
    </row>
    <row r="165" spans="1:27" ht="15" x14ac:dyDescent="0.25">
      <c r="A165" s="39" t="s">
        <v>343</v>
      </c>
      <c r="B165" s="111" t="s">
        <v>77</v>
      </c>
      <c r="C165" s="71" t="s">
        <v>186</v>
      </c>
      <c r="P165" s="9" t="str">
        <f>'Nates Projections'!A171</f>
        <v>Boone Jenner</v>
      </c>
      <c r="Q165" s="9" t="str">
        <f>IFERROR(VLOOKUP(P165,'Nates Projections'!$A$8:$C$500,3,FALSE),"")</f>
        <v>C/LW</v>
      </c>
      <c r="R165" s="115">
        <f>IFERROR(VLOOKUP(P165,'Nates Projections'!$A$8:$AA$500,27,FALSE),"")</f>
        <v>5.6320952380952383</v>
      </c>
      <c r="S165" s="9">
        <f t="shared" si="2"/>
        <v>131</v>
      </c>
      <c r="T165" s="115">
        <f t="shared" si="3"/>
        <v>5.6320952380952383</v>
      </c>
      <c r="U165" s="9" t="str">
        <f t="shared" si="4"/>
        <v/>
      </c>
      <c r="V165" s="9" t="str">
        <f t="shared" si="5"/>
        <v/>
      </c>
      <c r="Y165" s="9">
        <v>163</v>
      </c>
      <c r="Z165" s="115">
        <f t="shared" si="6"/>
        <v>5.1173928571428577</v>
      </c>
      <c r="AA165" s="9" t="e">
        <f t="shared" si="7"/>
        <v>#N/A</v>
      </c>
    </row>
    <row r="166" spans="1:27" ht="15" x14ac:dyDescent="0.25">
      <c r="A166" s="39" t="s">
        <v>344</v>
      </c>
      <c r="B166" s="111" t="s">
        <v>61</v>
      </c>
      <c r="C166" s="71" t="s">
        <v>186</v>
      </c>
      <c r="P166" s="9" t="str">
        <f>'Nates Projections'!A172</f>
        <v>Jacob Trouba</v>
      </c>
      <c r="Q166" s="9" t="str">
        <f>IFERROR(VLOOKUP(P166,'Nates Projections'!$A$8:$C$500,3,FALSE),"")</f>
        <v>D</v>
      </c>
      <c r="R166" s="115">
        <f>IFERROR(VLOOKUP(P166,'Nates Projections'!$A$8:$AA$500,27,FALSE),"")</f>
        <v>5.585583333333334</v>
      </c>
      <c r="S166" s="9" t="str">
        <f t="shared" si="2"/>
        <v/>
      </c>
      <c r="T166" s="9" t="str">
        <f t="shared" si="3"/>
        <v/>
      </c>
      <c r="U166" s="9">
        <f t="shared" si="4"/>
        <v>29</v>
      </c>
      <c r="V166" s="115">
        <f t="shared" si="5"/>
        <v>5.585583333333334</v>
      </c>
      <c r="Y166" s="9">
        <v>164</v>
      </c>
      <c r="Z166" s="115">
        <f t="shared" si="6"/>
        <v>5.1044999999999998</v>
      </c>
      <c r="AA166" s="9" t="e">
        <f t="shared" si="7"/>
        <v>#N/A</v>
      </c>
    </row>
    <row r="167" spans="1:27" ht="15" x14ac:dyDescent="0.25">
      <c r="A167" s="39" t="s">
        <v>345</v>
      </c>
      <c r="B167" s="111" t="s">
        <v>30</v>
      </c>
      <c r="C167" s="71" t="s">
        <v>186</v>
      </c>
      <c r="P167" s="9" t="str">
        <f>'Nates Projections'!A173</f>
        <v>Ryan Leonard</v>
      </c>
      <c r="Q167" s="9" t="str">
        <f>IFERROR(VLOOKUP(P167,'Nates Projections'!$A$8:$C$500,3,FALSE),"")</f>
        <v>RW</v>
      </c>
      <c r="R167" s="115">
        <f>IFERROR(VLOOKUP(P167,'Nates Projections'!$A$8:$AA$500,27,FALSE),"")</f>
        <v>5.7549047619047622</v>
      </c>
      <c r="S167" s="9">
        <f t="shared" si="2"/>
        <v>121</v>
      </c>
      <c r="T167" s="115">
        <f t="shared" si="3"/>
        <v>5.7549047619047622</v>
      </c>
      <c r="U167" s="9" t="str">
        <f t="shared" si="4"/>
        <v/>
      </c>
      <c r="V167" s="9" t="str">
        <f t="shared" si="5"/>
        <v/>
      </c>
      <c r="Y167" s="9">
        <v>165</v>
      </c>
      <c r="Z167" s="115">
        <f t="shared" si="6"/>
        <v>5.0719880952380949</v>
      </c>
      <c r="AA167" s="9" t="e">
        <f t="shared" si="7"/>
        <v>#N/A</v>
      </c>
    </row>
    <row r="168" spans="1:27" ht="15" x14ac:dyDescent="0.25">
      <c r="A168" s="39" t="s">
        <v>347</v>
      </c>
      <c r="B168" s="111" t="s">
        <v>41</v>
      </c>
      <c r="C168" s="71" t="s">
        <v>181</v>
      </c>
      <c r="P168" s="9" t="str">
        <f>'Nates Projections'!A174</f>
        <v>Brock Faber</v>
      </c>
      <c r="Q168" s="9" t="str">
        <f>IFERROR(VLOOKUP(P168,'Nates Projections'!$A$8:$C$500,3,FALSE),"")</f>
        <v>D</v>
      </c>
      <c r="R168" s="115">
        <f>IFERROR(VLOOKUP(P168,'Nates Projections'!$A$8:$AA$500,27,FALSE),"")</f>
        <v>5.4606666666666666</v>
      </c>
      <c r="S168" s="9" t="str">
        <f t="shared" si="2"/>
        <v/>
      </c>
      <c r="T168" s="9" t="str">
        <f t="shared" si="3"/>
        <v/>
      </c>
      <c r="U168" s="9">
        <f t="shared" si="4"/>
        <v>33</v>
      </c>
      <c r="V168" s="115">
        <f t="shared" si="5"/>
        <v>5.4606666666666666</v>
      </c>
      <c r="Y168" s="9">
        <v>166</v>
      </c>
      <c r="Z168" s="115">
        <f t="shared" si="6"/>
        <v>4.9145119047619046</v>
      </c>
      <c r="AA168" s="9" t="e">
        <f t="shared" si="7"/>
        <v>#N/A</v>
      </c>
    </row>
    <row r="169" spans="1:27" ht="15" x14ac:dyDescent="0.25">
      <c r="A169" s="39" t="s">
        <v>346</v>
      </c>
      <c r="B169" s="111" t="s">
        <v>83</v>
      </c>
      <c r="C169" s="71" t="s">
        <v>186</v>
      </c>
      <c r="P169" s="9" t="str">
        <f>'Nates Projections'!A175</f>
        <v>Will Cuylle</v>
      </c>
      <c r="Q169" s="9" t="str">
        <f>IFERROR(VLOOKUP(P169,'Nates Projections'!$A$8:$C$500,3,FALSE),"")</f>
        <v>LW/RW</v>
      </c>
      <c r="R169" s="115">
        <f>IFERROR(VLOOKUP(P169,'Nates Projections'!$A$8:$AA$500,27,FALSE),"")</f>
        <v>5.6290833333333339</v>
      </c>
      <c r="S169" s="9">
        <f t="shared" si="2"/>
        <v>132</v>
      </c>
      <c r="T169" s="115">
        <f t="shared" si="3"/>
        <v>5.6290833333333339</v>
      </c>
      <c r="U169" s="9" t="str">
        <f t="shared" si="4"/>
        <v/>
      </c>
      <c r="V169" s="9" t="str">
        <f t="shared" si="5"/>
        <v/>
      </c>
      <c r="Y169" s="9">
        <v>167</v>
      </c>
      <c r="Z169" s="115">
        <f t="shared" si="6"/>
        <v>4.9049523809523805</v>
      </c>
      <c r="AA169" s="9" t="e">
        <f t="shared" si="7"/>
        <v>#N/A</v>
      </c>
    </row>
    <row r="170" spans="1:27" ht="15" x14ac:dyDescent="0.25">
      <c r="A170" s="39" t="s">
        <v>348</v>
      </c>
      <c r="B170" s="111" t="s">
        <v>30</v>
      </c>
      <c r="C170" s="71" t="s">
        <v>153</v>
      </c>
      <c r="P170" s="9" t="str">
        <f>'Nates Projections'!A176</f>
        <v>Mackenzie Weegar</v>
      </c>
      <c r="Q170" s="9" t="str">
        <f>IFERROR(VLOOKUP(P170,'Nates Projections'!$A$8:$C$500,3,FALSE),"")</f>
        <v>D</v>
      </c>
      <c r="R170" s="115">
        <f>IFERROR(VLOOKUP(P170,'Nates Projections'!$A$8:$AA$500,27,FALSE),"")</f>
        <v>5.6950476190476191</v>
      </c>
      <c r="S170" s="9" t="str">
        <f t="shared" si="2"/>
        <v/>
      </c>
      <c r="T170" s="9" t="str">
        <f t="shared" si="3"/>
        <v/>
      </c>
      <c r="U170" s="9">
        <f t="shared" si="4"/>
        <v>28</v>
      </c>
      <c r="V170" s="115">
        <f t="shared" si="5"/>
        <v>5.6950476190476191</v>
      </c>
      <c r="Y170" s="9">
        <v>168</v>
      </c>
      <c r="Z170" s="115">
        <f t="shared" si="6"/>
        <v>4.8949285714285713</v>
      </c>
      <c r="AA170" s="9" t="e">
        <f t="shared" si="7"/>
        <v>#N/A</v>
      </c>
    </row>
    <row r="171" spans="1:27" ht="15" x14ac:dyDescent="0.25">
      <c r="A171" s="39" t="s">
        <v>349</v>
      </c>
      <c r="B171" s="111" t="s">
        <v>61</v>
      </c>
      <c r="C171" s="71" t="s">
        <v>153</v>
      </c>
      <c r="P171" s="9" t="str">
        <f>'Nates Projections'!A177</f>
        <v>Aliaksei Protas</v>
      </c>
      <c r="Q171" s="9" t="str">
        <f>IFERROR(VLOOKUP(P171,'Nates Projections'!$A$8:$C$500,3,FALSE),"")</f>
        <v>LW/RW</v>
      </c>
      <c r="R171" s="115">
        <f>IFERROR(VLOOKUP(P171,'Nates Projections'!$A$8:$AA$500,27,FALSE),"")</f>
        <v>5.4177738095238102</v>
      </c>
      <c r="S171" s="9">
        <f t="shared" si="2"/>
        <v>147</v>
      </c>
      <c r="T171" s="115">
        <f t="shared" si="3"/>
        <v>5.4177738095238102</v>
      </c>
      <c r="U171" s="9" t="str">
        <f t="shared" si="4"/>
        <v/>
      </c>
      <c r="V171" s="9" t="str">
        <f t="shared" si="5"/>
        <v/>
      </c>
      <c r="Y171" s="9">
        <v>169</v>
      </c>
      <c r="Z171" s="115">
        <f t="shared" si="6"/>
        <v>4.8713809523809521</v>
      </c>
      <c r="AA171" s="9" t="e">
        <f t="shared" si="7"/>
        <v>#N/A</v>
      </c>
    </row>
    <row r="172" spans="1:27" ht="15" x14ac:dyDescent="0.25">
      <c r="A172" s="39" t="s">
        <v>351</v>
      </c>
      <c r="B172" s="111" t="s">
        <v>37</v>
      </c>
      <c r="C172" s="71" t="s">
        <v>186</v>
      </c>
      <c r="P172" s="9" t="str">
        <f>'Nates Projections'!A178</f>
        <v>Matt Duchene</v>
      </c>
      <c r="Q172" s="9" t="str">
        <f>IFERROR(VLOOKUP(P172,'Nates Projections'!$A$8:$C$500,3,FALSE),"")</f>
        <v>C/RW</v>
      </c>
      <c r="R172" s="115">
        <f>IFERROR(VLOOKUP(P172,'Nates Projections'!$A$8:$AA$500,27,FALSE),"")</f>
        <v>5.3578333333333337</v>
      </c>
      <c r="S172" s="9">
        <f t="shared" si="2"/>
        <v>151</v>
      </c>
      <c r="T172" s="115">
        <f t="shared" si="3"/>
        <v>5.3578333333333337</v>
      </c>
      <c r="U172" s="9" t="str">
        <f t="shared" si="4"/>
        <v/>
      </c>
      <c r="V172" s="9" t="str">
        <f t="shared" si="5"/>
        <v/>
      </c>
      <c r="Y172" s="9">
        <v>170</v>
      </c>
      <c r="Z172" s="115">
        <f t="shared" si="6"/>
        <v>4.8500595238095237</v>
      </c>
      <c r="AA172" s="9" t="e">
        <f t="shared" si="7"/>
        <v>#N/A</v>
      </c>
    </row>
    <row r="173" spans="1:27" ht="15" x14ac:dyDescent="0.25">
      <c r="A173" s="39" t="s">
        <v>350</v>
      </c>
      <c r="B173" s="111" t="s">
        <v>61</v>
      </c>
      <c r="C173" s="71" t="s">
        <v>179</v>
      </c>
      <c r="P173" s="9" t="str">
        <f>'Nates Projections'!A179</f>
        <v>Josh Norris</v>
      </c>
      <c r="Q173" s="9" t="str">
        <f>IFERROR(VLOOKUP(P173,'Nates Projections'!$A$8:$C$500,3,FALSE),"")</f>
        <v>C</v>
      </c>
      <c r="R173" s="115">
        <f>IFERROR(VLOOKUP(P173,'Nates Projections'!$A$8:$AA$500,27,FALSE),"")</f>
        <v>5.7718095238095231</v>
      </c>
      <c r="S173" s="9">
        <f t="shared" si="2"/>
        <v>117</v>
      </c>
      <c r="T173" s="115">
        <f t="shared" si="3"/>
        <v>5.7718095238095231</v>
      </c>
      <c r="U173" s="9" t="str">
        <f t="shared" si="4"/>
        <v/>
      </c>
      <c r="V173" s="9" t="str">
        <f t="shared" si="5"/>
        <v/>
      </c>
      <c r="Y173" s="9">
        <v>171</v>
      </c>
      <c r="Z173" s="115">
        <f t="shared" si="6"/>
        <v>4.8395119047619044</v>
      </c>
      <c r="AA173" s="9" t="e">
        <f t="shared" si="7"/>
        <v>#N/A</v>
      </c>
    </row>
    <row r="174" spans="1:27" ht="15" x14ac:dyDescent="0.25">
      <c r="A174" s="39" t="s">
        <v>352</v>
      </c>
      <c r="B174" s="111" t="s">
        <v>66</v>
      </c>
      <c r="C174" s="71" t="s">
        <v>179</v>
      </c>
      <c r="P174" s="9" t="str">
        <f>'Nates Projections'!A180</f>
        <v>Matvei Michkov</v>
      </c>
      <c r="Q174" s="9" t="str">
        <f>IFERROR(VLOOKUP(P174,'Nates Projections'!$A$8:$C$500,3,FALSE),"")</f>
        <v>LW/RW</v>
      </c>
      <c r="R174" s="115">
        <f>IFERROR(VLOOKUP(P174,'Nates Projections'!$A$8:$AA$500,27,FALSE),"")</f>
        <v>5.8580952380952374</v>
      </c>
      <c r="S174" s="9">
        <f t="shared" si="2"/>
        <v>110</v>
      </c>
      <c r="T174" s="115">
        <f t="shared" si="3"/>
        <v>5.8580952380952374</v>
      </c>
      <c r="U174" s="9" t="str">
        <f t="shared" si="4"/>
        <v/>
      </c>
      <c r="V174" s="9" t="str">
        <f t="shared" si="5"/>
        <v/>
      </c>
      <c r="Y174" s="9">
        <v>172</v>
      </c>
      <c r="Z174" s="115">
        <f t="shared" si="6"/>
        <v>4.8321547619047616</v>
      </c>
      <c r="AA174" s="9" t="e">
        <f t="shared" si="7"/>
        <v>#N/A</v>
      </c>
    </row>
    <row r="175" spans="1:27" ht="15" x14ac:dyDescent="0.25">
      <c r="A175" s="39" t="s">
        <v>353</v>
      </c>
      <c r="B175" s="111" t="s">
        <v>41</v>
      </c>
      <c r="C175" s="71" t="s">
        <v>179</v>
      </c>
      <c r="P175" s="9" t="str">
        <f>'Nates Projections'!A181</f>
        <v>Jordan Eberle</v>
      </c>
      <c r="Q175" s="9" t="str">
        <f>IFERROR(VLOOKUP(P175,'Nates Projections'!$A$8:$C$500,3,FALSE),"")</f>
        <v>RW</v>
      </c>
      <c r="R175" s="115">
        <f>IFERROR(VLOOKUP(P175,'Nates Projections'!$A$8:$AA$500,27,FALSE),"")</f>
        <v>5.4649285714285707</v>
      </c>
      <c r="S175" s="9">
        <f t="shared" si="2"/>
        <v>142</v>
      </c>
      <c r="T175" s="115">
        <f t="shared" si="3"/>
        <v>5.4649285714285707</v>
      </c>
      <c r="U175" s="9" t="str">
        <f t="shared" si="4"/>
        <v/>
      </c>
      <c r="V175" s="9" t="str">
        <f t="shared" si="5"/>
        <v/>
      </c>
      <c r="Y175" s="9">
        <v>173</v>
      </c>
      <c r="Z175" s="115">
        <f t="shared" si="6"/>
        <v>4.8239285714285716</v>
      </c>
      <c r="AA175" s="9" t="e">
        <f t="shared" si="7"/>
        <v>#N/A</v>
      </c>
    </row>
    <row r="176" spans="1:27" ht="15" x14ac:dyDescent="0.25">
      <c r="A176" s="39" t="s">
        <v>354</v>
      </c>
      <c r="B176" s="111" t="s">
        <v>43</v>
      </c>
      <c r="C176" s="71" t="s">
        <v>191</v>
      </c>
      <c r="P176" s="9" t="str">
        <f>'Nates Projections'!A182</f>
        <v>Thomas Chabot</v>
      </c>
      <c r="Q176" s="9" t="str">
        <f>IFERROR(VLOOKUP(P176,'Nates Projections'!$A$8:$C$500,3,FALSE),"")</f>
        <v>D</v>
      </c>
      <c r="R176" s="115">
        <f>IFERROR(VLOOKUP(P176,'Nates Projections'!$A$8:$AA$500,27,FALSE),"")</f>
        <v>5.2852380952380962</v>
      </c>
      <c r="S176" s="9" t="str">
        <f t="shared" si="2"/>
        <v/>
      </c>
      <c r="T176" s="9" t="str">
        <f t="shared" si="3"/>
        <v/>
      </c>
      <c r="U176" s="9">
        <f t="shared" si="4"/>
        <v>38</v>
      </c>
      <c r="V176" s="115">
        <f t="shared" si="5"/>
        <v>5.2852380952380962</v>
      </c>
      <c r="Y176" s="9">
        <v>174</v>
      </c>
      <c r="Z176" s="115">
        <f t="shared" si="6"/>
        <v>4.8221309523809524</v>
      </c>
      <c r="AA176" s="9" t="e">
        <f t="shared" si="7"/>
        <v>#N/A</v>
      </c>
    </row>
    <row r="177" spans="1:27" ht="15" x14ac:dyDescent="0.25">
      <c r="A177" s="39" t="s">
        <v>355</v>
      </c>
      <c r="B177" s="111" t="s">
        <v>74</v>
      </c>
      <c r="C177" s="71" t="s">
        <v>181</v>
      </c>
      <c r="P177" s="9" t="str">
        <f>'Nates Projections'!A183</f>
        <v>Anton Frondell</v>
      </c>
      <c r="Q177" s="9" t="str">
        <f>IFERROR(VLOOKUP(P177,'Nates Projections'!$A$8:$C$500,3,FALSE),"")</f>
        <v>C</v>
      </c>
      <c r="R177" s="115">
        <f>IFERROR(VLOOKUP(P177,'Nates Projections'!$A$8:$AA$500,27,FALSE),"")</f>
        <v>5.3046309523809523</v>
      </c>
      <c r="S177" s="9">
        <f t="shared" si="2"/>
        <v>153</v>
      </c>
      <c r="T177" s="115">
        <f t="shared" si="3"/>
        <v>5.3046309523809523</v>
      </c>
      <c r="U177" s="9" t="str">
        <f t="shared" si="4"/>
        <v/>
      </c>
      <c r="V177" s="9" t="str">
        <f t="shared" si="5"/>
        <v/>
      </c>
      <c r="Y177" s="9">
        <v>175</v>
      </c>
      <c r="Z177" s="115">
        <f t="shared" si="6"/>
        <v>4.8027023809523817</v>
      </c>
      <c r="AA177" s="9" t="e">
        <f t="shared" si="7"/>
        <v>#N/A</v>
      </c>
    </row>
    <row r="178" spans="1:27" ht="15" x14ac:dyDescent="0.25">
      <c r="A178" s="39" t="s">
        <v>356</v>
      </c>
      <c r="B178" s="111" t="s">
        <v>68</v>
      </c>
      <c r="C178" s="71" t="s">
        <v>191</v>
      </c>
      <c r="P178" s="9" t="str">
        <f>'Nates Projections'!A184</f>
        <v>Lawson Crouse</v>
      </c>
      <c r="Q178" s="9" t="str">
        <f>IFERROR(VLOOKUP(P178,'Nates Projections'!$A$8:$C$500,3,FALSE),"")</f>
        <v>LW/RW</v>
      </c>
      <c r="R178" s="115">
        <f>IFERROR(VLOOKUP(P178,'Nates Projections'!$A$8:$AA$500,27,FALSE),"")</f>
        <v>5.4944166666666669</v>
      </c>
      <c r="S178" s="9">
        <f t="shared" si="2"/>
        <v>140</v>
      </c>
      <c r="T178" s="115">
        <f t="shared" si="3"/>
        <v>5.4944166666666669</v>
      </c>
      <c r="U178" s="9" t="str">
        <f t="shared" si="4"/>
        <v/>
      </c>
      <c r="V178" s="9" t="str">
        <f t="shared" si="5"/>
        <v/>
      </c>
      <c r="Y178" s="9">
        <v>176</v>
      </c>
      <c r="Z178" s="115">
        <f t="shared" si="6"/>
        <v>4.7893452380952377</v>
      </c>
      <c r="AA178" s="9" t="e">
        <f t="shared" si="7"/>
        <v>#N/A</v>
      </c>
    </row>
    <row r="179" spans="1:27" ht="15" x14ac:dyDescent="0.25">
      <c r="A179" s="39" t="s">
        <v>357</v>
      </c>
      <c r="B179" s="111" t="s">
        <v>72</v>
      </c>
      <c r="C179" s="71" t="s">
        <v>179</v>
      </c>
      <c r="P179" s="9" t="str">
        <f>'Nates Projections'!A185</f>
        <v>Gavin McKenna</v>
      </c>
      <c r="Q179" s="9" t="str">
        <f>IFERROR(VLOOKUP(P179,'Nates Projections'!$A$8:$C$500,3,FALSE),"")</f>
        <v>LW</v>
      </c>
      <c r="R179" s="115">
        <f>IFERROR(VLOOKUP(P179,'Nates Projections'!$A$8:$AA$500,27,FALSE),"")</f>
        <v>5.4613452380952383</v>
      </c>
      <c r="S179" s="9">
        <f t="shared" si="2"/>
        <v>144</v>
      </c>
      <c r="T179" s="115">
        <f t="shared" si="3"/>
        <v>5.4613452380952383</v>
      </c>
      <c r="U179" s="9" t="str">
        <f t="shared" si="4"/>
        <v/>
      </c>
      <c r="V179" s="9" t="str">
        <f t="shared" si="5"/>
        <v/>
      </c>
      <c r="Y179" s="9">
        <v>177</v>
      </c>
      <c r="Z179" s="115">
        <f t="shared" si="6"/>
        <v>4.7749761904761909</v>
      </c>
      <c r="AA179" s="9" t="e">
        <f t="shared" si="7"/>
        <v>#N/A</v>
      </c>
    </row>
    <row r="180" spans="1:27" ht="15" x14ac:dyDescent="0.25">
      <c r="A180" s="39" t="s">
        <v>359</v>
      </c>
      <c r="B180" s="111" t="s">
        <v>47</v>
      </c>
      <c r="C180" s="71" t="s">
        <v>183</v>
      </c>
      <c r="P180" s="9" t="str">
        <f>'Nates Projections'!A186</f>
        <v>Brayden Schenn</v>
      </c>
      <c r="Q180" s="9" t="str">
        <f>IFERROR(VLOOKUP(P180,'Nates Projections'!$A$8:$C$500,3,FALSE),"")</f>
        <v>C/LW</v>
      </c>
      <c r="R180" s="115">
        <f>IFERROR(VLOOKUP(P180,'Nates Projections'!$A$8:$AA$500,27,FALSE),"")</f>
        <v>5.5106666666666673</v>
      </c>
      <c r="S180" s="9">
        <f t="shared" si="2"/>
        <v>138</v>
      </c>
      <c r="T180" s="115">
        <f t="shared" si="3"/>
        <v>5.5106666666666673</v>
      </c>
      <c r="U180" s="9" t="str">
        <f t="shared" si="4"/>
        <v/>
      </c>
      <c r="V180" s="9" t="str">
        <f t="shared" si="5"/>
        <v/>
      </c>
      <c r="Y180" s="9">
        <v>178</v>
      </c>
      <c r="Z180" s="115">
        <f t="shared" si="6"/>
        <v>4.7691309523809524</v>
      </c>
      <c r="AA180" s="9" t="e">
        <f t="shared" si="7"/>
        <v>#N/A</v>
      </c>
    </row>
    <row r="181" spans="1:27" ht="15" x14ac:dyDescent="0.25">
      <c r="A181" s="39" t="s">
        <v>358</v>
      </c>
      <c r="B181" s="111" t="s">
        <v>37</v>
      </c>
      <c r="C181" s="71" t="s">
        <v>153</v>
      </c>
      <c r="P181" s="9" t="str">
        <f>'Nates Projections'!A187</f>
        <v>Luke Evangelista</v>
      </c>
      <c r="Q181" s="9" t="str">
        <f>IFERROR(VLOOKUP(P181,'Nates Projections'!$A$8:$C$500,3,FALSE),"")</f>
        <v>LW/RW</v>
      </c>
      <c r="R181" s="115">
        <f>IFERROR(VLOOKUP(P181,'Nates Projections'!$A$8:$AA$500,27,FALSE),"")</f>
        <v>5.4272261904761905</v>
      </c>
      <c r="S181" s="9">
        <f t="shared" si="2"/>
        <v>145</v>
      </c>
      <c r="T181" s="115">
        <f t="shared" si="3"/>
        <v>5.4272261904761905</v>
      </c>
      <c r="U181" s="9" t="str">
        <f t="shared" si="4"/>
        <v/>
      </c>
      <c r="V181" s="9" t="str">
        <f t="shared" si="5"/>
        <v/>
      </c>
      <c r="Y181" s="9">
        <v>179</v>
      </c>
      <c r="Z181" s="115">
        <f t="shared" si="6"/>
        <v>4.6881547619047614</v>
      </c>
      <c r="AA181" s="9" t="e">
        <f t="shared" si="7"/>
        <v>#N/A</v>
      </c>
    </row>
    <row r="182" spans="1:27" ht="15" x14ac:dyDescent="0.25">
      <c r="A182" s="39" t="s">
        <v>360</v>
      </c>
      <c r="B182" s="111" t="s">
        <v>63</v>
      </c>
      <c r="C182" s="71" t="s">
        <v>181</v>
      </c>
      <c r="P182" s="9" t="str">
        <f>'Nates Projections'!A188</f>
        <v>Bowen Byram</v>
      </c>
      <c r="Q182" s="9" t="str">
        <f>IFERROR(VLOOKUP(P182,'Nates Projections'!$A$8:$C$500,3,FALSE),"")</f>
        <v>D</v>
      </c>
      <c r="R182" s="115">
        <f>IFERROR(VLOOKUP(P182,'Nates Projections'!$A$8:$AA$500,27,FALSE),"")</f>
        <v>5.5190000000000001</v>
      </c>
      <c r="S182" s="9" t="str">
        <f t="shared" si="2"/>
        <v/>
      </c>
      <c r="T182" s="9" t="str">
        <f t="shared" si="3"/>
        <v/>
      </c>
      <c r="U182" s="9">
        <f t="shared" si="4"/>
        <v>31</v>
      </c>
      <c r="V182" s="115">
        <f t="shared" si="5"/>
        <v>5.5190000000000001</v>
      </c>
      <c r="Y182" s="9">
        <v>180</v>
      </c>
      <c r="Z182" s="115">
        <f t="shared" si="6"/>
        <v>4.6837380952380956</v>
      </c>
      <c r="AA182" s="9" t="e">
        <f t="shared" si="7"/>
        <v>#N/A</v>
      </c>
    </row>
    <row r="183" spans="1:27" ht="15" x14ac:dyDescent="0.25">
      <c r="A183" s="39" t="s">
        <v>362</v>
      </c>
      <c r="B183" s="111" t="s">
        <v>70</v>
      </c>
      <c r="C183" s="71" t="s">
        <v>191</v>
      </c>
      <c r="P183" s="9" t="str">
        <f>'Nates Projections'!A189</f>
        <v>Kiefer Sherwood</v>
      </c>
      <c r="Q183" s="9" t="str">
        <f>IFERROR(VLOOKUP(P183,'Nates Projections'!$A$8:$C$500,3,FALSE),"")</f>
        <v>LW/RW</v>
      </c>
      <c r="R183" s="115">
        <f>IFERROR(VLOOKUP(P183,'Nates Projections'!$A$8:$AA$500,27,FALSE),"")</f>
        <v>5.2474523809523799</v>
      </c>
      <c r="S183" s="9">
        <f t="shared" si="2"/>
        <v>156</v>
      </c>
      <c r="T183" s="115">
        <f t="shared" si="3"/>
        <v>5.2474523809523799</v>
      </c>
      <c r="U183" s="9" t="str">
        <f t="shared" si="4"/>
        <v/>
      </c>
      <c r="V183" s="9" t="str">
        <f t="shared" si="5"/>
        <v/>
      </c>
      <c r="Y183" s="9">
        <v>181</v>
      </c>
      <c r="Z183" s="115">
        <f t="shared" si="6"/>
        <v>4.6679523809523804</v>
      </c>
      <c r="AA183" s="9" t="e">
        <f t="shared" si="7"/>
        <v>#N/A</v>
      </c>
    </row>
    <row r="184" spans="1:27" ht="15" x14ac:dyDescent="0.25">
      <c r="A184" s="39" t="s">
        <v>361</v>
      </c>
      <c r="B184" s="111" t="s">
        <v>66</v>
      </c>
      <c r="C184" s="71" t="s">
        <v>191</v>
      </c>
      <c r="P184" s="9" t="str">
        <f>'Nates Projections'!A190</f>
        <v>Anders Lee</v>
      </c>
      <c r="Q184" s="9" t="str">
        <f>IFERROR(VLOOKUP(P184,'Nates Projections'!$A$8:$C$500,3,FALSE),"")</f>
        <v>LW</v>
      </c>
      <c r="R184" s="115">
        <f>IFERROR(VLOOKUP(P184,'Nates Projections'!$A$8:$AA$500,27,FALSE),"")</f>
        <v>5.3595714285714289</v>
      </c>
      <c r="S184" s="9">
        <f t="shared" si="2"/>
        <v>150</v>
      </c>
      <c r="T184" s="115">
        <f t="shared" si="3"/>
        <v>5.3595714285714289</v>
      </c>
      <c r="U184" s="9" t="str">
        <f t="shared" si="4"/>
        <v/>
      </c>
      <c r="V184" s="9" t="str">
        <f t="shared" si="5"/>
        <v/>
      </c>
      <c r="Y184" s="9">
        <v>182</v>
      </c>
      <c r="Z184" s="115">
        <f t="shared" si="6"/>
        <v>4.6608333333333336</v>
      </c>
      <c r="AA184" s="9" t="e">
        <f t="shared" si="7"/>
        <v>#N/A</v>
      </c>
    </row>
    <row r="185" spans="1:27" ht="15" x14ac:dyDescent="0.25">
      <c r="A185" s="39" t="s">
        <v>363</v>
      </c>
      <c r="B185" s="111" t="s">
        <v>34</v>
      </c>
      <c r="C185" s="71" t="s">
        <v>183</v>
      </c>
      <c r="P185" s="9" t="str">
        <f>'Nates Projections'!A191</f>
        <v>Luke Hughes</v>
      </c>
      <c r="Q185" s="9" t="str">
        <f>IFERROR(VLOOKUP(P185,'Nates Projections'!$A$8:$C$500,3,FALSE),"")</f>
        <v>D</v>
      </c>
      <c r="R185" s="115">
        <f>IFERROR(VLOOKUP(P185,'Nates Projections'!$A$8:$AA$500,27,FALSE),"")</f>
        <v>5.330285714285715</v>
      </c>
      <c r="S185" s="9" t="str">
        <f t="shared" si="2"/>
        <v/>
      </c>
      <c r="T185" s="9" t="str">
        <f t="shared" si="3"/>
        <v/>
      </c>
      <c r="U185" s="9">
        <f t="shared" si="4"/>
        <v>37</v>
      </c>
      <c r="V185" s="115">
        <f t="shared" si="5"/>
        <v>5.330285714285715</v>
      </c>
      <c r="Y185" s="9">
        <v>183</v>
      </c>
      <c r="Z185" s="115">
        <f t="shared" si="6"/>
        <v>4.6545119047619048</v>
      </c>
      <c r="AA185" s="9" t="e">
        <f t="shared" si="7"/>
        <v>#N/A</v>
      </c>
    </row>
    <row r="186" spans="1:27" ht="15" x14ac:dyDescent="0.25">
      <c r="A186" s="39" t="s">
        <v>364</v>
      </c>
      <c r="B186" s="111" t="s">
        <v>19</v>
      </c>
      <c r="C186" s="71" t="s">
        <v>183</v>
      </c>
      <c r="P186" s="9" t="str">
        <f>'Nates Projections'!A192</f>
        <v>Anton Lundell</v>
      </c>
      <c r="Q186" s="9" t="str">
        <f>IFERROR(VLOOKUP(P186,'Nates Projections'!$A$8:$C$500,3,FALSE),"")</f>
        <v>C</v>
      </c>
      <c r="R186" s="115">
        <f>IFERROR(VLOOKUP(P186,'Nates Projections'!$A$8:$AA$500,27,FALSE),"")</f>
        <v>5.3540595238095232</v>
      </c>
      <c r="S186" s="9">
        <f t="shared" si="2"/>
        <v>152</v>
      </c>
      <c r="T186" s="115">
        <f t="shared" si="3"/>
        <v>5.3540595238095232</v>
      </c>
      <c r="U186" s="9" t="str">
        <f t="shared" si="4"/>
        <v/>
      </c>
      <c r="V186" s="9" t="str">
        <f t="shared" si="5"/>
        <v/>
      </c>
      <c r="Y186" s="9">
        <v>184</v>
      </c>
      <c r="Z186" s="115">
        <f t="shared" si="6"/>
        <v>4.6233690476190477</v>
      </c>
      <c r="AA186" s="9" t="e">
        <f t="shared" si="7"/>
        <v>#N/A</v>
      </c>
    </row>
    <row r="187" spans="1:27" ht="15" x14ac:dyDescent="0.25">
      <c r="A187" s="39" t="s">
        <v>365</v>
      </c>
      <c r="B187" s="111" t="s">
        <v>93</v>
      </c>
      <c r="C187" s="71" t="s">
        <v>181</v>
      </c>
      <c r="P187" s="9" t="str">
        <f>'Nates Projections'!A193</f>
        <v>Filip Hronek</v>
      </c>
      <c r="Q187" s="9" t="str">
        <f>IFERROR(VLOOKUP(P187,'Nates Projections'!$A$8:$C$500,3,FALSE),"")</f>
        <v>D</v>
      </c>
      <c r="R187" s="115">
        <f>IFERROR(VLOOKUP(P187,'Nates Projections'!$A$8:$AA$500,27,FALSE),"")</f>
        <v>5.2748214285714283</v>
      </c>
      <c r="S187" s="9" t="str">
        <f t="shared" si="2"/>
        <v/>
      </c>
      <c r="T187" s="9" t="str">
        <f t="shared" si="3"/>
        <v/>
      </c>
      <c r="U187" s="9">
        <f t="shared" si="4"/>
        <v>39</v>
      </c>
      <c r="V187" s="115">
        <f t="shared" si="5"/>
        <v>5.2748214285714283</v>
      </c>
      <c r="Y187" s="9">
        <v>185</v>
      </c>
      <c r="Z187" s="115">
        <f t="shared" si="6"/>
        <v>4.6007499999999997</v>
      </c>
      <c r="AA187" s="9" t="e">
        <f t="shared" si="7"/>
        <v>#N/A</v>
      </c>
    </row>
    <row r="188" spans="1:27" ht="15" x14ac:dyDescent="0.25">
      <c r="A188" s="39" t="s">
        <v>366</v>
      </c>
      <c r="B188" s="111" t="s">
        <v>56</v>
      </c>
      <c r="C188" s="71" t="s">
        <v>181</v>
      </c>
      <c r="P188" s="9" t="str">
        <f>'Nates Projections'!A194</f>
        <v>Matty Beniers</v>
      </c>
      <c r="Q188" s="9" t="str">
        <f>IFERROR(VLOOKUP(P188,'Nates Projections'!$A$8:$C$500,3,FALSE),"")</f>
        <v>C</v>
      </c>
      <c r="R188" s="115">
        <f>IFERROR(VLOOKUP(P188,'Nates Projections'!$A$8:$AA$500,27,FALSE),"")</f>
        <v>5.1374880952380959</v>
      </c>
      <c r="S188" s="9">
        <f t="shared" si="2"/>
        <v>161</v>
      </c>
      <c r="T188" s="115">
        <f t="shared" si="3"/>
        <v>5.1374880952380959</v>
      </c>
      <c r="U188" s="9" t="str">
        <f t="shared" si="4"/>
        <v/>
      </c>
      <c r="V188" s="9" t="str">
        <f t="shared" si="5"/>
        <v/>
      </c>
      <c r="Y188" s="9">
        <v>186</v>
      </c>
      <c r="Z188" s="115">
        <f t="shared" si="6"/>
        <v>4.5880000000000001</v>
      </c>
      <c r="AA188" s="9" t="e">
        <f t="shared" si="7"/>
        <v>#N/A</v>
      </c>
    </row>
    <row r="189" spans="1:27" ht="15" x14ac:dyDescent="0.25">
      <c r="A189" s="39" t="s">
        <v>367</v>
      </c>
      <c r="B189" s="111" t="s">
        <v>19</v>
      </c>
      <c r="C189" s="71" t="s">
        <v>179</v>
      </c>
      <c r="P189" s="9" t="str">
        <f>'Nates Projections'!A195</f>
        <v>Chris Kreider</v>
      </c>
      <c r="Q189" s="9" t="str">
        <f>IFERROR(VLOOKUP(P189,'Nates Projections'!$A$8:$C$500,3,FALSE),"")</f>
        <v>LW</v>
      </c>
      <c r="R189" s="115">
        <f>IFERROR(VLOOKUP(P189,'Nates Projections'!$A$8:$AA$500,27,FALSE),"")</f>
        <v>5.2760476190476187</v>
      </c>
      <c r="S189" s="9">
        <f t="shared" si="2"/>
        <v>154</v>
      </c>
      <c r="T189" s="115">
        <f t="shared" si="3"/>
        <v>5.2760476190476187</v>
      </c>
      <c r="U189" s="9" t="str">
        <f t="shared" si="4"/>
        <v/>
      </c>
      <c r="V189" s="9" t="str">
        <f t="shared" si="5"/>
        <v/>
      </c>
      <c r="Y189" s="9">
        <v>187</v>
      </c>
      <c r="Z189" s="115">
        <f t="shared" si="6"/>
        <v>4.5546071428571429</v>
      </c>
      <c r="AA189" s="9" t="e">
        <f t="shared" si="7"/>
        <v>#N/A</v>
      </c>
    </row>
    <row r="190" spans="1:27" ht="15" x14ac:dyDescent="0.25">
      <c r="A190" s="39" t="s">
        <v>368</v>
      </c>
      <c r="B190" s="111" t="s">
        <v>25</v>
      </c>
      <c r="C190" s="71" t="s">
        <v>186</v>
      </c>
      <c r="P190" s="9" t="str">
        <f>'Nates Projections'!A196</f>
        <v>Vince Dunn</v>
      </c>
      <c r="Q190" s="9" t="str">
        <f>IFERROR(VLOOKUP(P190,'Nates Projections'!$A$8:$C$500,3,FALSE),"")</f>
        <v>D</v>
      </c>
      <c r="R190" s="115">
        <f>IFERROR(VLOOKUP(P190,'Nates Projections'!$A$8:$AA$500,27,FALSE),"")</f>
        <v>5.3699761904761898</v>
      </c>
      <c r="S190" s="9" t="str">
        <f t="shared" si="2"/>
        <v/>
      </c>
      <c r="T190" s="9" t="str">
        <f t="shared" si="3"/>
        <v/>
      </c>
      <c r="U190" s="9">
        <f t="shared" si="4"/>
        <v>35</v>
      </c>
      <c r="V190" s="115">
        <f t="shared" si="5"/>
        <v>5.3699761904761898</v>
      </c>
      <c r="Y190" s="9">
        <v>188</v>
      </c>
      <c r="Z190" s="115">
        <f t="shared" si="6"/>
        <v>4.5541785714285723</v>
      </c>
      <c r="AA190" s="9" t="e">
        <f t="shared" si="7"/>
        <v>#N/A</v>
      </c>
    </row>
    <row r="191" spans="1:27" ht="15" x14ac:dyDescent="0.25">
      <c r="A191" s="39" t="s">
        <v>373</v>
      </c>
      <c r="B191" s="111" t="s">
        <v>19</v>
      </c>
      <c r="C191" s="71" t="s">
        <v>186</v>
      </c>
      <c r="P191" s="9" t="str">
        <f>'Nates Projections'!A197</f>
        <v>Jason Zucker</v>
      </c>
      <c r="Q191" s="9" t="str">
        <f>IFERROR(VLOOKUP(P191,'Nates Projections'!$A$8:$C$500,3,FALSE),"")</f>
        <v>LW</v>
      </c>
      <c r="R191" s="115">
        <f>IFERROR(VLOOKUP(P191,'Nates Projections'!$A$8:$AA$500,27,FALSE),"")</f>
        <v>5.1744880952380958</v>
      </c>
      <c r="S191" s="9">
        <f t="shared" si="2"/>
        <v>158</v>
      </c>
      <c r="T191" s="115">
        <f t="shared" si="3"/>
        <v>5.1744880952380958</v>
      </c>
      <c r="U191" s="9" t="str">
        <f t="shared" si="4"/>
        <v/>
      </c>
      <c r="V191" s="9" t="str">
        <f t="shared" si="5"/>
        <v/>
      </c>
      <c r="Y191" s="9">
        <v>189</v>
      </c>
      <c r="Z191" s="115">
        <f t="shared" si="6"/>
        <v>4.5464880952380957</v>
      </c>
      <c r="AA191" s="9" t="e">
        <f t="shared" si="7"/>
        <v>#N/A</v>
      </c>
    </row>
    <row r="192" spans="1:27" ht="15" x14ac:dyDescent="0.25">
      <c r="A192" s="39" t="s">
        <v>369</v>
      </c>
      <c r="B192" s="111" t="s">
        <v>28</v>
      </c>
      <c r="C192" s="71" t="s">
        <v>196</v>
      </c>
      <c r="P192" s="9" t="str">
        <f>'Nates Projections'!A198</f>
        <v>Mats Zuccarello</v>
      </c>
      <c r="Q192" s="9" t="str">
        <f>IFERROR(VLOOKUP(P192,'Nates Projections'!$A$8:$C$500,3,FALSE),"")</f>
        <v>RW</v>
      </c>
      <c r="R192" s="115">
        <f>IFERROR(VLOOKUP(P192,'Nates Projections'!$A$8:$AA$500,27,FALSE),"")</f>
        <v>5.1903095238095247</v>
      </c>
      <c r="S192" s="9">
        <f t="shared" si="2"/>
        <v>157</v>
      </c>
      <c r="T192" s="115">
        <f t="shared" si="3"/>
        <v>5.1903095238095247</v>
      </c>
      <c r="U192" s="9" t="str">
        <f t="shared" si="4"/>
        <v/>
      </c>
      <c r="V192" s="9" t="str">
        <f t="shared" si="5"/>
        <v/>
      </c>
      <c r="Y192" s="9">
        <v>190</v>
      </c>
      <c r="Z192" s="115">
        <f t="shared" si="6"/>
        <v>4.5376190476190477</v>
      </c>
      <c r="AA192" s="9" t="e">
        <f t="shared" si="7"/>
        <v>#N/A</v>
      </c>
    </row>
    <row r="193" spans="1:27" ht="15" x14ac:dyDescent="0.25">
      <c r="A193" s="39" t="s">
        <v>370</v>
      </c>
      <c r="B193" s="111" t="s">
        <v>66</v>
      </c>
      <c r="C193" s="71" t="s">
        <v>153</v>
      </c>
      <c r="P193" s="9" t="str">
        <f>'Nates Projections'!A199</f>
        <v>Artturi Lehkonen</v>
      </c>
      <c r="Q193" s="9" t="str">
        <f>IFERROR(VLOOKUP(P193,'Nates Projections'!$A$8:$C$500,3,FALSE),"")</f>
        <v>LW/RW</v>
      </c>
      <c r="R193" s="115">
        <f>IFERROR(VLOOKUP(P193,'Nates Projections'!$A$8:$AA$500,27,FALSE),"")</f>
        <v>5.1173928571428577</v>
      </c>
      <c r="S193" s="9">
        <f t="shared" si="2"/>
        <v>163</v>
      </c>
      <c r="T193" s="115">
        <f t="shared" si="3"/>
        <v>5.1173928571428577</v>
      </c>
      <c r="U193" s="9" t="str">
        <f t="shared" si="4"/>
        <v/>
      </c>
      <c r="V193" s="9" t="str">
        <f t="shared" si="5"/>
        <v/>
      </c>
      <c r="Y193" s="9">
        <v>191</v>
      </c>
      <c r="Z193" s="115">
        <f t="shared" si="6"/>
        <v>4.5076428571428568</v>
      </c>
      <c r="AA193" s="9" t="e">
        <f t="shared" si="7"/>
        <v>#N/A</v>
      </c>
    </row>
    <row r="194" spans="1:27" ht="15" x14ac:dyDescent="0.25">
      <c r="A194" s="39" t="s">
        <v>376</v>
      </c>
      <c r="B194" s="111" t="s">
        <v>63</v>
      </c>
      <c r="C194" s="71" t="s">
        <v>186</v>
      </c>
      <c r="P194" s="9" t="str">
        <f>'Nates Projections'!A200</f>
        <v>Morgan Frost</v>
      </c>
      <c r="Q194" s="9" t="str">
        <f>IFERROR(VLOOKUP(P194,'Nates Projections'!$A$8:$C$500,3,FALSE),"")</f>
        <v>C</v>
      </c>
      <c r="R194" s="115">
        <f>IFERROR(VLOOKUP(P194,'Nates Projections'!$A$8:$AA$500,27,FALSE),"")</f>
        <v>5.0719880952380949</v>
      </c>
      <c r="S194" s="9">
        <f t="shared" si="2"/>
        <v>165</v>
      </c>
      <c r="T194" s="115">
        <f t="shared" si="3"/>
        <v>5.0719880952380949</v>
      </c>
      <c r="U194" s="9" t="str">
        <f t="shared" si="4"/>
        <v/>
      </c>
      <c r="V194" s="9" t="str">
        <f t="shared" si="5"/>
        <v/>
      </c>
      <c r="Y194" s="9">
        <v>192</v>
      </c>
      <c r="Z194" s="115">
        <f t="shared" si="6"/>
        <v>4.5069523809523808</v>
      </c>
      <c r="AA194" s="9" t="e">
        <f t="shared" si="7"/>
        <v>#N/A</v>
      </c>
    </row>
    <row r="195" spans="1:27" ht="15" x14ac:dyDescent="0.25">
      <c r="A195" s="39" t="s">
        <v>374</v>
      </c>
      <c r="B195" s="111" t="s">
        <v>77</v>
      </c>
      <c r="C195" s="71" t="s">
        <v>179</v>
      </c>
      <c r="P195" s="9" t="str">
        <f>'Nates Projections'!A201</f>
        <v>Taylor Hall</v>
      </c>
      <c r="Q195" s="9" t="str">
        <f>IFERROR(VLOOKUP(P195,'Nates Projections'!$A$8:$C$500,3,FALSE),"")</f>
        <v>LW</v>
      </c>
      <c r="R195" s="115">
        <f>IFERROR(VLOOKUP(P195,'Nates Projections'!$A$8:$AA$500,27,FALSE),"")</f>
        <v>5.397440476190476</v>
      </c>
      <c r="S195" s="9">
        <f t="shared" si="2"/>
        <v>149</v>
      </c>
      <c r="T195" s="115">
        <f t="shared" si="3"/>
        <v>5.397440476190476</v>
      </c>
      <c r="U195" s="9" t="str">
        <f t="shared" si="4"/>
        <v/>
      </c>
      <c r="V195" s="9" t="str">
        <f t="shared" si="5"/>
        <v/>
      </c>
      <c r="Y195" s="9">
        <v>193</v>
      </c>
      <c r="Z195" s="115">
        <f t="shared" si="6"/>
        <v>4.4750476190476194</v>
      </c>
      <c r="AA195" s="9" t="e">
        <f t="shared" si="7"/>
        <v>#N/A</v>
      </c>
    </row>
    <row r="196" spans="1:27" ht="15" x14ac:dyDescent="0.25">
      <c r="A196" s="39" t="s">
        <v>371</v>
      </c>
      <c r="B196" s="111" t="s">
        <v>49</v>
      </c>
      <c r="C196" s="71" t="s">
        <v>181</v>
      </c>
      <c r="P196" s="9" t="str">
        <f>'Nates Projections'!A202</f>
        <v>Darnell Nurse</v>
      </c>
      <c r="Q196" s="9" t="str">
        <f>IFERROR(VLOOKUP(P196,'Nates Projections'!$A$8:$C$500,3,FALSE),"")</f>
        <v>D</v>
      </c>
      <c r="R196" s="115">
        <f>IFERROR(VLOOKUP(P196,'Nates Projections'!$A$8:$AA$500,27,FALSE),"")</f>
        <v>5.511916666666667</v>
      </c>
      <c r="S196" s="9" t="str">
        <f t="shared" si="2"/>
        <v/>
      </c>
      <c r="T196" s="9" t="str">
        <f t="shared" si="3"/>
        <v/>
      </c>
      <c r="U196" s="9">
        <f t="shared" si="4"/>
        <v>32</v>
      </c>
      <c r="V196" s="115">
        <f t="shared" si="5"/>
        <v>5.511916666666667</v>
      </c>
      <c r="Y196" s="9">
        <v>194</v>
      </c>
      <c r="Z196" s="115">
        <f t="shared" si="6"/>
        <v>4.4744166666666674</v>
      </c>
      <c r="AA196" s="9" t="e">
        <f t="shared" si="7"/>
        <v>#N/A</v>
      </c>
    </row>
    <row r="197" spans="1:27" ht="15" x14ac:dyDescent="0.25">
      <c r="A197" s="39" t="s">
        <v>375</v>
      </c>
      <c r="B197" s="111" t="s">
        <v>72</v>
      </c>
      <c r="C197" s="71" t="s">
        <v>181</v>
      </c>
      <c r="P197" s="9" t="str">
        <f>'Nates Projections'!A203</f>
        <v>Trevor Moore</v>
      </c>
      <c r="Q197" s="9" t="str">
        <f>IFERROR(VLOOKUP(P197,'Nates Projections'!$A$8:$C$500,3,FALSE),"")</f>
        <v>LW/RW</v>
      </c>
      <c r="R197" s="115">
        <f>IFERROR(VLOOKUP(P197,'Nates Projections'!$A$8:$AA$500,27,FALSE),"")</f>
        <v>4.8949285714285713</v>
      </c>
      <c r="S197" s="9">
        <f t="shared" si="2"/>
        <v>168</v>
      </c>
      <c r="T197" s="115">
        <f t="shared" si="3"/>
        <v>4.8949285714285713</v>
      </c>
      <c r="U197" s="9" t="str">
        <f t="shared" si="4"/>
        <v/>
      </c>
      <c r="V197" s="9" t="str">
        <f t="shared" si="5"/>
        <v/>
      </c>
      <c r="Y197" s="9">
        <v>195</v>
      </c>
      <c r="Z197" s="115">
        <f t="shared" si="6"/>
        <v>4.4535714285714283</v>
      </c>
      <c r="AA197" s="9" t="e">
        <f t="shared" si="7"/>
        <v>#N/A</v>
      </c>
    </row>
    <row r="198" spans="1:27" ht="15" x14ac:dyDescent="0.25">
      <c r="A198" s="39" t="s">
        <v>372</v>
      </c>
      <c r="B198" s="111" t="s">
        <v>49</v>
      </c>
      <c r="C198" s="71" t="s">
        <v>181</v>
      </c>
      <c r="P198" s="9" t="str">
        <f>'Nates Projections'!A204</f>
        <v>Mason McTavish</v>
      </c>
      <c r="Q198" s="9" t="str">
        <f>IFERROR(VLOOKUP(P198,'Nates Projections'!$A$8:$C$500,3,FALSE),"")</f>
        <v>C</v>
      </c>
      <c r="R198" s="115">
        <f>IFERROR(VLOOKUP(P198,'Nates Projections'!$A$8:$AA$500,27,FALSE),"")</f>
        <v>5.2489166666666662</v>
      </c>
      <c r="S198" s="9">
        <f t="shared" si="2"/>
        <v>155</v>
      </c>
      <c r="T198" s="115">
        <f t="shared" si="3"/>
        <v>5.2489166666666662</v>
      </c>
      <c r="U198" s="9" t="str">
        <f t="shared" si="4"/>
        <v/>
      </c>
      <c r="V198" s="9" t="str">
        <f t="shared" si="5"/>
        <v/>
      </c>
      <c r="Y198" s="9">
        <v>196</v>
      </c>
      <c r="Z198" s="115">
        <f t="shared" si="6"/>
        <v>4.4119047619047613</v>
      </c>
      <c r="AA198" s="9" t="e">
        <f t="shared" si="7"/>
        <v>#N/A</v>
      </c>
    </row>
    <row r="199" spans="1:27" ht="15" x14ac:dyDescent="0.25">
      <c r="A199" s="39" t="s">
        <v>377</v>
      </c>
      <c r="B199" s="111" t="s">
        <v>61</v>
      </c>
      <c r="C199" s="71" t="s">
        <v>153</v>
      </c>
      <c r="P199" s="9" t="str">
        <f>'Nates Projections'!A205</f>
        <v>Jonathan Huberdeau</v>
      </c>
      <c r="Q199" s="9" t="str">
        <f>IFERROR(VLOOKUP(P199,'Nates Projections'!$A$8:$C$500,3,FALSE),"")</f>
        <v>LW/RW</v>
      </c>
      <c r="R199" s="115">
        <f>IFERROR(VLOOKUP(P199,'Nates Projections'!$A$8:$AA$500,27,FALSE),"")</f>
        <v>5.4159880952380952</v>
      </c>
      <c r="S199" s="9">
        <f t="shared" si="2"/>
        <v>148</v>
      </c>
      <c r="T199" s="115">
        <f t="shared" si="3"/>
        <v>5.4159880952380952</v>
      </c>
      <c r="U199" s="9" t="str">
        <f t="shared" si="4"/>
        <v/>
      </c>
      <c r="V199" s="9" t="str">
        <f t="shared" si="5"/>
        <v/>
      </c>
      <c r="Y199" s="9">
        <v>197</v>
      </c>
      <c r="Z199" s="115">
        <f t="shared" si="6"/>
        <v>4.4117261904761911</v>
      </c>
      <c r="AA199" s="9" t="e">
        <f t="shared" si="7"/>
        <v>#N/A</v>
      </c>
    </row>
    <row r="200" spans="1:27" ht="15" x14ac:dyDescent="0.25">
      <c r="A200" s="39" t="s">
        <v>379</v>
      </c>
      <c r="B200" s="111" t="s">
        <v>32</v>
      </c>
      <c r="C200" s="71" t="s">
        <v>186</v>
      </c>
      <c r="P200" s="9" t="str">
        <f>'Nates Projections'!A206</f>
        <v>Mackie Samoskevich</v>
      </c>
      <c r="Q200" s="9" t="str">
        <f>IFERROR(VLOOKUP(P200,'Nates Projections'!$A$8:$C$500,3,FALSE),"")</f>
        <v>RW</v>
      </c>
      <c r="R200" s="115">
        <f>IFERROR(VLOOKUP(P200,'Nates Projections'!$A$8:$AA$500,27,FALSE),"")</f>
        <v>4.9145119047619046</v>
      </c>
      <c r="S200" s="9">
        <f t="shared" si="2"/>
        <v>166</v>
      </c>
      <c r="T200" s="115">
        <f t="shared" si="3"/>
        <v>4.9145119047619046</v>
      </c>
      <c r="U200" s="9" t="str">
        <f t="shared" si="4"/>
        <v/>
      </c>
      <c r="V200" s="9" t="str">
        <f t="shared" si="5"/>
        <v/>
      </c>
      <c r="Y200" s="9">
        <v>198</v>
      </c>
      <c r="Z200" s="115">
        <f t="shared" si="6"/>
        <v>4.4106071428571427</v>
      </c>
      <c r="AA200" s="9" t="e">
        <f t="shared" si="7"/>
        <v>#N/A</v>
      </c>
    </row>
    <row r="201" spans="1:27" ht="15" x14ac:dyDescent="0.25">
      <c r="A201" s="39" t="s">
        <v>378</v>
      </c>
      <c r="B201" s="111" t="s">
        <v>51</v>
      </c>
      <c r="C201" s="71" t="s">
        <v>191</v>
      </c>
      <c r="P201" s="9" t="str">
        <f>'Nates Projections'!A207</f>
        <v>Anthony Mantha</v>
      </c>
      <c r="Q201" s="9" t="str">
        <f>IFERROR(VLOOKUP(P201,'Nates Projections'!$A$8:$C$500,3,FALSE),"")</f>
        <v>LW/RW</v>
      </c>
      <c r="R201" s="115">
        <f>IFERROR(VLOOKUP(P201,'Nates Projections'!$A$8:$AA$500,27,FALSE),"")</f>
        <v>5.1484404761904772</v>
      </c>
      <c r="S201" s="9">
        <f t="shared" si="2"/>
        <v>159</v>
      </c>
      <c r="T201" s="115">
        <f t="shared" si="3"/>
        <v>5.1484404761904772</v>
      </c>
      <c r="U201" s="9" t="str">
        <f t="shared" si="4"/>
        <v/>
      </c>
      <c r="V201" s="9" t="str">
        <f t="shared" si="5"/>
        <v/>
      </c>
      <c r="Y201" s="9">
        <v>199</v>
      </c>
      <c r="Z201" s="115">
        <f t="shared" si="6"/>
        <v>4.4047738095238103</v>
      </c>
      <c r="AA201" s="9" t="e">
        <f t="shared" si="7"/>
        <v>#N/A</v>
      </c>
    </row>
    <row r="202" spans="1:27" ht="15" x14ac:dyDescent="0.25">
      <c r="A202" s="39" t="s">
        <v>380</v>
      </c>
      <c r="B202" s="111" t="s">
        <v>74</v>
      </c>
      <c r="C202" s="71" t="s">
        <v>181</v>
      </c>
      <c r="P202" s="9" t="str">
        <f>'Nates Projections'!A208</f>
        <v>Simon Nemec</v>
      </c>
      <c r="Q202" s="9" t="str">
        <f>IFERROR(VLOOKUP(P202,'Nates Projections'!$A$8:$C$500,3,FALSE),"")</f>
        <v>D</v>
      </c>
      <c r="R202" s="115">
        <f>IFERROR(VLOOKUP(P202,'Nates Projections'!$A$8:$AA$500,27,FALSE),"")</f>
        <v>4.9595952380952379</v>
      </c>
      <c r="S202" s="9" t="str">
        <f t="shared" si="2"/>
        <v/>
      </c>
      <c r="T202" s="9" t="str">
        <f t="shared" si="3"/>
        <v/>
      </c>
      <c r="U202" s="9">
        <f t="shared" si="4"/>
        <v>47</v>
      </c>
      <c r="V202" s="115">
        <f t="shared" si="5"/>
        <v>4.9595952380952379</v>
      </c>
      <c r="Y202" s="9">
        <v>200</v>
      </c>
      <c r="Z202" s="115">
        <f t="shared" si="6"/>
        <v>4.3999880952380952</v>
      </c>
      <c r="AA202" s="9" t="e">
        <f t="shared" si="7"/>
        <v>#N/A</v>
      </c>
    </row>
    <row r="203" spans="1:27" ht="15" x14ac:dyDescent="0.25">
      <c r="A203" s="39" t="s">
        <v>381</v>
      </c>
      <c r="B203" s="111" t="s">
        <v>83</v>
      </c>
      <c r="C203" s="71" t="s">
        <v>181</v>
      </c>
      <c r="P203" s="9" t="str">
        <f>'Nates Projections'!A209</f>
        <v>Mathieu Olivier</v>
      </c>
      <c r="Q203" s="9" t="str">
        <f>IFERROR(VLOOKUP(P203,'Nates Projections'!$A$8:$C$500,3,FALSE),"")</f>
        <v>RW</v>
      </c>
      <c r="R203" s="115">
        <f>IFERROR(VLOOKUP(P203,'Nates Projections'!$A$8:$AA$500,27,FALSE),"")</f>
        <v>6.1386904761904759</v>
      </c>
      <c r="S203" s="9">
        <f t="shared" si="2"/>
        <v>100</v>
      </c>
      <c r="T203" s="115">
        <f t="shared" si="3"/>
        <v>6.1386904761904759</v>
      </c>
      <c r="U203" s="9" t="str">
        <f t="shared" si="4"/>
        <v/>
      </c>
      <c r="V203" s="9" t="str">
        <f t="shared" si="5"/>
        <v/>
      </c>
      <c r="Y203" s="9">
        <v>201</v>
      </c>
      <c r="Z203" s="115">
        <f t="shared" si="6"/>
        <v>4.3861428571428567</v>
      </c>
      <c r="AA203" s="9" t="e">
        <f t="shared" si="7"/>
        <v>#N/A</v>
      </c>
    </row>
    <row r="204" spans="1:27" ht="15" x14ac:dyDescent="0.25">
      <c r="A204" s="39" t="s">
        <v>382</v>
      </c>
      <c r="B204" s="111" t="s">
        <v>21</v>
      </c>
      <c r="C204" s="71" t="s">
        <v>183</v>
      </c>
      <c r="P204" s="9" t="str">
        <f>'Nates Projections'!A210</f>
        <v>Emil Heineman</v>
      </c>
      <c r="Q204" s="9" t="str">
        <f>IFERROR(VLOOKUP(P204,'Nates Projections'!$A$8:$C$500,3,FALSE),"")</f>
        <v>LW/RW</v>
      </c>
      <c r="R204" s="115">
        <f>IFERROR(VLOOKUP(P204,'Nates Projections'!$A$8:$AA$500,27,FALSE),"")</f>
        <v>4.6545119047619048</v>
      </c>
      <c r="S204" s="9">
        <f t="shared" si="2"/>
        <v>183</v>
      </c>
      <c r="T204" s="115">
        <f t="shared" si="3"/>
        <v>4.6545119047619048</v>
      </c>
      <c r="U204" s="9" t="str">
        <f t="shared" si="4"/>
        <v/>
      </c>
      <c r="V204" s="9" t="str">
        <f t="shared" si="5"/>
        <v/>
      </c>
      <c r="Y204" s="9">
        <v>202</v>
      </c>
      <c r="Z204" s="115">
        <f t="shared" si="6"/>
        <v>4.3694047619047618</v>
      </c>
      <c r="AA204" s="9" t="e">
        <f t="shared" si="7"/>
        <v>#N/A</v>
      </c>
    </row>
    <row r="205" spans="1:27" ht="15" x14ac:dyDescent="0.25">
      <c r="A205" s="39" t="s">
        <v>384</v>
      </c>
      <c r="B205" s="111" t="s">
        <v>43</v>
      </c>
      <c r="C205" s="71" t="s">
        <v>181</v>
      </c>
      <c r="P205" s="9" t="str">
        <f>'Nates Projections'!A211</f>
        <v>Kyle Palmieri</v>
      </c>
      <c r="Q205" s="9" t="str">
        <f>IFERROR(VLOOKUP(P205,'Nates Projections'!$A$8:$C$500,3,FALSE),"")</f>
        <v>RW</v>
      </c>
      <c r="R205" s="115">
        <f>IFERROR(VLOOKUP(P205,'Nates Projections'!$A$8:$AA$500,27,FALSE),"")</f>
        <v>4.8321547619047616</v>
      </c>
      <c r="S205" s="9">
        <f t="shared" si="2"/>
        <v>172</v>
      </c>
      <c r="T205" s="115">
        <f t="shared" si="3"/>
        <v>4.8321547619047616</v>
      </c>
      <c r="U205" s="9" t="str">
        <f t="shared" si="4"/>
        <v/>
      </c>
      <c r="V205" s="9" t="str">
        <f t="shared" si="5"/>
        <v/>
      </c>
      <c r="Y205" s="9">
        <v>203</v>
      </c>
      <c r="Z205" s="115">
        <f t="shared" si="6"/>
        <v>4.3637380952380962</v>
      </c>
      <c r="AA205" s="9" t="e">
        <f t="shared" si="7"/>
        <v>#N/A</v>
      </c>
    </row>
    <row r="206" spans="1:27" ht="15" x14ac:dyDescent="0.25">
      <c r="A206" s="39" t="s">
        <v>383</v>
      </c>
      <c r="B206" s="111" t="s">
        <v>45</v>
      </c>
      <c r="C206" s="71" t="s">
        <v>186</v>
      </c>
      <c r="P206" s="9" t="str">
        <f>'Nates Projections'!A212</f>
        <v>Mavrik Bourque</v>
      </c>
      <c r="Q206" s="9" t="str">
        <f>IFERROR(VLOOKUP(P206,'Nates Projections'!$A$8:$C$500,3,FALSE),"")</f>
        <v>C/RW</v>
      </c>
      <c r="R206" s="115">
        <f>IFERROR(VLOOKUP(P206,'Nates Projections'!$A$8:$AA$500,27,FALSE),"")</f>
        <v>4.8239285714285716</v>
      </c>
      <c r="S206" s="9">
        <f t="shared" si="2"/>
        <v>173</v>
      </c>
      <c r="T206" s="115">
        <f t="shared" si="3"/>
        <v>4.8239285714285716</v>
      </c>
      <c r="U206" s="9" t="str">
        <f t="shared" si="4"/>
        <v/>
      </c>
      <c r="V206" s="9" t="str">
        <f t="shared" si="5"/>
        <v/>
      </c>
      <c r="Y206" s="9">
        <v>204</v>
      </c>
      <c r="Z206" s="115">
        <f t="shared" si="6"/>
        <v>4.3575119047619051</v>
      </c>
      <c r="AA206" s="9" t="e">
        <f t="shared" si="7"/>
        <v>#N/A</v>
      </c>
    </row>
    <row r="207" spans="1:27" ht="15" x14ac:dyDescent="0.25">
      <c r="A207" s="39" t="s">
        <v>385</v>
      </c>
      <c r="B207" s="111" t="s">
        <v>56</v>
      </c>
      <c r="C207" s="71" t="s">
        <v>181</v>
      </c>
      <c r="P207" s="9" t="str">
        <f>'Nates Projections'!A213</f>
        <v>Neal Pionk</v>
      </c>
      <c r="Q207" s="9" t="str">
        <f>IFERROR(VLOOKUP(P207,'Nates Projections'!$A$8:$C$500,3,FALSE),"")</f>
        <v>D</v>
      </c>
      <c r="R207" s="115">
        <f>IFERROR(VLOOKUP(P207,'Nates Projections'!$A$8:$AA$500,27,FALSE),"")</f>
        <v>5.0916071428571428</v>
      </c>
      <c r="S207" s="9" t="str">
        <f t="shared" si="2"/>
        <v/>
      </c>
      <c r="T207" s="9" t="str">
        <f t="shared" si="3"/>
        <v/>
      </c>
      <c r="U207" s="9">
        <f t="shared" si="4"/>
        <v>43</v>
      </c>
      <c r="V207" s="115">
        <f t="shared" si="5"/>
        <v>5.0916071428571428</v>
      </c>
      <c r="Y207" s="9">
        <v>205</v>
      </c>
      <c r="Z207" s="115">
        <f t="shared" si="6"/>
        <v>4.336142857142856</v>
      </c>
      <c r="AA207" s="9" t="e">
        <f t="shared" si="7"/>
        <v>#N/A</v>
      </c>
    </row>
    <row r="208" spans="1:27" ht="15" x14ac:dyDescent="0.25">
      <c r="A208" s="39" t="s">
        <v>389</v>
      </c>
      <c r="B208" s="111" t="s">
        <v>70</v>
      </c>
      <c r="C208" s="71" t="s">
        <v>186</v>
      </c>
      <c r="P208" s="9" t="str">
        <f>'Nates Projections'!A214</f>
        <v>Cole Hutson</v>
      </c>
      <c r="Q208" s="9" t="str">
        <f>IFERROR(VLOOKUP(P208,'Nates Projections'!$A$8:$C$500,3,FALSE),"")</f>
        <v>D</v>
      </c>
      <c r="R208" s="115">
        <f>IFERROR(VLOOKUP(P208,'Nates Projections'!$A$8:$AA$500,27,FALSE),"")</f>
        <v>5.0992499999999996</v>
      </c>
      <c r="S208" s="9" t="str">
        <f t="shared" si="2"/>
        <v/>
      </c>
      <c r="T208" s="9" t="str">
        <f t="shared" si="3"/>
        <v/>
      </c>
      <c r="U208" s="9">
        <f t="shared" si="4"/>
        <v>42</v>
      </c>
      <c r="V208" s="115">
        <f t="shared" si="5"/>
        <v>5.0992499999999996</v>
      </c>
      <c r="Y208" s="9">
        <v>206</v>
      </c>
      <c r="Z208" s="115">
        <f t="shared" si="6"/>
        <v>4.3247261904761913</v>
      </c>
      <c r="AA208" s="9" t="e">
        <f t="shared" si="7"/>
        <v>#N/A</v>
      </c>
    </row>
    <row r="209" spans="1:27" ht="15" x14ac:dyDescent="0.25">
      <c r="A209" s="39" t="s">
        <v>390</v>
      </c>
      <c r="B209" s="111" t="s">
        <v>32</v>
      </c>
      <c r="C209" s="71" t="s">
        <v>191</v>
      </c>
      <c r="P209" s="9" t="str">
        <f>'Nates Projections'!A215</f>
        <v>K'Andre Miller</v>
      </c>
      <c r="Q209" s="9" t="str">
        <f>IFERROR(VLOOKUP(P209,'Nates Projections'!$A$8:$C$500,3,FALSE),"")</f>
        <v>D</v>
      </c>
      <c r="R209" s="115">
        <f>IFERROR(VLOOKUP(P209,'Nates Projections'!$A$8:$AA$500,27,FALSE),"")</f>
        <v>5.112511904761905</v>
      </c>
      <c r="S209" s="9" t="str">
        <f t="shared" si="2"/>
        <v/>
      </c>
      <c r="T209" s="9" t="str">
        <f t="shared" si="3"/>
        <v/>
      </c>
      <c r="U209" s="9">
        <f t="shared" si="4"/>
        <v>41</v>
      </c>
      <c r="V209" s="115">
        <f t="shared" si="5"/>
        <v>5.112511904761905</v>
      </c>
      <c r="Y209" s="9">
        <v>207</v>
      </c>
      <c r="Z209" s="115">
        <f t="shared" si="6"/>
        <v>4.3138571428571435</v>
      </c>
      <c r="AA209" s="9" t="e">
        <f t="shared" si="7"/>
        <v>#N/A</v>
      </c>
    </row>
    <row r="210" spans="1:27" ht="15" x14ac:dyDescent="0.25">
      <c r="A210" s="39" t="s">
        <v>386</v>
      </c>
      <c r="B210" s="111" t="s">
        <v>81</v>
      </c>
      <c r="C210" s="71" t="s">
        <v>181</v>
      </c>
      <c r="P210" s="9" t="str">
        <f>'Nates Projections'!A216</f>
        <v>Sean Walker</v>
      </c>
      <c r="Q210" s="9" t="str">
        <f>IFERROR(VLOOKUP(P210,'Nates Projections'!$A$8:$C$500,3,FALSE),"")</f>
        <v>D</v>
      </c>
      <c r="R210" s="115">
        <f>IFERROR(VLOOKUP(P210,'Nates Projections'!$A$8:$AA$500,27,FALSE),"")</f>
        <v>5.0559761904761906</v>
      </c>
      <c r="S210" s="9" t="str">
        <f t="shared" si="2"/>
        <v/>
      </c>
      <c r="T210" s="9" t="str">
        <f t="shared" si="3"/>
        <v/>
      </c>
      <c r="U210" s="9">
        <f t="shared" si="4"/>
        <v>44</v>
      </c>
      <c r="V210" s="115">
        <f t="shared" si="5"/>
        <v>5.0559761904761906</v>
      </c>
      <c r="Y210" s="9">
        <v>208</v>
      </c>
      <c r="Z210" s="115">
        <f t="shared" si="6"/>
        <v>4.2908095238095232</v>
      </c>
      <c r="AA210" s="9" t="e">
        <f t="shared" si="7"/>
        <v>#N/A</v>
      </c>
    </row>
    <row r="211" spans="1:27" ht="15" x14ac:dyDescent="0.25">
      <c r="A211" s="39" t="s">
        <v>388</v>
      </c>
      <c r="B211" s="111" t="s">
        <v>51</v>
      </c>
      <c r="C211" s="71" t="s">
        <v>181</v>
      </c>
      <c r="P211" s="9" t="str">
        <f>'Nates Projections'!A217</f>
        <v>Logan Stankoven</v>
      </c>
      <c r="Q211" s="9" t="str">
        <f>IFERROR(VLOOKUP(P211,'Nates Projections'!$A$8:$C$500,3,FALSE),"")</f>
        <v>C/RW</v>
      </c>
      <c r="R211" s="115">
        <f>IFERROR(VLOOKUP(P211,'Nates Projections'!$A$8:$AA$500,27,FALSE),"")</f>
        <v>4.8027023809523817</v>
      </c>
      <c r="S211" s="9">
        <f t="shared" si="2"/>
        <v>175</v>
      </c>
      <c r="T211" s="115">
        <f t="shared" si="3"/>
        <v>4.8027023809523817</v>
      </c>
      <c r="U211" s="9" t="str">
        <f t="shared" si="4"/>
        <v/>
      </c>
      <c r="V211" s="9" t="str">
        <f t="shared" si="5"/>
        <v/>
      </c>
      <c r="Y211" s="9">
        <v>209</v>
      </c>
      <c r="Z211" s="115">
        <f t="shared" si="6"/>
        <v>4.2859999999999996</v>
      </c>
      <c r="AA211" s="9" t="e">
        <f t="shared" si="7"/>
        <v>#N/A</v>
      </c>
    </row>
    <row r="212" spans="1:27" ht="15" x14ac:dyDescent="0.25">
      <c r="A212" s="39" t="s">
        <v>387</v>
      </c>
      <c r="B212" s="111" t="s">
        <v>39</v>
      </c>
      <c r="C212" s="71" t="s">
        <v>181</v>
      </c>
      <c r="P212" s="9" t="str">
        <f>'Nates Projections'!A218</f>
        <v>Vasily Podkolzin</v>
      </c>
      <c r="Q212" s="9" t="str">
        <f>IFERROR(VLOOKUP(P212,'Nates Projections'!$A$8:$C$500,3,FALSE),"")</f>
        <v>LW/RW</v>
      </c>
      <c r="R212" s="115">
        <f>IFERROR(VLOOKUP(P212,'Nates Projections'!$A$8:$AA$500,27,FALSE),"")</f>
        <v>5.1044999999999998</v>
      </c>
      <c r="S212" s="9">
        <f t="shared" si="2"/>
        <v>164</v>
      </c>
      <c r="T212" s="115">
        <f t="shared" si="3"/>
        <v>5.1044999999999998</v>
      </c>
      <c r="U212" s="9" t="str">
        <f t="shared" si="4"/>
        <v/>
      </c>
      <c r="V212" s="9" t="str">
        <f t="shared" si="5"/>
        <v/>
      </c>
      <c r="Y212" s="9">
        <v>210</v>
      </c>
      <c r="Z212" s="115">
        <f t="shared" si="6"/>
        <v>4.2704047619047616</v>
      </c>
      <c r="AA212" s="9" t="e">
        <f t="shared" si="7"/>
        <v>#N/A</v>
      </c>
    </row>
    <row r="213" spans="1:27" ht="15" x14ac:dyDescent="0.25">
      <c r="A213" s="39" t="s">
        <v>391</v>
      </c>
      <c r="B213" s="111" t="s">
        <v>43</v>
      </c>
      <c r="C213" s="71" t="s">
        <v>153</v>
      </c>
      <c r="P213" s="9" t="str">
        <f>'Nates Projections'!A219</f>
        <v>Rasmus Andersson</v>
      </c>
      <c r="Q213" s="9" t="str">
        <f>IFERROR(VLOOKUP(P213,'Nates Projections'!$A$8:$C$500,3,FALSE),"")</f>
        <v>D</v>
      </c>
      <c r="R213" s="115">
        <f>IFERROR(VLOOKUP(P213,'Nates Projections'!$A$8:$AA$500,27,FALSE),"")</f>
        <v>5.0530357142857145</v>
      </c>
      <c r="S213" s="9" t="str">
        <f t="shared" si="2"/>
        <v/>
      </c>
      <c r="T213" s="9" t="str">
        <f t="shared" si="3"/>
        <v/>
      </c>
      <c r="U213" s="9">
        <f t="shared" si="4"/>
        <v>45</v>
      </c>
      <c r="V213" s="115">
        <f t="shared" si="5"/>
        <v>5.0530357142857145</v>
      </c>
      <c r="Y213" s="9">
        <v>211</v>
      </c>
      <c r="Z213" s="115">
        <f t="shared" si="6"/>
        <v>4.2636190476190476</v>
      </c>
      <c r="AA213" s="9" t="e">
        <f t="shared" si="7"/>
        <v>#N/A</v>
      </c>
    </row>
    <row r="214" spans="1:27" ht="15" x14ac:dyDescent="0.25">
      <c r="A214" s="39" t="s">
        <v>397</v>
      </c>
      <c r="B214" s="111" t="s">
        <v>19</v>
      </c>
      <c r="C214" s="71" t="s">
        <v>181</v>
      </c>
      <c r="P214" s="9" t="str">
        <f>'Nates Projections'!A220</f>
        <v>Pavel Zacha</v>
      </c>
      <c r="Q214" s="9" t="str">
        <f>IFERROR(VLOOKUP(P214,'Nates Projections'!$A$8:$C$500,3,FALSE),"")</f>
        <v>C/LW</v>
      </c>
      <c r="R214" s="115">
        <f>IFERROR(VLOOKUP(P214,'Nates Projections'!$A$8:$AA$500,27,FALSE),"")</f>
        <v>4.8500595238095237</v>
      </c>
      <c r="S214" s="9">
        <f t="shared" si="2"/>
        <v>170</v>
      </c>
      <c r="T214" s="115">
        <f t="shared" si="3"/>
        <v>4.8500595238095237</v>
      </c>
      <c r="U214" s="9" t="str">
        <f t="shared" si="4"/>
        <v/>
      </c>
      <c r="V214" s="9" t="str">
        <f t="shared" si="5"/>
        <v/>
      </c>
      <c r="Y214" s="9">
        <v>212</v>
      </c>
      <c r="Z214" s="115">
        <f t="shared" si="6"/>
        <v>4.2445595238095235</v>
      </c>
      <c r="AA214" s="9" t="e">
        <f t="shared" si="7"/>
        <v>#N/A</v>
      </c>
    </row>
    <row r="215" spans="1:27" ht="15" x14ac:dyDescent="0.25">
      <c r="A215" s="39" t="s">
        <v>394</v>
      </c>
      <c r="B215" s="111" t="s">
        <v>43</v>
      </c>
      <c r="C215" s="71" t="s">
        <v>181</v>
      </c>
      <c r="P215" s="9" t="str">
        <f>'Nates Projections'!A221</f>
        <v>Sam Malinski</v>
      </c>
      <c r="Q215" s="9" t="str">
        <f>IFERROR(VLOOKUP(P215,'Nates Projections'!$A$8:$C$500,3,FALSE),"")</f>
        <v>D</v>
      </c>
      <c r="R215" s="115">
        <f>IFERROR(VLOOKUP(P215,'Nates Projections'!$A$8:$AA$500,27,FALSE),"")</f>
        <v>4.6697499999999996</v>
      </c>
      <c r="S215" s="9" t="str">
        <f t="shared" si="2"/>
        <v/>
      </c>
      <c r="T215" s="9" t="str">
        <f t="shared" si="3"/>
        <v/>
      </c>
      <c r="U215" s="9">
        <f t="shared" si="4"/>
        <v>52</v>
      </c>
      <c r="V215" s="115">
        <f t="shared" si="5"/>
        <v>4.6697499999999996</v>
      </c>
      <c r="Y215" s="9">
        <v>213</v>
      </c>
      <c r="Z215" s="115">
        <f t="shared" si="6"/>
        <v>4.2445476190476183</v>
      </c>
      <c r="AA215" s="9" t="e">
        <f t="shared" si="7"/>
        <v>#N/A</v>
      </c>
    </row>
    <row r="216" spans="1:27" ht="15" x14ac:dyDescent="0.25">
      <c r="A216" s="39" t="s">
        <v>395</v>
      </c>
      <c r="B216" s="111" t="s">
        <v>68</v>
      </c>
      <c r="C216" s="71" t="s">
        <v>181</v>
      </c>
      <c r="P216" s="9" t="str">
        <f>'Nates Projections'!A222</f>
        <v>Tyler Seguin</v>
      </c>
      <c r="Q216" s="9" t="str">
        <f>IFERROR(VLOOKUP(P216,'Nates Projections'!$A$8:$C$500,3,FALSE),"")</f>
        <v>C/RW</v>
      </c>
      <c r="R216" s="115">
        <f>IFERROR(VLOOKUP(P216,'Nates Projections'!$A$8:$AA$500,27,FALSE),"")</f>
        <v>4.6837380952380956</v>
      </c>
      <c r="S216" s="9">
        <f t="shared" si="2"/>
        <v>180</v>
      </c>
      <c r="T216" s="115">
        <f t="shared" si="3"/>
        <v>4.6837380952380956</v>
      </c>
      <c r="U216" s="9" t="str">
        <f t="shared" si="4"/>
        <v/>
      </c>
      <c r="V216" s="9" t="str">
        <f t="shared" si="5"/>
        <v/>
      </c>
      <c r="Y216" s="9">
        <v>214</v>
      </c>
      <c r="Z216" s="115">
        <f t="shared" si="6"/>
        <v>4.2332380952380957</v>
      </c>
      <c r="AA216" s="9" t="e">
        <f t="shared" si="7"/>
        <v>#N/A</v>
      </c>
    </row>
    <row r="217" spans="1:27" ht="15" x14ac:dyDescent="0.25">
      <c r="A217" s="39" t="s">
        <v>393</v>
      </c>
      <c r="B217" s="111" t="s">
        <v>66</v>
      </c>
      <c r="C217" s="71" t="s">
        <v>181</v>
      </c>
      <c r="P217" s="9" t="str">
        <f>'Nates Projections'!A223</f>
        <v>Mattias Ekholm</v>
      </c>
      <c r="Q217" s="9" t="str">
        <f>IFERROR(VLOOKUP(P217,'Nates Projections'!$A$8:$C$500,3,FALSE),"")</f>
        <v>D</v>
      </c>
      <c r="R217" s="115">
        <f>IFERROR(VLOOKUP(P217,'Nates Projections'!$A$8:$AA$500,27,FALSE),"")</f>
        <v>4.8078571428571433</v>
      </c>
      <c r="S217" s="9" t="str">
        <f t="shared" si="2"/>
        <v/>
      </c>
      <c r="T217" s="9" t="str">
        <f t="shared" si="3"/>
        <v/>
      </c>
      <c r="U217" s="9">
        <f t="shared" si="4"/>
        <v>49</v>
      </c>
      <c r="V217" s="115">
        <f t="shared" si="5"/>
        <v>4.8078571428571433</v>
      </c>
      <c r="Y217" s="9">
        <v>215</v>
      </c>
      <c r="Z217" s="115">
        <f t="shared" si="6"/>
        <v>4.2332380952380948</v>
      </c>
      <c r="AA217" s="9" t="e">
        <f t="shared" si="7"/>
        <v>#N/A</v>
      </c>
    </row>
    <row r="218" spans="1:27" ht="15" x14ac:dyDescent="0.25">
      <c r="A218" s="39" t="s">
        <v>396</v>
      </c>
      <c r="B218" s="111" t="s">
        <v>77</v>
      </c>
      <c r="C218" s="71" t="s">
        <v>153</v>
      </c>
      <c r="P218" s="9" t="str">
        <f>'Nates Projections'!A224</f>
        <v>Chandler Stephenson</v>
      </c>
      <c r="Q218" s="9" t="str">
        <f>IFERROR(VLOOKUP(P218,'Nates Projections'!$A$8:$C$500,3,FALSE),"")</f>
        <v>C</v>
      </c>
      <c r="R218" s="115">
        <f>IFERROR(VLOOKUP(P218,'Nates Projections'!$A$8:$AA$500,27,FALSE),"")</f>
        <v>4.7691309523809524</v>
      </c>
      <c r="S218" s="9">
        <f t="shared" si="2"/>
        <v>178</v>
      </c>
      <c r="T218" s="115">
        <f t="shared" si="3"/>
        <v>4.7691309523809524</v>
      </c>
      <c r="U218" s="9" t="str">
        <f t="shared" si="4"/>
        <v/>
      </c>
      <c r="V218" s="9" t="str">
        <f t="shared" si="5"/>
        <v/>
      </c>
      <c r="Y218" s="9">
        <v>216</v>
      </c>
      <c r="Z218" s="115">
        <f t="shared" si="6"/>
        <v>4.2259761904761906</v>
      </c>
      <c r="AA218" s="9" t="e">
        <f t="shared" si="7"/>
        <v>#N/A</v>
      </c>
    </row>
    <row r="219" spans="1:27" ht="15" x14ac:dyDescent="0.25">
      <c r="A219" s="39" t="s">
        <v>392</v>
      </c>
      <c r="B219" s="111" t="s">
        <v>16</v>
      </c>
      <c r="C219" s="71" t="s">
        <v>181</v>
      </c>
      <c r="P219" s="9" t="str">
        <f>'Nates Projections'!A225</f>
        <v>Mattias Samuelsson</v>
      </c>
      <c r="Q219" s="9" t="str">
        <f>IFERROR(VLOOKUP(P219,'Nates Projections'!$A$8:$C$500,3,FALSE),"")</f>
        <v>D</v>
      </c>
      <c r="R219" s="115">
        <f>IFERROR(VLOOKUP(P219,'Nates Projections'!$A$8:$AA$500,27,FALSE),"")</f>
        <v>4.6343809523809529</v>
      </c>
      <c r="S219" s="9" t="str">
        <f t="shared" si="2"/>
        <v/>
      </c>
      <c r="T219" s="9" t="str">
        <f t="shared" si="3"/>
        <v/>
      </c>
      <c r="U219" s="9">
        <f t="shared" si="4"/>
        <v>55</v>
      </c>
      <c r="V219" s="115">
        <f t="shared" si="5"/>
        <v>4.6343809523809529</v>
      </c>
      <c r="Y219" s="9">
        <v>217</v>
      </c>
      <c r="Z219" s="115">
        <f t="shared" si="6"/>
        <v>4.2229523809523801</v>
      </c>
      <c r="AA219" s="9" t="e">
        <f t="shared" si="7"/>
        <v>#N/A</v>
      </c>
    </row>
    <row r="220" spans="1:27" ht="15" x14ac:dyDescent="0.25">
      <c r="A220" s="39" t="s">
        <v>401</v>
      </c>
      <c r="B220" s="111" t="s">
        <v>47</v>
      </c>
      <c r="C220" s="71" t="s">
        <v>191</v>
      </c>
      <c r="P220" s="9" t="str">
        <f>'Nates Projections'!A226</f>
        <v>William Karlsson</v>
      </c>
      <c r="Q220" s="9" t="str">
        <f>IFERROR(VLOOKUP(P220,'Nates Projections'!$A$8:$C$500,3,FALSE),"")</f>
        <v>C</v>
      </c>
      <c r="R220" s="115">
        <f>IFERROR(VLOOKUP(P220,'Nates Projections'!$A$8:$AA$500,27,FALSE),"")</f>
        <v>4.6233690476190477</v>
      </c>
      <c r="S220" s="9">
        <f t="shared" si="2"/>
        <v>184</v>
      </c>
      <c r="T220" s="115">
        <f t="shared" si="3"/>
        <v>4.6233690476190477</v>
      </c>
      <c r="U220" s="9" t="str">
        <f t="shared" si="4"/>
        <v/>
      </c>
      <c r="V220" s="9" t="str">
        <f t="shared" si="5"/>
        <v/>
      </c>
      <c r="Y220" s="9">
        <v>218</v>
      </c>
      <c r="Z220" s="115">
        <f t="shared" si="6"/>
        <v>4.2210476190476189</v>
      </c>
      <c r="AA220" s="9" t="e">
        <f t="shared" si="7"/>
        <v>#N/A</v>
      </c>
    </row>
    <row r="221" spans="1:27" ht="15" x14ac:dyDescent="0.25">
      <c r="A221" s="39" t="s">
        <v>400</v>
      </c>
      <c r="B221" s="111" t="s">
        <v>70</v>
      </c>
      <c r="C221" s="71" t="s">
        <v>181</v>
      </c>
      <c r="P221" s="9" t="str">
        <f>'Nates Projections'!A227</f>
        <v>Jonathan Marchessault</v>
      </c>
      <c r="Q221" s="9" t="str">
        <f>IFERROR(VLOOKUP(P221,'Nates Projections'!$A$8:$C$500,3,FALSE),"")</f>
        <v>LW/RW</v>
      </c>
      <c r="R221" s="115">
        <f>IFERROR(VLOOKUP(P221,'Nates Projections'!$A$8:$AA$500,27,FALSE),"")</f>
        <v>4.8395119047619044</v>
      </c>
      <c r="S221" s="9">
        <f t="shared" si="2"/>
        <v>171</v>
      </c>
      <c r="T221" s="115">
        <f t="shared" si="3"/>
        <v>4.8395119047619044</v>
      </c>
      <c r="U221" s="9" t="str">
        <f t="shared" si="4"/>
        <v/>
      </c>
      <c r="V221" s="9" t="str">
        <f t="shared" si="5"/>
        <v/>
      </c>
      <c r="Y221" s="9">
        <v>219</v>
      </c>
      <c r="Z221" s="115">
        <f t="shared" si="6"/>
        <v>4.2143333333333333</v>
      </c>
      <c r="AA221" s="9" t="e">
        <f t="shared" si="7"/>
        <v>#N/A</v>
      </c>
    </row>
    <row r="222" spans="1:27" ht="15" x14ac:dyDescent="0.25">
      <c r="A222" s="39" t="s">
        <v>403</v>
      </c>
      <c r="B222" s="111" t="s">
        <v>66</v>
      </c>
      <c r="C222" s="71" t="s">
        <v>191</v>
      </c>
      <c r="P222" s="9" t="str">
        <f>'Nates Projections'!A228</f>
        <v>Mike Matheson</v>
      </c>
      <c r="Q222" s="9" t="str">
        <f>IFERROR(VLOOKUP(P222,'Nates Projections'!$A$8:$C$500,3,FALSE),"")</f>
        <v>D</v>
      </c>
      <c r="R222" s="115">
        <f>IFERROR(VLOOKUP(P222,'Nates Projections'!$A$8:$AA$500,27,FALSE),"")</f>
        <v>4.7500119047619034</v>
      </c>
      <c r="S222" s="9" t="str">
        <f t="shared" si="2"/>
        <v/>
      </c>
      <c r="T222" s="9" t="str">
        <f t="shared" si="3"/>
        <v/>
      </c>
      <c r="U222" s="9">
        <f t="shared" si="4"/>
        <v>51</v>
      </c>
      <c r="V222" s="115">
        <f t="shared" si="5"/>
        <v>4.7500119047619034</v>
      </c>
      <c r="Y222" s="9">
        <v>220</v>
      </c>
      <c r="Z222" s="115">
        <f t="shared" si="6"/>
        <v>4.2075952380952382</v>
      </c>
      <c r="AA222" s="9" t="e">
        <f t="shared" si="7"/>
        <v>#N/A</v>
      </c>
    </row>
    <row r="223" spans="1:27" ht="15" x14ac:dyDescent="0.25">
      <c r="A223" s="39" t="s">
        <v>405</v>
      </c>
      <c r="B223" s="111" t="s">
        <v>28</v>
      </c>
      <c r="C223" s="71" t="s">
        <v>181</v>
      </c>
      <c r="P223" s="9" t="str">
        <f>'Nates Projections'!A229</f>
        <v>Christian Dvorak</v>
      </c>
      <c r="Q223" s="9" t="str">
        <f>IFERROR(VLOOKUP(P223,'Nates Projections'!$A$8:$C$500,3,FALSE),"")</f>
        <v>C</v>
      </c>
      <c r="R223" s="115">
        <f>IFERROR(VLOOKUP(P223,'Nates Projections'!$A$8:$AA$500,27,FALSE),"")</f>
        <v>4.6881547619047614</v>
      </c>
      <c r="S223" s="9">
        <f t="shared" si="2"/>
        <v>179</v>
      </c>
      <c r="T223" s="115">
        <f t="shared" si="3"/>
        <v>4.6881547619047614</v>
      </c>
      <c r="U223" s="9" t="str">
        <f t="shared" si="4"/>
        <v/>
      </c>
      <c r="V223" s="9" t="str">
        <f t="shared" si="5"/>
        <v/>
      </c>
      <c r="Y223" s="9">
        <v>221</v>
      </c>
      <c r="Z223" s="115">
        <f t="shared" si="6"/>
        <v>4.2052142857142849</v>
      </c>
      <c r="AA223" s="9" t="e">
        <f t="shared" si="7"/>
        <v>#N/A</v>
      </c>
    </row>
    <row r="224" spans="1:27" ht="15" x14ac:dyDescent="0.25">
      <c r="A224" s="39" t="s">
        <v>402</v>
      </c>
      <c r="B224" s="111" t="s">
        <v>51</v>
      </c>
      <c r="C224" s="71" t="s">
        <v>181</v>
      </c>
      <c r="P224" s="9" t="str">
        <f>'Nates Projections'!A230</f>
        <v>Connor McMichael</v>
      </c>
      <c r="Q224" s="9" t="str">
        <f>IFERROR(VLOOKUP(P224,'Nates Projections'!$A$8:$C$500,3,FALSE),"")</f>
        <v>C/LW</v>
      </c>
      <c r="R224" s="115">
        <f>IFERROR(VLOOKUP(P224,'Nates Projections'!$A$8:$AA$500,27,FALSE),"")</f>
        <v>4.8221309523809524</v>
      </c>
      <c r="S224" s="9">
        <f t="shared" si="2"/>
        <v>174</v>
      </c>
      <c r="T224" s="115">
        <f t="shared" si="3"/>
        <v>4.8221309523809524</v>
      </c>
      <c r="U224" s="9" t="str">
        <f t="shared" si="4"/>
        <v/>
      </c>
      <c r="V224" s="9" t="str">
        <f t="shared" si="5"/>
        <v/>
      </c>
      <c r="Y224" s="9">
        <v>222</v>
      </c>
      <c r="Z224" s="115">
        <f t="shared" si="6"/>
        <v>4.1859642857142862</v>
      </c>
      <c r="AA224" s="9" t="e">
        <f t="shared" si="7"/>
        <v>#N/A</v>
      </c>
    </row>
    <row r="225" spans="1:27" ht="15" x14ac:dyDescent="0.25">
      <c r="A225" s="39" t="s">
        <v>399</v>
      </c>
      <c r="B225" s="111" t="s">
        <v>53</v>
      </c>
      <c r="C225" s="71" t="s">
        <v>179</v>
      </c>
      <c r="P225" s="9" t="str">
        <f>'Nates Projections'!A231</f>
        <v>Justin Faulk</v>
      </c>
      <c r="Q225" s="9" t="str">
        <f>IFERROR(VLOOKUP(P225,'Nates Projections'!$A$8:$C$500,3,FALSE),"")</f>
        <v>D</v>
      </c>
      <c r="R225" s="115">
        <f>IFERROR(VLOOKUP(P225,'Nates Projections'!$A$8:$AA$500,27,FALSE),"")</f>
        <v>4.5955476190476192</v>
      </c>
      <c r="S225" s="9" t="str">
        <f t="shared" si="2"/>
        <v/>
      </c>
      <c r="T225" s="9" t="str">
        <f t="shared" si="3"/>
        <v/>
      </c>
      <c r="U225" s="9">
        <f t="shared" si="4"/>
        <v>57</v>
      </c>
      <c r="V225" s="115">
        <f t="shared" si="5"/>
        <v>4.5955476190476192</v>
      </c>
      <c r="Y225" s="9">
        <v>223</v>
      </c>
      <c r="Z225" s="115">
        <f t="shared" si="6"/>
        <v>4.1719285714285705</v>
      </c>
      <c r="AA225" s="9" t="e">
        <f t="shared" si="7"/>
        <v>#N/A</v>
      </c>
    </row>
    <row r="226" spans="1:27" ht="15" x14ac:dyDescent="0.25">
      <c r="A226" s="39" t="s">
        <v>411</v>
      </c>
      <c r="B226" s="111" t="s">
        <v>56</v>
      </c>
      <c r="C226" s="71" t="s">
        <v>186</v>
      </c>
      <c r="P226" s="9" t="str">
        <f>'Nates Projections'!A232</f>
        <v>Travis Sanheim</v>
      </c>
      <c r="Q226" s="9" t="str">
        <f>IFERROR(VLOOKUP(P226,'Nates Projections'!$A$8:$C$500,3,FALSE),"")</f>
        <v>D</v>
      </c>
      <c r="R226" s="115">
        <f>IFERROR(VLOOKUP(P226,'Nates Projections'!$A$8:$AA$500,27,FALSE),"")</f>
        <v>4.5688452380952382</v>
      </c>
      <c r="S226" s="9" t="str">
        <f t="shared" si="2"/>
        <v/>
      </c>
      <c r="T226" s="9" t="str">
        <f t="shared" si="3"/>
        <v/>
      </c>
      <c r="U226" s="9">
        <f t="shared" si="4"/>
        <v>59</v>
      </c>
      <c r="V226" s="115">
        <f t="shared" si="5"/>
        <v>4.5688452380952382</v>
      </c>
      <c r="Y226" s="9">
        <v>224</v>
      </c>
      <c r="Z226" s="115">
        <f t="shared" si="6"/>
        <v>4.1614761904761908</v>
      </c>
      <c r="AA226" s="9" t="e">
        <f t="shared" si="7"/>
        <v>#N/A</v>
      </c>
    </row>
    <row r="227" spans="1:27" ht="15" x14ac:dyDescent="0.25">
      <c r="A227" s="39" t="s">
        <v>398</v>
      </c>
      <c r="B227" s="111" t="s">
        <v>79</v>
      </c>
      <c r="C227" s="71" t="s">
        <v>153</v>
      </c>
      <c r="P227" s="9" t="str">
        <f>'Nates Projections'!A233</f>
        <v>Collin Graf</v>
      </c>
      <c r="Q227" s="9" t="str">
        <f>IFERROR(VLOOKUP(P227,'Nates Projections'!$A$8:$C$500,3,FALSE),"")</f>
        <v>LW/RW</v>
      </c>
      <c r="R227" s="115">
        <f>IFERROR(VLOOKUP(P227,'Nates Projections'!$A$8:$AA$500,27,FALSE),"")</f>
        <v>4.5069523809523808</v>
      </c>
      <c r="S227" s="9">
        <f t="shared" si="2"/>
        <v>192</v>
      </c>
      <c r="T227" s="115">
        <f t="shared" si="3"/>
        <v>4.5069523809523808</v>
      </c>
      <c r="U227" s="9" t="str">
        <f t="shared" si="4"/>
        <v/>
      </c>
      <c r="V227" s="9" t="str">
        <f t="shared" si="5"/>
        <v/>
      </c>
      <c r="Y227" s="9">
        <v>225</v>
      </c>
      <c r="Z227" s="115">
        <f t="shared" si="6"/>
        <v>4.1598928571428573</v>
      </c>
      <c r="AA227" s="9" t="e">
        <f t="shared" si="7"/>
        <v>#N/A</v>
      </c>
    </row>
    <row r="228" spans="1:27" ht="15" x14ac:dyDescent="0.25">
      <c r="A228" s="39" t="s">
        <v>408</v>
      </c>
      <c r="B228" s="111" t="s">
        <v>47</v>
      </c>
      <c r="C228" s="71" t="s">
        <v>181</v>
      </c>
      <c r="P228" s="9" t="str">
        <f>'Nates Projections'!A234</f>
        <v>Pierre-Luc Dubois</v>
      </c>
      <c r="Q228" s="9" t="str">
        <f>IFERROR(VLOOKUP(P228,'Nates Projections'!$A$8:$C$500,3,FALSE),"")</f>
        <v>C/LW</v>
      </c>
      <c r="R228" s="115">
        <f>IFERROR(VLOOKUP(P228,'Nates Projections'!$A$8:$AA$500,27,FALSE),"")</f>
        <v>5.1285238095238084</v>
      </c>
      <c r="S228" s="9">
        <f t="shared" si="2"/>
        <v>162</v>
      </c>
      <c r="T228" s="115">
        <f t="shared" si="3"/>
        <v>5.1285238095238084</v>
      </c>
      <c r="U228" s="9" t="str">
        <f t="shared" si="4"/>
        <v/>
      </c>
      <c r="V228" s="9" t="str">
        <f t="shared" si="5"/>
        <v/>
      </c>
      <c r="Y228" s="9">
        <v>226</v>
      </c>
      <c r="Z228" s="115">
        <f t="shared" si="6"/>
        <v>4.0821904761904761</v>
      </c>
      <c r="AA228" s="9" t="e">
        <f t="shared" si="7"/>
        <v>#N/A</v>
      </c>
    </row>
    <row r="229" spans="1:27" ht="15" x14ac:dyDescent="0.25">
      <c r="A229" s="39" t="s">
        <v>407</v>
      </c>
      <c r="B229" s="111" t="s">
        <v>72</v>
      </c>
      <c r="C229" s="71" t="s">
        <v>191</v>
      </c>
      <c r="P229" s="9" t="str">
        <f>'Nates Projections'!A235</f>
        <v>Ross Colton</v>
      </c>
      <c r="Q229" s="9" t="str">
        <f>IFERROR(VLOOKUP(P229,'Nates Projections'!$A$8:$C$500,3,FALSE),"")</f>
        <v>C/LW</v>
      </c>
      <c r="R229" s="115">
        <f>IFERROR(VLOOKUP(P229,'Nates Projections'!$A$8:$AA$500,27,FALSE),"")</f>
        <v>4.4117261904761911</v>
      </c>
      <c r="S229" s="9">
        <f t="shared" si="2"/>
        <v>197</v>
      </c>
      <c r="T229" s="115">
        <f t="shared" si="3"/>
        <v>4.4117261904761911</v>
      </c>
      <c r="U229" s="9" t="str">
        <f t="shared" si="4"/>
        <v/>
      </c>
      <c r="V229" s="9" t="str">
        <f t="shared" si="5"/>
        <v/>
      </c>
      <c r="Y229" s="9">
        <v>227</v>
      </c>
      <c r="Z229" s="115">
        <f t="shared" si="6"/>
        <v>4.0639285714285709</v>
      </c>
      <c r="AA229" s="9" t="e">
        <f t="shared" si="7"/>
        <v>#N/A</v>
      </c>
    </row>
    <row r="230" spans="1:27" ht="15" x14ac:dyDescent="0.25">
      <c r="A230" s="39" t="s">
        <v>406</v>
      </c>
      <c r="B230" s="111" t="s">
        <v>68</v>
      </c>
      <c r="C230" s="71" t="s">
        <v>181</v>
      </c>
      <c r="P230" s="9" t="str">
        <f>'Nates Projections'!A236</f>
        <v>James Hagens</v>
      </c>
      <c r="Q230" s="9" t="str">
        <f>IFERROR(VLOOKUP(P230,'Nates Projections'!$A$8:$C$500,3,FALSE),"")</f>
        <v>C</v>
      </c>
      <c r="R230" s="115">
        <f>IFERROR(VLOOKUP(P230,'Nates Projections'!$A$8:$AA$500,27,FALSE),"")</f>
        <v>4.6007499999999997</v>
      </c>
      <c r="S230" s="9">
        <f t="shared" si="2"/>
        <v>185</v>
      </c>
      <c r="T230" s="115">
        <f t="shared" si="3"/>
        <v>4.6007499999999997</v>
      </c>
      <c r="U230" s="9" t="str">
        <f t="shared" si="4"/>
        <v/>
      </c>
      <c r="V230" s="9" t="str">
        <f t="shared" si="5"/>
        <v/>
      </c>
      <c r="Y230" s="9">
        <v>228</v>
      </c>
      <c r="Z230" s="115">
        <f t="shared" si="6"/>
        <v>4.0537380952380957</v>
      </c>
      <c r="AA230" s="9" t="e">
        <f t="shared" si="7"/>
        <v>#N/A</v>
      </c>
    </row>
    <row r="231" spans="1:27" ht="15" x14ac:dyDescent="0.25">
      <c r="A231" s="39" t="s">
        <v>410</v>
      </c>
      <c r="B231" s="111" t="s">
        <v>53</v>
      </c>
      <c r="C231" s="71" t="s">
        <v>186</v>
      </c>
      <c r="P231" s="9" t="str">
        <f>'Nates Projections'!A237</f>
        <v>Noah Cates</v>
      </c>
      <c r="Q231" s="9" t="str">
        <f>IFERROR(VLOOKUP(P231,'Nates Projections'!$A$8:$C$500,3,FALSE),"")</f>
        <v>C</v>
      </c>
      <c r="R231" s="115">
        <f>IFERROR(VLOOKUP(P231,'Nates Projections'!$A$8:$AA$500,27,FALSE),"")</f>
        <v>4.6679523809523804</v>
      </c>
      <c r="S231" s="9">
        <f t="shared" si="2"/>
        <v>181</v>
      </c>
      <c r="T231" s="115">
        <f t="shared" si="3"/>
        <v>4.6679523809523804</v>
      </c>
      <c r="U231" s="9" t="str">
        <f t="shared" si="4"/>
        <v/>
      </c>
      <c r="V231" s="9" t="str">
        <f t="shared" si="5"/>
        <v/>
      </c>
      <c r="Y231" s="9">
        <v>229</v>
      </c>
      <c r="Z231" s="115">
        <f t="shared" si="6"/>
        <v>4.0437142857142847</v>
      </c>
      <c r="AA231" s="9" t="e">
        <f t="shared" si="7"/>
        <v>#N/A</v>
      </c>
    </row>
    <row r="232" spans="1:27" ht="15" x14ac:dyDescent="0.25">
      <c r="A232" s="39" t="s">
        <v>409</v>
      </c>
      <c r="B232" s="111" t="s">
        <v>66</v>
      </c>
      <c r="C232" s="71" t="s">
        <v>181</v>
      </c>
      <c r="P232" s="9" t="str">
        <f>'Nates Projections'!A238</f>
        <v>Jake Neighbours</v>
      </c>
      <c r="Q232" s="9" t="str">
        <f>IFERROR(VLOOKUP(P232,'Nates Projections'!$A$8:$C$500,3,FALSE),"")</f>
        <v>LW/RW</v>
      </c>
      <c r="R232" s="115">
        <f>IFERROR(VLOOKUP(P232,'Nates Projections'!$A$8:$AA$500,27,FALSE),"")</f>
        <v>4.8713809523809521</v>
      </c>
      <c r="S232" s="9">
        <f t="shared" si="2"/>
        <v>169</v>
      </c>
      <c r="T232" s="115">
        <f t="shared" si="3"/>
        <v>4.8713809523809521</v>
      </c>
      <c r="U232" s="9" t="str">
        <f t="shared" si="4"/>
        <v/>
      </c>
      <c r="V232" s="9" t="str">
        <f t="shared" si="5"/>
        <v/>
      </c>
      <c r="Y232" s="9">
        <v>230</v>
      </c>
      <c r="Z232" s="115">
        <f t="shared" si="6"/>
        <v>4.0371666666666668</v>
      </c>
      <c r="AA232" s="9" t="e">
        <f t="shared" si="7"/>
        <v>#N/A</v>
      </c>
    </row>
    <row r="233" spans="1:27" ht="15" x14ac:dyDescent="0.25">
      <c r="A233" s="39" t="s">
        <v>404</v>
      </c>
      <c r="B233" s="111" t="s">
        <v>49</v>
      </c>
      <c r="C233" s="71" t="s">
        <v>153</v>
      </c>
      <c r="P233" s="9" t="str">
        <f>'Nates Projections'!A239</f>
        <v>Claude Giroux</v>
      </c>
      <c r="Q233" s="9" t="str">
        <f>IFERROR(VLOOKUP(P233,'Nates Projections'!$A$8:$C$500,3,FALSE),"")</f>
        <v>C/LW/RW</v>
      </c>
      <c r="R233" s="115">
        <f>IFERROR(VLOOKUP(P233,'Nates Projections'!$A$8:$AA$500,27,FALSE),"")</f>
        <v>4.5880000000000001</v>
      </c>
      <c r="S233" s="9">
        <f t="shared" si="2"/>
        <v>186</v>
      </c>
      <c r="T233" s="115">
        <f t="shared" si="3"/>
        <v>4.5880000000000001</v>
      </c>
      <c r="U233" s="9" t="str">
        <f t="shared" si="4"/>
        <v/>
      </c>
      <c r="V233" s="9" t="str">
        <f t="shared" si="5"/>
        <v/>
      </c>
      <c r="Y233" s="9">
        <v>231</v>
      </c>
      <c r="Z233" s="115">
        <f t="shared" si="6"/>
        <v>4.0205833333333336</v>
      </c>
      <c r="AA233" s="9" t="e">
        <f t="shared" si="7"/>
        <v>#N/A</v>
      </c>
    </row>
    <row r="234" spans="1:27" ht="15" x14ac:dyDescent="0.25">
      <c r="A234" s="39" t="s">
        <v>412</v>
      </c>
      <c r="B234" s="111" t="s">
        <v>77</v>
      </c>
      <c r="C234" s="71" t="s">
        <v>181</v>
      </c>
      <c r="P234" s="9" t="str">
        <f>'Nates Projections'!A240</f>
        <v>Jake Walman</v>
      </c>
      <c r="Q234" s="9" t="str">
        <f>IFERROR(VLOOKUP(P234,'Nates Projections'!$A$8:$C$500,3,FALSE),"")</f>
        <v>D</v>
      </c>
      <c r="R234" s="115">
        <f>IFERROR(VLOOKUP(P234,'Nates Projections'!$A$8:$AA$500,27,FALSE),"")</f>
        <v>4.3634047619047625</v>
      </c>
      <c r="S234" s="9" t="str">
        <f t="shared" si="2"/>
        <v/>
      </c>
      <c r="T234" s="9" t="str">
        <f t="shared" si="3"/>
        <v/>
      </c>
      <c r="U234" s="9">
        <f t="shared" si="4"/>
        <v>66</v>
      </c>
      <c r="V234" s="115">
        <f t="shared" si="5"/>
        <v>4.3634047619047625</v>
      </c>
      <c r="Y234" s="9">
        <v>232</v>
      </c>
      <c r="Z234" s="115">
        <f t="shared" si="6"/>
        <v>4.017785714285715</v>
      </c>
      <c r="AA234" s="9" t="e">
        <f t="shared" si="7"/>
        <v>#N/A</v>
      </c>
    </row>
    <row r="235" spans="1:27" ht="15" x14ac:dyDescent="0.25">
      <c r="A235" s="39" t="s">
        <v>413</v>
      </c>
      <c r="B235" s="111" t="s">
        <v>79</v>
      </c>
      <c r="C235" s="71" t="s">
        <v>181</v>
      </c>
      <c r="P235" s="9" t="str">
        <f>'Nates Projections'!A241</f>
        <v>Jordan Staal</v>
      </c>
      <c r="Q235" s="9" t="str">
        <f>IFERROR(VLOOKUP(P235,'Nates Projections'!$A$8:$C$500,3,FALSE),"")</f>
        <v>C</v>
      </c>
      <c r="R235" s="115">
        <f>IFERROR(VLOOKUP(P235,'Nates Projections'!$A$8:$AA$500,27,FALSE),"")</f>
        <v>4.5541785714285723</v>
      </c>
      <c r="S235" s="9">
        <f t="shared" si="2"/>
        <v>188</v>
      </c>
      <c r="T235" s="115">
        <f t="shared" si="3"/>
        <v>4.5541785714285723</v>
      </c>
      <c r="U235" s="9" t="str">
        <f t="shared" si="4"/>
        <v/>
      </c>
      <c r="V235" s="9" t="str">
        <f t="shared" si="5"/>
        <v/>
      </c>
      <c r="Y235" s="9">
        <v>233</v>
      </c>
      <c r="Z235" s="115">
        <f t="shared" si="6"/>
        <v>4.0035476190476187</v>
      </c>
      <c r="AA235" s="9" t="e">
        <f t="shared" si="7"/>
        <v>#N/A</v>
      </c>
    </row>
    <row r="236" spans="1:27" ht="15" x14ac:dyDescent="0.25">
      <c r="A236" s="39" t="s">
        <v>417</v>
      </c>
      <c r="B236" s="111" t="s">
        <v>79</v>
      </c>
      <c r="C236" s="71" t="s">
        <v>186</v>
      </c>
      <c r="P236" s="9" t="str">
        <f>'Nates Projections'!A242</f>
        <v>Devon Toews</v>
      </c>
      <c r="Q236" s="9" t="str">
        <f>IFERROR(VLOOKUP(P236,'Nates Projections'!$A$8:$C$500,3,FALSE),"")</f>
        <v>D</v>
      </c>
      <c r="R236" s="115">
        <f>IFERROR(VLOOKUP(P236,'Nates Projections'!$A$8:$AA$500,27,FALSE),"")</f>
        <v>4.5770952380952385</v>
      </c>
      <c r="S236" s="9" t="str">
        <f t="shared" si="2"/>
        <v/>
      </c>
      <c r="T236" s="9" t="str">
        <f t="shared" si="3"/>
        <v/>
      </c>
      <c r="U236" s="9">
        <f t="shared" si="4"/>
        <v>58</v>
      </c>
      <c r="V236" s="115">
        <f t="shared" si="5"/>
        <v>4.5770952380952385</v>
      </c>
      <c r="Y236" s="9">
        <v>234</v>
      </c>
      <c r="Z236" s="115">
        <f t="shared" si="6"/>
        <v>3.9668571428571431</v>
      </c>
      <c r="AA236" s="9" t="e">
        <f t="shared" si="7"/>
        <v>#N/A</v>
      </c>
    </row>
    <row r="237" spans="1:27" ht="15" x14ac:dyDescent="0.25">
      <c r="A237" s="39" t="s">
        <v>423</v>
      </c>
      <c r="B237" s="111" t="s">
        <v>19</v>
      </c>
      <c r="C237" s="71" t="s">
        <v>181</v>
      </c>
      <c r="P237" s="9" t="str">
        <f>'Nates Projections'!A243</f>
        <v>Pavel Buchnevich</v>
      </c>
      <c r="Q237" s="9" t="str">
        <f>IFERROR(VLOOKUP(P237,'Nates Projections'!$A$8:$C$500,3,FALSE),"")</f>
        <v>C/LW/RW</v>
      </c>
      <c r="R237" s="115">
        <f>IFERROR(VLOOKUP(P237,'Nates Projections'!$A$8:$AA$500,27,FALSE),"")</f>
        <v>4.5464880952380957</v>
      </c>
      <c r="S237" s="9">
        <f t="shared" si="2"/>
        <v>189</v>
      </c>
      <c r="T237" s="115">
        <f t="shared" si="3"/>
        <v>4.5464880952380957</v>
      </c>
      <c r="U237" s="9" t="str">
        <f t="shared" si="4"/>
        <v/>
      </c>
      <c r="V237" s="9" t="str">
        <f t="shared" si="5"/>
        <v/>
      </c>
      <c r="Y237" s="9">
        <v>235</v>
      </c>
      <c r="Z237" s="115">
        <f t="shared" si="6"/>
        <v>3.9458214285714286</v>
      </c>
      <c r="AA237" s="9" t="e">
        <f t="shared" si="7"/>
        <v>#N/A</v>
      </c>
    </row>
    <row r="238" spans="1:27" ht="15" x14ac:dyDescent="0.25">
      <c r="A238" s="39" t="s">
        <v>415</v>
      </c>
      <c r="B238" s="111" t="s">
        <v>77</v>
      </c>
      <c r="C238" s="71" t="s">
        <v>179</v>
      </c>
      <c r="P238" s="9" t="str">
        <f>'Nates Projections'!A244</f>
        <v>Jack McBain</v>
      </c>
      <c r="Q238" s="9" t="str">
        <f>IFERROR(VLOOKUP(P238,'Nates Projections'!$A$8:$C$500,3,FALSE),"")</f>
        <v>C/LW</v>
      </c>
      <c r="R238" s="115">
        <f>IFERROR(VLOOKUP(P238,'Nates Projections'!$A$8:$AA$500,27,FALSE),"")</f>
        <v>5.1410714285714292</v>
      </c>
      <c r="S238" s="9">
        <f t="shared" si="2"/>
        <v>160</v>
      </c>
      <c r="T238" s="115">
        <f t="shared" si="3"/>
        <v>5.1410714285714292</v>
      </c>
      <c r="U238" s="9" t="str">
        <f t="shared" si="4"/>
        <v/>
      </c>
      <c r="V238" s="9" t="str">
        <f t="shared" si="5"/>
        <v/>
      </c>
      <c r="Y238" s="9">
        <v>236</v>
      </c>
      <c r="Z238" s="115">
        <f t="shared" si="6"/>
        <v>3.9287380952380953</v>
      </c>
      <c r="AA238" s="9" t="e">
        <f t="shared" si="7"/>
        <v>#N/A</v>
      </c>
    </row>
    <row r="239" spans="1:27" ht="15" x14ac:dyDescent="0.25">
      <c r="A239" s="39" t="s">
        <v>419</v>
      </c>
      <c r="B239" s="111" t="s">
        <v>63</v>
      </c>
      <c r="C239" s="71" t="s">
        <v>181</v>
      </c>
      <c r="P239" s="9" t="str">
        <f>'Nates Projections'!A245</f>
        <v>Igor Chernyshov</v>
      </c>
      <c r="Q239" s="9" t="str">
        <f>IFERROR(VLOOKUP(P239,'Nates Projections'!$A$8:$C$500,3,FALSE),"")</f>
        <v>LW/RW</v>
      </c>
      <c r="R239" s="115">
        <f>IFERROR(VLOOKUP(P239,'Nates Projections'!$A$8:$AA$500,27,FALSE),"")</f>
        <v>4.4744166666666674</v>
      </c>
      <c r="S239" s="9">
        <f t="shared" si="2"/>
        <v>194</v>
      </c>
      <c r="T239" s="115">
        <f t="shared" si="3"/>
        <v>4.4744166666666674</v>
      </c>
      <c r="U239" s="9" t="str">
        <f t="shared" si="4"/>
        <v/>
      </c>
      <c r="V239" s="9" t="str">
        <f t="shared" si="5"/>
        <v/>
      </c>
      <c r="Y239" s="9">
        <v>237</v>
      </c>
      <c r="Z239" s="115">
        <f t="shared" si="6"/>
        <v>3.9062738095238094</v>
      </c>
      <c r="AA239" s="9" t="e">
        <f t="shared" si="7"/>
        <v>#N/A</v>
      </c>
    </row>
    <row r="240" spans="1:27" ht="15" x14ac:dyDescent="0.25">
      <c r="A240" s="39" t="s">
        <v>418</v>
      </c>
      <c r="B240" s="111" t="s">
        <v>79</v>
      </c>
      <c r="C240" s="71" t="s">
        <v>181</v>
      </c>
      <c r="P240" s="9" t="str">
        <f>'Nates Projections'!A246</f>
        <v>Ben Kindel</v>
      </c>
      <c r="Q240" s="9" t="str">
        <f>IFERROR(VLOOKUP(P240,'Nates Projections'!$A$8:$C$500,3,FALSE),"")</f>
        <v>C</v>
      </c>
      <c r="R240" s="115">
        <f>IFERROR(VLOOKUP(P240,'Nates Projections'!$A$8:$AA$500,27,FALSE),"")</f>
        <v>4.4047738095238103</v>
      </c>
      <c r="S240" s="9">
        <f t="shared" si="2"/>
        <v>199</v>
      </c>
      <c r="T240" s="115">
        <f t="shared" si="3"/>
        <v>4.4047738095238103</v>
      </c>
      <c r="U240" s="9" t="str">
        <f t="shared" si="4"/>
        <v/>
      </c>
      <c r="V240" s="9" t="str">
        <f t="shared" si="5"/>
        <v/>
      </c>
      <c r="Y240" s="9">
        <v>238</v>
      </c>
      <c r="Z240" s="115">
        <f t="shared" si="6"/>
        <v>3.9022380952380948</v>
      </c>
      <c r="AA240" s="9" t="e">
        <f t="shared" si="7"/>
        <v>#N/A</v>
      </c>
    </row>
    <row r="241" spans="1:27" ht="15" x14ac:dyDescent="0.25">
      <c r="A241" s="39" t="s">
        <v>416</v>
      </c>
      <c r="B241" s="111" t="s">
        <v>39</v>
      </c>
      <c r="C241" s="71" t="s">
        <v>181</v>
      </c>
      <c r="P241" s="9" t="str">
        <f>'Nates Projections'!A247</f>
        <v>Calum Ritchie</v>
      </c>
      <c r="Q241" s="9" t="str">
        <f>IFERROR(VLOOKUP(P241,'Nates Projections'!$A$8:$C$500,3,FALSE),"")</f>
        <v>C/RW</v>
      </c>
      <c r="R241" s="115">
        <f>IFERROR(VLOOKUP(P241,'Nates Projections'!$A$8:$AA$500,27,FALSE),"")</f>
        <v>4.5546071428571429</v>
      </c>
      <c r="S241" s="9">
        <f t="shared" si="2"/>
        <v>187</v>
      </c>
      <c r="T241" s="115">
        <f t="shared" si="3"/>
        <v>4.5546071428571429</v>
      </c>
      <c r="U241" s="9" t="str">
        <f t="shared" si="4"/>
        <v/>
      </c>
      <c r="V241" s="9" t="str">
        <f t="shared" si="5"/>
        <v/>
      </c>
      <c r="Y241" s="9">
        <v>239</v>
      </c>
      <c r="Z241" s="115">
        <f t="shared" si="6"/>
        <v>3.897416666666667</v>
      </c>
      <c r="AA241" s="9" t="e">
        <f t="shared" si="7"/>
        <v>#N/A</v>
      </c>
    </row>
    <row r="242" spans="1:27" ht="15" x14ac:dyDescent="0.25">
      <c r="A242" s="39" t="s">
        <v>414</v>
      </c>
      <c r="B242" s="111" t="s">
        <v>49</v>
      </c>
      <c r="C242" s="71" t="s">
        <v>181</v>
      </c>
      <c r="P242" s="9" t="str">
        <f>'Nates Projections'!A248</f>
        <v>Bobby Brink</v>
      </c>
      <c r="Q242" s="9" t="str">
        <f>IFERROR(VLOOKUP(P242,'Nates Projections'!$A$8:$C$500,3,FALSE),"")</f>
        <v>RW</v>
      </c>
      <c r="R242" s="115">
        <f>IFERROR(VLOOKUP(P242,'Nates Projections'!$A$8:$AA$500,27,FALSE),"")</f>
        <v>4.5376190476190477</v>
      </c>
      <c r="S242" s="9">
        <f t="shared" si="2"/>
        <v>190</v>
      </c>
      <c r="T242" s="115">
        <f t="shared" si="3"/>
        <v>4.5376190476190477</v>
      </c>
      <c r="U242" s="9" t="str">
        <f t="shared" si="4"/>
        <v/>
      </c>
      <c r="V242" s="9" t="str">
        <f t="shared" si="5"/>
        <v/>
      </c>
      <c r="Y242" s="9">
        <v>240</v>
      </c>
      <c r="Z242" s="115">
        <f t="shared" si="6"/>
        <v>3.8781785714285713</v>
      </c>
      <c r="AA242" s="9" t="e">
        <f t="shared" si="7"/>
        <v>#N/A</v>
      </c>
    </row>
    <row r="243" spans="1:27" ht="15" x14ac:dyDescent="0.25">
      <c r="A243" s="39" t="s">
        <v>424</v>
      </c>
      <c r="B243" s="111" t="s">
        <v>58</v>
      </c>
      <c r="C243" s="71" t="s">
        <v>186</v>
      </c>
      <c r="P243" s="9" t="str">
        <f>'Nates Projections'!A249</f>
        <v>Matvei Gridin</v>
      </c>
      <c r="Q243" s="9" t="str">
        <f>IFERROR(VLOOKUP(P243,'Nates Projections'!$A$8:$C$500,3,FALSE),"")</f>
        <v>LW/RW</v>
      </c>
      <c r="R243" s="115">
        <f>IFERROR(VLOOKUP(P243,'Nates Projections'!$A$8:$AA$500,27,FALSE),"")</f>
        <v>4.2332380952380957</v>
      </c>
      <c r="S243" s="9">
        <f t="shared" si="2"/>
        <v>214</v>
      </c>
      <c r="T243" s="115">
        <f t="shared" si="3"/>
        <v>4.2332380952380957</v>
      </c>
      <c r="U243" s="9" t="str">
        <f t="shared" si="4"/>
        <v/>
      </c>
      <c r="V243" s="9" t="str">
        <f t="shared" si="5"/>
        <v/>
      </c>
      <c r="Y243" s="9">
        <v>241</v>
      </c>
      <c r="Z243" s="115">
        <f t="shared" si="6"/>
        <v>3.8205238095238085</v>
      </c>
      <c r="AA243" s="9" t="e">
        <f t="shared" si="7"/>
        <v>#N/A</v>
      </c>
    </row>
    <row r="244" spans="1:27" ht="15" x14ac:dyDescent="0.25">
      <c r="A244" s="39" t="s">
        <v>421</v>
      </c>
      <c r="B244" s="111" t="s">
        <v>21</v>
      </c>
      <c r="C244" s="71" t="s">
        <v>181</v>
      </c>
      <c r="P244" s="9" t="str">
        <f>'Nates Projections'!A250</f>
        <v>Sean Monahan</v>
      </c>
      <c r="Q244" s="9" t="str">
        <f>IFERROR(VLOOKUP(P244,'Nates Projections'!$A$8:$C$500,3,FALSE),"")</f>
        <v>C</v>
      </c>
      <c r="R244" s="115">
        <f>IFERROR(VLOOKUP(P244,'Nates Projections'!$A$8:$AA$500,27,FALSE),"")</f>
        <v>4.3247261904761913</v>
      </c>
      <c r="S244" s="9">
        <f t="shared" si="2"/>
        <v>206</v>
      </c>
      <c r="T244" s="115">
        <f t="shared" si="3"/>
        <v>4.3247261904761913</v>
      </c>
      <c r="U244" s="9" t="str">
        <f t="shared" si="4"/>
        <v/>
      </c>
      <c r="V244" s="9" t="str">
        <f t="shared" si="5"/>
        <v/>
      </c>
      <c r="Y244" s="9">
        <v>242</v>
      </c>
      <c r="Z244" s="115">
        <f t="shared" si="6"/>
        <v>3.8121309523809521</v>
      </c>
      <c r="AA244" s="9" t="e">
        <f t="shared" si="7"/>
        <v>#N/A</v>
      </c>
    </row>
    <row r="245" spans="1:27" ht="15" x14ac:dyDescent="0.25">
      <c r="A245" s="39" t="s">
        <v>420</v>
      </c>
      <c r="B245" s="111" t="s">
        <v>39</v>
      </c>
      <c r="C245" s="71" t="s">
        <v>179</v>
      </c>
      <c r="P245" s="9" t="str">
        <f>'Nates Projections'!A251</f>
        <v>Colton Parayko</v>
      </c>
      <c r="Q245" s="9" t="str">
        <f>IFERROR(VLOOKUP(P245,'Nates Projections'!$A$8:$C$500,3,FALSE),"")</f>
        <v>D</v>
      </c>
      <c r="R245" s="115">
        <f>IFERROR(VLOOKUP(P245,'Nates Projections'!$A$8:$AA$500,27,FALSE),"")</f>
        <v>4.147678571428572</v>
      </c>
      <c r="S245" s="9" t="str">
        <f t="shared" si="2"/>
        <v/>
      </c>
      <c r="T245" s="9" t="str">
        <f t="shared" si="3"/>
        <v/>
      </c>
      <c r="U245" s="9">
        <f t="shared" si="4"/>
        <v>74</v>
      </c>
      <c r="V245" s="115">
        <f t="shared" si="5"/>
        <v>4.147678571428572</v>
      </c>
      <c r="Y245" s="9">
        <v>243</v>
      </c>
      <c r="Z245" s="115">
        <f t="shared" si="6"/>
        <v>3.7672023809523809</v>
      </c>
      <c r="AA245" s="9" t="e">
        <f t="shared" si="7"/>
        <v>#N/A</v>
      </c>
    </row>
    <row r="246" spans="1:27" ht="15" x14ac:dyDescent="0.25">
      <c r="A246" s="39" t="s">
        <v>426</v>
      </c>
      <c r="B246" s="111" t="s">
        <v>37</v>
      </c>
      <c r="C246" s="71" t="s">
        <v>181</v>
      </c>
      <c r="P246" s="9" t="str">
        <f>'Nates Projections'!A252</f>
        <v>Alexander Nikishin</v>
      </c>
      <c r="Q246" s="9" t="str">
        <f>IFERROR(VLOOKUP(P246,'Nates Projections'!$A$8:$C$500,3,FALSE),"")</f>
        <v>D</v>
      </c>
      <c r="R246" s="115">
        <f>IFERROR(VLOOKUP(P246,'Nates Projections'!$A$8:$AA$500,27,FALSE),"")</f>
        <v>4.4374285714285717</v>
      </c>
      <c r="S246" s="9" t="str">
        <f t="shared" si="2"/>
        <v/>
      </c>
      <c r="T246" s="9" t="str">
        <f t="shared" si="3"/>
        <v/>
      </c>
      <c r="U246" s="9">
        <f t="shared" si="4"/>
        <v>64</v>
      </c>
      <c r="V246" s="115">
        <f t="shared" si="5"/>
        <v>4.4374285714285717</v>
      </c>
      <c r="Y246" s="9">
        <v>244</v>
      </c>
      <c r="Z246" s="115">
        <f t="shared" si="6"/>
        <v>3.7654166666666669</v>
      </c>
      <c r="AA246" s="9" t="e">
        <f t="shared" si="7"/>
        <v>#N/A</v>
      </c>
    </row>
    <row r="247" spans="1:27" ht="15" x14ac:dyDescent="0.25">
      <c r="A247" s="39" t="s">
        <v>434</v>
      </c>
      <c r="B247" s="111" t="s">
        <v>25</v>
      </c>
      <c r="C247" s="71" t="s">
        <v>181</v>
      </c>
      <c r="P247" s="9" t="str">
        <f>'Nates Projections'!A253</f>
        <v>Philip Broberg</v>
      </c>
      <c r="Q247" s="9" t="str">
        <f>IFERROR(VLOOKUP(P247,'Nates Projections'!$A$8:$C$500,3,FALSE),"")</f>
        <v>D</v>
      </c>
      <c r="R247" s="115">
        <f>IFERROR(VLOOKUP(P247,'Nates Projections'!$A$8:$AA$500,27,FALSE),"")</f>
        <v>4.372238095238095</v>
      </c>
      <c r="S247" s="9" t="str">
        <f t="shared" si="2"/>
        <v/>
      </c>
      <c r="T247" s="9" t="str">
        <f t="shared" si="3"/>
        <v/>
      </c>
      <c r="U247" s="9">
        <f t="shared" si="4"/>
        <v>65</v>
      </c>
      <c r="V247" s="115">
        <f t="shared" si="5"/>
        <v>4.372238095238095</v>
      </c>
      <c r="Y247" s="9">
        <v>245</v>
      </c>
      <c r="Z247" s="115">
        <f t="shared" si="6"/>
        <v>3.7652261904761919</v>
      </c>
      <c r="AA247" s="9" t="e">
        <f t="shared" si="7"/>
        <v>#N/A</v>
      </c>
    </row>
    <row r="248" spans="1:27" ht="15" x14ac:dyDescent="0.25">
      <c r="A248" s="39" t="s">
        <v>428</v>
      </c>
      <c r="B248" s="111" t="s">
        <v>21</v>
      </c>
      <c r="C248" s="71" t="s">
        <v>186</v>
      </c>
      <c r="P248" s="9" t="str">
        <f>'Nates Projections'!A254</f>
        <v>Michael Misa</v>
      </c>
      <c r="Q248" s="9" t="str">
        <f>IFERROR(VLOOKUP(P248,'Nates Projections'!$A$8:$C$500,3,FALSE),"")</f>
        <v>C</v>
      </c>
      <c r="R248" s="115">
        <f>IFERROR(VLOOKUP(P248,'Nates Projections'!$A$8:$AA$500,27,FALSE),"")</f>
        <v>4.4119047619047613</v>
      </c>
      <c r="S248" s="9">
        <f t="shared" si="2"/>
        <v>196</v>
      </c>
      <c r="T248" s="115">
        <f t="shared" si="3"/>
        <v>4.4119047619047613</v>
      </c>
      <c r="U248" s="9" t="str">
        <f t="shared" si="4"/>
        <v/>
      </c>
      <c r="V248" s="9" t="str">
        <f t="shared" si="5"/>
        <v/>
      </c>
      <c r="Y248" s="9">
        <v>246</v>
      </c>
      <c r="Z248" s="115">
        <f t="shared" si="6"/>
        <v>3.7480595238095238</v>
      </c>
      <c r="AA248" s="9" t="e">
        <f t="shared" si="7"/>
        <v>#N/A</v>
      </c>
    </row>
    <row r="249" spans="1:27" ht="15" x14ac:dyDescent="0.25">
      <c r="A249" s="39" t="s">
        <v>425</v>
      </c>
      <c r="B249" s="111" t="s">
        <v>21</v>
      </c>
      <c r="C249" s="71" t="s">
        <v>179</v>
      </c>
      <c r="P249" s="9" t="str">
        <f>'Nates Projections'!A255</f>
        <v>Arseny Gritsyuk</v>
      </c>
      <c r="Q249" s="9" t="str">
        <f>IFERROR(VLOOKUP(P249,'Nates Projections'!$A$8:$C$500,3,FALSE),"")</f>
        <v>LW/RW</v>
      </c>
      <c r="R249" s="115">
        <f>IFERROR(VLOOKUP(P249,'Nates Projections'!$A$8:$AA$500,27,FALSE),"")</f>
        <v>4.4750476190476194</v>
      </c>
      <c r="S249" s="9">
        <f t="shared" si="2"/>
        <v>193</v>
      </c>
      <c r="T249" s="115">
        <f t="shared" si="3"/>
        <v>4.4750476190476194</v>
      </c>
      <c r="U249" s="9" t="str">
        <f t="shared" si="4"/>
        <v/>
      </c>
      <c r="V249" s="9" t="str">
        <f t="shared" si="5"/>
        <v/>
      </c>
      <c r="Y249" s="9">
        <v>247</v>
      </c>
      <c r="Z249" s="115">
        <f t="shared" si="6"/>
        <v>3.7281785714285718</v>
      </c>
      <c r="AA249" s="9" t="e">
        <f t="shared" si="7"/>
        <v>#N/A</v>
      </c>
    </row>
    <row r="250" spans="1:27" ht="15" x14ac:dyDescent="0.25">
      <c r="A250" s="39" t="s">
        <v>422</v>
      </c>
      <c r="B250" s="111" t="s">
        <v>45</v>
      </c>
      <c r="C250" s="71" t="s">
        <v>196</v>
      </c>
      <c r="P250" s="9" t="str">
        <f>'Nates Projections'!A256</f>
        <v>Justin Brazeau</v>
      </c>
      <c r="Q250" s="9" t="str">
        <f>IFERROR(VLOOKUP(P250,'Nates Projections'!$A$8:$C$500,3,FALSE),"")</f>
        <v>RW</v>
      </c>
      <c r="R250" s="115">
        <f>IFERROR(VLOOKUP(P250,'Nates Projections'!$A$8:$AA$500,27,FALSE),"")</f>
        <v>4.2908095238095232</v>
      </c>
      <c r="S250" s="9">
        <f t="shared" si="2"/>
        <v>208</v>
      </c>
      <c r="T250" s="115">
        <f t="shared" si="3"/>
        <v>4.2908095238095232</v>
      </c>
      <c r="U250" s="9" t="str">
        <f t="shared" si="4"/>
        <v/>
      </c>
      <c r="V250" s="9" t="str">
        <f t="shared" si="5"/>
        <v/>
      </c>
      <c r="Y250" s="9">
        <v>248</v>
      </c>
      <c r="Z250" s="115">
        <f t="shared" si="6"/>
        <v>3.7271428571428564</v>
      </c>
      <c r="AA250" s="9" t="e">
        <f t="shared" si="7"/>
        <v>#N/A</v>
      </c>
    </row>
    <row r="251" spans="1:27" ht="15" x14ac:dyDescent="0.25">
      <c r="A251" s="39" t="s">
        <v>427</v>
      </c>
      <c r="B251" s="111" t="s">
        <v>39</v>
      </c>
      <c r="C251" s="71" t="s">
        <v>181</v>
      </c>
      <c r="P251" s="9" t="str">
        <f>'Nates Projections'!A257</f>
        <v>Erik Haula</v>
      </c>
      <c r="Q251" s="9" t="str">
        <f>IFERROR(VLOOKUP(P251,'Nates Projections'!$A$8:$C$500,3,FALSE),"")</f>
        <v>C/LW</v>
      </c>
      <c r="R251" s="115">
        <f>IFERROR(VLOOKUP(P251,'Nates Projections'!$A$8:$AA$500,27,FALSE),"")</f>
        <v>4.7749761904761909</v>
      </c>
      <c r="S251" s="9">
        <f t="shared" si="2"/>
        <v>177</v>
      </c>
      <c r="T251" s="115">
        <f t="shared" si="3"/>
        <v>4.7749761904761909</v>
      </c>
      <c r="U251" s="9" t="str">
        <f t="shared" si="4"/>
        <v/>
      </c>
      <c r="V251" s="9" t="str">
        <f t="shared" si="5"/>
        <v/>
      </c>
      <c r="Y251" s="9">
        <v>249</v>
      </c>
      <c r="Z251" s="115">
        <f t="shared" si="6"/>
        <v>3.7172380952380952</v>
      </c>
      <c r="AA251" s="9" t="e">
        <f t="shared" si="7"/>
        <v>#N/A</v>
      </c>
    </row>
    <row r="252" spans="1:27" ht="15" x14ac:dyDescent="0.25">
      <c r="A252" s="39" t="s">
        <v>432</v>
      </c>
      <c r="B252" s="111" t="s">
        <v>63</v>
      </c>
      <c r="C252" s="71" t="s">
        <v>181</v>
      </c>
      <c r="P252" s="9" t="str">
        <f>'Nates Projections'!A258</f>
        <v>Alexander Wennberg</v>
      </c>
      <c r="Q252" s="9" t="str">
        <f>IFERROR(VLOOKUP(P252,'Nates Projections'!$A$8:$C$500,3,FALSE),"")</f>
        <v>C</v>
      </c>
      <c r="R252" s="115">
        <f>IFERROR(VLOOKUP(P252,'Nates Projections'!$A$8:$AA$500,27,FALSE),"")</f>
        <v>4.3575119047619051</v>
      </c>
      <c r="S252" s="9">
        <f t="shared" si="2"/>
        <v>204</v>
      </c>
      <c r="T252" s="115">
        <f t="shared" si="3"/>
        <v>4.3575119047619051</v>
      </c>
      <c r="U252" s="9" t="str">
        <f t="shared" si="4"/>
        <v/>
      </c>
      <c r="V252" s="9" t="str">
        <f t="shared" si="5"/>
        <v/>
      </c>
      <c r="Y252" s="9">
        <v>250</v>
      </c>
      <c r="Z252" s="115">
        <f t="shared" si="6"/>
        <v>3.7037738095238097</v>
      </c>
      <c r="AA252" s="9" t="e">
        <f t="shared" si="7"/>
        <v>#N/A</v>
      </c>
    </row>
    <row r="253" spans="1:27" ht="15" x14ac:dyDescent="0.25">
      <c r="A253" s="39" t="s">
        <v>430</v>
      </c>
      <c r="B253" s="111" t="s">
        <v>53</v>
      </c>
      <c r="C253" s="71" t="s">
        <v>181</v>
      </c>
      <c r="P253" s="9" t="str">
        <f>'Nates Projections'!A259</f>
        <v>Ryan Poehling</v>
      </c>
      <c r="Q253" s="9" t="str">
        <f>IFERROR(VLOOKUP(P253,'Nates Projections'!$A$8:$C$500,3,FALSE),"")</f>
        <v>C</v>
      </c>
      <c r="R253" s="115">
        <f>IFERROR(VLOOKUP(P253,'Nates Projections'!$A$8:$AA$500,27,FALSE),"")</f>
        <v>4.2859999999999996</v>
      </c>
      <c r="S253" s="9">
        <f t="shared" si="2"/>
        <v>209</v>
      </c>
      <c r="T253" s="115">
        <f t="shared" si="3"/>
        <v>4.2859999999999996</v>
      </c>
      <c r="U253" s="9" t="str">
        <f t="shared" si="4"/>
        <v/>
      </c>
      <c r="V253" s="9" t="str">
        <f t="shared" si="5"/>
        <v/>
      </c>
      <c r="Y253" s="9">
        <v>251</v>
      </c>
      <c r="Z253" s="115">
        <f t="shared" si="6"/>
        <v>3.6976666666666667</v>
      </c>
      <c r="AA253" s="9" t="e">
        <f t="shared" si="7"/>
        <v>#N/A</v>
      </c>
    </row>
    <row r="254" spans="1:27" ht="15" x14ac:dyDescent="0.25">
      <c r="A254" s="39" t="s">
        <v>433</v>
      </c>
      <c r="B254" s="111" t="s">
        <v>72</v>
      </c>
      <c r="C254" s="71" t="s">
        <v>196</v>
      </c>
      <c r="P254" s="9" t="str">
        <f>'Nates Projections'!A260</f>
        <v>Simon Edvinsson</v>
      </c>
      <c r="Q254" s="9" t="str">
        <f>IFERROR(VLOOKUP(P254,'Nates Projections'!$A$8:$C$500,3,FALSE),"")</f>
        <v>D</v>
      </c>
      <c r="R254" s="115">
        <f>IFERROR(VLOOKUP(P254,'Nates Projections'!$A$8:$AA$500,27,FALSE),"")</f>
        <v>4.9146190476190483</v>
      </c>
      <c r="S254" s="9" t="str">
        <f t="shared" si="2"/>
        <v/>
      </c>
      <c r="T254" s="9" t="str">
        <f t="shared" si="3"/>
        <v/>
      </c>
      <c r="U254" s="9">
        <f t="shared" si="4"/>
        <v>48</v>
      </c>
      <c r="V254" s="115">
        <f t="shared" si="5"/>
        <v>4.9146190476190483</v>
      </c>
      <c r="Y254" s="9">
        <v>252</v>
      </c>
      <c r="Z254" s="115">
        <f t="shared" si="6"/>
        <v>3.6903333333333341</v>
      </c>
      <c r="AA254" s="9" t="e">
        <f t="shared" si="7"/>
        <v>#N/A</v>
      </c>
    </row>
    <row r="255" spans="1:27" ht="15" x14ac:dyDescent="0.25">
      <c r="A255" s="39" t="s">
        <v>429</v>
      </c>
      <c r="B255" s="111" t="s">
        <v>34</v>
      </c>
      <c r="C255" s="71" t="s">
        <v>181</v>
      </c>
      <c r="P255" s="9" t="str">
        <f>'Nates Projections'!A261</f>
        <v>Tyler Toffoli</v>
      </c>
      <c r="Q255" s="9" t="str">
        <f>IFERROR(VLOOKUP(P255,'Nates Projections'!$A$8:$C$500,3,FALSE),"")</f>
        <v>LW/RW</v>
      </c>
      <c r="R255" s="115">
        <f>IFERROR(VLOOKUP(P255,'Nates Projections'!$A$8:$AA$500,27,FALSE),"")</f>
        <v>4.2210476190476189</v>
      </c>
      <c r="S255" s="9">
        <f t="shared" si="2"/>
        <v>218</v>
      </c>
      <c r="T255" s="115">
        <f t="shared" si="3"/>
        <v>4.2210476190476189</v>
      </c>
      <c r="U255" s="9" t="str">
        <f t="shared" si="4"/>
        <v/>
      </c>
      <c r="V255" s="9" t="str">
        <f t="shared" si="5"/>
        <v/>
      </c>
      <c r="Y255" s="9">
        <v>253</v>
      </c>
      <c r="Z255" s="115">
        <f t="shared" si="6"/>
        <v>3.6739285714285717</v>
      </c>
      <c r="AA255" s="9" t="e">
        <f t="shared" si="7"/>
        <v>#N/A</v>
      </c>
    </row>
    <row r="256" spans="1:27" ht="15" x14ac:dyDescent="0.25">
      <c r="A256" s="39" t="s">
        <v>441</v>
      </c>
      <c r="B256" s="111" t="s">
        <v>93</v>
      </c>
      <c r="C256" s="71" t="s">
        <v>186</v>
      </c>
      <c r="P256" s="9" t="str">
        <f>'Nates Projections'!A262</f>
        <v>Zeev Buium</v>
      </c>
      <c r="Q256" s="9" t="str">
        <f>IFERROR(VLOOKUP(P256,'Nates Projections'!$A$8:$C$500,3,FALSE),"")</f>
        <v>D</v>
      </c>
      <c r="R256" s="115">
        <f>IFERROR(VLOOKUP(P256,'Nates Projections'!$A$8:$AA$500,27,FALSE),"")</f>
        <v>4.6592499999999992</v>
      </c>
      <c r="S256" s="9" t="str">
        <f t="shared" si="2"/>
        <v/>
      </c>
      <c r="T256" s="9" t="str">
        <f t="shared" si="3"/>
        <v/>
      </c>
      <c r="U256" s="9">
        <f t="shared" si="4"/>
        <v>53</v>
      </c>
      <c r="V256" s="115">
        <f t="shared" si="5"/>
        <v>4.6592499999999992</v>
      </c>
      <c r="Y256" s="9">
        <v>254</v>
      </c>
      <c r="Z256" s="115">
        <f t="shared" si="6"/>
        <v>3.6648333333333327</v>
      </c>
      <c r="AA256" s="9" t="e">
        <f t="shared" si="7"/>
        <v>#N/A</v>
      </c>
    </row>
    <row r="257" spans="1:27" ht="15" x14ac:dyDescent="0.25">
      <c r="A257" s="39" t="s">
        <v>431</v>
      </c>
      <c r="B257" s="111" t="s">
        <v>30</v>
      </c>
      <c r="C257" s="71" t="s">
        <v>181</v>
      </c>
      <c r="P257" s="9" t="str">
        <f>'Nates Projections'!A263</f>
        <v>Aaron Ekblad</v>
      </c>
      <c r="Q257" s="9" t="str">
        <f>IFERROR(VLOOKUP(P257,'Nates Projections'!$A$8:$C$500,3,FALSE),"")</f>
        <v>D</v>
      </c>
      <c r="R257" s="115">
        <f>IFERROR(VLOOKUP(P257,'Nates Projections'!$A$8:$AA$500,27,FALSE),"")</f>
        <v>4.8074642857142846</v>
      </c>
      <c r="S257" s="9" t="str">
        <f t="shared" ref="S257:S494" si="8">IFERROR(RANK(T257,T$2:T$494),"")</f>
        <v/>
      </c>
      <c r="T257" s="9" t="str">
        <f t="shared" ref="T257:T379" si="9">IF(Q257="D","",R257)</f>
        <v/>
      </c>
      <c r="U257" s="9">
        <f t="shared" ref="U257:U494" si="10">IFERROR(RANK(V257,V$2:V$494),"")</f>
        <v>50</v>
      </c>
      <c r="V257" s="115">
        <f t="shared" ref="V257:V379" si="11">IF(Q257="D",R257,"")</f>
        <v>4.8074642857142846</v>
      </c>
      <c r="Y257" s="9">
        <v>255</v>
      </c>
      <c r="Z257" s="115">
        <f t="shared" si="6"/>
        <v>3.6477023809523805</v>
      </c>
      <c r="AA257" s="9" t="e">
        <f t="shared" si="7"/>
        <v>#N/A</v>
      </c>
    </row>
    <row r="258" spans="1:27" ht="15" x14ac:dyDescent="0.25">
      <c r="A258" s="39" t="s">
        <v>435</v>
      </c>
      <c r="B258" s="111" t="s">
        <v>30</v>
      </c>
      <c r="C258" s="71" t="s">
        <v>183</v>
      </c>
      <c r="P258" s="9" t="str">
        <f>'Nates Projections'!A264</f>
        <v>Ryan McLeod</v>
      </c>
      <c r="Q258" s="9" t="str">
        <f>IFERROR(VLOOKUP(P258,'Nates Projections'!$A$8:$C$500,3,FALSE),"")</f>
        <v>C</v>
      </c>
      <c r="R258" s="115">
        <f>IFERROR(VLOOKUP(P258,'Nates Projections'!$A$8:$AA$500,27,FALSE),"")</f>
        <v>4.3999880952380952</v>
      </c>
      <c r="S258" s="9">
        <f t="shared" si="8"/>
        <v>200</v>
      </c>
      <c r="T258" s="115">
        <f t="shared" si="9"/>
        <v>4.3999880952380952</v>
      </c>
      <c r="U258" s="9" t="str">
        <f t="shared" si="10"/>
        <v/>
      </c>
      <c r="V258" s="9" t="str">
        <f t="shared" si="11"/>
        <v/>
      </c>
      <c r="Y258" s="9">
        <v>256</v>
      </c>
      <c r="Z258" s="115">
        <f t="shared" ref="Z258:Z302" si="12">VLOOKUP(Y258,S$2:T$494,2,FALSE)</f>
        <v>3.6221904761904762</v>
      </c>
      <c r="AA258" s="9" t="e">
        <f t="shared" ref="AA258:AA302" si="13">VLOOKUP(Y258,U$2:V$494,2,FALSE)</f>
        <v>#N/A</v>
      </c>
    </row>
    <row r="259" spans="1:27" ht="15" x14ac:dyDescent="0.25">
      <c r="A259" s="39" t="s">
        <v>440</v>
      </c>
      <c r="B259" s="111" t="s">
        <v>28</v>
      </c>
      <c r="C259" s="71" t="s">
        <v>196</v>
      </c>
      <c r="P259" s="9" t="str">
        <f>'Nates Projections'!A265</f>
        <v>Marco Kasper</v>
      </c>
      <c r="Q259" s="9" t="str">
        <f>IFERROR(VLOOKUP(P259,'Nates Projections'!$A$8:$C$500,3,FALSE),"")</f>
        <v>C/LW</v>
      </c>
      <c r="R259" s="115">
        <f>IFERROR(VLOOKUP(P259,'Nates Projections'!$A$8:$AA$500,27,FALSE),"")</f>
        <v>4.3694047619047618</v>
      </c>
      <c r="S259" s="9">
        <f t="shared" si="8"/>
        <v>202</v>
      </c>
      <c r="T259" s="115">
        <f t="shared" si="9"/>
        <v>4.3694047619047618</v>
      </c>
      <c r="U259" s="9" t="str">
        <f t="shared" si="10"/>
        <v/>
      </c>
      <c r="V259" s="9" t="str">
        <f t="shared" si="11"/>
        <v/>
      </c>
      <c r="Y259" s="9">
        <v>257</v>
      </c>
      <c r="Z259" s="115">
        <f t="shared" si="12"/>
        <v>3.5489642857142849</v>
      </c>
      <c r="AA259" s="9" t="e">
        <f t="shared" si="13"/>
        <v>#N/A</v>
      </c>
    </row>
    <row r="260" spans="1:27" ht="15" x14ac:dyDescent="0.25">
      <c r="A260" s="39" t="s">
        <v>447</v>
      </c>
      <c r="B260" s="111" t="s">
        <v>19</v>
      </c>
      <c r="C260" s="71" t="s">
        <v>181</v>
      </c>
      <c r="P260" s="9" t="str">
        <f>'Nates Projections'!A266</f>
        <v>Josh Manson</v>
      </c>
      <c r="Q260" s="9" t="str">
        <f>IFERROR(VLOOKUP(P260,'Nates Projections'!$A$8:$C$500,3,FALSE),"")</f>
        <v>D</v>
      </c>
      <c r="R260" s="115">
        <f>IFERROR(VLOOKUP(P260,'Nates Projections'!$A$8:$AA$500,27,FALSE),"")</f>
        <v>4.9802976190476196</v>
      </c>
      <c r="S260" s="9" t="str">
        <f t="shared" si="8"/>
        <v/>
      </c>
      <c r="T260" s="9" t="str">
        <f t="shared" si="9"/>
        <v/>
      </c>
      <c r="U260" s="9">
        <f t="shared" si="10"/>
        <v>46</v>
      </c>
      <c r="V260" s="115">
        <f t="shared" si="11"/>
        <v>4.9802976190476196</v>
      </c>
      <c r="Y260" s="9">
        <v>258</v>
      </c>
      <c r="Z260" s="115">
        <f t="shared" si="12"/>
        <v>3.5366666666666666</v>
      </c>
      <c r="AA260" s="9" t="e">
        <f t="shared" si="13"/>
        <v>#N/A</v>
      </c>
    </row>
    <row r="261" spans="1:27" ht="15" x14ac:dyDescent="0.25">
      <c r="A261" s="39" t="s">
        <v>438</v>
      </c>
      <c r="B261" s="111" t="s">
        <v>51</v>
      </c>
      <c r="C261" s="71" t="s">
        <v>181</v>
      </c>
      <c r="P261" s="9" t="str">
        <f>'Nates Projections'!A267</f>
        <v>Simon Holmstrom</v>
      </c>
      <c r="Q261" s="9" t="str">
        <f>IFERROR(VLOOKUP(P261,'Nates Projections'!$A$8:$C$500,3,FALSE),"")</f>
        <v>LW/RW</v>
      </c>
      <c r="R261" s="115">
        <f>IFERROR(VLOOKUP(P261,'Nates Projections'!$A$8:$AA$500,27,FALSE),"")</f>
        <v>4.2636190476190476</v>
      </c>
      <c r="S261" s="9">
        <f t="shared" si="8"/>
        <v>211</v>
      </c>
      <c r="T261" s="115">
        <f t="shared" si="9"/>
        <v>4.2636190476190476</v>
      </c>
      <c r="U261" s="9" t="str">
        <f t="shared" si="10"/>
        <v/>
      </c>
      <c r="V261" s="9" t="str">
        <f t="shared" si="11"/>
        <v/>
      </c>
      <c r="Y261" s="9">
        <v>259</v>
      </c>
      <c r="Z261" s="115">
        <f t="shared" si="12"/>
        <v>3.4855000000000005</v>
      </c>
      <c r="AA261" s="9" t="e">
        <f t="shared" si="13"/>
        <v>#N/A</v>
      </c>
    </row>
    <row r="262" spans="1:27" ht="15" x14ac:dyDescent="0.25">
      <c r="A262" s="39" t="s">
        <v>439</v>
      </c>
      <c r="B262" s="111" t="s">
        <v>77</v>
      </c>
      <c r="C262" s="71" t="s">
        <v>153</v>
      </c>
      <c r="P262" s="9" t="str">
        <f>'Nates Projections'!A268</f>
        <v>Dawson Mercer</v>
      </c>
      <c r="Q262" s="9" t="str">
        <f>IFERROR(VLOOKUP(P262,'Nates Projections'!$A$8:$C$500,3,FALSE),"")</f>
        <v>C/RW</v>
      </c>
      <c r="R262" s="115">
        <f>IFERROR(VLOOKUP(P262,'Nates Projections'!$A$8:$AA$500,27,FALSE),"")</f>
        <v>4.3637380952380962</v>
      </c>
      <c r="S262" s="9">
        <f t="shared" si="8"/>
        <v>203</v>
      </c>
      <c r="T262" s="115">
        <f t="shared" si="9"/>
        <v>4.3637380952380962</v>
      </c>
      <c r="U262" s="9" t="str">
        <f t="shared" si="10"/>
        <v/>
      </c>
      <c r="V262" s="9" t="str">
        <f t="shared" si="11"/>
        <v/>
      </c>
      <c r="Y262" s="9">
        <v>260</v>
      </c>
      <c r="Z262" s="115">
        <f t="shared" si="12"/>
        <v>3.4708690476190478</v>
      </c>
      <c r="AA262" s="9" t="e">
        <f t="shared" si="13"/>
        <v>#N/A</v>
      </c>
    </row>
    <row r="263" spans="1:27" ht="15" x14ac:dyDescent="0.25">
      <c r="A263" s="39" t="s">
        <v>444</v>
      </c>
      <c r="B263" s="111" t="s">
        <v>68</v>
      </c>
      <c r="C263" s="71" t="s">
        <v>153</v>
      </c>
      <c r="P263" s="9" t="str">
        <f>'Nates Projections'!A269</f>
        <v>Kris Letang</v>
      </c>
      <c r="Q263" s="9" t="str">
        <f>IFERROR(VLOOKUP(P263,'Nates Projections'!$A$8:$C$500,3,FALSE),"")</f>
        <v>D</v>
      </c>
      <c r="R263" s="115">
        <f>IFERROR(VLOOKUP(P263,'Nates Projections'!$A$8:$AA$500,27,FALSE),"")</f>
        <v>4.4963571428571427</v>
      </c>
      <c r="S263" s="9" t="str">
        <f t="shared" si="8"/>
        <v/>
      </c>
      <c r="T263" s="9" t="str">
        <f t="shared" si="9"/>
        <v/>
      </c>
      <c r="U263" s="9">
        <f t="shared" si="10"/>
        <v>61</v>
      </c>
      <c r="V263" s="115">
        <f t="shared" si="11"/>
        <v>4.4963571428571427</v>
      </c>
      <c r="Y263" s="9">
        <v>261</v>
      </c>
      <c r="Z263" s="115">
        <f t="shared" si="12"/>
        <v>3.4667857142857135</v>
      </c>
      <c r="AA263" s="9" t="e">
        <f t="shared" si="13"/>
        <v>#N/A</v>
      </c>
    </row>
    <row r="264" spans="1:27" ht="15" x14ac:dyDescent="0.25">
      <c r="A264" s="39" t="s">
        <v>445</v>
      </c>
      <c r="B264" s="111" t="s">
        <v>37</v>
      </c>
      <c r="C264" s="71" t="s">
        <v>181</v>
      </c>
      <c r="P264" s="9" t="str">
        <f>'Nates Projections'!A270</f>
        <v>Jamie Benn</v>
      </c>
      <c r="Q264" s="9" t="str">
        <f>IFERROR(VLOOKUP(P264,'Nates Projections'!$A$8:$C$500,3,FALSE),"")</f>
        <v>C/LW/RW</v>
      </c>
      <c r="R264" s="115">
        <f>IFERROR(VLOOKUP(P264,'Nates Projections'!$A$8:$AA$500,27,FALSE),"")</f>
        <v>4.9049523809523805</v>
      </c>
      <c r="S264" s="9">
        <f t="shared" si="8"/>
        <v>167</v>
      </c>
      <c r="T264" s="115">
        <f t="shared" si="9"/>
        <v>4.9049523809523805</v>
      </c>
      <c r="U264" s="9" t="str">
        <f t="shared" si="10"/>
        <v/>
      </c>
      <c r="V264" s="9" t="str">
        <f t="shared" si="11"/>
        <v/>
      </c>
      <c r="Y264" s="9">
        <v>262</v>
      </c>
      <c r="Z264" s="115">
        <f t="shared" si="12"/>
        <v>3.4298095238095243</v>
      </c>
      <c r="AA264" s="9" t="e">
        <f t="shared" si="13"/>
        <v>#N/A</v>
      </c>
    </row>
    <row r="265" spans="1:27" ht="15" x14ac:dyDescent="0.25">
      <c r="A265" s="39" t="s">
        <v>443</v>
      </c>
      <c r="B265" s="111" t="s">
        <v>30</v>
      </c>
      <c r="C265" s="71" t="s">
        <v>181</v>
      </c>
      <c r="P265" s="9" t="str">
        <f>'Nates Projections'!A271</f>
        <v>Tommy Novak</v>
      </c>
      <c r="Q265" s="9" t="str">
        <f>IFERROR(VLOOKUP(P265,'Nates Projections'!$A$8:$C$500,3,FALSE),"")</f>
        <v>C/LW</v>
      </c>
      <c r="R265" s="115">
        <f>IFERROR(VLOOKUP(P265,'Nates Projections'!$A$8:$AA$500,27,FALSE),"")</f>
        <v>4.2332380952380948</v>
      </c>
      <c r="S265" s="9">
        <f t="shared" si="8"/>
        <v>215</v>
      </c>
      <c r="T265" s="115">
        <f t="shared" si="9"/>
        <v>4.2332380952380948</v>
      </c>
      <c r="U265" s="9" t="str">
        <f t="shared" si="10"/>
        <v/>
      </c>
      <c r="V265" s="9" t="str">
        <f t="shared" si="11"/>
        <v/>
      </c>
      <c r="Y265" s="9">
        <v>263</v>
      </c>
      <c r="Z265" s="115">
        <f t="shared" si="12"/>
        <v>3.4040357142857145</v>
      </c>
      <c r="AA265" s="9" t="e">
        <f t="shared" si="13"/>
        <v>#N/A</v>
      </c>
    </row>
    <row r="266" spans="1:27" ht="15" x14ac:dyDescent="0.25">
      <c r="A266" s="39" t="s">
        <v>436</v>
      </c>
      <c r="B266" s="111" t="s">
        <v>16</v>
      </c>
      <c r="C266" s="71" t="s">
        <v>181</v>
      </c>
      <c r="P266" s="9" t="str">
        <f>'Nates Projections'!A272</f>
        <v>Jake McCabe</v>
      </c>
      <c r="Q266" s="9" t="str">
        <f>IFERROR(VLOOKUP(P266,'Nates Projections'!$A$8:$C$500,3,FALSE),"")</f>
        <v>D</v>
      </c>
      <c r="R266" s="115">
        <f>IFERROR(VLOOKUP(P266,'Nates Projections'!$A$8:$AA$500,27,FALSE),"")</f>
        <v>4.6522380952380953</v>
      </c>
      <c r="S266" s="9" t="str">
        <f t="shared" si="8"/>
        <v/>
      </c>
      <c r="T266" s="9" t="str">
        <f t="shared" si="9"/>
        <v/>
      </c>
      <c r="U266" s="9">
        <f t="shared" si="10"/>
        <v>54</v>
      </c>
      <c r="V266" s="115">
        <f t="shared" si="11"/>
        <v>4.6522380952380953</v>
      </c>
      <c r="Y266" s="9">
        <v>264</v>
      </c>
      <c r="Z266" s="115">
        <f t="shared" si="12"/>
        <v>3.3681904761904762</v>
      </c>
      <c r="AA266" s="9" t="e">
        <f t="shared" si="13"/>
        <v>#N/A</v>
      </c>
    </row>
    <row r="267" spans="1:27" ht="15" x14ac:dyDescent="0.25">
      <c r="A267" s="39" t="s">
        <v>437</v>
      </c>
      <c r="B267" s="111" t="s">
        <v>45</v>
      </c>
      <c r="C267" s="71" t="s">
        <v>186</v>
      </c>
      <c r="P267" s="9" t="str">
        <f>'Nates Projections'!A273</f>
        <v>Damon Severson</v>
      </c>
      <c r="Q267" s="9" t="str">
        <f>IFERROR(VLOOKUP(P267,'Nates Projections'!$A$8:$C$500,3,FALSE),"")</f>
        <v>D</v>
      </c>
      <c r="R267" s="115">
        <f>IFERROR(VLOOKUP(P267,'Nates Projections'!$A$8:$AA$500,27,FALSE),"")</f>
        <v>4.60152380952381</v>
      </c>
      <c r="S267" s="9" t="str">
        <f t="shared" si="8"/>
        <v/>
      </c>
      <c r="T267" s="9" t="str">
        <f t="shared" si="9"/>
        <v/>
      </c>
      <c r="U267" s="9">
        <f t="shared" si="10"/>
        <v>56</v>
      </c>
      <c r="V267" s="115">
        <f t="shared" si="11"/>
        <v>4.60152380952381</v>
      </c>
      <c r="Y267" s="9">
        <v>265</v>
      </c>
      <c r="Z267" s="115">
        <f t="shared" si="12"/>
        <v>3.3656785714285711</v>
      </c>
      <c r="AA267" s="9" t="e">
        <f t="shared" si="13"/>
        <v>#N/A</v>
      </c>
    </row>
    <row r="268" spans="1:27" ht="15" x14ac:dyDescent="0.25">
      <c r="A268" s="39" t="s">
        <v>448</v>
      </c>
      <c r="B268" s="111" t="s">
        <v>68</v>
      </c>
      <c r="C268" s="71" t="s">
        <v>181</v>
      </c>
      <c r="P268" s="9" t="str">
        <f>'Nates Projections'!A274</f>
        <v>Gabe Perreault</v>
      </c>
      <c r="Q268" s="9" t="str">
        <f>IFERROR(VLOOKUP(P268,'Nates Projections'!$A$8:$C$500,3,FALSE),"")</f>
        <v>RW</v>
      </c>
      <c r="R268" s="115">
        <f>IFERROR(VLOOKUP(P268,'Nates Projections'!$A$8:$AA$500,27,FALSE),"")</f>
        <v>4.2229523809523801</v>
      </c>
      <c r="S268" s="9">
        <f t="shared" si="8"/>
        <v>217</v>
      </c>
      <c r="T268" s="115">
        <f t="shared" si="9"/>
        <v>4.2229523809523801</v>
      </c>
      <c r="U268" s="9" t="str">
        <f t="shared" si="10"/>
        <v/>
      </c>
      <c r="V268" s="9" t="str">
        <f t="shared" si="11"/>
        <v/>
      </c>
      <c r="Y268" s="9">
        <v>266</v>
      </c>
      <c r="Z268" s="115">
        <f t="shared" si="12"/>
        <v>3.3142023809523806</v>
      </c>
      <c r="AA268" s="9" t="e">
        <f t="shared" si="13"/>
        <v>#N/A</v>
      </c>
    </row>
    <row r="269" spans="1:27" ht="15" x14ac:dyDescent="0.25">
      <c r="A269" s="39" t="s">
        <v>449</v>
      </c>
      <c r="B269" s="111" t="s">
        <v>63</v>
      </c>
      <c r="C269" s="71" t="s">
        <v>153</v>
      </c>
      <c r="P269" s="9" t="str">
        <f>'Nates Projections'!A275</f>
        <v>Fraser Minten</v>
      </c>
      <c r="Q269" s="9" t="str">
        <f>IFERROR(VLOOKUP(P269,'Nates Projections'!$A$8:$C$500,3,FALSE),"")</f>
        <v>C</v>
      </c>
      <c r="R269" s="115">
        <f>IFERROR(VLOOKUP(P269,'Nates Projections'!$A$8:$AA$500,27,FALSE),"")</f>
        <v>4.1719285714285705</v>
      </c>
      <c r="S269" s="9">
        <f t="shared" si="8"/>
        <v>223</v>
      </c>
      <c r="T269" s="115">
        <f t="shared" si="9"/>
        <v>4.1719285714285705</v>
      </c>
      <c r="U269" s="9" t="str">
        <f t="shared" si="10"/>
        <v/>
      </c>
      <c r="V269" s="9" t="str">
        <f t="shared" si="11"/>
        <v/>
      </c>
      <c r="Y269" s="9">
        <v>267</v>
      </c>
      <c r="Z269" s="115">
        <f t="shared" si="12"/>
        <v>3.3003452380952378</v>
      </c>
      <c r="AA269" s="9" t="e">
        <f t="shared" si="13"/>
        <v>#N/A</v>
      </c>
    </row>
    <row r="270" spans="1:27" ht="15" x14ac:dyDescent="0.25">
      <c r="A270" s="39" t="s">
        <v>451</v>
      </c>
      <c r="B270" s="111" t="s">
        <v>63</v>
      </c>
      <c r="C270" s="71" t="s">
        <v>181</v>
      </c>
      <c r="P270" s="9" t="str">
        <f>'Nates Projections'!A276</f>
        <v>Martin Fehervary</v>
      </c>
      <c r="Q270" s="9" t="str">
        <f>IFERROR(VLOOKUP(P270,'Nates Projections'!$A$8:$C$500,3,FALSE),"")</f>
        <v>D</v>
      </c>
      <c r="R270" s="115">
        <f>IFERROR(VLOOKUP(P270,'Nates Projections'!$A$8:$AA$500,27,FALSE),"")</f>
        <v>4.2699523809523798</v>
      </c>
      <c r="S270" s="9" t="str">
        <f t="shared" si="8"/>
        <v/>
      </c>
      <c r="T270" s="9" t="str">
        <f t="shared" si="9"/>
        <v/>
      </c>
      <c r="U270" s="9">
        <f t="shared" si="10"/>
        <v>69</v>
      </c>
      <c r="V270" s="115">
        <f t="shared" si="11"/>
        <v>4.2699523809523798</v>
      </c>
      <c r="Y270" s="9">
        <v>268</v>
      </c>
      <c r="Z270" s="115">
        <f t="shared" si="12"/>
        <v>3.2557738095238098</v>
      </c>
      <c r="AA270" s="9" t="e">
        <f t="shared" si="13"/>
        <v>#N/A</v>
      </c>
    </row>
    <row r="271" spans="1:27" ht="15" x14ac:dyDescent="0.25">
      <c r="A271" s="39" t="s">
        <v>446</v>
      </c>
      <c r="B271" s="111" t="s">
        <v>49</v>
      </c>
      <c r="C271" s="71" t="s">
        <v>183</v>
      </c>
      <c r="P271" s="9" t="str">
        <f>'Nates Projections'!A277</f>
        <v>Roman Kantserov</v>
      </c>
      <c r="Q271" s="9" t="str">
        <f>IFERROR(VLOOKUP(P271,'Nates Projections'!$A$8:$C$500,3,FALSE),"")</f>
        <v>RW</v>
      </c>
      <c r="R271" s="115">
        <f>IFERROR(VLOOKUP(P271,'Nates Projections'!$A$8:$AA$500,27,FALSE),"")</f>
        <v>4.6608333333333336</v>
      </c>
      <c r="S271" s="9">
        <f t="shared" si="8"/>
        <v>182</v>
      </c>
      <c r="T271" s="115">
        <f t="shared" si="9"/>
        <v>4.6608333333333336</v>
      </c>
      <c r="U271" s="9" t="str">
        <f t="shared" si="10"/>
        <v/>
      </c>
      <c r="V271" s="9" t="str">
        <f t="shared" si="11"/>
        <v/>
      </c>
      <c r="Y271" s="9">
        <v>269</v>
      </c>
      <c r="Z271" s="115">
        <f t="shared" si="12"/>
        <v>3.1255595238095233</v>
      </c>
      <c r="AA271" s="9" t="e">
        <f t="shared" si="13"/>
        <v>#N/A</v>
      </c>
    </row>
    <row r="272" spans="1:27" ht="15" x14ac:dyDescent="0.25">
      <c r="A272" s="39" t="s">
        <v>461</v>
      </c>
      <c r="B272" s="111" t="s">
        <v>70</v>
      </c>
      <c r="C272" s="71" t="s">
        <v>186</v>
      </c>
      <c r="P272" s="9" t="str">
        <f>'Nates Projections'!A278</f>
        <v>Gage Goncalves</v>
      </c>
      <c r="Q272" s="9" t="str">
        <f>IFERROR(VLOOKUP(P272,'Nates Projections'!$A$8:$C$500,3,FALSE),"")</f>
        <v>C/LW</v>
      </c>
      <c r="R272" s="115">
        <f>IFERROR(VLOOKUP(P272,'Nates Projections'!$A$8:$AA$500,27,FALSE),"")</f>
        <v>4.5076428571428568</v>
      </c>
      <c r="S272" s="9">
        <f t="shared" si="8"/>
        <v>191</v>
      </c>
      <c r="T272" s="115">
        <f t="shared" si="9"/>
        <v>4.5076428571428568</v>
      </c>
      <c r="U272" s="9" t="str">
        <f t="shared" si="10"/>
        <v/>
      </c>
      <c r="V272" s="9" t="str">
        <f t="shared" si="11"/>
        <v/>
      </c>
      <c r="Y272" s="9">
        <v>270</v>
      </c>
      <c r="Z272" s="9" t="e">
        <f t="shared" si="12"/>
        <v>#N/A</v>
      </c>
      <c r="AA272" s="9" t="e">
        <f t="shared" si="13"/>
        <v>#N/A</v>
      </c>
    </row>
    <row r="273" spans="1:27" ht="15" x14ac:dyDescent="0.25">
      <c r="A273" s="39" t="s">
        <v>456</v>
      </c>
      <c r="B273" s="111" t="s">
        <v>47</v>
      </c>
      <c r="C273" s="71" t="s">
        <v>181</v>
      </c>
      <c r="P273" s="9" t="str">
        <f>'Nates Projections'!A279</f>
        <v>Gustav Forsling</v>
      </c>
      <c r="Q273" s="9" t="str">
        <f>IFERROR(VLOOKUP(P273,'Nates Projections'!$A$8:$C$500,3,FALSE),"")</f>
        <v>D</v>
      </c>
      <c r="R273" s="115">
        <f>IFERROR(VLOOKUP(P273,'Nates Projections'!$A$8:$AA$500,27,FALSE),"")</f>
        <v>4.4591309523809519</v>
      </c>
      <c r="S273" s="9" t="str">
        <f t="shared" si="8"/>
        <v/>
      </c>
      <c r="T273" s="9" t="str">
        <f t="shared" si="9"/>
        <v/>
      </c>
      <c r="U273" s="9">
        <f t="shared" si="10"/>
        <v>62</v>
      </c>
      <c r="V273" s="115">
        <f t="shared" si="11"/>
        <v>4.4591309523809519</v>
      </c>
      <c r="Y273" s="9">
        <v>271</v>
      </c>
      <c r="Z273" s="9" t="e">
        <f t="shared" si="12"/>
        <v>#N/A</v>
      </c>
      <c r="AA273" s="9" t="e">
        <f t="shared" si="13"/>
        <v>#N/A</v>
      </c>
    </row>
    <row r="274" spans="1:27" ht="15" x14ac:dyDescent="0.25">
      <c r="A274" s="39" t="s">
        <v>442</v>
      </c>
      <c r="B274" s="111" t="s">
        <v>45</v>
      </c>
      <c r="C274" s="71" t="s">
        <v>181</v>
      </c>
      <c r="P274" s="9" t="str">
        <f>'Nates Projections'!A280</f>
        <v>Noah Hanifin</v>
      </c>
      <c r="Q274" s="9" t="str">
        <f>IFERROR(VLOOKUP(P274,'Nates Projections'!$A$8:$C$500,3,FALSE),"")</f>
        <v>D</v>
      </c>
      <c r="R274" s="115">
        <f>IFERROR(VLOOKUP(P274,'Nates Projections'!$A$8:$AA$500,27,FALSE),"")</f>
        <v>4.0259166666666673</v>
      </c>
      <c r="S274" s="9" t="str">
        <f t="shared" si="8"/>
        <v/>
      </c>
      <c r="T274" s="9" t="str">
        <f t="shared" si="9"/>
        <v/>
      </c>
      <c r="U274" s="9">
        <f t="shared" si="10"/>
        <v>84</v>
      </c>
      <c r="V274" s="115">
        <f t="shared" si="11"/>
        <v>4.0259166666666673</v>
      </c>
      <c r="Y274" s="9">
        <v>272</v>
      </c>
      <c r="Z274" s="9" t="e">
        <f t="shared" si="12"/>
        <v>#N/A</v>
      </c>
      <c r="AA274" s="9" t="e">
        <f t="shared" si="13"/>
        <v>#N/A</v>
      </c>
    </row>
    <row r="275" spans="1:27" ht="15" x14ac:dyDescent="0.25">
      <c r="A275" s="39" t="s">
        <v>466</v>
      </c>
      <c r="B275" s="111" t="s">
        <v>19</v>
      </c>
      <c r="C275" s="71" t="s">
        <v>183</v>
      </c>
      <c r="P275" s="9" t="str">
        <f>'Nates Projections'!A281</f>
        <v>Olen Zellweger</v>
      </c>
      <c r="Q275" s="9" t="str">
        <f>IFERROR(VLOOKUP(P275,'Nates Projections'!$A$8:$C$500,3,FALSE),"")</f>
        <v>D</v>
      </c>
      <c r="R275" s="115">
        <f>IFERROR(VLOOKUP(P275,'Nates Projections'!$A$8:$AA$500,27,FALSE),"")</f>
        <v>4.2579285714285708</v>
      </c>
      <c r="S275" s="9" t="str">
        <f t="shared" si="8"/>
        <v/>
      </c>
      <c r="T275" s="9" t="str">
        <f t="shared" si="9"/>
        <v/>
      </c>
      <c r="U275" s="9">
        <f t="shared" si="10"/>
        <v>70</v>
      </c>
      <c r="V275" s="115">
        <f t="shared" si="11"/>
        <v>4.2579285714285708</v>
      </c>
      <c r="Y275" s="9">
        <v>273</v>
      </c>
      <c r="Z275" s="9" t="e">
        <f t="shared" si="12"/>
        <v>#N/A</v>
      </c>
      <c r="AA275" s="9" t="e">
        <f t="shared" si="13"/>
        <v>#N/A</v>
      </c>
    </row>
    <row r="276" spans="1:27" ht="15" x14ac:dyDescent="0.25">
      <c r="A276" s="39" t="s">
        <v>450</v>
      </c>
      <c r="B276" s="111" t="s">
        <v>45</v>
      </c>
      <c r="C276" s="71" t="s">
        <v>183</v>
      </c>
      <c r="P276" s="9" t="str">
        <f>'Nates Projections'!A282</f>
        <v>Andrew Copp</v>
      </c>
      <c r="Q276" s="9" t="str">
        <f>IFERROR(VLOOKUP(P276,'Nates Projections'!$A$8:$C$500,3,FALSE),"")</f>
        <v>C/LW</v>
      </c>
      <c r="R276" s="115">
        <f>IFERROR(VLOOKUP(P276,'Nates Projections'!$A$8:$AA$500,27,FALSE),"")</f>
        <v>4.2704047619047616</v>
      </c>
      <c r="S276" s="9">
        <f t="shared" si="8"/>
        <v>210</v>
      </c>
      <c r="T276" s="115">
        <f t="shared" si="9"/>
        <v>4.2704047619047616</v>
      </c>
      <c r="U276" s="9" t="str">
        <f t="shared" si="10"/>
        <v/>
      </c>
      <c r="V276" s="9" t="str">
        <f t="shared" si="11"/>
        <v/>
      </c>
      <c r="Y276" s="9">
        <v>274</v>
      </c>
      <c r="Z276" s="9" t="e">
        <f t="shared" si="12"/>
        <v>#N/A</v>
      </c>
      <c r="AA276" s="9" t="e">
        <f t="shared" si="13"/>
        <v>#N/A</v>
      </c>
    </row>
    <row r="277" spans="1:27" ht="15" x14ac:dyDescent="0.25">
      <c r="A277" s="39" t="s">
        <v>452</v>
      </c>
      <c r="B277" s="111" t="s">
        <v>30</v>
      </c>
      <c r="C277" s="71" t="s">
        <v>153</v>
      </c>
      <c r="P277" s="9" t="str">
        <f>'Nates Projections'!A283</f>
        <v>Joel Farabee</v>
      </c>
      <c r="Q277" s="9" t="str">
        <f>IFERROR(VLOOKUP(P277,'Nates Projections'!$A$8:$C$500,3,FALSE),"")</f>
        <v>LW/RW</v>
      </c>
      <c r="R277" s="115">
        <f>IFERROR(VLOOKUP(P277,'Nates Projections'!$A$8:$AA$500,27,FALSE),"")</f>
        <v>4.2445595238095235</v>
      </c>
      <c r="S277" s="9">
        <f t="shared" si="8"/>
        <v>212</v>
      </c>
      <c r="T277" s="115">
        <f t="shared" si="9"/>
        <v>4.2445595238095235</v>
      </c>
      <c r="U277" s="9" t="str">
        <f t="shared" si="10"/>
        <v/>
      </c>
      <c r="V277" s="9" t="str">
        <f t="shared" si="11"/>
        <v/>
      </c>
      <c r="Y277" s="9">
        <v>275</v>
      </c>
      <c r="Z277" s="9" t="e">
        <f t="shared" si="12"/>
        <v>#N/A</v>
      </c>
      <c r="AA277" s="9" t="e">
        <f t="shared" si="13"/>
        <v>#N/A</v>
      </c>
    </row>
    <row r="278" spans="1:27" ht="15" x14ac:dyDescent="0.25">
      <c r="A278" s="39" t="s">
        <v>455</v>
      </c>
      <c r="B278" s="111" t="s">
        <v>63</v>
      </c>
      <c r="C278" s="71" t="s">
        <v>153</v>
      </c>
      <c r="P278" s="9" t="str">
        <f>'Nates Projections'!A284</f>
        <v>Easton Cowan</v>
      </c>
      <c r="Q278" s="9" t="str">
        <f>IFERROR(VLOOKUP(P278,'Nates Projections'!$A$8:$C$500,3,FALSE),"")</f>
        <v>LW</v>
      </c>
      <c r="R278" s="115">
        <f>IFERROR(VLOOKUP(P278,'Nates Projections'!$A$8:$AA$500,27,FALSE),"")</f>
        <v>4.4106071428571427</v>
      </c>
      <c r="S278" s="9">
        <f t="shared" si="8"/>
        <v>198</v>
      </c>
      <c r="T278" s="115">
        <f t="shared" si="9"/>
        <v>4.4106071428571427</v>
      </c>
      <c r="U278" s="9" t="str">
        <f t="shared" si="10"/>
        <v/>
      </c>
      <c r="V278" s="9" t="str">
        <f t="shared" si="11"/>
        <v/>
      </c>
      <c r="Y278" s="9">
        <v>276</v>
      </c>
      <c r="Z278" s="9" t="e">
        <f t="shared" si="12"/>
        <v>#N/A</v>
      </c>
      <c r="AA278" s="9" t="e">
        <f t="shared" si="13"/>
        <v>#N/A</v>
      </c>
    </row>
    <row r="279" spans="1:27" ht="15" x14ac:dyDescent="0.25">
      <c r="A279" s="39" t="s">
        <v>453</v>
      </c>
      <c r="B279" s="111" t="s">
        <v>49</v>
      </c>
      <c r="C279" s="71" t="s">
        <v>186</v>
      </c>
      <c r="P279" s="9" t="str">
        <f>'Nates Projections'!A285</f>
        <v>Charle-Edouard D'Astous</v>
      </c>
      <c r="Q279" s="9" t="str">
        <f>IFERROR(VLOOKUP(P279,'Nates Projections'!$A$8:$C$500,3,FALSE),"")</f>
        <v>D</v>
      </c>
      <c r="R279" s="115">
        <f>IFERROR(VLOOKUP(P279,'Nates Projections'!$A$8:$AA$500,27,FALSE),"")</f>
        <v>5.3395952380952378</v>
      </c>
      <c r="S279" s="9" t="str">
        <f t="shared" si="8"/>
        <v/>
      </c>
      <c r="T279" s="9" t="str">
        <f t="shared" si="9"/>
        <v/>
      </c>
      <c r="U279" s="9">
        <f t="shared" si="10"/>
        <v>36</v>
      </c>
      <c r="V279" s="115">
        <f t="shared" si="11"/>
        <v>5.3395952380952378</v>
      </c>
      <c r="Y279" s="9">
        <v>277</v>
      </c>
      <c r="Z279" s="9" t="e">
        <f t="shared" si="12"/>
        <v>#N/A</v>
      </c>
      <c r="AA279" s="9" t="e">
        <f t="shared" si="13"/>
        <v>#N/A</v>
      </c>
    </row>
    <row r="280" spans="1:27" ht="15" x14ac:dyDescent="0.25">
      <c r="A280" s="39" t="s">
        <v>462</v>
      </c>
      <c r="B280" s="111" t="s">
        <v>37</v>
      </c>
      <c r="C280" s="71" t="s">
        <v>203</v>
      </c>
      <c r="P280" s="9" t="str">
        <f>'Nates Projections'!A286</f>
        <v>Linus Karlsson</v>
      </c>
      <c r="Q280" s="9" t="str">
        <f>IFERROR(VLOOKUP(P280,'Nates Projections'!$A$8:$C$500,3,FALSE),"")</f>
        <v>RW</v>
      </c>
      <c r="R280" s="115">
        <f>IFERROR(VLOOKUP(P280,'Nates Projections'!$A$8:$AA$500,27,FALSE),"")</f>
        <v>4.3861428571428567</v>
      </c>
      <c r="S280" s="9">
        <f t="shared" si="8"/>
        <v>201</v>
      </c>
      <c r="T280" s="115">
        <f t="shared" si="9"/>
        <v>4.3861428571428567</v>
      </c>
      <c r="U280" s="9" t="str">
        <f t="shared" si="10"/>
        <v/>
      </c>
      <c r="V280" s="9" t="str">
        <f t="shared" si="11"/>
        <v/>
      </c>
      <c r="Y280" s="9">
        <v>278</v>
      </c>
      <c r="Z280" s="9" t="e">
        <f t="shared" si="12"/>
        <v>#N/A</v>
      </c>
      <c r="AA280" s="9" t="e">
        <f t="shared" si="13"/>
        <v>#N/A</v>
      </c>
    </row>
    <row r="281" spans="1:27" ht="15" x14ac:dyDescent="0.25">
      <c r="A281" s="39" t="s">
        <v>454</v>
      </c>
      <c r="B281" s="111" t="s">
        <v>37</v>
      </c>
      <c r="C281" s="71" t="s">
        <v>181</v>
      </c>
      <c r="P281" s="9" t="str">
        <f>'Nates Projections'!A287</f>
        <v>Filip Chytil</v>
      </c>
      <c r="Q281" s="9" t="str">
        <f>IFERROR(VLOOKUP(P281,'Nates Projections'!$A$8:$C$500,3,FALSE),"")</f>
        <v>C</v>
      </c>
      <c r="R281" s="115">
        <f>IFERROR(VLOOKUP(P281,'Nates Projections'!$A$8:$AA$500,27,FALSE),"")</f>
        <v>4.2075952380952382</v>
      </c>
      <c r="S281" s="9">
        <f t="shared" si="8"/>
        <v>220</v>
      </c>
      <c r="T281" s="115">
        <f t="shared" si="9"/>
        <v>4.2075952380952382</v>
      </c>
      <c r="U281" s="9" t="str">
        <f t="shared" si="10"/>
        <v/>
      </c>
      <c r="V281" s="9" t="str">
        <f t="shared" si="11"/>
        <v/>
      </c>
      <c r="Y281" s="9">
        <v>279</v>
      </c>
      <c r="Z281" s="9" t="e">
        <f t="shared" si="12"/>
        <v>#N/A</v>
      </c>
      <c r="AA281" s="9" t="e">
        <f t="shared" si="13"/>
        <v>#N/A</v>
      </c>
    </row>
    <row r="282" spans="1:27" ht="15" x14ac:dyDescent="0.25">
      <c r="A282" s="39" t="s">
        <v>458</v>
      </c>
      <c r="B282" s="111" t="s">
        <v>72</v>
      </c>
      <c r="C282" s="71" t="s">
        <v>153</v>
      </c>
      <c r="P282" s="9" t="str">
        <f>'Nates Projections'!A288</f>
        <v>Dmitry Orlov</v>
      </c>
      <c r="Q282" s="9" t="str">
        <f>IFERROR(VLOOKUP(P282,'Nates Projections'!$A$8:$C$500,3,FALSE),"")</f>
        <v>D</v>
      </c>
      <c r="R282" s="115">
        <f>IFERROR(VLOOKUP(P282,'Nates Projections'!$A$8:$AA$500,27,FALSE),"")</f>
        <v>4.3119166666666668</v>
      </c>
      <c r="S282" s="9" t="str">
        <f t="shared" si="8"/>
        <v/>
      </c>
      <c r="T282" s="9" t="str">
        <f t="shared" si="9"/>
        <v/>
      </c>
      <c r="U282" s="9">
        <f t="shared" si="10"/>
        <v>67</v>
      </c>
      <c r="V282" s="115">
        <f t="shared" si="11"/>
        <v>4.3119166666666668</v>
      </c>
      <c r="Y282" s="9">
        <v>280</v>
      </c>
      <c r="Z282" s="9" t="e">
        <f t="shared" si="12"/>
        <v>#N/A</v>
      </c>
      <c r="AA282" s="9" t="e">
        <f t="shared" si="13"/>
        <v>#N/A</v>
      </c>
    </row>
    <row r="283" spans="1:27" ht="15" x14ac:dyDescent="0.25">
      <c r="A283" s="39" t="s">
        <v>457</v>
      </c>
      <c r="B283" s="111" t="s">
        <v>49</v>
      </c>
      <c r="C283" s="71" t="s">
        <v>203</v>
      </c>
      <c r="P283" s="9" t="str">
        <f>'Nates Projections'!A289</f>
        <v>Ridly Greig</v>
      </c>
      <c r="Q283" s="9" t="str">
        <f>IFERROR(VLOOKUP(P283,'Nates Projections'!$A$8:$C$500,3,FALSE),"")</f>
        <v>C/LW/RW</v>
      </c>
      <c r="R283" s="115">
        <f>IFERROR(VLOOKUP(P283,'Nates Projections'!$A$8:$AA$500,27,FALSE),"")</f>
        <v>4.7893452380952377</v>
      </c>
      <c r="S283" s="9">
        <f t="shared" si="8"/>
        <v>176</v>
      </c>
      <c r="T283" s="115">
        <f t="shared" si="9"/>
        <v>4.7893452380952377</v>
      </c>
      <c r="U283" s="9" t="str">
        <f t="shared" si="10"/>
        <v/>
      </c>
      <c r="V283" s="9" t="str">
        <f t="shared" si="11"/>
        <v/>
      </c>
      <c r="Y283" s="9">
        <v>281</v>
      </c>
      <c r="Z283" s="9" t="e">
        <f t="shared" si="12"/>
        <v>#N/A</v>
      </c>
      <c r="AA283" s="9" t="e">
        <f t="shared" si="13"/>
        <v>#N/A</v>
      </c>
    </row>
    <row r="284" spans="1:27" ht="15" x14ac:dyDescent="0.25">
      <c r="A284" s="39" t="s">
        <v>472</v>
      </c>
      <c r="B284" s="111" t="s">
        <v>32</v>
      </c>
      <c r="C284" s="71" t="s">
        <v>183</v>
      </c>
      <c r="P284" s="9" t="str">
        <f>'Nates Projections'!A290</f>
        <v>Oliver Kapanen</v>
      </c>
      <c r="Q284" s="9" t="str">
        <f>IFERROR(VLOOKUP(P284,'Nates Projections'!$A$8:$C$500,3,FALSE),"")</f>
        <v>C</v>
      </c>
      <c r="R284" s="115">
        <f>IFERROR(VLOOKUP(P284,'Nates Projections'!$A$8:$AA$500,27,FALSE),"")</f>
        <v>4.1598928571428573</v>
      </c>
      <c r="S284" s="9">
        <f t="shared" si="8"/>
        <v>225</v>
      </c>
      <c r="T284" s="115">
        <f t="shared" si="9"/>
        <v>4.1598928571428573</v>
      </c>
      <c r="U284" s="9" t="str">
        <f t="shared" si="10"/>
        <v/>
      </c>
      <c r="V284" s="9" t="str">
        <f t="shared" si="11"/>
        <v/>
      </c>
      <c r="Y284" s="9">
        <v>282</v>
      </c>
      <c r="Z284" s="9" t="e">
        <f t="shared" si="12"/>
        <v>#N/A</v>
      </c>
      <c r="AA284" s="9" t="e">
        <f t="shared" si="13"/>
        <v>#N/A</v>
      </c>
    </row>
    <row r="285" spans="1:27" ht="15" x14ac:dyDescent="0.25">
      <c r="A285" s="39" t="s">
        <v>468</v>
      </c>
      <c r="B285" s="111" t="s">
        <v>70</v>
      </c>
      <c r="C285" s="71" t="s">
        <v>186</v>
      </c>
      <c r="P285" s="9" t="str">
        <f>'Nates Projections'!A291</f>
        <v>Zachary Bolduc</v>
      </c>
      <c r="Q285" s="9" t="str">
        <f>IFERROR(VLOOKUP(P285,'Nates Projections'!$A$8:$C$500,3,FALSE),"")</f>
        <v>LW/RW</v>
      </c>
      <c r="R285" s="115">
        <f>IFERROR(VLOOKUP(P285,'Nates Projections'!$A$8:$AA$500,27,FALSE),"")</f>
        <v>4.2143333333333333</v>
      </c>
      <c r="S285" s="9">
        <f t="shared" si="8"/>
        <v>219</v>
      </c>
      <c r="T285" s="115">
        <f t="shared" si="9"/>
        <v>4.2143333333333333</v>
      </c>
      <c r="U285" s="9" t="str">
        <f t="shared" si="10"/>
        <v/>
      </c>
      <c r="V285" s="9" t="str">
        <f t="shared" si="11"/>
        <v/>
      </c>
      <c r="Y285" s="9">
        <v>283</v>
      </c>
      <c r="Z285" s="9" t="e">
        <f t="shared" si="12"/>
        <v>#N/A</v>
      </c>
      <c r="AA285" s="9" t="e">
        <f t="shared" si="13"/>
        <v>#N/A</v>
      </c>
    </row>
    <row r="286" spans="1:27" ht="15" x14ac:dyDescent="0.25">
      <c r="A286" s="39" t="s">
        <v>464</v>
      </c>
      <c r="B286" s="111" t="s">
        <v>81</v>
      </c>
      <c r="C286" s="71" t="s">
        <v>153</v>
      </c>
      <c r="P286" s="9" t="str">
        <f>'Nates Projections'!A292</f>
        <v>Jean-Gabriel Pageau</v>
      </c>
      <c r="Q286" s="9" t="str">
        <f>IFERROR(VLOOKUP(P286,'Nates Projections'!$A$8:$C$500,3,FALSE),"")</f>
        <v>C</v>
      </c>
      <c r="R286" s="115">
        <f>IFERROR(VLOOKUP(P286,'Nates Projections'!$A$8:$AA$500,27,FALSE),"")</f>
        <v>4.0205833333333336</v>
      </c>
      <c r="S286" s="9">
        <f t="shared" si="8"/>
        <v>231</v>
      </c>
      <c r="T286" s="115">
        <f t="shared" si="9"/>
        <v>4.0205833333333336</v>
      </c>
      <c r="U286" s="9" t="str">
        <f t="shared" si="10"/>
        <v/>
      </c>
      <c r="V286" s="9" t="str">
        <f t="shared" si="11"/>
        <v/>
      </c>
      <c r="Y286" s="9">
        <v>284</v>
      </c>
      <c r="Z286" s="9" t="e">
        <f t="shared" si="12"/>
        <v>#N/A</v>
      </c>
      <c r="AA286" s="9" t="e">
        <f t="shared" si="13"/>
        <v>#N/A</v>
      </c>
    </row>
    <row r="287" spans="1:27" ht="15" x14ac:dyDescent="0.25">
      <c r="A287" s="39" t="s">
        <v>460</v>
      </c>
      <c r="B287" s="111" t="s">
        <v>21</v>
      </c>
      <c r="C287" s="71" t="s">
        <v>196</v>
      </c>
      <c r="P287" s="9" t="str">
        <f>'Nates Projections'!A293</f>
        <v>Matias Maccelli</v>
      </c>
      <c r="Q287" s="9" t="str">
        <f>IFERROR(VLOOKUP(P287,'Nates Projections'!$A$8:$C$500,3,FALSE),"")</f>
        <v>LW/RW</v>
      </c>
      <c r="R287" s="115">
        <f>IFERROR(VLOOKUP(P287,'Nates Projections'!$A$8:$AA$500,27,FALSE),"")</f>
        <v>4.2052142857142849</v>
      </c>
      <c r="S287" s="9">
        <f t="shared" si="8"/>
        <v>221</v>
      </c>
      <c r="T287" s="115">
        <f t="shared" si="9"/>
        <v>4.2052142857142849</v>
      </c>
      <c r="U287" s="9" t="str">
        <f t="shared" si="10"/>
        <v/>
      </c>
      <c r="V287" s="9" t="str">
        <f t="shared" si="11"/>
        <v/>
      </c>
      <c r="Y287" s="9">
        <v>285</v>
      </c>
      <c r="Z287" s="9" t="e">
        <f t="shared" si="12"/>
        <v>#N/A</v>
      </c>
      <c r="AA287" s="9" t="e">
        <f t="shared" si="13"/>
        <v>#N/A</v>
      </c>
    </row>
    <row r="288" spans="1:27" ht="15" x14ac:dyDescent="0.25">
      <c r="A288" s="39" t="s">
        <v>469</v>
      </c>
      <c r="B288" s="111" t="s">
        <v>61</v>
      </c>
      <c r="C288" s="71" t="s">
        <v>181</v>
      </c>
      <c r="P288" s="9" t="str">
        <f>'Nates Projections'!A294</f>
        <v>Cole Sillinger</v>
      </c>
      <c r="Q288" s="9" t="str">
        <f>IFERROR(VLOOKUP(P288,'Nates Projections'!$A$8:$C$500,3,FALSE),"")</f>
        <v>C/RW</v>
      </c>
      <c r="R288" s="115">
        <f>IFERROR(VLOOKUP(P288,'Nates Projections'!$A$8:$AA$500,27,FALSE),"")</f>
        <v>4.336142857142856</v>
      </c>
      <c r="S288" s="9">
        <f t="shared" si="8"/>
        <v>205</v>
      </c>
      <c r="T288" s="115">
        <f t="shared" si="9"/>
        <v>4.336142857142856</v>
      </c>
      <c r="U288" s="9" t="str">
        <f t="shared" si="10"/>
        <v/>
      </c>
      <c r="V288" s="9" t="str">
        <f t="shared" si="11"/>
        <v/>
      </c>
      <c r="Y288" s="9">
        <v>286</v>
      </c>
      <c r="Z288" s="9" t="e">
        <f t="shared" si="12"/>
        <v>#N/A</v>
      </c>
      <c r="AA288" s="9" t="e">
        <f t="shared" si="13"/>
        <v>#N/A</v>
      </c>
    </row>
    <row r="289" spans="1:27" ht="15" x14ac:dyDescent="0.25">
      <c r="A289" s="39" t="s">
        <v>459</v>
      </c>
      <c r="B289" s="111" t="s">
        <v>34</v>
      </c>
      <c r="C289" s="71" t="s">
        <v>179</v>
      </c>
      <c r="P289" s="9" t="str">
        <f>'Nates Projections'!A295</f>
        <v>Esa Lindell</v>
      </c>
      <c r="Q289" s="9" t="str">
        <f>IFERROR(VLOOKUP(P289,'Nates Projections'!$A$8:$C$500,3,FALSE),"")</f>
        <v>D</v>
      </c>
      <c r="R289" s="115">
        <f>IFERROR(VLOOKUP(P289,'Nates Projections'!$A$8:$AA$500,27,FALSE),"")</f>
        <v>4.0064285714285717</v>
      </c>
      <c r="S289" s="9" t="str">
        <f t="shared" si="8"/>
        <v/>
      </c>
      <c r="T289" s="9" t="str">
        <f t="shared" si="9"/>
        <v/>
      </c>
      <c r="U289" s="9">
        <f t="shared" si="10"/>
        <v>85</v>
      </c>
      <c r="V289" s="115">
        <f t="shared" si="11"/>
        <v>4.0064285714285717</v>
      </c>
      <c r="Y289" s="9">
        <v>287</v>
      </c>
      <c r="Z289" s="9" t="e">
        <f t="shared" si="12"/>
        <v>#N/A</v>
      </c>
      <c r="AA289" s="9" t="e">
        <f t="shared" si="13"/>
        <v>#N/A</v>
      </c>
    </row>
    <row r="290" spans="1:27" ht="15" x14ac:dyDescent="0.25">
      <c r="A290" s="39" t="s">
        <v>467</v>
      </c>
      <c r="B290" s="111" t="s">
        <v>79</v>
      </c>
      <c r="C290" s="71" t="s">
        <v>186</v>
      </c>
      <c r="P290" s="9" t="str">
        <f>'Nates Projections'!A296</f>
        <v>Morgan Rielly</v>
      </c>
      <c r="Q290" s="9" t="str">
        <f>IFERROR(VLOOKUP(P290,'Nates Projections'!$A$8:$C$500,3,FALSE),"")</f>
        <v>D</v>
      </c>
      <c r="R290" s="115">
        <f>IFERROR(VLOOKUP(P290,'Nates Projections'!$A$8:$AA$500,27,FALSE),"")</f>
        <v>4.124309523809524</v>
      </c>
      <c r="S290" s="9" t="str">
        <f t="shared" si="8"/>
        <v/>
      </c>
      <c r="T290" s="9" t="str">
        <f t="shared" si="9"/>
        <v/>
      </c>
      <c r="U290" s="9">
        <f t="shared" si="10"/>
        <v>76</v>
      </c>
      <c r="V290" s="115">
        <f t="shared" si="11"/>
        <v>4.124309523809524</v>
      </c>
      <c r="Y290" s="9">
        <v>288</v>
      </c>
      <c r="Z290" s="9" t="e">
        <f t="shared" si="12"/>
        <v>#N/A</v>
      </c>
      <c r="AA290" s="9" t="e">
        <f t="shared" si="13"/>
        <v>#N/A</v>
      </c>
    </row>
    <row r="291" spans="1:27" ht="15" x14ac:dyDescent="0.25">
      <c r="A291" s="39" t="s">
        <v>465</v>
      </c>
      <c r="B291" s="111" t="s">
        <v>30</v>
      </c>
      <c r="C291" s="71" t="s">
        <v>181</v>
      </c>
      <c r="P291" s="9" t="str">
        <f>'Nates Projections'!A297</f>
        <v>A.J. Greer</v>
      </c>
      <c r="Q291" s="9" t="str">
        <f>IFERROR(VLOOKUP(P291,'Nates Projections'!$A$8:$C$500,3,FALSE),"")</f>
        <v>LW</v>
      </c>
      <c r="R291" s="115">
        <f>IFERROR(VLOOKUP(P291,'Nates Projections'!$A$8:$AA$500,27,FALSE),"")</f>
        <v>5.4254047619047618</v>
      </c>
      <c r="S291" s="9">
        <f t="shared" si="8"/>
        <v>146</v>
      </c>
      <c r="T291" s="115">
        <f t="shared" si="9"/>
        <v>5.4254047619047618</v>
      </c>
      <c r="U291" s="9" t="str">
        <f t="shared" si="10"/>
        <v/>
      </c>
      <c r="V291" s="9" t="str">
        <f t="shared" si="11"/>
        <v/>
      </c>
      <c r="Y291" s="9">
        <v>289</v>
      </c>
      <c r="Z291" s="9" t="e">
        <f t="shared" si="12"/>
        <v>#N/A</v>
      </c>
      <c r="AA291" s="9" t="e">
        <f t="shared" si="13"/>
        <v>#N/A</v>
      </c>
    </row>
    <row r="292" spans="1:27" ht="15" x14ac:dyDescent="0.25">
      <c r="A292" s="39" t="s">
        <v>463</v>
      </c>
      <c r="B292" s="111" t="s">
        <v>39</v>
      </c>
      <c r="C292" s="71" t="s">
        <v>153</v>
      </c>
      <c r="P292" s="9" t="str">
        <f>'Nates Projections'!A298</f>
        <v>Brett Howden</v>
      </c>
      <c r="Q292" s="9" t="str">
        <f>IFERROR(VLOOKUP(P292,'Nates Projections'!$A$8:$C$500,3,FALSE),"")</f>
        <v>C/LW</v>
      </c>
      <c r="R292" s="115">
        <f>IFERROR(VLOOKUP(P292,'Nates Projections'!$A$8:$AA$500,27,FALSE),"")</f>
        <v>4.4535714285714283</v>
      </c>
      <c r="S292" s="9">
        <f t="shared" si="8"/>
        <v>195</v>
      </c>
      <c r="T292" s="115">
        <f t="shared" si="9"/>
        <v>4.4535714285714283</v>
      </c>
      <c r="U292" s="9" t="str">
        <f t="shared" si="10"/>
        <v/>
      </c>
      <c r="V292" s="9" t="str">
        <f t="shared" si="11"/>
        <v/>
      </c>
      <c r="Y292" s="9">
        <v>290</v>
      </c>
      <c r="Z292" s="9" t="e">
        <f t="shared" si="12"/>
        <v>#N/A</v>
      </c>
      <c r="AA292" s="9" t="e">
        <f t="shared" si="13"/>
        <v>#N/A</v>
      </c>
    </row>
    <row r="293" spans="1:27" ht="15" x14ac:dyDescent="0.25">
      <c r="A293" s="39" t="s">
        <v>477</v>
      </c>
      <c r="B293" s="111" t="s">
        <v>70</v>
      </c>
      <c r="C293" s="71" t="s">
        <v>181</v>
      </c>
      <c r="P293" s="9" t="str">
        <f>'Nates Projections'!A299</f>
        <v>Pavel Mintyukov</v>
      </c>
      <c r="Q293" s="9" t="str">
        <f>IFERROR(VLOOKUP(P293,'Nates Projections'!$A$8:$C$500,3,FALSE),"")</f>
        <v>D</v>
      </c>
      <c r="R293" s="115">
        <f>IFERROR(VLOOKUP(P293,'Nates Projections'!$A$8:$AA$500,27,FALSE),"")</f>
        <v>4.0682857142857145</v>
      </c>
      <c r="S293" s="9" t="str">
        <f t="shared" si="8"/>
        <v/>
      </c>
      <c r="T293" s="9" t="str">
        <f t="shared" si="9"/>
        <v/>
      </c>
      <c r="U293" s="9">
        <f t="shared" si="10"/>
        <v>79</v>
      </c>
      <c r="V293" s="115">
        <f t="shared" si="11"/>
        <v>4.0682857142857145</v>
      </c>
      <c r="Y293" s="9">
        <v>291</v>
      </c>
      <c r="Z293" s="9" t="e">
        <f t="shared" si="12"/>
        <v>#N/A</v>
      </c>
      <c r="AA293" s="9" t="e">
        <f t="shared" si="13"/>
        <v>#N/A</v>
      </c>
    </row>
    <row r="294" spans="1:27" ht="15" x14ac:dyDescent="0.25">
      <c r="A294" s="39" t="s">
        <v>473</v>
      </c>
      <c r="B294" s="111" t="s">
        <v>70</v>
      </c>
      <c r="C294" s="71" t="s">
        <v>153</v>
      </c>
      <c r="P294" s="9" t="str">
        <f>'Nates Projections'!A300</f>
        <v>Nick Robertson</v>
      </c>
      <c r="Q294" s="9" t="str">
        <f>IFERROR(VLOOKUP(P294,'Nates Projections'!$A$8:$C$500,3,FALSE),"")</f>
        <v>RW</v>
      </c>
      <c r="R294" s="115">
        <f>IFERROR(VLOOKUP(P294,'Nates Projections'!$A$8:$AA$500,27,FALSE),"")</f>
        <v>4.017785714285715</v>
      </c>
      <c r="S294" s="9">
        <f t="shared" si="8"/>
        <v>232</v>
      </c>
      <c r="T294" s="115">
        <f t="shared" si="9"/>
        <v>4.017785714285715</v>
      </c>
      <c r="U294" s="9" t="str">
        <f t="shared" si="10"/>
        <v/>
      </c>
      <c r="V294" s="9" t="str">
        <f t="shared" si="11"/>
        <v/>
      </c>
      <c r="Y294" s="9">
        <v>292</v>
      </c>
      <c r="Z294" s="9" t="e">
        <f t="shared" si="12"/>
        <v>#N/A</v>
      </c>
      <c r="AA294" s="9" t="e">
        <f t="shared" si="13"/>
        <v>#N/A</v>
      </c>
    </row>
    <row r="295" spans="1:27" ht="15" x14ac:dyDescent="0.25">
      <c r="A295" s="39" t="s">
        <v>471</v>
      </c>
      <c r="B295" s="111" t="s">
        <v>58</v>
      </c>
      <c r="C295" s="71" t="s">
        <v>186</v>
      </c>
      <c r="P295" s="9" t="str">
        <f>'Nates Projections'!A301</f>
        <v>Brayden McNabb</v>
      </c>
      <c r="Q295" s="9" t="str">
        <f>IFERROR(VLOOKUP(P295,'Nates Projections'!$A$8:$C$500,3,FALSE),"")</f>
        <v>D</v>
      </c>
      <c r="R295" s="115">
        <f>IFERROR(VLOOKUP(P295,'Nates Projections'!$A$8:$AA$500,27,FALSE),"")</f>
        <v>4.0263333333333335</v>
      </c>
      <c r="S295" s="9" t="str">
        <f t="shared" si="8"/>
        <v/>
      </c>
      <c r="T295" s="9" t="str">
        <f t="shared" si="9"/>
        <v/>
      </c>
      <c r="U295" s="9">
        <f t="shared" si="10"/>
        <v>83</v>
      </c>
      <c r="V295" s="115">
        <f t="shared" si="11"/>
        <v>4.0263333333333335</v>
      </c>
      <c r="Y295" s="9">
        <v>293</v>
      </c>
      <c r="Z295" s="9" t="e">
        <f t="shared" si="12"/>
        <v>#N/A</v>
      </c>
      <c r="AA295" s="9" t="e">
        <f t="shared" si="13"/>
        <v>#N/A</v>
      </c>
    </row>
    <row r="296" spans="1:27" ht="15" x14ac:dyDescent="0.25">
      <c r="A296" s="39" t="s">
        <v>470</v>
      </c>
      <c r="B296" s="111" t="s">
        <v>81</v>
      </c>
      <c r="C296" s="71" t="s">
        <v>179</v>
      </c>
      <c r="P296" s="9" t="str">
        <f>'Nates Projections'!A302</f>
        <v>Alex Killorn</v>
      </c>
      <c r="Q296" s="9" t="str">
        <f>IFERROR(VLOOKUP(P296,'Nates Projections'!$A$8:$C$500,3,FALSE),"")</f>
        <v>LW/RW</v>
      </c>
      <c r="R296" s="115">
        <f>IFERROR(VLOOKUP(P296,'Nates Projections'!$A$8:$AA$500,27,FALSE),"")</f>
        <v>4.3138571428571435</v>
      </c>
      <c r="S296" s="9">
        <f t="shared" si="8"/>
        <v>207</v>
      </c>
      <c r="T296" s="115">
        <f t="shared" si="9"/>
        <v>4.3138571428571435</v>
      </c>
      <c r="U296" s="9" t="str">
        <f t="shared" si="10"/>
        <v/>
      </c>
      <c r="V296" s="9" t="str">
        <f t="shared" si="11"/>
        <v/>
      </c>
      <c r="Y296" s="9">
        <v>294</v>
      </c>
      <c r="Z296" s="9" t="e">
        <f t="shared" si="12"/>
        <v>#N/A</v>
      </c>
      <c r="AA296" s="9" t="e">
        <f t="shared" si="13"/>
        <v>#N/A</v>
      </c>
    </row>
    <row r="297" spans="1:27" ht="15" x14ac:dyDescent="0.25">
      <c r="A297" s="39" t="s">
        <v>475</v>
      </c>
      <c r="B297" s="111" t="s">
        <v>53</v>
      </c>
      <c r="C297" s="71" t="s">
        <v>183</v>
      </c>
      <c r="P297" s="9" t="str">
        <f>'Nates Projections'!A303</f>
        <v>Eetu Luostarinen</v>
      </c>
      <c r="Q297" s="9" t="str">
        <f>IFERROR(VLOOKUP(P297,'Nates Projections'!$A$8:$C$500,3,FALSE),"")</f>
        <v>LW</v>
      </c>
      <c r="R297" s="115">
        <f>IFERROR(VLOOKUP(P297,'Nates Projections'!$A$8:$AA$500,27,FALSE),"")</f>
        <v>4.2259761904761906</v>
      </c>
      <c r="S297" s="9">
        <f t="shared" si="8"/>
        <v>216</v>
      </c>
      <c r="T297" s="115">
        <f t="shared" si="9"/>
        <v>4.2259761904761906</v>
      </c>
      <c r="U297" s="9" t="str">
        <f t="shared" si="10"/>
        <v/>
      </c>
      <c r="V297" s="9" t="str">
        <f t="shared" si="11"/>
        <v/>
      </c>
      <c r="Y297" s="9">
        <v>295</v>
      </c>
      <c r="Z297" s="9" t="e">
        <f t="shared" si="12"/>
        <v>#N/A</v>
      </c>
      <c r="AA297" s="9" t="e">
        <f t="shared" si="13"/>
        <v>#N/A</v>
      </c>
    </row>
    <row r="298" spans="1:27" ht="15" x14ac:dyDescent="0.25">
      <c r="A298" s="39" t="s">
        <v>476</v>
      </c>
      <c r="B298" s="111" t="s">
        <v>70</v>
      </c>
      <c r="C298" s="71" t="s">
        <v>153</v>
      </c>
      <c r="P298" s="9" t="str">
        <f>'Nates Projections'!A304</f>
        <v>Owen Power</v>
      </c>
      <c r="Q298" s="9" t="str">
        <f>IFERROR(VLOOKUP(P298,'Nates Projections'!$A$8:$C$500,3,FALSE),"")</f>
        <v>D</v>
      </c>
      <c r="R298" s="115">
        <f>IFERROR(VLOOKUP(P298,'Nates Projections'!$A$8:$AA$500,27,FALSE),"")</f>
        <v>3.9864523809523806</v>
      </c>
      <c r="S298" s="9" t="str">
        <f t="shared" si="8"/>
        <v/>
      </c>
      <c r="T298" s="9" t="str">
        <f t="shared" si="9"/>
        <v/>
      </c>
      <c r="U298" s="9">
        <f t="shared" si="10"/>
        <v>86</v>
      </c>
      <c r="V298" s="115">
        <f t="shared" si="11"/>
        <v>3.9864523809523806</v>
      </c>
      <c r="Y298" s="9">
        <v>296</v>
      </c>
      <c r="Z298" s="9" t="e">
        <f t="shared" si="12"/>
        <v>#N/A</v>
      </c>
      <c r="AA298" s="9" t="e">
        <f t="shared" si="13"/>
        <v>#N/A</v>
      </c>
    </row>
    <row r="299" spans="1:27" ht="15" x14ac:dyDescent="0.25">
      <c r="A299" s="39" t="s">
        <v>478</v>
      </c>
      <c r="B299" s="111" t="s">
        <v>47</v>
      </c>
      <c r="C299" s="71" t="s">
        <v>153</v>
      </c>
      <c r="P299" s="9" t="str">
        <f>'Nates Projections'!A305</f>
        <v>Adam Larsson</v>
      </c>
      <c r="Q299" s="9" t="str">
        <f>IFERROR(VLOOKUP(P299,'Nates Projections'!$A$8:$C$500,3,FALSE),"")</f>
        <v>D</v>
      </c>
      <c r="R299" s="115">
        <f>IFERROR(VLOOKUP(P299,'Nates Projections'!$A$8:$AA$500,27,FALSE),"")</f>
        <v>4.0597738095238087</v>
      </c>
      <c r="S299" s="9" t="str">
        <f t="shared" si="8"/>
        <v/>
      </c>
      <c r="T299" s="9" t="str">
        <f t="shared" si="9"/>
        <v/>
      </c>
      <c r="U299" s="9">
        <f t="shared" si="10"/>
        <v>81</v>
      </c>
      <c r="V299" s="115">
        <f t="shared" si="11"/>
        <v>4.0597738095238087</v>
      </c>
      <c r="Y299" s="9">
        <v>297</v>
      </c>
      <c r="Z299" s="9" t="e">
        <f t="shared" si="12"/>
        <v>#N/A</v>
      </c>
      <c r="AA299" s="9" t="e">
        <f t="shared" si="13"/>
        <v>#N/A</v>
      </c>
    </row>
    <row r="300" spans="1:27" ht="15" x14ac:dyDescent="0.25">
      <c r="A300" s="39" t="s">
        <v>482</v>
      </c>
      <c r="B300" s="111" t="s">
        <v>61</v>
      </c>
      <c r="C300" s="71" t="s">
        <v>181</v>
      </c>
      <c r="P300" s="9" t="str">
        <f>'Nates Projections'!A306</f>
        <v>Mikael Backlund</v>
      </c>
      <c r="Q300" s="9" t="str">
        <f>IFERROR(VLOOKUP(P300,'Nates Projections'!$A$8:$C$500,3,FALSE),"")</f>
        <v>C</v>
      </c>
      <c r="R300" s="115">
        <f>IFERROR(VLOOKUP(P300,'Nates Projections'!$A$8:$AA$500,27,FALSE),"")</f>
        <v>4.0035476190476187</v>
      </c>
      <c r="S300" s="9">
        <f t="shared" si="8"/>
        <v>233</v>
      </c>
      <c r="T300" s="115">
        <f t="shared" si="9"/>
        <v>4.0035476190476187</v>
      </c>
      <c r="U300" s="9" t="str">
        <f t="shared" si="10"/>
        <v/>
      </c>
      <c r="V300" s="9" t="str">
        <f t="shared" si="11"/>
        <v/>
      </c>
      <c r="Y300" s="9">
        <v>298</v>
      </c>
      <c r="Z300" s="9" t="e">
        <f t="shared" si="12"/>
        <v>#N/A</v>
      </c>
      <c r="AA300" s="9" t="e">
        <f t="shared" si="13"/>
        <v>#N/A</v>
      </c>
    </row>
    <row r="301" spans="1:27" ht="15" x14ac:dyDescent="0.25">
      <c r="A301" s="39" t="s">
        <v>488</v>
      </c>
      <c r="B301" s="111" t="s">
        <v>70</v>
      </c>
      <c r="C301" s="71" t="s">
        <v>186</v>
      </c>
      <c r="P301" s="9" t="str">
        <f>'Nates Projections'!A307</f>
        <v>Zach Whitecloud</v>
      </c>
      <c r="Q301" s="9" t="str">
        <f>IFERROR(VLOOKUP(P301,'Nates Projections'!$A$8:$C$500,3,FALSE),"")</f>
        <v>D</v>
      </c>
      <c r="R301" s="115">
        <f>IFERROR(VLOOKUP(P301,'Nates Projections'!$A$8:$AA$500,27,FALSE),"")</f>
        <v>3.9822619047619052</v>
      </c>
      <c r="S301" s="9" t="str">
        <f t="shared" si="8"/>
        <v/>
      </c>
      <c r="T301" s="9" t="str">
        <f t="shared" si="9"/>
        <v/>
      </c>
      <c r="U301" s="9">
        <f t="shared" si="10"/>
        <v>88</v>
      </c>
      <c r="V301" s="115">
        <f t="shared" si="11"/>
        <v>3.9822619047619052</v>
      </c>
      <c r="Y301" s="9">
        <v>299</v>
      </c>
      <c r="Z301" s="9" t="e">
        <f t="shared" si="12"/>
        <v>#N/A</v>
      </c>
      <c r="AA301" s="9" t="e">
        <f t="shared" si="13"/>
        <v>#N/A</v>
      </c>
    </row>
    <row r="302" spans="1:27" ht="15" x14ac:dyDescent="0.25">
      <c r="A302" s="39" t="s">
        <v>487</v>
      </c>
      <c r="B302" s="111" t="s">
        <v>32</v>
      </c>
      <c r="C302" s="71" t="s">
        <v>181</v>
      </c>
      <c r="P302" s="9" t="str">
        <f>'Nates Projections'!A308</f>
        <v>Kaapo Kakko</v>
      </c>
      <c r="Q302" s="9" t="str">
        <f>IFERROR(VLOOKUP(P302,'Nates Projections'!$A$8:$C$500,3,FALSE),"")</f>
        <v>RW</v>
      </c>
      <c r="R302" s="115">
        <f>IFERROR(VLOOKUP(P302,'Nates Projections'!$A$8:$AA$500,27,FALSE),"")</f>
        <v>4.1859642857142862</v>
      </c>
      <c r="S302" s="9">
        <f t="shared" si="8"/>
        <v>222</v>
      </c>
      <c r="T302" s="115">
        <f t="shared" si="9"/>
        <v>4.1859642857142862</v>
      </c>
      <c r="U302" s="9" t="str">
        <f t="shared" si="10"/>
        <v/>
      </c>
      <c r="V302" s="9" t="str">
        <f t="shared" si="11"/>
        <v/>
      </c>
      <c r="Y302" s="9">
        <v>300</v>
      </c>
      <c r="Z302" s="9" t="e">
        <f t="shared" si="12"/>
        <v>#N/A</v>
      </c>
      <c r="AA302" s="9" t="e">
        <f t="shared" si="13"/>
        <v>#N/A</v>
      </c>
    </row>
    <row r="303" spans="1:27" ht="15" x14ac:dyDescent="0.25">
      <c r="A303" s="39" t="s">
        <v>474</v>
      </c>
      <c r="B303" s="111" t="s">
        <v>66</v>
      </c>
      <c r="C303" s="71" t="s">
        <v>153</v>
      </c>
      <c r="P303" s="9" t="str">
        <f>'Nates Projections'!A309</f>
        <v>Alex Newhook</v>
      </c>
      <c r="Q303" s="9" t="str">
        <f>IFERROR(VLOOKUP(P303,'Nates Projections'!$A$8:$C$500,3,FALSE),"")</f>
        <v>C/LW</v>
      </c>
      <c r="R303" s="115">
        <f>IFERROR(VLOOKUP(P303,'Nates Projections'!$A$8:$AA$500,27,FALSE),"")</f>
        <v>4.0537380952380957</v>
      </c>
      <c r="S303" s="9">
        <f t="shared" si="8"/>
        <v>228</v>
      </c>
      <c r="T303" s="115">
        <f t="shared" si="9"/>
        <v>4.0537380952380957</v>
      </c>
      <c r="U303" s="9" t="str">
        <f t="shared" si="10"/>
        <v/>
      </c>
      <c r="V303" s="9" t="str">
        <f t="shared" si="11"/>
        <v/>
      </c>
    </row>
    <row r="304" spans="1:27" ht="15" x14ac:dyDescent="0.25">
      <c r="A304" s="39" t="s">
        <v>492</v>
      </c>
      <c r="B304" s="111" t="s">
        <v>74</v>
      </c>
      <c r="C304" s="71" t="s">
        <v>183</v>
      </c>
      <c r="P304" s="9" t="str">
        <f>'Nates Projections'!A310</f>
        <v>Matt Roy</v>
      </c>
      <c r="Q304" s="9" t="str">
        <f>IFERROR(VLOOKUP(P304,'Nates Projections'!$A$8:$C$500,3,FALSE),"")</f>
        <v>D</v>
      </c>
      <c r="R304" s="115">
        <f>IFERROR(VLOOKUP(P304,'Nates Projections'!$A$8:$AA$500,27,FALSE),"")</f>
        <v>3.933845238095238</v>
      </c>
      <c r="S304" s="9" t="str">
        <f t="shared" si="8"/>
        <v/>
      </c>
      <c r="T304" s="9" t="str">
        <f t="shared" si="9"/>
        <v/>
      </c>
      <c r="U304" s="9">
        <f t="shared" si="10"/>
        <v>90</v>
      </c>
      <c r="V304" s="115">
        <f t="shared" si="11"/>
        <v>3.933845238095238</v>
      </c>
    </row>
    <row r="305" spans="1:22" ht="15" x14ac:dyDescent="0.25">
      <c r="A305" s="39" t="s">
        <v>481</v>
      </c>
      <c r="B305" s="111" t="s">
        <v>21</v>
      </c>
      <c r="C305" s="71" t="s">
        <v>186</v>
      </c>
      <c r="P305" s="9" t="str">
        <f>'Nates Projections'!A311</f>
        <v>Connor Brown</v>
      </c>
      <c r="Q305" s="9" t="str">
        <f>IFERROR(VLOOKUP(P305,'Nates Projections'!$A$8:$C$500,3,FALSE),"")</f>
        <v>RW</v>
      </c>
      <c r="R305" s="115">
        <f>IFERROR(VLOOKUP(P305,'Nates Projections'!$A$8:$AA$500,27,FALSE),"")</f>
        <v>4.0639285714285709</v>
      </c>
      <c r="S305" s="9">
        <f t="shared" si="8"/>
        <v>227</v>
      </c>
      <c r="T305" s="115">
        <f t="shared" si="9"/>
        <v>4.0639285714285709</v>
      </c>
      <c r="U305" s="9" t="str">
        <f t="shared" si="10"/>
        <v/>
      </c>
      <c r="V305" s="9" t="str">
        <f t="shared" si="11"/>
        <v/>
      </c>
    </row>
    <row r="306" spans="1:22" ht="15" x14ac:dyDescent="0.25">
      <c r="A306" s="39" t="s">
        <v>479</v>
      </c>
      <c r="B306" s="111" t="s">
        <v>58</v>
      </c>
      <c r="C306" s="71" t="s">
        <v>196</v>
      </c>
      <c r="P306" s="9" t="str">
        <f>'Nates Projections'!A312</f>
        <v>Alexandre Texier</v>
      </c>
      <c r="Q306" s="9" t="str">
        <f>IFERROR(VLOOKUP(P306,'Nates Projections'!$A$8:$C$500,3,FALSE),"")</f>
        <v>LW/RW</v>
      </c>
      <c r="R306" s="115">
        <f>IFERROR(VLOOKUP(P306,'Nates Projections'!$A$8:$AA$500,27,FALSE),"")</f>
        <v>4.2445476190476183</v>
      </c>
      <c r="S306" s="9">
        <f t="shared" si="8"/>
        <v>213</v>
      </c>
      <c r="T306" s="115">
        <f t="shared" si="9"/>
        <v>4.2445476190476183</v>
      </c>
      <c r="U306" s="9" t="str">
        <f t="shared" si="10"/>
        <v/>
      </c>
      <c r="V306" s="9" t="str">
        <f t="shared" si="11"/>
        <v/>
      </c>
    </row>
    <row r="307" spans="1:22" ht="15" x14ac:dyDescent="0.25">
      <c r="A307" s="39" t="s">
        <v>502</v>
      </c>
      <c r="B307" s="111" t="s">
        <v>28</v>
      </c>
      <c r="C307" s="71" t="s">
        <v>203</v>
      </c>
      <c r="P307" s="9" t="str">
        <f>'Nates Projections'!A313</f>
        <v>Cam York</v>
      </c>
      <c r="Q307" s="9" t="str">
        <f>IFERROR(VLOOKUP(P307,'Nates Projections'!$A$8:$C$500,3,FALSE),"")</f>
        <v>D</v>
      </c>
      <c r="R307" s="115">
        <f>IFERROR(VLOOKUP(P307,'Nates Projections'!$A$8:$AA$500,27,FALSE),"")</f>
        <v>4.0502738095238096</v>
      </c>
      <c r="S307" s="9" t="str">
        <f t="shared" si="8"/>
        <v/>
      </c>
      <c r="T307" s="9" t="str">
        <f t="shared" si="9"/>
        <v/>
      </c>
      <c r="U307" s="9">
        <f t="shared" si="10"/>
        <v>82</v>
      </c>
      <c r="V307" s="115">
        <f t="shared" si="11"/>
        <v>4.0502738095238096</v>
      </c>
    </row>
    <row r="308" spans="1:22" ht="15" x14ac:dyDescent="0.25">
      <c r="A308" s="39" t="s">
        <v>499</v>
      </c>
      <c r="B308" s="111" t="s">
        <v>81</v>
      </c>
      <c r="C308" s="71" t="s">
        <v>183</v>
      </c>
      <c r="P308" s="9" t="str">
        <f>'Nates Projections'!A314</f>
        <v>Zayne Parekh</v>
      </c>
      <c r="Q308" s="9" t="str">
        <f>IFERROR(VLOOKUP(P308,'Nates Projections'!$A$8:$C$500,3,FALSE),"")</f>
        <v>D</v>
      </c>
      <c r="R308" s="115">
        <f>IFERROR(VLOOKUP(P308,'Nates Projections'!$A$8:$AA$500,27,FALSE),"")</f>
        <v>3.9827976190476186</v>
      </c>
      <c r="S308" s="9" t="str">
        <f t="shared" si="8"/>
        <v/>
      </c>
      <c r="T308" s="9" t="str">
        <f t="shared" si="9"/>
        <v/>
      </c>
      <c r="U308" s="9">
        <f t="shared" si="10"/>
        <v>87</v>
      </c>
      <c r="V308" s="115">
        <f t="shared" si="11"/>
        <v>3.9827976190476186</v>
      </c>
    </row>
    <row r="309" spans="1:22" ht="15" x14ac:dyDescent="0.25">
      <c r="A309" s="39" t="s">
        <v>496</v>
      </c>
      <c r="B309" s="111" t="s">
        <v>25</v>
      </c>
      <c r="C309" s="71" t="s">
        <v>179</v>
      </c>
      <c r="P309" s="9" t="str">
        <f>'Nates Projections'!A315</f>
        <v>Ivan Provorov</v>
      </c>
      <c r="Q309" s="9" t="str">
        <f>IFERROR(VLOOKUP(P309,'Nates Projections'!$A$8:$C$500,3,FALSE),"")</f>
        <v>D</v>
      </c>
      <c r="R309" s="115">
        <f>IFERROR(VLOOKUP(P309,'Nates Projections'!$A$8:$AA$500,27,FALSE),"")</f>
        <v>4.0617857142857146</v>
      </c>
      <c r="S309" s="9" t="str">
        <f t="shared" si="8"/>
        <v/>
      </c>
      <c r="T309" s="9" t="str">
        <f t="shared" si="9"/>
        <v/>
      </c>
      <c r="U309" s="9">
        <f t="shared" si="10"/>
        <v>80</v>
      </c>
      <c r="V309" s="115">
        <f t="shared" si="11"/>
        <v>4.0617857142857146</v>
      </c>
    </row>
    <row r="310" spans="1:22" ht="15" x14ac:dyDescent="0.25">
      <c r="A310" s="39" t="s">
        <v>480</v>
      </c>
      <c r="B310" s="111" t="s">
        <v>30</v>
      </c>
      <c r="C310" s="71" t="s">
        <v>153</v>
      </c>
      <c r="P310" s="9" t="str">
        <f>'Nates Projections'!A316</f>
        <v>Logan Mailloux</v>
      </c>
      <c r="Q310" s="9" t="str">
        <f>IFERROR(VLOOKUP(P310,'Nates Projections'!$A$8:$C$500,3,FALSE),"")</f>
        <v>D</v>
      </c>
      <c r="R310" s="115">
        <f>IFERROR(VLOOKUP(P310,'Nates Projections'!$A$8:$AA$500,27,FALSE),"")</f>
        <v>4.456726190476191</v>
      </c>
      <c r="S310" s="9" t="str">
        <f t="shared" si="8"/>
        <v/>
      </c>
      <c r="T310" s="9" t="str">
        <f t="shared" si="9"/>
        <v/>
      </c>
      <c r="U310" s="9">
        <f t="shared" si="10"/>
        <v>63</v>
      </c>
      <c r="V310" s="115">
        <f t="shared" si="11"/>
        <v>4.456726190476191</v>
      </c>
    </row>
    <row r="311" spans="1:22" ht="15" x14ac:dyDescent="0.25">
      <c r="A311" s="39" t="s">
        <v>493</v>
      </c>
      <c r="B311" s="111" t="s">
        <v>61</v>
      </c>
      <c r="C311" s="71" t="s">
        <v>179</v>
      </c>
      <c r="P311" s="9" t="str">
        <f>'Nates Projections'!A317</f>
        <v>Parker Kelly</v>
      </c>
      <c r="Q311" s="9" t="str">
        <f>IFERROR(VLOOKUP(P311,'Nates Projections'!$A$8:$C$500,3,FALSE),"")</f>
        <v>C/LW</v>
      </c>
      <c r="R311" s="115">
        <f>IFERROR(VLOOKUP(P311,'Nates Projections'!$A$8:$AA$500,27,FALSE),"")</f>
        <v>4.0371666666666668</v>
      </c>
      <c r="S311" s="9">
        <f t="shared" si="8"/>
        <v>230</v>
      </c>
      <c r="T311" s="115">
        <f t="shared" si="9"/>
        <v>4.0371666666666668</v>
      </c>
      <c r="U311" s="9" t="str">
        <f t="shared" si="10"/>
        <v/>
      </c>
      <c r="V311" s="9" t="str">
        <f t="shared" si="11"/>
        <v/>
      </c>
    </row>
    <row r="312" spans="1:22" ht="15" x14ac:dyDescent="0.25">
      <c r="A312" s="39" t="s">
        <v>483</v>
      </c>
      <c r="B312" s="111" t="s">
        <v>16</v>
      </c>
      <c r="C312" s="71" t="s">
        <v>183</v>
      </c>
      <c r="P312" s="9" t="str">
        <f>'Nates Projections'!A318</f>
        <v>Emmitt Finnie</v>
      </c>
      <c r="Q312" s="9" t="str">
        <f>IFERROR(VLOOKUP(P312,'Nates Projections'!$A$8:$C$500,3,FALSE),"")</f>
        <v>C/LW</v>
      </c>
      <c r="R312" s="115">
        <f>IFERROR(VLOOKUP(P312,'Nates Projections'!$A$8:$AA$500,27,FALSE),"")</f>
        <v>3.7480595238095238</v>
      </c>
      <c r="S312" s="9">
        <f t="shared" si="8"/>
        <v>246</v>
      </c>
      <c r="T312" s="115">
        <f t="shared" si="9"/>
        <v>3.7480595238095238</v>
      </c>
      <c r="U312" s="9" t="str">
        <f t="shared" si="10"/>
        <v/>
      </c>
      <c r="V312" s="9" t="str">
        <f t="shared" si="11"/>
        <v/>
      </c>
    </row>
    <row r="313" spans="1:22" ht="15" x14ac:dyDescent="0.25">
      <c r="A313" s="39" t="s">
        <v>506</v>
      </c>
      <c r="B313" s="111" t="s">
        <v>32</v>
      </c>
      <c r="C313" s="71" t="s">
        <v>181</v>
      </c>
      <c r="P313" s="9" t="str">
        <f>'Nates Projections'!A319</f>
        <v>Matthew Wood</v>
      </c>
      <c r="Q313" s="9" t="str">
        <f>IFERROR(VLOOKUP(P313,'Nates Projections'!$A$8:$C$500,3,FALSE),"")</f>
        <v>C/RW</v>
      </c>
      <c r="R313" s="115">
        <f>IFERROR(VLOOKUP(P313,'Nates Projections'!$A$8:$AA$500,27,FALSE),"")</f>
        <v>3.9458214285714286</v>
      </c>
      <c r="S313" s="9">
        <f t="shared" si="8"/>
        <v>235</v>
      </c>
      <c r="T313" s="115">
        <f t="shared" si="9"/>
        <v>3.9458214285714286</v>
      </c>
      <c r="U313" s="9" t="str">
        <f t="shared" si="10"/>
        <v/>
      </c>
      <c r="V313" s="9" t="str">
        <f t="shared" si="11"/>
        <v/>
      </c>
    </row>
    <row r="314" spans="1:22" ht="15" x14ac:dyDescent="0.25">
      <c r="A314" s="39" t="s">
        <v>510</v>
      </c>
      <c r="B314" s="111" t="s">
        <v>74</v>
      </c>
      <c r="C314" s="71" t="s">
        <v>183</v>
      </c>
      <c r="P314" s="9" t="str">
        <f>'Nates Projections'!A320</f>
        <v>Tony DeAngelo</v>
      </c>
      <c r="Q314" s="9" t="str">
        <f>IFERROR(VLOOKUP(P314,'Nates Projections'!$A$8:$C$500,3,FALSE),"")</f>
        <v>D</v>
      </c>
      <c r="R314" s="115">
        <f>IFERROR(VLOOKUP(P314,'Nates Projections'!$A$8:$AA$500,27,FALSE),"")</f>
        <v>4.2082619047619048</v>
      </c>
      <c r="S314" s="9" t="str">
        <f t="shared" si="8"/>
        <v/>
      </c>
      <c r="T314" s="9" t="str">
        <f t="shared" si="9"/>
        <v/>
      </c>
      <c r="U314" s="9">
        <f t="shared" si="10"/>
        <v>71</v>
      </c>
      <c r="V314" s="115">
        <f t="shared" si="11"/>
        <v>4.2082619047619048</v>
      </c>
    </row>
    <row r="315" spans="1:22" ht="15" x14ac:dyDescent="0.25">
      <c r="A315" s="39" t="s">
        <v>495</v>
      </c>
      <c r="B315" s="111" t="s">
        <v>79</v>
      </c>
      <c r="C315" s="71" t="s">
        <v>186</v>
      </c>
      <c r="P315" s="9" t="str">
        <f>'Nates Projections'!A321</f>
        <v>Artem Zub</v>
      </c>
      <c r="Q315" s="9" t="str">
        <f>IFERROR(VLOOKUP(P315,'Nates Projections'!$A$8:$C$500,3,FALSE),"")</f>
        <v>D</v>
      </c>
      <c r="R315" s="115">
        <f>IFERROR(VLOOKUP(P315,'Nates Projections'!$A$8:$AA$500,27,FALSE),"")</f>
        <v>4.2056071428571427</v>
      </c>
      <c r="S315" s="9" t="str">
        <f t="shared" si="8"/>
        <v/>
      </c>
      <c r="T315" s="9" t="str">
        <f t="shared" si="9"/>
        <v/>
      </c>
      <c r="U315" s="9">
        <f t="shared" si="10"/>
        <v>72</v>
      </c>
      <c r="V315" s="115">
        <f t="shared" si="11"/>
        <v>4.2056071428571427</v>
      </c>
    </row>
    <row r="316" spans="1:22" ht="15" x14ac:dyDescent="0.25">
      <c r="A316" s="39" t="s">
        <v>498</v>
      </c>
      <c r="B316" s="111" t="s">
        <v>51</v>
      </c>
      <c r="C316" s="71" t="s">
        <v>191</v>
      </c>
      <c r="P316" s="9" t="str">
        <f>'Nates Projections'!A322</f>
        <v>Sean Durzi</v>
      </c>
      <c r="Q316" s="9" t="str">
        <f>IFERROR(VLOOKUP(P316,'Nates Projections'!$A$8:$C$500,3,FALSE),"")</f>
        <v>D</v>
      </c>
      <c r="R316" s="115">
        <f>IFERROR(VLOOKUP(P316,'Nates Projections'!$A$8:$AA$500,27,FALSE),"")</f>
        <v>4.2945238095238096</v>
      </c>
      <c r="S316" s="9" t="str">
        <f t="shared" si="8"/>
        <v/>
      </c>
      <c r="T316" s="9" t="str">
        <f t="shared" si="9"/>
        <v/>
      </c>
      <c r="U316" s="9">
        <f t="shared" si="10"/>
        <v>68</v>
      </c>
      <c r="V316" s="115">
        <f t="shared" si="11"/>
        <v>4.2945238095238096</v>
      </c>
    </row>
    <row r="317" spans="1:22" ht="15" x14ac:dyDescent="0.25">
      <c r="A317" s="39" t="s">
        <v>490</v>
      </c>
      <c r="B317" s="111" t="s">
        <v>83</v>
      </c>
      <c r="C317" s="71" t="s">
        <v>179</v>
      </c>
      <c r="P317" s="9" t="str">
        <f>'Nates Projections'!A323</f>
        <v>Matthew Savoie</v>
      </c>
      <c r="Q317" s="9" t="str">
        <f>IFERROR(VLOOKUP(P317,'Nates Projections'!$A$8:$C$500,3,FALSE),"")</f>
        <v>C/RW</v>
      </c>
      <c r="R317" s="115">
        <f>IFERROR(VLOOKUP(P317,'Nates Projections'!$A$8:$AA$500,27,FALSE),"")</f>
        <v>3.9287380952380953</v>
      </c>
      <c r="S317" s="9">
        <f t="shared" si="8"/>
        <v>236</v>
      </c>
      <c r="T317" s="115">
        <f t="shared" si="9"/>
        <v>3.9287380952380953</v>
      </c>
      <c r="U317" s="9" t="str">
        <f t="shared" si="10"/>
        <v/>
      </c>
      <c r="V317" s="9" t="str">
        <f t="shared" si="11"/>
        <v/>
      </c>
    </row>
    <row r="318" spans="1:22" ht="15" x14ac:dyDescent="0.25">
      <c r="A318" s="39" t="s">
        <v>494</v>
      </c>
      <c r="B318" s="111" t="s">
        <v>83</v>
      </c>
      <c r="C318" s="71" t="s">
        <v>153</v>
      </c>
      <c r="P318" s="9" t="str">
        <f>'Nates Projections'!A324</f>
        <v>Conor Garland</v>
      </c>
      <c r="Q318" s="9" t="str">
        <f>IFERROR(VLOOKUP(P318,'Nates Projections'!$A$8:$C$500,3,FALSE),"")</f>
        <v>RW</v>
      </c>
      <c r="R318" s="115">
        <f>IFERROR(VLOOKUP(P318,'Nates Projections'!$A$8:$AA$500,27,FALSE),"")</f>
        <v>4.0437142857142847</v>
      </c>
      <c r="S318" s="9">
        <f t="shared" si="8"/>
        <v>229</v>
      </c>
      <c r="T318" s="115">
        <f t="shared" si="9"/>
        <v>4.0437142857142847</v>
      </c>
      <c r="U318" s="9" t="str">
        <f t="shared" si="10"/>
        <v/>
      </c>
      <c r="V318" s="9" t="str">
        <f t="shared" si="11"/>
        <v/>
      </c>
    </row>
    <row r="319" spans="1:22" ht="15" x14ac:dyDescent="0.25">
      <c r="A319" s="39" t="s">
        <v>507</v>
      </c>
      <c r="B319" s="111" t="s">
        <v>37</v>
      </c>
      <c r="C319" s="71" t="s">
        <v>203</v>
      </c>
      <c r="P319" s="9" t="str">
        <f>'Nates Projections'!A325</f>
        <v>Denton Mateychuk</v>
      </c>
      <c r="Q319" s="9" t="str">
        <f>IFERROR(VLOOKUP(P319,'Nates Projections'!$A$8:$C$500,3,FALSE),"")</f>
        <v>D</v>
      </c>
      <c r="R319" s="115">
        <f>IFERROR(VLOOKUP(P319,'Nates Projections'!$A$8:$AA$500,27,FALSE),"")</f>
        <v>3.8092142857142854</v>
      </c>
      <c r="S319" s="9" t="str">
        <f t="shared" si="8"/>
        <v/>
      </c>
      <c r="T319" s="9" t="str">
        <f t="shared" si="9"/>
        <v/>
      </c>
      <c r="U319" s="9">
        <f t="shared" si="10"/>
        <v>93</v>
      </c>
      <c r="V319" s="115">
        <f t="shared" si="11"/>
        <v>3.8092142857142854</v>
      </c>
    </row>
    <row r="320" spans="1:22" ht="15" x14ac:dyDescent="0.25">
      <c r="A320" s="39" t="s">
        <v>491</v>
      </c>
      <c r="B320" s="111" t="s">
        <v>41</v>
      </c>
      <c r="C320" s="71" t="s">
        <v>153</v>
      </c>
      <c r="P320" s="9" t="str">
        <f>'Nates Projections'!A326</f>
        <v>Jamie Drysdale</v>
      </c>
      <c r="Q320" s="9" t="str">
        <f>IFERROR(VLOOKUP(P320,'Nates Projections'!$A$8:$C$500,3,FALSE),"")</f>
        <v>D</v>
      </c>
      <c r="R320" s="115">
        <f>IFERROR(VLOOKUP(P320,'Nates Projections'!$A$8:$AA$500,27,FALSE),"")</f>
        <v>3.9368571428571433</v>
      </c>
      <c r="S320" s="9" t="str">
        <f t="shared" si="8"/>
        <v/>
      </c>
      <c r="T320" s="9" t="str">
        <f t="shared" si="9"/>
        <v/>
      </c>
      <c r="U320" s="9">
        <f t="shared" si="10"/>
        <v>89</v>
      </c>
      <c r="V320" s="115">
        <f t="shared" si="11"/>
        <v>3.9368571428571433</v>
      </c>
    </row>
    <row r="321" spans="1:22" ht="15" x14ac:dyDescent="0.25">
      <c r="A321" s="39" t="s">
        <v>508</v>
      </c>
      <c r="B321" s="111" t="s">
        <v>41</v>
      </c>
      <c r="C321" s="71" t="s">
        <v>186</v>
      </c>
      <c r="P321" s="9" t="str">
        <f>'Nates Projections'!A327</f>
        <v>Drew Doughty</v>
      </c>
      <c r="Q321" s="9" t="str">
        <f>IFERROR(VLOOKUP(P321,'Nates Projections'!$A$8:$C$500,3,FALSE),"")</f>
        <v>D</v>
      </c>
      <c r="R321" s="115">
        <f>IFERROR(VLOOKUP(P321,'Nates Projections'!$A$8:$AA$500,27,FALSE),"")</f>
        <v>4.1436190476190475</v>
      </c>
      <c r="S321" s="9" t="str">
        <f t="shared" si="8"/>
        <v/>
      </c>
      <c r="T321" s="9" t="str">
        <f t="shared" si="9"/>
        <v/>
      </c>
      <c r="U321" s="9">
        <f t="shared" si="10"/>
        <v>75</v>
      </c>
      <c r="V321" s="115">
        <f t="shared" si="11"/>
        <v>4.1436190476190475</v>
      </c>
    </row>
    <row r="322" spans="1:22" ht="15" x14ac:dyDescent="0.25">
      <c r="A322" s="39" t="s">
        <v>486</v>
      </c>
      <c r="B322" s="111" t="s">
        <v>21</v>
      </c>
      <c r="C322" s="71" t="s">
        <v>153</v>
      </c>
      <c r="P322" s="9" t="str">
        <f>'Nates Projections'!A328</f>
        <v>Jared Spurgeon</v>
      </c>
      <c r="Q322" s="9" t="str">
        <f>IFERROR(VLOOKUP(P322,'Nates Projections'!$A$8:$C$500,3,FALSE),"")</f>
        <v>D</v>
      </c>
      <c r="R322" s="115">
        <f>IFERROR(VLOOKUP(P322,'Nates Projections'!$A$8:$AA$500,27,FALSE),"")</f>
        <v>3.6514047619047623</v>
      </c>
      <c r="S322" s="9" t="str">
        <f t="shared" si="8"/>
        <v/>
      </c>
      <c r="T322" s="9" t="str">
        <f t="shared" si="9"/>
        <v/>
      </c>
      <c r="U322" s="9">
        <f t="shared" si="10"/>
        <v>100</v>
      </c>
      <c r="V322" s="115">
        <f t="shared" si="11"/>
        <v>3.6514047619047623</v>
      </c>
    </row>
    <row r="323" spans="1:22" ht="15" x14ac:dyDescent="0.25">
      <c r="A323" s="39" t="s">
        <v>497</v>
      </c>
      <c r="B323" s="111" t="s">
        <v>21</v>
      </c>
      <c r="C323" s="71" t="s">
        <v>186</v>
      </c>
      <c r="P323" s="9" t="str">
        <f>'Nates Projections'!A329</f>
        <v>Casey Mittelstadt</v>
      </c>
      <c r="Q323" s="9" t="str">
        <f>IFERROR(VLOOKUP(P323,'Nates Projections'!$A$8:$C$500,3,FALSE),"")</f>
        <v>C/LW</v>
      </c>
      <c r="R323" s="115">
        <f>IFERROR(VLOOKUP(P323,'Nates Projections'!$A$8:$AA$500,27,FALSE),"")</f>
        <v>3.897416666666667</v>
      </c>
      <c r="S323" s="9">
        <f t="shared" si="8"/>
        <v>239</v>
      </c>
      <c r="T323" s="115">
        <f t="shared" si="9"/>
        <v>3.897416666666667</v>
      </c>
      <c r="U323" s="9" t="str">
        <f t="shared" si="10"/>
        <v/>
      </c>
      <c r="V323" s="9" t="str">
        <f t="shared" si="11"/>
        <v/>
      </c>
    </row>
    <row r="324" spans="1:22" ht="15" x14ac:dyDescent="0.25">
      <c r="A324" s="39" t="s">
        <v>489</v>
      </c>
      <c r="B324" s="111" t="s">
        <v>39</v>
      </c>
      <c r="C324" s="71" t="s">
        <v>196</v>
      </c>
      <c r="P324" s="9" t="str">
        <f>'Nates Projections'!A330</f>
        <v>Tye Kartye</v>
      </c>
      <c r="Q324" s="9" t="str">
        <f>IFERROR(VLOOKUP(P324,'Nates Projections'!$A$8:$C$500,3,FALSE),"")</f>
        <v>LW</v>
      </c>
      <c r="R324" s="115">
        <f>IFERROR(VLOOKUP(P324,'Nates Projections'!$A$8:$AA$500,27,FALSE),"")</f>
        <v>4.1614761904761908</v>
      </c>
      <c r="S324" s="9">
        <f t="shared" si="8"/>
        <v>224</v>
      </c>
      <c r="T324" s="115">
        <f t="shared" si="9"/>
        <v>4.1614761904761908</v>
      </c>
      <c r="U324" s="9" t="str">
        <f t="shared" si="10"/>
        <v/>
      </c>
      <c r="V324" s="9" t="str">
        <f t="shared" si="11"/>
        <v/>
      </c>
    </row>
    <row r="325" spans="1:22" ht="15" x14ac:dyDescent="0.25">
      <c r="A325" s="39" t="s">
        <v>501</v>
      </c>
      <c r="B325" s="111" t="s">
        <v>51</v>
      </c>
      <c r="C325" s="71" t="s">
        <v>181</v>
      </c>
      <c r="P325" s="9" t="str">
        <f>'Nates Projections'!A331</f>
        <v>Jack Roslovic</v>
      </c>
      <c r="Q325" s="9" t="str">
        <f>IFERROR(VLOOKUP(P325,'Nates Projections'!$A$8:$C$500,3,FALSE),"")</f>
        <v>C/RW</v>
      </c>
      <c r="R325" s="115">
        <f>IFERROR(VLOOKUP(P325,'Nates Projections'!$A$8:$AA$500,27,FALSE),"")</f>
        <v>3.7672023809523809</v>
      </c>
      <c r="S325" s="9">
        <f t="shared" si="8"/>
        <v>243</v>
      </c>
      <c r="T325" s="115">
        <f t="shared" si="9"/>
        <v>3.7672023809523809</v>
      </c>
      <c r="U325" s="9" t="str">
        <f t="shared" si="10"/>
        <v/>
      </c>
      <c r="V325" s="9" t="str">
        <f t="shared" si="11"/>
        <v/>
      </c>
    </row>
    <row r="326" spans="1:22" ht="15" x14ac:dyDescent="0.25">
      <c r="A326" s="39" t="s">
        <v>513</v>
      </c>
      <c r="B326" s="111" t="s">
        <v>47</v>
      </c>
      <c r="C326" s="71" t="s">
        <v>191</v>
      </c>
      <c r="P326" s="9" t="str">
        <f>'Nates Projections'!A332</f>
        <v>Ilya Protas</v>
      </c>
      <c r="Q326" s="9" t="str">
        <f>IFERROR(VLOOKUP(P326,'Nates Projections'!$A$8:$C$500,3,FALSE),"")</f>
        <v>LW</v>
      </c>
      <c r="R326" s="115">
        <f>IFERROR(VLOOKUP(P326,'Nates Projections'!$A$8:$AA$500,27,FALSE),"")</f>
        <v>4.0821904761904761</v>
      </c>
      <c r="S326" s="9">
        <f t="shared" si="8"/>
        <v>226</v>
      </c>
      <c r="T326" s="115">
        <f t="shared" si="9"/>
        <v>4.0821904761904761</v>
      </c>
      <c r="U326" s="9" t="str">
        <f t="shared" si="10"/>
        <v/>
      </c>
      <c r="V326" s="9" t="str">
        <f t="shared" si="11"/>
        <v/>
      </c>
    </row>
    <row r="327" spans="1:22" ht="15" x14ac:dyDescent="0.25">
      <c r="A327" s="39" t="s">
        <v>511</v>
      </c>
      <c r="B327" s="111" t="s">
        <v>68</v>
      </c>
      <c r="C327" s="71" t="s">
        <v>183</v>
      </c>
      <c r="P327" s="9" t="str">
        <f>'Nates Projections'!A333</f>
        <v>Nikita Zadorov</v>
      </c>
      <c r="Q327" s="9" t="str">
        <f>IFERROR(VLOOKUP(P327,'Nates Projections'!$A$8:$C$500,3,FALSE),"")</f>
        <v>D</v>
      </c>
      <c r="R327" s="115">
        <f>IFERROR(VLOOKUP(P327,'Nates Projections'!$A$8:$AA$500,27,FALSE),"")</f>
        <v>5.2589523809523806</v>
      </c>
      <c r="S327" s="9" t="str">
        <f t="shared" si="8"/>
        <v/>
      </c>
      <c r="T327" s="9" t="str">
        <f t="shared" si="9"/>
        <v/>
      </c>
      <c r="U327" s="9">
        <f t="shared" si="10"/>
        <v>40</v>
      </c>
      <c r="V327" s="115">
        <f t="shared" si="11"/>
        <v>5.2589523809523806</v>
      </c>
    </row>
    <row r="328" spans="1:22" ht="15" x14ac:dyDescent="0.25">
      <c r="A328" s="39" t="s">
        <v>504</v>
      </c>
      <c r="B328" s="111" t="s">
        <v>81</v>
      </c>
      <c r="C328" s="71" t="s">
        <v>179</v>
      </c>
      <c r="P328" s="9" t="str">
        <f>'Nates Projections'!A334</f>
        <v>Rasmus Sandin</v>
      </c>
      <c r="Q328" s="9" t="str">
        <f>IFERROR(VLOOKUP(P328,'Nates Projections'!$A$8:$C$500,3,FALSE),"")</f>
        <v>D</v>
      </c>
      <c r="R328" s="115">
        <f>IFERROR(VLOOKUP(P328,'Nates Projections'!$A$8:$AA$500,27,FALSE),"")</f>
        <v>3.679619047619048</v>
      </c>
      <c r="S328" s="9" t="str">
        <f t="shared" si="8"/>
        <v/>
      </c>
      <c r="T328" s="9" t="str">
        <f t="shared" si="9"/>
        <v/>
      </c>
      <c r="U328" s="9">
        <f t="shared" si="10"/>
        <v>98</v>
      </c>
      <c r="V328" s="115">
        <f t="shared" si="11"/>
        <v>3.679619047619048</v>
      </c>
    </row>
    <row r="329" spans="1:22" ht="15" x14ac:dyDescent="0.25">
      <c r="A329" s="39" t="s">
        <v>485</v>
      </c>
      <c r="B329" s="111" t="s">
        <v>49</v>
      </c>
      <c r="C329" s="71" t="s">
        <v>181</v>
      </c>
      <c r="P329" s="9" t="str">
        <f>'Nates Projections'!A335</f>
        <v>Konsta Helenius</v>
      </c>
      <c r="Q329" s="9" t="str">
        <f>IFERROR(VLOOKUP(P329,'Nates Projections'!$A$8:$C$500,3,FALSE),"")</f>
        <v>C</v>
      </c>
      <c r="R329" s="115">
        <f>IFERROR(VLOOKUP(P329,'Nates Projections'!$A$8:$AA$500,27,FALSE),"")</f>
        <v>3.7654166666666669</v>
      </c>
      <c r="S329" s="9">
        <f t="shared" si="8"/>
        <v>244</v>
      </c>
      <c r="T329" s="115">
        <f t="shared" si="9"/>
        <v>3.7654166666666669</v>
      </c>
      <c r="U329" s="9" t="str">
        <f t="shared" si="10"/>
        <v/>
      </c>
      <c r="V329" s="9" t="str">
        <f t="shared" si="11"/>
        <v/>
      </c>
    </row>
    <row r="330" spans="1:22" ht="15" x14ac:dyDescent="0.25">
      <c r="A330" s="39" t="s">
        <v>515</v>
      </c>
      <c r="B330" s="111" t="s">
        <v>47</v>
      </c>
      <c r="C330" s="71" t="s">
        <v>186</v>
      </c>
      <c r="P330" s="9" t="str">
        <f>'Nates Projections'!A336</f>
        <v>Yakov Trenin</v>
      </c>
      <c r="Q330" s="9" t="str">
        <f>IFERROR(VLOOKUP(P330,'Nates Projections'!$A$8:$C$500,3,FALSE),"")</f>
        <v>C/LW/RW</v>
      </c>
      <c r="R330" s="115">
        <f>IFERROR(VLOOKUP(P330,'Nates Projections'!$A$8:$AA$500,27,FALSE),"")</f>
        <v>3.9062738095238094</v>
      </c>
      <c r="S330" s="9">
        <f t="shared" si="8"/>
        <v>237</v>
      </c>
      <c r="T330" s="115">
        <f t="shared" si="9"/>
        <v>3.9062738095238094</v>
      </c>
      <c r="U330" s="9" t="str">
        <f t="shared" si="10"/>
        <v/>
      </c>
      <c r="V330" s="9" t="str">
        <f t="shared" si="11"/>
        <v/>
      </c>
    </row>
    <row r="331" spans="1:22" ht="15" x14ac:dyDescent="0.25">
      <c r="A331" s="39" t="s">
        <v>512</v>
      </c>
      <c r="B331" s="111" t="s">
        <v>43</v>
      </c>
      <c r="C331" s="71" t="s">
        <v>191</v>
      </c>
      <c r="P331" s="9" t="str">
        <f>'Nates Projections'!A337</f>
        <v>Nick Paul</v>
      </c>
      <c r="Q331" s="9" t="str">
        <f>IFERROR(VLOOKUP(P331,'Nates Projections'!$A$8:$C$500,3,FALSE),"")</f>
        <v>C/LW</v>
      </c>
      <c r="R331" s="115">
        <f>IFERROR(VLOOKUP(P331,'Nates Projections'!$A$8:$AA$500,27,FALSE),"")</f>
        <v>3.9022380952380948</v>
      </c>
      <c r="S331" s="9">
        <f t="shared" si="8"/>
        <v>238</v>
      </c>
      <c r="T331" s="115">
        <f t="shared" si="9"/>
        <v>3.9022380952380948</v>
      </c>
      <c r="U331" s="9" t="str">
        <f t="shared" si="10"/>
        <v/>
      </c>
      <c r="V331" s="9" t="str">
        <f t="shared" si="11"/>
        <v/>
      </c>
    </row>
    <row r="332" spans="1:22" ht="15" x14ac:dyDescent="0.25">
      <c r="A332" s="39" t="s">
        <v>484</v>
      </c>
      <c r="B332" s="111" t="s">
        <v>45</v>
      </c>
      <c r="C332" s="71" t="s">
        <v>181</v>
      </c>
      <c r="P332" s="9" t="str">
        <f>'Nates Projections'!A338</f>
        <v>Yegor Sharangovich</v>
      </c>
      <c r="Q332" s="9" t="str">
        <f>IFERROR(VLOOKUP(P332,'Nates Projections'!$A$8:$C$500,3,FALSE),"")</f>
        <v>C/LW/RW</v>
      </c>
      <c r="R332" s="115">
        <f>IFERROR(VLOOKUP(P332,'Nates Projections'!$A$8:$AA$500,27,FALSE),"")</f>
        <v>3.6739285714285717</v>
      </c>
      <c r="S332" s="9">
        <f t="shared" si="8"/>
        <v>253</v>
      </c>
      <c r="T332" s="115">
        <f t="shared" si="9"/>
        <v>3.6739285714285717</v>
      </c>
      <c r="U332" s="9" t="str">
        <f t="shared" si="10"/>
        <v/>
      </c>
      <c r="V332" s="9" t="str">
        <f t="shared" si="11"/>
        <v/>
      </c>
    </row>
    <row r="333" spans="1:22" ht="15" x14ac:dyDescent="0.25">
      <c r="A333" s="39" t="s">
        <v>503</v>
      </c>
      <c r="B333" s="111" t="s">
        <v>79</v>
      </c>
      <c r="C333" s="71" t="s">
        <v>153</v>
      </c>
      <c r="P333" s="9" t="str">
        <f>'Nates Projections'!A339</f>
        <v>Oliver Ekman-Larsson</v>
      </c>
      <c r="Q333" s="9" t="str">
        <f>IFERROR(VLOOKUP(P333,'Nates Projections'!$A$8:$C$500,3,FALSE),"")</f>
        <v>D</v>
      </c>
      <c r="R333" s="115">
        <f>IFERROR(VLOOKUP(P333,'Nates Projections'!$A$8:$AA$500,27,FALSE),"")</f>
        <v>4.1710476190476191</v>
      </c>
      <c r="S333" s="9" t="str">
        <f t="shared" si="8"/>
        <v/>
      </c>
      <c r="T333" s="9" t="str">
        <f t="shared" si="9"/>
        <v/>
      </c>
      <c r="U333" s="9">
        <f t="shared" si="10"/>
        <v>73</v>
      </c>
      <c r="V333" s="115">
        <f t="shared" si="11"/>
        <v>4.1710476190476191</v>
      </c>
    </row>
    <row r="334" spans="1:22" ht="15" x14ac:dyDescent="0.25">
      <c r="A334" s="39" t="s">
        <v>509</v>
      </c>
      <c r="B334" s="111" t="s">
        <v>77</v>
      </c>
      <c r="C334" s="71" t="s">
        <v>179</v>
      </c>
      <c r="P334" s="9" t="str">
        <f>'Nates Projections'!A340</f>
        <v>Jordan Spence</v>
      </c>
      <c r="Q334" s="9" t="str">
        <f>IFERROR(VLOOKUP(P334,'Nates Projections'!$A$8:$C$500,3,FALSE),"")</f>
        <v>D</v>
      </c>
      <c r="R334" s="115">
        <f>IFERROR(VLOOKUP(P334,'Nates Projections'!$A$8:$AA$500,27,FALSE),"")</f>
        <v>3.722988095238096</v>
      </c>
      <c r="S334" s="9" t="str">
        <f t="shared" si="8"/>
        <v/>
      </c>
      <c r="T334" s="9" t="str">
        <f t="shared" si="9"/>
        <v/>
      </c>
      <c r="U334" s="9">
        <f t="shared" si="10"/>
        <v>97</v>
      </c>
      <c r="V334" s="115">
        <f t="shared" si="11"/>
        <v>3.722988095238096</v>
      </c>
    </row>
    <row r="335" spans="1:22" ht="15" x14ac:dyDescent="0.25">
      <c r="A335" s="39" t="s">
        <v>516</v>
      </c>
      <c r="B335" s="111" t="s">
        <v>41</v>
      </c>
      <c r="C335" s="71" t="s">
        <v>183</v>
      </c>
      <c r="P335" s="9" t="str">
        <f>'Nates Projections'!A341</f>
        <v>Kent Johnson</v>
      </c>
      <c r="Q335" s="9" t="str">
        <f>IFERROR(VLOOKUP(P335,'Nates Projections'!$A$8:$C$500,3,FALSE),"")</f>
        <v>LW/RW</v>
      </c>
      <c r="R335" s="115">
        <f>IFERROR(VLOOKUP(P335,'Nates Projections'!$A$8:$AA$500,27,FALSE),"")</f>
        <v>3.7652261904761919</v>
      </c>
      <c r="S335" s="9">
        <f t="shared" si="8"/>
        <v>245</v>
      </c>
      <c r="T335" s="115">
        <f t="shared" si="9"/>
        <v>3.7652261904761919</v>
      </c>
      <c r="U335" s="9" t="str">
        <f t="shared" si="10"/>
        <v/>
      </c>
      <c r="V335" s="9" t="str">
        <f t="shared" si="11"/>
        <v/>
      </c>
    </row>
    <row r="336" spans="1:22" ht="15" x14ac:dyDescent="0.25">
      <c r="A336" s="39" t="s">
        <v>505</v>
      </c>
      <c r="B336" s="111" t="s">
        <v>58</v>
      </c>
      <c r="C336" s="71" t="s">
        <v>179</v>
      </c>
      <c r="P336" s="9" t="str">
        <f>'Nates Projections'!A342</f>
        <v>Hampus Lindholm</v>
      </c>
      <c r="Q336" s="9" t="str">
        <f>IFERROR(VLOOKUP(P336,'Nates Projections'!$A$8:$C$500,3,FALSE),"")</f>
        <v>D</v>
      </c>
      <c r="R336" s="115">
        <f>IFERROR(VLOOKUP(P336,'Nates Projections'!$A$8:$AA$500,27,FALSE),"")</f>
        <v>4.1160119047619048</v>
      </c>
      <c r="S336" s="9" t="str">
        <f t="shared" si="8"/>
        <v/>
      </c>
      <c r="T336" s="9" t="str">
        <f t="shared" si="9"/>
        <v/>
      </c>
      <c r="U336" s="9">
        <f t="shared" si="10"/>
        <v>77</v>
      </c>
      <c r="V336" s="115">
        <f t="shared" si="11"/>
        <v>4.1160119047619048</v>
      </c>
    </row>
    <row r="337" spans="1:22" ht="15" x14ac:dyDescent="0.25">
      <c r="A337" s="39" t="s">
        <v>517</v>
      </c>
      <c r="B337" s="111" t="s">
        <v>41</v>
      </c>
      <c r="C337" s="71" t="s">
        <v>186</v>
      </c>
      <c r="P337" s="9" t="str">
        <f>'Nates Projections'!A343</f>
        <v>Jaden Schwartz</v>
      </c>
      <c r="Q337" s="9" t="str">
        <f>IFERROR(VLOOKUP(P337,'Nates Projections'!$A$8:$C$500,3,FALSE),"")</f>
        <v>C/LW</v>
      </c>
      <c r="R337" s="115">
        <f>IFERROR(VLOOKUP(P337,'Nates Projections'!$A$8:$AA$500,27,FALSE),"")</f>
        <v>3.6903333333333341</v>
      </c>
      <c r="S337" s="9">
        <f t="shared" si="8"/>
        <v>252</v>
      </c>
      <c r="T337" s="115">
        <f t="shared" si="9"/>
        <v>3.6903333333333341</v>
      </c>
      <c r="U337" s="9" t="str">
        <f t="shared" si="10"/>
        <v/>
      </c>
      <c r="V337" s="9" t="str">
        <f t="shared" si="11"/>
        <v/>
      </c>
    </row>
    <row r="338" spans="1:22" ht="15" x14ac:dyDescent="0.25">
      <c r="A338" s="39" t="s">
        <v>526</v>
      </c>
      <c r="B338" s="111" t="s">
        <v>56</v>
      </c>
      <c r="C338" s="71" t="s">
        <v>183</v>
      </c>
      <c r="P338" s="9" t="str">
        <f>'Nates Projections'!A344</f>
        <v>J.J. Moser</v>
      </c>
      <c r="Q338" s="9" t="str">
        <f>IFERROR(VLOOKUP(P338,'Nates Projections'!$A$8:$C$500,3,FALSE),"")</f>
        <v>D</v>
      </c>
      <c r="R338" s="115">
        <f>IFERROR(VLOOKUP(P338,'Nates Projections'!$A$8:$AA$500,27,FALSE),"")</f>
        <v>4.089488095238095</v>
      </c>
      <c r="S338" s="9" t="str">
        <f t="shared" si="8"/>
        <v/>
      </c>
      <c r="T338" s="9" t="str">
        <f t="shared" si="9"/>
        <v/>
      </c>
      <c r="U338" s="9">
        <f t="shared" si="10"/>
        <v>78</v>
      </c>
      <c r="V338" s="115">
        <f t="shared" si="11"/>
        <v>4.089488095238095</v>
      </c>
    </row>
    <row r="339" spans="1:22" ht="15" x14ac:dyDescent="0.25">
      <c r="A339" s="39" t="s">
        <v>521</v>
      </c>
      <c r="B339" s="111" t="s">
        <v>74</v>
      </c>
      <c r="C339" s="71" t="s">
        <v>183</v>
      </c>
      <c r="P339" s="9" t="str">
        <f>'Nates Projections'!A345</f>
        <v>Nick Lardis</v>
      </c>
      <c r="Q339" s="9" t="str">
        <f>IFERROR(VLOOKUP(P339,'Nates Projections'!$A$8:$C$500,3,FALSE),"")</f>
        <v>LW</v>
      </c>
      <c r="R339" s="115">
        <f>IFERROR(VLOOKUP(P339,'Nates Projections'!$A$8:$AA$500,27,FALSE),"")</f>
        <v>3.7271428571428564</v>
      </c>
      <c r="S339" s="9">
        <f t="shared" si="8"/>
        <v>248</v>
      </c>
      <c r="T339" s="115">
        <f t="shared" si="9"/>
        <v>3.7271428571428564</v>
      </c>
      <c r="U339" s="9" t="str">
        <f t="shared" si="10"/>
        <v/>
      </c>
      <c r="V339" s="9" t="str">
        <f t="shared" si="11"/>
        <v/>
      </c>
    </row>
    <row r="340" spans="1:22" ht="15" x14ac:dyDescent="0.25">
      <c r="A340" s="39" t="s">
        <v>500</v>
      </c>
      <c r="B340" s="111" t="s">
        <v>45</v>
      </c>
      <c r="C340" s="71" t="s">
        <v>196</v>
      </c>
      <c r="P340" s="9" t="str">
        <f>'Nates Projections'!A346</f>
        <v>Shane Wright</v>
      </c>
      <c r="Q340" s="9" t="str">
        <f>IFERROR(VLOOKUP(P340,'Nates Projections'!$A$8:$C$500,3,FALSE),"")</f>
        <v>C/RW</v>
      </c>
      <c r="R340" s="115">
        <f>IFERROR(VLOOKUP(P340,'Nates Projections'!$A$8:$AA$500,27,FALSE),"")</f>
        <v>3.6477023809523805</v>
      </c>
      <c r="S340" s="9">
        <f t="shared" si="8"/>
        <v>255</v>
      </c>
      <c r="T340" s="115">
        <f t="shared" si="9"/>
        <v>3.6477023809523805</v>
      </c>
      <c r="U340" s="9" t="str">
        <f t="shared" si="10"/>
        <v/>
      </c>
      <c r="V340" s="9" t="str">
        <f t="shared" si="11"/>
        <v/>
      </c>
    </row>
    <row r="341" spans="1:22" ht="15" x14ac:dyDescent="0.25">
      <c r="A341" s="39" t="s">
        <v>518</v>
      </c>
      <c r="B341" s="111" t="s">
        <v>28</v>
      </c>
      <c r="C341" s="71" t="s">
        <v>181</v>
      </c>
      <c r="P341" s="9" t="str">
        <f>'Nates Projections'!A347</f>
        <v>Oliver Bjorkstrand</v>
      </c>
      <c r="Q341" s="9" t="str">
        <f>IFERROR(VLOOKUP(P341,'Nates Projections'!$A$8:$C$500,3,FALSE),"")</f>
        <v>RW</v>
      </c>
      <c r="R341" s="115">
        <f>IFERROR(VLOOKUP(P341,'Nates Projections'!$A$8:$AA$500,27,FALSE),"")</f>
        <v>3.6976666666666667</v>
      </c>
      <c r="S341" s="9">
        <f t="shared" si="8"/>
        <v>251</v>
      </c>
      <c r="T341" s="115">
        <f t="shared" si="9"/>
        <v>3.6976666666666667</v>
      </c>
      <c r="U341" s="9" t="str">
        <f t="shared" si="10"/>
        <v/>
      </c>
      <c r="V341" s="9" t="str">
        <f t="shared" si="11"/>
        <v/>
      </c>
    </row>
    <row r="342" spans="1:22" ht="15" x14ac:dyDescent="0.25">
      <c r="A342" s="39" t="s">
        <v>523</v>
      </c>
      <c r="B342" s="111" t="s">
        <v>93</v>
      </c>
      <c r="C342" s="71" t="s">
        <v>196</v>
      </c>
      <c r="P342" s="9" t="str">
        <f>'Nates Projections'!A348</f>
        <v>Jeremy Lauzon</v>
      </c>
      <c r="Q342" s="9" t="str">
        <f>IFERROR(VLOOKUP(P342,'Nates Projections'!$A$8:$C$500,3,FALSE),"")</f>
        <v>D</v>
      </c>
      <c r="R342" s="115">
        <f>IFERROR(VLOOKUP(P342,'Nates Projections'!$A$8:$AA$500,27,FALSE),"")</f>
        <v>4.5445119047619054</v>
      </c>
      <c r="S342" s="9" t="str">
        <f t="shared" si="8"/>
        <v/>
      </c>
      <c r="T342" s="9" t="str">
        <f t="shared" si="9"/>
        <v/>
      </c>
      <c r="U342" s="9">
        <f t="shared" si="10"/>
        <v>60</v>
      </c>
      <c r="V342" s="115">
        <f t="shared" si="11"/>
        <v>4.5445119047619054</v>
      </c>
    </row>
    <row r="343" spans="1:22" ht="15" x14ac:dyDescent="0.25">
      <c r="A343" s="39" t="s">
        <v>514</v>
      </c>
      <c r="B343" s="111" t="s">
        <v>39</v>
      </c>
      <c r="C343" s="71" t="s">
        <v>179</v>
      </c>
      <c r="P343" s="9" t="str">
        <f>'Nates Projections'!A349</f>
        <v>Viggo Bjorck</v>
      </c>
      <c r="Q343" s="9" t="str">
        <f>IFERROR(VLOOKUP(P343,'Nates Projections'!$A$8:$C$500,3,FALSE),"")</f>
        <v>C</v>
      </c>
      <c r="R343" s="115">
        <f>IFERROR(VLOOKUP(P343,'Nates Projections'!$A$8:$AA$500,27,FALSE),"")</f>
        <v>3.8781785714285713</v>
      </c>
      <c r="S343" s="9">
        <f t="shared" si="8"/>
        <v>240</v>
      </c>
      <c r="T343" s="115">
        <f t="shared" si="9"/>
        <v>3.8781785714285713</v>
      </c>
      <c r="U343" s="9" t="str">
        <f t="shared" si="10"/>
        <v/>
      </c>
      <c r="V343" s="9" t="str">
        <f t="shared" si="11"/>
        <v/>
      </c>
    </row>
    <row r="344" spans="1:22" ht="15" x14ac:dyDescent="0.25">
      <c r="A344" s="39" t="s">
        <v>524</v>
      </c>
      <c r="B344" s="111" t="s">
        <v>74</v>
      </c>
      <c r="C344" s="71" t="s">
        <v>181</v>
      </c>
      <c r="P344" s="9" t="str">
        <f>'Nates Projections'!A350</f>
        <v>Rasmus Ristolainen</v>
      </c>
      <c r="Q344" s="9" t="str">
        <f>IFERROR(VLOOKUP(P344,'Nates Projections'!$A$8:$C$500,3,FALSE),"")</f>
        <v>D</v>
      </c>
      <c r="R344" s="115">
        <f>IFERROR(VLOOKUP(P344,'Nates Projections'!$A$8:$AA$500,27,FALSE),"")</f>
        <v>3.679011904761905</v>
      </c>
      <c r="S344" s="9" t="str">
        <f t="shared" si="8"/>
        <v/>
      </c>
      <c r="T344" s="9" t="str">
        <f t="shared" si="9"/>
        <v/>
      </c>
      <c r="U344" s="9">
        <f t="shared" si="10"/>
        <v>99</v>
      </c>
      <c r="V344" s="115">
        <f t="shared" si="11"/>
        <v>3.679011904761905</v>
      </c>
    </row>
    <row r="345" spans="1:22" ht="15" x14ac:dyDescent="0.25">
      <c r="A345" s="39" t="s">
        <v>522</v>
      </c>
      <c r="B345" s="111" t="s">
        <v>30</v>
      </c>
      <c r="C345" s="71" t="s">
        <v>183</v>
      </c>
      <c r="P345" s="9" t="str">
        <f>'Nates Projections'!A351</f>
        <v>Pius Suter</v>
      </c>
      <c r="Q345" s="9" t="str">
        <f>IFERROR(VLOOKUP(P345,'Nates Projections'!$A$8:$C$500,3,FALSE),"")</f>
        <v>C/LW</v>
      </c>
      <c r="R345" s="115">
        <f>IFERROR(VLOOKUP(P345,'Nates Projections'!$A$8:$AA$500,27,FALSE),"")</f>
        <v>3.7172380952380952</v>
      </c>
      <c r="S345" s="9">
        <f t="shared" si="8"/>
        <v>249</v>
      </c>
      <c r="T345" s="115">
        <f t="shared" si="9"/>
        <v>3.7172380952380952</v>
      </c>
      <c r="U345" s="9" t="str">
        <f t="shared" si="10"/>
        <v/>
      </c>
      <c r="V345" s="9" t="str">
        <f t="shared" si="11"/>
        <v/>
      </c>
    </row>
    <row r="346" spans="1:22" ht="15" x14ac:dyDescent="0.25">
      <c r="A346" s="39" t="s">
        <v>536</v>
      </c>
      <c r="B346" s="111" t="s">
        <v>25</v>
      </c>
      <c r="C346" s="71" t="s">
        <v>191</v>
      </c>
      <c r="P346" s="9" t="str">
        <f>'Nates Projections'!A352</f>
        <v>Tristan Luneau</v>
      </c>
      <c r="Q346" s="9" t="str">
        <f>IFERROR(VLOOKUP(P346,'Nates Projections'!$A$8:$C$500,3,FALSE),"")</f>
        <v>D</v>
      </c>
      <c r="R346" s="115">
        <f>IFERROR(VLOOKUP(P346,'Nates Projections'!$A$8:$AA$500,27,FALSE),"")</f>
        <v>3.7985238095238096</v>
      </c>
      <c r="S346" s="9" t="str">
        <f t="shared" si="8"/>
        <v/>
      </c>
      <c r="T346" s="9" t="str">
        <f t="shared" si="9"/>
        <v/>
      </c>
      <c r="U346" s="9">
        <f t="shared" si="10"/>
        <v>94</v>
      </c>
      <c r="V346" s="115">
        <f t="shared" si="11"/>
        <v>3.7985238095238096</v>
      </c>
    </row>
    <row r="347" spans="1:22" ht="15" x14ac:dyDescent="0.25">
      <c r="A347" s="39" t="s">
        <v>520</v>
      </c>
      <c r="B347" s="111" t="s">
        <v>51</v>
      </c>
      <c r="C347" s="71" t="s">
        <v>196</v>
      </c>
      <c r="P347" s="9" t="str">
        <f>'Nates Projections'!A353</f>
        <v>Brady Skjei</v>
      </c>
      <c r="Q347" s="9" t="str">
        <f>IFERROR(VLOOKUP(P347,'Nates Projections'!$A$8:$C$500,3,FALSE),"")</f>
        <v>D</v>
      </c>
      <c r="R347" s="115">
        <f>IFERROR(VLOOKUP(P347,'Nates Projections'!$A$8:$AA$500,27,FALSE),"")</f>
        <v>3.855345238095238</v>
      </c>
      <c r="S347" s="9" t="str">
        <f t="shared" si="8"/>
        <v/>
      </c>
      <c r="T347" s="9" t="str">
        <f t="shared" si="9"/>
        <v/>
      </c>
      <c r="U347" s="9">
        <f t="shared" si="10"/>
        <v>92</v>
      </c>
      <c r="V347" s="115">
        <f t="shared" si="11"/>
        <v>3.855345238095238</v>
      </c>
    </row>
    <row r="348" spans="1:22" ht="15" x14ac:dyDescent="0.25">
      <c r="A348" s="39" t="s">
        <v>538</v>
      </c>
      <c r="B348" s="111" t="s">
        <v>19</v>
      </c>
      <c r="C348" s="71" t="s">
        <v>191</v>
      </c>
      <c r="P348" s="9" t="str">
        <f>'Nates Projections'!A354</f>
        <v>Isak Rosen</v>
      </c>
      <c r="Q348" s="9" t="str">
        <f>IFERROR(VLOOKUP(P348,'Nates Projections'!$A$8:$C$500,3,FALSE),"")</f>
        <v>RW</v>
      </c>
      <c r="R348" s="115">
        <f>IFERROR(VLOOKUP(P348,'Nates Projections'!$A$8:$AA$500,27,FALSE),"")</f>
        <v>3.7037738095238097</v>
      </c>
      <c r="S348" s="9">
        <f t="shared" si="8"/>
        <v>250</v>
      </c>
      <c r="T348" s="115">
        <f t="shared" si="9"/>
        <v>3.7037738095238097</v>
      </c>
      <c r="U348" s="9" t="str">
        <f t="shared" si="10"/>
        <v/>
      </c>
      <c r="V348" s="9" t="str">
        <f t="shared" si="11"/>
        <v/>
      </c>
    </row>
    <row r="349" spans="1:22" ht="15" x14ac:dyDescent="0.25">
      <c r="A349" s="39" t="s">
        <v>519</v>
      </c>
      <c r="B349" s="111" t="s">
        <v>66</v>
      </c>
      <c r="C349" s="71" t="s">
        <v>153</v>
      </c>
      <c r="P349" s="9" t="str">
        <f>'Nates Projections'!A355</f>
        <v>Vladislav Namestnikov</v>
      </c>
      <c r="Q349" s="9" t="str">
        <f>IFERROR(VLOOKUP(P349,'Nates Projections'!$A$8:$C$500,3,FALSE),"")</f>
        <v>C/LW</v>
      </c>
      <c r="R349" s="115">
        <f>IFERROR(VLOOKUP(P349,'Nates Projections'!$A$8:$AA$500,27,FALSE),"")</f>
        <v>3.8205238095238085</v>
      </c>
      <c r="S349" s="9">
        <f t="shared" si="8"/>
        <v>241</v>
      </c>
      <c r="T349" s="115">
        <f t="shared" si="9"/>
        <v>3.8205238095238085</v>
      </c>
      <c r="U349" s="9" t="str">
        <f t="shared" si="10"/>
        <v/>
      </c>
      <c r="V349" s="9" t="str">
        <f t="shared" si="11"/>
        <v/>
      </c>
    </row>
    <row r="350" spans="1:22" ht="15" x14ac:dyDescent="0.25">
      <c r="A350" s="39" t="s">
        <v>527</v>
      </c>
      <c r="B350" s="111" t="s">
        <v>34</v>
      </c>
      <c r="C350" s="71" t="s">
        <v>203</v>
      </c>
      <c r="P350" s="9" t="str">
        <f>'Nates Projections'!A356</f>
        <v>Dmitri Voronkov</v>
      </c>
      <c r="Q350" s="9" t="str">
        <f>IFERROR(VLOOKUP(P350,'Nates Projections'!$A$8:$C$500,3,FALSE),"")</f>
        <v>LW</v>
      </c>
      <c r="R350" s="115">
        <f>IFERROR(VLOOKUP(P350,'Nates Projections'!$A$8:$AA$500,27,FALSE),"")</f>
        <v>3.9668571428571431</v>
      </c>
      <c r="S350" s="9">
        <f t="shared" si="8"/>
        <v>234</v>
      </c>
      <c r="T350" s="115">
        <f t="shared" si="9"/>
        <v>3.9668571428571431</v>
      </c>
      <c r="U350" s="9" t="str">
        <f t="shared" si="10"/>
        <v/>
      </c>
      <c r="V350" s="9" t="str">
        <f t="shared" si="11"/>
        <v/>
      </c>
    </row>
    <row r="351" spans="1:22" ht="15" x14ac:dyDescent="0.25">
      <c r="A351" s="39" t="s">
        <v>529</v>
      </c>
      <c r="B351" s="111" t="s">
        <v>51</v>
      </c>
      <c r="C351" s="71" t="s">
        <v>183</v>
      </c>
      <c r="P351" s="9" t="str">
        <f>'Nates Projections'!A357</f>
        <v>Carter Yakemchuk</v>
      </c>
      <c r="Q351" s="9" t="str">
        <f>IFERROR(VLOOKUP(P351,'Nates Projections'!$A$8:$C$500,3,FALSE),"")</f>
        <v>D</v>
      </c>
      <c r="R351" s="115">
        <f>IFERROR(VLOOKUP(P351,'Nates Projections'!$A$8:$AA$500,27,FALSE),"")</f>
        <v>3.8845595238095232</v>
      </c>
      <c r="S351" s="9" t="str">
        <f t="shared" si="8"/>
        <v/>
      </c>
      <c r="T351" s="9" t="str">
        <f t="shared" si="9"/>
        <v/>
      </c>
      <c r="U351" s="9">
        <f t="shared" si="10"/>
        <v>91</v>
      </c>
      <c r="V351" s="115">
        <f t="shared" si="11"/>
        <v>3.8845595238095232</v>
      </c>
    </row>
    <row r="352" spans="1:22" ht="15" x14ac:dyDescent="0.25">
      <c r="A352" s="39" t="s">
        <v>532</v>
      </c>
      <c r="B352" s="111" t="s">
        <v>79</v>
      </c>
      <c r="C352" s="71" t="s">
        <v>203</v>
      </c>
      <c r="P352" s="9" t="str">
        <f>'Nates Projections'!A358</f>
        <v>Liam Ohgren</v>
      </c>
      <c r="Q352" s="9" t="str">
        <f>IFERROR(VLOOKUP(P352,'Nates Projections'!$A$8:$C$500,3,FALSE),"")</f>
        <v>LW</v>
      </c>
      <c r="R352" s="115">
        <f>IFERROR(VLOOKUP(P352,'Nates Projections'!$A$8:$AA$500,27,FALSE),"")</f>
        <v>3.3003452380952378</v>
      </c>
      <c r="S352" s="9">
        <f t="shared" si="8"/>
        <v>267</v>
      </c>
      <c r="T352" s="115">
        <f t="shared" si="9"/>
        <v>3.3003452380952378</v>
      </c>
      <c r="U352" s="9" t="str">
        <f t="shared" si="10"/>
        <v/>
      </c>
      <c r="V352" s="9" t="str">
        <f t="shared" si="11"/>
        <v/>
      </c>
    </row>
    <row r="353" spans="1:22" ht="15" x14ac:dyDescent="0.25">
      <c r="A353" s="39" t="s">
        <v>528</v>
      </c>
      <c r="B353" s="111" t="s">
        <v>39</v>
      </c>
      <c r="C353" s="71" t="s">
        <v>186</v>
      </c>
      <c r="P353" s="9" t="str">
        <f>'Nates Projections'!A359</f>
        <v>Justin Hryckowian</v>
      </c>
      <c r="Q353" s="9" t="str">
        <f>IFERROR(VLOOKUP(P353,'Nates Projections'!$A$8:$C$500,3,FALSE),"")</f>
        <v>C/LW</v>
      </c>
      <c r="R353" s="115">
        <f>IFERROR(VLOOKUP(P353,'Nates Projections'!$A$8:$AA$500,27,FALSE),"")</f>
        <v>3.6648333333333327</v>
      </c>
      <c r="S353" s="9">
        <f t="shared" si="8"/>
        <v>254</v>
      </c>
      <c r="T353" s="115">
        <f t="shared" si="9"/>
        <v>3.6648333333333327</v>
      </c>
      <c r="U353" s="9" t="str">
        <f t="shared" si="10"/>
        <v/>
      </c>
      <c r="V353" s="9" t="str">
        <f t="shared" si="11"/>
        <v/>
      </c>
    </row>
    <row r="354" spans="1:22" ht="15" x14ac:dyDescent="0.25">
      <c r="A354" s="39" t="s">
        <v>541</v>
      </c>
      <c r="B354" s="111" t="s">
        <v>56</v>
      </c>
      <c r="C354" s="71" t="s">
        <v>183</v>
      </c>
      <c r="P354" s="9" t="str">
        <f>'Nates Projections'!A360</f>
        <v>Sam Rinzel</v>
      </c>
      <c r="Q354" s="9" t="str">
        <f>IFERROR(VLOOKUP(P354,'Nates Projections'!$A$8:$C$500,3,FALSE),"")</f>
        <v>D</v>
      </c>
      <c r="R354" s="115">
        <f>IFERROR(VLOOKUP(P354,'Nates Projections'!$A$8:$AA$500,27,FALSE),"")</f>
        <v>3.7968690476190479</v>
      </c>
      <c r="S354" s="9" t="str">
        <f t="shared" si="8"/>
        <v/>
      </c>
      <c r="T354" s="9" t="str">
        <f t="shared" si="9"/>
        <v/>
      </c>
      <c r="U354" s="9">
        <f t="shared" si="10"/>
        <v>95</v>
      </c>
      <c r="V354" s="115">
        <f t="shared" si="11"/>
        <v>3.7968690476190479</v>
      </c>
    </row>
    <row r="355" spans="1:22" ht="15" x14ac:dyDescent="0.25">
      <c r="A355" s="39" t="s">
        <v>539</v>
      </c>
      <c r="B355" s="111" t="s">
        <v>61</v>
      </c>
      <c r="C355" s="71" t="s">
        <v>191</v>
      </c>
      <c r="P355" s="9" t="str">
        <f>'Nates Projections'!A361</f>
        <v>Nicolas Roy</v>
      </c>
      <c r="Q355" s="9" t="str">
        <f>IFERROR(VLOOKUP(P355,'Nates Projections'!$A$8:$C$500,3,FALSE),"")</f>
        <v>C/RW</v>
      </c>
      <c r="R355" s="115">
        <f>IFERROR(VLOOKUP(P355,'Nates Projections'!$A$8:$AA$500,27,FALSE),"")</f>
        <v>3.7281785714285718</v>
      </c>
      <c r="S355" s="9">
        <f t="shared" si="8"/>
        <v>247</v>
      </c>
      <c r="T355" s="115">
        <f t="shared" si="9"/>
        <v>3.7281785714285718</v>
      </c>
      <c r="U355" s="9" t="str">
        <f t="shared" si="10"/>
        <v/>
      </c>
      <c r="V355" s="9" t="str">
        <f t="shared" si="11"/>
        <v/>
      </c>
    </row>
    <row r="356" spans="1:22" ht="15" x14ac:dyDescent="0.25">
      <c r="A356" s="39" t="s">
        <v>531</v>
      </c>
      <c r="B356" s="111" t="s">
        <v>77</v>
      </c>
      <c r="C356" s="71" t="s">
        <v>196</v>
      </c>
      <c r="P356" s="9" t="str">
        <f>'Nates Projections'!A362</f>
        <v>Mason Lohrei</v>
      </c>
      <c r="Q356" s="9" t="str">
        <f>IFERROR(VLOOKUP(P356,'Nates Projections'!$A$8:$C$500,3,FALSE),"")</f>
        <v>D</v>
      </c>
      <c r="R356" s="115">
        <f>IFERROR(VLOOKUP(P356,'Nates Projections'!$A$8:$AA$500,27,FALSE),"")</f>
        <v>3.4809999999999999</v>
      </c>
      <c r="S356" s="9" t="str">
        <f t="shared" si="8"/>
        <v/>
      </c>
      <c r="T356" s="9" t="str">
        <f t="shared" si="9"/>
        <v/>
      </c>
      <c r="U356" s="9">
        <f t="shared" si="10"/>
        <v>101</v>
      </c>
      <c r="V356" s="115">
        <f t="shared" si="11"/>
        <v>3.4809999999999999</v>
      </c>
    </row>
    <row r="357" spans="1:22" ht="15" x14ac:dyDescent="0.25">
      <c r="A357" s="39" t="s">
        <v>537</v>
      </c>
      <c r="B357" s="111" t="s">
        <v>25</v>
      </c>
      <c r="C357" s="71" t="s">
        <v>179</v>
      </c>
      <c r="P357" s="9" t="str">
        <f>'Nates Projections'!A363</f>
        <v>Jonathan Lekkerimaki</v>
      </c>
      <c r="Q357" s="9" t="str">
        <f>IFERROR(VLOOKUP(P357,'Nates Projections'!$A$8:$C$500,3,FALSE),"")</f>
        <v>RW</v>
      </c>
      <c r="R357" s="115">
        <f>IFERROR(VLOOKUP(P357,'Nates Projections'!$A$8:$AA$500,27,FALSE),"")</f>
        <v>3.3142023809523806</v>
      </c>
      <c r="S357" s="9">
        <f t="shared" si="8"/>
        <v>266</v>
      </c>
      <c r="T357" s="115">
        <f t="shared" si="9"/>
        <v>3.3142023809523806</v>
      </c>
      <c r="U357" s="9" t="str">
        <f t="shared" si="10"/>
        <v/>
      </c>
      <c r="V357" s="9" t="str">
        <f t="shared" si="11"/>
        <v/>
      </c>
    </row>
    <row r="358" spans="1:22" ht="15" x14ac:dyDescent="0.25">
      <c r="A358" s="39" t="s">
        <v>530</v>
      </c>
      <c r="B358" s="111" t="s">
        <v>23</v>
      </c>
      <c r="C358" s="71" t="s">
        <v>153</v>
      </c>
      <c r="P358" s="9" t="str">
        <f>'Nates Projections'!A364</f>
        <v>Sam Dickinson</v>
      </c>
      <c r="Q358" s="9" t="str">
        <f>IFERROR(VLOOKUP(P358,'Nates Projections'!$A$8:$C$500,3,FALSE),"")</f>
        <v>D</v>
      </c>
      <c r="R358" s="115">
        <f>IFERROR(VLOOKUP(P358,'Nates Projections'!$A$8:$AA$500,27,FALSE),"")</f>
        <v>3.4495833333333339</v>
      </c>
      <c r="S358" s="9" t="str">
        <f t="shared" si="8"/>
        <v/>
      </c>
      <c r="T358" s="9" t="str">
        <f t="shared" si="9"/>
        <v/>
      </c>
      <c r="U358" s="9">
        <f t="shared" si="10"/>
        <v>103</v>
      </c>
      <c r="V358" s="115">
        <f t="shared" si="11"/>
        <v>3.4495833333333339</v>
      </c>
    </row>
    <row r="359" spans="1:22" ht="15" x14ac:dyDescent="0.25">
      <c r="A359" s="39" t="s">
        <v>525</v>
      </c>
      <c r="B359" s="111" t="s">
        <v>49</v>
      </c>
      <c r="C359" s="71" t="s">
        <v>183</v>
      </c>
      <c r="P359" s="9" t="str">
        <f>'Nates Projections'!A365</f>
        <v>Dalibor Dvorsky</v>
      </c>
      <c r="Q359" s="9" t="str">
        <f>IFERROR(VLOOKUP(P359,'Nates Projections'!$A$8:$C$500,3,FALSE),"")</f>
        <v>C</v>
      </c>
      <c r="R359" s="115">
        <f>IFERROR(VLOOKUP(P359,'Nates Projections'!$A$8:$AA$500,27,FALSE),"")</f>
        <v>3.4855000000000005</v>
      </c>
      <c r="S359" s="9">
        <f t="shared" si="8"/>
        <v>259</v>
      </c>
      <c r="T359" s="115">
        <f t="shared" si="9"/>
        <v>3.4855000000000005</v>
      </c>
      <c r="U359" s="9" t="str">
        <f t="shared" si="10"/>
        <v/>
      </c>
      <c r="V359" s="9" t="str">
        <f t="shared" si="11"/>
        <v/>
      </c>
    </row>
    <row r="360" spans="1:22" ht="15" x14ac:dyDescent="0.25">
      <c r="A360" s="39" t="s">
        <v>534</v>
      </c>
      <c r="B360" s="111" t="s">
        <v>23</v>
      </c>
      <c r="C360" s="71" t="s">
        <v>179</v>
      </c>
      <c r="P360" s="9" t="str">
        <f>'Nates Projections'!A366</f>
        <v>Teuvo Teravainen</v>
      </c>
      <c r="Q360" s="9" t="str">
        <f>IFERROR(VLOOKUP(P360,'Nates Projections'!$A$8:$C$500,3,FALSE),"")</f>
        <v>LW/RW</v>
      </c>
      <c r="R360" s="115">
        <f>IFERROR(VLOOKUP(P360,'Nates Projections'!$A$8:$AA$500,27,FALSE),"")</f>
        <v>3.3681904761904762</v>
      </c>
      <c r="S360" s="9">
        <f t="shared" si="8"/>
        <v>264</v>
      </c>
      <c r="T360" s="115">
        <f t="shared" si="9"/>
        <v>3.3681904761904762</v>
      </c>
      <c r="U360" s="9" t="str">
        <f t="shared" si="10"/>
        <v/>
      </c>
      <c r="V360" s="9" t="str">
        <f t="shared" si="11"/>
        <v/>
      </c>
    </row>
    <row r="361" spans="1:22" ht="15" x14ac:dyDescent="0.25">
      <c r="A361" s="39" t="s">
        <v>544</v>
      </c>
      <c r="B361" s="111" t="s">
        <v>23</v>
      </c>
      <c r="C361" s="71" t="s">
        <v>183</v>
      </c>
      <c r="P361" s="9" t="str">
        <f>'Nates Projections'!A367</f>
        <v>Maxim Shabanov</v>
      </c>
      <c r="Q361" s="9" t="str">
        <f>IFERROR(VLOOKUP(P361,'Nates Projections'!$A$8:$C$500,3,FALSE),"")</f>
        <v>RW</v>
      </c>
      <c r="R361" s="115">
        <f>IFERROR(VLOOKUP(P361,'Nates Projections'!$A$8:$AA$500,27,FALSE),"")</f>
        <v>3.2557738095238098</v>
      </c>
      <c r="S361" s="9">
        <f t="shared" si="8"/>
        <v>268</v>
      </c>
      <c r="T361" s="115">
        <f t="shared" si="9"/>
        <v>3.2557738095238098</v>
      </c>
      <c r="U361" s="9" t="str">
        <f t="shared" si="10"/>
        <v/>
      </c>
      <c r="V361" s="9" t="str">
        <f t="shared" si="11"/>
        <v/>
      </c>
    </row>
    <row r="362" spans="1:22" ht="15" x14ac:dyDescent="0.25">
      <c r="A362" s="39" t="s">
        <v>535</v>
      </c>
      <c r="B362" s="111" t="s">
        <v>39</v>
      </c>
      <c r="C362" s="71" t="s">
        <v>191</v>
      </c>
      <c r="P362" s="9" t="str">
        <f>'Nates Projections'!A368</f>
        <v>Artyom Levshunov</v>
      </c>
      <c r="Q362" s="9" t="str">
        <f>IFERROR(VLOOKUP(P362,'Nates Projections'!$A$8:$C$500,3,FALSE),"")</f>
        <v>D</v>
      </c>
      <c r="R362" s="115">
        <f>IFERROR(VLOOKUP(P362,'Nates Projections'!$A$8:$AA$500,27,FALSE),"")</f>
        <v>3.7313452380952379</v>
      </c>
      <c r="S362" s="9" t="str">
        <f t="shared" si="8"/>
        <v/>
      </c>
      <c r="T362" s="9" t="str">
        <f t="shared" si="9"/>
        <v/>
      </c>
      <c r="U362" s="9">
        <f t="shared" si="10"/>
        <v>96</v>
      </c>
      <c r="V362" s="115">
        <f t="shared" si="11"/>
        <v>3.7313452380952379</v>
      </c>
    </row>
    <row r="363" spans="1:22" ht="15" x14ac:dyDescent="0.25">
      <c r="A363" s="39" t="s">
        <v>546</v>
      </c>
      <c r="B363" s="111" t="s">
        <v>83</v>
      </c>
      <c r="C363" s="71" t="s">
        <v>191</v>
      </c>
      <c r="P363" s="9" t="str">
        <f>'Nates Projections'!A369</f>
        <v>Danila Yurov</v>
      </c>
      <c r="Q363" s="9" t="str">
        <f>IFERROR(VLOOKUP(P363,'Nates Projections'!$A$8:$C$500,3,FALSE),"")</f>
        <v>C/RW</v>
      </c>
      <c r="R363" s="115">
        <f>IFERROR(VLOOKUP(P363,'Nates Projections'!$A$8:$AA$500,27,FALSE),"")</f>
        <v>3.5366666666666666</v>
      </c>
      <c r="S363" s="9">
        <f t="shared" si="8"/>
        <v>258</v>
      </c>
      <c r="T363" s="115">
        <f t="shared" si="9"/>
        <v>3.5366666666666666</v>
      </c>
      <c r="U363" s="9" t="str">
        <f t="shared" si="10"/>
        <v/>
      </c>
      <c r="V363" s="9" t="str">
        <f t="shared" si="11"/>
        <v/>
      </c>
    </row>
    <row r="364" spans="1:22" ht="15" x14ac:dyDescent="0.25">
      <c r="A364" s="39" t="s">
        <v>547</v>
      </c>
      <c r="B364" s="111" t="s">
        <v>28</v>
      </c>
      <c r="C364" s="71" t="s">
        <v>183</v>
      </c>
      <c r="P364" s="9" t="str">
        <f>'Nates Projections'!A370</f>
        <v>Nate Schmidt</v>
      </c>
      <c r="Q364" s="9" t="str">
        <f>IFERROR(VLOOKUP(P364,'Nates Projections'!$A$8:$C$500,3,FALSE),"")</f>
        <v>D</v>
      </c>
      <c r="R364" s="115">
        <f>IFERROR(VLOOKUP(P364,'Nates Projections'!$A$8:$AA$500,27,FALSE),"")</f>
        <v>3.4125476190476189</v>
      </c>
      <c r="S364" s="9" t="str">
        <f t="shared" si="8"/>
        <v/>
      </c>
      <c r="T364" s="9" t="str">
        <f t="shared" si="9"/>
        <v/>
      </c>
      <c r="U364" s="9">
        <f t="shared" si="10"/>
        <v>104</v>
      </c>
      <c r="V364" s="115">
        <f t="shared" si="11"/>
        <v>3.4125476190476189</v>
      </c>
    </row>
    <row r="365" spans="1:22" ht="15" x14ac:dyDescent="0.25">
      <c r="A365" s="39" t="s">
        <v>548</v>
      </c>
      <c r="B365" s="111" t="s">
        <v>56</v>
      </c>
      <c r="C365" s="71" t="s">
        <v>196</v>
      </c>
      <c r="P365" s="9" t="str">
        <f>'Nates Projections'!A371</f>
        <v>Isaac Howard</v>
      </c>
      <c r="Q365" s="9" t="str">
        <f>IFERROR(VLOOKUP(P365,'Nates Projections'!$A$8:$C$500,3,FALSE),"")</f>
        <v>LW</v>
      </c>
      <c r="R365" s="115">
        <f>IFERROR(VLOOKUP(P365,'Nates Projections'!$A$8:$AA$500,27,FALSE),"")</f>
        <v>3.5489642857142849</v>
      </c>
      <c r="S365" s="9">
        <f t="shared" si="8"/>
        <v>257</v>
      </c>
      <c r="T365" s="115">
        <f t="shared" si="9"/>
        <v>3.5489642857142849</v>
      </c>
      <c r="U365" s="9" t="str">
        <f t="shared" si="10"/>
        <v/>
      </c>
      <c r="V365" s="9" t="str">
        <f t="shared" si="11"/>
        <v/>
      </c>
    </row>
    <row r="366" spans="1:22" ht="15" x14ac:dyDescent="0.25">
      <c r="A366" s="39" t="s">
        <v>543</v>
      </c>
      <c r="B366" s="111" t="s">
        <v>83</v>
      </c>
      <c r="C366" s="71" t="s">
        <v>179</v>
      </c>
      <c r="P366" s="9" t="str">
        <f>'Nates Projections'!A372</f>
        <v>Noah Ostlund</v>
      </c>
      <c r="Q366" s="9" t="str">
        <f>IFERROR(VLOOKUP(P366,'Nates Projections'!$A$8:$C$500,3,FALSE),"")</f>
        <v>C</v>
      </c>
      <c r="R366" s="115">
        <f>IFERROR(VLOOKUP(P366,'Nates Projections'!$A$8:$AA$500,27,FALSE),"")</f>
        <v>3.4667857142857135</v>
      </c>
      <c r="S366" s="9">
        <f t="shared" si="8"/>
        <v>261</v>
      </c>
      <c r="T366" s="115">
        <f t="shared" si="9"/>
        <v>3.4667857142857135</v>
      </c>
      <c r="U366" s="9" t="str">
        <f t="shared" si="10"/>
        <v/>
      </c>
      <c r="V366" s="9" t="str">
        <f t="shared" si="11"/>
        <v/>
      </c>
    </row>
    <row r="367" spans="1:22" ht="15" x14ac:dyDescent="0.25">
      <c r="A367" s="39" t="s">
        <v>533</v>
      </c>
      <c r="B367" s="111" t="s">
        <v>49</v>
      </c>
      <c r="C367" s="71" t="s">
        <v>153</v>
      </c>
      <c r="P367" s="9" t="str">
        <f>'Nates Projections'!A373</f>
        <v>Barrett Hayton</v>
      </c>
      <c r="Q367" s="9" t="str">
        <f>IFERROR(VLOOKUP(P367,'Nates Projections'!$A$8:$C$500,3,FALSE),"")</f>
        <v>C</v>
      </c>
      <c r="R367" s="115">
        <f>IFERROR(VLOOKUP(P367,'Nates Projections'!$A$8:$AA$500,27,FALSE),"")</f>
        <v>3.8121309523809521</v>
      </c>
      <c r="S367" s="9">
        <f t="shared" si="8"/>
        <v>242</v>
      </c>
      <c r="T367" s="115">
        <f t="shared" si="9"/>
        <v>3.8121309523809521</v>
      </c>
      <c r="U367" s="9" t="str">
        <f t="shared" si="10"/>
        <v/>
      </c>
      <c r="V367" s="9" t="str">
        <f t="shared" si="11"/>
        <v/>
      </c>
    </row>
    <row r="368" spans="1:22" ht="15" x14ac:dyDescent="0.25">
      <c r="A368" s="39" t="s">
        <v>553</v>
      </c>
      <c r="B368" s="111" t="s">
        <v>61</v>
      </c>
      <c r="C368" s="71" t="s">
        <v>186</v>
      </c>
      <c r="P368" s="9" t="str">
        <f>'Nates Projections'!A374</f>
        <v>Nino Niederreiter</v>
      </c>
      <c r="Q368" s="9" t="str">
        <f>IFERROR(VLOOKUP(P368,'Nates Projections'!$A$8:$C$500,3,FALSE),"")</f>
        <v>LW/RW</v>
      </c>
      <c r="R368" s="115">
        <f>IFERROR(VLOOKUP(P368,'Nates Projections'!$A$8:$AA$500,27,FALSE),"")</f>
        <v>3.3656785714285711</v>
      </c>
      <c r="S368" s="9">
        <f t="shared" si="8"/>
        <v>265</v>
      </c>
      <c r="T368" s="115">
        <f t="shared" si="9"/>
        <v>3.3656785714285711</v>
      </c>
      <c r="U368" s="9" t="str">
        <f t="shared" si="10"/>
        <v/>
      </c>
      <c r="V368" s="9" t="str">
        <f t="shared" si="11"/>
        <v/>
      </c>
    </row>
    <row r="369" spans="1:22" ht="15" x14ac:dyDescent="0.25">
      <c r="A369" s="39" t="s">
        <v>540</v>
      </c>
      <c r="B369" s="111" t="s">
        <v>34</v>
      </c>
      <c r="C369" s="71" t="s">
        <v>179</v>
      </c>
      <c r="P369" s="9" t="str">
        <f>'Nates Projections'!A375</f>
        <v>Connor Zary</v>
      </c>
      <c r="Q369" s="9" t="str">
        <f>IFERROR(VLOOKUP(P369,'Nates Projections'!$A$8:$C$500,3,FALSE),"")</f>
        <v>C/LW/RW</v>
      </c>
      <c r="R369" s="115">
        <f>IFERROR(VLOOKUP(P369,'Nates Projections'!$A$8:$AA$500,27,FALSE),"")</f>
        <v>3.4040357142857145</v>
      </c>
      <c r="S369" s="9">
        <f t="shared" si="8"/>
        <v>263</v>
      </c>
      <c r="T369" s="115">
        <f t="shared" si="9"/>
        <v>3.4040357142857145</v>
      </c>
      <c r="U369" s="9" t="str">
        <f t="shared" si="10"/>
        <v/>
      </c>
      <c r="V369" s="9" t="str">
        <f t="shared" si="11"/>
        <v/>
      </c>
    </row>
    <row r="370" spans="1:22" ht="15" x14ac:dyDescent="0.25">
      <c r="A370" s="39" t="s">
        <v>542</v>
      </c>
      <c r="B370" s="111" t="s">
        <v>34</v>
      </c>
      <c r="C370" s="71" t="s">
        <v>196</v>
      </c>
      <c r="P370" s="9" t="str">
        <f>'Nates Projections'!A376</f>
        <v>J.T. Compher</v>
      </c>
      <c r="Q370" s="9" t="str">
        <f>IFERROR(VLOOKUP(P370,'Nates Projections'!$A$8:$C$500,3,FALSE),"")</f>
        <v>C</v>
      </c>
      <c r="R370" s="115">
        <f>IFERROR(VLOOKUP(P370,'Nates Projections'!$A$8:$AA$500,27,FALSE),"")</f>
        <v>3.4298095238095243</v>
      </c>
      <c r="S370" s="9">
        <f t="shared" si="8"/>
        <v>262</v>
      </c>
      <c r="T370" s="115">
        <f t="shared" si="9"/>
        <v>3.4298095238095243</v>
      </c>
      <c r="U370" s="9" t="str">
        <f t="shared" si="10"/>
        <v/>
      </c>
      <c r="V370" s="9" t="str">
        <f t="shared" si="11"/>
        <v/>
      </c>
    </row>
    <row r="371" spans="1:22" ht="15" x14ac:dyDescent="0.25">
      <c r="A371" s="39" t="s">
        <v>555</v>
      </c>
      <c r="B371" s="111" t="s">
        <v>93</v>
      </c>
      <c r="C371" s="71" t="s">
        <v>191</v>
      </c>
      <c r="P371" s="9" t="str">
        <f>'Nates Projections'!A377</f>
        <v>John Marino</v>
      </c>
      <c r="Q371" s="9" t="str">
        <f>IFERROR(VLOOKUP(P371,'Nates Projections'!$A$8:$C$500,3,FALSE),"")</f>
        <v>D</v>
      </c>
      <c r="R371" s="115">
        <f>IFERROR(VLOOKUP(P371,'Nates Projections'!$A$8:$AA$500,27,FALSE),"")</f>
        <v>3.2625833333333336</v>
      </c>
      <c r="S371" s="9" t="str">
        <f t="shared" si="8"/>
        <v/>
      </c>
      <c r="T371" s="9" t="str">
        <f t="shared" si="9"/>
        <v/>
      </c>
      <c r="U371" s="9">
        <f t="shared" si="10"/>
        <v>106</v>
      </c>
      <c r="V371" s="115">
        <f t="shared" si="11"/>
        <v>3.2625833333333336</v>
      </c>
    </row>
    <row r="372" spans="1:22" ht="15" x14ac:dyDescent="0.25">
      <c r="A372" s="39" t="s">
        <v>545</v>
      </c>
      <c r="B372" s="111" t="s">
        <v>66</v>
      </c>
      <c r="C372" s="71" t="s">
        <v>153</v>
      </c>
      <c r="P372" s="9" t="str">
        <f>'Nates Projections'!A378</f>
        <v>Berkly Catton</v>
      </c>
      <c r="Q372" s="9" t="str">
        <f>IFERROR(VLOOKUP(P372,'Nates Projections'!$A$8:$C$500,3,FALSE),"")</f>
        <v>C/LW</v>
      </c>
      <c r="R372" s="115">
        <f>IFERROR(VLOOKUP(P372,'Nates Projections'!$A$8:$AA$500,27,FALSE),"")</f>
        <v>3.4708690476190478</v>
      </c>
      <c r="S372" s="9">
        <f t="shared" si="8"/>
        <v>260</v>
      </c>
      <c r="T372" s="115">
        <f t="shared" si="9"/>
        <v>3.4708690476190478</v>
      </c>
      <c r="U372" s="9" t="str">
        <f t="shared" si="10"/>
        <v/>
      </c>
      <c r="V372" s="9" t="str">
        <f t="shared" si="11"/>
        <v/>
      </c>
    </row>
    <row r="373" spans="1:22" ht="15" x14ac:dyDescent="0.25">
      <c r="A373" s="39" t="s">
        <v>551</v>
      </c>
      <c r="B373" s="111" t="s">
        <v>32</v>
      </c>
      <c r="C373" s="71" t="s">
        <v>153</v>
      </c>
      <c r="P373" s="9" t="str">
        <f>'Nates Projections'!A379</f>
        <v>Chris Tanev</v>
      </c>
      <c r="Q373" s="9" t="str">
        <f>IFERROR(VLOOKUP(P373,'Nates Projections'!$A$8:$C$500,3,FALSE),"")</f>
        <v>D</v>
      </c>
      <c r="R373" s="115">
        <f>IFERROR(VLOOKUP(P373,'Nates Projections'!$A$8:$AA$500,27,FALSE),"")</f>
        <v>3.1367619047619049</v>
      </c>
      <c r="S373" s="9" t="str">
        <f t="shared" si="8"/>
        <v/>
      </c>
      <c r="T373" s="9" t="str">
        <f t="shared" si="9"/>
        <v/>
      </c>
      <c r="U373" s="9">
        <f t="shared" si="10"/>
        <v>107</v>
      </c>
      <c r="V373" s="115">
        <f t="shared" si="11"/>
        <v>3.1367619047619049</v>
      </c>
    </row>
    <row r="374" spans="1:22" ht="15" x14ac:dyDescent="0.25">
      <c r="A374" s="39" t="s">
        <v>554</v>
      </c>
      <c r="B374" s="111" t="s">
        <v>23</v>
      </c>
      <c r="C374" s="71" t="s">
        <v>186</v>
      </c>
      <c r="P374" s="9" t="str">
        <f>'Nates Projections'!A380</f>
        <v>Cam Fowler</v>
      </c>
      <c r="Q374" s="9" t="str">
        <f>IFERROR(VLOOKUP(P374,'Nates Projections'!$A$8:$C$500,3,FALSE),"")</f>
        <v>D</v>
      </c>
      <c r="R374" s="115">
        <f>IFERROR(VLOOKUP(P374,'Nates Projections'!$A$8:$AA$500,27,FALSE),"")</f>
        <v>3.1338690476190476</v>
      </c>
      <c r="S374" s="9" t="str">
        <f t="shared" si="8"/>
        <v/>
      </c>
      <c r="T374" s="9" t="str">
        <f t="shared" si="9"/>
        <v/>
      </c>
      <c r="U374" s="9">
        <f t="shared" si="10"/>
        <v>108</v>
      </c>
      <c r="V374" s="115">
        <f t="shared" si="11"/>
        <v>3.1338690476190476</v>
      </c>
    </row>
    <row r="375" spans="1:22" ht="15" x14ac:dyDescent="0.25">
      <c r="A375" s="39" t="s">
        <v>552</v>
      </c>
      <c r="B375" s="111" t="s">
        <v>79</v>
      </c>
      <c r="C375" s="71" t="s">
        <v>203</v>
      </c>
      <c r="P375" s="9" t="str">
        <f>'Nates Projections'!A381</f>
        <v>Ryan Strome</v>
      </c>
      <c r="Q375" s="9" t="str">
        <f>IFERROR(VLOOKUP(P375,'Nates Projections'!$A$8:$C$500,3,FALSE),"")</f>
        <v>C</v>
      </c>
      <c r="R375" s="115">
        <f>IFERROR(VLOOKUP(P375,'Nates Projections'!$A$8:$AA$500,27,FALSE),"")</f>
        <v>3.6221904761904762</v>
      </c>
      <c r="S375" s="9">
        <f t="shared" si="8"/>
        <v>256</v>
      </c>
      <c r="T375" s="115">
        <f t="shared" si="9"/>
        <v>3.6221904761904762</v>
      </c>
      <c r="U375" s="9" t="str">
        <f t="shared" si="10"/>
        <v/>
      </c>
      <c r="V375" s="9" t="str">
        <f t="shared" si="11"/>
        <v/>
      </c>
    </row>
    <row r="376" spans="1:22" ht="15" x14ac:dyDescent="0.25">
      <c r="A376" s="39" t="s">
        <v>550</v>
      </c>
      <c r="B376" s="111" t="s">
        <v>74</v>
      </c>
      <c r="C376" s="71" t="s">
        <v>153</v>
      </c>
      <c r="P376" s="9" t="str">
        <f>'Nates Projections'!A382</f>
        <v>Ryan Ufko</v>
      </c>
      <c r="Q376" s="9" t="str">
        <f>IFERROR(VLOOKUP(P376,'Nates Projections'!$A$8:$C$500,3,FALSE),"")</f>
        <v>D</v>
      </c>
      <c r="R376" s="115">
        <f>IFERROR(VLOOKUP(P376,'Nates Projections'!$A$8:$AA$500,27,FALSE),"")</f>
        <v>3.2716904761904764</v>
      </c>
      <c r="S376" s="9" t="str">
        <f t="shared" si="8"/>
        <v/>
      </c>
      <c r="T376" s="9" t="str">
        <f t="shared" si="9"/>
        <v/>
      </c>
      <c r="U376" s="9">
        <f t="shared" si="10"/>
        <v>105</v>
      </c>
      <c r="V376" s="115">
        <f t="shared" si="11"/>
        <v>3.2716904761904764</v>
      </c>
    </row>
    <row r="377" spans="1:22" ht="15" x14ac:dyDescent="0.25">
      <c r="A377" s="39" t="s">
        <v>556</v>
      </c>
      <c r="B377" s="111" t="s">
        <v>77</v>
      </c>
      <c r="C377" s="71" t="s">
        <v>183</v>
      </c>
      <c r="P377" s="9" t="str">
        <f>'Nates Projections'!A383</f>
        <v>Marat Khusnutdinov</v>
      </c>
      <c r="Q377" s="9" t="str">
        <f>IFERROR(VLOOKUP(P377,'Nates Projections'!$A$8:$C$500,3,FALSE),"")</f>
        <v>C/LW</v>
      </c>
      <c r="R377" s="115">
        <f>IFERROR(VLOOKUP(P377,'Nates Projections'!$A$8:$AA$500,27,FALSE),"")</f>
        <v>3.1255595238095233</v>
      </c>
      <c r="S377" s="9">
        <f t="shared" si="8"/>
        <v>269</v>
      </c>
      <c r="T377" s="115">
        <f t="shared" si="9"/>
        <v>3.1255595238095233</v>
      </c>
      <c r="U377" s="9" t="str">
        <f t="shared" si="10"/>
        <v/>
      </c>
      <c r="V377" s="9" t="str">
        <f t="shared" si="11"/>
        <v/>
      </c>
    </row>
    <row r="378" spans="1:22" ht="15" x14ac:dyDescent="0.25">
      <c r="A378" s="39" t="s">
        <v>549</v>
      </c>
      <c r="B378" s="111" t="s">
        <v>79</v>
      </c>
      <c r="C378" s="71" t="s">
        <v>153</v>
      </c>
      <c r="P378" s="9" t="str">
        <f>'Nates Projections'!A384</f>
        <v>Lian Bichsel</v>
      </c>
      <c r="Q378" s="9" t="str">
        <f>IFERROR(VLOOKUP(P378,'Nates Projections'!$A$8:$C$500,3,FALSE),"")</f>
        <v>D</v>
      </c>
      <c r="R378" s="115">
        <f>IFERROR(VLOOKUP(P378,'Nates Projections'!$A$8:$AA$500,27,FALSE),"")</f>
        <v>3.458535714285714</v>
      </c>
      <c r="S378" s="9" t="str">
        <f t="shared" si="8"/>
        <v/>
      </c>
      <c r="T378" s="9" t="str">
        <f t="shared" si="9"/>
        <v/>
      </c>
      <c r="U378" s="9">
        <f t="shared" si="10"/>
        <v>102</v>
      </c>
      <c r="V378" s="115">
        <f t="shared" si="11"/>
        <v>3.458535714285714</v>
      </c>
    </row>
    <row r="379" spans="1:22" ht="15" x14ac:dyDescent="0.25">
      <c r="A379" s="39" t="s">
        <v>557</v>
      </c>
      <c r="B379" s="111" t="s">
        <v>30</v>
      </c>
      <c r="C379" s="71" t="s">
        <v>183</v>
      </c>
      <c r="P379" s="9" t="str">
        <f>'Nates Projections'!A385</f>
        <v>Axel Sandin-Pellikka</v>
      </c>
      <c r="Q379" s="9" t="str">
        <f>IFERROR(VLOOKUP(P379,'Nates Projections'!$A$8:$C$500,3,FALSE),"")</f>
        <v>D</v>
      </c>
      <c r="R379" s="115">
        <f>IFERROR(VLOOKUP(P379,'Nates Projections'!$A$8:$AA$500,27,FALSE),"")</f>
        <v>2.9812261904761908</v>
      </c>
      <c r="S379" s="9" t="str">
        <f t="shared" si="8"/>
        <v/>
      </c>
      <c r="T379" s="9" t="str">
        <f t="shared" si="9"/>
        <v/>
      </c>
      <c r="U379" s="9">
        <f t="shared" si="10"/>
        <v>109</v>
      </c>
      <c r="V379" s="115">
        <f t="shared" si="11"/>
        <v>2.9812261904761908</v>
      </c>
    </row>
    <row r="380" spans="1:22" ht="15" x14ac:dyDescent="0.25">
      <c r="A380" s="39" t="s">
        <v>559</v>
      </c>
      <c r="B380" s="111" t="s">
        <v>37</v>
      </c>
      <c r="C380" s="71" t="s">
        <v>186</v>
      </c>
      <c r="P380" s="9">
        <f>'Nates Projections'!A386</f>
        <v>0</v>
      </c>
      <c r="Q380" s="9" t="str">
        <f>IFERROR(VLOOKUP(P380,'Nates Projections'!$A$8:$C$500,3,FALSE),"")</f>
        <v/>
      </c>
      <c r="R380" s="115" t="str">
        <f>IFERROR(VLOOKUP(P380,'Nates Projections'!$A$8:$AA$500,27,FALSE),"")</f>
        <v/>
      </c>
      <c r="S380" s="9" t="str">
        <f t="shared" si="8"/>
        <v/>
      </c>
      <c r="U380" s="9" t="str">
        <f t="shared" si="10"/>
        <v/>
      </c>
    </row>
    <row r="381" spans="1:22" ht="15" x14ac:dyDescent="0.25">
      <c r="A381" s="39" t="s">
        <v>560</v>
      </c>
      <c r="B381" s="111" t="s">
        <v>39</v>
      </c>
      <c r="C381" s="71" t="s">
        <v>191</v>
      </c>
      <c r="P381" s="9">
        <f>'Nates Projections'!A387</f>
        <v>0</v>
      </c>
      <c r="Q381" s="9" t="str">
        <f>IFERROR(VLOOKUP(P381,'Nates Projections'!$A$8:$C$500,3,FALSE),"")</f>
        <v/>
      </c>
      <c r="R381" s="115" t="str">
        <f>IFERROR(VLOOKUP(P381,'Nates Projections'!$A$8:$AA$500,27,FALSE),"")</f>
        <v/>
      </c>
      <c r="S381" s="9" t="str">
        <f t="shared" si="8"/>
        <v/>
      </c>
      <c r="U381" s="9" t="str">
        <f t="shared" si="10"/>
        <v/>
      </c>
    </row>
    <row r="382" spans="1:22" ht="15" x14ac:dyDescent="0.25">
      <c r="A382" s="39" t="s">
        <v>558</v>
      </c>
      <c r="B382" s="111" t="s">
        <v>70</v>
      </c>
      <c r="C382" s="71" t="s">
        <v>181</v>
      </c>
      <c r="P382" s="9">
        <f>'Nates Projections'!A388</f>
        <v>0</v>
      </c>
      <c r="Q382" s="9" t="str">
        <f>IFERROR(VLOOKUP(P382,'Nates Projections'!$A$8:$C$500,3,FALSE),"")</f>
        <v/>
      </c>
      <c r="R382" s="115" t="str">
        <f>IFERROR(VLOOKUP(P382,'Nates Projections'!$A$8:$AA$500,27,FALSE),"")</f>
        <v/>
      </c>
      <c r="S382" s="9" t="str">
        <f t="shared" si="8"/>
        <v/>
      </c>
      <c r="U382" s="9" t="str">
        <f t="shared" si="10"/>
        <v/>
      </c>
    </row>
    <row r="383" spans="1:22" ht="15" x14ac:dyDescent="0.25">
      <c r="A383" s="39" t="s">
        <v>561</v>
      </c>
      <c r="B383" s="111" t="s">
        <v>68</v>
      </c>
      <c r="C383" s="71" t="s">
        <v>186</v>
      </c>
      <c r="P383" s="9">
        <f>'Nates Projections'!A389</f>
        <v>0</v>
      </c>
      <c r="Q383" s="9" t="str">
        <f>IFERROR(VLOOKUP(P383,'Nates Projections'!$A$8:$C$500,3,FALSE),"")</f>
        <v/>
      </c>
      <c r="R383" s="115" t="str">
        <f>IFERROR(VLOOKUP(P383,'Nates Projections'!$A$8:$AA$500,27,FALSE),"")</f>
        <v/>
      </c>
      <c r="S383" s="9" t="str">
        <f t="shared" si="8"/>
        <v/>
      </c>
      <c r="U383" s="9" t="str">
        <f t="shared" si="10"/>
        <v/>
      </c>
    </row>
    <row r="384" spans="1:22" ht="15" x14ac:dyDescent="0.25">
      <c r="A384" s="39" t="s">
        <v>563</v>
      </c>
      <c r="B384" s="111" t="s">
        <v>66</v>
      </c>
      <c r="C384" s="71" t="s">
        <v>153</v>
      </c>
      <c r="P384" s="9">
        <f>'Nates Projections'!A391</f>
        <v>0</v>
      </c>
      <c r="Q384" s="9" t="str">
        <f>IFERROR(VLOOKUP(P384,'Nates Projections'!$A$8:$C$500,3,FALSE),"")</f>
        <v/>
      </c>
      <c r="R384" s="115" t="str">
        <f>IFERROR(VLOOKUP(P384,'Nates Projections'!$A$8:$AA$500,27,FALSE),"")</f>
        <v/>
      </c>
      <c r="S384" s="9" t="str">
        <f t="shared" si="8"/>
        <v/>
      </c>
      <c r="U384" s="9" t="str">
        <f t="shared" si="10"/>
        <v/>
      </c>
    </row>
    <row r="385" spans="1:21" ht="15" x14ac:dyDescent="0.25">
      <c r="A385" s="39" t="s">
        <v>562</v>
      </c>
      <c r="B385" s="111" t="s">
        <v>58</v>
      </c>
      <c r="C385" s="71" t="s">
        <v>203</v>
      </c>
      <c r="P385" s="9">
        <f>'Nates Projections'!A394</f>
        <v>0</v>
      </c>
      <c r="Q385" s="9" t="str">
        <f>IFERROR(VLOOKUP(P385,'Nates Projections'!$A$8:$C$500,3,FALSE),"")</f>
        <v/>
      </c>
      <c r="R385" s="115" t="str">
        <f>IFERROR(VLOOKUP(P385,'Nates Projections'!$A$8:$AA$500,27,FALSE),"")</f>
        <v/>
      </c>
      <c r="S385" s="9" t="str">
        <f t="shared" si="8"/>
        <v/>
      </c>
      <c r="U385" s="9" t="str">
        <f t="shared" si="10"/>
        <v/>
      </c>
    </row>
    <row r="386" spans="1:21" ht="15" x14ac:dyDescent="0.25">
      <c r="A386" s="39" t="s">
        <v>564</v>
      </c>
      <c r="B386" s="111" t="s">
        <v>32</v>
      </c>
      <c r="C386" s="71" t="s">
        <v>191</v>
      </c>
      <c r="P386" s="9">
        <f>'Nates Projections'!A396</f>
        <v>0</v>
      </c>
      <c r="Q386" s="9" t="str">
        <f>IFERROR(VLOOKUP(P386,'Nates Projections'!$A$8:$C$500,3,FALSE),"")</f>
        <v/>
      </c>
      <c r="R386" s="115" t="str">
        <f>IFERROR(VLOOKUP(P386,'Nates Projections'!$A$8:$AA$500,27,FALSE),"")</f>
        <v/>
      </c>
      <c r="S386" s="9" t="str">
        <f t="shared" si="8"/>
        <v/>
      </c>
      <c r="U386" s="9" t="str">
        <f t="shared" si="10"/>
        <v/>
      </c>
    </row>
    <row r="387" spans="1:21" ht="15" x14ac:dyDescent="0.25">
      <c r="A387" s="39" t="s">
        <v>566</v>
      </c>
      <c r="B387" s="111" t="s">
        <v>16</v>
      </c>
      <c r="C387" s="71" t="s">
        <v>153</v>
      </c>
      <c r="P387" s="9">
        <f>'Nates Projections'!A397</f>
        <v>0</v>
      </c>
      <c r="Q387" s="9" t="str">
        <f>IFERROR(VLOOKUP(P387,'Nates Projections'!$A$8:$C$500,3,FALSE),"")</f>
        <v/>
      </c>
      <c r="R387" s="115" t="str">
        <f>IFERROR(VLOOKUP(P387,'Nates Projections'!$A$8:$AA$500,27,FALSE),"")</f>
        <v/>
      </c>
      <c r="S387" s="9" t="str">
        <f t="shared" si="8"/>
        <v/>
      </c>
      <c r="U387" s="9" t="str">
        <f t="shared" si="10"/>
        <v/>
      </c>
    </row>
    <row r="388" spans="1:21" ht="15" x14ac:dyDescent="0.25">
      <c r="A388" s="39" t="s">
        <v>569</v>
      </c>
      <c r="B388" s="111" t="s">
        <v>66</v>
      </c>
      <c r="C388" s="71" t="s">
        <v>183</v>
      </c>
      <c r="P388" s="9">
        <f>'Nates Projections'!A398</f>
        <v>0</v>
      </c>
      <c r="Q388" s="9" t="str">
        <f>IFERROR(VLOOKUP(P388,'Nates Projections'!$A$8:$C$500,3,FALSE),"")</f>
        <v/>
      </c>
      <c r="R388" s="115" t="str">
        <f>IFERROR(VLOOKUP(P388,'Nates Projections'!$A$8:$AA$500,27,FALSE),"")</f>
        <v/>
      </c>
      <c r="S388" s="9" t="str">
        <f t="shared" si="8"/>
        <v/>
      </c>
      <c r="U388" s="9" t="str">
        <f t="shared" si="10"/>
        <v/>
      </c>
    </row>
    <row r="389" spans="1:21" ht="15" x14ac:dyDescent="0.25">
      <c r="A389" s="39" t="s">
        <v>573</v>
      </c>
      <c r="B389" s="111" t="s">
        <v>61</v>
      </c>
      <c r="C389" s="71" t="s">
        <v>203</v>
      </c>
      <c r="P389" s="9">
        <f>'Nates Projections'!A399</f>
        <v>0</v>
      </c>
      <c r="Q389" s="9" t="str">
        <f>IFERROR(VLOOKUP(P389,'Nates Projections'!$A$8:$C$500,3,FALSE),"")</f>
        <v/>
      </c>
      <c r="R389" s="115" t="str">
        <f>IFERROR(VLOOKUP(P389,'Nates Projections'!$A$8:$AA$500,27,FALSE),"")</f>
        <v/>
      </c>
      <c r="S389" s="9" t="str">
        <f t="shared" si="8"/>
        <v/>
      </c>
      <c r="U389" s="9" t="str">
        <f t="shared" si="10"/>
        <v/>
      </c>
    </row>
    <row r="390" spans="1:21" ht="15" x14ac:dyDescent="0.25">
      <c r="A390" s="39" t="s">
        <v>565</v>
      </c>
      <c r="B390" s="111" t="s">
        <v>47</v>
      </c>
      <c r="C390" s="71" t="s">
        <v>186</v>
      </c>
      <c r="P390" s="9">
        <f>'Nates Projections'!A400</f>
        <v>0</v>
      </c>
      <c r="Q390" s="9" t="str">
        <f>IFERROR(VLOOKUP(P390,'Nates Projections'!$A$8:$C$500,3,FALSE),"")</f>
        <v/>
      </c>
      <c r="R390" s="115" t="str">
        <f>IFERROR(VLOOKUP(P390,'Nates Projections'!$A$8:$AA$500,27,FALSE),"")</f>
        <v/>
      </c>
      <c r="S390" s="9" t="str">
        <f t="shared" si="8"/>
        <v/>
      </c>
      <c r="U390" s="9" t="str">
        <f t="shared" si="10"/>
        <v/>
      </c>
    </row>
    <row r="391" spans="1:21" ht="15" x14ac:dyDescent="0.25">
      <c r="A391" s="39" t="s">
        <v>574</v>
      </c>
      <c r="B391" s="111" t="s">
        <v>81</v>
      </c>
      <c r="C391" s="71" t="s">
        <v>186</v>
      </c>
      <c r="P391" s="9">
        <f>'Nates Projections'!A402</f>
        <v>0</v>
      </c>
      <c r="Q391" s="9" t="str">
        <f>IFERROR(VLOOKUP(P391,'Nates Projections'!$A$8:$C$500,3,FALSE),"")</f>
        <v/>
      </c>
      <c r="R391" s="115" t="str">
        <f>IFERROR(VLOOKUP(P391,'Nates Projections'!$A$8:$AA$500,27,FALSE),"")</f>
        <v/>
      </c>
      <c r="S391" s="9" t="str">
        <f t="shared" si="8"/>
        <v/>
      </c>
      <c r="U391" s="9" t="str">
        <f t="shared" si="10"/>
        <v/>
      </c>
    </row>
    <row r="392" spans="1:21" ht="15" x14ac:dyDescent="0.25">
      <c r="A392" s="39" t="s">
        <v>570</v>
      </c>
      <c r="B392" s="111" t="s">
        <v>23</v>
      </c>
      <c r="C392" s="71" t="s">
        <v>186</v>
      </c>
      <c r="P392" s="9">
        <f>'Nates Projections'!A403</f>
        <v>0</v>
      </c>
      <c r="Q392" s="9" t="str">
        <f>IFERROR(VLOOKUP(P392,'Nates Projections'!$A$8:$C$500,3,FALSE),"")</f>
        <v/>
      </c>
      <c r="R392" s="115" t="str">
        <f>IFERROR(VLOOKUP(P392,'Nates Projections'!$A$8:$AA$500,27,FALSE),"")</f>
        <v/>
      </c>
      <c r="S392" s="9" t="str">
        <f t="shared" si="8"/>
        <v/>
      </c>
      <c r="U392" s="9" t="str">
        <f t="shared" si="10"/>
        <v/>
      </c>
    </row>
    <row r="393" spans="1:21" ht="15" x14ac:dyDescent="0.25">
      <c r="A393" s="39" t="s">
        <v>567</v>
      </c>
      <c r="B393" s="111" t="s">
        <v>25</v>
      </c>
      <c r="C393" s="71" t="s">
        <v>153</v>
      </c>
      <c r="P393" s="9">
        <f>'Nates Projections'!A404</f>
        <v>0</v>
      </c>
      <c r="Q393" s="9" t="str">
        <f>IFERROR(VLOOKUP(P393,'Nates Projections'!$A$8:$C$500,3,FALSE),"")</f>
        <v/>
      </c>
      <c r="R393" s="115" t="str">
        <f>IFERROR(VLOOKUP(P393,'Nates Projections'!$A$8:$AA$500,27,FALSE),"")</f>
        <v/>
      </c>
      <c r="S393" s="9" t="str">
        <f t="shared" si="8"/>
        <v/>
      </c>
      <c r="U393" s="9" t="str">
        <f t="shared" si="10"/>
        <v/>
      </c>
    </row>
    <row r="394" spans="1:21" ht="15" x14ac:dyDescent="0.25">
      <c r="A394" s="39" t="s">
        <v>575</v>
      </c>
      <c r="B394" s="111" t="s">
        <v>68</v>
      </c>
      <c r="C394" s="71" t="s">
        <v>186</v>
      </c>
      <c r="P394" s="9">
        <f>'Nates Projections'!A405</f>
        <v>0</v>
      </c>
      <c r="Q394" s="9" t="str">
        <f>IFERROR(VLOOKUP(P394,'Nates Projections'!$A$8:$C$500,3,FALSE),"")</f>
        <v/>
      </c>
      <c r="R394" s="115" t="str">
        <f>IFERROR(VLOOKUP(P394,'Nates Projections'!$A$8:$AA$500,27,FALSE),"")</f>
        <v/>
      </c>
      <c r="S394" s="9" t="str">
        <f t="shared" si="8"/>
        <v/>
      </c>
      <c r="U394" s="9" t="str">
        <f t="shared" si="10"/>
        <v/>
      </c>
    </row>
    <row r="395" spans="1:21" ht="15" x14ac:dyDescent="0.25">
      <c r="A395" s="39" t="s">
        <v>576</v>
      </c>
      <c r="B395" s="111" t="s">
        <v>63</v>
      </c>
      <c r="C395" s="71" t="s">
        <v>191</v>
      </c>
      <c r="P395" s="9">
        <f>'Nates Projections'!A407</f>
        <v>0</v>
      </c>
      <c r="Q395" s="9" t="str">
        <f>IFERROR(VLOOKUP(P395,'Nates Projections'!$A$8:$C$500,3,FALSE),"")</f>
        <v/>
      </c>
      <c r="R395" s="115" t="str">
        <f>IFERROR(VLOOKUP(P395,'Nates Projections'!$A$8:$AA$500,27,FALSE),"")</f>
        <v/>
      </c>
      <c r="S395" s="9" t="str">
        <f t="shared" si="8"/>
        <v/>
      </c>
      <c r="U395" s="9" t="str">
        <f t="shared" si="10"/>
        <v/>
      </c>
    </row>
    <row r="396" spans="1:21" ht="15" x14ac:dyDescent="0.25">
      <c r="A396" s="39" t="s">
        <v>572</v>
      </c>
      <c r="B396" s="111" t="s">
        <v>23</v>
      </c>
      <c r="C396" s="71" t="s">
        <v>153</v>
      </c>
      <c r="P396" s="9">
        <f>'Nates Projections'!A408</f>
        <v>0</v>
      </c>
      <c r="Q396" s="9" t="str">
        <f>IFERROR(VLOOKUP(P396,'Nates Projections'!$A$8:$C$500,3,FALSE),"")</f>
        <v/>
      </c>
      <c r="R396" s="115" t="str">
        <f>IFERROR(VLOOKUP(P396,'Nates Projections'!$A$8:$AA$500,27,FALSE),"")</f>
        <v/>
      </c>
      <c r="S396" s="9" t="str">
        <f t="shared" si="8"/>
        <v/>
      </c>
      <c r="U396" s="9" t="str">
        <f t="shared" si="10"/>
        <v/>
      </c>
    </row>
    <row r="397" spans="1:21" ht="15" x14ac:dyDescent="0.25">
      <c r="A397" s="39" t="s">
        <v>571</v>
      </c>
      <c r="B397" s="111" t="s">
        <v>53</v>
      </c>
      <c r="C397" s="71" t="s">
        <v>181</v>
      </c>
      <c r="P397" s="9">
        <f>'Nates Projections'!A409</f>
        <v>0</v>
      </c>
      <c r="Q397" s="9" t="str">
        <f>IFERROR(VLOOKUP(P397,'Nates Projections'!$A$8:$C$500,3,FALSE),"")</f>
        <v/>
      </c>
      <c r="R397" s="115" t="str">
        <f>IFERROR(VLOOKUP(P397,'Nates Projections'!$A$8:$AA$500,27,FALSE),"")</f>
        <v/>
      </c>
      <c r="S397" s="9" t="str">
        <f t="shared" si="8"/>
        <v/>
      </c>
      <c r="U397" s="9" t="str">
        <f t="shared" si="10"/>
        <v/>
      </c>
    </row>
    <row r="398" spans="1:21" ht="15" x14ac:dyDescent="0.25">
      <c r="A398" s="39" t="s">
        <v>568</v>
      </c>
      <c r="B398" s="111" t="s">
        <v>79</v>
      </c>
      <c r="C398" s="71" t="s">
        <v>181</v>
      </c>
      <c r="P398" s="9">
        <f>'Nates Projections'!A410</f>
        <v>0</v>
      </c>
      <c r="Q398" s="9" t="str">
        <f>IFERROR(VLOOKUP(P398,'Nates Projections'!$A$8:$C$500,3,FALSE),"")</f>
        <v/>
      </c>
      <c r="R398" s="115" t="str">
        <f>IFERROR(VLOOKUP(P398,'Nates Projections'!$A$8:$AA$500,27,FALSE),"")</f>
        <v/>
      </c>
      <c r="S398" s="9" t="str">
        <f t="shared" si="8"/>
        <v/>
      </c>
      <c r="U398" s="9" t="str">
        <f t="shared" si="10"/>
        <v/>
      </c>
    </row>
    <row r="399" spans="1:21" ht="15" x14ac:dyDescent="0.25">
      <c r="A399" s="39" t="s">
        <v>580</v>
      </c>
      <c r="B399" s="111" t="s">
        <v>72</v>
      </c>
      <c r="C399" s="71" t="s">
        <v>181</v>
      </c>
      <c r="P399" s="9">
        <f>'Nates Projections'!A411</f>
        <v>0</v>
      </c>
      <c r="Q399" s="9" t="str">
        <f>IFERROR(VLOOKUP(P399,'Nates Projections'!$A$8:$C$500,3,FALSE),"")</f>
        <v/>
      </c>
      <c r="R399" s="115" t="str">
        <f>IFERROR(VLOOKUP(P399,'Nates Projections'!$A$8:$AA$500,27,FALSE),"")</f>
        <v/>
      </c>
      <c r="S399" s="9" t="str">
        <f t="shared" si="8"/>
        <v/>
      </c>
      <c r="U399" s="9" t="str">
        <f t="shared" si="10"/>
        <v/>
      </c>
    </row>
    <row r="400" spans="1:21" ht="15" x14ac:dyDescent="0.25">
      <c r="A400" s="39" t="s">
        <v>578</v>
      </c>
      <c r="B400" s="111" t="s">
        <v>19</v>
      </c>
      <c r="C400" s="71" t="s">
        <v>196</v>
      </c>
      <c r="P400" s="9">
        <f>'Nates Projections'!A412</f>
        <v>0</v>
      </c>
      <c r="Q400" s="9" t="str">
        <f>IFERROR(VLOOKUP(P400,'Nates Projections'!$A$8:$C$500,3,FALSE),"")</f>
        <v/>
      </c>
      <c r="R400" s="115" t="str">
        <f>IFERROR(VLOOKUP(P400,'Nates Projections'!$A$8:$AA$500,27,FALSE),"")</f>
        <v/>
      </c>
      <c r="S400" s="9" t="str">
        <f t="shared" si="8"/>
        <v/>
      </c>
      <c r="U400" s="9" t="str">
        <f t="shared" si="10"/>
        <v/>
      </c>
    </row>
    <row r="401" spans="1:21" ht="15" x14ac:dyDescent="0.25">
      <c r="A401" s="39" t="s">
        <v>579</v>
      </c>
      <c r="B401" s="111" t="s">
        <v>83</v>
      </c>
      <c r="C401" s="71" t="s">
        <v>181</v>
      </c>
      <c r="P401" s="9">
        <f>'Nates Projections'!A413</f>
        <v>0</v>
      </c>
      <c r="Q401" s="9" t="str">
        <f>IFERROR(VLOOKUP(P401,'Nates Projections'!$A$8:$C$500,3,FALSE),"")</f>
        <v/>
      </c>
      <c r="R401" s="115" t="str">
        <f>IFERROR(VLOOKUP(P401,'Nates Projections'!$A$8:$AA$500,27,FALSE),"")</f>
        <v/>
      </c>
      <c r="S401" s="9" t="str">
        <f t="shared" si="8"/>
        <v/>
      </c>
      <c r="U401" s="9" t="str">
        <f t="shared" si="10"/>
        <v/>
      </c>
    </row>
    <row r="402" spans="1:21" ht="15" x14ac:dyDescent="0.25">
      <c r="A402" s="39" t="s">
        <v>583</v>
      </c>
      <c r="B402" s="111" t="s">
        <v>28</v>
      </c>
      <c r="C402" s="71" t="s">
        <v>183</v>
      </c>
      <c r="P402" s="9">
        <f>'Nates Projections'!A414</f>
        <v>0</v>
      </c>
      <c r="Q402" s="9" t="str">
        <f>IFERROR(VLOOKUP(P402,'Nates Projections'!$A$8:$C$500,3,FALSE),"")</f>
        <v/>
      </c>
      <c r="R402" s="115" t="str">
        <f>IFERROR(VLOOKUP(P402,'Nates Projections'!$A$8:$AA$500,27,FALSE),"")</f>
        <v/>
      </c>
      <c r="S402" s="9" t="str">
        <f t="shared" si="8"/>
        <v/>
      </c>
      <c r="U402" s="9" t="str">
        <f t="shared" si="10"/>
        <v/>
      </c>
    </row>
    <row r="403" spans="1:21" ht="15" x14ac:dyDescent="0.25">
      <c r="A403" s="39" t="s">
        <v>582</v>
      </c>
      <c r="B403" s="111" t="s">
        <v>49</v>
      </c>
      <c r="C403" s="71" t="s">
        <v>179</v>
      </c>
      <c r="P403" s="9">
        <f>'Nates Projections'!A415</f>
        <v>0</v>
      </c>
      <c r="Q403" s="9" t="str">
        <f>IFERROR(VLOOKUP(P403,'Nates Projections'!$A$8:$C$500,3,FALSE),"")</f>
        <v/>
      </c>
      <c r="R403" s="115" t="str">
        <f>IFERROR(VLOOKUP(P403,'Nates Projections'!$A$8:$AA$500,27,FALSE),"")</f>
        <v/>
      </c>
      <c r="S403" s="9" t="str">
        <f t="shared" si="8"/>
        <v/>
      </c>
      <c r="U403" s="9" t="str">
        <f t="shared" si="10"/>
        <v/>
      </c>
    </row>
    <row r="404" spans="1:21" ht="15" x14ac:dyDescent="0.25">
      <c r="A404" s="39" t="s">
        <v>577</v>
      </c>
      <c r="B404" s="111" t="s">
        <v>79</v>
      </c>
      <c r="C404" s="71" t="s">
        <v>181</v>
      </c>
      <c r="P404" s="9">
        <f>'Nates Projections'!A416</f>
        <v>0</v>
      </c>
      <c r="Q404" s="9" t="str">
        <f>IFERROR(VLOOKUP(P404,'Nates Projections'!$A$8:$C$500,3,FALSE),"")</f>
        <v/>
      </c>
      <c r="R404" s="115" t="str">
        <f>IFERROR(VLOOKUP(P404,'Nates Projections'!$A$8:$AA$500,27,FALSE),"")</f>
        <v/>
      </c>
      <c r="S404" s="9" t="str">
        <f t="shared" si="8"/>
        <v/>
      </c>
      <c r="U404" s="9" t="str">
        <f t="shared" si="10"/>
        <v/>
      </c>
    </row>
    <row r="405" spans="1:21" ht="15" x14ac:dyDescent="0.25">
      <c r="A405" s="39" t="s">
        <v>581</v>
      </c>
      <c r="B405" s="111" t="s">
        <v>93</v>
      </c>
      <c r="C405" s="71" t="s">
        <v>153</v>
      </c>
      <c r="P405" s="9">
        <f>'Nates Projections'!A417</f>
        <v>0</v>
      </c>
      <c r="Q405" s="9" t="str">
        <f>IFERROR(VLOOKUP(P405,'Nates Projections'!$A$8:$C$500,3,FALSE),"")</f>
        <v/>
      </c>
      <c r="R405" s="115" t="str">
        <f>IFERROR(VLOOKUP(P405,'Nates Projections'!$A$8:$AA$500,27,FALSE),"")</f>
        <v/>
      </c>
      <c r="S405" s="9" t="str">
        <f t="shared" si="8"/>
        <v/>
      </c>
      <c r="U405" s="9" t="str">
        <f t="shared" si="10"/>
        <v/>
      </c>
    </row>
    <row r="406" spans="1:21" ht="15" x14ac:dyDescent="0.25">
      <c r="A406" s="39" t="s">
        <v>584</v>
      </c>
      <c r="B406" s="111" t="s">
        <v>45</v>
      </c>
      <c r="C406" s="71" t="s">
        <v>153</v>
      </c>
      <c r="P406" s="9">
        <f>'Nates Projections'!A418</f>
        <v>0</v>
      </c>
      <c r="Q406" s="9" t="str">
        <f>IFERROR(VLOOKUP(P406,'Nates Projections'!$A$8:$C$500,3,FALSE),"")</f>
        <v/>
      </c>
      <c r="R406" s="115" t="str">
        <f>IFERROR(VLOOKUP(P406,'Nates Projections'!$A$8:$AA$500,27,FALSE),"")</f>
        <v/>
      </c>
      <c r="S406" s="9" t="str">
        <f t="shared" si="8"/>
        <v/>
      </c>
      <c r="U406" s="9" t="str">
        <f t="shared" si="10"/>
        <v/>
      </c>
    </row>
    <row r="407" spans="1:21" ht="15" x14ac:dyDescent="0.25">
      <c r="A407" s="39" t="s">
        <v>585</v>
      </c>
      <c r="B407" s="111" t="s">
        <v>61</v>
      </c>
      <c r="C407" s="71" t="s">
        <v>181</v>
      </c>
      <c r="P407" s="9">
        <f>'Nates Projections'!A419</f>
        <v>0</v>
      </c>
      <c r="Q407" s="9" t="str">
        <f>IFERROR(VLOOKUP(P407,'Nates Projections'!$A$8:$C$500,3,FALSE),"")</f>
        <v/>
      </c>
      <c r="R407" s="115" t="str">
        <f>IFERROR(VLOOKUP(P407,'Nates Projections'!$A$8:$AA$500,27,FALSE),"")</f>
        <v/>
      </c>
      <c r="S407" s="9" t="str">
        <f t="shared" si="8"/>
        <v/>
      </c>
      <c r="U407" s="9" t="str">
        <f t="shared" si="10"/>
        <v/>
      </c>
    </row>
    <row r="408" spans="1:21" ht="15" x14ac:dyDescent="0.25">
      <c r="A408" s="121" t="s">
        <v>586</v>
      </c>
      <c r="B408" s="122" t="s">
        <v>56</v>
      </c>
      <c r="C408" s="123" t="s">
        <v>153</v>
      </c>
      <c r="P408" s="9">
        <f>'Nates Projections'!A420</f>
        <v>0</v>
      </c>
      <c r="Q408" s="9" t="str">
        <f>IFERROR(VLOOKUP(P408,'Nates Projections'!$A$8:$C$500,3,FALSE),"")</f>
        <v/>
      </c>
      <c r="R408" s="115" t="str">
        <f>IFERROR(VLOOKUP(P408,'Nates Projections'!$A$8:$AA$500,27,FALSE),"")</f>
        <v/>
      </c>
      <c r="S408" s="9" t="str">
        <f t="shared" si="8"/>
        <v/>
      </c>
      <c r="U408" s="9" t="str">
        <f t="shared" si="10"/>
        <v/>
      </c>
    </row>
    <row r="409" spans="1:21" ht="12.75" x14ac:dyDescent="0.2">
      <c r="P409" s="9">
        <f>'Nates Projections'!A421</f>
        <v>0</v>
      </c>
      <c r="Q409" s="9" t="str">
        <f>IFERROR(VLOOKUP(P409,'Nates Projections'!$A$8:$C$500,3,FALSE),"")</f>
        <v/>
      </c>
      <c r="R409" s="115" t="str">
        <f>IFERROR(VLOOKUP(P409,'Nates Projections'!$A$8:$AA$500,27,FALSE),"")</f>
        <v/>
      </c>
      <c r="S409" s="9" t="str">
        <f t="shared" si="8"/>
        <v/>
      </c>
      <c r="U409" s="9" t="str">
        <f t="shared" si="10"/>
        <v/>
      </c>
    </row>
    <row r="410" spans="1:21" ht="12.75" x14ac:dyDescent="0.2">
      <c r="P410" s="9">
        <f>'Nates Projections'!A422</f>
        <v>0</v>
      </c>
      <c r="Q410" s="9" t="str">
        <f>IFERROR(VLOOKUP(P410,'Nates Projections'!$A$8:$C$500,3,FALSE),"")</f>
        <v/>
      </c>
      <c r="R410" s="115" t="str">
        <f>IFERROR(VLOOKUP(P410,'Nates Projections'!$A$8:$AA$500,27,FALSE),"")</f>
        <v/>
      </c>
      <c r="S410" s="9" t="str">
        <f t="shared" si="8"/>
        <v/>
      </c>
      <c r="U410" s="9" t="str">
        <f t="shared" si="10"/>
        <v/>
      </c>
    </row>
    <row r="411" spans="1:21" ht="12.75" x14ac:dyDescent="0.2">
      <c r="P411" s="9">
        <f>'Nates Projections'!A423</f>
        <v>0</v>
      </c>
      <c r="Q411" s="9" t="str">
        <f>IFERROR(VLOOKUP(P411,'Nates Projections'!$A$8:$C$500,3,FALSE),"")</f>
        <v/>
      </c>
      <c r="R411" s="115" t="str">
        <f>IFERROR(VLOOKUP(P411,'Nates Projections'!$A$8:$AA$500,27,FALSE),"")</f>
        <v/>
      </c>
      <c r="S411" s="9" t="str">
        <f t="shared" si="8"/>
        <v/>
      </c>
      <c r="U411" s="9" t="str">
        <f t="shared" si="10"/>
        <v/>
      </c>
    </row>
    <row r="412" spans="1:21" ht="12.75" x14ac:dyDescent="0.2">
      <c r="P412" s="9">
        <f>'Nates Projections'!A424</f>
        <v>0</v>
      </c>
      <c r="Q412" s="9" t="str">
        <f>IFERROR(VLOOKUP(P412,'Nates Projections'!$A$8:$C$500,3,FALSE),"")</f>
        <v/>
      </c>
      <c r="R412" s="115" t="str">
        <f>IFERROR(VLOOKUP(P412,'Nates Projections'!$A$8:$AA$500,27,FALSE),"")</f>
        <v/>
      </c>
      <c r="S412" s="9" t="str">
        <f t="shared" si="8"/>
        <v/>
      </c>
      <c r="U412" s="9" t="str">
        <f t="shared" si="10"/>
        <v/>
      </c>
    </row>
    <row r="413" spans="1:21" ht="12.75" x14ac:dyDescent="0.2">
      <c r="P413" s="9">
        <f>'Nates Projections'!A425</f>
        <v>0</v>
      </c>
      <c r="Q413" s="9" t="str">
        <f>IFERROR(VLOOKUP(P413,'Nates Projections'!$A$8:$C$500,3,FALSE),"")</f>
        <v/>
      </c>
      <c r="R413" s="115" t="str">
        <f>IFERROR(VLOOKUP(P413,'Nates Projections'!$A$8:$AA$500,27,FALSE),"")</f>
        <v/>
      </c>
      <c r="S413" s="9" t="str">
        <f t="shared" si="8"/>
        <v/>
      </c>
      <c r="U413" s="9" t="str">
        <f t="shared" si="10"/>
        <v/>
      </c>
    </row>
    <row r="414" spans="1:21" ht="12.75" x14ac:dyDescent="0.2">
      <c r="P414" s="9">
        <f>'Nates Projections'!A426</f>
        <v>0</v>
      </c>
      <c r="Q414" s="9" t="str">
        <f>IFERROR(VLOOKUP(P414,'Nates Projections'!$A$8:$C$500,3,FALSE),"")</f>
        <v/>
      </c>
      <c r="R414" s="115" t="str">
        <f>IFERROR(VLOOKUP(P414,'Nates Projections'!$A$8:$AA$500,27,FALSE),"")</f>
        <v/>
      </c>
      <c r="S414" s="9" t="str">
        <f t="shared" si="8"/>
        <v/>
      </c>
      <c r="U414" s="9" t="str">
        <f t="shared" si="10"/>
        <v/>
      </c>
    </row>
    <row r="415" spans="1:21" ht="12.75" x14ac:dyDescent="0.2">
      <c r="P415" s="9">
        <f>'Nates Projections'!A427</f>
        <v>0</v>
      </c>
      <c r="Q415" s="9" t="str">
        <f>IFERROR(VLOOKUP(P415,'Nates Projections'!$A$8:$C$500,3,FALSE),"")</f>
        <v/>
      </c>
      <c r="R415" s="115" t="str">
        <f>IFERROR(VLOOKUP(P415,'Nates Projections'!$A$8:$AA$500,27,FALSE),"")</f>
        <v/>
      </c>
      <c r="S415" s="9" t="str">
        <f t="shared" si="8"/>
        <v/>
      </c>
      <c r="U415" s="9" t="str">
        <f t="shared" si="10"/>
        <v/>
      </c>
    </row>
    <row r="416" spans="1:21" ht="12.75" x14ac:dyDescent="0.2">
      <c r="P416" s="9">
        <f>'Nates Projections'!A428</f>
        <v>0</v>
      </c>
      <c r="Q416" s="9" t="str">
        <f>IFERROR(VLOOKUP(P416,'Nates Projections'!$A$8:$C$500,3,FALSE),"")</f>
        <v/>
      </c>
      <c r="R416" s="115" t="str">
        <f>IFERROR(VLOOKUP(P416,'Nates Projections'!$A$8:$AA$500,27,FALSE),"")</f>
        <v/>
      </c>
      <c r="S416" s="9" t="str">
        <f t="shared" si="8"/>
        <v/>
      </c>
      <c r="U416" s="9" t="str">
        <f t="shared" si="10"/>
        <v/>
      </c>
    </row>
    <row r="417" spans="16:21" ht="12.75" x14ac:dyDescent="0.2">
      <c r="P417" s="9">
        <f>'Nates Projections'!A429</f>
        <v>0</v>
      </c>
      <c r="Q417" s="9" t="str">
        <f>IFERROR(VLOOKUP(P417,'Nates Projections'!$A$8:$C$500,3,FALSE),"")</f>
        <v/>
      </c>
      <c r="R417" s="115" t="str">
        <f>IFERROR(VLOOKUP(P417,'Nates Projections'!$A$8:$AA$500,27,FALSE),"")</f>
        <v/>
      </c>
      <c r="S417" s="9" t="str">
        <f t="shared" si="8"/>
        <v/>
      </c>
      <c r="U417" s="9" t="str">
        <f t="shared" si="10"/>
        <v/>
      </c>
    </row>
    <row r="418" spans="16:21" ht="12.75" x14ac:dyDescent="0.2">
      <c r="P418" s="9">
        <f>'Nates Projections'!A430</f>
        <v>0</v>
      </c>
      <c r="Q418" s="9" t="str">
        <f>IFERROR(VLOOKUP(P418,'Nates Projections'!$A$8:$C$500,3,FALSE),"")</f>
        <v/>
      </c>
      <c r="R418" s="115" t="str">
        <f>IFERROR(VLOOKUP(P418,'Nates Projections'!$A$8:$AA$500,27,FALSE),"")</f>
        <v/>
      </c>
      <c r="S418" s="9" t="str">
        <f t="shared" si="8"/>
        <v/>
      </c>
      <c r="U418" s="9" t="str">
        <f t="shared" si="10"/>
        <v/>
      </c>
    </row>
    <row r="419" spans="16:21" ht="12.75" x14ac:dyDescent="0.2">
      <c r="P419" s="9">
        <f>'Nates Projections'!A431</f>
        <v>0</v>
      </c>
      <c r="Q419" s="9" t="str">
        <f>IFERROR(VLOOKUP(P419,'Nates Projections'!$A$8:$C$500,3,FALSE),"")</f>
        <v/>
      </c>
      <c r="R419" s="115" t="str">
        <f>IFERROR(VLOOKUP(P419,'Nates Projections'!$A$8:$AA$500,27,FALSE),"")</f>
        <v/>
      </c>
      <c r="S419" s="9" t="str">
        <f t="shared" si="8"/>
        <v/>
      </c>
      <c r="U419" s="9" t="str">
        <f t="shared" si="10"/>
        <v/>
      </c>
    </row>
    <row r="420" spans="16:21" ht="12.75" x14ac:dyDescent="0.2">
      <c r="P420" s="9">
        <f>'Nates Projections'!A432</f>
        <v>0</v>
      </c>
      <c r="Q420" s="9" t="str">
        <f>IFERROR(VLOOKUP(P420,'Nates Projections'!$A$8:$C$500,3,FALSE),"")</f>
        <v/>
      </c>
      <c r="R420" s="115" t="str">
        <f>IFERROR(VLOOKUP(P420,'Nates Projections'!$A$8:$AA$500,27,FALSE),"")</f>
        <v/>
      </c>
      <c r="S420" s="9" t="str">
        <f t="shared" si="8"/>
        <v/>
      </c>
      <c r="U420" s="9" t="str">
        <f t="shared" si="10"/>
        <v/>
      </c>
    </row>
    <row r="421" spans="16:21" ht="12.75" x14ac:dyDescent="0.2">
      <c r="P421" s="9">
        <f>'Nates Projections'!A433</f>
        <v>0</v>
      </c>
      <c r="Q421" s="9" t="str">
        <f>IFERROR(VLOOKUP(P421,'Nates Projections'!$A$8:$C$500,3,FALSE),"")</f>
        <v/>
      </c>
      <c r="R421" s="115" t="str">
        <f>IFERROR(VLOOKUP(P421,'Nates Projections'!$A$8:$AA$500,27,FALSE),"")</f>
        <v/>
      </c>
      <c r="S421" s="9" t="str">
        <f t="shared" si="8"/>
        <v/>
      </c>
      <c r="U421" s="9" t="str">
        <f t="shared" si="10"/>
        <v/>
      </c>
    </row>
    <row r="422" spans="16:21" ht="12.75" x14ac:dyDescent="0.2">
      <c r="P422" s="9">
        <f>'Nates Projections'!A434</f>
        <v>0</v>
      </c>
      <c r="Q422" s="9" t="str">
        <f>IFERROR(VLOOKUP(P422,'Nates Projections'!$A$8:$C$500,3,FALSE),"")</f>
        <v/>
      </c>
      <c r="R422" s="115" t="str">
        <f>IFERROR(VLOOKUP(P422,'Nates Projections'!$A$8:$AA$500,27,FALSE),"")</f>
        <v/>
      </c>
      <c r="S422" s="9" t="str">
        <f t="shared" si="8"/>
        <v/>
      </c>
      <c r="U422" s="9" t="str">
        <f t="shared" si="10"/>
        <v/>
      </c>
    </row>
    <row r="423" spans="16:21" ht="12.75" x14ac:dyDescent="0.2">
      <c r="P423" s="9">
        <f>'Nates Projections'!A435</f>
        <v>0</v>
      </c>
      <c r="Q423" s="9" t="str">
        <f>IFERROR(VLOOKUP(P423,'Nates Projections'!$A$8:$C$500,3,FALSE),"")</f>
        <v/>
      </c>
      <c r="R423" s="115" t="str">
        <f>IFERROR(VLOOKUP(P423,'Nates Projections'!$A$8:$AA$500,27,FALSE),"")</f>
        <v/>
      </c>
      <c r="S423" s="9" t="str">
        <f t="shared" si="8"/>
        <v/>
      </c>
      <c r="U423" s="9" t="str">
        <f t="shared" si="10"/>
        <v/>
      </c>
    </row>
    <row r="424" spans="16:21" ht="12.75" x14ac:dyDescent="0.2">
      <c r="P424" s="9">
        <f>'Nates Projections'!A436</f>
        <v>0</v>
      </c>
      <c r="Q424" s="9" t="str">
        <f>IFERROR(VLOOKUP(P424,'Nates Projections'!$A$8:$C$500,3,FALSE),"")</f>
        <v/>
      </c>
      <c r="R424" s="115" t="str">
        <f>IFERROR(VLOOKUP(P424,'Nates Projections'!$A$8:$AA$500,27,FALSE),"")</f>
        <v/>
      </c>
      <c r="S424" s="9" t="str">
        <f t="shared" si="8"/>
        <v/>
      </c>
      <c r="U424" s="9" t="str">
        <f t="shared" si="10"/>
        <v/>
      </c>
    </row>
    <row r="425" spans="16:21" ht="12.75" x14ac:dyDescent="0.2">
      <c r="P425" s="9">
        <f>'Nates Projections'!A437</f>
        <v>0</v>
      </c>
      <c r="Q425" s="9" t="str">
        <f>IFERROR(VLOOKUP(P425,'Nates Projections'!$A$8:$C$500,3,FALSE),"")</f>
        <v/>
      </c>
      <c r="R425" s="115" t="str">
        <f>IFERROR(VLOOKUP(P425,'Nates Projections'!$A$8:$AA$500,27,FALSE),"")</f>
        <v/>
      </c>
      <c r="S425" s="9" t="str">
        <f t="shared" si="8"/>
        <v/>
      </c>
      <c r="U425" s="9" t="str">
        <f t="shared" si="10"/>
        <v/>
      </c>
    </row>
    <row r="426" spans="16:21" ht="12.75" x14ac:dyDescent="0.2">
      <c r="P426" s="9">
        <f>'Nates Projections'!A438</f>
        <v>0</v>
      </c>
      <c r="Q426" s="9" t="str">
        <f>IFERROR(VLOOKUP(P426,'Nates Projections'!$A$8:$C$500,3,FALSE),"")</f>
        <v/>
      </c>
      <c r="R426" s="115" t="str">
        <f>IFERROR(VLOOKUP(P426,'Nates Projections'!$A$8:$AA$500,27,FALSE),"")</f>
        <v/>
      </c>
      <c r="S426" s="9" t="str">
        <f t="shared" si="8"/>
        <v/>
      </c>
      <c r="U426" s="9" t="str">
        <f t="shared" si="10"/>
        <v/>
      </c>
    </row>
    <row r="427" spans="16:21" ht="12.75" x14ac:dyDescent="0.2">
      <c r="P427" s="9">
        <f>'Nates Projections'!A439</f>
        <v>0</v>
      </c>
      <c r="Q427" s="9" t="str">
        <f>IFERROR(VLOOKUP(P427,'Nates Projections'!$A$8:$C$500,3,FALSE),"")</f>
        <v/>
      </c>
      <c r="R427" s="115" t="str">
        <f>IFERROR(VLOOKUP(P427,'Nates Projections'!$A$8:$AA$500,27,FALSE),"")</f>
        <v/>
      </c>
      <c r="S427" s="9" t="str">
        <f t="shared" si="8"/>
        <v/>
      </c>
      <c r="U427" s="9" t="str">
        <f t="shared" si="10"/>
        <v/>
      </c>
    </row>
    <row r="428" spans="16:21" ht="12.75" x14ac:dyDescent="0.2">
      <c r="P428" s="9">
        <f>'Nates Projections'!A440</f>
        <v>0</v>
      </c>
      <c r="Q428" s="9" t="str">
        <f>IFERROR(VLOOKUP(P428,'Nates Projections'!$A$8:$C$500,3,FALSE),"")</f>
        <v/>
      </c>
      <c r="R428" s="115" t="str">
        <f>IFERROR(VLOOKUP(P428,'Nates Projections'!$A$8:$AA$500,27,FALSE),"")</f>
        <v/>
      </c>
      <c r="S428" s="9" t="str">
        <f t="shared" si="8"/>
        <v/>
      </c>
      <c r="U428" s="9" t="str">
        <f t="shared" si="10"/>
        <v/>
      </c>
    </row>
    <row r="429" spans="16:21" ht="12.75" x14ac:dyDescent="0.2">
      <c r="P429" s="9">
        <f>'Nates Projections'!A441</f>
        <v>0</v>
      </c>
      <c r="Q429" s="9" t="str">
        <f>IFERROR(VLOOKUP(P429,'Nates Projections'!$A$8:$C$500,3,FALSE),"")</f>
        <v/>
      </c>
      <c r="R429" s="115" t="str">
        <f>IFERROR(VLOOKUP(P429,'Nates Projections'!$A$8:$AA$500,27,FALSE),"")</f>
        <v/>
      </c>
      <c r="S429" s="9" t="str">
        <f t="shared" si="8"/>
        <v/>
      </c>
      <c r="U429" s="9" t="str">
        <f t="shared" si="10"/>
        <v/>
      </c>
    </row>
    <row r="430" spans="16:21" ht="12.75" x14ac:dyDescent="0.2">
      <c r="P430" s="9">
        <f>'Nates Projections'!A442</f>
        <v>0</v>
      </c>
      <c r="Q430" s="9" t="str">
        <f>IFERROR(VLOOKUP(P430,'Nates Projections'!$A$8:$C$500,3,FALSE),"")</f>
        <v/>
      </c>
      <c r="R430" s="115" t="str">
        <f>IFERROR(VLOOKUP(P430,'Nates Projections'!$A$8:$AA$500,27,FALSE),"")</f>
        <v/>
      </c>
      <c r="S430" s="9" t="str">
        <f t="shared" si="8"/>
        <v/>
      </c>
      <c r="U430" s="9" t="str">
        <f t="shared" si="10"/>
        <v/>
      </c>
    </row>
    <row r="431" spans="16:21" ht="12.75" x14ac:dyDescent="0.2">
      <c r="P431" s="9">
        <f>'Nates Projections'!A443</f>
        <v>0</v>
      </c>
      <c r="Q431" s="9" t="str">
        <f>IFERROR(VLOOKUP(P431,'Nates Projections'!$A$8:$C$500,3,FALSE),"")</f>
        <v/>
      </c>
      <c r="R431" s="115" t="str">
        <f>IFERROR(VLOOKUP(P431,'Nates Projections'!$A$8:$AA$500,27,FALSE),"")</f>
        <v/>
      </c>
      <c r="S431" s="9" t="str">
        <f t="shared" si="8"/>
        <v/>
      </c>
      <c r="U431" s="9" t="str">
        <f t="shared" si="10"/>
        <v/>
      </c>
    </row>
    <row r="432" spans="16:21" ht="12.75" x14ac:dyDescent="0.2">
      <c r="P432" s="9">
        <f>'Nates Projections'!A444</f>
        <v>0</v>
      </c>
      <c r="Q432" s="9" t="str">
        <f>IFERROR(VLOOKUP(P432,'Nates Projections'!$A$8:$C$500,3,FALSE),"")</f>
        <v/>
      </c>
      <c r="R432" s="115" t="str">
        <f>IFERROR(VLOOKUP(P432,'Nates Projections'!$A$8:$AA$500,27,FALSE),"")</f>
        <v/>
      </c>
      <c r="S432" s="9" t="str">
        <f t="shared" si="8"/>
        <v/>
      </c>
      <c r="U432" s="9" t="str">
        <f t="shared" si="10"/>
        <v/>
      </c>
    </row>
    <row r="433" spans="16:21" ht="12.75" x14ac:dyDescent="0.2">
      <c r="P433" s="9">
        <f>'Nates Projections'!A445</f>
        <v>0</v>
      </c>
      <c r="Q433" s="9" t="str">
        <f>IFERROR(VLOOKUP(P433,'Nates Projections'!$A$8:$C$500,3,FALSE),"")</f>
        <v/>
      </c>
      <c r="R433" s="115" t="str">
        <f>IFERROR(VLOOKUP(P433,'Nates Projections'!$A$8:$AA$500,27,FALSE),"")</f>
        <v/>
      </c>
      <c r="S433" s="9" t="str">
        <f t="shared" si="8"/>
        <v/>
      </c>
      <c r="U433" s="9" t="str">
        <f t="shared" si="10"/>
        <v/>
      </c>
    </row>
    <row r="434" spans="16:21" ht="12.75" x14ac:dyDescent="0.2">
      <c r="P434" s="9">
        <f>'Nates Projections'!A446</f>
        <v>0</v>
      </c>
      <c r="Q434" s="9" t="str">
        <f>IFERROR(VLOOKUP(P434,'Nates Projections'!$A$8:$C$500,3,FALSE),"")</f>
        <v/>
      </c>
      <c r="R434" s="115" t="str">
        <f>IFERROR(VLOOKUP(P434,'Nates Projections'!$A$8:$AA$500,27,FALSE),"")</f>
        <v/>
      </c>
      <c r="S434" s="9" t="str">
        <f t="shared" si="8"/>
        <v/>
      </c>
      <c r="U434" s="9" t="str">
        <f t="shared" si="10"/>
        <v/>
      </c>
    </row>
    <row r="435" spans="16:21" ht="12.75" x14ac:dyDescent="0.2">
      <c r="P435" s="9">
        <f>'Nates Projections'!A447</f>
        <v>0</v>
      </c>
      <c r="Q435" s="9" t="str">
        <f>IFERROR(VLOOKUP(P435,'Nates Projections'!$A$8:$C$500,3,FALSE),"")</f>
        <v/>
      </c>
      <c r="R435" s="115" t="str">
        <f>IFERROR(VLOOKUP(P435,'Nates Projections'!$A$8:$AA$500,27,FALSE),"")</f>
        <v/>
      </c>
      <c r="S435" s="9" t="str">
        <f t="shared" si="8"/>
        <v/>
      </c>
      <c r="U435" s="9" t="str">
        <f t="shared" si="10"/>
        <v/>
      </c>
    </row>
    <row r="436" spans="16:21" ht="12.75" x14ac:dyDescent="0.2">
      <c r="P436" s="9">
        <f>'Nates Projections'!A448</f>
        <v>0</v>
      </c>
      <c r="Q436" s="9" t="str">
        <f>IFERROR(VLOOKUP(P436,'Nates Projections'!$A$8:$C$500,3,FALSE),"")</f>
        <v/>
      </c>
      <c r="R436" s="115" t="str">
        <f>IFERROR(VLOOKUP(P436,'Nates Projections'!$A$8:$AA$500,27,FALSE),"")</f>
        <v/>
      </c>
      <c r="S436" s="9" t="str">
        <f t="shared" si="8"/>
        <v/>
      </c>
      <c r="U436" s="9" t="str">
        <f t="shared" si="10"/>
        <v/>
      </c>
    </row>
    <row r="437" spans="16:21" ht="12.75" x14ac:dyDescent="0.2">
      <c r="P437" s="9">
        <f>'Nates Projections'!A449</f>
        <v>0</v>
      </c>
      <c r="Q437" s="9" t="str">
        <f>IFERROR(VLOOKUP(P437,'Nates Projections'!$A$8:$C$500,3,FALSE),"")</f>
        <v/>
      </c>
      <c r="R437" s="115" t="str">
        <f>IFERROR(VLOOKUP(P437,'Nates Projections'!$A$8:$AA$500,27,FALSE),"")</f>
        <v/>
      </c>
      <c r="S437" s="9" t="str">
        <f t="shared" si="8"/>
        <v/>
      </c>
      <c r="U437" s="9" t="str">
        <f t="shared" si="10"/>
        <v/>
      </c>
    </row>
    <row r="438" spans="16:21" ht="12.75" x14ac:dyDescent="0.2">
      <c r="P438" s="9">
        <f>'Nates Projections'!A450</f>
        <v>0</v>
      </c>
      <c r="Q438" s="9" t="str">
        <f>IFERROR(VLOOKUP(P438,'Nates Projections'!$A$8:$C$500,3,FALSE),"")</f>
        <v/>
      </c>
      <c r="R438" s="115" t="str">
        <f>IFERROR(VLOOKUP(P438,'Nates Projections'!$A$8:$AA$500,27,FALSE),"")</f>
        <v/>
      </c>
      <c r="S438" s="9" t="str">
        <f t="shared" si="8"/>
        <v/>
      </c>
      <c r="U438" s="9" t="str">
        <f t="shared" si="10"/>
        <v/>
      </c>
    </row>
    <row r="439" spans="16:21" ht="12.75" x14ac:dyDescent="0.2">
      <c r="P439" s="9">
        <f>'Nates Projections'!A451</f>
        <v>0</v>
      </c>
      <c r="Q439" s="9" t="str">
        <f>IFERROR(VLOOKUP(P439,'Nates Projections'!$A$8:$C$500,3,FALSE),"")</f>
        <v/>
      </c>
      <c r="R439" s="115" t="str">
        <f>IFERROR(VLOOKUP(P439,'Nates Projections'!$A$8:$AA$500,27,FALSE),"")</f>
        <v/>
      </c>
      <c r="S439" s="9" t="str">
        <f t="shared" si="8"/>
        <v/>
      </c>
      <c r="U439" s="9" t="str">
        <f t="shared" si="10"/>
        <v/>
      </c>
    </row>
    <row r="440" spans="16:21" ht="12.75" x14ac:dyDescent="0.2">
      <c r="P440" s="9">
        <f>'Nates Projections'!A452</f>
        <v>0</v>
      </c>
      <c r="Q440" s="9" t="str">
        <f>IFERROR(VLOOKUP(P440,'Nates Projections'!$A$8:$C$500,3,FALSE),"")</f>
        <v/>
      </c>
      <c r="R440" s="115" t="str">
        <f>IFERROR(VLOOKUP(P440,'Nates Projections'!$A$8:$AA$500,27,FALSE),"")</f>
        <v/>
      </c>
      <c r="S440" s="9" t="str">
        <f t="shared" si="8"/>
        <v/>
      </c>
      <c r="U440" s="9" t="str">
        <f t="shared" si="10"/>
        <v/>
      </c>
    </row>
    <row r="441" spans="16:21" ht="12.75" x14ac:dyDescent="0.2">
      <c r="P441" s="9">
        <f>'Nates Projections'!A453</f>
        <v>0</v>
      </c>
      <c r="Q441" s="9" t="str">
        <f>IFERROR(VLOOKUP(P441,'Nates Projections'!$A$8:$C$500,3,FALSE),"")</f>
        <v/>
      </c>
      <c r="R441" s="115" t="str">
        <f>IFERROR(VLOOKUP(P441,'Nates Projections'!$A$8:$AA$500,27,FALSE),"")</f>
        <v/>
      </c>
      <c r="S441" s="9" t="str">
        <f t="shared" si="8"/>
        <v/>
      </c>
      <c r="U441" s="9" t="str">
        <f t="shared" si="10"/>
        <v/>
      </c>
    </row>
    <row r="442" spans="16:21" ht="12.75" x14ac:dyDescent="0.2">
      <c r="P442" s="9">
        <f>'Nates Projections'!A454</f>
        <v>0</v>
      </c>
      <c r="Q442" s="9" t="str">
        <f>IFERROR(VLOOKUP(P442,'Nates Projections'!$A$8:$C$500,3,FALSE),"")</f>
        <v/>
      </c>
      <c r="R442" s="115" t="str">
        <f>IFERROR(VLOOKUP(P442,'Nates Projections'!$A$8:$AA$500,27,FALSE),"")</f>
        <v/>
      </c>
      <c r="S442" s="9" t="str">
        <f t="shared" si="8"/>
        <v/>
      </c>
      <c r="U442" s="9" t="str">
        <f t="shared" si="10"/>
        <v/>
      </c>
    </row>
    <row r="443" spans="16:21" ht="12.75" x14ac:dyDescent="0.2">
      <c r="P443" s="9">
        <f>'Nates Projections'!A455</f>
        <v>0</v>
      </c>
      <c r="Q443" s="9" t="str">
        <f>IFERROR(VLOOKUP(P443,'Nates Projections'!$A$8:$C$500,3,FALSE),"")</f>
        <v/>
      </c>
      <c r="R443" s="115" t="str">
        <f>IFERROR(VLOOKUP(P443,'Nates Projections'!$A$8:$AA$500,27,FALSE),"")</f>
        <v/>
      </c>
      <c r="S443" s="9" t="str">
        <f t="shared" si="8"/>
        <v/>
      </c>
      <c r="U443" s="9" t="str">
        <f t="shared" si="10"/>
        <v/>
      </c>
    </row>
    <row r="444" spans="16:21" ht="12.75" x14ac:dyDescent="0.2">
      <c r="P444" s="9">
        <f>'Nates Projections'!A456</f>
        <v>0</v>
      </c>
      <c r="Q444" s="9" t="str">
        <f>IFERROR(VLOOKUP(P444,'Nates Projections'!$A$8:$C$500,3,FALSE),"")</f>
        <v/>
      </c>
      <c r="R444" s="115" t="str">
        <f>IFERROR(VLOOKUP(P444,'Nates Projections'!$A$8:$AA$500,27,FALSE),"")</f>
        <v/>
      </c>
      <c r="S444" s="9" t="str">
        <f t="shared" si="8"/>
        <v/>
      </c>
      <c r="U444" s="9" t="str">
        <f t="shared" si="10"/>
        <v/>
      </c>
    </row>
    <row r="445" spans="16:21" ht="12.75" x14ac:dyDescent="0.2">
      <c r="P445" s="9">
        <f>'Nates Projections'!A457</f>
        <v>0</v>
      </c>
      <c r="Q445" s="9" t="str">
        <f>IFERROR(VLOOKUP(P445,'Nates Projections'!$A$8:$C$500,3,FALSE),"")</f>
        <v/>
      </c>
      <c r="R445" s="115" t="str">
        <f>IFERROR(VLOOKUP(P445,'Nates Projections'!$A$8:$AA$500,27,FALSE),"")</f>
        <v/>
      </c>
      <c r="S445" s="9" t="str">
        <f t="shared" si="8"/>
        <v/>
      </c>
      <c r="U445" s="9" t="str">
        <f t="shared" si="10"/>
        <v/>
      </c>
    </row>
    <row r="446" spans="16:21" ht="12.75" x14ac:dyDescent="0.2">
      <c r="P446" s="9">
        <f>'Nates Projections'!A458</f>
        <v>0</v>
      </c>
      <c r="Q446" s="9" t="str">
        <f>IFERROR(VLOOKUP(P446,'Nates Projections'!$A$8:$C$500,3,FALSE),"")</f>
        <v/>
      </c>
      <c r="R446" s="115" t="str">
        <f>IFERROR(VLOOKUP(P446,'Nates Projections'!$A$8:$AA$500,27,FALSE),"")</f>
        <v/>
      </c>
      <c r="S446" s="9" t="str">
        <f t="shared" si="8"/>
        <v/>
      </c>
      <c r="U446" s="9" t="str">
        <f t="shared" si="10"/>
        <v/>
      </c>
    </row>
    <row r="447" spans="16:21" ht="12.75" x14ac:dyDescent="0.2">
      <c r="P447" s="9">
        <f>'Nates Projections'!A459</f>
        <v>0</v>
      </c>
      <c r="Q447" s="9" t="str">
        <f>IFERROR(VLOOKUP(P447,'Nates Projections'!$A$8:$C$500,3,FALSE),"")</f>
        <v/>
      </c>
      <c r="R447" s="115" t="str">
        <f>IFERROR(VLOOKUP(P447,'Nates Projections'!$A$8:$AA$500,27,FALSE),"")</f>
        <v/>
      </c>
      <c r="S447" s="9" t="str">
        <f t="shared" si="8"/>
        <v/>
      </c>
      <c r="U447" s="9" t="str">
        <f t="shared" si="10"/>
        <v/>
      </c>
    </row>
    <row r="448" spans="16:21" ht="12.75" x14ac:dyDescent="0.2">
      <c r="P448" s="9">
        <f>'Nates Projections'!A460</f>
        <v>0</v>
      </c>
      <c r="Q448" s="9" t="str">
        <f>IFERROR(VLOOKUP(P448,'Nates Projections'!$A$8:$C$500,3,FALSE),"")</f>
        <v/>
      </c>
      <c r="R448" s="115" t="str">
        <f>IFERROR(VLOOKUP(P448,'Nates Projections'!$A$8:$AA$500,27,FALSE),"")</f>
        <v/>
      </c>
      <c r="S448" s="9" t="str">
        <f t="shared" si="8"/>
        <v/>
      </c>
      <c r="U448" s="9" t="str">
        <f t="shared" si="10"/>
        <v/>
      </c>
    </row>
    <row r="449" spans="16:21" ht="12.75" x14ac:dyDescent="0.2">
      <c r="P449" s="9">
        <f>'Nates Projections'!A461</f>
        <v>0</v>
      </c>
      <c r="Q449" s="9" t="str">
        <f>IFERROR(VLOOKUP(P449,'Nates Projections'!$A$8:$C$500,3,FALSE),"")</f>
        <v/>
      </c>
      <c r="R449" s="115" t="str">
        <f>IFERROR(VLOOKUP(P449,'Nates Projections'!$A$8:$AA$500,27,FALSE),"")</f>
        <v/>
      </c>
      <c r="S449" s="9" t="str">
        <f t="shared" si="8"/>
        <v/>
      </c>
      <c r="U449" s="9" t="str">
        <f t="shared" si="10"/>
        <v/>
      </c>
    </row>
    <row r="450" spans="16:21" ht="12.75" x14ac:dyDescent="0.2">
      <c r="P450" s="9">
        <f>'Nates Projections'!A462</f>
        <v>0</v>
      </c>
      <c r="Q450" s="9" t="str">
        <f>IFERROR(VLOOKUP(P450,'Nates Projections'!$A$8:$C$500,3,FALSE),"")</f>
        <v/>
      </c>
      <c r="R450" s="115" t="str">
        <f>IFERROR(VLOOKUP(P450,'Nates Projections'!$A$8:$AA$500,27,FALSE),"")</f>
        <v/>
      </c>
      <c r="S450" s="9" t="str">
        <f t="shared" si="8"/>
        <v/>
      </c>
      <c r="U450" s="9" t="str">
        <f t="shared" si="10"/>
        <v/>
      </c>
    </row>
    <row r="451" spans="16:21" ht="12.75" x14ac:dyDescent="0.2">
      <c r="P451" s="9">
        <f>'Nates Projections'!A463</f>
        <v>0</v>
      </c>
      <c r="Q451" s="9" t="str">
        <f>IFERROR(VLOOKUP(P451,'Nates Projections'!$A$8:$C$500,3,FALSE),"")</f>
        <v/>
      </c>
      <c r="R451" s="115" t="str">
        <f>IFERROR(VLOOKUP(P451,'Nates Projections'!$A$8:$AA$500,27,FALSE),"")</f>
        <v/>
      </c>
      <c r="S451" s="9" t="str">
        <f t="shared" si="8"/>
        <v/>
      </c>
      <c r="U451" s="9" t="str">
        <f t="shared" si="10"/>
        <v/>
      </c>
    </row>
    <row r="452" spans="16:21" ht="12.75" x14ac:dyDescent="0.2">
      <c r="P452" s="9">
        <f>'Nates Projections'!A464</f>
        <v>0</v>
      </c>
      <c r="Q452" s="9" t="str">
        <f>IFERROR(VLOOKUP(P452,'Nates Projections'!$A$8:$C$500,3,FALSE),"")</f>
        <v/>
      </c>
      <c r="R452" s="115" t="str">
        <f>IFERROR(VLOOKUP(P452,'Nates Projections'!$A$8:$AA$500,27,FALSE),"")</f>
        <v/>
      </c>
      <c r="S452" s="9" t="str">
        <f t="shared" si="8"/>
        <v/>
      </c>
      <c r="U452" s="9" t="str">
        <f t="shared" si="10"/>
        <v/>
      </c>
    </row>
    <row r="453" spans="16:21" ht="12.75" x14ac:dyDescent="0.2">
      <c r="P453" s="9">
        <f>'Nates Projections'!A465</f>
        <v>0</v>
      </c>
      <c r="Q453" s="9" t="str">
        <f>IFERROR(VLOOKUP(P453,'Nates Projections'!$A$8:$C$500,3,FALSE),"")</f>
        <v/>
      </c>
      <c r="R453" s="115" t="str">
        <f>IFERROR(VLOOKUP(P453,'Nates Projections'!$A$8:$AA$500,27,FALSE),"")</f>
        <v/>
      </c>
      <c r="S453" s="9" t="str">
        <f t="shared" si="8"/>
        <v/>
      </c>
      <c r="U453" s="9" t="str">
        <f t="shared" si="10"/>
        <v/>
      </c>
    </row>
    <row r="454" spans="16:21" ht="12.75" x14ac:dyDescent="0.2">
      <c r="P454" s="9">
        <f>'Nates Projections'!A466</f>
        <v>0</v>
      </c>
      <c r="Q454" s="9" t="str">
        <f>IFERROR(VLOOKUP(P454,'Nates Projections'!$A$8:$C$500,3,FALSE),"")</f>
        <v/>
      </c>
      <c r="R454" s="115" t="str">
        <f>IFERROR(VLOOKUP(P454,'Nates Projections'!$A$8:$AA$500,27,FALSE),"")</f>
        <v/>
      </c>
      <c r="S454" s="9" t="str">
        <f t="shared" si="8"/>
        <v/>
      </c>
      <c r="U454" s="9" t="str">
        <f t="shared" si="10"/>
        <v/>
      </c>
    </row>
    <row r="455" spans="16:21" ht="12.75" x14ac:dyDescent="0.2">
      <c r="P455" s="9">
        <f>'Nates Projections'!A467</f>
        <v>0</v>
      </c>
      <c r="Q455" s="9" t="str">
        <f>IFERROR(VLOOKUP(P455,'Nates Projections'!$A$8:$C$500,3,FALSE),"")</f>
        <v/>
      </c>
      <c r="R455" s="115" t="str">
        <f>IFERROR(VLOOKUP(P455,'Nates Projections'!$A$8:$AA$500,27,FALSE),"")</f>
        <v/>
      </c>
      <c r="S455" s="9" t="str">
        <f t="shared" si="8"/>
        <v/>
      </c>
      <c r="U455" s="9" t="str">
        <f t="shared" si="10"/>
        <v/>
      </c>
    </row>
    <row r="456" spans="16:21" ht="12.75" x14ac:dyDescent="0.2">
      <c r="P456" s="9">
        <f>'Nates Projections'!A468</f>
        <v>0</v>
      </c>
      <c r="Q456" s="9" t="str">
        <f>IFERROR(VLOOKUP(P456,'Nates Projections'!$A$8:$C$500,3,FALSE),"")</f>
        <v/>
      </c>
      <c r="R456" s="115" t="str">
        <f>IFERROR(VLOOKUP(P456,'Nates Projections'!$A$8:$AA$500,27,FALSE),"")</f>
        <v/>
      </c>
      <c r="S456" s="9" t="str">
        <f t="shared" si="8"/>
        <v/>
      </c>
      <c r="U456" s="9" t="str">
        <f t="shared" si="10"/>
        <v/>
      </c>
    </row>
    <row r="457" spans="16:21" ht="12.75" x14ac:dyDescent="0.2">
      <c r="P457" s="9">
        <f>'Nates Projections'!A469</f>
        <v>0</v>
      </c>
      <c r="Q457" s="9" t="str">
        <f>IFERROR(VLOOKUP(P457,'Nates Projections'!$A$8:$C$500,3,FALSE),"")</f>
        <v/>
      </c>
      <c r="R457" s="115" t="str">
        <f>IFERROR(VLOOKUP(P457,'Nates Projections'!$A$8:$AA$500,27,FALSE),"")</f>
        <v/>
      </c>
      <c r="S457" s="9" t="str">
        <f t="shared" si="8"/>
        <v/>
      </c>
      <c r="U457" s="9" t="str">
        <f t="shared" si="10"/>
        <v/>
      </c>
    </row>
    <row r="458" spans="16:21" ht="12.75" x14ac:dyDescent="0.2">
      <c r="P458" s="9">
        <f>'Nates Projections'!A470</f>
        <v>0</v>
      </c>
      <c r="Q458" s="9" t="str">
        <f>IFERROR(VLOOKUP(P458,'Nates Projections'!$A$8:$C$500,3,FALSE),"")</f>
        <v/>
      </c>
      <c r="R458" s="115" t="str">
        <f>IFERROR(VLOOKUP(P458,'Nates Projections'!$A$8:$AA$500,27,FALSE),"")</f>
        <v/>
      </c>
      <c r="S458" s="9" t="str">
        <f t="shared" si="8"/>
        <v/>
      </c>
      <c r="U458" s="9" t="str">
        <f t="shared" si="10"/>
        <v/>
      </c>
    </row>
    <row r="459" spans="16:21" ht="12.75" x14ac:dyDescent="0.2">
      <c r="P459" s="9">
        <f>'Nates Projections'!A471</f>
        <v>0</v>
      </c>
      <c r="Q459" s="9" t="str">
        <f>IFERROR(VLOOKUP(P459,'Nates Projections'!$A$8:$C$500,3,FALSE),"")</f>
        <v/>
      </c>
      <c r="R459" s="115" t="str">
        <f>IFERROR(VLOOKUP(P459,'Nates Projections'!$A$8:$AA$500,27,FALSE),"")</f>
        <v/>
      </c>
      <c r="S459" s="9" t="str">
        <f t="shared" si="8"/>
        <v/>
      </c>
      <c r="U459" s="9" t="str">
        <f t="shared" si="10"/>
        <v/>
      </c>
    </row>
    <row r="460" spans="16:21" ht="12.75" x14ac:dyDescent="0.2">
      <c r="P460" s="9">
        <f>'Nates Projections'!A472</f>
        <v>0</v>
      </c>
      <c r="Q460" s="9" t="str">
        <f>IFERROR(VLOOKUP(P460,'Nates Projections'!$A$8:$C$500,3,FALSE),"")</f>
        <v/>
      </c>
      <c r="R460" s="115" t="str">
        <f>IFERROR(VLOOKUP(P460,'Nates Projections'!$A$8:$AA$500,27,FALSE),"")</f>
        <v/>
      </c>
      <c r="S460" s="9" t="str">
        <f t="shared" si="8"/>
        <v/>
      </c>
      <c r="U460" s="9" t="str">
        <f t="shared" si="10"/>
        <v/>
      </c>
    </row>
    <row r="461" spans="16:21" ht="12.75" x14ac:dyDescent="0.2">
      <c r="P461" s="9">
        <f>'Nates Projections'!A473</f>
        <v>0</v>
      </c>
      <c r="Q461" s="9" t="str">
        <f>IFERROR(VLOOKUP(P461,'Nates Projections'!$A$8:$C$500,3,FALSE),"")</f>
        <v/>
      </c>
      <c r="R461" s="115" t="str">
        <f>IFERROR(VLOOKUP(P461,'Nates Projections'!$A$8:$AA$500,27,FALSE),"")</f>
        <v/>
      </c>
      <c r="S461" s="9" t="str">
        <f t="shared" si="8"/>
        <v/>
      </c>
      <c r="U461" s="9" t="str">
        <f t="shared" si="10"/>
        <v/>
      </c>
    </row>
    <row r="462" spans="16:21" ht="12.75" x14ac:dyDescent="0.2">
      <c r="P462" s="9">
        <f>'Nates Projections'!A474</f>
        <v>0</v>
      </c>
      <c r="Q462" s="9" t="str">
        <f>IFERROR(VLOOKUP(P462,'Nates Projections'!$A$8:$C$500,3,FALSE),"")</f>
        <v/>
      </c>
      <c r="R462" s="115" t="str">
        <f>IFERROR(VLOOKUP(P462,'Nates Projections'!$A$8:$AA$500,27,FALSE),"")</f>
        <v/>
      </c>
      <c r="S462" s="9" t="str">
        <f t="shared" si="8"/>
        <v/>
      </c>
      <c r="U462" s="9" t="str">
        <f t="shared" si="10"/>
        <v/>
      </c>
    </row>
    <row r="463" spans="16:21" ht="12.75" x14ac:dyDescent="0.2">
      <c r="P463" s="9">
        <f>'Nates Projections'!A475</f>
        <v>0</v>
      </c>
      <c r="Q463" s="9" t="str">
        <f>IFERROR(VLOOKUP(P463,'Nates Projections'!$A$8:$C$500,3,FALSE),"")</f>
        <v/>
      </c>
      <c r="R463" s="115" t="str">
        <f>IFERROR(VLOOKUP(P463,'Nates Projections'!$A$8:$AA$500,27,FALSE),"")</f>
        <v/>
      </c>
      <c r="S463" s="9" t="str">
        <f t="shared" si="8"/>
        <v/>
      </c>
      <c r="U463" s="9" t="str">
        <f t="shared" si="10"/>
        <v/>
      </c>
    </row>
    <row r="464" spans="16:21" ht="12.75" x14ac:dyDescent="0.2">
      <c r="P464" s="9">
        <f>'Nates Projections'!A476</f>
        <v>0</v>
      </c>
      <c r="Q464" s="9" t="str">
        <f>IFERROR(VLOOKUP(P464,'Nates Projections'!$A$8:$C$500,3,FALSE),"")</f>
        <v/>
      </c>
      <c r="R464" s="115" t="str">
        <f>IFERROR(VLOOKUP(P464,'Nates Projections'!$A$8:$AA$500,27,FALSE),"")</f>
        <v/>
      </c>
      <c r="S464" s="9" t="str">
        <f t="shared" si="8"/>
        <v/>
      </c>
      <c r="U464" s="9" t="str">
        <f t="shared" si="10"/>
        <v/>
      </c>
    </row>
    <row r="465" spans="16:21" ht="12.75" x14ac:dyDescent="0.2">
      <c r="P465" s="9">
        <f>'Nates Projections'!A477</f>
        <v>0</v>
      </c>
      <c r="Q465" s="9" t="str">
        <f>IFERROR(VLOOKUP(P465,'Nates Projections'!$A$8:$C$500,3,FALSE),"")</f>
        <v/>
      </c>
      <c r="R465" s="115" t="str">
        <f>IFERROR(VLOOKUP(P465,'Nates Projections'!$A$8:$AA$500,27,FALSE),"")</f>
        <v/>
      </c>
      <c r="S465" s="9" t="str">
        <f t="shared" si="8"/>
        <v/>
      </c>
      <c r="U465" s="9" t="str">
        <f t="shared" si="10"/>
        <v/>
      </c>
    </row>
    <row r="466" spans="16:21" ht="12.75" x14ac:dyDescent="0.2">
      <c r="P466" s="9">
        <f>'Nates Projections'!A478</f>
        <v>0</v>
      </c>
      <c r="Q466" s="9" t="str">
        <f>IFERROR(VLOOKUP(P466,'Nates Projections'!$A$8:$C$500,3,FALSE),"")</f>
        <v/>
      </c>
      <c r="R466" s="115" t="str">
        <f>IFERROR(VLOOKUP(P466,'Nates Projections'!$A$8:$AA$500,27,FALSE),"")</f>
        <v/>
      </c>
      <c r="S466" s="9" t="str">
        <f t="shared" si="8"/>
        <v/>
      </c>
      <c r="U466" s="9" t="str">
        <f t="shared" si="10"/>
        <v/>
      </c>
    </row>
    <row r="467" spans="16:21" ht="12.75" x14ac:dyDescent="0.2">
      <c r="P467" s="9">
        <f>'Nates Projections'!A479</f>
        <v>0</v>
      </c>
      <c r="Q467" s="9" t="str">
        <f>IFERROR(VLOOKUP(P467,'Nates Projections'!$A$8:$C$500,3,FALSE),"")</f>
        <v/>
      </c>
      <c r="R467" s="115" t="str">
        <f>IFERROR(VLOOKUP(P467,'Nates Projections'!$A$8:$AA$500,27,FALSE),"")</f>
        <v/>
      </c>
      <c r="S467" s="9" t="str">
        <f t="shared" si="8"/>
        <v/>
      </c>
      <c r="U467" s="9" t="str">
        <f t="shared" si="10"/>
        <v/>
      </c>
    </row>
    <row r="468" spans="16:21" ht="12.75" x14ac:dyDescent="0.2">
      <c r="P468" s="9">
        <f>'Nates Projections'!A480</f>
        <v>0</v>
      </c>
      <c r="Q468" s="9" t="str">
        <f>IFERROR(VLOOKUP(P468,'Nates Projections'!$A$8:$C$500,3,FALSE),"")</f>
        <v/>
      </c>
      <c r="R468" s="115" t="str">
        <f>IFERROR(VLOOKUP(P468,'Nates Projections'!$A$8:$AA$500,27,FALSE),"")</f>
        <v/>
      </c>
      <c r="S468" s="9" t="str">
        <f t="shared" si="8"/>
        <v/>
      </c>
      <c r="U468" s="9" t="str">
        <f t="shared" si="10"/>
        <v/>
      </c>
    </row>
    <row r="469" spans="16:21" ht="12.75" x14ac:dyDescent="0.2">
      <c r="P469" s="9">
        <f>'Nates Projections'!A481</f>
        <v>0</v>
      </c>
      <c r="Q469" s="9" t="str">
        <f>IFERROR(VLOOKUP(P469,'Nates Projections'!$A$8:$C$500,3,FALSE),"")</f>
        <v/>
      </c>
      <c r="R469" s="115" t="str">
        <f>IFERROR(VLOOKUP(P469,'Nates Projections'!$A$8:$AA$500,27,FALSE),"")</f>
        <v/>
      </c>
      <c r="S469" s="9" t="str">
        <f t="shared" si="8"/>
        <v/>
      </c>
      <c r="U469" s="9" t="str">
        <f t="shared" si="10"/>
        <v/>
      </c>
    </row>
    <row r="470" spans="16:21" ht="12.75" x14ac:dyDescent="0.2">
      <c r="P470" s="9">
        <f>'Nates Projections'!A482</f>
        <v>0</v>
      </c>
      <c r="Q470" s="9" t="str">
        <f>IFERROR(VLOOKUP(P470,'Nates Projections'!$A$8:$C$500,3,FALSE),"")</f>
        <v/>
      </c>
      <c r="R470" s="115" t="str">
        <f>IFERROR(VLOOKUP(P470,'Nates Projections'!$A$8:$AA$500,27,FALSE),"")</f>
        <v/>
      </c>
      <c r="S470" s="9" t="str">
        <f t="shared" si="8"/>
        <v/>
      </c>
      <c r="U470" s="9" t="str">
        <f t="shared" si="10"/>
        <v/>
      </c>
    </row>
    <row r="471" spans="16:21" ht="12.75" x14ac:dyDescent="0.2">
      <c r="P471" s="9">
        <f>'Nates Projections'!A483</f>
        <v>0</v>
      </c>
      <c r="Q471" s="9" t="str">
        <f>IFERROR(VLOOKUP(P471,'Nates Projections'!$A$8:$C$500,3,FALSE),"")</f>
        <v/>
      </c>
      <c r="R471" s="115" t="str">
        <f>IFERROR(VLOOKUP(P471,'Nates Projections'!$A$8:$AA$500,27,FALSE),"")</f>
        <v/>
      </c>
      <c r="S471" s="9" t="str">
        <f t="shared" si="8"/>
        <v/>
      </c>
      <c r="U471" s="9" t="str">
        <f t="shared" si="10"/>
        <v/>
      </c>
    </row>
    <row r="472" spans="16:21" ht="12.75" x14ac:dyDescent="0.2">
      <c r="P472" s="9">
        <f>'Nates Projections'!A484</f>
        <v>0</v>
      </c>
      <c r="Q472" s="9" t="str">
        <f>IFERROR(VLOOKUP(P472,'Nates Projections'!$A$8:$C$500,3,FALSE),"")</f>
        <v/>
      </c>
      <c r="R472" s="115" t="str">
        <f>IFERROR(VLOOKUP(P472,'Nates Projections'!$A$8:$AA$500,27,FALSE),"")</f>
        <v/>
      </c>
      <c r="S472" s="9" t="str">
        <f t="shared" si="8"/>
        <v/>
      </c>
      <c r="U472" s="9" t="str">
        <f t="shared" si="10"/>
        <v/>
      </c>
    </row>
    <row r="473" spans="16:21" ht="12.75" x14ac:dyDescent="0.2">
      <c r="P473" s="9">
        <f>'Nates Projections'!A485</f>
        <v>0</v>
      </c>
      <c r="Q473" s="9" t="str">
        <f>IFERROR(VLOOKUP(P473,'Nates Projections'!$A$8:$C$500,3,FALSE),"")</f>
        <v/>
      </c>
      <c r="R473" s="115" t="str">
        <f>IFERROR(VLOOKUP(P473,'Nates Projections'!$A$8:$AA$500,27,FALSE),"")</f>
        <v/>
      </c>
      <c r="S473" s="9" t="str">
        <f t="shared" si="8"/>
        <v/>
      </c>
      <c r="U473" s="9" t="str">
        <f t="shared" si="10"/>
        <v/>
      </c>
    </row>
    <row r="474" spans="16:21" ht="12.75" x14ac:dyDescent="0.2">
      <c r="P474" s="9">
        <f>'Nates Projections'!A486</f>
        <v>0</v>
      </c>
      <c r="Q474" s="9" t="str">
        <f>IFERROR(VLOOKUP(P474,'Nates Projections'!$A$8:$C$500,3,FALSE),"")</f>
        <v/>
      </c>
      <c r="R474" s="115" t="str">
        <f>IFERROR(VLOOKUP(P474,'Nates Projections'!$A$8:$AA$500,27,FALSE),"")</f>
        <v/>
      </c>
      <c r="S474" s="9" t="str">
        <f t="shared" si="8"/>
        <v/>
      </c>
      <c r="U474" s="9" t="str">
        <f t="shared" si="10"/>
        <v/>
      </c>
    </row>
    <row r="475" spans="16:21" ht="12.75" x14ac:dyDescent="0.2">
      <c r="P475" s="9">
        <f>'Nates Projections'!A487</f>
        <v>0</v>
      </c>
      <c r="Q475" s="9" t="str">
        <f>IFERROR(VLOOKUP(P475,'Nates Projections'!$A$8:$C$500,3,FALSE),"")</f>
        <v/>
      </c>
      <c r="R475" s="115" t="str">
        <f>IFERROR(VLOOKUP(P475,'Nates Projections'!$A$8:$AA$500,27,FALSE),"")</f>
        <v/>
      </c>
      <c r="S475" s="9" t="str">
        <f t="shared" si="8"/>
        <v/>
      </c>
      <c r="U475" s="9" t="str">
        <f t="shared" si="10"/>
        <v/>
      </c>
    </row>
    <row r="476" spans="16:21" ht="12.75" x14ac:dyDescent="0.2">
      <c r="P476" s="9">
        <f>'Nates Projections'!A488</f>
        <v>0</v>
      </c>
      <c r="Q476" s="9" t="str">
        <f>IFERROR(VLOOKUP(P476,'Nates Projections'!$A$8:$C$500,3,FALSE),"")</f>
        <v/>
      </c>
      <c r="R476" s="115" t="str">
        <f>IFERROR(VLOOKUP(P476,'Nates Projections'!$A$8:$AA$500,27,FALSE),"")</f>
        <v/>
      </c>
      <c r="S476" s="9" t="str">
        <f t="shared" si="8"/>
        <v/>
      </c>
      <c r="U476" s="9" t="str">
        <f t="shared" si="10"/>
        <v/>
      </c>
    </row>
    <row r="477" spans="16:21" ht="12.75" x14ac:dyDescent="0.2">
      <c r="P477" s="9">
        <f>'Nates Projections'!A489</f>
        <v>0</v>
      </c>
      <c r="Q477" s="9" t="str">
        <f>IFERROR(VLOOKUP(P477,'Nates Projections'!$A$8:$C$500,3,FALSE),"")</f>
        <v/>
      </c>
      <c r="R477" s="115" t="str">
        <f>IFERROR(VLOOKUP(P477,'Nates Projections'!$A$8:$AA$500,27,FALSE),"")</f>
        <v/>
      </c>
      <c r="S477" s="9" t="str">
        <f t="shared" si="8"/>
        <v/>
      </c>
      <c r="U477" s="9" t="str">
        <f t="shared" si="10"/>
        <v/>
      </c>
    </row>
    <row r="478" spans="16:21" ht="12.75" x14ac:dyDescent="0.2">
      <c r="P478" s="9">
        <f>'Nates Projections'!A490</f>
        <v>0</v>
      </c>
      <c r="Q478" s="9" t="str">
        <f>IFERROR(VLOOKUP(P478,'Nates Projections'!$A$8:$C$500,3,FALSE),"")</f>
        <v/>
      </c>
      <c r="R478" s="115" t="str">
        <f>IFERROR(VLOOKUP(P478,'Nates Projections'!$A$8:$AA$500,27,FALSE),"")</f>
        <v/>
      </c>
      <c r="S478" s="9" t="str">
        <f t="shared" si="8"/>
        <v/>
      </c>
      <c r="U478" s="9" t="str">
        <f t="shared" si="10"/>
        <v/>
      </c>
    </row>
    <row r="479" spans="16:21" ht="12.75" x14ac:dyDescent="0.2">
      <c r="P479" s="9">
        <f>'Nates Projections'!A491</f>
        <v>0</v>
      </c>
      <c r="Q479" s="9" t="str">
        <f>IFERROR(VLOOKUP(P479,'Nates Projections'!$A$8:$C$500,3,FALSE),"")</f>
        <v/>
      </c>
      <c r="R479" s="115" t="str">
        <f>IFERROR(VLOOKUP(P479,'Nates Projections'!$A$8:$AA$500,27,FALSE),"")</f>
        <v/>
      </c>
      <c r="S479" s="9" t="str">
        <f t="shared" si="8"/>
        <v/>
      </c>
      <c r="U479" s="9" t="str">
        <f t="shared" si="10"/>
        <v/>
      </c>
    </row>
    <row r="480" spans="16:21" ht="12.75" x14ac:dyDescent="0.2">
      <c r="P480" s="9">
        <f>'Nates Projections'!A492</f>
        <v>0</v>
      </c>
      <c r="Q480" s="9" t="str">
        <f>IFERROR(VLOOKUP(P480,'Nates Projections'!$A$8:$C$500,3,FALSE),"")</f>
        <v/>
      </c>
      <c r="R480" s="115" t="str">
        <f>IFERROR(VLOOKUP(P480,'Nates Projections'!$A$8:$AA$500,27,FALSE),"")</f>
        <v/>
      </c>
      <c r="S480" s="9" t="str">
        <f t="shared" si="8"/>
        <v/>
      </c>
      <c r="U480" s="9" t="str">
        <f t="shared" si="10"/>
        <v/>
      </c>
    </row>
    <row r="481" spans="16:21" ht="12.75" x14ac:dyDescent="0.2">
      <c r="P481" s="9">
        <f>'Nates Projections'!A493</f>
        <v>0</v>
      </c>
      <c r="Q481" s="9" t="str">
        <f>IFERROR(VLOOKUP(P481,'Nates Projections'!$A$8:$C$500,3,FALSE),"")</f>
        <v/>
      </c>
      <c r="R481" s="115" t="str">
        <f>IFERROR(VLOOKUP(P481,'Nates Projections'!$A$8:$AA$500,27,FALSE),"")</f>
        <v/>
      </c>
      <c r="S481" s="9" t="str">
        <f t="shared" si="8"/>
        <v/>
      </c>
      <c r="U481" s="9" t="str">
        <f t="shared" si="10"/>
        <v/>
      </c>
    </row>
    <row r="482" spans="16:21" ht="12.75" x14ac:dyDescent="0.2">
      <c r="P482" s="9">
        <f>'Nates Projections'!A494</f>
        <v>0</v>
      </c>
      <c r="Q482" s="9" t="str">
        <f>IFERROR(VLOOKUP(P482,'Nates Projections'!$A$8:$C$500,3,FALSE),"")</f>
        <v/>
      </c>
      <c r="R482" s="115" t="str">
        <f>IFERROR(VLOOKUP(P482,'Nates Projections'!$A$8:$AA$500,27,FALSE),"")</f>
        <v/>
      </c>
      <c r="S482" s="9" t="str">
        <f t="shared" si="8"/>
        <v/>
      </c>
      <c r="U482" s="9" t="str">
        <f t="shared" si="10"/>
        <v/>
      </c>
    </row>
    <row r="483" spans="16:21" ht="12.75" x14ac:dyDescent="0.2">
      <c r="P483" s="9">
        <f>'Nates Projections'!A495</f>
        <v>0</v>
      </c>
      <c r="Q483" s="9" t="str">
        <f>IFERROR(VLOOKUP(P483,'Nates Projections'!$A$8:$C$500,3,FALSE),"")</f>
        <v/>
      </c>
      <c r="R483" s="115" t="str">
        <f>IFERROR(VLOOKUP(P483,'Nates Projections'!$A$8:$AA$500,27,FALSE),"")</f>
        <v/>
      </c>
      <c r="S483" s="9" t="str">
        <f t="shared" si="8"/>
        <v/>
      </c>
      <c r="U483" s="9" t="str">
        <f t="shared" si="10"/>
        <v/>
      </c>
    </row>
    <row r="484" spans="16:21" ht="12.75" x14ac:dyDescent="0.2">
      <c r="P484" s="9">
        <f>'Nates Projections'!A496</f>
        <v>0</v>
      </c>
      <c r="Q484" s="9" t="str">
        <f>IFERROR(VLOOKUP(P484,'Nates Projections'!$A$8:$C$500,3,FALSE),"")</f>
        <v/>
      </c>
      <c r="R484" s="115" t="str">
        <f>IFERROR(VLOOKUP(P484,'Nates Projections'!$A$8:$AA$500,27,FALSE),"")</f>
        <v/>
      </c>
      <c r="S484" s="9" t="str">
        <f t="shared" si="8"/>
        <v/>
      </c>
      <c r="U484" s="9" t="str">
        <f t="shared" si="10"/>
        <v/>
      </c>
    </row>
    <row r="485" spans="16:21" ht="12.75" x14ac:dyDescent="0.2">
      <c r="P485" s="9">
        <f>'Nates Projections'!A497</f>
        <v>0</v>
      </c>
      <c r="Q485" s="9" t="str">
        <f>IFERROR(VLOOKUP(P485,'Nates Projections'!$A$8:$C$500,3,FALSE),"")</f>
        <v/>
      </c>
      <c r="R485" s="115" t="str">
        <f>IFERROR(VLOOKUP(P485,'Nates Projections'!$A$8:$AA$500,27,FALSE),"")</f>
        <v/>
      </c>
      <c r="S485" s="9" t="str">
        <f t="shared" si="8"/>
        <v/>
      </c>
      <c r="U485" s="9" t="str">
        <f t="shared" si="10"/>
        <v/>
      </c>
    </row>
    <row r="486" spans="16:21" ht="12.75" x14ac:dyDescent="0.2">
      <c r="P486" s="9">
        <f>'Nates Projections'!A498</f>
        <v>0</v>
      </c>
      <c r="Q486" s="9" t="str">
        <f>IFERROR(VLOOKUP(P486,'Nates Projections'!$A$8:$C$500,3,FALSE),"")</f>
        <v/>
      </c>
      <c r="R486" s="115" t="str">
        <f>IFERROR(VLOOKUP(P486,'Nates Projections'!$A$8:$AA$500,27,FALSE),"")</f>
        <v/>
      </c>
      <c r="S486" s="9" t="str">
        <f t="shared" si="8"/>
        <v/>
      </c>
      <c r="U486" s="9" t="str">
        <f t="shared" si="10"/>
        <v/>
      </c>
    </row>
    <row r="487" spans="16:21" ht="12.75" x14ac:dyDescent="0.2">
      <c r="P487" s="9">
        <f>'Nates Projections'!A499</f>
        <v>0</v>
      </c>
      <c r="Q487" s="9" t="str">
        <f>IFERROR(VLOOKUP(P487,'Nates Projections'!$A$8:$C$500,3,FALSE),"")</f>
        <v/>
      </c>
      <c r="R487" s="115" t="str">
        <f>IFERROR(VLOOKUP(P487,'Nates Projections'!$A$8:$AA$500,27,FALSE),"")</f>
        <v/>
      </c>
      <c r="S487" s="9" t="str">
        <f t="shared" si="8"/>
        <v/>
      </c>
      <c r="U487" s="9" t="str">
        <f t="shared" si="10"/>
        <v/>
      </c>
    </row>
    <row r="488" spans="16:21" ht="12.75" x14ac:dyDescent="0.2">
      <c r="P488" s="9">
        <f>'Nates Projections'!A500</f>
        <v>0</v>
      </c>
      <c r="Q488" s="9" t="str">
        <f>IFERROR(VLOOKUP(P488,'Nates Projections'!$A$8:$C$500,3,FALSE),"")</f>
        <v/>
      </c>
      <c r="R488" s="115" t="str">
        <f>IFERROR(VLOOKUP(P488,'Nates Projections'!$A$8:$AA$500,27,FALSE),"")</f>
        <v/>
      </c>
      <c r="S488" s="9" t="str">
        <f t="shared" si="8"/>
        <v/>
      </c>
      <c r="U488" s="9" t="str">
        <f t="shared" si="10"/>
        <v/>
      </c>
    </row>
    <row r="489" spans="16:21" ht="12.75" x14ac:dyDescent="0.2">
      <c r="P489" s="9">
        <f>'Nates Projections'!A501</f>
        <v>0</v>
      </c>
      <c r="Q489" s="9" t="str">
        <f>IFERROR(VLOOKUP(P489,'Nates Projections'!$A$8:$C$500,3,FALSE),"")</f>
        <v/>
      </c>
      <c r="R489" s="115" t="str">
        <f>IFERROR(VLOOKUP(P489,'Nates Projections'!$A$8:$AA$500,27,FALSE),"")</f>
        <v/>
      </c>
      <c r="S489" s="9" t="str">
        <f t="shared" si="8"/>
        <v/>
      </c>
      <c r="U489" s="9" t="str">
        <f t="shared" si="10"/>
        <v/>
      </c>
    </row>
    <row r="490" spans="16:21" ht="12.75" x14ac:dyDescent="0.2">
      <c r="P490" s="9">
        <f>'Nates Projections'!A502</f>
        <v>0</v>
      </c>
      <c r="Q490" s="9" t="str">
        <f>IFERROR(VLOOKUP(P490,'Nates Projections'!$A$8:$C$500,3,FALSE),"")</f>
        <v/>
      </c>
      <c r="R490" s="115" t="str">
        <f>IFERROR(VLOOKUP(P490,'Nates Projections'!$A$8:$AA$500,27,FALSE),"")</f>
        <v/>
      </c>
      <c r="S490" s="9" t="str">
        <f t="shared" si="8"/>
        <v/>
      </c>
      <c r="U490" s="9" t="str">
        <f t="shared" si="10"/>
        <v/>
      </c>
    </row>
    <row r="491" spans="16:21" ht="12.75" x14ac:dyDescent="0.2">
      <c r="P491" s="9">
        <f>'Nates Projections'!A503</f>
        <v>0</v>
      </c>
      <c r="Q491" s="9" t="str">
        <f>IFERROR(VLOOKUP(P491,'Nates Projections'!$A$8:$C$500,3,FALSE),"")</f>
        <v/>
      </c>
      <c r="R491" s="115" t="str">
        <f>IFERROR(VLOOKUP(P491,'Nates Projections'!$A$8:$AA$500,27,FALSE),"")</f>
        <v/>
      </c>
      <c r="S491" s="9" t="str">
        <f t="shared" si="8"/>
        <v/>
      </c>
      <c r="U491" s="9" t="str">
        <f t="shared" si="10"/>
        <v/>
      </c>
    </row>
    <row r="492" spans="16:21" ht="12.75" x14ac:dyDescent="0.2">
      <c r="P492" s="9">
        <f>'Nates Projections'!A504</f>
        <v>0</v>
      </c>
      <c r="Q492" s="9" t="str">
        <f>IFERROR(VLOOKUP(P492,'Nates Projections'!$A$8:$C$500,3,FALSE),"")</f>
        <v/>
      </c>
      <c r="R492" s="115" t="str">
        <f>IFERROR(VLOOKUP(P492,'Nates Projections'!$A$8:$AA$500,27,FALSE),"")</f>
        <v/>
      </c>
      <c r="S492" s="9" t="str">
        <f t="shared" si="8"/>
        <v/>
      </c>
      <c r="U492" s="9" t="str">
        <f t="shared" si="10"/>
        <v/>
      </c>
    </row>
    <row r="493" spans="16:21" ht="12.75" x14ac:dyDescent="0.2">
      <c r="P493" s="9">
        <f>'Nates Projections'!A505</f>
        <v>0</v>
      </c>
      <c r="Q493" s="9" t="str">
        <f>IFERROR(VLOOKUP(P493,'Nates Projections'!$A$8:$C$500,3,FALSE),"")</f>
        <v/>
      </c>
      <c r="R493" s="115" t="str">
        <f>IFERROR(VLOOKUP(P493,'Nates Projections'!$A$8:$AA$500,27,FALSE),"")</f>
        <v/>
      </c>
      <c r="S493" s="9" t="str">
        <f t="shared" si="8"/>
        <v/>
      </c>
      <c r="U493" s="9" t="str">
        <f t="shared" si="10"/>
        <v/>
      </c>
    </row>
    <row r="494" spans="16:21" ht="12.75" x14ac:dyDescent="0.2">
      <c r="P494" s="9">
        <f>'Nates Projections'!A506</f>
        <v>0</v>
      </c>
      <c r="Q494" s="9" t="str">
        <f>IFERROR(VLOOKUP(P494,'Nates Projections'!$A$8:$C$500,3,FALSE),"")</f>
        <v/>
      </c>
      <c r="R494" s="115" t="str">
        <f>IFERROR(VLOOKUP(P494,'Nates Projections'!$A$8:$AA$500,27,FALSE),"")</f>
        <v/>
      </c>
      <c r="S494" s="9" t="str">
        <f t="shared" si="8"/>
        <v/>
      </c>
      <c r="U494" s="9" t="str">
        <f t="shared" si="10"/>
        <v/>
      </c>
    </row>
    <row r="495" spans="16:21" ht="12.75" x14ac:dyDescent="0.2">
      <c r="R495" s="115"/>
    </row>
    <row r="496" spans="16:21" ht="12.75" x14ac:dyDescent="0.2">
      <c r="R496" s="115"/>
    </row>
    <row r="497" spans="18:18" ht="12.75" x14ac:dyDescent="0.2">
      <c r="R497" s="115"/>
    </row>
    <row r="498" spans="18:18" ht="12.75" x14ac:dyDescent="0.2">
      <c r="R498" s="115"/>
    </row>
    <row r="499" spans="18:18" ht="12.75" x14ac:dyDescent="0.2">
      <c r="R499" s="115"/>
    </row>
    <row r="500" spans="18:18" ht="12.75" x14ac:dyDescent="0.2">
      <c r="R500" s="115"/>
    </row>
    <row r="501" spans="18:18" ht="12.75" x14ac:dyDescent="0.2">
      <c r="R501" s="115"/>
    </row>
    <row r="502" spans="18:18" ht="12.75" x14ac:dyDescent="0.2">
      <c r="R502" s="115"/>
    </row>
    <row r="503" spans="18:18" ht="12.75" x14ac:dyDescent="0.2">
      <c r="R503" s="115"/>
    </row>
    <row r="504" spans="18:18" ht="12.75" x14ac:dyDescent="0.2">
      <c r="R504" s="115"/>
    </row>
    <row r="505" spans="18:18" ht="12.75" x14ac:dyDescent="0.2">
      <c r="R505" s="115"/>
    </row>
    <row r="506" spans="18:18" ht="12.75" x14ac:dyDescent="0.2">
      <c r="R506" s="115"/>
    </row>
    <row r="507" spans="18:18" ht="12.75" x14ac:dyDescent="0.2">
      <c r="R507" s="115"/>
    </row>
    <row r="508" spans="18:18" ht="12.75" x14ac:dyDescent="0.2">
      <c r="R508" s="115"/>
    </row>
    <row r="509" spans="18:18" ht="12.75" x14ac:dyDescent="0.2">
      <c r="R509" s="115"/>
    </row>
    <row r="510" spans="18:18" ht="12.75" x14ac:dyDescent="0.2">
      <c r="R510" s="115"/>
    </row>
    <row r="511" spans="18:18" ht="12.75" x14ac:dyDescent="0.2">
      <c r="R511" s="115"/>
    </row>
    <row r="512" spans="18:18" ht="12.75" x14ac:dyDescent="0.2">
      <c r="R512" s="115"/>
    </row>
    <row r="513" spans="18:18" ht="12.75" x14ac:dyDescent="0.2">
      <c r="R513" s="115"/>
    </row>
    <row r="514" spans="18:18" ht="12.75" x14ac:dyDescent="0.2">
      <c r="R514" s="115"/>
    </row>
    <row r="515" spans="18:18" ht="12.75" x14ac:dyDescent="0.2">
      <c r="R515" s="115"/>
    </row>
    <row r="516" spans="18:18" ht="12.75" x14ac:dyDescent="0.2">
      <c r="R516" s="115"/>
    </row>
    <row r="517" spans="18:18" ht="12.75" x14ac:dyDescent="0.2">
      <c r="R517" s="115"/>
    </row>
    <row r="518" spans="18:18" ht="12.75" x14ac:dyDescent="0.2">
      <c r="R518" s="115"/>
    </row>
    <row r="519" spans="18:18" ht="12.75" x14ac:dyDescent="0.2">
      <c r="R519" s="115"/>
    </row>
    <row r="520" spans="18:18" ht="12.75" x14ac:dyDescent="0.2">
      <c r="R520" s="115"/>
    </row>
    <row r="521" spans="18:18" ht="12.75" x14ac:dyDescent="0.2">
      <c r="R521" s="115"/>
    </row>
    <row r="522" spans="18:18" ht="12.75" x14ac:dyDescent="0.2">
      <c r="R522" s="115"/>
    </row>
    <row r="523" spans="18:18" ht="12.75" x14ac:dyDescent="0.2">
      <c r="R523" s="115"/>
    </row>
    <row r="524" spans="18:18" ht="12.75" x14ac:dyDescent="0.2">
      <c r="R524" s="115"/>
    </row>
    <row r="525" spans="18:18" ht="12.75" x14ac:dyDescent="0.2">
      <c r="R525" s="115"/>
    </row>
    <row r="526" spans="18:18" ht="12.75" x14ac:dyDescent="0.2">
      <c r="R526" s="115"/>
    </row>
    <row r="527" spans="18:18" ht="12.75" x14ac:dyDescent="0.2">
      <c r="R527" s="115"/>
    </row>
    <row r="528" spans="18:18" ht="12.75" x14ac:dyDescent="0.2">
      <c r="R528" s="115"/>
    </row>
    <row r="529" spans="18:18" ht="12.75" x14ac:dyDescent="0.2">
      <c r="R529" s="115"/>
    </row>
    <row r="530" spans="18:18" ht="12.75" x14ac:dyDescent="0.2">
      <c r="R530" s="115"/>
    </row>
    <row r="531" spans="18:18" ht="12.75" x14ac:dyDescent="0.2">
      <c r="R531" s="115"/>
    </row>
    <row r="532" spans="18:18" ht="12.75" x14ac:dyDescent="0.2">
      <c r="R532" s="115"/>
    </row>
    <row r="533" spans="18:18" ht="12.75" x14ac:dyDescent="0.2">
      <c r="R533" s="115"/>
    </row>
    <row r="534" spans="18:18" ht="12.75" x14ac:dyDescent="0.2">
      <c r="R534" s="115"/>
    </row>
    <row r="535" spans="18:18" ht="12.75" x14ac:dyDescent="0.2">
      <c r="R535" s="115"/>
    </row>
    <row r="536" spans="18:18" ht="12.75" x14ac:dyDescent="0.2">
      <c r="R536" s="115"/>
    </row>
    <row r="537" spans="18:18" ht="12.75" x14ac:dyDescent="0.2">
      <c r="R537" s="115"/>
    </row>
    <row r="538" spans="18:18" ht="12.75" x14ac:dyDescent="0.2">
      <c r="R538" s="115"/>
    </row>
    <row r="539" spans="18:18" ht="12.75" x14ac:dyDescent="0.2">
      <c r="R539" s="115"/>
    </row>
    <row r="540" spans="18:18" ht="12.75" x14ac:dyDescent="0.2">
      <c r="R540" s="115"/>
    </row>
    <row r="541" spans="18:18" ht="12.75" x14ac:dyDescent="0.2">
      <c r="R541" s="115"/>
    </row>
    <row r="542" spans="18:18" ht="12.75" x14ac:dyDescent="0.2">
      <c r="R542" s="115"/>
    </row>
    <row r="543" spans="18:18" ht="12.75" x14ac:dyDescent="0.2">
      <c r="R543" s="115"/>
    </row>
    <row r="544" spans="18:18" ht="12.75" x14ac:dyDescent="0.2">
      <c r="R544" s="115"/>
    </row>
    <row r="545" spans="18:18" ht="12.75" x14ac:dyDescent="0.2">
      <c r="R545" s="115"/>
    </row>
    <row r="546" spans="18:18" ht="12.75" x14ac:dyDescent="0.2">
      <c r="R546" s="115"/>
    </row>
    <row r="547" spans="18:18" ht="12.75" x14ac:dyDescent="0.2">
      <c r="R547" s="115"/>
    </row>
    <row r="548" spans="18:18" ht="12.75" x14ac:dyDescent="0.2">
      <c r="R548" s="115"/>
    </row>
    <row r="549" spans="18:18" ht="12.75" x14ac:dyDescent="0.2">
      <c r="R549" s="115"/>
    </row>
    <row r="550" spans="18:18" ht="12.75" x14ac:dyDescent="0.2">
      <c r="R550" s="115"/>
    </row>
    <row r="551" spans="18:18" ht="12.75" x14ac:dyDescent="0.2">
      <c r="R551" s="115"/>
    </row>
    <row r="552" spans="18:18" ht="12.75" x14ac:dyDescent="0.2">
      <c r="R552" s="115"/>
    </row>
    <row r="553" spans="18:18" ht="12.75" x14ac:dyDescent="0.2">
      <c r="R553" s="115"/>
    </row>
    <row r="554" spans="18:18" ht="12.75" x14ac:dyDescent="0.2">
      <c r="R554" s="115"/>
    </row>
    <row r="555" spans="18:18" ht="12.75" x14ac:dyDescent="0.2">
      <c r="R555" s="115"/>
    </row>
    <row r="556" spans="18:18" ht="12.75" x14ac:dyDescent="0.2">
      <c r="R556" s="115"/>
    </row>
    <row r="557" spans="18:18" ht="12.75" x14ac:dyDescent="0.2">
      <c r="R557" s="115"/>
    </row>
    <row r="558" spans="18:18" ht="12.75" x14ac:dyDescent="0.2">
      <c r="R558" s="115"/>
    </row>
    <row r="559" spans="18:18" ht="12.75" x14ac:dyDescent="0.2">
      <c r="R559" s="115"/>
    </row>
    <row r="560" spans="18:18" ht="12.75" x14ac:dyDescent="0.2">
      <c r="R560" s="115"/>
    </row>
    <row r="561" spans="18:18" ht="12.75" x14ac:dyDescent="0.2">
      <c r="R561" s="115"/>
    </row>
    <row r="562" spans="18:18" ht="12.75" x14ac:dyDescent="0.2">
      <c r="R562" s="115"/>
    </row>
    <row r="563" spans="18:18" ht="12.75" x14ac:dyDescent="0.2">
      <c r="R563" s="115"/>
    </row>
    <row r="564" spans="18:18" ht="12.75" x14ac:dyDescent="0.2">
      <c r="R564" s="115"/>
    </row>
    <row r="565" spans="18:18" ht="12.75" x14ac:dyDescent="0.2">
      <c r="R565" s="115"/>
    </row>
    <row r="566" spans="18:18" ht="12.75" x14ac:dyDescent="0.2">
      <c r="R566" s="115"/>
    </row>
    <row r="567" spans="18:18" ht="12.75" x14ac:dyDescent="0.2">
      <c r="R567" s="115"/>
    </row>
    <row r="568" spans="18:18" ht="12.75" x14ac:dyDescent="0.2">
      <c r="R568" s="115"/>
    </row>
    <row r="569" spans="18:18" ht="12.75" x14ac:dyDescent="0.2">
      <c r="R569" s="115"/>
    </row>
    <row r="570" spans="18:18" ht="12.75" x14ac:dyDescent="0.2">
      <c r="R570" s="115"/>
    </row>
    <row r="571" spans="18:18" ht="12.75" x14ac:dyDescent="0.2">
      <c r="R571" s="115"/>
    </row>
    <row r="572" spans="18:18" ht="12.75" x14ac:dyDescent="0.2">
      <c r="R572" s="115"/>
    </row>
    <row r="573" spans="18:18" ht="12.75" x14ac:dyDescent="0.2">
      <c r="R573" s="115"/>
    </row>
    <row r="574" spans="18:18" ht="12.75" x14ac:dyDescent="0.2">
      <c r="R574" s="115"/>
    </row>
    <row r="575" spans="18:18" ht="12.75" x14ac:dyDescent="0.2">
      <c r="R575" s="115"/>
    </row>
    <row r="576" spans="18:18" ht="12.75" x14ac:dyDescent="0.2">
      <c r="R576" s="115"/>
    </row>
    <row r="577" spans="18:18" ht="12.75" x14ac:dyDescent="0.2">
      <c r="R577" s="115"/>
    </row>
    <row r="578" spans="18:18" ht="12.75" x14ac:dyDescent="0.2">
      <c r="R578" s="115"/>
    </row>
    <row r="579" spans="18:18" ht="12.75" x14ac:dyDescent="0.2">
      <c r="R579" s="115"/>
    </row>
    <row r="580" spans="18:18" ht="12.75" x14ac:dyDescent="0.2">
      <c r="R580" s="115"/>
    </row>
    <row r="581" spans="18:18" ht="12.75" x14ac:dyDescent="0.2">
      <c r="R581" s="115"/>
    </row>
    <row r="582" spans="18:18" ht="12.75" x14ac:dyDescent="0.2">
      <c r="R582" s="115"/>
    </row>
    <row r="583" spans="18:18" ht="12.75" x14ac:dyDescent="0.2">
      <c r="R583" s="115"/>
    </row>
    <row r="584" spans="18:18" ht="12.75" x14ac:dyDescent="0.2">
      <c r="R584" s="115"/>
    </row>
    <row r="585" spans="18:18" ht="12.75" x14ac:dyDescent="0.2">
      <c r="R585" s="115"/>
    </row>
    <row r="586" spans="18:18" ht="12.75" x14ac:dyDescent="0.2">
      <c r="R586" s="115"/>
    </row>
    <row r="587" spans="18:18" ht="12.75" x14ac:dyDescent="0.2">
      <c r="R587" s="115"/>
    </row>
    <row r="588" spans="18:18" ht="12.75" x14ac:dyDescent="0.2">
      <c r="R588" s="115"/>
    </row>
    <row r="589" spans="18:18" ht="12.75" x14ac:dyDescent="0.2">
      <c r="R589" s="115"/>
    </row>
    <row r="590" spans="18:18" ht="12.75" x14ac:dyDescent="0.2">
      <c r="R590" s="115"/>
    </row>
    <row r="591" spans="18:18" ht="12.75" x14ac:dyDescent="0.2">
      <c r="R591" s="115"/>
    </row>
    <row r="592" spans="18:18" ht="12.75" x14ac:dyDescent="0.2">
      <c r="R592" s="115"/>
    </row>
    <row r="593" spans="18:18" ht="12.75" x14ac:dyDescent="0.2">
      <c r="R593" s="115"/>
    </row>
    <row r="594" spans="18:18" ht="12.75" x14ac:dyDescent="0.2">
      <c r="R594" s="115"/>
    </row>
    <row r="595" spans="18:18" ht="12.75" x14ac:dyDescent="0.2">
      <c r="R595" s="115"/>
    </row>
    <row r="596" spans="18:18" ht="12.75" x14ac:dyDescent="0.2">
      <c r="R596" s="115"/>
    </row>
    <row r="597" spans="18:18" ht="12.75" x14ac:dyDescent="0.2">
      <c r="R597" s="115"/>
    </row>
    <row r="598" spans="18:18" ht="12.75" x14ac:dyDescent="0.2">
      <c r="R598" s="115"/>
    </row>
    <row r="599" spans="18:18" ht="12.75" x14ac:dyDescent="0.2">
      <c r="R599" s="115"/>
    </row>
    <row r="600" spans="18:18" ht="12.75" x14ac:dyDescent="0.2">
      <c r="R600" s="115"/>
    </row>
    <row r="601" spans="18:18" ht="12.75" x14ac:dyDescent="0.2">
      <c r="R601" s="115"/>
    </row>
    <row r="602" spans="18:18" ht="12.75" x14ac:dyDescent="0.2">
      <c r="R602" s="115"/>
    </row>
    <row r="603" spans="18:18" ht="12.75" x14ac:dyDescent="0.2">
      <c r="R603" s="115"/>
    </row>
    <row r="604" spans="18:18" ht="12.75" x14ac:dyDescent="0.2">
      <c r="R604" s="115"/>
    </row>
    <row r="605" spans="18:18" ht="12.75" x14ac:dyDescent="0.2">
      <c r="R605" s="115"/>
    </row>
    <row r="606" spans="18:18" ht="12.75" x14ac:dyDescent="0.2">
      <c r="R606" s="115"/>
    </row>
    <row r="607" spans="18:18" ht="12.75" x14ac:dyDescent="0.2">
      <c r="R607" s="115"/>
    </row>
    <row r="608" spans="18:18" ht="12.75" x14ac:dyDescent="0.2">
      <c r="R608" s="115"/>
    </row>
    <row r="609" spans="18:18" ht="12.75" x14ac:dyDescent="0.2">
      <c r="R609" s="115"/>
    </row>
    <row r="610" spans="18:18" ht="12.75" x14ac:dyDescent="0.2">
      <c r="R610" s="115"/>
    </row>
    <row r="611" spans="18:18" ht="12.75" x14ac:dyDescent="0.2">
      <c r="R611" s="115"/>
    </row>
    <row r="612" spans="18:18" ht="12.75" x14ac:dyDescent="0.2">
      <c r="R612" s="115"/>
    </row>
    <row r="613" spans="18:18" ht="12.75" x14ac:dyDescent="0.2">
      <c r="R613" s="115"/>
    </row>
    <row r="614" spans="18:18" ht="12.75" x14ac:dyDescent="0.2">
      <c r="R614" s="115"/>
    </row>
    <row r="615" spans="18:18" ht="12.75" x14ac:dyDescent="0.2">
      <c r="R615" s="115"/>
    </row>
    <row r="616" spans="18:18" ht="12.75" x14ac:dyDescent="0.2">
      <c r="R616" s="115"/>
    </row>
    <row r="617" spans="18:18" ht="12.75" x14ac:dyDescent="0.2">
      <c r="R617" s="115"/>
    </row>
    <row r="618" spans="18:18" ht="12.75" x14ac:dyDescent="0.2">
      <c r="R618" s="115"/>
    </row>
    <row r="619" spans="18:18" ht="12.75" x14ac:dyDescent="0.2">
      <c r="R619" s="115"/>
    </row>
    <row r="620" spans="18:18" ht="12.75" x14ac:dyDescent="0.2">
      <c r="R620" s="115"/>
    </row>
    <row r="621" spans="18:18" ht="12.75" x14ac:dyDescent="0.2">
      <c r="R621" s="115"/>
    </row>
    <row r="622" spans="18:18" ht="12.75" x14ac:dyDescent="0.2">
      <c r="R622" s="115"/>
    </row>
    <row r="623" spans="18:18" ht="12.75" x14ac:dyDescent="0.2">
      <c r="R623" s="115"/>
    </row>
    <row r="624" spans="18:18" ht="12.75" x14ac:dyDescent="0.2">
      <c r="R624" s="115"/>
    </row>
    <row r="625" spans="18:18" ht="12.75" x14ac:dyDescent="0.2">
      <c r="R625" s="115"/>
    </row>
    <row r="626" spans="18:18" ht="12.75" x14ac:dyDescent="0.2">
      <c r="R626" s="115"/>
    </row>
    <row r="627" spans="18:18" ht="12.75" x14ac:dyDescent="0.2">
      <c r="R627" s="115"/>
    </row>
    <row r="628" spans="18:18" ht="12.75" x14ac:dyDescent="0.2">
      <c r="R628" s="115"/>
    </row>
    <row r="629" spans="18:18" ht="12.75" x14ac:dyDescent="0.2">
      <c r="R629" s="115"/>
    </row>
    <row r="630" spans="18:18" ht="12.75" x14ac:dyDescent="0.2">
      <c r="R630" s="115"/>
    </row>
    <row r="631" spans="18:18" ht="12.75" x14ac:dyDescent="0.2">
      <c r="R631" s="115"/>
    </row>
    <row r="632" spans="18:18" ht="12.75" x14ac:dyDescent="0.2">
      <c r="R632" s="115"/>
    </row>
    <row r="633" spans="18:18" ht="12.75" x14ac:dyDescent="0.2">
      <c r="R633" s="115"/>
    </row>
    <row r="634" spans="18:18" ht="12.75" x14ac:dyDescent="0.2">
      <c r="R634" s="115"/>
    </row>
    <row r="635" spans="18:18" ht="12.75" x14ac:dyDescent="0.2">
      <c r="R635" s="115"/>
    </row>
    <row r="636" spans="18:18" ht="12.75" x14ac:dyDescent="0.2">
      <c r="R636" s="115"/>
    </row>
    <row r="637" spans="18:18" ht="12.75" x14ac:dyDescent="0.2">
      <c r="R637" s="115"/>
    </row>
    <row r="638" spans="18:18" ht="12.75" x14ac:dyDescent="0.2">
      <c r="R638" s="115"/>
    </row>
    <row r="639" spans="18:18" ht="12.75" x14ac:dyDescent="0.2">
      <c r="R639" s="115"/>
    </row>
    <row r="640" spans="18:18" ht="12.75" x14ac:dyDescent="0.2">
      <c r="R640" s="115"/>
    </row>
    <row r="641" spans="18:18" ht="12.75" x14ac:dyDescent="0.2">
      <c r="R641" s="115"/>
    </row>
    <row r="642" spans="18:18" ht="12.75" x14ac:dyDescent="0.2">
      <c r="R642" s="115"/>
    </row>
    <row r="643" spans="18:18" ht="12.75" x14ac:dyDescent="0.2">
      <c r="R643" s="115"/>
    </row>
    <row r="644" spans="18:18" ht="12.75" x14ac:dyDescent="0.2">
      <c r="R644" s="115"/>
    </row>
    <row r="645" spans="18:18" ht="12.75" x14ac:dyDescent="0.2">
      <c r="R645" s="115"/>
    </row>
    <row r="646" spans="18:18" ht="12.75" x14ac:dyDescent="0.2">
      <c r="R646" s="115"/>
    </row>
    <row r="647" spans="18:18" ht="12.75" x14ac:dyDescent="0.2">
      <c r="R647" s="115"/>
    </row>
    <row r="648" spans="18:18" ht="12.75" x14ac:dyDescent="0.2">
      <c r="R648" s="115"/>
    </row>
    <row r="649" spans="18:18" ht="12.75" x14ac:dyDescent="0.2">
      <c r="R649" s="115"/>
    </row>
    <row r="650" spans="18:18" ht="12.75" x14ac:dyDescent="0.2">
      <c r="R650" s="115"/>
    </row>
    <row r="651" spans="18:18" ht="12.75" x14ac:dyDescent="0.2">
      <c r="R651" s="115"/>
    </row>
    <row r="652" spans="18:18" ht="12.75" x14ac:dyDescent="0.2">
      <c r="R652" s="115"/>
    </row>
    <row r="653" spans="18:18" ht="12.75" x14ac:dyDescent="0.2">
      <c r="R653" s="115"/>
    </row>
    <row r="654" spans="18:18" ht="12.75" x14ac:dyDescent="0.2">
      <c r="R654" s="115"/>
    </row>
    <row r="655" spans="18:18" ht="12.75" x14ac:dyDescent="0.2">
      <c r="R655" s="115"/>
    </row>
    <row r="656" spans="18:18" ht="12.75" x14ac:dyDescent="0.2">
      <c r="R656" s="115"/>
    </row>
    <row r="657" spans="18:18" ht="12.75" x14ac:dyDescent="0.2">
      <c r="R657" s="115"/>
    </row>
    <row r="658" spans="18:18" ht="12.75" x14ac:dyDescent="0.2">
      <c r="R658" s="115"/>
    </row>
    <row r="659" spans="18:18" ht="12.75" x14ac:dyDescent="0.2">
      <c r="R659" s="115"/>
    </row>
    <row r="660" spans="18:18" ht="12.75" x14ac:dyDescent="0.2">
      <c r="R660" s="115"/>
    </row>
    <row r="661" spans="18:18" ht="12.75" x14ac:dyDescent="0.2">
      <c r="R661" s="115"/>
    </row>
    <row r="662" spans="18:18" ht="12.75" x14ac:dyDescent="0.2">
      <c r="R662" s="115"/>
    </row>
    <row r="663" spans="18:18" ht="12.75" x14ac:dyDescent="0.2">
      <c r="R663" s="115"/>
    </row>
    <row r="664" spans="18:18" ht="12.75" x14ac:dyDescent="0.2">
      <c r="R664" s="115"/>
    </row>
    <row r="665" spans="18:18" ht="12.75" x14ac:dyDescent="0.2">
      <c r="R665" s="115"/>
    </row>
    <row r="666" spans="18:18" ht="12.75" x14ac:dyDescent="0.2">
      <c r="R666" s="115"/>
    </row>
    <row r="667" spans="18:18" ht="12.75" x14ac:dyDescent="0.2">
      <c r="R667" s="115"/>
    </row>
    <row r="668" spans="18:18" ht="12.75" x14ac:dyDescent="0.2">
      <c r="R668" s="115"/>
    </row>
    <row r="669" spans="18:18" ht="12.75" x14ac:dyDescent="0.2">
      <c r="R669" s="115"/>
    </row>
    <row r="670" spans="18:18" ht="12.75" x14ac:dyDescent="0.2">
      <c r="R670" s="115"/>
    </row>
    <row r="671" spans="18:18" ht="12.75" x14ac:dyDescent="0.2">
      <c r="R671" s="115"/>
    </row>
    <row r="672" spans="18:18" ht="12.75" x14ac:dyDescent="0.2">
      <c r="R672" s="115"/>
    </row>
    <row r="673" spans="18:18" ht="12.75" x14ac:dyDescent="0.2">
      <c r="R673" s="115"/>
    </row>
    <row r="674" spans="18:18" ht="12.75" x14ac:dyDescent="0.2">
      <c r="R674" s="115"/>
    </row>
    <row r="675" spans="18:18" ht="12.75" x14ac:dyDescent="0.2">
      <c r="R675" s="115"/>
    </row>
    <row r="676" spans="18:18" ht="12.75" x14ac:dyDescent="0.2">
      <c r="R676" s="115"/>
    </row>
    <row r="677" spans="18:18" ht="12.75" x14ac:dyDescent="0.2">
      <c r="R677" s="115"/>
    </row>
    <row r="678" spans="18:18" ht="12.75" x14ac:dyDescent="0.2">
      <c r="R678" s="115"/>
    </row>
    <row r="679" spans="18:18" ht="12.75" x14ac:dyDescent="0.2">
      <c r="R679" s="115"/>
    </row>
    <row r="680" spans="18:18" ht="12.75" x14ac:dyDescent="0.2">
      <c r="R680" s="115"/>
    </row>
    <row r="681" spans="18:18" ht="12.75" x14ac:dyDescent="0.2">
      <c r="R681" s="115"/>
    </row>
    <row r="682" spans="18:18" ht="12.75" x14ac:dyDescent="0.2">
      <c r="R682" s="115"/>
    </row>
    <row r="683" spans="18:18" ht="12.75" x14ac:dyDescent="0.2">
      <c r="R683" s="115"/>
    </row>
    <row r="684" spans="18:18" ht="12.75" x14ac:dyDescent="0.2">
      <c r="R684" s="115"/>
    </row>
    <row r="685" spans="18:18" ht="12.75" x14ac:dyDescent="0.2">
      <c r="R685" s="115"/>
    </row>
    <row r="686" spans="18:18" ht="12.75" x14ac:dyDescent="0.2">
      <c r="R686" s="115"/>
    </row>
    <row r="687" spans="18:18" ht="12.75" x14ac:dyDescent="0.2">
      <c r="R687" s="115"/>
    </row>
    <row r="688" spans="18:18" ht="12.75" x14ac:dyDescent="0.2">
      <c r="R688" s="115"/>
    </row>
    <row r="689" spans="18:18" ht="12.75" x14ac:dyDescent="0.2">
      <c r="R689" s="115"/>
    </row>
    <row r="690" spans="18:18" ht="12.75" x14ac:dyDescent="0.2">
      <c r="R690" s="115"/>
    </row>
    <row r="691" spans="18:18" ht="12.75" x14ac:dyDescent="0.2">
      <c r="R691" s="115"/>
    </row>
    <row r="692" spans="18:18" ht="12.75" x14ac:dyDescent="0.2">
      <c r="R692" s="115"/>
    </row>
    <row r="693" spans="18:18" ht="12.75" x14ac:dyDescent="0.2">
      <c r="R693" s="115"/>
    </row>
    <row r="694" spans="18:18" ht="12.75" x14ac:dyDescent="0.2">
      <c r="R694" s="115"/>
    </row>
    <row r="695" spans="18:18" ht="12.75" x14ac:dyDescent="0.2">
      <c r="R695" s="115"/>
    </row>
    <row r="696" spans="18:18" ht="12.75" x14ac:dyDescent="0.2">
      <c r="R696" s="115"/>
    </row>
    <row r="697" spans="18:18" ht="12.75" x14ac:dyDescent="0.2">
      <c r="R697" s="115"/>
    </row>
    <row r="698" spans="18:18" ht="12.75" x14ac:dyDescent="0.2">
      <c r="R698" s="115"/>
    </row>
    <row r="699" spans="18:18" ht="12.75" x14ac:dyDescent="0.2">
      <c r="R699" s="115"/>
    </row>
    <row r="700" spans="18:18" ht="12.75" x14ac:dyDescent="0.2">
      <c r="R700" s="115"/>
    </row>
    <row r="701" spans="18:18" ht="12.75" x14ac:dyDescent="0.2">
      <c r="R701" s="115"/>
    </row>
    <row r="702" spans="18:18" ht="12.75" x14ac:dyDescent="0.2">
      <c r="R702" s="115"/>
    </row>
    <row r="703" spans="18:18" ht="12.75" x14ac:dyDescent="0.2">
      <c r="R703" s="115"/>
    </row>
    <row r="704" spans="18:18" ht="12.75" x14ac:dyDescent="0.2">
      <c r="R704" s="115"/>
    </row>
    <row r="705" spans="18:18" ht="12.75" x14ac:dyDescent="0.2">
      <c r="R705" s="115"/>
    </row>
    <row r="706" spans="18:18" ht="12.75" x14ac:dyDescent="0.2">
      <c r="R706" s="115"/>
    </row>
    <row r="707" spans="18:18" ht="12.75" x14ac:dyDescent="0.2">
      <c r="R707" s="115"/>
    </row>
    <row r="708" spans="18:18" ht="12.75" x14ac:dyDescent="0.2">
      <c r="R708" s="115"/>
    </row>
    <row r="709" spans="18:18" ht="12.75" x14ac:dyDescent="0.2">
      <c r="R709" s="115"/>
    </row>
    <row r="710" spans="18:18" ht="12.75" x14ac:dyDescent="0.2">
      <c r="R710" s="115"/>
    </row>
    <row r="711" spans="18:18" ht="12.75" x14ac:dyDescent="0.2">
      <c r="R711" s="115"/>
    </row>
    <row r="712" spans="18:18" ht="12.75" x14ac:dyDescent="0.2">
      <c r="R712" s="115"/>
    </row>
    <row r="713" spans="18:18" ht="12.75" x14ac:dyDescent="0.2">
      <c r="R713" s="115"/>
    </row>
    <row r="714" spans="18:18" ht="12.75" x14ac:dyDescent="0.2">
      <c r="R714" s="115"/>
    </row>
    <row r="715" spans="18:18" ht="12.75" x14ac:dyDescent="0.2">
      <c r="R715" s="115"/>
    </row>
    <row r="716" spans="18:18" ht="12.75" x14ac:dyDescent="0.2">
      <c r="R716" s="115"/>
    </row>
    <row r="717" spans="18:18" ht="12.75" x14ac:dyDescent="0.2">
      <c r="R717" s="115"/>
    </row>
    <row r="718" spans="18:18" ht="12.75" x14ac:dyDescent="0.2">
      <c r="R718" s="115"/>
    </row>
    <row r="719" spans="18:18" ht="12.75" x14ac:dyDescent="0.2">
      <c r="R719" s="115"/>
    </row>
    <row r="720" spans="18:18" ht="12.75" x14ac:dyDescent="0.2">
      <c r="R720" s="115"/>
    </row>
    <row r="721" spans="18:18" ht="12.75" x14ac:dyDescent="0.2">
      <c r="R721" s="115"/>
    </row>
    <row r="722" spans="18:18" ht="12.75" x14ac:dyDescent="0.2">
      <c r="R722" s="115"/>
    </row>
    <row r="723" spans="18:18" ht="12.75" x14ac:dyDescent="0.2">
      <c r="R723" s="115"/>
    </row>
    <row r="724" spans="18:18" ht="12.75" x14ac:dyDescent="0.2">
      <c r="R724" s="115"/>
    </row>
    <row r="725" spans="18:18" ht="12.75" x14ac:dyDescent="0.2">
      <c r="R725" s="115"/>
    </row>
    <row r="726" spans="18:18" ht="12.75" x14ac:dyDescent="0.2">
      <c r="R726" s="115"/>
    </row>
    <row r="727" spans="18:18" ht="12.75" x14ac:dyDescent="0.2">
      <c r="R727" s="115"/>
    </row>
    <row r="728" spans="18:18" ht="12.75" x14ac:dyDescent="0.2">
      <c r="R728" s="115"/>
    </row>
    <row r="729" spans="18:18" ht="12.75" x14ac:dyDescent="0.2">
      <c r="R729" s="115"/>
    </row>
    <row r="730" spans="18:18" ht="12.75" x14ac:dyDescent="0.2">
      <c r="R730" s="115"/>
    </row>
    <row r="731" spans="18:18" ht="12.75" x14ac:dyDescent="0.2">
      <c r="R731" s="115"/>
    </row>
    <row r="732" spans="18:18" ht="12.75" x14ac:dyDescent="0.2">
      <c r="R732" s="115"/>
    </row>
    <row r="733" spans="18:18" ht="12.75" x14ac:dyDescent="0.2">
      <c r="R733" s="115"/>
    </row>
    <row r="734" spans="18:18" ht="12.75" x14ac:dyDescent="0.2">
      <c r="R734" s="115"/>
    </row>
    <row r="735" spans="18:18" ht="12.75" x14ac:dyDescent="0.2">
      <c r="R735" s="115"/>
    </row>
    <row r="736" spans="18:18" ht="12.75" x14ac:dyDescent="0.2">
      <c r="R736" s="115"/>
    </row>
    <row r="737" spans="18:18" ht="12.75" x14ac:dyDescent="0.2">
      <c r="R737" s="115"/>
    </row>
    <row r="738" spans="18:18" ht="12.75" x14ac:dyDescent="0.2">
      <c r="R738" s="115"/>
    </row>
    <row r="739" spans="18:18" ht="12.75" x14ac:dyDescent="0.2">
      <c r="R739" s="115"/>
    </row>
    <row r="740" spans="18:18" ht="12.75" x14ac:dyDescent="0.2">
      <c r="R740" s="115"/>
    </row>
    <row r="741" spans="18:18" ht="12.75" x14ac:dyDescent="0.2">
      <c r="R741" s="115"/>
    </row>
    <row r="742" spans="18:18" ht="12.75" x14ac:dyDescent="0.2">
      <c r="R742" s="115"/>
    </row>
    <row r="743" spans="18:18" ht="12.75" x14ac:dyDescent="0.2">
      <c r="R743" s="115"/>
    </row>
    <row r="744" spans="18:18" ht="12.75" x14ac:dyDescent="0.2">
      <c r="R744" s="115"/>
    </row>
    <row r="745" spans="18:18" ht="12.75" x14ac:dyDescent="0.2">
      <c r="R745" s="115"/>
    </row>
    <row r="746" spans="18:18" ht="12.75" x14ac:dyDescent="0.2">
      <c r="R746" s="115"/>
    </row>
    <row r="747" spans="18:18" ht="12.75" x14ac:dyDescent="0.2">
      <c r="R747" s="115"/>
    </row>
    <row r="748" spans="18:18" ht="12.75" x14ac:dyDescent="0.2">
      <c r="R748" s="115"/>
    </row>
    <row r="749" spans="18:18" ht="12.75" x14ac:dyDescent="0.2">
      <c r="R749" s="115"/>
    </row>
    <row r="750" spans="18:18" ht="12.75" x14ac:dyDescent="0.2">
      <c r="R750" s="115"/>
    </row>
    <row r="751" spans="18:18" ht="12.75" x14ac:dyDescent="0.2">
      <c r="R751" s="115"/>
    </row>
    <row r="752" spans="18:18" ht="12.75" x14ac:dyDescent="0.2">
      <c r="R752" s="115"/>
    </row>
    <row r="753" spans="18:18" ht="12.75" x14ac:dyDescent="0.2">
      <c r="R753" s="115"/>
    </row>
    <row r="754" spans="18:18" ht="12.75" x14ac:dyDescent="0.2">
      <c r="R754" s="115"/>
    </row>
    <row r="755" spans="18:18" ht="12.75" x14ac:dyDescent="0.2">
      <c r="R755" s="115"/>
    </row>
    <row r="756" spans="18:18" ht="12.75" x14ac:dyDescent="0.2">
      <c r="R756" s="115"/>
    </row>
    <row r="757" spans="18:18" ht="12.75" x14ac:dyDescent="0.2">
      <c r="R757" s="115"/>
    </row>
    <row r="758" spans="18:18" ht="12.75" x14ac:dyDescent="0.2">
      <c r="R758" s="115"/>
    </row>
    <row r="759" spans="18:18" ht="12.75" x14ac:dyDescent="0.2">
      <c r="R759" s="115"/>
    </row>
    <row r="760" spans="18:18" ht="12.75" x14ac:dyDescent="0.2">
      <c r="R760" s="115"/>
    </row>
    <row r="761" spans="18:18" ht="12.75" x14ac:dyDescent="0.2">
      <c r="R761" s="115"/>
    </row>
    <row r="762" spans="18:18" ht="12.75" x14ac:dyDescent="0.2">
      <c r="R762" s="115"/>
    </row>
    <row r="763" spans="18:18" ht="12.75" x14ac:dyDescent="0.2">
      <c r="R763" s="115"/>
    </row>
    <row r="764" spans="18:18" ht="12.75" x14ac:dyDescent="0.2">
      <c r="R764" s="115"/>
    </row>
    <row r="765" spans="18:18" ht="12.75" x14ac:dyDescent="0.2">
      <c r="R765" s="115"/>
    </row>
    <row r="766" spans="18:18" ht="12.75" x14ac:dyDescent="0.2">
      <c r="R766" s="115"/>
    </row>
    <row r="767" spans="18:18" ht="12.75" x14ac:dyDescent="0.2">
      <c r="R767" s="115"/>
    </row>
    <row r="768" spans="18:18" ht="12.75" x14ac:dyDescent="0.2">
      <c r="R768" s="115"/>
    </row>
    <row r="769" spans="18:18" ht="12.75" x14ac:dyDescent="0.2">
      <c r="R769" s="115"/>
    </row>
    <row r="770" spans="18:18" ht="12.75" x14ac:dyDescent="0.2">
      <c r="R770" s="115"/>
    </row>
    <row r="771" spans="18:18" ht="12.75" x14ac:dyDescent="0.2">
      <c r="R771" s="115"/>
    </row>
    <row r="772" spans="18:18" ht="12.75" x14ac:dyDescent="0.2">
      <c r="R772" s="115"/>
    </row>
    <row r="773" spans="18:18" ht="12.75" x14ac:dyDescent="0.2">
      <c r="R773" s="115"/>
    </row>
    <row r="774" spans="18:18" ht="12.75" x14ac:dyDescent="0.2">
      <c r="R774" s="115"/>
    </row>
    <row r="775" spans="18:18" ht="12.75" x14ac:dyDescent="0.2">
      <c r="R775" s="115"/>
    </row>
    <row r="776" spans="18:18" ht="12.75" x14ac:dyDescent="0.2">
      <c r="R776" s="115"/>
    </row>
    <row r="777" spans="18:18" ht="12.75" x14ac:dyDescent="0.2">
      <c r="R777" s="115"/>
    </row>
    <row r="778" spans="18:18" ht="12.75" x14ac:dyDescent="0.2">
      <c r="R778" s="115"/>
    </row>
    <row r="779" spans="18:18" ht="12.75" x14ac:dyDescent="0.2">
      <c r="R779" s="115"/>
    </row>
    <row r="780" spans="18:18" ht="12.75" x14ac:dyDescent="0.2">
      <c r="R780" s="115"/>
    </row>
    <row r="781" spans="18:18" ht="12.75" x14ac:dyDescent="0.2">
      <c r="R781" s="115"/>
    </row>
    <row r="782" spans="18:18" ht="12.75" x14ac:dyDescent="0.2">
      <c r="R782" s="115"/>
    </row>
    <row r="783" spans="18:18" ht="12.75" x14ac:dyDescent="0.2">
      <c r="R783" s="115"/>
    </row>
    <row r="784" spans="18:18" ht="12.75" x14ac:dyDescent="0.2">
      <c r="R784" s="115"/>
    </row>
    <row r="785" spans="18:18" ht="12.75" x14ac:dyDescent="0.2">
      <c r="R785" s="115"/>
    </row>
    <row r="786" spans="18:18" ht="12.75" x14ac:dyDescent="0.2">
      <c r="R786" s="115"/>
    </row>
    <row r="787" spans="18:18" ht="12.75" x14ac:dyDescent="0.2">
      <c r="R787" s="115"/>
    </row>
    <row r="788" spans="18:18" ht="12.75" x14ac:dyDescent="0.2">
      <c r="R788" s="115"/>
    </row>
    <row r="789" spans="18:18" ht="12.75" x14ac:dyDescent="0.2">
      <c r="R789" s="115"/>
    </row>
    <row r="790" spans="18:18" ht="12.75" x14ac:dyDescent="0.2">
      <c r="R790" s="115"/>
    </row>
    <row r="791" spans="18:18" ht="12.75" x14ac:dyDescent="0.2">
      <c r="R791" s="115"/>
    </row>
    <row r="792" spans="18:18" ht="12.75" x14ac:dyDescent="0.2">
      <c r="R792" s="115"/>
    </row>
    <row r="793" spans="18:18" ht="12.75" x14ac:dyDescent="0.2">
      <c r="R793" s="115"/>
    </row>
    <row r="794" spans="18:18" ht="12.75" x14ac:dyDescent="0.2">
      <c r="R794" s="115"/>
    </row>
    <row r="795" spans="18:18" ht="12.75" x14ac:dyDescent="0.2">
      <c r="R795" s="115"/>
    </row>
    <row r="796" spans="18:18" ht="12.75" x14ac:dyDescent="0.2">
      <c r="R796" s="115"/>
    </row>
    <row r="797" spans="18:18" ht="12.75" x14ac:dyDescent="0.2">
      <c r="R797" s="115"/>
    </row>
    <row r="798" spans="18:18" ht="12.75" x14ac:dyDescent="0.2">
      <c r="R798" s="115"/>
    </row>
    <row r="799" spans="18:18" ht="12.75" x14ac:dyDescent="0.2">
      <c r="R799" s="115"/>
    </row>
    <row r="800" spans="18:18" ht="12.75" x14ac:dyDescent="0.2">
      <c r="R800" s="115"/>
    </row>
    <row r="801" spans="18:18" ht="12.75" x14ac:dyDescent="0.2">
      <c r="R801" s="115"/>
    </row>
    <row r="802" spans="18:18" ht="12.75" x14ac:dyDescent="0.2">
      <c r="R802" s="115"/>
    </row>
    <row r="803" spans="18:18" ht="12.75" x14ac:dyDescent="0.2">
      <c r="R803" s="115"/>
    </row>
    <row r="804" spans="18:18" ht="12.75" x14ac:dyDescent="0.2">
      <c r="R804" s="115"/>
    </row>
    <row r="805" spans="18:18" ht="12.75" x14ac:dyDescent="0.2">
      <c r="R805" s="115"/>
    </row>
    <row r="806" spans="18:18" ht="12.75" x14ac:dyDescent="0.2">
      <c r="R806" s="115"/>
    </row>
    <row r="807" spans="18:18" ht="12.75" x14ac:dyDescent="0.2">
      <c r="R807" s="115"/>
    </row>
    <row r="808" spans="18:18" ht="12.75" x14ac:dyDescent="0.2">
      <c r="R808" s="115"/>
    </row>
    <row r="809" spans="18:18" ht="12.75" x14ac:dyDescent="0.2">
      <c r="R809" s="115"/>
    </row>
    <row r="810" spans="18:18" ht="12.75" x14ac:dyDescent="0.2">
      <c r="R810" s="115"/>
    </row>
    <row r="811" spans="18:18" ht="12.75" x14ac:dyDescent="0.2">
      <c r="R811" s="115"/>
    </row>
    <row r="812" spans="18:18" ht="12.75" x14ac:dyDescent="0.2">
      <c r="R812" s="115"/>
    </row>
    <row r="813" spans="18:18" ht="12.75" x14ac:dyDescent="0.2">
      <c r="R813" s="115"/>
    </row>
    <row r="814" spans="18:18" ht="12.75" x14ac:dyDescent="0.2">
      <c r="R814" s="115"/>
    </row>
    <row r="815" spans="18:18" ht="12.75" x14ac:dyDescent="0.2">
      <c r="R815" s="115"/>
    </row>
    <row r="816" spans="18:18" ht="12.75" x14ac:dyDescent="0.2">
      <c r="R816" s="115"/>
    </row>
    <row r="817" spans="18:18" ht="12.75" x14ac:dyDescent="0.2">
      <c r="R817" s="115"/>
    </row>
    <row r="818" spans="18:18" ht="12.75" x14ac:dyDescent="0.2">
      <c r="R818" s="115"/>
    </row>
    <row r="819" spans="18:18" ht="12.75" x14ac:dyDescent="0.2">
      <c r="R819" s="115"/>
    </row>
    <row r="820" spans="18:18" ht="12.75" x14ac:dyDescent="0.2">
      <c r="R820" s="115"/>
    </row>
    <row r="821" spans="18:18" ht="12.75" x14ac:dyDescent="0.2">
      <c r="R821" s="115"/>
    </row>
    <row r="822" spans="18:18" ht="12.75" x14ac:dyDescent="0.2">
      <c r="R822" s="115"/>
    </row>
    <row r="823" spans="18:18" ht="12.75" x14ac:dyDescent="0.2">
      <c r="R823" s="115"/>
    </row>
    <row r="824" spans="18:18" ht="12.75" x14ac:dyDescent="0.2">
      <c r="R824" s="115"/>
    </row>
    <row r="825" spans="18:18" ht="12.75" x14ac:dyDescent="0.2">
      <c r="R825" s="115"/>
    </row>
    <row r="826" spans="18:18" ht="12.75" x14ac:dyDescent="0.2">
      <c r="R826" s="115"/>
    </row>
    <row r="827" spans="18:18" ht="12.75" x14ac:dyDescent="0.2">
      <c r="R827" s="115"/>
    </row>
    <row r="828" spans="18:18" ht="12.75" x14ac:dyDescent="0.2">
      <c r="R828" s="115"/>
    </row>
    <row r="829" spans="18:18" ht="12.75" x14ac:dyDescent="0.2">
      <c r="R829" s="115"/>
    </row>
    <row r="830" spans="18:18" ht="12.75" x14ac:dyDescent="0.2">
      <c r="R830" s="115"/>
    </row>
    <row r="831" spans="18:18" ht="12.75" x14ac:dyDescent="0.2">
      <c r="R831" s="115"/>
    </row>
    <row r="832" spans="18:18" ht="12.75" x14ac:dyDescent="0.2">
      <c r="R832" s="115"/>
    </row>
    <row r="833" spans="18:18" ht="12.75" x14ac:dyDescent="0.2">
      <c r="R833" s="115"/>
    </row>
    <row r="834" spans="18:18" ht="12.75" x14ac:dyDescent="0.2">
      <c r="R834" s="115"/>
    </row>
    <row r="835" spans="18:18" ht="12.75" x14ac:dyDescent="0.2">
      <c r="R835" s="115"/>
    </row>
    <row r="836" spans="18:18" ht="12.75" x14ac:dyDescent="0.2">
      <c r="R836" s="115"/>
    </row>
    <row r="837" spans="18:18" ht="12.75" x14ac:dyDescent="0.2">
      <c r="R837" s="115"/>
    </row>
    <row r="838" spans="18:18" ht="12.75" x14ac:dyDescent="0.2">
      <c r="R838" s="115"/>
    </row>
    <row r="839" spans="18:18" ht="12.75" x14ac:dyDescent="0.2">
      <c r="R839" s="115"/>
    </row>
    <row r="840" spans="18:18" ht="12.75" x14ac:dyDescent="0.2">
      <c r="R840" s="115"/>
    </row>
    <row r="841" spans="18:18" ht="12.75" x14ac:dyDescent="0.2">
      <c r="R841" s="115"/>
    </row>
    <row r="842" spans="18:18" ht="12.75" x14ac:dyDescent="0.2">
      <c r="R842" s="115"/>
    </row>
    <row r="843" spans="18:18" ht="12.75" x14ac:dyDescent="0.2">
      <c r="R843" s="115"/>
    </row>
    <row r="844" spans="18:18" ht="12.75" x14ac:dyDescent="0.2">
      <c r="R844" s="115"/>
    </row>
    <row r="845" spans="18:18" ht="12.75" x14ac:dyDescent="0.2">
      <c r="R845" s="115"/>
    </row>
    <row r="846" spans="18:18" ht="12.75" x14ac:dyDescent="0.2">
      <c r="R846" s="115"/>
    </row>
    <row r="847" spans="18:18" ht="12.75" x14ac:dyDescent="0.2">
      <c r="R847" s="115"/>
    </row>
    <row r="848" spans="18:18" ht="12.75" x14ac:dyDescent="0.2">
      <c r="R848" s="115"/>
    </row>
    <row r="849" spans="18:18" ht="12.75" x14ac:dyDescent="0.2">
      <c r="R849" s="115"/>
    </row>
    <row r="850" spans="18:18" ht="12.75" x14ac:dyDescent="0.2">
      <c r="R850" s="115"/>
    </row>
    <row r="851" spans="18:18" ht="12.75" x14ac:dyDescent="0.2">
      <c r="R851" s="115"/>
    </row>
    <row r="852" spans="18:18" ht="12.75" x14ac:dyDescent="0.2">
      <c r="R852" s="115"/>
    </row>
    <row r="853" spans="18:18" ht="12.75" x14ac:dyDescent="0.2">
      <c r="R853" s="115"/>
    </row>
    <row r="854" spans="18:18" ht="12.75" x14ac:dyDescent="0.2">
      <c r="R854" s="115"/>
    </row>
    <row r="855" spans="18:18" ht="12.75" x14ac:dyDescent="0.2">
      <c r="R855" s="115"/>
    </row>
    <row r="856" spans="18:18" ht="12.75" x14ac:dyDescent="0.2">
      <c r="R856" s="115"/>
    </row>
    <row r="857" spans="18:18" ht="12.75" x14ac:dyDescent="0.2">
      <c r="R857" s="115"/>
    </row>
    <row r="858" spans="18:18" ht="12.75" x14ac:dyDescent="0.2">
      <c r="R858" s="115"/>
    </row>
    <row r="859" spans="18:18" ht="12.75" x14ac:dyDescent="0.2">
      <c r="R859" s="115"/>
    </row>
    <row r="860" spans="18:18" ht="12.75" x14ac:dyDescent="0.2">
      <c r="R860" s="115"/>
    </row>
    <row r="861" spans="18:18" ht="12.75" x14ac:dyDescent="0.2">
      <c r="R861" s="115"/>
    </row>
    <row r="862" spans="18:18" ht="12.75" x14ac:dyDescent="0.2">
      <c r="R862" s="115"/>
    </row>
    <row r="863" spans="18:18" ht="12.75" x14ac:dyDescent="0.2">
      <c r="R863" s="115"/>
    </row>
    <row r="864" spans="18:18" ht="12.75" x14ac:dyDescent="0.2">
      <c r="R864" s="115"/>
    </row>
    <row r="865" spans="18:18" ht="12.75" x14ac:dyDescent="0.2">
      <c r="R865" s="115"/>
    </row>
    <row r="866" spans="18:18" ht="12.75" x14ac:dyDescent="0.2">
      <c r="R866" s="115"/>
    </row>
    <row r="867" spans="18:18" ht="12.75" x14ac:dyDescent="0.2">
      <c r="R867" s="115"/>
    </row>
    <row r="868" spans="18:18" ht="12.75" x14ac:dyDescent="0.2">
      <c r="R868" s="115"/>
    </row>
    <row r="869" spans="18:18" ht="12.75" x14ac:dyDescent="0.2">
      <c r="R869" s="115"/>
    </row>
    <row r="870" spans="18:18" ht="12.75" x14ac:dyDescent="0.2">
      <c r="R870" s="115"/>
    </row>
    <row r="871" spans="18:18" ht="12.75" x14ac:dyDescent="0.2">
      <c r="R871" s="115"/>
    </row>
    <row r="872" spans="18:18" ht="12.75" x14ac:dyDescent="0.2">
      <c r="R872" s="115"/>
    </row>
    <row r="873" spans="18:18" ht="12.75" x14ac:dyDescent="0.2">
      <c r="R873" s="115"/>
    </row>
    <row r="874" spans="18:18" ht="12.75" x14ac:dyDescent="0.2">
      <c r="R874" s="115"/>
    </row>
    <row r="875" spans="18:18" ht="12.75" x14ac:dyDescent="0.2">
      <c r="R875" s="115"/>
    </row>
    <row r="876" spans="18:18" ht="12.75" x14ac:dyDescent="0.2">
      <c r="R876" s="115"/>
    </row>
    <row r="877" spans="18:18" ht="12.75" x14ac:dyDescent="0.2">
      <c r="R877" s="115"/>
    </row>
    <row r="878" spans="18:18" ht="12.75" x14ac:dyDescent="0.2">
      <c r="R878" s="115"/>
    </row>
    <row r="879" spans="18:18" ht="12.75" x14ac:dyDescent="0.2">
      <c r="R879" s="115"/>
    </row>
    <row r="880" spans="18:18" ht="12.75" x14ac:dyDescent="0.2">
      <c r="R880" s="115"/>
    </row>
    <row r="881" spans="18:18" ht="12.75" x14ac:dyDescent="0.2">
      <c r="R881" s="115"/>
    </row>
    <row r="882" spans="18:18" ht="12.75" x14ac:dyDescent="0.2">
      <c r="R882" s="115"/>
    </row>
    <row r="883" spans="18:18" ht="12.75" x14ac:dyDescent="0.2">
      <c r="R883" s="115"/>
    </row>
    <row r="884" spans="18:18" ht="12.75" x14ac:dyDescent="0.2">
      <c r="R884" s="115"/>
    </row>
    <row r="885" spans="18:18" ht="12.75" x14ac:dyDescent="0.2">
      <c r="R885" s="115"/>
    </row>
    <row r="886" spans="18:18" ht="12.75" x14ac:dyDescent="0.2">
      <c r="R886" s="115"/>
    </row>
    <row r="887" spans="18:18" ht="12.75" x14ac:dyDescent="0.2">
      <c r="R887" s="115"/>
    </row>
    <row r="888" spans="18:18" ht="12.75" x14ac:dyDescent="0.2">
      <c r="R888" s="115"/>
    </row>
    <row r="889" spans="18:18" ht="12.75" x14ac:dyDescent="0.2">
      <c r="R889" s="115"/>
    </row>
    <row r="890" spans="18:18" ht="12.75" x14ac:dyDescent="0.2">
      <c r="R890" s="115"/>
    </row>
    <row r="891" spans="18:18" ht="12.75" x14ac:dyDescent="0.2">
      <c r="R891" s="115"/>
    </row>
    <row r="892" spans="18:18" ht="12.75" x14ac:dyDescent="0.2">
      <c r="R892" s="115"/>
    </row>
    <row r="893" spans="18:18" ht="12.75" x14ac:dyDescent="0.2">
      <c r="R893" s="115"/>
    </row>
    <row r="894" spans="18:18" ht="12.75" x14ac:dyDescent="0.2">
      <c r="R894" s="115"/>
    </row>
    <row r="895" spans="18:18" ht="12.75" x14ac:dyDescent="0.2">
      <c r="R895" s="115"/>
    </row>
    <row r="896" spans="18:18" ht="12.75" x14ac:dyDescent="0.2">
      <c r="R896" s="115"/>
    </row>
    <row r="897" spans="18:18" ht="12.75" x14ac:dyDescent="0.2">
      <c r="R897" s="115"/>
    </row>
    <row r="898" spans="18:18" ht="12.75" x14ac:dyDescent="0.2">
      <c r="R898" s="115"/>
    </row>
    <row r="899" spans="18:18" ht="12.75" x14ac:dyDescent="0.2">
      <c r="R899" s="115"/>
    </row>
    <row r="900" spans="18:18" ht="12.75" x14ac:dyDescent="0.2">
      <c r="R900" s="115"/>
    </row>
    <row r="901" spans="18:18" ht="12.75" x14ac:dyDescent="0.2">
      <c r="R901" s="115"/>
    </row>
    <row r="902" spans="18:18" ht="12.75" x14ac:dyDescent="0.2">
      <c r="R902" s="115"/>
    </row>
    <row r="903" spans="18:18" ht="12.75" x14ac:dyDescent="0.2">
      <c r="R903" s="115"/>
    </row>
    <row r="904" spans="18:18" ht="12.75" x14ac:dyDescent="0.2">
      <c r="R904" s="115"/>
    </row>
    <row r="905" spans="18:18" ht="12.75" x14ac:dyDescent="0.2">
      <c r="R905" s="115"/>
    </row>
    <row r="906" spans="18:18" ht="12.75" x14ac:dyDescent="0.2">
      <c r="R906" s="115"/>
    </row>
    <row r="907" spans="18:18" ht="12.75" x14ac:dyDescent="0.2">
      <c r="R907" s="115"/>
    </row>
    <row r="908" spans="18:18" ht="12.75" x14ac:dyDescent="0.2">
      <c r="R908" s="115"/>
    </row>
    <row r="909" spans="18:18" ht="12.75" x14ac:dyDescent="0.2">
      <c r="R909" s="115"/>
    </row>
    <row r="910" spans="18:18" ht="12.75" x14ac:dyDescent="0.2">
      <c r="R910" s="115"/>
    </row>
    <row r="911" spans="18:18" ht="12.75" x14ac:dyDescent="0.2">
      <c r="R911" s="115"/>
    </row>
    <row r="912" spans="18:18" ht="12.75" x14ac:dyDescent="0.2">
      <c r="R912" s="115"/>
    </row>
    <row r="913" spans="18:18" ht="12.75" x14ac:dyDescent="0.2">
      <c r="R913" s="115"/>
    </row>
    <row r="914" spans="18:18" ht="12.75" x14ac:dyDescent="0.2">
      <c r="R914" s="115"/>
    </row>
    <row r="915" spans="18:18" ht="12.75" x14ac:dyDescent="0.2">
      <c r="R915" s="115"/>
    </row>
    <row r="916" spans="18:18" ht="12.75" x14ac:dyDescent="0.2">
      <c r="R916" s="115"/>
    </row>
    <row r="917" spans="18:18" ht="12.75" x14ac:dyDescent="0.2">
      <c r="R917" s="115"/>
    </row>
    <row r="918" spans="18:18" ht="12.75" x14ac:dyDescent="0.2">
      <c r="R918" s="115"/>
    </row>
    <row r="919" spans="18:18" ht="12.75" x14ac:dyDescent="0.2">
      <c r="R919" s="115"/>
    </row>
    <row r="920" spans="18:18" ht="12.75" x14ac:dyDescent="0.2">
      <c r="R920" s="115"/>
    </row>
    <row r="921" spans="18:18" ht="12.75" x14ac:dyDescent="0.2">
      <c r="R921" s="115"/>
    </row>
    <row r="922" spans="18:18" ht="12.75" x14ac:dyDescent="0.2">
      <c r="R922" s="115"/>
    </row>
    <row r="923" spans="18:18" ht="12.75" x14ac:dyDescent="0.2">
      <c r="R923" s="115"/>
    </row>
    <row r="924" spans="18:18" ht="12.75" x14ac:dyDescent="0.2">
      <c r="R924" s="115"/>
    </row>
    <row r="925" spans="18:18" ht="12.75" x14ac:dyDescent="0.2">
      <c r="R925" s="115"/>
    </row>
    <row r="926" spans="18:18" ht="12.75" x14ac:dyDescent="0.2">
      <c r="R926" s="115"/>
    </row>
    <row r="927" spans="18:18" ht="12.75" x14ac:dyDescent="0.2">
      <c r="R927" s="115"/>
    </row>
    <row r="928" spans="18:18" ht="12.75" x14ac:dyDescent="0.2">
      <c r="R928" s="115"/>
    </row>
    <row r="929" spans="18:18" ht="12.75" x14ac:dyDescent="0.2">
      <c r="R929" s="115"/>
    </row>
    <row r="930" spans="18:18" ht="12.75" x14ac:dyDescent="0.2">
      <c r="R930" s="115"/>
    </row>
    <row r="931" spans="18:18" ht="12.75" x14ac:dyDescent="0.2">
      <c r="R931" s="115"/>
    </row>
    <row r="932" spans="18:18" ht="12.75" x14ac:dyDescent="0.2">
      <c r="R932" s="115"/>
    </row>
    <row r="933" spans="18:18" ht="12.75" x14ac:dyDescent="0.2">
      <c r="R933" s="115"/>
    </row>
    <row r="934" spans="18:18" ht="12.75" x14ac:dyDescent="0.2">
      <c r="R934" s="115"/>
    </row>
    <row r="935" spans="18:18" ht="12.75" x14ac:dyDescent="0.2">
      <c r="R935" s="115"/>
    </row>
    <row r="936" spans="18:18" ht="12.75" x14ac:dyDescent="0.2">
      <c r="R936" s="115"/>
    </row>
    <row r="937" spans="18:18" ht="12.75" x14ac:dyDescent="0.2">
      <c r="R937" s="115"/>
    </row>
    <row r="938" spans="18:18" ht="12.75" x14ac:dyDescent="0.2">
      <c r="R938" s="115"/>
    </row>
    <row r="939" spans="18:18" ht="12.75" x14ac:dyDescent="0.2">
      <c r="R939" s="115"/>
    </row>
    <row r="940" spans="18:18" ht="12.75" x14ac:dyDescent="0.2">
      <c r="R940" s="115"/>
    </row>
    <row r="941" spans="18:18" ht="12.75" x14ac:dyDescent="0.2">
      <c r="R941" s="115"/>
    </row>
    <row r="942" spans="18:18" ht="12.75" x14ac:dyDescent="0.2">
      <c r="R942" s="115"/>
    </row>
    <row r="943" spans="18:18" ht="12.75" x14ac:dyDescent="0.2">
      <c r="R943" s="115"/>
    </row>
    <row r="944" spans="18:18" ht="12.75" x14ac:dyDescent="0.2">
      <c r="R944" s="115"/>
    </row>
    <row r="945" spans="18:18" ht="12.75" x14ac:dyDescent="0.2">
      <c r="R945" s="115"/>
    </row>
    <row r="946" spans="18:18" ht="12.75" x14ac:dyDescent="0.2">
      <c r="R946" s="115"/>
    </row>
    <row r="947" spans="18:18" ht="12.75" x14ac:dyDescent="0.2">
      <c r="R947" s="115"/>
    </row>
    <row r="948" spans="18:18" ht="12.75" x14ac:dyDescent="0.2">
      <c r="R948" s="115"/>
    </row>
    <row r="949" spans="18:18" ht="12.75" x14ac:dyDescent="0.2">
      <c r="R949" s="115"/>
    </row>
    <row r="950" spans="18:18" ht="12.75" x14ac:dyDescent="0.2">
      <c r="R950" s="115"/>
    </row>
    <row r="951" spans="18:18" ht="12.75" x14ac:dyDescent="0.2">
      <c r="R951" s="115"/>
    </row>
    <row r="952" spans="18:18" ht="12.75" x14ac:dyDescent="0.2">
      <c r="R952" s="115"/>
    </row>
    <row r="953" spans="18:18" ht="12.75" x14ac:dyDescent="0.2">
      <c r="R953" s="115"/>
    </row>
    <row r="954" spans="18:18" ht="12.75" x14ac:dyDescent="0.2">
      <c r="R954" s="115"/>
    </row>
    <row r="955" spans="18:18" ht="12.75" x14ac:dyDescent="0.2">
      <c r="R955" s="115"/>
    </row>
    <row r="956" spans="18:18" ht="12.75" x14ac:dyDescent="0.2">
      <c r="R956" s="115"/>
    </row>
    <row r="957" spans="18:18" ht="12.75" x14ac:dyDescent="0.2">
      <c r="R957" s="115"/>
    </row>
    <row r="958" spans="18:18" ht="12.75" x14ac:dyDescent="0.2">
      <c r="R958" s="115"/>
    </row>
    <row r="959" spans="18:18" ht="12.75" x14ac:dyDescent="0.2">
      <c r="R959" s="115"/>
    </row>
    <row r="960" spans="18:18" ht="12.75" x14ac:dyDescent="0.2">
      <c r="R960" s="115"/>
    </row>
    <row r="961" spans="18:18" ht="12.75" x14ac:dyDescent="0.2">
      <c r="R961" s="115"/>
    </row>
    <row r="962" spans="18:18" ht="12.75" x14ac:dyDescent="0.2">
      <c r="R962" s="115"/>
    </row>
    <row r="963" spans="18:18" ht="12.75" x14ac:dyDescent="0.2">
      <c r="R963" s="115"/>
    </row>
    <row r="964" spans="18:18" ht="12.75" x14ac:dyDescent="0.2">
      <c r="R964" s="115"/>
    </row>
    <row r="965" spans="18:18" ht="12.75" x14ac:dyDescent="0.2">
      <c r="R965" s="115"/>
    </row>
    <row r="966" spans="18:18" ht="12.75" x14ac:dyDescent="0.2">
      <c r="R966" s="115"/>
    </row>
    <row r="967" spans="18:18" ht="12.75" x14ac:dyDescent="0.2">
      <c r="R967" s="115"/>
    </row>
    <row r="968" spans="18:18" ht="12.75" x14ac:dyDescent="0.2">
      <c r="R968" s="115"/>
    </row>
    <row r="969" spans="18:18" ht="12.75" x14ac:dyDescent="0.2">
      <c r="R969" s="115"/>
    </row>
    <row r="970" spans="18:18" ht="12.75" x14ac:dyDescent="0.2">
      <c r="R970" s="115"/>
    </row>
    <row r="971" spans="18:18" ht="12.75" x14ac:dyDescent="0.2">
      <c r="R971" s="115"/>
    </row>
    <row r="972" spans="18:18" ht="12.75" x14ac:dyDescent="0.2">
      <c r="R972" s="115"/>
    </row>
    <row r="973" spans="18:18" ht="12.75" x14ac:dyDescent="0.2">
      <c r="R973" s="115"/>
    </row>
    <row r="974" spans="18:18" ht="12.75" x14ac:dyDescent="0.2">
      <c r="R974" s="115"/>
    </row>
    <row r="975" spans="18:18" ht="12.75" x14ac:dyDescent="0.2">
      <c r="R975" s="115"/>
    </row>
    <row r="976" spans="18:18" ht="12.75" x14ac:dyDescent="0.2">
      <c r="R976" s="115"/>
    </row>
    <row r="977" spans="18:18" ht="12.75" x14ac:dyDescent="0.2">
      <c r="R977" s="115"/>
    </row>
    <row r="978" spans="18:18" ht="12.75" x14ac:dyDescent="0.2">
      <c r="R978" s="115"/>
    </row>
    <row r="979" spans="18:18" ht="12.75" x14ac:dyDescent="0.2">
      <c r="R979" s="115"/>
    </row>
    <row r="980" spans="18:18" ht="12.75" x14ac:dyDescent="0.2">
      <c r="R980" s="115"/>
    </row>
    <row r="981" spans="18:18" ht="12.75" x14ac:dyDescent="0.2">
      <c r="R981" s="115"/>
    </row>
    <row r="982" spans="18:18" ht="12.75" x14ac:dyDescent="0.2">
      <c r="R982" s="115"/>
    </row>
    <row r="983" spans="18:18" ht="12.75" x14ac:dyDescent="0.2">
      <c r="R983" s="115"/>
    </row>
    <row r="984" spans="18:18" ht="12.75" x14ac:dyDescent="0.2">
      <c r="R984" s="115"/>
    </row>
    <row r="985" spans="18:18" ht="12.75" x14ac:dyDescent="0.2">
      <c r="R985" s="115"/>
    </row>
    <row r="986" spans="18:18" ht="12.75" x14ac:dyDescent="0.2">
      <c r="R986" s="115"/>
    </row>
    <row r="987" spans="18:18" ht="12.75" x14ac:dyDescent="0.2">
      <c r="R987" s="115"/>
    </row>
    <row r="988" spans="18:18" ht="12.75" x14ac:dyDescent="0.2">
      <c r="R988" s="115"/>
    </row>
    <row r="989" spans="18:18" ht="12.75" x14ac:dyDescent="0.2">
      <c r="R989" s="115"/>
    </row>
    <row r="990" spans="18:18" ht="12.75" x14ac:dyDescent="0.2">
      <c r="R990" s="115"/>
    </row>
    <row r="991" spans="18:18" ht="12.75" x14ac:dyDescent="0.2">
      <c r="R991" s="115"/>
    </row>
    <row r="992" spans="18:18" ht="12.75" x14ac:dyDescent="0.2">
      <c r="R992" s="115"/>
    </row>
    <row r="993" spans="18:18" ht="12.75" x14ac:dyDescent="0.2">
      <c r="R993" s="115"/>
    </row>
    <row r="994" spans="18:18" ht="12.75" x14ac:dyDescent="0.2">
      <c r="R994" s="1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Nates Projections</vt:lpstr>
      <vt:lpstr>Blakes Projections</vt:lpstr>
      <vt:lpstr>A&amp;G Avg Projections</vt:lpstr>
      <vt:lpstr>Goalie Ranks &amp; Tiers</vt:lpstr>
      <vt:lpstr>CATS - Nate (18Skt)</vt:lpstr>
      <vt:lpstr>CATS - Blake (18Skt)</vt:lpstr>
      <vt:lpstr>CATS - Average (18Skt)</vt:lpstr>
      <vt:lpstr>update log</vt:lpstr>
      <vt:lpstr>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ryeung1@student.ubc.ca</cp:lastModifiedBy>
  <dcterms:modified xsi:type="dcterms:W3CDTF">2026-09-03T17:55:20Z</dcterms:modified>
</cp:coreProperties>
</file>